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ianlh\Desktop\Work\Portfolio\"/>
    </mc:Choice>
  </mc:AlternateContent>
  <xr:revisionPtr revIDLastSave="0" documentId="13_ncr:1_{CE5B8B8B-15E9-455C-96B5-86897177D77D}" xr6:coauthVersionLast="47" xr6:coauthVersionMax="47" xr10:uidLastSave="{00000000-0000-0000-0000-000000000000}"/>
  <bookViews>
    <workbookView xWindow="-120" yWindow="-120" windowWidth="24240" windowHeight="13020" tabRatio="803" firstSheet="11" activeTab="11" xr2:uid="{00000000-000D-0000-FFFF-FFFF00000000}"/>
  </bookViews>
  <sheets>
    <sheet name="Team" sheetId="43" state="hidden" r:id="rId1"/>
    <sheet name="T" sheetId="86" state="hidden" r:id="rId2"/>
    <sheet name="Times" sheetId="59" state="hidden" r:id="rId3"/>
    <sheet name="A" sheetId="88" state="hidden" r:id="rId4"/>
    <sheet name="Dropdowns" sheetId="42" state="hidden" r:id="rId5"/>
    <sheet name="Available" sheetId="66" state="hidden" r:id="rId6"/>
    <sheet name="Legend" sheetId="72" state="hidden" r:id="rId7"/>
    <sheet name="I" sheetId="85" state="hidden" r:id="rId8"/>
    <sheet name="IC" sheetId="71" state="hidden" r:id="rId9"/>
    <sheet name="Data" sheetId="14" state="hidden" r:id="rId10"/>
    <sheet name="CSAT" sheetId="73" state="hidden" r:id="rId11"/>
    <sheet name="In_Contact_Time_Usage" sheetId="54" r:id="rId12"/>
    <sheet name="Individual_Performance_Metrics" sheetId="41" r:id="rId13"/>
    <sheet name="Team_Performance_Metrics" sheetId="50" r:id="rId14"/>
    <sheet name="Agent_Refusal" sheetId="84" r:id="rId15"/>
    <sheet name="Agent_Weekly_Login_Data" sheetId="83" r:id="rId16"/>
    <sheet name="Index" sheetId="64" state="hidden" r:id="rId17"/>
  </sheets>
  <definedNames>
    <definedName name="_xlnm._FilterDatabase" localSheetId="14" hidden="1">Agent_Refusal!$A$1:$F$1</definedName>
    <definedName name="_xlnm._FilterDatabase" localSheetId="15" hidden="1">Agent_Weekly_Login_Data!$A$1:$N$1</definedName>
    <definedName name="_xlnm._FilterDatabase" localSheetId="5" hidden="1">Available!$A$1:$U$1</definedName>
    <definedName name="_xlnm._FilterDatabase" localSheetId="9" hidden="1">Data!$A$2:$BQ$2</definedName>
    <definedName name="_xlnm._FilterDatabase" localSheetId="4" hidden="1">Dropdowns!$B$2:$E$2</definedName>
    <definedName name="_xlnm._FilterDatabase" localSheetId="8" hidden="1">IC!$A$1:$Y$1</definedName>
    <definedName name="_xlnm._FilterDatabase" localSheetId="0" hidden="1">Team!$D$4:$N$4</definedName>
    <definedName name="_xlnm._FilterDatabase" localSheetId="2" hidden="1">Times!$A$1:$S$1</definedName>
    <definedName name="AMER">Dropdowns!$M$3:$M$35</definedName>
    <definedName name="AMER_1">Dropdowns!$C$3:$C$25</definedName>
    <definedName name="APAC">Dropdowns!$N$3:$N$16</definedName>
    <definedName name="APAC_1">Dropdowns!$D$3:$D$15</definedName>
    <definedName name="EMEA">Dropdowns!$O$3:$O$30</definedName>
    <definedName name="EMEA_1">Dropdowns!$E$3:$E$31</definedName>
    <definedName name="Region">Dropdowns!$L$3:$L$5</definedName>
    <definedName name="Region_1">Dropdowns!$B$3:$B$5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V2" i="88" l="1"/>
  <c r="A2" i="88"/>
  <c r="U2" i="88" s="1"/>
  <c r="S2" i="86"/>
  <c r="A2" i="86"/>
  <c r="R2" i="86" s="1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N102" i="83"/>
  <c r="N103" i="83"/>
  <c r="N104" i="83"/>
  <c r="N105" i="83"/>
  <c r="N106" i="83"/>
  <c r="N107" i="83"/>
  <c r="N108" i="83"/>
  <c r="N109" i="83"/>
  <c r="N110" i="83"/>
  <c r="N111" i="83"/>
  <c r="N112" i="83"/>
  <c r="N113" i="83"/>
  <c r="N114" i="83"/>
  <c r="N115" i="83"/>
  <c r="N116" i="83"/>
  <c r="N117" i="83"/>
  <c r="N118" i="83"/>
  <c r="N119" i="83"/>
  <c r="N120" i="83"/>
  <c r="N121" i="83"/>
  <c r="N122" i="83"/>
  <c r="N123" i="83"/>
  <c r="N124" i="83"/>
  <c r="N125" i="83"/>
  <c r="N126" i="83"/>
  <c r="N127" i="83"/>
  <c r="N128" i="83"/>
  <c r="N129" i="83"/>
  <c r="N130" i="83"/>
  <c r="N131" i="83"/>
  <c r="N132" i="83"/>
  <c r="N133" i="83"/>
  <c r="N134" i="83"/>
  <c r="N135" i="83"/>
  <c r="N136" i="83"/>
  <c r="N137" i="83"/>
  <c r="N138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N152" i="83"/>
  <c r="N153" i="83"/>
  <c r="N154" i="83"/>
  <c r="N155" i="83"/>
  <c r="N156" i="83"/>
  <c r="N157" i="83"/>
  <c r="N158" i="83"/>
  <c r="N159" i="83"/>
  <c r="N160" i="83"/>
  <c r="N161" i="83"/>
  <c r="N162" i="83"/>
  <c r="N163" i="83"/>
  <c r="N164" i="83"/>
  <c r="N165" i="83"/>
  <c r="N166" i="83"/>
  <c r="N167" i="83"/>
  <c r="N168" i="83"/>
  <c r="N169" i="83"/>
  <c r="N170" i="83"/>
  <c r="N171" i="83"/>
  <c r="N172" i="83"/>
  <c r="N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M102" i="83"/>
  <c r="M103" i="83"/>
  <c r="M104" i="83"/>
  <c r="M105" i="83"/>
  <c r="M106" i="83"/>
  <c r="M107" i="83"/>
  <c r="M108" i="83"/>
  <c r="M109" i="83"/>
  <c r="M110" i="83"/>
  <c r="M111" i="83"/>
  <c r="M112" i="83"/>
  <c r="M113" i="83"/>
  <c r="M114" i="83"/>
  <c r="M115" i="83"/>
  <c r="M116" i="83"/>
  <c r="M117" i="83"/>
  <c r="M118" i="83"/>
  <c r="M119" i="83"/>
  <c r="M120" i="83"/>
  <c r="M121" i="83"/>
  <c r="M122" i="83"/>
  <c r="M123" i="83"/>
  <c r="M124" i="83"/>
  <c r="M125" i="83"/>
  <c r="M126" i="83"/>
  <c r="M127" i="83"/>
  <c r="M128" i="83"/>
  <c r="M129" i="83"/>
  <c r="M130" i="83"/>
  <c r="M131" i="83"/>
  <c r="M132" i="83"/>
  <c r="M133" i="83"/>
  <c r="M134" i="83"/>
  <c r="M135" i="83"/>
  <c r="M136" i="83"/>
  <c r="M137" i="83"/>
  <c r="M138" i="83"/>
  <c r="M139" i="83"/>
  <c r="M140" i="83"/>
  <c r="M141" i="83"/>
  <c r="M142" i="83"/>
  <c r="M143" i="83"/>
  <c r="M144" i="83"/>
  <c r="M145" i="83"/>
  <c r="M146" i="83"/>
  <c r="M147" i="83"/>
  <c r="M148" i="83"/>
  <c r="M149" i="83"/>
  <c r="M150" i="83"/>
  <c r="M151" i="83"/>
  <c r="M152" i="83"/>
  <c r="M153" i="83"/>
  <c r="M154" i="83"/>
  <c r="M155" i="83"/>
  <c r="M156" i="83"/>
  <c r="M157" i="83"/>
  <c r="M158" i="83"/>
  <c r="M159" i="83"/>
  <c r="M160" i="83"/>
  <c r="M161" i="83"/>
  <c r="M162" i="83"/>
  <c r="M163" i="83"/>
  <c r="M164" i="83"/>
  <c r="M165" i="83"/>
  <c r="M166" i="83"/>
  <c r="M167" i="83"/>
  <c r="M168" i="83"/>
  <c r="M169" i="83"/>
  <c r="M170" i="83"/>
  <c r="M171" i="83"/>
  <c r="M172" i="83"/>
  <c r="M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L102" i="83"/>
  <c r="L103" i="83"/>
  <c r="L104" i="83"/>
  <c r="L105" i="83"/>
  <c r="L106" i="83"/>
  <c r="L107" i="83"/>
  <c r="L108" i="83"/>
  <c r="L109" i="83"/>
  <c r="L110" i="83"/>
  <c r="L111" i="83"/>
  <c r="L112" i="83"/>
  <c r="L113" i="83"/>
  <c r="L114" i="83"/>
  <c r="L115" i="83"/>
  <c r="L116" i="83"/>
  <c r="L117" i="83"/>
  <c r="L118" i="83"/>
  <c r="L119" i="83"/>
  <c r="L120" i="83"/>
  <c r="L121" i="83"/>
  <c r="L122" i="83"/>
  <c r="L123" i="83"/>
  <c r="L124" i="83"/>
  <c r="L125" i="83"/>
  <c r="L126" i="83"/>
  <c r="L127" i="83"/>
  <c r="L128" i="83"/>
  <c r="L129" i="83"/>
  <c r="L130" i="83"/>
  <c r="L131" i="83"/>
  <c r="L132" i="83"/>
  <c r="L133" i="83"/>
  <c r="L134" i="83"/>
  <c r="L135" i="83"/>
  <c r="L136" i="83"/>
  <c r="L137" i="83"/>
  <c r="L138" i="83"/>
  <c r="L139" i="83"/>
  <c r="L140" i="83"/>
  <c r="L141" i="83"/>
  <c r="L142" i="83"/>
  <c r="L143" i="83"/>
  <c r="L144" i="83"/>
  <c r="L145" i="83"/>
  <c r="L146" i="83"/>
  <c r="L147" i="83"/>
  <c r="L148" i="83"/>
  <c r="L149" i="83"/>
  <c r="L150" i="83"/>
  <c r="L151" i="83"/>
  <c r="L152" i="83"/>
  <c r="L153" i="83"/>
  <c r="L154" i="83"/>
  <c r="L155" i="83"/>
  <c r="L156" i="83"/>
  <c r="L157" i="83"/>
  <c r="L158" i="83"/>
  <c r="L159" i="83"/>
  <c r="L160" i="83"/>
  <c r="L161" i="83"/>
  <c r="L162" i="83"/>
  <c r="L163" i="83"/>
  <c r="L164" i="83"/>
  <c r="L165" i="83"/>
  <c r="L166" i="83"/>
  <c r="L167" i="83"/>
  <c r="L168" i="83"/>
  <c r="L169" i="83"/>
  <c r="L170" i="83"/>
  <c r="L171" i="83"/>
  <c r="L172" i="83"/>
  <c r="L2" i="83"/>
  <c r="K2" i="83"/>
  <c r="K3" i="83" l="1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K102" i="83"/>
  <c r="K103" i="83"/>
  <c r="K104" i="83"/>
  <c r="K105" i="83"/>
  <c r="K106" i="83"/>
  <c r="K107" i="83"/>
  <c r="K108" i="83"/>
  <c r="K109" i="83"/>
  <c r="K110" i="83"/>
  <c r="K111" i="83"/>
  <c r="K112" i="83"/>
  <c r="K113" i="83"/>
  <c r="K114" i="83"/>
  <c r="K115" i="83"/>
  <c r="K116" i="83"/>
  <c r="K117" i="83"/>
  <c r="K118" i="83"/>
  <c r="K119" i="83"/>
  <c r="K120" i="83"/>
  <c r="K121" i="83"/>
  <c r="K122" i="83"/>
  <c r="K123" i="83"/>
  <c r="K124" i="83"/>
  <c r="K125" i="83"/>
  <c r="K126" i="83"/>
  <c r="K127" i="83"/>
  <c r="K128" i="83"/>
  <c r="K129" i="83"/>
  <c r="K130" i="83"/>
  <c r="K131" i="83"/>
  <c r="K132" i="83"/>
  <c r="K133" i="83"/>
  <c r="K134" i="83"/>
  <c r="K135" i="83"/>
  <c r="K136" i="83"/>
  <c r="K137" i="83"/>
  <c r="K138" i="83"/>
  <c r="K139" i="83"/>
  <c r="K140" i="83"/>
  <c r="K141" i="83"/>
  <c r="K142" i="83"/>
  <c r="K143" i="83"/>
  <c r="K144" i="83"/>
  <c r="K145" i="83"/>
  <c r="K146" i="83"/>
  <c r="K147" i="83"/>
  <c r="K148" i="83"/>
  <c r="K149" i="83"/>
  <c r="K150" i="83"/>
  <c r="K151" i="83"/>
  <c r="K152" i="83"/>
  <c r="K153" i="83"/>
  <c r="K154" i="83"/>
  <c r="K155" i="83"/>
  <c r="K156" i="83"/>
  <c r="K157" i="83"/>
  <c r="K158" i="83"/>
  <c r="K159" i="83"/>
  <c r="K160" i="83"/>
  <c r="K161" i="83"/>
  <c r="K162" i="83"/>
  <c r="K163" i="83"/>
  <c r="K164" i="83"/>
  <c r="K165" i="83"/>
  <c r="K166" i="83"/>
  <c r="K167" i="83"/>
  <c r="K168" i="83"/>
  <c r="K169" i="83"/>
  <c r="K170" i="83"/>
  <c r="K171" i="83"/>
  <c r="K172" i="83"/>
  <c r="H3" i="83"/>
  <c r="H4" i="83"/>
  <c r="H5" i="83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105" i="83"/>
  <c r="H106" i="83"/>
  <c r="H107" i="83"/>
  <c r="H108" i="83"/>
  <c r="H109" i="83"/>
  <c r="H110" i="83"/>
  <c r="H111" i="83"/>
  <c r="H112" i="83"/>
  <c r="H113" i="83"/>
  <c r="H114" i="83"/>
  <c r="H115" i="83"/>
  <c r="H116" i="83"/>
  <c r="H117" i="83"/>
  <c r="H118" i="83"/>
  <c r="H119" i="83"/>
  <c r="H120" i="83"/>
  <c r="H121" i="83"/>
  <c r="H122" i="83"/>
  <c r="H123" i="83"/>
  <c r="H124" i="83"/>
  <c r="H125" i="83"/>
  <c r="H126" i="83"/>
  <c r="H127" i="83"/>
  <c r="H128" i="83"/>
  <c r="H129" i="83"/>
  <c r="H130" i="83"/>
  <c r="H131" i="83"/>
  <c r="H132" i="83"/>
  <c r="H133" i="83"/>
  <c r="H134" i="83"/>
  <c r="H135" i="83"/>
  <c r="H136" i="83"/>
  <c r="H137" i="83"/>
  <c r="H138" i="83"/>
  <c r="H139" i="83"/>
  <c r="H140" i="83"/>
  <c r="H141" i="83"/>
  <c r="H142" i="83"/>
  <c r="H143" i="83"/>
  <c r="H144" i="83"/>
  <c r="H145" i="83"/>
  <c r="H146" i="83"/>
  <c r="H147" i="83"/>
  <c r="H148" i="83"/>
  <c r="H149" i="83"/>
  <c r="H150" i="83"/>
  <c r="H151" i="83"/>
  <c r="H152" i="83"/>
  <c r="H153" i="83"/>
  <c r="H154" i="83"/>
  <c r="H155" i="83"/>
  <c r="H156" i="83"/>
  <c r="H157" i="83"/>
  <c r="H158" i="83"/>
  <c r="H159" i="83"/>
  <c r="H160" i="83"/>
  <c r="H161" i="83"/>
  <c r="H162" i="83"/>
  <c r="H163" i="83"/>
  <c r="H164" i="83"/>
  <c r="H165" i="83"/>
  <c r="H166" i="83"/>
  <c r="H167" i="83"/>
  <c r="H168" i="83"/>
  <c r="H169" i="83"/>
  <c r="H170" i="83"/>
  <c r="H171" i="83"/>
  <c r="H172" i="83"/>
  <c r="H2" i="83"/>
  <c r="D2" i="84"/>
  <c r="T2" i="88" l="1"/>
  <c r="R17" i="71" l="1"/>
  <c r="R21" i="71"/>
  <c r="R26" i="71"/>
  <c r="R29" i="71"/>
  <c r="R31" i="71"/>
  <c r="R33" i="71"/>
  <c r="R40" i="71"/>
  <c r="R41" i="71"/>
  <c r="R43" i="71"/>
  <c r="R45" i="71"/>
  <c r="R52" i="71"/>
  <c r="R53" i="71"/>
  <c r="R57" i="71"/>
  <c r="R62" i="71"/>
  <c r="R63" i="71"/>
  <c r="R64" i="71"/>
  <c r="R65" i="71"/>
  <c r="R69" i="71"/>
  <c r="R74" i="71"/>
  <c r="R76" i="71"/>
  <c r="R77" i="71"/>
  <c r="R81" i="71"/>
  <c r="R156" i="71"/>
  <c r="R157" i="71"/>
  <c r="R161" i="71"/>
  <c r="R162" i="71"/>
  <c r="R168" i="71"/>
  <c r="T168" i="71" s="1"/>
  <c r="R181" i="71"/>
  <c r="R182" i="71"/>
  <c r="R184" i="71"/>
  <c r="T184" i="71" s="1"/>
  <c r="R185" i="71"/>
  <c r="R186" i="71"/>
  <c r="T186" i="71" s="1"/>
  <c r="R191" i="71"/>
  <c r="R192" i="71"/>
  <c r="R193" i="71"/>
  <c r="R194" i="71"/>
  <c r="R197" i="71"/>
  <c r="R203" i="71"/>
  <c r="R204" i="71"/>
  <c r="R205" i="71"/>
  <c r="R206" i="71"/>
  <c r="R208" i="71"/>
  <c r="R209" i="71"/>
  <c r="R215" i="71"/>
  <c r="R216" i="71"/>
  <c r="T216" i="71" s="1"/>
  <c r="R221" i="71"/>
  <c r="R222" i="71"/>
  <c r="R227" i="71"/>
  <c r="R228" i="71"/>
  <c r="R229" i="71"/>
  <c r="R233" i="71"/>
  <c r="R234" i="71"/>
  <c r="T234" i="71" s="1"/>
  <c r="R239" i="71"/>
  <c r="R240" i="71"/>
  <c r="R244" i="71"/>
  <c r="R245" i="71"/>
  <c r="R246" i="71"/>
  <c r="R251" i="71"/>
  <c r="R252" i="71"/>
  <c r="R254" i="71"/>
  <c r="R256" i="71"/>
  <c r="R257" i="71"/>
  <c r="R258" i="71"/>
  <c r="R263" i="71"/>
  <c r="R264" i="71"/>
  <c r="T264" i="71" s="1"/>
  <c r="R265" i="71"/>
  <c r="R268" i="71"/>
  <c r="R269" i="71"/>
  <c r="R270" i="71"/>
  <c r="R275" i="71"/>
  <c r="R276" i="71"/>
  <c r="R277" i="71"/>
  <c r="R280" i="71"/>
  <c r="T280" i="71" s="1"/>
  <c r="R282" i="71"/>
  <c r="T282" i="71" s="1"/>
  <c r="R287" i="71"/>
  <c r="R288" i="71"/>
  <c r="R289" i="71"/>
  <c r="R292" i="71"/>
  <c r="R294" i="71"/>
  <c r="R299" i="71"/>
  <c r="R300" i="71"/>
  <c r="R301" i="71"/>
  <c r="R304" i="71"/>
  <c r="R305" i="71"/>
  <c r="R306" i="71"/>
  <c r="R311" i="71"/>
  <c r="R312" i="71"/>
  <c r="T312" i="71" s="1"/>
  <c r="R316" i="71"/>
  <c r="R317" i="71"/>
  <c r="R323" i="71"/>
  <c r="R324" i="71"/>
  <c r="R325" i="71"/>
  <c r="R332" i="71"/>
  <c r="R333" i="71"/>
  <c r="R334" i="71"/>
  <c r="R357" i="71"/>
  <c r="R402" i="71"/>
  <c r="R403" i="71"/>
  <c r="R405" i="71"/>
  <c r="R406" i="71"/>
  <c r="T406" i="71" s="1"/>
  <c r="R407" i="71"/>
  <c r="T407" i="71" s="1"/>
  <c r="R408" i="71"/>
  <c r="R413" i="71"/>
  <c r="R414" i="71"/>
  <c r="R415" i="71"/>
  <c r="R417" i="71"/>
  <c r="R418" i="71"/>
  <c r="T418" i="71" s="1"/>
  <c r="R419" i="71"/>
  <c r="R420" i="71"/>
  <c r="R427" i="71"/>
  <c r="R429" i="71"/>
  <c r="R430" i="71"/>
  <c r="R431" i="71"/>
  <c r="R432" i="71"/>
  <c r="R438" i="71"/>
  <c r="R439" i="71"/>
  <c r="T439" i="71" s="1"/>
  <c r="R441" i="71"/>
  <c r="R442" i="71"/>
  <c r="R443" i="71"/>
  <c r="R444" i="71"/>
  <c r="R449" i="71"/>
  <c r="R450" i="71"/>
  <c r="T450" i="71" s="1"/>
  <c r="R453" i="71"/>
  <c r="R454" i="71"/>
  <c r="R455" i="71"/>
  <c r="R456" i="71"/>
  <c r="R480" i="71"/>
  <c r="R507" i="71"/>
  <c r="R508" i="71"/>
  <c r="R510" i="71"/>
  <c r="R511" i="71"/>
  <c r="R512" i="71"/>
  <c r="R520" i="71"/>
  <c r="R529" i="71"/>
  <c r="R532" i="71"/>
  <c r="R545" i="71"/>
  <c r="R552" i="71"/>
  <c r="R553" i="71"/>
  <c r="R558" i="71"/>
  <c r="R559" i="71"/>
  <c r="R564" i="71"/>
  <c r="R565" i="71"/>
  <c r="R570" i="71"/>
  <c r="R576" i="71"/>
  <c r="R581" i="71"/>
  <c r="R582" i="71"/>
  <c r="R583" i="71"/>
  <c r="R588" i="71"/>
  <c r="R593" i="71"/>
  <c r="R600" i="71"/>
  <c r="R601" i="71"/>
  <c r="R605" i="71"/>
  <c r="R606" i="71"/>
  <c r="R612" i="71"/>
  <c r="R613" i="71"/>
  <c r="R641" i="71"/>
  <c r="R673" i="71"/>
  <c r="R681" i="71"/>
  <c r="R691" i="71"/>
  <c r="R694" i="71"/>
  <c r="R695" i="71"/>
  <c r="R696" i="71"/>
  <c r="R701" i="71"/>
  <c r="R706" i="71"/>
  <c r="T706" i="71" s="1"/>
  <c r="R707" i="71"/>
  <c r="R708" i="71"/>
  <c r="R713" i="71"/>
  <c r="R714" i="71"/>
  <c r="T714" i="71" s="1"/>
  <c r="R718" i="71"/>
  <c r="R719" i="71"/>
  <c r="R720" i="71"/>
  <c r="R730" i="71"/>
  <c r="R731" i="71"/>
  <c r="R732" i="71"/>
  <c r="R739" i="71"/>
  <c r="R742" i="71"/>
  <c r="R743" i="71"/>
  <c r="R744" i="71"/>
  <c r="R749" i="71"/>
  <c r="R750" i="71"/>
  <c r="R754" i="71"/>
  <c r="R755" i="71"/>
  <c r="R756" i="71"/>
  <c r="R761" i="71"/>
  <c r="R762" i="71"/>
  <c r="R766" i="71"/>
  <c r="R767" i="71"/>
  <c r="R768" i="71"/>
  <c r="R773" i="71"/>
  <c r="R774" i="71"/>
  <c r="R778" i="71"/>
  <c r="T778" i="71" s="1"/>
  <c r="R779" i="71"/>
  <c r="R780" i="71"/>
  <c r="R789" i="71"/>
  <c r="R790" i="71"/>
  <c r="R791" i="71"/>
  <c r="R792" i="71"/>
  <c r="R793" i="71"/>
  <c r="R794" i="71"/>
  <c r="R801" i="71"/>
  <c r="R802" i="71"/>
  <c r="T802" i="71" s="1"/>
  <c r="R803" i="71"/>
  <c r="R804" i="71"/>
  <c r="R812" i="71"/>
  <c r="R836" i="71"/>
  <c r="R837" i="71"/>
  <c r="R838" i="71"/>
  <c r="R839" i="71"/>
  <c r="R840" i="71"/>
  <c r="R842" i="71"/>
  <c r="T842" i="71" s="1"/>
  <c r="R849" i="71"/>
  <c r="R850" i="71"/>
  <c r="R851" i="71"/>
  <c r="R852" i="71"/>
  <c r="R853" i="71"/>
  <c r="R854" i="71"/>
  <c r="R855" i="71"/>
  <c r="R861" i="71"/>
  <c r="R862" i="71"/>
  <c r="R863" i="71"/>
  <c r="R864" i="71"/>
  <c r="R873" i="71"/>
  <c r="R874" i="71"/>
  <c r="T874" i="71" s="1"/>
  <c r="R881" i="71"/>
  <c r="R897" i="71"/>
  <c r="R913" i="71"/>
  <c r="R918" i="71"/>
  <c r="R919" i="71"/>
  <c r="R925" i="71"/>
  <c r="R926" i="71"/>
  <c r="R930" i="71"/>
  <c r="T930" i="71" s="1"/>
  <c r="R940" i="71"/>
  <c r="R942" i="71"/>
  <c r="R943" i="71"/>
  <c r="R944" i="71"/>
  <c r="R951" i="71"/>
  <c r="R952" i="71"/>
  <c r="R961" i="71"/>
  <c r="R965" i="71"/>
  <c r="R969" i="71"/>
  <c r="R970" i="71"/>
  <c r="T970" i="71" s="1"/>
  <c r="R976" i="71"/>
  <c r="R977" i="71"/>
  <c r="R981" i="71"/>
  <c r="R982" i="71"/>
  <c r="R983" i="71"/>
  <c r="R988" i="71"/>
  <c r="R989" i="71"/>
  <c r="R990" i="71"/>
  <c r="R993" i="71"/>
  <c r="R994" i="71"/>
  <c r="T994" i="71" s="1"/>
  <c r="R995" i="71"/>
  <c r="R1006" i="71"/>
  <c r="R1007" i="71"/>
  <c r="R1008" i="71"/>
  <c r="R1013" i="71"/>
  <c r="R1017" i="71"/>
  <c r="R1020" i="71"/>
  <c r="R1036" i="71"/>
  <c r="R1038" i="71"/>
  <c r="R1041" i="71"/>
  <c r="R1048" i="71"/>
  <c r="R1053" i="71"/>
  <c r="R1058" i="71"/>
  <c r="T1058" i="71" s="1"/>
  <c r="R1060" i="71"/>
  <c r="R1061" i="71"/>
  <c r="R1065" i="71"/>
  <c r="R1072" i="71"/>
  <c r="R1077" i="71"/>
  <c r="R1082" i="71"/>
  <c r="R1083" i="71"/>
  <c r="R1084" i="71"/>
  <c r="R1089" i="71"/>
  <c r="R1090" i="71"/>
  <c r="T1090" i="71" s="1"/>
  <c r="R1091" i="71"/>
  <c r="R1099" i="71"/>
  <c r="R1102" i="71"/>
  <c r="R1103" i="71"/>
  <c r="R1104" i="71"/>
  <c r="R1111" i="71"/>
  <c r="R1112" i="71"/>
  <c r="R1114" i="71"/>
  <c r="R1115" i="71"/>
  <c r="R1116" i="71"/>
  <c r="R1122" i="71"/>
  <c r="T1122" i="71" s="1"/>
  <c r="R1123" i="71"/>
  <c r="R1124" i="71"/>
  <c r="S1124" i="71" s="1"/>
  <c r="R1125" i="71"/>
  <c r="R1127" i="71"/>
  <c r="R1128" i="71"/>
  <c r="R1137" i="71"/>
  <c r="R1140" i="71"/>
  <c r="R1141" i="71"/>
  <c r="R1149" i="71"/>
  <c r="R1152" i="71"/>
  <c r="R1153" i="71"/>
  <c r="R1164" i="71"/>
  <c r="R1165" i="71"/>
  <c r="R1166" i="71"/>
  <c r="R1171" i="71"/>
  <c r="R1177" i="71"/>
  <c r="R1189" i="71"/>
  <c r="T1189" i="71" s="1"/>
  <c r="R1201" i="71"/>
  <c r="R1204" i="71"/>
  <c r="R1206" i="71"/>
  <c r="R1212" i="71"/>
  <c r="R1213" i="71"/>
  <c r="R1219" i="71"/>
  <c r="R1224" i="71"/>
  <c r="R1229" i="71"/>
  <c r="R1230" i="71"/>
  <c r="R1236" i="71"/>
  <c r="R1237" i="71"/>
  <c r="R1241" i="71"/>
  <c r="R1242" i="71"/>
  <c r="R1248" i="71"/>
  <c r="R1253" i="71"/>
  <c r="T1253" i="71" s="1"/>
  <c r="R1254" i="71"/>
  <c r="R1264" i="71"/>
  <c r="R1265" i="71"/>
  <c r="R1276" i="71"/>
  <c r="R1278" i="71"/>
  <c r="R1281" i="71"/>
  <c r="R1284" i="71"/>
  <c r="S1284" i="71" s="1"/>
  <c r="R1296" i="71"/>
  <c r="R1300" i="71"/>
  <c r="R1308" i="71"/>
  <c r="R1312" i="71"/>
  <c r="R1313" i="71"/>
  <c r="T1313" i="71" s="1"/>
  <c r="R1320" i="71"/>
  <c r="R1321" i="71"/>
  <c r="R1324" i="71"/>
  <c r="R1325" i="71"/>
  <c r="R1332" i="71"/>
  <c r="R1336" i="71"/>
  <c r="R1338" i="71"/>
  <c r="T1338" i="71" s="1"/>
  <c r="R1349" i="71"/>
  <c r="R1352" i="71"/>
  <c r="R11" i="71"/>
  <c r="R12" i="71"/>
  <c r="W3" i="71"/>
  <c r="W4" i="71"/>
  <c r="R4" i="71" s="1"/>
  <c r="W5" i="71"/>
  <c r="W6" i="71"/>
  <c r="W7" i="71"/>
  <c r="W8" i="71"/>
  <c r="W9" i="71"/>
  <c r="W10" i="71"/>
  <c r="W11" i="71"/>
  <c r="W12" i="71"/>
  <c r="W13" i="71"/>
  <c r="R13" i="71" s="1"/>
  <c r="W14" i="71"/>
  <c r="R14" i="71" s="1"/>
  <c r="W15" i="71"/>
  <c r="R15" i="71" s="1"/>
  <c r="W16" i="71"/>
  <c r="R16" i="71" s="1"/>
  <c r="W17" i="71"/>
  <c r="W18" i="71"/>
  <c r="R18" i="71" s="1"/>
  <c r="T18" i="71" s="1"/>
  <c r="W19" i="71"/>
  <c r="R19" i="71" s="1"/>
  <c r="W20" i="71"/>
  <c r="R20" i="71" s="1"/>
  <c r="W21" i="71"/>
  <c r="W22" i="71"/>
  <c r="R22" i="71" s="1"/>
  <c r="W23" i="71"/>
  <c r="R23" i="71" s="1"/>
  <c r="W24" i="71"/>
  <c r="R24" i="71" s="1"/>
  <c r="W25" i="71"/>
  <c r="R25" i="71" s="1"/>
  <c r="W26" i="71"/>
  <c r="W27" i="71"/>
  <c r="R27" i="71" s="1"/>
  <c r="W28" i="71"/>
  <c r="R28" i="71" s="1"/>
  <c r="W29" i="71"/>
  <c r="W30" i="71"/>
  <c r="R30" i="71" s="1"/>
  <c r="W31" i="71"/>
  <c r="W32" i="71"/>
  <c r="R32" i="71" s="1"/>
  <c r="W33" i="71"/>
  <c r="W34" i="71"/>
  <c r="R34" i="71" s="1"/>
  <c r="W35" i="71"/>
  <c r="R35" i="71" s="1"/>
  <c r="W36" i="71"/>
  <c r="R36" i="71" s="1"/>
  <c r="W37" i="71"/>
  <c r="R37" i="71" s="1"/>
  <c r="S37" i="71" s="1"/>
  <c r="W38" i="71"/>
  <c r="R38" i="71" s="1"/>
  <c r="W39" i="71"/>
  <c r="R39" i="71" s="1"/>
  <c r="W40" i="71"/>
  <c r="W41" i="71"/>
  <c r="W42" i="71"/>
  <c r="R42" i="71" s="1"/>
  <c r="W43" i="71"/>
  <c r="W44" i="71"/>
  <c r="R44" i="71" s="1"/>
  <c r="W45" i="71"/>
  <c r="W46" i="71"/>
  <c r="R46" i="71" s="1"/>
  <c r="W47" i="71"/>
  <c r="R47" i="71" s="1"/>
  <c r="W48" i="71"/>
  <c r="R48" i="71" s="1"/>
  <c r="W49" i="71"/>
  <c r="R49" i="71" s="1"/>
  <c r="W50" i="71"/>
  <c r="R50" i="71" s="1"/>
  <c r="T50" i="71" s="1"/>
  <c r="W51" i="71"/>
  <c r="R51" i="71" s="1"/>
  <c r="T51" i="71" s="1"/>
  <c r="W52" i="71"/>
  <c r="W53" i="71"/>
  <c r="W54" i="71"/>
  <c r="R54" i="71" s="1"/>
  <c r="W55" i="71"/>
  <c r="R55" i="71" s="1"/>
  <c r="W56" i="71"/>
  <c r="R56" i="71" s="1"/>
  <c r="W57" i="71"/>
  <c r="W58" i="71"/>
  <c r="R58" i="71" s="1"/>
  <c r="W59" i="71"/>
  <c r="R59" i="71" s="1"/>
  <c r="W60" i="71"/>
  <c r="R60" i="71" s="1"/>
  <c r="W61" i="71"/>
  <c r="R61" i="71" s="1"/>
  <c r="W62" i="71"/>
  <c r="W63" i="71"/>
  <c r="W64" i="71"/>
  <c r="W65" i="71"/>
  <c r="W66" i="71"/>
  <c r="R66" i="71" s="1"/>
  <c r="W67" i="71"/>
  <c r="R67" i="71" s="1"/>
  <c r="W68" i="71"/>
  <c r="R68" i="71" s="1"/>
  <c r="W69" i="71"/>
  <c r="W70" i="71"/>
  <c r="R70" i="71" s="1"/>
  <c r="W71" i="71"/>
  <c r="R71" i="71" s="1"/>
  <c r="W72" i="71"/>
  <c r="R72" i="71" s="1"/>
  <c r="W73" i="71"/>
  <c r="R73" i="71" s="1"/>
  <c r="W74" i="71"/>
  <c r="W75" i="71"/>
  <c r="R75" i="71" s="1"/>
  <c r="W76" i="71"/>
  <c r="W77" i="71"/>
  <c r="W78" i="71"/>
  <c r="R78" i="71" s="1"/>
  <c r="W79" i="71"/>
  <c r="R79" i="71" s="1"/>
  <c r="W80" i="71"/>
  <c r="R80" i="71" s="1"/>
  <c r="W81" i="71"/>
  <c r="W82" i="71"/>
  <c r="W83" i="71"/>
  <c r="W84" i="71"/>
  <c r="W85" i="71"/>
  <c r="W86" i="71"/>
  <c r="W87" i="71"/>
  <c r="W88" i="71"/>
  <c r="W89" i="71"/>
  <c r="W90" i="71"/>
  <c r="W91" i="71"/>
  <c r="W92" i="71"/>
  <c r="W93" i="71"/>
  <c r="W94" i="71"/>
  <c r="W95" i="71"/>
  <c r="R95" i="71" s="1"/>
  <c r="W96" i="71"/>
  <c r="W97" i="71"/>
  <c r="W98" i="71"/>
  <c r="W99" i="71"/>
  <c r="W100" i="71"/>
  <c r="W101" i="71"/>
  <c r="W102" i="71"/>
  <c r="W103" i="71"/>
  <c r="W104" i="71"/>
  <c r="W105" i="71"/>
  <c r="W106" i="71"/>
  <c r="W107" i="71"/>
  <c r="W108" i="71"/>
  <c r="W109" i="71"/>
  <c r="W110" i="71"/>
  <c r="W111" i="71"/>
  <c r="W112" i="71"/>
  <c r="W113" i="71"/>
  <c r="W114" i="71"/>
  <c r="W115" i="71"/>
  <c r="W116" i="71"/>
  <c r="W117" i="71"/>
  <c r="W118" i="71"/>
  <c r="W119" i="71"/>
  <c r="W120" i="71"/>
  <c r="W121" i="71"/>
  <c r="W122" i="71"/>
  <c r="W123" i="71"/>
  <c r="W124" i="71"/>
  <c r="W125" i="71"/>
  <c r="R125" i="71" s="1"/>
  <c r="W126" i="71"/>
  <c r="W127" i="71"/>
  <c r="W128" i="71"/>
  <c r="W129" i="71"/>
  <c r="W130" i="71"/>
  <c r="W131" i="71"/>
  <c r="R131" i="71" s="1"/>
  <c r="W132" i="71"/>
  <c r="W133" i="71"/>
  <c r="W134" i="71"/>
  <c r="W135" i="71"/>
  <c r="W136" i="71"/>
  <c r="W137" i="71"/>
  <c r="W138" i="71"/>
  <c r="W139" i="71"/>
  <c r="W140" i="71"/>
  <c r="W141" i="71"/>
  <c r="W142" i="71"/>
  <c r="W143" i="71"/>
  <c r="W144" i="71"/>
  <c r="W145" i="71"/>
  <c r="W146" i="71"/>
  <c r="W147" i="71"/>
  <c r="W148" i="71"/>
  <c r="W149" i="71"/>
  <c r="W150" i="71"/>
  <c r="W151" i="71"/>
  <c r="W152" i="71"/>
  <c r="W153" i="71"/>
  <c r="W154" i="71"/>
  <c r="W155" i="71"/>
  <c r="R155" i="71" s="1"/>
  <c r="W156" i="71"/>
  <c r="W157" i="71"/>
  <c r="W158" i="71"/>
  <c r="R158" i="71" s="1"/>
  <c r="W159" i="71"/>
  <c r="R159" i="71" s="1"/>
  <c r="W160" i="71"/>
  <c r="R160" i="71" s="1"/>
  <c r="W161" i="71"/>
  <c r="W162" i="71"/>
  <c r="W163" i="71"/>
  <c r="R163" i="71" s="1"/>
  <c r="W164" i="71"/>
  <c r="R164" i="71" s="1"/>
  <c r="W165" i="71"/>
  <c r="R165" i="71" s="1"/>
  <c r="W166" i="71"/>
  <c r="R166" i="71" s="1"/>
  <c r="W167" i="71"/>
  <c r="R167" i="71" s="1"/>
  <c r="W168" i="71"/>
  <c r="W169" i="71"/>
  <c r="R169" i="71" s="1"/>
  <c r="W170" i="71"/>
  <c r="W171" i="71"/>
  <c r="W172" i="71"/>
  <c r="W173" i="71"/>
  <c r="W174" i="71"/>
  <c r="W175" i="71"/>
  <c r="W176" i="71"/>
  <c r="W177" i="71"/>
  <c r="W178" i="71"/>
  <c r="W179" i="71"/>
  <c r="W180" i="71"/>
  <c r="W181" i="71"/>
  <c r="W182" i="71"/>
  <c r="W183" i="71"/>
  <c r="R183" i="71" s="1"/>
  <c r="W184" i="71"/>
  <c r="W185" i="71"/>
  <c r="W186" i="71"/>
  <c r="W187" i="71"/>
  <c r="R187" i="71" s="1"/>
  <c r="W188" i="71"/>
  <c r="R188" i="71" s="1"/>
  <c r="W189" i="71"/>
  <c r="R189" i="71" s="1"/>
  <c r="W190" i="71"/>
  <c r="R190" i="71" s="1"/>
  <c r="W191" i="71"/>
  <c r="W192" i="71"/>
  <c r="W193" i="71"/>
  <c r="W194" i="71"/>
  <c r="W195" i="71"/>
  <c r="R195" i="71" s="1"/>
  <c r="W196" i="71"/>
  <c r="R196" i="71" s="1"/>
  <c r="W197" i="71"/>
  <c r="W198" i="71"/>
  <c r="R198" i="71" s="1"/>
  <c r="W199" i="71"/>
  <c r="R199" i="71" s="1"/>
  <c r="W200" i="71"/>
  <c r="R200" i="71" s="1"/>
  <c r="T200" i="71" s="1"/>
  <c r="W201" i="71"/>
  <c r="R201" i="71" s="1"/>
  <c r="W202" i="71"/>
  <c r="R202" i="71" s="1"/>
  <c r="T202" i="71" s="1"/>
  <c r="W203" i="71"/>
  <c r="W204" i="71"/>
  <c r="W205" i="71"/>
  <c r="W206" i="71"/>
  <c r="W207" i="71"/>
  <c r="R207" i="71" s="1"/>
  <c r="W208" i="71"/>
  <c r="W209" i="71"/>
  <c r="W210" i="71"/>
  <c r="R210" i="71" s="1"/>
  <c r="W211" i="71"/>
  <c r="R211" i="71" s="1"/>
  <c r="W212" i="71"/>
  <c r="R212" i="71" s="1"/>
  <c r="W213" i="71"/>
  <c r="R213" i="71" s="1"/>
  <c r="W214" i="71"/>
  <c r="R214" i="71" s="1"/>
  <c r="W215" i="71"/>
  <c r="W216" i="71"/>
  <c r="W217" i="71"/>
  <c r="R217" i="71" s="1"/>
  <c r="W218" i="71"/>
  <c r="R218" i="71" s="1"/>
  <c r="T218" i="71" s="1"/>
  <c r="W219" i="71"/>
  <c r="R219" i="71" s="1"/>
  <c r="W220" i="71"/>
  <c r="R220" i="71" s="1"/>
  <c r="W221" i="71"/>
  <c r="W222" i="71"/>
  <c r="W223" i="71"/>
  <c r="R223" i="71" s="1"/>
  <c r="W224" i="71"/>
  <c r="R224" i="71" s="1"/>
  <c r="W225" i="71"/>
  <c r="R225" i="71" s="1"/>
  <c r="W226" i="71"/>
  <c r="R226" i="71" s="1"/>
  <c r="W227" i="71"/>
  <c r="W228" i="71"/>
  <c r="W229" i="71"/>
  <c r="W230" i="71"/>
  <c r="R230" i="71" s="1"/>
  <c r="W231" i="71"/>
  <c r="R231" i="71" s="1"/>
  <c r="W232" i="71"/>
  <c r="R232" i="71" s="1"/>
  <c r="T232" i="71" s="1"/>
  <c r="W233" i="71"/>
  <c r="W234" i="71"/>
  <c r="W235" i="71"/>
  <c r="R235" i="71" s="1"/>
  <c r="W236" i="71"/>
  <c r="R236" i="71" s="1"/>
  <c r="W237" i="71"/>
  <c r="R237" i="71" s="1"/>
  <c r="W238" i="71"/>
  <c r="R238" i="71" s="1"/>
  <c r="W239" i="71"/>
  <c r="W240" i="71"/>
  <c r="W241" i="71"/>
  <c r="R241" i="71" s="1"/>
  <c r="W242" i="71"/>
  <c r="R242" i="71" s="1"/>
  <c r="W243" i="71"/>
  <c r="R243" i="71" s="1"/>
  <c r="W244" i="71"/>
  <c r="W245" i="71"/>
  <c r="W246" i="71"/>
  <c r="W247" i="71"/>
  <c r="R247" i="71" s="1"/>
  <c r="W248" i="71"/>
  <c r="R248" i="71" s="1"/>
  <c r="T248" i="71" s="1"/>
  <c r="W249" i="71"/>
  <c r="R249" i="71" s="1"/>
  <c r="W250" i="71"/>
  <c r="R250" i="71" s="1"/>
  <c r="W251" i="71"/>
  <c r="W252" i="71"/>
  <c r="W253" i="71"/>
  <c r="R253" i="71" s="1"/>
  <c r="W254" i="71"/>
  <c r="W255" i="71"/>
  <c r="R255" i="71" s="1"/>
  <c r="W256" i="71"/>
  <c r="W257" i="71"/>
  <c r="W258" i="71"/>
  <c r="W259" i="71"/>
  <c r="R259" i="71" s="1"/>
  <c r="W260" i="71"/>
  <c r="R260" i="71" s="1"/>
  <c r="W261" i="71"/>
  <c r="R261" i="71" s="1"/>
  <c r="W262" i="71"/>
  <c r="R262" i="71" s="1"/>
  <c r="S262" i="71" s="1"/>
  <c r="W263" i="71"/>
  <c r="W264" i="71"/>
  <c r="W265" i="71"/>
  <c r="W266" i="71"/>
  <c r="R266" i="71" s="1"/>
  <c r="T266" i="71" s="1"/>
  <c r="W267" i="71"/>
  <c r="R267" i="71" s="1"/>
  <c r="W268" i="71"/>
  <c r="W269" i="71"/>
  <c r="W270" i="71"/>
  <c r="W271" i="71"/>
  <c r="R271" i="71" s="1"/>
  <c r="W272" i="71"/>
  <c r="R272" i="71" s="1"/>
  <c r="W273" i="71"/>
  <c r="R273" i="71" s="1"/>
  <c r="W274" i="71"/>
  <c r="R274" i="71" s="1"/>
  <c r="W275" i="71"/>
  <c r="W276" i="71"/>
  <c r="W277" i="71"/>
  <c r="W278" i="71"/>
  <c r="R278" i="71" s="1"/>
  <c r="W279" i="71"/>
  <c r="R279" i="71" s="1"/>
  <c r="W280" i="71"/>
  <c r="W281" i="71"/>
  <c r="R281" i="71" s="1"/>
  <c r="W282" i="71"/>
  <c r="W283" i="71"/>
  <c r="R283" i="71" s="1"/>
  <c r="W284" i="71"/>
  <c r="R284" i="71" s="1"/>
  <c r="W285" i="71"/>
  <c r="R285" i="71" s="1"/>
  <c r="W286" i="71"/>
  <c r="R286" i="71" s="1"/>
  <c r="W287" i="71"/>
  <c r="W288" i="71"/>
  <c r="W289" i="71"/>
  <c r="W290" i="71"/>
  <c r="R290" i="71" s="1"/>
  <c r="W291" i="71"/>
  <c r="R291" i="71" s="1"/>
  <c r="W292" i="71"/>
  <c r="W293" i="71"/>
  <c r="R293" i="71" s="1"/>
  <c r="W294" i="71"/>
  <c r="W295" i="71"/>
  <c r="R295" i="71" s="1"/>
  <c r="W296" i="71"/>
  <c r="R296" i="71" s="1"/>
  <c r="T296" i="71" s="1"/>
  <c r="W297" i="71"/>
  <c r="R297" i="71" s="1"/>
  <c r="W298" i="71"/>
  <c r="R298" i="71" s="1"/>
  <c r="T298" i="71" s="1"/>
  <c r="W299" i="71"/>
  <c r="W300" i="71"/>
  <c r="W301" i="71"/>
  <c r="W302" i="71"/>
  <c r="R302" i="71" s="1"/>
  <c r="W303" i="71"/>
  <c r="R303" i="71" s="1"/>
  <c r="W304" i="71"/>
  <c r="W305" i="71"/>
  <c r="W306" i="71"/>
  <c r="W307" i="71"/>
  <c r="R307" i="71" s="1"/>
  <c r="W308" i="71"/>
  <c r="R308" i="71" s="1"/>
  <c r="W309" i="71"/>
  <c r="R309" i="71" s="1"/>
  <c r="W310" i="71"/>
  <c r="R310" i="71" s="1"/>
  <c r="W311" i="71"/>
  <c r="W312" i="71"/>
  <c r="W313" i="71"/>
  <c r="R313" i="71" s="1"/>
  <c r="W314" i="71"/>
  <c r="R314" i="71" s="1"/>
  <c r="T314" i="71" s="1"/>
  <c r="W315" i="71"/>
  <c r="R315" i="71" s="1"/>
  <c r="W316" i="71"/>
  <c r="W317" i="71"/>
  <c r="W318" i="71"/>
  <c r="R318" i="71" s="1"/>
  <c r="W319" i="71"/>
  <c r="R319" i="71" s="1"/>
  <c r="W320" i="71"/>
  <c r="R320" i="71" s="1"/>
  <c r="W321" i="71"/>
  <c r="R321" i="71" s="1"/>
  <c r="W322" i="71"/>
  <c r="R322" i="71" s="1"/>
  <c r="W323" i="71"/>
  <c r="W324" i="71"/>
  <c r="W325" i="71"/>
  <c r="W326" i="71"/>
  <c r="W327" i="71"/>
  <c r="W328" i="71"/>
  <c r="W329" i="71"/>
  <c r="W330" i="71"/>
  <c r="W331" i="71"/>
  <c r="W332" i="71"/>
  <c r="W333" i="71"/>
  <c r="W334" i="71"/>
  <c r="W335" i="71"/>
  <c r="W336" i="71"/>
  <c r="W337" i="71"/>
  <c r="W338" i="71"/>
  <c r="W339" i="71"/>
  <c r="W340" i="71"/>
  <c r="W341" i="71"/>
  <c r="W342" i="71"/>
  <c r="W343" i="71"/>
  <c r="W344" i="71"/>
  <c r="W345" i="71"/>
  <c r="W346" i="71"/>
  <c r="W347" i="71"/>
  <c r="W348" i="71"/>
  <c r="W349" i="71"/>
  <c r="W350" i="71"/>
  <c r="W351" i="71"/>
  <c r="W352" i="71"/>
  <c r="W353" i="71"/>
  <c r="W354" i="71"/>
  <c r="W355" i="71"/>
  <c r="W356" i="71"/>
  <c r="W357" i="71"/>
  <c r="W358" i="71"/>
  <c r="W359" i="71"/>
  <c r="W360" i="71"/>
  <c r="W361" i="71"/>
  <c r="W362" i="71"/>
  <c r="W363" i="71"/>
  <c r="R363" i="71" s="1"/>
  <c r="W364" i="71"/>
  <c r="W365" i="71"/>
  <c r="W366" i="71"/>
  <c r="W367" i="71"/>
  <c r="W368" i="71"/>
  <c r="W369" i="71"/>
  <c r="W370" i="71"/>
  <c r="W371" i="71"/>
  <c r="W372" i="71"/>
  <c r="W373" i="71"/>
  <c r="W374" i="71"/>
  <c r="W375" i="71"/>
  <c r="W376" i="71"/>
  <c r="W377" i="71"/>
  <c r="W378" i="71"/>
  <c r="W379" i="71"/>
  <c r="W380" i="71"/>
  <c r="W381" i="71"/>
  <c r="W382" i="71"/>
  <c r="W383" i="71"/>
  <c r="W384" i="71"/>
  <c r="W385" i="71"/>
  <c r="W386" i="71"/>
  <c r="W387" i="71"/>
  <c r="W388" i="71"/>
  <c r="W389" i="71"/>
  <c r="R389" i="71" s="1"/>
  <c r="W390" i="71"/>
  <c r="W391" i="71"/>
  <c r="W392" i="71"/>
  <c r="W393" i="71"/>
  <c r="W394" i="71"/>
  <c r="W395" i="71"/>
  <c r="R395" i="71" s="1"/>
  <c r="W396" i="71"/>
  <c r="W397" i="71"/>
  <c r="W398" i="71"/>
  <c r="W399" i="71"/>
  <c r="R399" i="71" s="1"/>
  <c r="W400" i="71"/>
  <c r="R400" i="71" s="1"/>
  <c r="W401" i="71"/>
  <c r="R401" i="71" s="1"/>
  <c r="W402" i="71"/>
  <c r="W403" i="71"/>
  <c r="W404" i="71"/>
  <c r="R404" i="71" s="1"/>
  <c r="W405" i="71"/>
  <c r="W406" i="71"/>
  <c r="W407" i="71"/>
  <c r="W408" i="71"/>
  <c r="W409" i="71"/>
  <c r="R409" i="71" s="1"/>
  <c r="W410" i="71"/>
  <c r="R410" i="71" s="1"/>
  <c r="W411" i="71"/>
  <c r="R411" i="71" s="1"/>
  <c r="W412" i="71"/>
  <c r="R412" i="71" s="1"/>
  <c r="W413" i="71"/>
  <c r="W414" i="71"/>
  <c r="W415" i="71"/>
  <c r="W416" i="71"/>
  <c r="R416" i="71" s="1"/>
  <c r="T416" i="71" s="1"/>
  <c r="W417" i="71"/>
  <c r="W418" i="71"/>
  <c r="W419" i="71"/>
  <c r="W420" i="71"/>
  <c r="W421" i="71"/>
  <c r="R421" i="71" s="1"/>
  <c r="W422" i="71"/>
  <c r="R422" i="71" s="1"/>
  <c r="W423" i="71"/>
  <c r="R423" i="71" s="1"/>
  <c r="W424" i="71"/>
  <c r="R424" i="71" s="1"/>
  <c r="W425" i="71"/>
  <c r="R425" i="71" s="1"/>
  <c r="W426" i="71"/>
  <c r="R426" i="71" s="1"/>
  <c r="W427" i="71"/>
  <c r="W428" i="71"/>
  <c r="R428" i="71" s="1"/>
  <c r="T428" i="71" s="1"/>
  <c r="W429" i="71"/>
  <c r="W430" i="71"/>
  <c r="W431" i="71"/>
  <c r="W432" i="71"/>
  <c r="W433" i="71"/>
  <c r="R433" i="71" s="1"/>
  <c r="W434" i="71"/>
  <c r="R434" i="71" s="1"/>
  <c r="W435" i="71"/>
  <c r="R435" i="71" s="1"/>
  <c r="W436" i="71"/>
  <c r="R436" i="71" s="1"/>
  <c r="W437" i="71"/>
  <c r="R437" i="71" s="1"/>
  <c r="W438" i="71"/>
  <c r="W439" i="71"/>
  <c r="W440" i="71"/>
  <c r="R440" i="71" s="1"/>
  <c r="W441" i="71"/>
  <c r="W442" i="71"/>
  <c r="W443" i="71"/>
  <c r="W444" i="71"/>
  <c r="W445" i="71"/>
  <c r="R445" i="71" s="1"/>
  <c r="W446" i="71"/>
  <c r="R446" i="71" s="1"/>
  <c r="W447" i="71"/>
  <c r="R447" i="71" s="1"/>
  <c r="W448" i="71"/>
  <c r="R448" i="71" s="1"/>
  <c r="T448" i="71" s="1"/>
  <c r="W449" i="71"/>
  <c r="W450" i="71"/>
  <c r="W451" i="71"/>
  <c r="R451" i="71" s="1"/>
  <c r="W452" i="71"/>
  <c r="R452" i="71" s="1"/>
  <c r="W453" i="71"/>
  <c r="W454" i="71"/>
  <c r="W455" i="71"/>
  <c r="W456" i="71"/>
  <c r="W457" i="71"/>
  <c r="R457" i="71" s="1"/>
  <c r="W458" i="71"/>
  <c r="R458" i="71" s="1"/>
  <c r="W459" i="71"/>
  <c r="W460" i="71"/>
  <c r="W461" i="71"/>
  <c r="R461" i="71" s="1"/>
  <c r="W462" i="71"/>
  <c r="W463" i="71"/>
  <c r="W464" i="71"/>
  <c r="W465" i="71"/>
  <c r="W466" i="71"/>
  <c r="W467" i="71"/>
  <c r="W468" i="71"/>
  <c r="W469" i="71"/>
  <c r="W470" i="71"/>
  <c r="W471" i="71"/>
  <c r="W472" i="71"/>
  <c r="W473" i="71"/>
  <c r="W474" i="71"/>
  <c r="W475" i="71"/>
  <c r="W476" i="71"/>
  <c r="W477" i="71"/>
  <c r="R477" i="71" s="1"/>
  <c r="W478" i="71"/>
  <c r="W479" i="71"/>
  <c r="W480" i="71"/>
  <c r="W481" i="71"/>
  <c r="W482" i="71"/>
  <c r="W483" i="71"/>
  <c r="W484" i="71"/>
  <c r="W485" i="71"/>
  <c r="W486" i="71"/>
  <c r="W487" i="71"/>
  <c r="W488" i="71"/>
  <c r="W489" i="71"/>
  <c r="W490" i="71"/>
  <c r="W491" i="71"/>
  <c r="W492" i="71"/>
  <c r="W493" i="71"/>
  <c r="W494" i="71"/>
  <c r="W495" i="71"/>
  <c r="W496" i="71"/>
  <c r="W497" i="71"/>
  <c r="W498" i="71"/>
  <c r="W499" i="71"/>
  <c r="W500" i="71"/>
  <c r="W501" i="71"/>
  <c r="W502" i="71"/>
  <c r="W503" i="71"/>
  <c r="W504" i="71"/>
  <c r="W505" i="71"/>
  <c r="W506" i="71"/>
  <c r="R506" i="71" s="1"/>
  <c r="W507" i="71"/>
  <c r="W508" i="71"/>
  <c r="W509" i="71"/>
  <c r="R509" i="71" s="1"/>
  <c r="W510" i="71"/>
  <c r="W511" i="71"/>
  <c r="W512" i="71"/>
  <c r="W513" i="71"/>
  <c r="R513" i="71" s="1"/>
  <c r="W514" i="71"/>
  <c r="R514" i="71" s="1"/>
  <c r="T514" i="71" s="1"/>
  <c r="W515" i="71"/>
  <c r="R515" i="71" s="1"/>
  <c r="W516" i="71"/>
  <c r="R516" i="71" s="1"/>
  <c r="W517" i="71"/>
  <c r="R517" i="71" s="1"/>
  <c r="W518" i="71"/>
  <c r="R518" i="71" s="1"/>
  <c r="S518" i="71" s="1"/>
  <c r="W519" i="71"/>
  <c r="R519" i="71" s="1"/>
  <c r="W520" i="71"/>
  <c r="W521" i="71"/>
  <c r="R521" i="71" s="1"/>
  <c r="T521" i="71" s="1"/>
  <c r="W522" i="71"/>
  <c r="R522" i="71" s="1"/>
  <c r="T522" i="71" s="1"/>
  <c r="W523" i="71"/>
  <c r="R523" i="71" s="1"/>
  <c r="W524" i="71"/>
  <c r="R524" i="71" s="1"/>
  <c r="W525" i="71"/>
  <c r="R525" i="71" s="1"/>
  <c r="W526" i="71"/>
  <c r="R526" i="71" s="1"/>
  <c r="W527" i="71"/>
  <c r="R527" i="71" s="1"/>
  <c r="W528" i="71"/>
  <c r="R528" i="71" s="1"/>
  <c r="W529" i="71"/>
  <c r="W530" i="71"/>
  <c r="R530" i="71" s="1"/>
  <c r="W531" i="71"/>
  <c r="R531" i="71" s="1"/>
  <c r="W532" i="71"/>
  <c r="W533" i="71"/>
  <c r="W534" i="71"/>
  <c r="W535" i="71"/>
  <c r="W536" i="71"/>
  <c r="W537" i="71"/>
  <c r="W538" i="71"/>
  <c r="W539" i="71"/>
  <c r="W540" i="71"/>
  <c r="W541" i="71"/>
  <c r="W542" i="71"/>
  <c r="W543" i="71"/>
  <c r="W544" i="71"/>
  <c r="R544" i="71" s="1"/>
  <c r="W545" i="71"/>
  <c r="W546" i="71"/>
  <c r="R546" i="71" s="1"/>
  <c r="T546" i="71" s="1"/>
  <c r="W547" i="71"/>
  <c r="R547" i="71" s="1"/>
  <c r="W548" i="71"/>
  <c r="R548" i="71" s="1"/>
  <c r="W549" i="71"/>
  <c r="R549" i="71" s="1"/>
  <c r="W550" i="71"/>
  <c r="R550" i="71" s="1"/>
  <c r="W551" i="71"/>
  <c r="R551" i="71" s="1"/>
  <c r="W552" i="71"/>
  <c r="W553" i="71"/>
  <c r="W554" i="71"/>
  <c r="R554" i="71" s="1"/>
  <c r="T554" i="71" s="1"/>
  <c r="W555" i="71"/>
  <c r="R555" i="71" s="1"/>
  <c r="W556" i="71"/>
  <c r="R556" i="71" s="1"/>
  <c r="W557" i="71"/>
  <c r="R557" i="71" s="1"/>
  <c r="W558" i="71"/>
  <c r="W559" i="71"/>
  <c r="W560" i="71"/>
  <c r="R560" i="71" s="1"/>
  <c r="W561" i="71"/>
  <c r="R561" i="71" s="1"/>
  <c r="W562" i="71"/>
  <c r="R562" i="71" s="1"/>
  <c r="W563" i="71"/>
  <c r="R563" i="71" s="1"/>
  <c r="W564" i="71"/>
  <c r="W565" i="71"/>
  <c r="W566" i="71"/>
  <c r="R566" i="71" s="1"/>
  <c r="W567" i="71"/>
  <c r="R567" i="71" s="1"/>
  <c r="W568" i="71"/>
  <c r="R568" i="71" s="1"/>
  <c r="W569" i="71"/>
  <c r="R569" i="71" s="1"/>
  <c r="W570" i="71"/>
  <c r="W571" i="71"/>
  <c r="R571" i="71" s="1"/>
  <c r="W572" i="71"/>
  <c r="R572" i="71" s="1"/>
  <c r="W573" i="71"/>
  <c r="R573" i="71" s="1"/>
  <c r="W574" i="71"/>
  <c r="R574" i="71" s="1"/>
  <c r="W575" i="71"/>
  <c r="R575" i="71" s="1"/>
  <c r="W576" i="71"/>
  <c r="W577" i="71"/>
  <c r="R577" i="71" s="1"/>
  <c r="W578" i="71"/>
  <c r="R578" i="71" s="1"/>
  <c r="T578" i="71" s="1"/>
  <c r="W579" i="71"/>
  <c r="R579" i="71" s="1"/>
  <c r="W580" i="71"/>
  <c r="R580" i="71" s="1"/>
  <c r="W581" i="71"/>
  <c r="W582" i="71"/>
  <c r="W583" i="71"/>
  <c r="W584" i="71"/>
  <c r="R584" i="71" s="1"/>
  <c r="W585" i="71"/>
  <c r="R585" i="71" s="1"/>
  <c r="W586" i="71"/>
  <c r="R586" i="71" s="1"/>
  <c r="T586" i="71" s="1"/>
  <c r="W587" i="71"/>
  <c r="R587" i="71" s="1"/>
  <c r="W588" i="71"/>
  <c r="W589" i="71"/>
  <c r="R589" i="71" s="1"/>
  <c r="W590" i="71"/>
  <c r="R590" i="71" s="1"/>
  <c r="W591" i="71"/>
  <c r="R591" i="71" s="1"/>
  <c r="W592" i="71"/>
  <c r="R592" i="71" s="1"/>
  <c r="W593" i="71"/>
  <c r="W594" i="71"/>
  <c r="R594" i="71" s="1"/>
  <c r="W595" i="71"/>
  <c r="R595" i="71" s="1"/>
  <c r="W596" i="71"/>
  <c r="R596" i="71" s="1"/>
  <c r="W597" i="71"/>
  <c r="R597" i="71" s="1"/>
  <c r="W598" i="71"/>
  <c r="R598" i="71" s="1"/>
  <c r="W599" i="71"/>
  <c r="R599" i="71" s="1"/>
  <c r="W600" i="71"/>
  <c r="W601" i="71"/>
  <c r="W602" i="71"/>
  <c r="R602" i="71" s="1"/>
  <c r="W603" i="71"/>
  <c r="R603" i="71" s="1"/>
  <c r="W604" i="71"/>
  <c r="R604" i="71" s="1"/>
  <c r="W605" i="71"/>
  <c r="W606" i="71"/>
  <c r="W607" i="71"/>
  <c r="R607" i="71" s="1"/>
  <c r="W608" i="71"/>
  <c r="R608" i="71" s="1"/>
  <c r="W609" i="71"/>
  <c r="R609" i="71" s="1"/>
  <c r="W610" i="71"/>
  <c r="R610" i="71" s="1"/>
  <c r="T610" i="71" s="1"/>
  <c r="W611" i="71"/>
  <c r="R611" i="71" s="1"/>
  <c r="W612" i="71"/>
  <c r="W613" i="71"/>
  <c r="W614" i="71"/>
  <c r="R614" i="71" s="1"/>
  <c r="W615" i="71"/>
  <c r="W616" i="71"/>
  <c r="W617" i="71"/>
  <c r="W618" i="71"/>
  <c r="R618" i="71" s="1"/>
  <c r="T618" i="71" s="1"/>
  <c r="W619" i="71"/>
  <c r="R619" i="71" s="1"/>
  <c r="W620" i="71"/>
  <c r="W621" i="71"/>
  <c r="W622" i="71"/>
  <c r="W623" i="71"/>
  <c r="W624" i="71"/>
  <c r="W625" i="71"/>
  <c r="W626" i="71"/>
  <c r="W627" i="71"/>
  <c r="W628" i="71"/>
  <c r="W629" i="71"/>
  <c r="R629" i="71" s="1"/>
  <c r="W630" i="71"/>
  <c r="W631" i="71"/>
  <c r="W632" i="71"/>
  <c r="W633" i="71"/>
  <c r="W634" i="71"/>
  <c r="W635" i="71"/>
  <c r="W636" i="71"/>
  <c r="W637" i="71"/>
  <c r="W638" i="71"/>
  <c r="W639" i="71"/>
  <c r="W640" i="71"/>
  <c r="R640" i="71" s="1"/>
  <c r="W641" i="71"/>
  <c r="W642" i="71"/>
  <c r="W643" i="71"/>
  <c r="W644" i="71"/>
  <c r="W645" i="71"/>
  <c r="W646" i="71"/>
  <c r="W647" i="71"/>
  <c r="W648" i="71"/>
  <c r="W649" i="71"/>
  <c r="W650" i="71"/>
  <c r="R650" i="71" s="1"/>
  <c r="T650" i="71" s="1"/>
  <c r="W651" i="71"/>
  <c r="R651" i="71" s="1"/>
  <c r="W652" i="71"/>
  <c r="W653" i="71"/>
  <c r="W654" i="71"/>
  <c r="W655" i="71"/>
  <c r="W656" i="71"/>
  <c r="W657" i="71"/>
  <c r="W658" i="71"/>
  <c r="W659" i="71"/>
  <c r="W660" i="71"/>
  <c r="W661" i="71"/>
  <c r="R661" i="71" s="1"/>
  <c r="W662" i="71"/>
  <c r="W663" i="71"/>
  <c r="W664" i="71"/>
  <c r="W665" i="71"/>
  <c r="W666" i="71"/>
  <c r="W667" i="71"/>
  <c r="W668" i="71"/>
  <c r="W669" i="71"/>
  <c r="W670" i="71"/>
  <c r="W671" i="71"/>
  <c r="W672" i="71"/>
  <c r="R672" i="71" s="1"/>
  <c r="W673" i="71"/>
  <c r="W674" i="71"/>
  <c r="W675" i="71"/>
  <c r="W676" i="71"/>
  <c r="W677" i="71"/>
  <c r="W678" i="71"/>
  <c r="W679" i="71"/>
  <c r="W680" i="71"/>
  <c r="W681" i="71"/>
  <c r="W682" i="71"/>
  <c r="W683" i="71"/>
  <c r="W684" i="71"/>
  <c r="W685" i="71"/>
  <c r="W686" i="71"/>
  <c r="W687" i="71"/>
  <c r="W688" i="71"/>
  <c r="W689" i="71"/>
  <c r="W690" i="71"/>
  <c r="W691" i="71"/>
  <c r="W692" i="71"/>
  <c r="R692" i="71" s="1"/>
  <c r="W693" i="71"/>
  <c r="R693" i="71" s="1"/>
  <c r="W694" i="71"/>
  <c r="W695" i="71"/>
  <c r="W696" i="71"/>
  <c r="W697" i="71"/>
  <c r="R697" i="71" s="1"/>
  <c r="W698" i="71"/>
  <c r="R698" i="71" s="1"/>
  <c r="W699" i="71"/>
  <c r="R699" i="71" s="1"/>
  <c r="W700" i="71"/>
  <c r="R700" i="71" s="1"/>
  <c r="W701" i="71"/>
  <c r="W702" i="71"/>
  <c r="R702" i="71" s="1"/>
  <c r="W703" i="71"/>
  <c r="R703" i="71" s="1"/>
  <c r="W704" i="71"/>
  <c r="R704" i="71" s="1"/>
  <c r="W705" i="71"/>
  <c r="R705" i="71" s="1"/>
  <c r="W706" i="71"/>
  <c r="W707" i="71"/>
  <c r="W708" i="71"/>
  <c r="W709" i="71"/>
  <c r="R709" i="71" s="1"/>
  <c r="W710" i="71"/>
  <c r="R710" i="71" s="1"/>
  <c r="W711" i="71"/>
  <c r="R711" i="71" s="1"/>
  <c r="W712" i="71"/>
  <c r="R712" i="71" s="1"/>
  <c r="W713" i="71"/>
  <c r="W714" i="71"/>
  <c r="W715" i="71"/>
  <c r="R715" i="71" s="1"/>
  <c r="W716" i="71"/>
  <c r="R716" i="71" s="1"/>
  <c r="W717" i="71"/>
  <c r="R717" i="71" s="1"/>
  <c r="W718" i="71"/>
  <c r="W719" i="71"/>
  <c r="W720" i="71"/>
  <c r="W721" i="71"/>
  <c r="R721" i="71" s="1"/>
  <c r="W722" i="71"/>
  <c r="R722" i="71" s="1"/>
  <c r="W723" i="71"/>
  <c r="R723" i="71" s="1"/>
  <c r="W724" i="71"/>
  <c r="R724" i="71" s="1"/>
  <c r="W725" i="71"/>
  <c r="R725" i="71" s="1"/>
  <c r="W726" i="71"/>
  <c r="R726" i="71" s="1"/>
  <c r="W727" i="71"/>
  <c r="R727" i="71" s="1"/>
  <c r="W728" i="71"/>
  <c r="R728" i="71" s="1"/>
  <c r="W729" i="71"/>
  <c r="R729" i="71" s="1"/>
  <c r="W730" i="71"/>
  <c r="W731" i="71"/>
  <c r="W732" i="71"/>
  <c r="W733" i="71"/>
  <c r="R733" i="71" s="1"/>
  <c r="W734" i="71"/>
  <c r="R734" i="71" s="1"/>
  <c r="W735" i="71"/>
  <c r="R735" i="71" s="1"/>
  <c r="W736" i="71"/>
  <c r="R736" i="71" s="1"/>
  <c r="W737" i="71"/>
  <c r="R737" i="71" s="1"/>
  <c r="W738" i="71"/>
  <c r="R738" i="71" s="1"/>
  <c r="T738" i="71" s="1"/>
  <c r="W739" i="71"/>
  <c r="W740" i="71"/>
  <c r="R740" i="71" s="1"/>
  <c r="S740" i="71" s="1"/>
  <c r="W741" i="71"/>
  <c r="R741" i="71" s="1"/>
  <c r="W742" i="71"/>
  <c r="W743" i="71"/>
  <c r="W744" i="71"/>
  <c r="W745" i="71"/>
  <c r="R745" i="71" s="1"/>
  <c r="W746" i="71"/>
  <c r="R746" i="71" s="1"/>
  <c r="T746" i="71" s="1"/>
  <c r="W747" i="71"/>
  <c r="R747" i="71" s="1"/>
  <c r="W748" i="71"/>
  <c r="R748" i="71" s="1"/>
  <c r="W749" i="71"/>
  <c r="W750" i="71"/>
  <c r="W751" i="71"/>
  <c r="R751" i="71" s="1"/>
  <c r="W752" i="71"/>
  <c r="R752" i="71" s="1"/>
  <c r="W753" i="71"/>
  <c r="R753" i="71" s="1"/>
  <c r="W754" i="71"/>
  <c r="W755" i="71"/>
  <c r="W756" i="71"/>
  <c r="W757" i="71"/>
  <c r="R757" i="71" s="1"/>
  <c r="W758" i="71"/>
  <c r="R758" i="71" s="1"/>
  <c r="W759" i="71"/>
  <c r="R759" i="71" s="1"/>
  <c r="W760" i="71"/>
  <c r="R760" i="71" s="1"/>
  <c r="W761" i="71"/>
  <c r="W762" i="71"/>
  <c r="W763" i="71"/>
  <c r="R763" i="71" s="1"/>
  <c r="W764" i="71"/>
  <c r="R764" i="71" s="1"/>
  <c r="W765" i="71"/>
  <c r="R765" i="71" s="1"/>
  <c r="W766" i="71"/>
  <c r="W767" i="71"/>
  <c r="W768" i="71"/>
  <c r="W769" i="71"/>
  <c r="R769" i="71" s="1"/>
  <c r="W770" i="71"/>
  <c r="R770" i="71" s="1"/>
  <c r="T770" i="71" s="1"/>
  <c r="W771" i="71"/>
  <c r="R771" i="71" s="1"/>
  <c r="W772" i="71"/>
  <c r="R772" i="71" s="1"/>
  <c r="S772" i="71" s="1"/>
  <c r="W773" i="71"/>
  <c r="W774" i="71"/>
  <c r="W775" i="71"/>
  <c r="R775" i="71" s="1"/>
  <c r="W776" i="71"/>
  <c r="R776" i="71" s="1"/>
  <c r="W777" i="71"/>
  <c r="R777" i="71" s="1"/>
  <c r="W778" i="71"/>
  <c r="W779" i="71"/>
  <c r="W780" i="71"/>
  <c r="W781" i="71"/>
  <c r="R781" i="71" s="1"/>
  <c r="W782" i="71"/>
  <c r="W783" i="71"/>
  <c r="W784" i="71"/>
  <c r="W785" i="71"/>
  <c r="R785" i="71" s="1"/>
  <c r="W786" i="71"/>
  <c r="R786" i="71" s="1"/>
  <c r="W787" i="71"/>
  <c r="R787" i="71" s="1"/>
  <c r="W788" i="71"/>
  <c r="R788" i="71" s="1"/>
  <c r="W789" i="71"/>
  <c r="W790" i="71"/>
  <c r="W791" i="71"/>
  <c r="W792" i="71"/>
  <c r="W793" i="71"/>
  <c r="W794" i="71"/>
  <c r="W795" i="71"/>
  <c r="R795" i="71" s="1"/>
  <c r="W796" i="71"/>
  <c r="R796" i="71" s="1"/>
  <c r="W797" i="71"/>
  <c r="R797" i="71" s="1"/>
  <c r="W798" i="71"/>
  <c r="R798" i="71" s="1"/>
  <c r="W799" i="71"/>
  <c r="R799" i="71" s="1"/>
  <c r="W800" i="71"/>
  <c r="R800" i="71" s="1"/>
  <c r="W801" i="71"/>
  <c r="W802" i="71"/>
  <c r="W803" i="71"/>
  <c r="W804" i="71"/>
  <c r="W805" i="71"/>
  <c r="R805" i="71" s="1"/>
  <c r="W806" i="71"/>
  <c r="R806" i="71" s="1"/>
  <c r="W807" i="71"/>
  <c r="W808" i="71"/>
  <c r="W809" i="71"/>
  <c r="W810" i="71"/>
  <c r="W811" i="71"/>
  <c r="W812" i="71"/>
  <c r="W813" i="71"/>
  <c r="W814" i="71"/>
  <c r="W815" i="71"/>
  <c r="W816" i="71"/>
  <c r="W817" i="71"/>
  <c r="W818" i="71"/>
  <c r="W819" i="71"/>
  <c r="W820" i="71"/>
  <c r="R820" i="71" s="1"/>
  <c r="W821" i="71"/>
  <c r="W822" i="71"/>
  <c r="W823" i="71"/>
  <c r="W824" i="71"/>
  <c r="W825" i="71"/>
  <c r="W826" i="71"/>
  <c r="W827" i="71"/>
  <c r="W828" i="71"/>
  <c r="R828" i="71" s="1"/>
  <c r="W829" i="71"/>
  <c r="W830" i="71"/>
  <c r="W831" i="71"/>
  <c r="W832" i="71"/>
  <c r="W833" i="71"/>
  <c r="W834" i="71"/>
  <c r="R834" i="71" s="1"/>
  <c r="T834" i="71" s="1"/>
  <c r="W835" i="71"/>
  <c r="R835" i="71" s="1"/>
  <c r="W836" i="71"/>
  <c r="W837" i="71"/>
  <c r="W838" i="71"/>
  <c r="W839" i="71"/>
  <c r="W840" i="71"/>
  <c r="W841" i="71"/>
  <c r="R841" i="71" s="1"/>
  <c r="W842" i="71"/>
  <c r="W843" i="71"/>
  <c r="R843" i="71" s="1"/>
  <c r="W844" i="71"/>
  <c r="R844" i="71" s="1"/>
  <c r="W845" i="71"/>
  <c r="R845" i="71" s="1"/>
  <c r="W846" i="71"/>
  <c r="R846" i="71" s="1"/>
  <c r="W847" i="71"/>
  <c r="R847" i="71" s="1"/>
  <c r="W848" i="71"/>
  <c r="R848" i="71" s="1"/>
  <c r="W849" i="71"/>
  <c r="W850" i="71"/>
  <c r="W851" i="71"/>
  <c r="W852" i="71"/>
  <c r="W853" i="71"/>
  <c r="W854" i="71"/>
  <c r="W855" i="71"/>
  <c r="W856" i="71"/>
  <c r="R856" i="71" s="1"/>
  <c r="W857" i="71"/>
  <c r="R857" i="71" s="1"/>
  <c r="W858" i="71"/>
  <c r="R858" i="71" s="1"/>
  <c r="W859" i="71"/>
  <c r="R859" i="71" s="1"/>
  <c r="W860" i="71"/>
  <c r="R860" i="71" s="1"/>
  <c r="W861" i="71"/>
  <c r="W862" i="71"/>
  <c r="W863" i="71"/>
  <c r="W864" i="71"/>
  <c r="W865" i="71"/>
  <c r="R865" i="71" s="1"/>
  <c r="W866" i="71"/>
  <c r="R866" i="71" s="1"/>
  <c r="T866" i="71" s="1"/>
  <c r="W867" i="71"/>
  <c r="R867" i="71" s="1"/>
  <c r="W868" i="71"/>
  <c r="R868" i="71" s="1"/>
  <c r="S868" i="71" s="1"/>
  <c r="W869" i="71"/>
  <c r="R869" i="71" s="1"/>
  <c r="W870" i="71"/>
  <c r="R870" i="71" s="1"/>
  <c r="W871" i="71"/>
  <c r="R871" i="71" s="1"/>
  <c r="W872" i="71"/>
  <c r="R872" i="71" s="1"/>
  <c r="W873" i="71"/>
  <c r="W874" i="71"/>
  <c r="W875" i="71"/>
  <c r="W876" i="71"/>
  <c r="W877" i="71"/>
  <c r="W878" i="71"/>
  <c r="W879" i="71"/>
  <c r="W880" i="71"/>
  <c r="W881" i="71"/>
  <c r="W882" i="71"/>
  <c r="R882" i="71" s="1"/>
  <c r="W883" i="71"/>
  <c r="W884" i="71"/>
  <c r="W885" i="71"/>
  <c r="W886" i="71"/>
  <c r="W887" i="71"/>
  <c r="W888" i="71"/>
  <c r="W889" i="71"/>
  <c r="R889" i="71" s="1"/>
  <c r="W890" i="71"/>
  <c r="R890" i="71" s="1"/>
  <c r="W891" i="71"/>
  <c r="W892" i="71"/>
  <c r="W893" i="71"/>
  <c r="W894" i="71"/>
  <c r="W895" i="71"/>
  <c r="W896" i="71"/>
  <c r="W897" i="71"/>
  <c r="W898" i="71"/>
  <c r="R898" i="71" s="1"/>
  <c r="T898" i="71" s="1"/>
  <c r="W899" i="71"/>
  <c r="W900" i="71"/>
  <c r="W901" i="71"/>
  <c r="W902" i="71"/>
  <c r="W903" i="71"/>
  <c r="W904" i="71"/>
  <c r="W905" i="71"/>
  <c r="R905" i="71" s="1"/>
  <c r="W906" i="71"/>
  <c r="R906" i="71" s="1"/>
  <c r="T906" i="71" s="1"/>
  <c r="W907" i="71"/>
  <c r="W908" i="71"/>
  <c r="W909" i="71"/>
  <c r="W910" i="71"/>
  <c r="W911" i="71"/>
  <c r="W912" i="71"/>
  <c r="R912" i="71" s="1"/>
  <c r="W913" i="71"/>
  <c r="W914" i="71"/>
  <c r="R914" i="71" s="1"/>
  <c r="W915" i="71"/>
  <c r="R915" i="71" s="1"/>
  <c r="W916" i="71"/>
  <c r="R916" i="71" s="1"/>
  <c r="W917" i="71"/>
  <c r="R917" i="71" s="1"/>
  <c r="W918" i="71"/>
  <c r="W919" i="71"/>
  <c r="W920" i="71"/>
  <c r="R920" i="71" s="1"/>
  <c r="W921" i="71"/>
  <c r="R921" i="71" s="1"/>
  <c r="W922" i="71"/>
  <c r="R922" i="71" s="1"/>
  <c r="W923" i="71"/>
  <c r="R923" i="71" s="1"/>
  <c r="W924" i="71"/>
  <c r="R924" i="71" s="1"/>
  <c r="W925" i="71"/>
  <c r="W926" i="71"/>
  <c r="W927" i="71"/>
  <c r="R927" i="71" s="1"/>
  <c r="W928" i="71"/>
  <c r="R928" i="71" s="1"/>
  <c r="W929" i="71"/>
  <c r="R929" i="71" s="1"/>
  <c r="W930" i="71"/>
  <c r="W931" i="71"/>
  <c r="R931" i="71" s="1"/>
  <c r="W932" i="71"/>
  <c r="R932" i="71" s="1"/>
  <c r="W933" i="71"/>
  <c r="R933" i="71" s="1"/>
  <c r="W934" i="71"/>
  <c r="R934" i="71" s="1"/>
  <c r="W935" i="71"/>
  <c r="R935" i="71" s="1"/>
  <c r="W936" i="71"/>
  <c r="R936" i="71" s="1"/>
  <c r="W937" i="71"/>
  <c r="R937" i="71" s="1"/>
  <c r="W938" i="71"/>
  <c r="R938" i="71" s="1"/>
  <c r="T938" i="71" s="1"/>
  <c r="W939" i="71"/>
  <c r="R939" i="71" s="1"/>
  <c r="W940" i="71"/>
  <c r="W941" i="71"/>
  <c r="R941" i="71" s="1"/>
  <c r="W942" i="71"/>
  <c r="W943" i="71"/>
  <c r="W944" i="71"/>
  <c r="W945" i="71"/>
  <c r="R945" i="71" s="1"/>
  <c r="W946" i="71"/>
  <c r="R946" i="71" s="1"/>
  <c r="W947" i="71"/>
  <c r="R947" i="71" s="1"/>
  <c r="W948" i="71"/>
  <c r="R948" i="71" s="1"/>
  <c r="W949" i="71"/>
  <c r="R949" i="71" s="1"/>
  <c r="W950" i="71"/>
  <c r="R950" i="71" s="1"/>
  <c r="W951" i="71"/>
  <c r="W952" i="71"/>
  <c r="W953" i="71"/>
  <c r="R953" i="71" s="1"/>
  <c r="W954" i="71"/>
  <c r="R954" i="71" s="1"/>
  <c r="W955" i="71"/>
  <c r="R955" i="71" s="1"/>
  <c r="W956" i="71"/>
  <c r="R956" i="71" s="1"/>
  <c r="W957" i="71"/>
  <c r="R957" i="71" s="1"/>
  <c r="W958" i="71"/>
  <c r="R958" i="71" s="1"/>
  <c r="W959" i="71"/>
  <c r="R959" i="71" s="1"/>
  <c r="W960" i="71"/>
  <c r="R960" i="71" s="1"/>
  <c r="W961" i="71"/>
  <c r="W962" i="71"/>
  <c r="R962" i="71" s="1"/>
  <c r="T962" i="71" s="1"/>
  <c r="W963" i="71"/>
  <c r="R963" i="71" s="1"/>
  <c r="W964" i="71"/>
  <c r="W965" i="71"/>
  <c r="W966" i="71"/>
  <c r="R966" i="71" s="1"/>
  <c r="W967" i="71"/>
  <c r="R967" i="71" s="1"/>
  <c r="W968" i="71"/>
  <c r="W969" i="71"/>
  <c r="W970" i="71"/>
  <c r="W971" i="71"/>
  <c r="W972" i="71"/>
  <c r="R972" i="71" s="1"/>
  <c r="W973" i="71"/>
  <c r="R973" i="71" s="1"/>
  <c r="W974" i="71"/>
  <c r="R974" i="71" s="1"/>
  <c r="W975" i="71"/>
  <c r="R975" i="71" s="1"/>
  <c r="W976" i="71"/>
  <c r="W977" i="71"/>
  <c r="W978" i="71"/>
  <c r="R978" i="71" s="1"/>
  <c r="W979" i="71"/>
  <c r="R979" i="71" s="1"/>
  <c r="W980" i="71"/>
  <c r="R980" i="71" s="1"/>
  <c r="W981" i="71"/>
  <c r="W982" i="71"/>
  <c r="W983" i="71"/>
  <c r="W984" i="71"/>
  <c r="R984" i="71" s="1"/>
  <c r="W985" i="71"/>
  <c r="R985" i="71" s="1"/>
  <c r="W986" i="71"/>
  <c r="R986" i="71" s="1"/>
  <c r="W987" i="71"/>
  <c r="R987" i="71" s="1"/>
  <c r="W988" i="71"/>
  <c r="W989" i="71"/>
  <c r="W990" i="71"/>
  <c r="W991" i="71"/>
  <c r="R991" i="71" s="1"/>
  <c r="W992" i="71"/>
  <c r="R992" i="71" s="1"/>
  <c r="W993" i="71"/>
  <c r="W994" i="71"/>
  <c r="W995" i="71"/>
  <c r="W996" i="71"/>
  <c r="R996" i="71" s="1"/>
  <c r="S996" i="71" s="1"/>
  <c r="W997" i="71"/>
  <c r="R997" i="71" s="1"/>
  <c r="W998" i="71"/>
  <c r="R998" i="71" s="1"/>
  <c r="W999" i="71"/>
  <c r="R999" i="71" s="1"/>
  <c r="W1000" i="71"/>
  <c r="R1000" i="71" s="1"/>
  <c r="W1001" i="71"/>
  <c r="R1001" i="71" s="1"/>
  <c r="W1002" i="71"/>
  <c r="R1002" i="71" s="1"/>
  <c r="T1002" i="71" s="1"/>
  <c r="W1003" i="71"/>
  <c r="W1004" i="71"/>
  <c r="R1004" i="71" s="1"/>
  <c r="W1005" i="71"/>
  <c r="R1005" i="71" s="1"/>
  <c r="W1006" i="71"/>
  <c r="W1007" i="71"/>
  <c r="W1008" i="71"/>
  <c r="W1009" i="71"/>
  <c r="R1009" i="71" s="1"/>
  <c r="W1010" i="71"/>
  <c r="R1010" i="71" s="1"/>
  <c r="W1011" i="71"/>
  <c r="R1011" i="71" s="1"/>
  <c r="W1012" i="71"/>
  <c r="R1012" i="71" s="1"/>
  <c r="W1013" i="71"/>
  <c r="W1014" i="71"/>
  <c r="W1015" i="71"/>
  <c r="R1015" i="71" s="1"/>
  <c r="W1016" i="71"/>
  <c r="R1016" i="71" s="1"/>
  <c r="W1017" i="71"/>
  <c r="W1018" i="71"/>
  <c r="R1018" i="71" s="1"/>
  <c r="W1019" i="71"/>
  <c r="W1020" i="71"/>
  <c r="W1021" i="71"/>
  <c r="R1021" i="71" s="1"/>
  <c r="W1022" i="71"/>
  <c r="R1022" i="71" s="1"/>
  <c r="W1023" i="71"/>
  <c r="R1023" i="71" s="1"/>
  <c r="W1024" i="71"/>
  <c r="W1025" i="71"/>
  <c r="R1025" i="71" s="1"/>
  <c r="W1026" i="71"/>
  <c r="R1026" i="71" s="1"/>
  <c r="T1026" i="71" s="1"/>
  <c r="W1027" i="71"/>
  <c r="W1028" i="71"/>
  <c r="W1029" i="71"/>
  <c r="W1030" i="71"/>
  <c r="W1031" i="71"/>
  <c r="W1032" i="71"/>
  <c r="R1032" i="71" s="1"/>
  <c r="W1033" i="71"/>
  <c r="R1033" i="71" s="1"/>
  <c r="W1034" i="71"/>
  <c r="R1034" i="71" s="1"/>
  <c r="T1034" i="71" s="1"/>
  <c r="W1035" i="71"/>
  <c r="R1035" i="71" s="1"/>
  <c r="W1036" i="71"/>
  <c r="W1037" i="71"/>
  <c r="R1037" i="71" s="1"/>
  <c r="W1038" i="71"/>
  <c r="W1039" i="71"/>
  <c r="R1039" i="71" s="1"/>
  <c r="W1040" i="71"/>
  <c r="W1041" i="71"/>
  <c r="W1042" i="71"/>
  <c r="R1042" i="71" s="1"/>
  <c r="W1043" i="71"/>
  <c r="R1043" i="71" s="1"/>
  <c r="W1044" i="71"/>
  <c r="R1044" i="71" s="1"/>
  <c r="W1045" i="71"/>
  <c r="R1045" i="71" s="1"/>
  <c r="W1046" i="71"/>
  <c r="R1046" i="71" s="1"/>
  <c r="W1047" i="71"/>
  <c r="R1047" i="71" s="1"/>
  <c r="W1048" i="71"/>
  <c r="W1049" i="71"/>
  <c r="R1049" i="71" s="1"/>
  <c r="W1050" i="71"/>
  <c r="R1050" i="71" s="1"/>
  <c r="W1051" i="71"/>
  <c r="R1051" i="71" s="1"/>
  <c r="W1052" i="71"/>
  <c r="R1052" i="71" s="1"/>
  <c r="W1053" i="71"/>
  <c r="W1054" i="71"/>
  <c r="R1054" i="71" s="1"/>
  <c r="W1055" i="71"/>
  <c r="R1055" i="71" s="1"/>
  <c r="W1056" i="71"/>
  <c r="R1056" i="71" s="1"/>
  <c r="W1057" i="71"/>
  <c r="R1057" i="71" s="1"/>
  <c r="W1058" i="71"/>
  <c r="W1059" i="71"/>
  <c r="R1059" i="71" s="1"/>
  <c r="W1060" i="71"/>
  <c r="W1061" i="71"/>
  <c r="W1062" i="71"/>
  <c r="R1062" i="71" s="1"/>
  <c r="W1063" i="71"/>
  <c r="R1063" i="71" s="1"/>
  <c r="W1064" i="71"/>
  <c r="R1064" i="71" s="1"/>
  <c r="W1065" i="71"/>
  <c r="W1066" i="71"/>
  <c r="R1066" i="71" s="1"/>
  <c r="T1066" i="71" s="1"/>
  <c r="W1067" i="71"/>
  <c r="R1067" i="71" s="1"/>
  <c r="W1068" i="71"/>
  <c r="R1068" i="71" s="1"/>
  <c r="W1069" i="71"/>
  <c r="R1069" i="71" s="1"/>
  <c r="W1070" i="71"/>
  <c r="R1070" i="71" s="1"/>
  <c r="W1071" i="71"/>
  <c r="R1071" i="71" s="1"/>
  <c r="W1072" i="71"/>
  <c r="W1073" i="71"/>
  <c r="R1073" i="71" s="1"/>
  <c r="W1074" i="71"/>
  <c r="R1074" i="71" s="1"/>
  <c r="W1075" i="71"/>
  <c r="R1075" i="71" s="1"/>
  <c r="W1076" i="71"/>
  <c r="R1076" i="71" s="1"/>
  <c r="W1077" i="71"/>
  <c r="W1078" i="71"/>
  <c r="R1078" i="71" s="1"/>
  <c r="W1079" i="71"/>
  <c r="R1079" i="71" s="1"/>
  <c r="W1080" i="71"/>
  <c r="R1080" i="71" s="1"/>
  <c r="W1081" i="71"/>
  <c r="R1081" i="71" s="1"/>
  <c r="W1082" i="71"/>
  <c r="W1083" i="71"/>
  <c r="W1084" i="71"/>
  <c r="W1085" i="71"/>
  <c r="W1086" i="71"/>
  <c r="R1086" i="71" s="1"/>
  <c r="W1087" i="71"/>
  <c r="W1088" i="71"/>
  <c r="R1088" i="71" s="1"/>
  <c r="W1089" i="71"/>
  <c r="W1090" i="71"/>
  <c r="W1091" i="71"/>
  <c r="W1092" i="71"/>
  <c r="R1092" i="71" s="1"/>
  <c r="W1093" i="71"/>
  <c r="R1093" i="71" s="1"/>
  <c r="W1094" i="71"/>
  <c r="R1094" i="71" s="1"/>
  <c r="W1095" i="71"/>
  <c r="W1096" i="71"/>
  <c r="R1096" i="71" s="1"/>
  <c r="W1097" i="71"/>
  <c r="R1097" i="71" s="1"/>
  <c r="W1098" i="71"/>
  <c r="R1098" i="71" s="1"/>
  <c r="T1098" i="71" s="1"/>
  <c r="W1099" i="71"/>
  <c r="W1100" i="71"/>
  <c r="R1100" i="71" s="1"/>
  <c r="W1101" i="71"/>
  <c r="R1101" i="71" s="1"/>
  <c r="W1102" i="71"/>
  <c r="W1103" i="71"/>
  <c r="W1104" i="71"/>
  <c r="W1105" i="71"/>
  <c r="R1105" i="71" s="1"/>
  <c r="W1106" i="71"/>
  <c r="R1106" i="71" s="1"/>
  <c r="W1107" i="71"/>
  <c r="R1107" i="71" s="1"/>
  <c r="W1108" i="71"/>
  <c r="R1108" i="71" s="1"/>
  <c r="W1109" i="71"/>
  <c r="R1109" i="71" s="1"/>
  <c r="W1110" i="71"/>
  <c r="R1110" i="71" s="1"/>
  <c r="W1111" i="71"/>
  <c r="W1112" i="71"/>
  <c r="W1113" i="71"/>
  <c r="R1113" i="71" s="1"/>
  <c r="W1114" i="71"/>
  <c r="W1115" i="71"/>
  <c r="W1116" i="71"/>
  <c r="W1117" i="71"/>
  <c r="R1117" i="71" s="1"/>
  <c r="W1118" i="71"/>
  <c r="R1118" i="71" s="1"/>
  <c r="W1119" i="71"/>
  <c r="W1120" i="71"/>
  <c r="R1120" i="71" s="1"/>
  <c r="W1121" i="71"/>
  <c r="R1121" i="71" s="1"/>
  <c r="W1122" i="71"/>
  <c r="W1123" i="71"/>
  <c r="W1124" i="71"/>
  <c r="W1125" i="71"/>
  <c r="W1126" i="71"/>
  <c r="R1126" i="71" s="1"/>
  <c r="W1127" i="71"/>
  <c r="W1128" i="71"/>
  <c r="W1129" i="71"/>
  <c r="R1129" i="71" s="1"/>
  <c r="W1130" i="71"/>
  <c r="R1130" i="71" s="1"/>
  <c r="T1130" i="71" s="1"/>
  <c r="W1131" i="71"/>
  <c r="R1131" i="71" s="1"/>
  <c r="W1132" i="71"/>
  <c r="R1132" i="71" s="1"/>
  <c r="W1133" i="71"/>
  <c r="W1134" i="71"/>
  <c r="R1134" i="71" s="1"/>
  <c r="W1135" i="71"/>
  <c r="R1135" i="71" s="1"/>
  <c r="W1136" i="71"/>
  <c r="R1136" i="71" s="1"/>
  <c r="W1137" i="71"/>
  <c r="W1138" i="71"/>
  <c r="R1138" i="71" s="1"/>
  <c r="W1139" i="71"/>
  <c r="R1139" i="71" s="1"/>
  <c r="W1140" i="71"/>
  <c r="W1141" i="71"/>
  <c r="W1142" i="71"/>
  <c r="R1142" i="71" s="1"/>
  <c r="W1143" i="71"/>
  <c r="R1143" i="71" s="1"/>
  <c r="W1144" i="71"/>
  <c r="R1144" i="71" s="1"/>
  <c r="W1145" i="71"/>
  <c r="R1145" i="71" s="1"/>
  <c r="W1146" i="71"/>
  <c r="R1146" i="71" s="1"/>
  <c r="W1147" i="71"/>
  <c r="R1147" i="71" s="1"/>
  <c r="W1148" i="71"/>
  <c r="R1148" i="71" s="1"/>
  <c r="W1149" i="71"/>
  <c r="W1150" i="71"/>
  <c r="R1150" i="71" s="1"/>
  <c r="W1151" i="71"/>
  <c r="R1151" i="71" s="1"/>
  <c r="W1152" i="71"/>
  <c r="W1153" i="71"/>
  <c r="W1154" i="71"/>
  <c r="R1154" i="71" s="1"/>
  <c r="T1154" i="71" s="1"/>
  <c r="W1155" i="71"/>
  <c r="R1155" i="71" s="1"/>
  <c r="W1156" i="71"/>
  <c r="R1156" i="71" s="1"/>
  <c r="S1156" i="71" s="1"/>
  <c r="W1157" i="71"/>
  <c r="R1157" i="71" s="1"/>
  <c r="W1158" i="71"/>
  <c r="R1158" i="71" s="1"/>
  <c r="W1159" i="71"/>
  <c r="R1159" i="71" s="1"/>
  <c r="W1160" i="71"/>
  <c r="R1160" i="71" s="1"/>
  <c r="W1161" i="71"/>
  <c r="R1161" i="71" s="1"/>
  <c r="W1162" i="71"/>
  <c r="R1162" i="71" s="1"/>
  <c r="T1162" i="71" s="1"/>
  <c r="W1163" i="71"/>
  <c r="R1163" i="71" s="1"/>
  <c r="W1164" i="71"/>
  <c r="W1165" i="71"/>
  <c r="W1166" i="71"/>
  <c r="W1167" i="71"/>
  <c r="R1167" i="71" s="1"/>
  <c r="W1168" i="71"/>
  <c r="R1168" i="71" s="1"/>
  <c r="W1169" i="71"/>
  <c r="R1169" i="71" s="1"/>
  <c r="W1170" i="71"/>
  <c r="R1170" i="71" s="1"/>
  <c r="W1171" i="71"/>
  <c r="W1172" i="71"/>
  <c r="R1172" i="71" s="1"/>
  <c r="W1173" i="71"/>
  <c r="W1174" i="71"/>
  <c r="R1174" i="71" s="1"/>
  <c r="W1175" i="71"/>
  <c r="R1175" i="71" s="1"/>
  <c r="W1176" i="71"/>
  <c r="R1176" i="71" s="1"/>
  <c r="W1177" i="71"/>
  <c r="W1178" i="71"/>
  <c r="R1178" i="71" s="1"/>
  <c r="W1179" i="71"/>
  <c r="R1179" i="71" s="1"/>
  <c r="W1180" i="71"/>
  <c r="R1180" i="71" s="1"/>
  <c r="W1181" i="71"/>
  <c r="R1181" i="71" s="1"/>
  <c r="W1182" i="71"/>
  <c r="R1182" i="71" s="1"/>
  <c r="W1183" i="71"/>
  <c r="R1183" i="71" s="1"/>
  <c r="W1184" i="71"/>
  <c r="R1184" i="71" s="1"/>
  <c r="W1185" i="71"/>
  <c r="R1185" i="71" s="1"/>
  <c r="W1186" i="71"/>
  <c r="R1186" i="71" s="1"/>
  <c r="W1187" i="71"/>
  <c r="R1187" i="71" s="1"/>
  <c r="W1188" i="71"/>
  <c r="R1188" i="71" s="1"/>
  <c r="W1189" i="71"/>
  <c r="W1190" i="71"/>
  <c r="R1190" i="71" s="1"/>
  <c r="W1191" i="71"/>
  <c r="R1191" i="71" s="1"/>
  <c r="W1192" i="71"/>
  <c r="R1192" i="71" s="1"/>
  <c r="W1193" i="71"/>
  <c r="R1193" i="71" s="1"/>
  <c r="W1194" i="71"/>
  <c r="R1194" i="71" s="1"/>
  <c r="W1195" i="71"/>
  <c r="W1196" i="71"/>
  <c r="W1197" i="71"/>
  <c r="R1197" i="71" s="1"/>
  <c r="W1198" i="71"/>
  <c r="R1198" i="71" s="1"/>
  <c r="W1199" i="71"/>
  <c r="R1199" i="71" s="1"/>
  <c r="W1200" i="71"/>
  <c r="W1201" i="71"/>
  <c r="W1202" i="71"/>
  <c r="R1202" i="71" s="1"/>
  <c r="W1203" i="71"/>
  <c r="R1203" i="71" s="1"/>
  <c r="W1204" i="71"/>
  <c r="W1205" i="71"/>
  <c r="R1205" i="71" s="1"/>
  <c r="T1205" i="71" s="1"/>
  <c r="W1206" i="71"/>
  <c r="W1207" i="71"/>
  <c r="R1207" i="71" s="1"/>
  <c r="W1208" i="71"/>
  <c r="R1208" i="71" s="1"/>
  <c r="W1209" i="71"/>
  <c r="R1209" i="71" s="1"/>
  <c r="W1210" i="71"/>
  <c r="R1210" i="71" s="1"/>
  <c r="T1210" i="71" s="1"/>
  <c r="W1211" i="71"/>
  <c r="R1211" i="71" s="1"/>
  <c r="W1212" i="71"/>
  <c r="W1213" i="71"/>
  <c r="W1214" i="71"/>
  <c r="W1215" i="71"/>
  <c r="R1215" i="71" s="1"/>
  <c r="W1216" i="71"/>
  <c r="R1216" i="71" s="1"/>
  <c r="W1217" i="71"/>
  <c r="R1217" i="71" s="1"/>
  <c r="W1218" i="71"/>
  <c r="R1218" i="71" s="1"/>
  <c r="W1219" i="71"/>
  <c r="W1220" i="71"/>
  <c r="R1220" i="71" s="1"/>
  <c r="W1221" i="71"/>
  <c r="R1221" i="71" s="1"/>
  <c r="W1222" i="71"/>
  <c r="R1222" i="71" s="1"/>
  <c r="W1223" i="71"/>
  <c r="R1223" i="71" s="1"/>
  <c r="W1224" i="71"/>
  <c r="W1225" i="71"/>
  <c r="R1225" i="71" s="1"/>
  <c r="W1226" i="71"/>
  <c r="R1226" i="71" s="1"/>
  <c r="T1226" i="71" s="1"/>
  <c r="W1227" i="71"/>
  <c r="R1227" i="71" s="1"/>
  <c r="W1228" i="71"/>
  <c r="R1228" i="71" s="1"/>
  <c r="W1229" i="71"/>
  <c r="W1230" i="71"/>
  <c r="W1231" i="71"/>
  <c r="R1231" i="71" s="1"/>
  <c r="W1232" i="71"/>
  <c r="R1232" i="71" s="1"/>
  <c r="W1233" i="71"/>
  <c r="R1233" i="71" s="1"/>
  <c r="T1233" i="71" s="1"/>
  <c r="W1234" i="71"/>
  <c r="R1234" i="71" s="1"/>
  <c r="W1235" i="71"/>
  <c r="R1235" i="71" s="1"/>
  <c r="W1236" i="71"/>
  <c r="W1237" i="71"/>
  <c r="W1238" i="71"/>
  <c r="R1238" i="71" s="1"/>
  <c r="W1239" i="71"/>
  <c r="R1239" i="71" s="1"/>
  <c r="W1240" i="71"/>
  <c r="R1240" i="71" s="1"/>
  <c r="W1241" i="71"/>
  <c r="W1242" i="71"/>
  <c r="W1243" i="71"/>
  <c r="R1243" i="71" s="1"/>
  <c r="W1244" i="71"/>
  <c r="R1244" i="71" s="1"/>
  <c r="W1245" i="71"/>
  <c r="R1245" i="71" s="1"/>
  <c r="W1246" i="71"/>
  <c r="R1246" i="71" s="1"/>
  <c r="W1247" i="71"/>
  <c r="R1247" i="71" s="1"/>
  <c r="W1248" i="71"/>
  <c r="W1249" i="71"/>
  <c r="R1249" i="71" s="1"/>
  <c r="T1249" i="71" s="1"/>
  <c r="W1250" i="71"/>
  <c r="R1250" i="71" s="1"/>
  <c r="W1251" i="71"/>
  <c r="R1251" i="71" s="1"/>
  <c r="W1252" i="71"/>
  <c r="R1252" i="71" s="1"/>
  <c r="S1252" i="71" s="1"/>
  <c r="W1253" i="71"/>
  <c r="W1254" i="71"/>
  <c r="W1255" i="71"/>
  <c r="W1256" i="71"/>
  <c r="R1256" i="71" s="1"/>
  <c r="W1257" i="71"/>
  <c r="R1257" i="71" s="1"/>
  <c r="W1258" i="71"/>
  <c r="R1258" i="71" s="1"/>
  <c r="W1259" i="71"/>
  <c r="R1259" i="71" s="1"/>
  <c r="W1260" i="71"/>
  <c r="W1261" i="71"/>
  <c r="R1261" i="71" s="1"/>
  <c r="W1262" i="71"/>
  <c r="R1262" i="71" s="1"/>
  <c r="W1263" i="71"/>
  <c r="R1263" i="71" s="1"/>
  <c r="W1264" i="71"/>
  <c r="W1265" i="71"/>
  <c r="W1266" i="71"/>
  <c r="R1266" i="71" s="1"/>
  <c r="W1267" i="71"/>
  <c r="W1268" i="71"/>
  <c r="R1268" i="71" s="1"/>
  <c r="W1269" i="71"/>
  <c r="R1269" i="71" s="1"/>
  <c r="T1269" i="71" s="1"/>
  <c r="W1270" i="71"/>
  <c r="R1270" i="71" s="1"/>
  <c r="W1271" i="71"/>
  <c r="R1271" i="71" s="1"/>
  <c r="W1272" i="71"/>
  <c r="R1272" i="71" s="1"/>
  <c r="W1273" i="71"/>
  <c r="R1273" i="71" s="1"/>
  <c r="W1274" i="71"/>
  <c r="R1274" i="71" s="1"/>
  <c r="T1274" i="71" s="1"/>
  <c r="W1275" i="71"/>
  <c r="R1275" i="71" s="1"/>
  <c r="W1276" i="71"/>
  <c r="W1277" i="71"/>
  <c r="W1278" i="71"/>
  <c r="W1279" i="71"/>
  <c r="W1280" i="71"/>
  <c r="W1281" i="71"/>
  <c r="W1282" i="71"/>
  <c r="W1283" i="71"/>
  <c r="R1283" i="71" s="1"/>
  <c r="W1284" i="71"/>
  <c r="W1285" i="71"/>
  <c r="R1285" i="71" s="1"/>
  <c r="W1286" i="71"/>
  <c r="W1287" i="71"/>
  <c r="R1287" i="71" s="1"/>
  <c r="W1288" i="71"/>
  <c r="W1289" i="71"/>
  <c r="R1289" i="71" s="1"/>
  <c r="W1290" i="71"/>
  <c r="R1290" i="71" s="1"/>
  <c r="T1290" i="71" s="1"/>
  <c r="W1291" i="71"/>
  <c r="R1291" i="71" s="1"/>
  <c r="W1292" i="71"/>
  <c r="R1292" i="71" s="1"/>
  <c r="W1293" i="71"/>
  <c r="R1293" i="71" s="1"/>
  <c r="W1294" i="71"/>
  <c r="R1294" i="71" s="1"/>
  <c r="W1295" i="71"/>
  <c r="R1295" i="71" s="1"/>
  <c r="W1296" i="71"/>
  <c r="W1297" i="71"/>
  <c r="R1297" i="71" s="1"/>
  <c r="T1297" i="71" s="1"/>
  <c r="W1298" i="71"/>
  <c r="R1298" i="71" s="1"/>
  <c r="W1299" i="71"/>
  <c r="R1299" i="71" s="1"/>
  <c r="W1300" i="71"/>
  <c r="W1301" i="71"/>
  <c r="R1301" i="71" s="1"/>
  <c r="W1302" i="71"/>
  <c r="R1302" i="71" s="1"/>
  <c r="W1303" i="71"/>
  <c r="R1303" i="71" s="1"/>
  <c r="W1304" i="71"/>
  <c r="R1304" i="71" s="1"/>
  <c r="W1305" i="71"/>
  <c r="R1305" i="71" s="1"/>
  <c r="W1306" i="71"/>
  <c r="R1306" i="71" s="1"/>
  <c r="W1307" i="71"/>
  <c r="W1308" i="71"/>
  <c r="W1309" i="71"/>
  <c r="R1309" i="71" s="1"/>
  <c r="W1310" i="71"/>
  <c r="R1310" i="71" s="1"/>
  <c r="W1311" i="71"/>
  <c r="R1311" i="71" s="1"/>
  <c r="W1312" i="71"/>
  <c r="W1313" i="71"/>
  <c r="W1314" i="71"/>
  <c r="R1314" i="71" s="1"/>
  <c r="W1315" i="71"/>
  <c r="R1315" i="71" s="1"/>
  <c r="W1316" i="71"/>
  <c r="R1316" i="71" s="1"/>
  <c r="W1317" i="71"/>
  <c r="R1317" i="71" s="1"/>
  <c r="T1317" i="71" s="1"/>
  <c r="W1318" i="71"/>
  <c r="R1318" i="71" s="1"/>
  <c r="W1319" i="71"/>
  <c r="R1319" i="71" s="1"/>
  <c r="W1320" i="71"/>
  <c r="W1321" i="71"/>
  <c r="W1322" i="71"/>
  <c r="R1322" i="71" s="1"/>
  <c r="W1323" i="71"/>
  <c r="R1323" i="71" s="1"/>
  <c r="W1324" i="71"/>
  <c r="W1325" i="71"/>
  <c r="W1326" i="71"/>
  <c r="R1326" i="71" s="1"/>
  <c r="W1327" i="71"/>
  <c r="R1327" i="71" s="1"/>
  <c r="W1328" i="71"/>
  <c r="W1329" i="71"/>
  <c r="R1329" i="71" s="1"/>
  <c r="W1330" i="71"/>
  <c r="R1330" i="71" s="1"/>
  <c r="W1331" i="71"/>
  <c r="R1331" i="71" s="1"/>
  <c r="W1332" i="71"/>
  <c r="W1333" i="71"/>
  <c r="W1334" i="71"/>
  <c r="W1335" i="71"/>
  <c r="R1335" i="71" s="1"/>
  <c r="W1336" i="71"/>
  <c r="W1337" i="71"/>
  <c r="R1337" i="71" s="1"/>
  <c r="W1338" i="71"/>
  <c r="W1339" i="71"/>
  <c r="R1339" i="71" s="1"/>
  <c r="W1340" i="71"/>
  <c r="R1340" i="71" s="1"/>
  <c r="W1341" i="71"/>
  <c r="R1341" i="71" s="1"/>
  <c r="W1342" i="71"/>
  <c r="R1342" i="71" s="1"/>
  <c r="W1343" i="71"/>
  <c r="R1343" i="71" s="1"/>
  <c r="W1344" i="71"/>
  <c r="R1344" i="71" s="1"/>
  <c r="W1345" i="71"/>
  <c r="R1345" i="71" s="1"/>
  <c r="W1346" i="71"/>
  <c r="R1346" i="71" s="1"/>
  <c r="W1347" i="71"/>
  <c r="R1347" i="71" s="1"/>
  <c r="W1348" i="71"/>
  <c r="W1349" i="71"/>
  <c r="W1350" i="71"/>
  <c r="W1351" i="71"/>
  <c r="R1351" i="71" s="1"/>
  <c r="W1352" i="71"/>
  <c r="W1353" i="71"/>
  <c r="R1353" i="71" s="1"/>
  <c r="W1354" i="71"/>
  <c r="R1354" i="71" s="1"/>
  <c r="T1354" i="71" s="1"/>
  <c r="W1355" i="71"/>
  <c r="R1355" i="71" s="1"/>
  <c r="W1356" i="71"/>
  <c r="R1356" i="71" s="1"/>
  <c r="W1357" i="71"/>
  <c r="R1357" i="71" s="1"/>
  <c r="W1358" i="71"/>
  <c r="W2" i="71"/>
  <c r="O3" i="71"/>
  <c r="P3" i="71"/>
  <c r="Q3" i="71"/>
  <c r="O4" i="71"/>
  <c r="P4" i="71"/>
  <c r="Q4" i="71"/>
  <c r="O5" i="71"/>
  <c r="P5" i="71"/>
  <c r="R5" i="71" s="1"/>
  <c r="Q5" i="71"/>
  <c r="O6" i="71"/>
  <c r="P6" i="71"/>
  <c r="R6" i="71" s="1"/>
  <c r="Q6" i="71"/>
  <c r="O7" i="71"/>
  <c r="P7" i="71"/>
  <c r="R7" i="71" s="1"/>
  <c r="Q7" i="71"/>
  <c r="O8" i="71"/>
  <c r="P8" i="71"/>
  <c r="R8" i="71" s="1"/>
  <c r="Q8" i="71"/>
  <c r="O9" i="71"/>
  <c r="P9" i="71"/>
  <c r="R9" i="71" s="1"/>
  <c r="Q9" i="71"/>
  <c r="O10" i="71"/>
  <c r="P10" i="71"/>
  <c r="R10" i="71" s="1"/>
  <c r="Q10" i="71"/>
  <c r="O11" i="71"/>
  <c r="P11" i="71"/>
  <c r="Q11" i="71"/>
  <c r="O12" i="71"/>
  <c r="P12" i="71"/>
  <c r="Q12" i="71"/>
  <c r="O13" i="71"/>
  <c r="P13" i="71"/>
  <c r="Q13" i="71"/>
  <c r="O14" i="71"/>
  <c r="P14" i="71"/>
  <c r="Q14" i="71"/>
  <c r="O15" i="71"/>
  <c r="P15" i="71"/>
  <c r="Q15" i="71"/>
  <c r="O16" i="71"/>
  <c r="P16" i="71"/>
  <c r="Q16" i="71"/>
  <c r="O17" i="71"/>
  <c r="P17" i="71"/>
  <c r="Q17" i="71"/>
  <c r="O18" i="71"/>
  <c r="P18" i="71"/>
  <c r="Q18" i="71"/>
  <c r="O19" i="71"/>
  <c r="P19" i="71"/>
  <c r="Q19" i="71"/>
  <c r="O20" i="71"/>
  <c r="P20" i="71"/>
  <c r="Q20" i="71"/>
  <c r="O21" i="71"/>
  <c r="P21" i="71"/>
  <c r="Q21" i="71"/>
  <c r="O22" i="71"/>
  <c r="P22" i="71"/>
  <c r="Q22" i="71"/>
  <c r="O23" i="71"/>
  <c r="P23" i="71"/>
  <c r="Q23" i="71"/>
  <c r="O24" i="71"/>
  <c r="P24" i="71"/>
  <c r="Q24" i="71"/>
  <c r="O25" i="71"/>
  <c r="P25" i="71"/>
  <c r="Q25" i="71"/>
  <c r="O26" i="71"/>
  <c r="P26" i="71"/>
  <c r="Q26" i="71"/>
  <c r="O27" i="71"/>
  <c r="P27" i="71"/>
  <c r="Q27" i="71"/>
  <c r="O28" i="71"/>
  <c r="P28" i="71"/>
  <c r="Q28" i="71"/>
  <c r="O29" i="71"/>
  <c r="P29" i="71"/>
  <c r="Q29" i="71"/>
  <c r="O30" i="71"/>
  <c r="P30" i="71"/>
  <c r="Q30" i="71"/>
  <c r="O31" i="71"/>
  <c r="P31" i="71"/>
  <c r="Q31" i="71"/>
  <c r="O32" i="71"/>
  <c r="P32" i="71"/>
  <c r="Q32" i="71"/>
  <c r="O33" i="71"/>
  <c r="P33" i="71"/>
  <c r="Q33" i="71"/>
  <c r="O34" i="71"/>
  <c r="P34" i="71"/>
  <c r="Q34" i="71"/>
  <c r="O35" i="71"/>
  <c r="P35" i="71"/>
  <c r="Q35" i="71"/>
  <c r="O36" i="71"/>
  <c r="P36" i="71"/>
  <c r="Q36" i="71"/>
  <c r="O37" i="71"/>
  <c r="P37" i="71"/>
  <c r="Q37" i="71"/>
  <c r="O38" i="71"/>
  <c r="P38" i="71"/>
  <c r="Q38" i="71"/>
  <c r="O39" i="71"/>
  <c r="P39" i="71"/>
  <c r="Q39" i="71"/>
  <c r="O40" i="71"/>
  <c r="P40" i="71"/>
  <c r="Q40" i="71"/>
  <c r="O41" i="71"/>
  <c r="P41" i="71"/>
  <c r="Q41" i="71"/>
  <c r="O42" i="71"/>
  <c r="P42" i="71"/>
  <c r="Q42" i="71"/>
  <c r="O43" i="71"/>
  <c r="P43" i="71"/>
  <c r="Q43" i="71"/>
  <c r="O44" i="71"/>
  <c r="P44" i="71"/>
  <c r="Q44" i="71"/>
  <c r="O45" i="71"/>
  <c r="P45" i="71"/>
  <c r="Q45" i="71"/>
  <c r="O46" i="71"/>
  <c r="P46" i="71"/>
  <c r="Q46" i="71"/>
  <c r="O47" i="71"/>
  <c r="P47" i="71"/>
  <c r="Q47" i="71"/>
  <c r="O48" i="71"/>
  <c r="P48" i="71"/>
  <c r="Q48" i="71"/>
  <c r="O49" i="71"/>
  <c r="P49" i="71"/>
  <c r="Q49" i="71"/>
  <c r="O50" i="71"/>
  <c r="P50" i="71"/>
  <c r="Q50" i="71"/>
  <c r="O51" i="71"/>
  <c r="P51" i="71"/>
  <c r="Q51" i="71"/>
  <c r="O52" i="71"/>
  <c r="P52" i="71"/>
  <c r="Q52" i="71"/>
  <c r="O53" i="71"/>
  <c r="P53" i="71"/>
  <c r="Q53" i="71"/>
  <c r="O54" i="71"/>
  <c r="P54" i="71"/>
  <c r="Q54" i="71"/>
  <c r="O55" i="71"/>
  <c r="P55" i="71"/>
  <c r="Q55" i="71"/>
  <c r="O56" i="71"/>
  <c r="P56" i="71"/>
  <c r="Q56" i="71"/>
  <c r="O57" i="71"/>
  <c r="P57" i="71"/>
  <c r="Q57" i="71"/>
  <c r="O58" i="71"/>
  <c r="P58" i="71"/>
  <c r="Q58" i="71"/>
  <c r="O59" i="71"/>
  <c r="P59" i="71"/>
  <c r="Q59" i="71"/>
  <c r="O60" i="71"/>
  <c r="P60" i="71"/>
  <c r="Q60" i="71"/>
  <c r="O61" i="71"/>
  <c r="P61" i="71"/>
  <c r="Q61" i="71"/>
  <c r="O62" i="71"/>
  <c r="P62" i="71"/>
  <c r="Q62" i="71"/>
  <c r="O63" i="71"/>
  <c r="P63" i="71"/>
  <c r="Q63" i="71"/>
  <c r="O64" i="71"/>
  <c r="P64" i="71"/>
  <c r="Q64" i="71"/>
  <c r="O65" i="71"/>
  <c r="P65" i="71"/>
  <c r="Q65" i="71"/>
  <c r="O66" i="71"/>
  <c r="P66" i="71"/>
  <c r="Q66" i="71"/>
  <c r="O67" i="71"/>
  <c r="P67" i="71"/>
  <c r="Q67" i="71"/>
  <c r="O68" i="71"/>
  <c r="P68" i="71"/>
  <c r="Q68" i="71"/>
  <c r="O69" i="71"/>
  <c r="P69" i="71"/>
  <c r="Q69" i="71"/>
  <c r="O70" i="71"/>
  <c r="P70" i="71"/>
  <c r="Q70" i="71"/>
  <c r="O71" i="71"/>
  <c r="P71" i="71"/>
  <c r="Q71" i="71"/>
  <c r="O72" i="71"/>
  <c r="P72" i="71"/>
  <c r="Q72" i="71"/>
  <c r="O73" i="71"/>
  <c r="P73" i="71"/>
  <c r="Q73" i="71"/>
  <c r="O74" i="71"/>
  <c r="P74" i="71"/>
  <c r="Q74" i="71"/>
  <c r="O75" i="71"/>
  <c r="P75" i="71"/>
  <c r="Q75" i="71"/>
  <c r="O76" i="71"/>
  <c r="P76" i="71"/>
  <c r="Q76" i="71"/>
  <c r="O77" i="71"/>
  <c r="P77" i="71"/>
  <c r="Q77" i="71"/>
  <c r="O78" i="71"/>
  <c r="P78" i="71"/>
  <c r="Q78" i="71"/>
  <c r="O79" i="71"/>
  <c r="P79" i="71"/>
  <c r="Q79" i="71"/>
  <c r="O80" i="71"/>
  <c r="P80" i="71"/>
  <c r="Q80" i="71"/>
  <c r="O81" i="71"/>
  <c r="P81" i="71"/>
  <c r="Q81" i="71"/>
  <c r="O82" i="71"/>
  <c r="P82" i="71"/>
  <c r="Q82" i="71"/>
  <c r="R82" i="71" s="1"/>
  <c r="O83" i="71"/>
  <c r="P83" i="71"/>
  <c r="Q83" i="71"/>
  <c r="R83" i="71" s="1"/>
  <c r="O84" i="71"/>
  <c r="P84" i="71"/>
  <c r="Q84" i="71"/>
  <c r="R84" i="71" s="1"/>
  <c r="O85" i="71"/>
  <c r="P85" i="71"/>
  <c r="Q85" i="71"/>
  <c r="O86" i="71"/>
  <c r="P86" i="71"/>
  <c r="Q86" i="71"/>
  <c r="R86" i="71" s="1"/>
  <c r="O87" i="71"/>
  <c r="P87" i="71"/>
  <c r="Q87" i="71"/>
  <c r="O88" i="71"/>
  <c r="P88" i="71"/>
  <c r="Q88" i="71"/>
  <c r="R88" i="71" s="1"/>
  <c r="O89" i="71"/>
  <c r="P89" i="71"/>
  <c r="Q89" i="71"/>
  <c r="R89" i="71" s="1"/>
  <c r="O90" i="71"/>
  <c r="P90" i="71"/>
  <c r="Q90" i="71"/>
  <c r="R90" i="71" s="1"/>
  <c r="O91" i="71"/>
  <c r="P91" i="71"/>
  <c r="Q91" i="71"/>
  <c r="O92" i="71"/>
  <c r="P92" i="71"/>
  <c r="Q92" i="71"/>
  <c r="R92" i="71" s="1"/>
  <c r="O93" i="71"/>
  <c r="P93" i="71"/>
  <c r="Q93" i="71"/>
  <c r="R93" i="71" s="1"/>
  <c r="O94" i="71"/>
  <c r="P94" i="71"/>
  <c r="Q94" i="71"/>
  <c r="R94" i="71" s="1"/>
  <c r="O95" i="71"/>
  <c r="P95" i="71"/>
  <c r="Q95" i="71"/>
  <c r="O96" i="71"/>
  <c r="P96" i="71"/>
  <c r="Q96" i="71"/>
  <c r="R96" i="71" s="1"/>
  <c r="O97" i="71"/>
  <c r="P97" i="71"/>
  <c r="Q97" i="71"/>
  <c r="O98" i="71"/>
  <c r="P98" i="71"/>
  <c r="Q98" i="71"/>
  <c r="R98" i="71" s="1"/>
  <c r="O99" i="71"/>
  <c r="P99" i="71"/>
  <c r="Q99" i="71"/>
  <c r="O100" i="71"/>
  <c r="P100" i="71"/>
  <c r="Q100" i="71"/>
  <c r="R100" i="71" s="1"/>
  <c r="O101" i="71"/>
  <c r="P101" i="71"/>
  <c r="Q101" i="71"/>
  <c r="R101" i="71" s="1"/>
  <c r="O102" i="71"/>
  <c r="P102" i="71"/>
  <c r="Q102" i="71"/>
  <c r="R102" i="71" s="1"/>
  <c r="O103" i="71"/>
  <c r="P103" i="71"/>
  <c r="Q103" i="71"/>
  <c r="O104" i="71"/>
  <c r="P104" i="71"/>
  <c r="Q104" i="71"/>
  <c r="R104" i="71" s="1"/>
  <c r="O105" i="71"/>
  <c r="P105" i="71"/>
  <c r="Q105" i="71"/>
  <c r="R105" i="71" s="1"/>
  <c r="O106" i="71"/>
  <c r="P106" i="71"/>
  <c r="Q106" i="71"/>
  <c r="R106" i="71" s="1"/>
  <c r="O107" i="71"/>
  <c r="P107" i="71"/>
  <c r="Q107" i="71"/>
  <c r="R107" i="71" s="1"/>
  <c r="O108" i="71"/>
  <c r="P108" i="71"/>
  <c r="Q108" i="71"/>
  <c r="R108" i="71" s="1"/>
  <c r="O109" i="71"/>
  <c r="P109" i="71"/>
  <c r="Q109" i="71"/>
  <c r="R109" i="71" s="1"/>
  <c r="O110" i="71"/>
  <c r="P110" i="71"/>
  <c r="Q110" i="71"/>
  <c r="R110" i="71" s="1"/>
  <c r="O111" i="71"/>
  <c r="P111" i="71"/>
  <c r="Q111" i="71"/>
  <c r="O112" i="71"/>
  <c r="P112" i="71"/>
  <c r="Q112" i="71"/>
  <c r="R112" i="71" s="1"/>
  <c r="O113" i="71"/>
  <c r="P113" i="71"/>
  <c r="Q113" i="71"/>
  <c r="R113" i="71" s="1"/>
  <c r="O114" i="71"/>
  <c r="P114" i="71"/>
  <c r="Q114" i="71"/>
  <c r="R114" i="71" s="1"/>
  <c r="O115" i="71"/>
  <c r="P115" i="71"/>
  <c r="Q115" i="71"/>
  <c r="O116" i="71"/>
  <c r="P116" i="71"/>
  <c r="Q116" i="71"/>
  <c r="R116" i="71" s="1"/>
  <c r="O117" i="71"/>
  <c r="P117" i="71"/>
  <c r="Q117" i="71"/>
  <c r="R117" i="71" s="1"/>
  <c r="O118" i="71"/>
  <c r="P118" i="71"/>
  <c r="Q118" i="71"/>
  <c r="R118" i="71" s="1"/>
  <c r="O119" i="71"/>
  <c r="P119" i="71"/>
  <c r="Q119" i="71"/>
  <c r="R119" i="71" s="1"/>
  <c r="O120" i="71"/>
  <c r="P120" i="71"/>
  <c r="Q120" i="71"/>
  <c r="R120" i="71" s="1"/>
  <c r="O121" i="71"/>
  <c r="P121" i="71"/>
  <c r="Q121" i="71"/>
  <c r="R121" i="71" s="1"/>
  <c r="O122" i="71"/>
  <c r="P122" i="71"/>
  <c r="Q122" i="71"/>
  <c r="R122" i="71" s="1"/>
  <c r="T122" i="71" s="1"/>
  <c r="O123" i="71"/>
  <c r="P123" i="71"/>
  <c r="Q123" i="71"/>
  <c r="O124" i="71"/>
  <c r="P124" i="71"/>
  <c r="Q124" i="71"/>
  <c r="R124" i="71" s="1"/>
  <c r="O125" i="71"/>
  <c r="P125" i="71"/>
  <c r="Q125" i="71"/>
  <c r="O126" i="71"/>
  <c r="P126" i="71"/>
  <c r="Q126" i="71"/>
  <c r="R126" i="71" s="1"/>
  <c r="O127" i="71"/>
  <c r="P127" i="71"/>
  <c r="Q127" i="71"/>
  <c r="O128" i="71"/>
  <c r="P128" i="71"/>
  <c r="Q128" i="71"/>
  <c r="R128" i="71" s="1"/>
  <c r="O129" i="71"/>
  <c r="P129" i="71"/>
  <c r="Q129" i="71"/>
  <c r="R129" i="71" s="1"/>
  <c r="O130" i="71"/>
  <c r="P130" i="71"/>
  <c r="Q130" i="71"/>
  <c r="R130" i="71" s="1"/>
  <c r="O131" i="71"/>
  <c r="P131" i="71"/>
  <c r="Q131" i="71"/>
  <c r="O132" i="71"/>
  <c r="P132" i="71"/>
  <c r="Q132" i="71"/>
  <c r="R132" i="71" s="1"/>
  <c r="O133" i="71"/>
  <c r="P133" i="71"/>
  <c r="Q133" i="71"/>
  <c r="R133" i="71" s="1"/>
  <c r="O134" i="71"/>
  <c r="P134" i="71"/>
  <c r="Q134" i="71"/>
  <c r="R134" i="71" s="1"/>
  <c r="O135" i="71"/>
  <c r="P135" i="71"/>
  <c r="Q135" i="71"/>
  <c r="O136" i="71"/>
  <c r="P136" i="71"/>
  <c r="Q136" i="71"/>
  <c r="R136" i="71" s="1"/>
  <c r="O137" i="71"/>
  <c r="P137" i="71"/>
  <c r="Q137" i="71"/>
  <c r="R137" i="71" s="1"/>
  <c r="O138" i="71"/>
  <c r="P138" i="71"/>
  <c r="Q138" i="71"/>
  <c r="R138" i="71" s="1"/>
  <c r="T138" i="71" s="1"/>
  <c r="O139" i="71"/>
  <c r="P139" i="71"/>
  <c r="Q139" i="71"/>
  <c r="O140" i="71"/>
  <c r="P140" i="71"/>
  <c r="Q140" i="71"/>
  <c r="R140" i="71" s="1"/>
  <c r="O141" i="71"/>
  <c r="P141" i="71"/>
  <c r="Q141" i="71"/>
  <c r="R141" i="71" s="1"/>
  <c r="O142" i="71"/>
  <c r="P142" i="71"/>
  <c r="Q142" i="71"/>
  <c r="R142" i="71" s="1"/>
  <c r="O143" i="71"/>
  <c r="P143" i="71"/>
  <c r="Q143" i="71"/>
  <c r="R143" i="71" s="1"/>
  <c r="O144" i="71"/>
  <c r="P144" i="71"/>
  <c r="Q144" i="71"/>
  <c r="R144" i="71" s="1"/>
  <c r="O145" i="71"/>
  <c r="P145" i="71"/>
  <c r="Q145" i="71"/>
  <c r="R145" i="71" s="1"/>
  <c r="O146" i="71"/>
  <c r="P146" i="71"/>
  <c r="Q146" i="71"/>
  <c r="R146" i="71" s="1"/>
  <c r="O147" i="71"/>
  <c r="P147" i="71"/>
  <c r="Q147" i="71"/>
  <c r="O148" i="71"/>
  <c r="P148" i="71"/>
  <c r="Q148" i="71"/>
  <c r="R148" i="71" s="1"/>
  <c r="O149" i="71"/>
  <c r="P149" i="71"/>
  <c r="Q149" i="71"/>
  <c r="R149" i="71" s="1"/>
  <c r="O150" i="71"/>
  <c r="P150" i="71"/>
  <c r="R150" i="71" s="1"/>
  <c r="Q150" i="71"/>
  <c r="O151" i="71"/>
  <c r="P151" i="71"/>
  <c r="R151" i="71" s="1"/>
  <c r="Q151" i="71"/>
  <c r="O152" i="71"/>
  <c r="P152" i="71"/>
  <c r="R152" i="71" s="1"/>
  <c r="Q152" i="71"/>
  <c r="O153" i="71"/>
  <c r="P153" i="71"/>
  <c r="R153" i="71" s="1"/>
  <c r="Q153" i="71"/>
  <c r="O154" i="71"/>
  <c r="P154" i="71"/>
  <c r="R154" i="71" s="1"/>
  <c r="T154" i="71" s="1"/>
  <c r="Q154" i="71"/>
  <c r="O155" i="71"/>
  <c r="P155" i="71"/>
  <c r="Q155" i="71"/>
  <c r="O156" i="71"/>
  <c r="P156" i="71"/>
  <c r="Q156" i="71"/>
  <c r="O157" i="71"/>
  <c r="P157" i="71"/>
  <c r="Q157" i="71"/>
  <c r="O158" i="71"/>
  <c r="P158" i="71"/>
  <c r="Q158" i="71"/>
  <c r="O159" i="71"/>
  <c r="P159" i="71"/>
  <c r="Q159" i="71"/>
  <c r="O160" i="71"/>
  <c r="P160" i="71"/>
  <c r="Q160" i="71"/>
  <c r="O161" i="71"/>
  <c r="P161" i="71"/>
  <c r="Q161" i="71"/>
  <c r="O162" i="71"/>
  <c r="P162" i="71"/>
  <c r="Q162" i="71"/>
  <c r="O163" i="71"/>
  <c r="P163" i="71"/>
  <c r="Q163" i="71"/>
  <c r="O164" i="71"/>
  <c r="P164" i="71"/>
  <c r="Q164" i="71"/>
  <c r="O165" i="71"/>
  <c r="P165" i="71"/>
  <c r="Q165" i="71"/>
  <c r="O166" i="71"/>
  <c r="P166" i="71"/>
  <c r="Q166" i="71"/>
  <c r="O167" i="71"/>
  <c r="P167" i="71"/>
  <c r="Q167" i="71"/>
  <c r="O168" i="71"/>
  <c r="P168" i="71"/>
  <c r="Q168" i="71"/>
  <c r="O169" i="71"/>
  <c r="P169" i="71"/>
  <c r="Q169" i="71"/>
  <c r="O170" i="71"/>
  <c r="P170" i="71"/>
  <c r="R170" i="71" s="1"/>
  <c r="T170" i="71" s="1"/>
  <c r="Q170" i="71"/>
  <c r="O171" i="71"/>
  <c r="P171" i="71"/>
  <c r="Q171" i="71"/>
  <c r="O172" i="71"/>
  <c r="P172" i="71"/>
  <c r="R172" i="71" s="1"/>
  <c r="Q172" i="71"/>
  <c r="O173" i="71"/>
  <c r="P173" i="71"/>
  <c r="R173" i="71" s="1"/>
  <c r="Q173" i="71"/>
  <c r="O174" i="71"/>
  <c r="P174" i="71"/>
  <c r="R174" i="71" s="1"/>
  <c r="Q174" i="71"/>
  <c r="O175" i="71"/>
  <c r="P175" i="71"/>
  <c r="R175" i="71" s="1"/>
  <c r="Q175" i="71"/>
  <c r="O176" i="71"/>
  <c r="P176" i="71"/>
  <c r="R176" i="71" s="1"/>
  <c r="Q176" i="71"/>
  <c r="O177" i="71"/>
  <c r="P177" i="71"/>
  <c r="R177" i="71" s="1"/>
  <c r="Q177" i="71"/>
  <c r="O178" i="71"/>
  <c r="P178" i="71"/>
  <c r="R178" i="71" s="1"/>
  <c r="Q178" i="71"/>
  <c r="O179" i="71"/>
  <c r="P179" i="71"/>
  <c r="R179" i="71" s="1"/>
  <c r="Q179" i="71"/>
  <c r="O180" i="71"/>
  <c r="P180" i="71"/>
  <c r="R180" i="71" s="1"/>
  <c r="Q180" i="71"/>
  <c r="O181" i="71"/>
  <c r="P181" i="71"/>
  <c r="Q181" i="71"/>
  <c r="O182" i="71"/>
  <c r="P182" i="71"/>
  <c r="Q182" i="71"/>
  <c r="O183" i="71"/>
  <c r="P183" i="71"/>
  <c r="Q183" i="71"/>
  <c r="O184" i="71"/>
  <c r="P184" i="71"/>
  <c r="Q184" i="71"/>
  <c r="O185" i="71"/>
  <c r="P185" i="71"/>
  <c r="Q185" i="71"/>
  <c r="O186" i="71"/>
  <c r="P186" i="71"/>
  <c r="Q186" i="71"/>
  <c r="O187" i="71"/>
  <c r="P187" i="71"/>
  <c r="Q187" i="71"/>
  <c r="O188" i="71"/>
  <c r="P188" i="71"/>
  <c r="Q188" i="71"/>
  <c r="O189" i="71"/>
  <c r="P189" i="71"/>
  <c r="Q189" i="71"/>
  <c r="O190" i="71"/>
  <c r="P190" i="71"/>
  <c r="Q190" i="71"/>
  <c r="O191" i="71"/>
  <c r="P191" i="71"/>
  <c r="Q191" i="71"/>
  <c r="O192" i="71"/>
  <c r="P192" i="71"/>
  <c r="Q192" i="71"/>
  <c r="O193" i="71"/>
  <c r="P193" i="71"/>
  <c r="Q193" i="71"/>
  <c r="O194" i="71"/>
  <c r="P194" i="71"/>
  <c r="Q194" i="71"/>
  <c r="O195" i="71"/>
  <c r="P195" i="71"/>
  <c r="Q195" i="71"/>
  <c r="O196" i="71"/>
  <c r="P196" i="71"/>
  <c r="Q196" i="71"/>
  <c r="O197" i="71"/>
  <c r="P197" i="71"/>
  <c r="Q197" i="71"/>
  <c r="O198" i="71"/>
  <c r="P198" i="71"/>
  <c r="Q198" i="71"/>
  <c r="O199" i="71"/>
  <c r="P199" i="71"/>
  <c r="Q199" i="71"/>
  <c r="O200" i="71"/>
  <c r="P200" i="71"/>
  <c r="Q200" i="71"/>
  <c r="O201" i="71"/>
  <c r="P201" i="71"/>
  <c r="Q201" i="71"/>
  <c r="O202" i="71"/>
  <c r="P202" i="71"/>
  <c r="Q202" i="71"/>
  <c r="O203" i="71"/>
  <c r="P203" i="71"/>
  <c r="Q203" i="71"/>
  <c r="O204" i="71"/>
  <c r="P204" i="71"/>
  <c r="Q204" i="71"/>
  <c r="O205" i="71"/>
  <c r="P205" i="71"/>
  <c r="Q205" i="71"/>
  <c r="O206" i="71"/>
  <c r="P206" i="71"/>
  <c r="Q206" i="71"/>
  <c r="O207" i="71"/>
  <c r="P207" i="71"/>
  <c r="Q207" i="71"/>
  <c r="O208" i="71"/>
  <c r="P208" i="71"/>
  <c r="Q208" i="71"/>
  <c r="O209" i="71"/>
  <c r="P209" i="71"/>
  <c r="Q209" i="71"/>
  <c r="O210" i="71"/>
  <c r="P210" i="71"/>
  <c r="Q210" i="71"/>
  <c r="O211" i="71"/>
  <c r="P211" i="71"/>
  <c r="Q211" i="71"/>
  <c r="O212" i="71"/>
  <c r="P212" i="71"/>
  <c r="Q212" i="71"/>
  <c r="O213" i="71"/>
  <c r="P213" i="71"/>
  <c r="Q213" i="71"/>
  <c r="O214" i="71"/>
  <c r="P214" i="71"/>
  <c r="Q214" i="71"/>
  <c r="O215" i="71"/>
  <c r="P215" i="71"/>
  <c r="Q215" i="71"/>
  <c r="O216" i="71"/>
  <c r="P216" i="71"/>
  <c r="Q216" i="71"/>
  <c r="O217" i="71"/>
  <c r="P217" i="71"/>
  <c r="Q217" i="71"/>
  <c r="O218" i="71"/>
  <c r="P218" i="71"/>
  <c r="Q218" i="71"/>
  <c r="O219" i="71"/>
  <c r="P219" i="71"/>
  <c r="Q219" i="71"/>
  <c r="O220" i="71"/>
  <c r="P220" i="71"/>
  <c r="Q220" i="71"/>
  <c r="O221" i="71"/>
  <c r="P221" i="71"/>
  <c r="Q221" i="71"/>
  <c r="O222" i="71"/>
  <c r="P222" i="71"/>
  <c r="Q222" i="71"/>
  <c r="O223" i="71"/>
  <c r="P223" i="71"/>
  <c r="Q223" i="71"/>
  <c r="O224" i="71"/>
  <c r="P224" i="71"/>
  <c r="Q224" i="71"/>
  <c r="O225" i="71"/>
  <c r="P225" i="71"/>
  <c r="Q225" i="71"/>
  <c r="O226" i="71"/>
  <c r="P226" i="71"/>
  <c r="Q226" i="71"/>
  <c r="O227" i="71"/>
  <c r="P227" i="71"/>
  <c r="Q227" i="71"/>
  <c r="O228" i="71"/>
  <c r="P228" i="71"/>
  <c r="Q228" i="71"/>
  <c r="O229" i="71"/>
  <c r="P229" i="71"/>
  <c r="Q229" i="71"/>
  <c r="O230" i="71"/>
  <c r="P230" i="71"/>
  <c r="Q230" i="71"/>
  <c r="O231" i="71"/>
  <c r="P231" i="71"/>
  <c r="Q231" i="71"/>
  <c r="O232" i="71"/>
  <c r="P232" i="71"/>
  <c r="Q232" i="71"/>
  <c r="O233" i="71"/>
  <c r="P233" i="71"/>
  <c r="Q233" i="71"/>
  <c r="O234" i="71"/>
  <c r="P234" i="71"/>
  <c r="Q234" i="71"/>
  <c r="O235" i="71"/>
  <c r="P235" i="71"/>
  <c r="Q235" i="71"/>
  <c r="O236" i="71"/>
  <c r="P236" i="71"/>
  <c r="Q236" i="71"/>
  <c r="O237" i="71"/>
  <c r="P237" i="71"/>
  <c r="Q237" i="71"/>
  <c r="O238" i="71"/>
  <c r="P238" i="71"/>
  <c r="Q238" i="71"/>
  <c r="O239" i="71"/>
  <c r="P239" i="71"/>
  <c r="Q239" i="71"/>
  <c r="O240" i="71"/>
  <c r="P240" i="71"/>
  <c r="Q240" i="71"/>
  <c r="O241" i="71"/>
  <c r="P241" i="71"/>
  <c r="Q241" i="71"/>
  <c r="O242" i="71"/>
  <c r="P242" i="71"/>
  <c r="Q242" i="71"/>
  <c r="O243" i="71"/>
  <c r="P243" i="71"/>
  <c r="Q243" i="71"/>
  <c r="O244" i="71"/>
  <c r="P244" i="71"/>
  <c r="Q244" i="71"/>
  <c r="O245" i="71"/>
  <c r="P245" i="71"/>
  <c r="Q245" i="71"/>
  <c r="O246" i="71"/>
  <c r="P246" i="71"/>
  <c r="Q246" i="71"/>
  <c r="O247" i="71"/>
  <c r="P247" i="71"/>
  <c r="Q247" i="71"/>
  <c r="O248" i="71"/>
  <c r="P248" i="71"/>
  <c r="Q248" i="71"/>
  <c r="O249" i="71"/>
  <c r="P249" i="71"/>
  <c r="Q249" i="71"/>
  <c r="O250" i="71"/>
  <c r="P250" i="71"/>
  <c r="Q250" i="71"/>
  <c r="O251" i="71"/>
  <c r="P251" i="71"/>
  <c r="Q251" i="71"/>
  <c r="O252" i="71"/>
  <c r="P252" i="71"/>
  <c r="Q252" i="71"/>
  <c r="O253" i="71"/>
  <c r="P253" i="71"/>
  <c r="Q253" i="71"/>
  <c r="O254" i="71"/>
  <c r="P254" i="71"/>
  <c r="Q254" i="71"/>
  <c r="O255" i="71"/>
  <c r="P255" i="71"/>
  <c r="Q255" i="71"/>
  <c r="O256" i="71"/>
  <c r="P256" i="71"/>
  <c r="Q256" i="71"/>
  <c r="O257" i="71"/>
  <c r="P257" i="71"/>
  <c r="Q257" i="71"/>
  <c r="O258" i="71"/>
  <c r="P258" i="71"/>
  <c r="Q258" i="71"/>
  <c r="O259" i="71"/>
  <c r="P259" i="71"/>
  <c r="Q259" i="71"/>
  <c r="O260" i="71"/>
  <c r="P260" i="71"/>
  <c r="Q260" i="71"/>
  <c r="O261" i="71"/>
  <c r="P261" i="71"/>
  <c r="Q261" i="71"/>
  <c r="O262" i="71"/>
  <c r="P262" i="71"/>
  <c r="Q262" i="71"/>
  <c r="O263" i="71"/>
  <c r="P263" i="71"/>
  <c r="Q263" i="71"/>
  <c r="O264" i="71"/>
  <c r="P264" i="71"/>
  <c r="Q264" i="71"/>
  <c r="O265" i="71"/>
  <c r="P265" i="71"/>
  <c r="Q265" i="71"/>
  <c r="O266" i="71"/>
  <c r="P266" i="71"/>
  <c r="Q266" i="71"/>
  <c r="O267" i="71"/>
  <c r="P267" i="71"/>
  <c r="Q267" i="71"/>
  <c r="O268" i="71"/>
  <c r="P268" i="71"/>
  <c r="Q268" i="71"/>
  <c r="O269" i="71"/>
  <c r="P269" i="71"/>
  <c r="Q269" i="71"/>
  <c r="O270" i="71"/>
  <c r="P270" i="71"/>
  <c r="Q270" i="71"/>
  <c r="O271" i="71"/>
  <c r="P271" i="71"/>
  <c r="Q271" i="71"/>
  <c r="O272" i="71"/>
  <c r="P272" i="71"/>
  <c r="Q272" i="71"/>
  <c r="O273" i="71"/>
  <c r="P273" i="71"/>
  <c r="Q273" i="71"/>
  <c r="O274" i="71"/>
  <c r="P274" i="71"/>
  <c r="Q274" i="71"/>
  <c r="O275" i="71"/>
  <c r="P275" i="71"/>
  <c r="Q275" i="71"/>
  <c r="O276" i="71"/>
  <c r="P276" i="71"/>
  <c r="Q276" i="71"/>
  <c r="O277" i="71"/>
  <c r="P277" i="71"/>
  <c r="Q277" i="71"/>
  <c r="O278" i="71"/>
  <c r="P278" i="71"/>
  <c r="Q278" i="71"/>
  <c r="O279" i="71"/>
  <c r="P279" i="71"/>
  <c r="Q279" i="71"/>
  <c r="O280" i="71"/>
  <c r="P280" i="71"/>
  <c r="Q280" i="71"/>
  <c r="O281" i="71"/>
  <c r="P281" i="71"/>
  <c r="Q281" i="71"/>
  <c r="O282" i="71"/>
  <c r="P282" i="71"/>
  <c r="Q282" i="71"/>
  <c r="O283" i="71"/>
  <c r="P283" i="71"/>
  <c r="Q283" i="71"/>
  <c r="O284" i="71"/>
  <c r="P284" i="71"/>
  <c r="Q284" i="71"/>
  <c r="O285" i="71"/>
  <c r="P285" i="71"/>
  <c r="Q285" i="71"/>
  <c r="O286" i="71"/>
  <c r="P286" i="71"/>
  <c r="Q286" i="71"/>
  <c r="O287" i="71"/>
  <c r="P287" i="71"/>
  <c r="Q287" i="71"/>
  <c r="O288" i="71"/>
  <c r="P288" i="71"/>
  <c r="Q288" i="71"/>
  <c r="O289" i="71"/>
  <c r="P289" i="71"/>
  <c r="Q289" i="71"/>
  <c r="O290" i="71"/>
  <c r="P290" i="71"/>
  <c r="Q290" i="71"/>
  <c r="O291" i="71"/>
  <c r="P291" i="71"/>
  <c r="Q291" i="71"/>
  <c r="O292" i="71"/>
  <c r="P292" i="71"/>
  <c r="Q292" i="71"/>
  <c r="O293" i="71"/>
  <c r="P293" i="71"/>
  <c r="Q293" i="71"/>
  <c r="O294" i="71"/>
  <c r="P294" i="71"/>
  <c r="Q294" i="71"/>
  <c r="O295" i="71"/>
  <c r="P295" i="71"/>
  <c r="Q295" i="71"/>
  <c r="O296" i="71"/>
  <c r="P296" i="71"/>
  <c r="Q296" i="71"/>
  <c r="O297" i="71"/>
  <c r="P297" i="71"/>
  <c r="Q297" i="71"/>
  <c r="O298" i="71"/>
  <c r="P298" i="71"/>
  <c r="Q298" i="71"/>
  <c r="O299" i="71"/>
  <c r="P299" i="71"/>
  <c r="Q299" i="71"/>
  <c r="O300" i="71"/>
  <c r="P300" i="71"/>
  <c r="Q300" i="71"/>
  <c r="O301" i="71"/>
  <c r="P301" i="71"/>
  <c r="Q301" i="71"/>
  <c r="O302" i="71"/>
  <c r="P302" i="71"/>
  <c r="Q302" i="71"/>
  <c r="O303" i="71"/>
  <c r="P303" i="71"/>
  <c r="Q303" i="71"/>
  <c r="O304" i="71"/>
  <c r="P304" i="71"/>
  <c r="Q304" i="71"/>
  <c r="O305" i="71"/>
  <c r="P305" i="71"/>
  <c r="Q305" i="71"/>
  <c r="O306" i="71"/>
  <c r="P306" i="71"/>
  <c r="Q306" i="71"/>
  <c r="O307" i="71"/>
  <c r="P307" i="71"/>
  <c r="Q307" i="71"/>
  <c r="O308" i="71"/>
  <c r="P308" i="71"/>
  <c r="Q308" i="71"/>
  <c r="O309" i="71"/>
  <c r="P309" i="71"/>
  <c r="Q309" i="71"/>
  <c r="O310" i="71"/>
  <c r="P310" i="71"/>
  <c r="Q310" i="71"/>
  <c r="O311" i="71"/>
  <c r="P311" i="71"/>
  <c r="Q311" i="71"/>
  <c r="O312" i="71"/>
  <c r="P312" i="71"/>
  <c r="Q312" i="71"/>
  <c r="O313" i="71"/>
  <c r="P313" i="71"/>
  <c r="Q313" i="71"/>
  <c r="O314" i="71"/>
  <c r="P314" i="71"/>
  <c r="Q314" i="71"/>
  <c r="O315" i="71"/>
  <c r="P315" i="71"/>
  <c r="Q315" i="71"/>
  <c r="O316" i="71"/>
  <c r="P316" i="71"/>
  <c r="Q316" i="71"/>
  <c r="O317" i="71"/>
  <c r="P317" i="71"/>
  <c r="Q317" i="71"/>
  <c r="O318" i="71"/>
  <c r="P318" i="71"/>
  <c r="Q318" i="71"/>
  <c r="O319" i="71"/>
  <c r="P319" i="71"/>
  <c r="Q319" i="71"/>
  <c r="O320" i="71"/>
  <c r="P320" i="71"/>
  <c r="Q320" i="71"/>
  <c r="O321" i="71"/>
  <c r="P321" i="71"/>
  <c r="Q321" i="71"/>
  <c r="O322" i="71"/>
  <c r="P322" i="71"/>
  <c r="Q322" i="71"/>
  <c r="O323" i="71"/>
  <c r="P323" i="71"/>
  <c r="Q323" i="71"/>
  <c r="O324" i="71"/>
  <c r="P324" i="71"/>
  <c r="Q324" i="71"/>
  <c r="O325" i="71"/>
  <c r="P325" i="71"/>
  <c r="Q325" i="71"/>
  <c r="O326" i="71"/>
  <c r="P326" i="71"/>
  <c r="Q326" i="71"/>
  <c r="R326" i="71" s="1"/>
  <c r="O327" i="71"/>
  <c r="P327" i="71"/>
  <c r="Q327" i="71"/>
  <c r="O328" i="71"/>
  <c r="P328" i="71"/>
  <c r="Q328" i="71"/>
  <c r="R328" i="71" s="1"/>
  <c r="O329" i="71"/>
  <c r="P329" i="71"/>
  <c r="Q329" i="71"/>
  <c r="R329" i="71" s="1"/>
  <c r="O330" i="71"/>
  <c r="P330" i="71"/>
  <c r="Q330" i="71"/>
  <c r="R330" i="71" s="1"/>
  <c r="T330" i="71" s="1"/>
  <c r="O331" i="71"/>
  <c r="P331" i="71"/>
  <c r="Q331" i="71"/>
  <c r="O332" i="71"/>
  <c r="P332" i="71"/>
  <c r="Q332" i="71"/>
  <c r="O333" i="71"/>
  <c r="P333" i="71"/>
  <c r="Q333" i="71"/>
  <c r="O334" i="71"/>
  <c r="P334" i="71"/>
  <c r="Q334" i="71"/>
  <c r="O335" i="71"/>
  <c r="P335" i="71"/>
  <c r="Q335" i="71"/>
  <c r="R335" i="71" s="1"/>
  <c r="O336" i="71"/>
  <c r="P336" i="71"/>
  <c r="Q336" i="71"/>
  <c r="R336" i="71" s="1"/>
  <c r="O337" i="71"/>
  <c r="P337" i="71"/>
  <c r="Q337" i="71"/>
  <c r="R337" i="71" s="1"/>
  <c r="O338" i="71"/>
  <c r="P338" i="71"/>
  <c r="Q338" i="71"/>
  <c r="R338" i="71" s="1"/>
  <c r="O339" i="71"/>
  <c r="P339" i="71"/>
  <c r="Q339" i="71"/>
  <c r="O340" i="71"/>
  <c r="P340" i="71"/>
  <c r="Q340" i="71"/>
  <c r="R340" i="71" s="1"/>
  <c r="O341" i="71"/>
  <c r="P341" i="71"/>
  <c r="Q341" i="71"/>
  <c r="R341" i="71" s="1"/>
  <c r="O342" i="71"/>
  <c r="P342" i="71"/>
  <c r="Q342" i="71"/>
  <c r="R342" i="71" s="1"/>
  <c r="O343" i="71"/>
  <c r="P343" i="71"/>
  <c r="Q343" i="71"/>
  <c r="O344" i="71"/>
  <c r="P344" i="71"/>
  <c r="Q344" i="71"/>
  <c r="R344" i="71" s="1"/>
  <c r="O345" i="71"/>
  <c r="P345" i="71"/>
  <c r="Q345" i="71"/>
  <c r="R345" i="71" s="1"/>
  <c r="O346" i="71"/>
  <c r="P346" i="71"/>
  <c r="Q346" i="71"/>
  <c r="R346" i="71" s="1"/>
  <c r="O347" i="71"/>
  <c r="P347" i="71"/>
  <c r="Q347" i="71"/>
  <c r="R347" i="71" s="1"/>
  <c r="O348" i="71"/>
  <c r="P348" i="71"/>
  <c r="Q348" i="71"/>
  <c r="R348" i="71" s="1"/>
  <c r="O349" i="71"/>
  <c r="P349" i="71"/>
  <c r="Q349" i="71"/>
  <c r="R349" i="71" s="1"/>
  <c r="O350" i="71"/>
  <c r="P350" i="71"/>
  <c r="Q350" i="71"/>
  <c r="R350" i="71" s="1"/>
  <c r="O351" i="71"/>
  <c r="P351" i="71"/>
  <c r="Q351" i="71"/>
  <c r="O352" i="71"/>
  <c r="P352" i="71"/>
  <c r="Q352" i="71"/>
  <c r="R352" i="71" s="1"/>
  <c r="O353" i="71"/>
  <c r="P353" i="71"/>
  <c r="Q353" i="71"/>
  <c r="R353" i="71" s="1"/>
  <c r="O354" i="71"/>
  <c r="P354" i="71"/>
  <c r="Q354" i="71"/>
  <c r="R354" i="71" s="1"/>
  <c r="O355" i="71"/>
  <c r="P355" i="71"/>
  <c r="Q355" i="71"/>
  <c r="O356" i="71"/>
  <c r="P356" i="71"/>
  <c r="Q356" i="71"/>
  <c r="R356" i="71" s="1"/>
  <c r="O357" i="71"/>
  <c r="P357" i="71"/>
  <c r="Q357" i="71"/>
  <c r="O358" i="71"/>
  <c r="P358" i="71"/>
  <c r="Q358" i="71"/>
  <c r="R358" i="71" s="1"/>
  <c r="O359" i="71"/>
  <c r="P359" i="71"/>
  <c r="Q359" i="71"/>
  <c r="R359" i="71" s="1"/>
  <c r="O360" i="71"/>
  <c r="P360" i="71"/>
  <c r="Q360" i="71"/>
  <c r="R360" i="71" s="1"/>
  <c r="O361" i="71"/>
  <c r="P361" i="71"/>
  <c r="Q361" i="71"/>
  <c r="R361" i="71" s="1"/>
  <c r="O362" i="71"/>
  <c r="P362" i="71"/>
  <c r="Q362" i="71"/>
  <c r="R362" i="71" s="1"/>
  <c r="O363" i="71"/>
  <c r="P363" i="71"/>
  <c r="Q363" i="71"/>
  <c r="O364" i="71"/>
  <c r="P364" i="71"/>
  <c r="Q364" i="71"/>
  <c r="R364" i="71" s="1"/>
  <c r="O365" i="71"/>
  <c r="P365" i="71"/>
  <c r="Q365" i="71"/>
  <c r="R365" i="71" s="1"/>
  <c r="O366" i="71"/>
  <c r="P366" i="71"/>
  <c r="Q366" i="71"/>
  <c r="R366" i="71" s="1"/>
  <c r="O367" i="71"/>
  <c r="P367" i="71"/>
  <c r="Q367" i="71"/>
  <c r="O368" i="71"/>
  <c r="P368" i="71"/>
  <c r="Q368" i="71"/>
  <c r="R368" i="71" s="1"/>
  <c r="O369" i="71"/>
  <c r="P369" i="71"/>
  <c r="Q369" i="71"/>
  <c r="R369" i="71" s="1"/>
  <c r="O370" i="71"/>
  <c r="P370" i="71"/>
  <c r="Q370" i="71"/>
  <c r="R370" i="71" s="1"/>
  <c r="O371" i="71"/>
  <c r="P371" i="71"/>
  <c r="Q371" i="71"/>
  <c r="R371" i="71" s="1"/>
  <c r="O372" i="71"/>
  <c r="P372" i="71"/>
  <c r="Q372" i="71"/>
  <c r="R372" i="71" s="1"/>
  <c r="O373" i="71"/>
  <c r="P373" i="71"/>
  <c r="Q373" i="71"/>
  <c r="R373" i="71" s="1"/>
  <c r="O374" i="71"/>
  <c r="P374" i="71"/>
  <c r="Q374" i="71"/>
  <c r="R374" i="71" s="1"/>
  <c r="O375" i="71"/>
  <c r="P375" i="71"/>
  <c r="Q375" i="71"/>
  <c r="O376" i="71"/>
  <c r="P376" i="71"/>
  <c r="Q376" i="71"/>
  <c r="R376" i="71" s="1"/>
  <c r="O377" i="71"/>
  <c r="P377" i="71"/>
  <c r="Q377" i="71"/>
  <c r="R377" i="71" s="1"/>
  <c r="O378" i="71"/>
  <c r="P378" i="71"/>
  <c r="Q378" i="71"/>
  <c r="R378" i="71" s="1"/>
  <c r="T378" i="71" s="1"/>
  <c r="O379" i="71"/>
  <c r="P379" i="71"/>
  <c r="Q379" i="71"/>
  <c r="O380" i="71"/>
  <c r="P380" i="71"/>
  <c r="Q380" i="71"/>
  <c r="R380" i="71" s="1"/>
  <c r="O381" i="71"/>
  <c r="P381" i="71"/>
  <c r="Q381" i="71"/>
  <c r="R381" i="71" s="1"/>
  <c r="O382" i="71"/>
  <c r="P382" i="71"/>
  <c r="Q382" i="71"/>
  <c r="R382" i="71" s="1"/>
  <c r="O383" i="71"/>
  <c r="P383" i="71"/>
  <c r="Q383" i="71"/>
  <c r="R383" i="71" s="1"/>
  <c r="O384" i="71"/>
  <c r="P384" i="71"/>
  <c r="Q384" i="71"/>
  <c r="R384" i="71" s="1"/>
  <c r="O385" i="71"/>
  <c r="P385" i="71"/>
  <c r="Q385" i="71"/>
  <c r="R385" i="71" s="1"/>
  <c r="O386" i="71"/>
  <c r="P386" i="71"/>
  <c r="Q386" i="71"/>
  <c r="R386" i="71" s="1"/>
  <c r="O387" i="71"/>
  <c r="P387" i="71"/>
  <c r="Q387" i="71"/>
  <c r="O388" i="71"/>
  <c r="P388" i="71"/>
  <c r="Q388" i="71"/>
  <c r="R388" i="71" s="1"/>
  <c r="O389" i="71"/>
  <c r="P389" i="71"/>
  <c r="Q389" i="71"/>
  <c r="O390" i="71"/>
  <c r="P390" i="71"/>
  <c r="Q390" i="71"/>
  <c r="R390" i="71" s="1"/>
  <c r="S390" i="71" s="1"/>
  <c r="O391" i="71"/>
  <c r="P391" i="71"/>
  <c r="Q391" i="71"/>
  <c r="O392" i="71"/>
  <c r="P392" i="71"/>
  <c r="Q392" i="71"/>
  <c r="R392" i="71" s="1"/>
  <c r="O393" i="71"/>
  <c r="P393" i="71"/>
  <c r="Q393" i="71"/>
  <c r="R393" i="71" s="1"/>
  <c r="O394" i="71"/>
  <c r="P394" i="71"/>
  <c r="Q394" i="71"/>
  <c r="R394" i="71" s="1"/>
  <c r="T394" i="71" s="1"/>
  <c r="O395" i="71"/>
  <c r="P395" i="71"/>
  <c r="Q395" i="71"/>
  <c r="O396" i="71"/>
  <c r="P396" i="71"/>
  <c r="Q396" i="71"/>
  <c r="R396" i="71" s="1"/>
  <c r="O397" i="71"/>
  <c r="P397" i="71"/>
  <c r="Q397" i="71"/>
  <c r="R397" i="71" s="1"/>
  <c r="O398" i="71"/>
  <c r="P398" i="71"/>
  <c r="Q398" i="71"/>
  <c r="R398" i="71" s="1"/>
  <c r="O399" i="71"/>
  <c r="P399" i="71"/>
  <c r="Q399" i="71"/>
  <c r="O400" i="71"/>
  <c r="P400" i="71"/>
  <c r="Q400" i="71"/>
  <c r="O401" i="71"/>
  <c r="P401" i="71"/>
  <c r="Q401" i="71"/>
  <c r="O402" i="71"/>
  <c r="P402" i="71"/>
  <c r="Q402" i="71"/>
  <c r="O403" i="71"/>
  <c r="P403" i="71"/>
  <c r="Q403" i="71"/>
  <c r="O404" i="71"/>
  <c r="P404" i="71"/>
  <c r="Q404" i="71"/>
  <c r="O405" i="71"/>
  <c r="P405" i="71"/>
  <c r="Q405" i="71"/>
  <c r="O406" i="71"/>
  <c r="P406" i="71"/>
  <c r="Q406" i="71"/>
  <c r="O407" i="71"/>
  <c r="P407" i="71"/>
  <c r="Q407" i="71"/>
  <c r="O408" i="71"/>
  <c r="P408" i="71"/>
  <c r="Q408" i="71"/>
  <c r="O409" i="71"/>
  <c r="P409" i="71"/>
  <c r="Q409" i="71"/>
  <c r="O410" i="71"/>
  <c r="P410" i="71"/>
  <c r="Q410" i="71"/>
  <c r="O411" i="71"/>
  <c r="P411" i="71"/>
  <c r="Q411" i="71"/>
  <c r="O412" i="71"/>
  <c r="P412" i="71"/>
  <c r="Q412" i="71"/>
  <c r="O413" i="71"/>
  <c r="P413" i="71"/>
  <c r="Q413" i="71"/>
  <c r="O414" i="71"/>
  <c r="P414" i="71"/>
  <c r="Q414" i="71"/>
  <c r="O415" i="71"/>
  <c r="P415" i="71"/>
  <c r="Q415" i="71"/>
  <c r="O416" i="71"/>
  <c r="P416" i="71"/>
  <c r="Q416" i="71"/>
  <c r="O417" i="71"/>
  <c r="P417" i="71"/>
  <c r="Q417" i="71"/>
  <c r="O418" i="71"/>
  <c r="P418" i="71"/>
  <c r="Q418" i="71"/>
  <c r="O419" i="71"/>
  <c r="P419" i="71"/>
  <c r="Q419" i="71"/>
  <c r="O420" i="71"/>
  <c r="P420" i="71"/>
  <c r="Q420" i="71"/>
  <c r="O421" i="71"/>
  <c r="P421" i="71"/>
  <c r="Q421" i="71"/>
  <c r="O422" i="71"/>
  <c r="P422" i="71"/>
  <c r="Q422" i="71"/>
  <c r="O423" i="71"/>
  <c r="P423" i="71"/>
  <c r="Q423" i="71"/>
  <c r="O424" i="71"/>
  <c r="P424" i="71"/>
  <c r="Q424" i="71"/>
  <c r="O425" i="71"/>
  <c r="P425" i="71"/>
  <c r="Q425" i="71"/>
  <c r="O426" i="71"/>
  <c r="P426" i="71"/>
  <c r="Q426" i="71"/>
  <c r="O427" i="71"/>
  <c r="P427" i="71"/>
  <c r="Q427" i="71"/>
  <c r="O428" i="71"/>
  <c r="P428" i="71"/>
  <c r="Q428" i="71"/>
  <c r="O429" i="71"/>
  <c r="P429" i="71"/>
  <c r="Q429" i="71"/>
  <c r="O430" i="71"/>
  <c r="P430" i="71"/>
  <c r="Q430" i="71"/>
  <c r="O431" i="71"/>
  <c r="P431" i="71"/>
  <c r="Q431" i="71"/>
  <c r="O432" i="71"/>
  <c r="P432" i="71"/>
  <c r="Q432" i="71"/>
  <c r="O433" i="71"/>
  <c r="P433" i="71"/>
  <c r="Q433" i="71"/>
  <c r="O434" i="71"/>
  <c r="P434" i="71"/>
  <c r="Q434" i="71"/>
  <c r="O435" i="71"/>
  <c r="P435" i="71"/>
  <c r="Q435" i="71"/>
  <c r="O436" i="71"/>
  <c r="P436" i="71"/>
  <c r="Q436" i="71"/>
  <c r="O437" i="71"/>
  <c r="P437" i="71"/>
  <c r="Q437" i="71"/>
  <c r="O438" i="71"/>
  <c r="P438" i="71"/>
  <c r="Q438" i="71"/>
  <c r="O439" i="71"/>
  <c r="P439" i="71"/>
  <c r="Q439" i="71"/>
  <c r="O440" i="71"/>
  <c r="P440" i="71"/>
  <c r="Q440" i="71"/>
  <c r="O441" i="71"/>
  <c r="P441" i="71"/>
  <c r="Q441" i="71"/>
  <c r="O442" i="71"/>
  <c r="P442" i="71"/>
  <c r="Q442" i="71"/>
  <c r="O443" i="71"/>
  <c r="P443" i="71"/>
  <c r="Q443" i="71"/>
  <c r="O444" i="71"/>
  <c r="P444" i="71"/>
  <c r="Q444" i="71"/>
  <c r="O445" i="71"/>
  <c r="P445" i="71"/>
  <c r="Q445" i="71"/>
  <c r="O446" i="71"/>
  <c r="P446" i="71"/>
  <c r="Q446" i="71"/>
  <c r="O447" i="71"/>
  <c r="P447" i="71"/>
  <c r="Q447" i="71"/>
  <c r="O448" i="71"/>
  <c r="P448" i="71"/>
  <c r="Q448" i="71"/>
  <c r="O449" i="71"/>
  <c r="P449" i="71"/>
  <c r="Q449" i="71"/>
  <c r="O450" i="71"/>
  <c r="P450" i="71"/>
  <c r="Q450" i="71"/>
  <c r="O451" i="71"/>
  <c r="P451" i="71"/>
  <c r="Q451" i="71"/>
  <c r="O452" i="71"/>
  <c r="P452" i="71"/>
  <c r="Q452" i="71"/>
  <c r="O453" i="71"/>
  <c r="P453" i="71"/>
  <c r="Q453" i="71"/>
  <c r="O454" i="71"/>
  <c r="P454" i="71"/>
  <c r="Q454" i="71"/>
  <c r="O455" i="71"/>
  <c r="P455" i="71"/>
  <c r="Q455" i="71"/>
  <c r="O456" i="71"/>
  <c r="P456" i="71"/>
  <c r="Q456" i="71"/>
  <c r="O457" i="71"/>
  <c r="P457" i="71"/>
  <c r="Q457" i="71"/>
  <c r="O458" i="71"/>
  <c r="P458" i="71"/>
  <c r="Q458" i="71"/>
  <c r="O459" i="71"/>
  <c r="P459" i="71"/>
  <c r="Q459" i="71"/>
  <c r="O460" i="71"/>
  <c r="P460" i="71"/>
  <c r="Q460" i="71"/>
  <c r="R460" i="71" s="1"/>
  <c r="O461" i="71"/>
  <c r="P461" i="71"/>
  <c r="Q461" i="71"/>
  <c r="O462" i="71"/>
  <c r="P462" i="71"/>
  <c r="Q462" i="71"/>
  <c r="R462" i="71" s="1"/>
  <c r="O463" i="71"/>
  <c r="P463" i="71"/>
  <c r="Q463" i="71"/>
  <c r="O464" i="71"/>
  <c r="P464" i="71"/>
  <c r="Q464" i="71"/>
  <c r="R464" i="71" s="1"/>
  <c r="O465" i="71"/>
  <c r="P465" i="71"/>
  <c r="Q465" i="71"/>
  <c r="R465" i="71" s="1"/>
  <c r="O466" i="71"/>
  <c r="P466" i="71"/>
  <c r="Q466" i="71"/>
  <c r="R466" i="71" s="1"/>
  <c r="O467" i="71"/>
  <c r="P467" i="71"/>
  <c r="Q467" i="71"/>
  <c r="R467" i="71" s="1"/>
  <c r="O468" i="71"/>
  <c r="P468" i="71"/>
  <c r="Q468" i="71"/>
  <c r="R468" i="71" s="1"/>
  <c r="O469" i="71"/>
  <c r="P469" i="71"/>
  <c r="Q469" i="71"/>
  <c r="R469" i="71" s="1"/>
  <c r="O470" i="71"/>
  <c r="P470" i="71"/>
  <c r="Q470" i="71"/>
  <c r="R470" i="71" s="1"/>
  <c r="O471" i="71"/>
  <c r="P471" i="71"/>
  <c r="Q471" i="71"/>
  <c r="O472" i="71"/>
  <c r="P472" i="71"/>
  <c r="Q472" i="71"/>
  <c r="R472" i="71" s="1"/>
  <c r="O473" i="71"/>
  <c r="P473" i="71"/>
  <c r="Q473" i="71"/>
  <c r="R473" i="71" s="1"/>
  <c r="O474" i="71"/>
  <c r="P474" i="71"/>
  <c r="Q474" i="71"/>
  <c r="R474" i="71" s="1"/>
  <c r="O475" i="71"/>
  <c r="P475" i="71"/>
  <c r="Q475" i="71"/>
  <c r="O476" i="71"/>
  <c r="P476" i="71"/>
  <c r="Q476" i="71"/>
  <c r="R476" i="71" s="1"/>
  <c r="O477" i="71"/>
  <c r="P477" i="71"/>
  <c r="Q477" i="71"/>
  <c r="O478" i="71"/>
  <c r="P478" i="71"/>
  <c r="Q478" i="71"/>
  <c r="R478" i="71" s="1"/>
  <c r="O479" i="71"/>
  <c r="P479" i="71"/>
  <c r="Q479" i="71"/>
  <c r="R479" i="71" s="1"/>
  <c r="O480" i="71"/>
  <c r="P480" i="71"/>
  <c r="Q480" i="71"/>
  <c r="O481" i="71"/>
  <c r="P481" i="71"/>
  <c r="Q481" i="71"/>
  <c r="R481" i="71" s="1"/>
  <c r="O482" i="71"/>
  <c r="P482" i="71"/>
  <c r="Q482" i="71"/>
  <c r="R482" i="71" s="1"/>
  <c r="T482" i="71" s="1"/>
  <c r="O483" i="71"/>
  <c r="P483" i="71"/>
  <c r="Q483" i="71"/>
  <c r="O484" i="71"/>
  <c r="P484" i="71"/>
  <c r="R484" i="71" s="1"/>
  <c r="Q484" i="71"/>
  <c r="O485" i="71"/>
  <c r="P485" i="71"/>
  <c r="R485" i="71" s="1"/>
  <c r="Q485" i="71"/>
  <c r="O486" i="71"/>
  <c r="P486" i="71"/>
  <c r="R486" i="71" s="1"/>
  <c r="Q486" i="71"/>
  <c r="O487" i="71"/>
  <c r="P487" i="71"/>
  <c r="R487" i="71" s="1"/>
  <c r="Q487" i="71"/>
  <c r="O488" i="71"/>
  <c r="P488" i="71"/>
  <c r="R488" i="71" s="1"/>
  <c r="Q488" i="71"/>
  <c r="O489" i="71"/>
  <c r="P489" i="71"/>
  <c r="R489" i="71" s="1"/>
  <c r="Q489" i="71"/>
  <c r="O490" i="71"/>
  <c r="P490" i="71"/>
  <c r="R490" i="71" s="1"/>
  <c r="Q490" i="71"/>
  <c r="O491" i="71"/>
  <c r="P491" i="71"/>
  <c r="R491" i="71" s="1"/>
  <c r="Q491" i="71"/>
  <c r="O492" i="71"/>
  <c r="P492" i="71"/>
  <c r="R492" i="71" s="1"/>
  <c r="T492" i="71" s="1"/>
  <c r="Q492" i="71"/>
  <c r="O493" i="71"/>
  <c r="P493" i="71"/>
  <c r="R493" i="71" s="1"/>
  <c r="Q493" i="71"/>
  <c r="O494" i="71"/>
  <c r="P494" i="71"/>
  <c r="R494" i="71" s="1"/>
  <c r="Q494" i="71"/>
  <c r="O495" i="71"/>
  <c r="P495" i="71"/>
  <c r="Q495" i="71"/>
  <c r="O496" i="71"/>
  <c r="P496" i="71"/>
  <c r="R496" i="71" s="1"/>
  <c r="Q496" i="71"/>
  <c r="O497" i="71"/>
  <c r="P497" i="71"/>
  <c r="R497" i="71" s="1"/>
  <c r="Q497" i="71"/>
  <c r="O498" i="71"/>
  <c r="P498" i="71"/>
  <c r="R498" i="71" s="1"/>
  <c r="Q498" i="71"/>
  <c r="O499" i="71"/>
  <c r="P499" i="71"/>
  <c r="R499" i="71" s="1"/>
  <c r="Q499" i="71"/>
  <c r="O500" i="71"/>
  <c r="P500" i="71"/>
  <c r="R500" i="71" s="1"/>
  <c r="Q500" i="71"/>
  <c r="O501" i="71"/>
  <c r="P501" i="71"/>
  <c r="R501" i="71" s="1"/>
  <c r="Q501" i="71"/>
  <c r="O502" i="71"/>
  <c r="P502" i="71"/>
  <c r="R502" i="71" s="1"/>
  <c r="Q502" i="71"/>
  <c r="O503" i="71"/>
  <c r="P503" i="71"/>
  <c r="R503" i="71" s="1"/>
  <c r="T503" i="71" s="1"/>
  <c r="Q503" i="71"/>
  <c r="O504" i="71"/>
  <c r="P504" i="71"/>
  <c r="R504" i="71" s="1"/>
  <c r="Q504" i="71"/>
  <c r="O505" i="71"/>
  <c r="P505" i="71"/>
  <c r="R505" i="71" s="1"/>
  <c r="Q505" i="71"/>
  <c r="O506" i="71"/>
  <c r="P506" i="71"/>
  <c r="Q506" i="71"/>
  <c r="O507" i="71"/>
  <c r="P507" i="71"/>
  <c r="Q507" i="71"/>
  <c r="O508" i="71"/>
  <c r="P508" i="71"/>
  <c r="Q508" i="71"/>
  <c r="O509" i="71"/>
  <c r="P509" i="71"/>
  <c r="Q509" i="71"/>
  <c r="O510" i="71"/>
  <c r="P510" i="71"/>
  <c r="Q510" i="71"/>
  <c r="O511" i="71"/>
  <c r="P511" i="71"/>
  <c r="Q511" i="71"/>
  <c r="O512" i="71"/>
  <c r="P512" i="71"/>
  <c r="Q512" i="71"/>
  <c r="O513" i="71"/>
  <c r="P513" i="71"/>
  <c r="Q513" i="71"/>
  <c r="O514" i="71"/>
  <c r="P514" i="71"/>
  <c r="Q514" i="71"/>
  <c r="O515" i="71"/>
  <c r="P515" i="71"/>
  <c r="Q515" i="71"/>
  <c r="O516" i="71"/>
  <c r="P516" i="71"/>
  <c r="Q516" i="71"/>
  <c r="O517" i="71"/>
  <c r="P517" i="71"/>
  <c r="Q517" i="71"/>
  <c r="O518" i="71"/>
  <c r="P518" i="71"/>
  <c r="Q518" i="71"/>
  <c r="O519" i="71"/>
  <c r="P519" i="71"/>
  <c r="Q519" i="71"/>
  <c r="O520" i="71"/>
  <c r="P520" i="71"/>
  <c r="Q520" i="71"/>
  <c r="O521" i="71"/>
  <c r="P521" i="71"/>
  <c r="Q521" i="71"/>
  <c r="O522" i="71"/>
  <c r="P522" i="71"/>
  <c r="Q522" i="71"/>
  <c r="O523" i="71"/>
  <c r="P523" i="71"/>
  <c r="Q523" i="71"/>
  <c r="O524" i="71"/>
  <c r="P524" i="71"/>
  <c r="Q524" i="71"/>
  <c r="O525" i="71"/>
  <c r="P525" i="71"/>
  <c r="Q525" i="71"/>
  <c r="O526" i="71"/>
  <c r="P526" i="71"/>
  <c r="Q526" i="71"/>
  <c r="O527" i="71"/>
  <c r="P527" i="71"/>
  <c r="Q527" i="71"/>
  <c r="O528" i="71"/>
  <c r="P528" i="71"/>
  <c r="Q528" i="71"/>
  <c r="O529" i="71"/>
  <c r="P529" i="71"/>
  <c r="Q529" i="71"/>
  <c r="O530" i="71"/>
  <c r="P530" i="71"/>
  <c r="Q530" i="71"/>
  <c r="O531" i="71"/>
  <c r="P531" i="71"/>
  <c r="Q531" i="71"/>
  <c r="O532" i="71"/>
  <c r="P532" i="71"/>
  <c r="Q532" i="71"/>
  <c r="O533" i="71"/>
  <c r="P533" i="71"/>
  <c r="R533" i="71" s="1"/>
  <c r="Q533" i="71"/>
  <c r="O534" i="71"/>
  <c r="P534" i="71"/>
  <c r="R534" i="71" s="1"/>
  <c r="Q534" i="71"/>
  <c r="O535" i="71"/>
  <c r="P535" i="71"/>
  <c r="R535" i="71" s="1"/>
  <c r="Q535" i="71"/>
  <c r="O536" i="71"/>
  <c r="P536" i="71"/>
  <c r="R536" i="71" s="1"/>
  <c r="Q536" i="71"/>
  <c r="O537" i="71"/>
  <c r="P537" i="71"/>
  <c r="R537" i="71" s="1"/>
  <c r="Q537" i="71"/>
  <c r="O538" i="71"/>
  <c r="P538" i="71"/>
  <c r="R538" i="71" s="1"/>
  <c r="Q538" i="71"/>
  <c r="O539" i="71"/>
  <c r="P539" i="71"/>
  <c r="R539" i="71" s="1"/>
  <c r="Q539" i="71"/>
  <c r="O540" i="71"/>
  <c r="P540" i="71"/>
  <c r="R540" i="71" s="1"/>
  <c r="Q540" i="71"/>
  <c r="O541" i="71"/>
  <c r="P541" i="71"/>
  <c r="R541" i="71" s="1"/>
  <c r="Q541" i="71"/>
  <c r="O542" i="71"/>
  <c r="P542" i="71"/>
  <c r="R542" i="71" s="1"/>
  <c r="Q542" i="71"/>
  <c r="O543" i="71"/>
  <c r="P543" i="71"/>
  <c r="Q543" i="71"/>
  <c r="O544" i="71"/>
  <c r="P544" i="71"/>
  <c r="Q544" i="71"/>
  <c r="O545" i="71"/>
  <c r="P545" i="71"/>
  <c r="Q545" i="71"/>
  <c r="O546" i="71"/>
  <c r="P546" i="71"/>
  <c r="Q546" i="71"/>
  <c r="O547" i="71"/>
  <c r="P547" i="71"/>
  <c r="Q547" i="71"/>
  <c r="O548" i="71"/>
  <c r="P548" i="71"/>
  <c r="Q548" i="71"/>
  <c r="O549" i="71"/>
  <c r="P549" i="71"/>
  <c r="Q549" i="71"/>
  <c r="O550" i="71"/>
  <c r="P550" i="71"/>
  <c r="Q550" i="71"/>
  <c r="O551" i="71"/>
  <c r="P551" i="71"/>
  <c r="Q551" i="71"/>
  <c r="O552" i="71"/>
  <c r="P552" i="71"/>
  <c r="Q552" i="71"/>
  <c r="O553" i="71"/>
  <c r="P553" i="71"/>
  <c r="Q553" i="71"/>
  <c r="O554" i="71"/>
  <c r="P554" i="71"/>
  <c r="Q554" i="71"/>
  <c r="O555" i="71"/>
  <c r="P555" i="71"/>
  <c r="Q555" i="71"/>
  <c r="O556" i="71"/>
  <c r="P556" i="71"/>
  <c r="Q556" i="71"/>
  <c r="O557" i="71"/>
  <c r="P557" i="71"/>
  <c r="Q557" i="71"/>
  <c r="O558" i="71"/>
  <c r="P558" i="71"/>
  <c r="Q558" i="71"/>
  <c r="O559" i="71"/>
  <c r="P559" i="71"/>
  <c r="Q559" i="71"/>
  <c r="O560" i="71"/>
  <c r="P560" i="71"/>
  <c r="Q560" i="71"/>
  <c r="O561" i="71"/>
  <c r="P561" i="71"/>
  <c r="Q561" i="71"/>
  <c r="O562" i="71"/>
  <c r="P562" i="71"/>
  <c r="Q562" i="71"/>
  <c r="O563" i="71"/>
  <c r="P563" i="71"/>
  <c r="Q563" i="71"/>
  <c r="O564" i="71"/>
  <c r="P564" i="71"/>
  <c r="Q564" i="71"/>
  <c r="O565" i="71"/>
  <c r="P565" i="71"/>
  <c r="Q565" i="71"/>
  <c r="O566" i="71"/>
  <c r="P566" i="71"/>
  <c r="Q566" i="71"/>
  <c r="O567" i="71"/>
  <c r="P567" i="71"/>
  <c r="Q567" i="71"/>
  <c r="O568" i="71"/>
  <c r="P568" i="71"/>
  <c r="Q568" i="71"/>
  <c r="O569" i="71"/>
  <c r="P569" i="71"/>
  <c r="Q569" i="71"/>
  <c r="O570" i="71"/>
  <c r="P570" i="71"/>
  <c r="Q570" i="71"/>
  <c r="O571" i="71"/>
  <c r="P571" i="71"/>
  <c r="Q571" i="71"/>
  <c r="O572" i="71"/>
  <c r="P572" i="71"/>
  <c r="Q572" i="71"/>
  <c r="O573" i="71"/>
  <c r="P573" i="71"/>
  <c r="Q573" i="71"/>
  <c r="O574" i="71"/>
  <c r="P574" i="71"/>
  <c r="Q574" i="71"/>
  <c r="O575" i="71"/>
  <c r="P575" i="71"/>
  <c r="Q575" i="71"/>
  <c r="O576" i="71"/>
  <c r="P576" i="71"/>
  <c r="Q576" i="71"/>
  <c r="O577" i="71"/>
  <c r="P577" i="71"/>
  <c r="Q577" i="71"/>
  <c r="O578" i="71"/>
  <c r="P578" i="71"/>
  <c r="Q578" i="71"/>
  <c r="O579" i="71"/>
  <c r="P579" i="71"/>
  <c r="Q579" i="71"/>
  <c r="O580" i="71"/>
  <c r="P580" i="71"/>
  <c r="Q580" i="71"/>
  <c r="O581" i="71"/>
  <c r="P581" i="71"/>
  <c r="Q581" i="71"/>
  <c r="O582" i="71"/>
  <c r="P582" i="71"/>
  <c r="Q582" i="71"/>
  <c r="O583" i="71"/>
  <c r="P583" i="71"/>
  <c r="Q583" i="71"/>
  <c r="O584" i="71"/>
  <c r="P584" i="71"/>
  <c r="Q584" i="71"/>
  <c r="O585" i="71"/>
  <c r="P585" i="71"/>
  <c r="Q585" i="71"/>
  <c r="O586" i="71"/>
  <c r="P586" i="71"/>
  <c r="Q586" i="71"/>
  <c r="O587" i="71"/>
  <c r="P587" i="71"/>
  <c r="Q587" i="71"/>
  <c r="O588" i="71"/>
  <c r="P588" i="71"/>
  <c r="Q588" i="71"/>
  <c r="O589" i="71"/>
  <c r="P589" i="71"/>
  <c r="Q589" i="71"/>
  <c r="O590" i="71"/>
  <c r="P590" i="71"/>
  <c r="Q590" i="71"/>
  <c r="O591" i="71"/>
  <c r="P591" i="71"/>
  <c r="Q591" i="71"/>
  <c r="O592" i="71"/>
  <c r="P592" i="71"/>
  <c r="Q592" i="71"/>
  <c r="O593" i="71"/>
  <c r="P593" i="71"/>
  <c r="Q593" i="71"/>
  <c r="O594" i="71"/>
  <c r="P594" i="71"/>
  <c r="Q594" i="71"/>
  <c r="O595" i="71"/>
  <c r="P595" i="71"/>
  <c r="Q595" i="71"/>
  <c r="O596" i="71"/>
  <c r="P596" i="71"/>
  <c r="Q596" i="71"/>
  <c r="O597" i="71"/>
  <c r="P597" i="71"/>
  <c r="Q597" i="71"/>
  <c r="O598" i="71"/>
  <c r="P598" i="71"/>
  <c r="Q598" i="71"/>
  <c r="O599" i="71"/>
  <c r="P599" i="71"/>
  <c r="Q599" i="71"/>
  <c r="O600" i="71"/>
  <c r="P600" i="71"/>
  <c r="Q600" i="71"/>
  <c r="O601" i="71"/>
  <c r="P601" i="71"/>
  <c r="Q601" i="71"/>
  <c r="O602" i="71"/>
  <c r="P602" i="71"/>
  <c r="Q602" i="71"/>
  <c r="O603" i="71"/>
  <c r="P603" i="71"/>
  <c r="Q603" i="71"/>
  <c r="O604" i="71"/>
  <c r="P604" i="71"/>
  <c r="Q604" i="71"/>
  <c r="O605" i="71"/>
  <c r="P605" i="71"/>
  <c r="Q605" i="71"/>
  <c r="O606" i="71"/>
  <c r="P606" i="71"/>
  <c r="Q606" i="71"/>
  <c r="O607" i="71"/>
  <c r="P607" i="71"/>
  <c r="Q607" i="71"/>
  <c r="O608" i="71"/>
  <c r="P608" i="71"/>
  <c r="Q608" i="71"/>
  <c r="O609" i="71"/>
  <c r="P609" i="71"/>
  <c r="Q609" i="71"/>
  <c r="O610" i="71"/>
  <c r="P610" i="71"/>
  <c r="Q610" i="71"/>
  <c r="O611" i="71"/>
  <c r="P611" i="71"/>
  <c r="Q611" i="71"/>
  <c r="O612" i="71"/>
  <c r="P612" i="71"/>
  <c r="Q612" i="71"/>
  <c r="O613" i="71"/>
  <c r="P613" i="71"/>
  <c r="Q613" i="71"/>
  <c r="O614" i="71"/>
  <c r="P614" i="71"/>
  <c r="Q614" i="71"/>
  <c r="O615" i="71"/>
  <c r="P615" i="71"/>
  <c r="Q615" i="71"/>
  <c r="O616" i="71"/>
  <c r="P616" i="71"/>
  <c r="Q616" i="71"/>
  <c r="R616" i="71" s="1"/>
  <c r="O617" i="71"/>
  <c r="P617" i="71"/>
  <c r="Q617" i="71"/>
  <c r="R617" i="71" s="1"/>
  <c r="O618" i="71"/>
  <c r="P618" i="71"/>
  <c r="Q618" i="71"/>
  <c r="O619" i="71"/>
  <c r="P619" i="71"/>
  <c r="Q619" i="71"/>
  <c r="O620" i="71"/>
  <c r="P620" i="71"/>
  <c r="Q620" i="71"/>
  <c r="R620" i="71" s="1"/>
  <c r="O621" i="71"/>
  <c r="P621" i="71"/>
  <c r="Q621" i="71"/>
  <c r="R621" i="71" s="1"/>
  <c r="O622" i="71"/>
  <c r="P622" i="71"/>
  <c r="Q622" i="71"/>
  <c r="R622" i="71" s="1"/>
  <c r="O623" i="71"/>
  <c r="P623" i="71"/>
  <c r="Q623" i="71"/>
  <c r="R623" i="71" s="1"/>
  <c r="O624" i="71"/>
  <c r="P624" i="71"/>
  <c r="Q624" i="71"/>
  <c r="R624" i="71" s="1"/>
  <c r="O625" i="71"/>
  <c r="P625" i="71"/>
  <c r="Q625" i="71"/>
  <c r="R625" i="71" s="1"/>
  <c r="O626" i="71"/>
  <c r="P626" i="71"/>
  <c r="Q626" i="71"/>
  <c r="R626" i="71" s="1"/>
  <c r="O627" i="71"/>
  <c r="P627" i="71"/>
  <c r="Q627" i="71"/>
  <c r="O628" i="71"/>
  <c r="P628" i="71"/>
  <c r="Q628" i="71"/>
  <c r="R628" i="71" s="1"/>
  <c r="O629" i="71"/>
  <c r="P629" i="71"/>
  <c r="Q629" i="71"/>
  <c r="O630" i="71"/>
  <c r="P630" i="71"/>
  <c r="Q630" i="71"/>
  <c r="R630" i="71" s="1"/>
  <c r="O631" i="71"/>
  <c r="P631" i="71"/>
  <c r="Q631" i="71"/>
  <c r="O632" i="71"/>
  <c r="P632" i="71"/>
  <c r="Q632" i="71"/>
  <c r="R632" i="71" s="1"/>
  <c r="O633" i="71"/>
  <c r="P633" i="71"/>
  <c r="Q633" i="71"/>
  <c r="R633" i="71" s="1"/>
  <c r="O634" i="71"/>
  <c r="P634" i="71"/>
  <c r="Q634" i="71"/>
  <c r="R634" i="71" s="1"/>
  <c r="O635" i="71"/>
  <c r="P635" i="71"/>
  <c r="Q635" i="71"/>
  <c r="R635" i="71" s="1"/>
  <c r="O636" i="71"/>
  <c r="P636" i="71"/>
  <c r="Q636" i="71"/>
  <c r="R636" i="71" s="1"/>
  <c r="O637" i="71"/>
  <c r="P637" i="71"/>
  <c r="Q637" i="71"/>
  <c r="R637" i="71" s="1"/>
  <c r="O638" i="71"/>
  <c r="P638" i="71"/>
  <c r="Q638" i="71"/>
  <c r="R638" i="71" s="1"/>
  <c r="O639" i="71"/>
  <c r="P639" i="71"/>
  <c r="Q639" i="71"/>
  <c r="O640" i="71"/>
  <c r="P640" i="71"/>
  <c r="Q640" i="71"/>
  <c r="O641" i="71"/>
  <c r="P641" i="71"/>
  <c r="Q641" i="71"/>
  <c r="O642" i="71"/>
  <c r="P642" i="71"/>
  <c r="Q642" i="71"/>
  <c r="R642" i="71" s="1"/>
  <c r="O643" i="71"/>
  <c r="P643" i="71"/>
  <c r="Q643" i="71"/>
  <c r="O644" i="71"/>
  <c r="P644" i="71"/>
  <c r="Q644" i="71"/>
  <c r="R644" i="71" s="1"/>
  <c r="O645" i="71"/>
  <c r="P645" i="71"/>
  <c r="Q645" i="71"/>
  <c r="R645" i="71" s="1"/>
  <c r="O646" i="71"/>
  <c r="P646" i="71"/>
  <c r="Q646" i="71"/>
  <c r="R646" i="71" s="1"/>
  <c r="O647" i="71"/>
  <c r="P647" i="71"/>
  <c r="Q647" i="71"/>
  <c r="R647" i="71" s="1"/>
  <c r="O648" i="71"/>
  <c r="P648" i="71"/>
  <c r="Q648" i="71"/>
  <c r="R648" i="71" s="1"/>
  <c r="O649" i="71"/>
  <c r="P649" i="71"/>
  <c r="Q649" i="71"/>
  <c r="R649" i="71" s="1"/>
  <c r="O650" i="71"/>
  <c r="P650" i="71"/>
  <c r="Q650" i="71"/>
  <c r="O651" i="71"/>
  <c r="P651" i="71"/>
  <c r="Q651" i="71"/>
  <c r="O652" i="71"/>
  <c r="P652" i="71"/>
  <c r="Q652" i="71"/>
  <c r="R652" i="71" s="1"/>
  <c r="O653" i="71"/>
  <c r="P653" i="71"/>
  <c r="Q653" i="71"/>
  <c r="R653" i="71" s="1"/>
  <c r="O654" i="71"/>
  <c r="P654" i="71"/>
  <c r="Q654" i="71"/>
  <c r="R654" i="71" s="1"/>
  <c r="O655" i="71"/>
  <c r="P655" i="71"/>
  <c r="Q655" i="71"/>
  <c r="O656" i="71"/>
  <c r="P656" i="71"/>
  <c r="Q656" i="71"/>
  <c r="R656" i="71" s="1"/>
  <c r="O657" i="71"/>
  <c r="P657" i="71"/>
  <c r="Q657" i="71"/>
  <c r="R657" i="71" s="1"/>
  <c r="O658" i="71"/>
  <c r="P658" i="71"/>
  <c r="Q658" i="71"/>
  <c r="R658" i="71" s="1"/>
  <c r="O659" i="71"/>
  <c r="P659" i="71"/>
  <c r="Q659" i="71"/>
  <c r="R659" i="71" s="1"/>
  <c r="O660" i="71"/>
  <c r="P660" i="71"/>
  <c r="Q660" i="71"/>
  <c r="R660" i="71" s="1"/>
  <c r="O661" i="71"/>
  <c r="P661" i="71"/>
  <c r="Q661" i="71"/>
  <c r="O662" i="71"/>
  <c r="P662" i="71"/>
  <c r="Q662" i="71"/>
  <c r="R662" i="71" s="1"/>
  <c r="O663" i="71"/>
  <c r="P663" i="71"/>
  <c r="Q663" i="71"/>
  <c r="O664" i="71"/>
  <c r="P664" i="71"/>
  <c r="Q664" i="71"/>
  <c r="R664" i="71" s="1"/>
  <c r="O665" i="71"/>
  <c r="P665" i="71"/>
  <c r="Q665" i="71"/>
  <c r="R665" i="71" s="1"/>
  <c r="O666" i="71"/>
  <c r="P666" i="71"/>
  <c r="Q666" i="71"/>
  <c r="R666" i="71" s="1"/>
  <c r="O667" i="71"/>
  <c r="P667" i="71"/>
  <c r="Q667" i="71"/>
  <c r="O668" i="71"/>
  <c r="P668" i="71"/>
  <c r="Q668" i="71"/>
  <c r="R668" i="71" s="1"/>
  <c r="O669" i="71"/>
  <c r="P669" i="71"/>
  <c r="Q669" i="71"/>
  <c r="R669" i="71" s="1"/>
  <c r="O670" i="71"/>
  <c r="P670" i="71"/>
  <c r="Q670" i="71"/>
  <c r="R670" i="71" s="1"/>
  <c r="O671" i="71"/>
  <c r="P671" i="71"/>
  <c r="Q671" i="71"/>
  <c r="R671" i="71" s="1"/>
  <c r="O672" i="71"/>
  <c r="P672" i="71"/>
  <c r="Q672" i="71"/>
  <c r="O673" i="71"/>
  <c r="P673" i="71"/>
  <c r="Q673" i="71"/>
  <c r="O674" i="71"/>
  <c r="P674" i="71"/>
  <c r="Q674" i="71"/>
  <c r="R674" i="71" s="1"/>
  <c r="O675" i="71"/>
  <c r="P675" i="71"/>
  <c r="Q675" i="71"/>
  <c r="O676" i="71"/>
  <c r="P676" i="71"/>
  <c r="Q676" i="71"/>
  <c r="R676" i="71" s="1"/>
  <c r="O677" i="71"/>
  <c r="P677" i="71"/>
  <c r="Q677" i="71"/>
  <c r="R677" i="71" s="1"/>
  <c r="O678" i="71"/>
  <c r="P678" i="71"/>
  <c r="Q678" i="71"/>
  <c r="R678" i="71" s="1"/>
  <c r="O679" i="71"/>
  <c r="P679" i="71"/>
  <c r="Q679" i="71"/>
  <c r="O680" i="71"/>
  <c r="P680" i="71"/>
  <c r="Q680" i="71"/>
  <c r="R680" i="71" s="1"/>
  <c r="O681" i="71"/>
  <c r="P681" i="71"/>
  <c r="Q681" i="71"/>
  <c r="O682" i="71"/>
  <c r="P682" i="71"/>
  <c r="R682" i="71" s="1"/>
  <c r="T682" i="71" s="1"/>
  <c r="Q682" i="71"/>
  <c r="O683" i="71"/>
  <c r="P683" i="71"/>
  <c r="R683" i="71" s="1"/>
  <c r="Q683" i="71"/>
  <c r="O684" i="71"/>
  <c r="P684" i="71"/>
  <c r="R684" i="71" s="1"/>
  <c r="Q684" i="71"/>
  <c r="O685" i="71"/>
  <c r="P685" i="71"/>
  <c r="R685" i="71" s="1"/>
  <c r="Q685" i="71"/>
  <c r="O686" i="71"/>
  <c r="P686" i="71"/>
  <c r="R686" i="71" s="1"/>
  <c r="Q686" i="71"/>
  <c r="O687" i="71"/>
  <c r="P687" i="71"/>
  <c r="Q687" i="71"/>
  <c r="O688" i="71"/>
  <c r="P688" i="71"/>
  <c r="R688" i="71" s="1"/>
  <c r="Q688" i="71"/>
  <c r="O689" i="71"/>
  <c r="P689" i="71"/>
  <c r="R689" i="71" s="1"/>
  <c r="Q689" i="71"/>
  <c r="O690" i="71"/>
  <c r="P690" i="71"/>
  <c r="R690" i="71" s="1"/>
  <c r="Q690" i="71"/>
  <c r="O691" i="71"/>
  <c r="P691" i="71"/>
  <c r="Q691" i="71"/>
  <c r="O692" i="71"/>
  <c r="P692" i="71"/>
  <c r="Q692" i="71"/>
  <c r="O693" i="71"/>
  <c r="P693" i="71"/>
  <c r="Q693" i="71"/>
  <c r="O694" i="71"/>
  <c r="P694" i="71"/>
  <c r="Q694" i="71"/>
  <c r="O695" i="71"/>
  <c r="P695" i="71"/>
  <c r="Q695" i="71"/>
  <c r="O696" i="71"/>
  <c r="P696" i="71"/>
  <c r="Q696" i="71"/>
  <c r="O697" i="71"/>
  <c r="P697" i="71"/>
  <c r="Q697" i="71"/>
  <c r="O698" i="71"/>
  <c r="P698" i="71"/>
  <c r="Q698" i="71"/>
  <c r="O699" i="71"/>
  <c r="P699" i="71"/>
  <c r="Q699" i="71"/>
  <c r="O700" i="71"/>
  <c r="P700" i="71"/>
  <c r="Q700" i="71"/>
  <c r="O701" i="71"/>
  <c r="P701" i="71"/>
  <c r="Q701" i="71"/>
  <c r="O702" i="71"/>
  <c r="P702" i="71"/>
  <c r="Q702" i="71"/>
  <c r="O703" i="71"/>
  <c r="P703" i="71"/>
  <c r="Q703" i="71"/>
  <c r="O704" i="71"/>
  <c r="P704" i="71"/>
  <c r="Q704" i="71"/>
  <c r="O705" i="71"/>
  <c r="P705" i="71"/>
  <c r="Q705" i="71"/>
  <c r="O706" i="71"/>
  <c r="P706" i="71"/>
  <c r="Q706" i="71"/>
  <c r="O707" i="71"/>
  <c r="P707" i="71"/>
  <c r="Q707" i="71"/>
  <c r="O708" i="71"/>
  <c r="P708" i="71"/>
  <c r="Q708" i="71"/>
  <c r="O709" i="71"/>
  <c r="P709" i="71"/>
  <c r="Q709" i="71"/>
  <c r="O710" i="71"/>
  <c r="P710" i="71"/>
  <c r="Q710" i="71"/>
  <c r="O711" i="71"/>
  <c r="P711" i="71"/>
  <c r="Q711" i="71"/>
  <c r="O712" i="71"/>
  <c r="P712" i="71"/>
  <c r="Q712" i="71"/>
  <c r="O713" i="71"/>
  <c r="P713" i="71"/>
  <c r="Q713" i="71"/>
  <c r="O714" i="71"/>
  <c r="P714" i="71"/>
  <c r="Q714" i="71"/>
  <c r="O715" i="71"/>
  <c r="P715" i="71"/>
  <c r="Q715" i="71"/>
  <c r="O716" i="71"/>
  <c r="P716" i="71"/>
  <c r="Q716" i="71"/>
  <c r="O717" i="71"/>
  <c r="P717" i="71"/>
  <c r="Q717" i="71"/>
  <c r="O718" i="71"/>
  <c r="P718" i="71"/>
  <c r="Q718" i="71"/>
  <c r="O719" i="71"/>
  <c r="P719" i="71"/>
  <c r="Q719" i="71"/>
  <c r="O720" i="71"/>
  <c r="P720" i="71"/>
  <c r="Q720" i="71"/>
  <c r="O721" i="71"/>
  <c r="P721" i="71"/>
  <c r="Q721" i="71"/>
  <c r="O722" i="71"/>
  <c r="P722" i="71"/>
  <c r="Q722" i="71"/>
  <c r="O723" i="71"/>
  <c r="P723" i="71"/>
  <c r="Q723" i="71"/>
  <c r="O724" i="71"/>
  <c r="P724" i="71"/>
  <c r="Q724" i="71"/>
  <c r="O725" i="71"/>
  <c r="P725" i="71"/>
  <c r="Q725" i="71"/>
  <c r="O726" i="71"/>
  <c r="P726" i="71"/>
  <c r="Q726" i="71"/>
  <c r="O727" i="71"/>
  <c r="P727" i="71"/>
  <c r="Q727" i="71"/>
  <c r="O728" i="71"/>
  <c r="P728" i="71"/>
  <c r="Q728" i="71"/>
  <c r="O729" i="71"/>
  <c r="P729" i="71"/>
  <c r="Q729" i="71"/>
  <c r="O730" i="71"/>
  <c r="P730" i="71"/>
  <c r="Q730" i="71"/>
  <c r="O731" i="71"/>
  <c r="P731" i="71"/>
  <c r="Q731" i="71"/>
  <c r="O732" i="71"/>
  <c r="P732" i="71"/>
  <c r="Q732" i="71"/>
  <c r="O733" i="71"/>
  <c r="P733" i="71"/>
  <c r="Q733" i="71"/>
  <c r="O734" i="71"/>
  <c r="P734" i="71"/>
  <c r="Q734" i="71"/>
  <c r="O735" i="71"/>
  <c r="P735" i="71"/>
  <c r="Q735" i="71"/>
  <c r="O736" i="71"/>
  <c r="P736" i="71"/>
  <c r="Q736" i="71"/>
  <c r="O737" i="71"/>
  <c r="P737" i="71"/>
  <c r="Q737" i="71"/>
  <c r="O738" i="71"/>
  <c r="P738" i="71"/>
  <c r="Q738" i="71"/>
  <c r="O739" i="71"/>
  <c r="P739" i="71"/>
  <c r="Q739" i="71"/>
  <c r="O740" i="71"/>
  <c r="P740" i="71"/>
  <c r="Q740" i="71"/>
  <c r="O741" i="71"/>
  <c r="P741" i="71"/>
  <c r="Q741" i="71"/>
  <c r="O742" i="71"/>
  <c r="P742" i="71"/>
  <c r="Q742" i="71"/>
  <c r="O743" i="71"/>
  <c r="P743" i="71"/>
  <c r="Q743" i="71"/>
  <c r="O744" i="71"/>
  <c r="P744" i="71"/>
  <c r="Q744" i="71"/>
  <c r="O745" i="71"/>
  <c r="P745" i="71"/>
  <c r="Q745" i="71"/>
  <c r="O746" i="71"/>
  <c r="P746" i="71"/>
  <c r="Q746" i="71"/>
  <c r="O747" i="71"/>
  <c r="P747" i="71"/>
  <c r="Q747" i="71"/>
  <c r="O748" i="71"/>
  <c r="P748" i="71"/>
  <c r="Q748" i="71"/>
  <c r="O749" i="71"/>
  <c r="P749" i="71"/>
  <c r="Q749" i="71"/>
  <c r="O750" i="71"/>
  <c r="P750" i="71"/>
  <c r="Q750" i="71"/>
  <c r="O751" i="71"/>
  <c r="P751" i="71"/>
  <c r="Q751" i="71"/>
  <c r="O752" i="71"/>
  <c r="P752" i="71"/>
  <c r="Q752" i="71"/>
  <c r="O753" i="71"/>
  <c r="P753" i="71"/>
  <c r="Q753" i="71"/>
  <c r="O754" i="71"/>
  <c r="P754" i="71"/>
  <c r="Q754" i="71"/>
  <c r="O755" i="71"/>
  <c r="P755" i="71"/>
  <c r="Q755" i="71"/>
  <c r="O756" i="71"/>
  <c r="P756" i="71"/>
  <c r="Q756" i="71"/>
  <c r="O757" i="71"/>
  <c r="P757" i="71"/>
  <c r="Q757" i="71"/>
  <c r="O758" i="71"/>
  <c r="P758" i="71"/>
  <c r="Q758" i="71"/>
  <c r="O759" i="71"/>
  <c r="P759" i="71"/>
  <c r="Q759" i="71"/>
  <c r="O760" i="71"/>
  <c r="P760" i="71"/>
  <c r="Q760" i="71"/>
  <c r="O761" i="71"/>
  <c r="P761" i="71"/>
  <c r="Q761" i="71"/>
  <c r="O762" i="71"/>
  <c r="P762" i="71"/>
  <c r="Q762" i="71"/>
  <c r="O763" i="71"/>
  <c r="P763" i="71"/>
  <c r="Q763" i="71"/>
  <c r="O764" i="71"/>
  <c r="P764" i="71"/>
  <c r="Q764" i="71"/>
  <c r="O765" i="71"/>
  <c r="P765" i="71"/>
  <c r="Q765" i="71"/>
  <c r="O766" i="71"/>
  <c r="P766" i="71"/>
  <c r="Q766" i="71"/>
  <c r="O767" i="71"/>
  <c r="P767" i="71"/>
  <c r="Q767" i="71"/>
  <c r="O768" i="71"/>
  <c r="P768" i="71"/>
  <c r="Q768" i="71"/>
  <c r="O769" i="71"/>
  <c r="P769" i="71"/>
  <c r="Q769" i="71"/>
  <c r="O770" i="71"/>
  <c r="P770" i="71"/>
  <c r="Q770" i="71"/>
  <c r="O771" i="71"/>
  <c r="P771" i="71"/>
  <c r="Q771" i="71"/>
  <c r="O772" i="71"/>
  <c r="P772" i="71"/>
  <c r="Q772" i="71"/>
  <c r="O773" i="71"/>
  <c r="P773" i="71"/>
  <c r="Q773" i="71"/>
  <c r="O774" i="71"/>
  <c r="P774" i="71"/>
  <c r="Q774" i="71"/>
  <c r="O775" i="71"/>
  <c r="P775" i="71"/>
  <c r="Q775" i="71"/>
  <c r="O776" i="71"/>
  <c r="P776" i="71"/>
  <c r="Q776" i="71"/>
  <c r="O777" i="71"/>
  <c r="P777" i="71"/>
  <c r="Q777" i="71"/>
  <c r="O778" i="71"/>
  <c r="P778" i="71"/>
  <c r="Q778" i="71"/>
  <c r="O779" i="71"/>
  <c r="P779" i="71"/>
  <c r="Q779" i="71"/>
  <c r="O780" i="71"/>
  <c r="P780" i="71"/>
  <c r="Q780" i="71"/>
  <c r="O781" i="71"/>
  <c r="P781" i="71"/>
  <c r="Q781" i="71"/>
  <c r="O782" i="71"/>
  <c r="P782" i="71"/>
  <c r="R782" i="71" s="1"/>
  <c r="Q782" i="71"/>
  <c r="O783" i="71"/>
  <c r="P783" i="71"/>
  <c r="Q783" i="71"/>
  <c r="O784" i="71"/>
  <c r="P784" i="71"/>
  <c r="R784" i="71" s="1"/>
  <c r="Q784" i="71"/>
  <c r="O785" i="71"/>
  <c r="P785" i="71"/>
  <c r="Q785" i="71"/>
  <c r="O786" i="71"/>
  <c r="P786" i="71"/>
  <c r="Q786" i="71"/>
  <c r="O787" i="71"/>
  <c r="P787" i="71"/>
  <c r="Q787" i="71"/>
  <c r="O788" i="71"/>
  <c r="P788" i="71"/>
  <c r="Q788" i="71"/>
  <c r="O789" i="71"/>
  <c r="P789" i="71"/>
  <c r="Q789" i="71"/>
  <c r="O790" i="71"/>
  <c r="P790" i="71"/>
  <c r="Q790" i="71"/>
  <c r="O791" i="71"/>
  <c r="P791" i="71"/>
  <c r="Q791" i="71"/>
  <c r="O792" i="71"/>
  <c r="P792" i="71"/>
  <c r="Q792" i="71"/>
  <c r="O793" i="71"/>
  <c r="P793" i="71"/>
  <c r="Q793" i="71"/>
  <c r="O794" i="71"/>
  <c r="P794" i="71"/>
  <c r="Q794" i="71"/>
  <c r="O795" i="71"/>
  <c r="P795" i="71"/>
  <c r="Q795" i="71"/>
  <c r="O796" i="71"/>
  <c r="P796" i="71"/>
  <c r="Q796" i="71"/>
  <c r="O797" i="71"/>
  <c r="P797" i="71"/>
  <c r="Q797" i="71"/>
  <c r="O798" i="71"/>
  <c r="P798" i="71"/>
  <c r="Q798" i="71"/>
  <c r="O799" i="71"/>
  <c r="P799" i="71"/>
  <c r="Q799" i="71"/>
  <c r="O800" i="71"/>
  <c r="P800" i="71"/>
  <c r="Q800" i="71"/>
  <c r="O801" i="71"/>
  <c r="P801" i="71"/>
  <c r="Q801" i="71"/>
  <c r="O802" i="71"/>
  <c r="P802" i="71"/>
  <c r="Q802" i="71"/>
  <c r="O803" i="71"/>
  <c r="P803" i="71"/>
  <c r="Q803" i="71"/>
  <c r="O804" i="71"/>
  <c r="P804" i="71"/>
  <c r="Q804" i="71"/>
  <c r="O805" i="71"/>
  <c r="P805" i="71"/>
  <c r="Q805" i="71"/>
  <c r="O806" i="71"/>
  <c r="P806" i="71"/>
  <c r="Q806" i="71"/>
  <c r="O807" i="71"/>
  <c r="P807" i="71"/>
  <c r="Q807" i="71"/>
  <c r="O808" i="71"/>
  <c r="P808" i="71"/>
  <c r="R808" i="71" s="1"/>
  <c r="Q808" i="71"/>
  <c r="O809" i="71"/>
  <c r="P809" i="71"/>
  <c r="R809" i="71" s="1"/>
  <c r="Q809" i="71"/>
  <c r="O810" i="71"/>
  <c r="P810" i="71"/>
  <c r="R810" i="71" s="1"/>
  <c r="T810" i="71" s="1"/>
  <c r="Q810" i="71"/>
  <c r="O811" i="71"/>
  <c r="P811" i="71"/>
  <c r="R811" i="71" s="1"/>
  <c r="Q811" i="71"/>
  <c r="O812" i="71"/>
  <c r="P812" i="71"/>
  <c r="Q812" i="71"/>
  <c r="O813" i="71"/>
  <c r="P813" i="71"/>
  <c r="R813" i="71" s="1"/>
  <c r="Q813" i="71"/>
  <c r="O814" i="71"/>
  <c r="P814" i="71"/>
  <c r="R814" i="71" s="1"/>
  <c r="Q814" i="71"/>
  <c r="O815" i="71"/>
  <c r="P815" i="71"/>
  <c r="R815" i="71" s="1"/>
  <c r="Q815" i="71"/>
  <c r="O816" i="71"/>
  <c r="P816" i="71"/>
  <c r="R816" i="71" s="1"/>
  <c r="Q816" i="71"/>
  <c r="O817" i="71"/>
  <c r="P817" i="71"/>
  <c r="R817" i="71" s="1"/>
  <c r="Q817" i="71"/>
  <c r="O818" i="71"/>
  <c r="P818" i="71"/>
  <c r="R818" i="71" s="1"/>
  <c r="Q818" i="71"/>
  <c r="O819" i="71"/>
  <c r="P819" i="71"/>
  <c r="Q819" i="71"/>
  <c r="O820" i="71"/>
  <c r="P820" i="71"/>
  <c r="Q820" i="71"/>
  <c r="O821" i="71"/>
  <c r="P821" i="71"/>
  <c r="R821" i="71" s="1"/>
  <c r="Q821" i="71"/>
  <c r="O822" i="71"/>
  <c r="P822" i="71"/>
  <c r="R822" i="71" s="1"/>
  <c r="Q822" i="71"/>
  <c r="O823" i="71"/>
  <c r="P823" i="71"/>
  <c r="R823" i="71" s="1"/>
  <c r="Q823" i="71"/>
  <c r="O824" i="71"/>
  <c r="P824" i="71"/>
  <c r="R824" i="71" s="1"/>
  <c r="Q824" i="71"/>
  <c r="O825" i="71"/>
  <c r="P825" i="71"/>
  <c r="R825" i="71" s="1"/>
  <c r="Q825" i="71"/>
  <c r="O826" i="71"/>
  <c r="P826" i="71"/>
  <c r="R826" i="71" s="1"/>
  <c r="Q826" i="71"/>
  <c r="O827" i="71"/>
  <c r="P827" i="71"/>
  <c r="R827" i="71" s="1"/>
  <c r="Q827" i="71"/>
  <c r="O828" i="71"/>
  <c r="P828" i="71"/>
  <c r="Q828" i="71"/>
  <c r="O829" i="71"/>
  <c r="P829" i="71"/>
  <c r="R829" i="71" s="1"/>
  <c r="Q829" i="71"/>
  <c r="O830" i="71"/>
  <c r="P830" i="71"/>
  <c r="R830" i="71" s="1"/>
  <c r="Q830" i="71"/>
  <c r="O831" i="71"/>
  <c r="P831" i="71"/>
  <c r="Q831" i="71"/>
  <c r="O832" i="71"/>
  <c r="P832" i="71"/>
  <c r="R832" i="71" s="1"/>
  <c r="Q832" i="71"/>
  <c r="O833" i="71"/>
  <c r="P833" i="71"/>
  <c r="R833" i="71" s="1"/>
  <c r="Q833" i="71"/>
  <c r="O834" i="71"/>
  <c r="P834" i="71"/>
  <c r="Q834" i="71"/>
  <c r="O835" i="71"/>
  <c r="P835" i="71"/>
  <c r="Q835" i="71"/>
  <c r="O836" i="71"/>
  <c r="P836" i="71"/>
  <c r="Q836" i="71"/>
  <c r="O837" i="71"/>
  <c r="P837" i="71"/>
  <c r="Q837" i="71"/>
  <c r="O838" i="71"/>
  <c r="P838" i="71"/>
  <c r="Q838" i="71"/>
  <c r="O839" i="71"/>
  <c r="P839" i="71"/>
  <c r="Q839" i="71"/>
  <c r="O840" i="71"/>
  <c r="P840" i="71"/>
  <c r="Q840" i="71"/>
  <c r="O841" i="71"/>
  <c r="P841" i="71"/>
  <c r="Q841" i="71"/>
  <c r="O842" i="71"/>
  <c r="P842" i="71"/>
  <c r="Q842" i="71"/>
  <c r="O843" i="71"/>
  <c r="P843" i="71"/>
  <c r="Q843" i="71"/>
  <c r="O844" i="71"/>
  <c r="P844" i="71"/>
  <c r="Q844" i="71"/>
  <c r="O845" i="71"/>
  <c r="P845" i="71"/>
  <c r="Q845" i="71"/>
  <c r="O846" i="71"/>
  <c r="P846" i="71"/>
  <c r="Q846" i="71"/>
  <c r="O847" i="71"/>
  <c r="P847" i="71"/>
  <c r="Q847" i="71"/>
  <c r="O848" i="71"/>
  <c r="P848" i="71"/>
  <c r="Q848" i="71"/>
  <c r="O849" i="71"/>
  <c r="P849" i="71"/>
  <c r="Q849" i="71"/>
  <c r="O850" i="71"/>
  <c r="P850" i="71"/>
  <c r="Q850" i="71"/>
  <c r="O851" i="71"/>
  <c r="P851" i="71"/>
  <c r="Q851" i="71"/>
  <c r="O852" i="71"/>
  <c r="P852" i="71"/>
  <c r="Q852" i="71"/>
  <c r="O853" i="71"/>
  <c r="P853" i="71"/>
  <c r="Q853" i="71"/>
  <c r="O854" i="71"/>
  <c r="P854" i="71"/>
  <c r="Q854" i="71"/>
  <c r="O855" i="71"/>
  <c r="P855" i="71"/>
  <c r="Q855" i="71"/>
  <c r="O856" i="71"/>
  <c r="P856" i="71"/>
  <c r="Q856" i="71"/>
  <c r="O857" i="71"/>
  <c r="P857" i="71"/>
  <c r="Q857" i="71"/>
  <c r="O858" i="71"/>
  <c r="P858" i="71"/>
  <c r="Q858" i="71"/>
  <c r="O859" i="71"/>
  <c r="P859" i="71"/>
  <c r="Q859" i="71"/>
  <c r="O860" i="71"/>
  <c r="P860" i="71"/>
  <c r="Q860" i="71"/>
  <c r="O861" i="71"/>
  <c r="P861" i="71"/>
  <c r="Q861" i="71"/>
  <c r="O862" i="71"/>
  <c r="P862" i="71"/>
  <c r="Q862" i="71"/>
  <c r="O863" i="71"/>
  <c r="P863" i="71"/>
  <c r="Q863" i="71"/>
  <c r="O864" i="71"/>
  <c r="P864" i="71"/>
  <c r="Q864" i="71"/>
  <c r="O865" i="71"/>
  <c r="P865" i="71"/>
  <c r="Q865" i="71"/>
  <c r="O866" i="71"/>
  <c r="P866" i="71"/>
  <c r="Q866" i="71"/>
  <c r="O867" i="71"/>
  <c r="P867" i="71"/>
  <c r="Q867" i="71"/>
  <c r="O868" i="71"/>
  <c r="P868" i="71"/>
  <c r="Q868" i="71"/>
  <c r="O869" i="71"/>
  <c r="P869" i="71"/>
  <c r="Q869" i="71"/>
  <c r="O870" i="71"/>
  <c r="P870" i="71"/>
  <c r="Q870" i="71"/>
  <c r="O871" i="71"/>
  <c r="P871" i="71"/>
  <c r="Q871" i="71"/>
  <c r="O872" i="71"/>
  <c r="P872" i="71"/>
  <c r="Q872" i="71"/>
  <c r="O873" i="71"/>
  <c r="P873" i="71"/>
  <c r="Q873" i="71"/>
  <c r="O874" i="71"/>
  <c r="P874" i="71"/>
  <c r="Q874" i="71"/>
  <c r="O875" i="71"/>
  <c r="P875" i="71"/>
  <c r="Q875" i="71"/>
  <c r="R875" i="71" s="1"/>
  <c r="O876" i="71"/>
  <c r="P876" i="71"/>
  <c r="Q876" i="71"/>
  <c r="R876" i="71" s="1"/>
  <c r="O877" i="71"/>
  <c r="P877" i="71"/>
  <c r="Q877" i="71"/>
  <c r="R877" i="71" s="1"/>
  <c r="O878" i="71"/>
  <c r="P878" i="71"/>
  <c r="Q878" i="71"/>
  <c r="R878" i="71" s="1"/>
  <c r="O879" i="71"/>
  <c r="P879" i="71"/>
  <c r="Q879" i="71"/>
  <c r="O880" i="71"/>
  <c r="P880" i="71"/>
  <c r="Q880" i="71"/>
  <c r="R880" i="71" s="1"/>
  <c r="O881" i="71"/>
  <c r="P881" i="71"/>
  <c r="Q881" i="71"/>
  <c r="O882" i="71"/>
  <c r="P882" i="71"/>
  <c r="Q882" i="71"/>
  <c r="O883" i="71"/>
  <c r="P883" i="71"/>
  <c r="Q883" i="71"/>
  <c r="O884" i="71"/>
  <c r="P884" i="71"/>
  <c r="Q884" i="71"/>
  <c r="R884" i="71" s="1"/>
  <c r="O885" i="71"/>
  <c r="P885" i="71"/>
  <c r="Q885" i="71"/>
  <c r="R885" i="71" s="1"/>
  <c r="O886" i="71"/>
  <c r="P886" i="71"/>
  <c r="Q886" i="71"/>
  <c r="R886" i="71" s="1"/>
  <c r="O887" i="71"/>
  <c r="P887" i="71"/>
  <c r="Q887" i="71"/>
  <c r="R887" i="71" s="1"/>
  <c r="O888" i="71"/>
  <c r="P888" i="71"/>
  <c r="Q888" i="71"/>
  <c r="R888" i="71" s="1"/>
  <c r="O889" i="71"/>
  <c r="P889" i="71"/>
  <c r="Q889" i="71"/>
  <c r="O890" i="71"/>
  <c r="P890" i="71"/>
  <c r="Q890" i="71"/>
  <c r="O891" i="71"/>
  <c r="P891" i="71"/>
  <c r="Q891" i="71"/>
  <c r="O892" i="71"/>
  <c r="P892" i="71"/>
  <c r="Q892" i="71"/>
  <c r="R892" i="71" s="1"/>
  <c r="O893" i="71"/>
  <c r="P893" i="71"/>
  <c r="Q893" i="71"/>
  <c r="O894" i="71"/>
  <c r="P894" i="71"/>
  <c r="Q894" i="71"/>
  <c r="R894" i="71" s="1"/>
  <c r="O895" i="71"/>
  <c r="P895" i="71"/>
  <c r="Q895" i="71"/>
  <c r="O896" i="71"/>
  <c r="P896" i="71"/>
  <c r="Q896" i="71"/>
  <c r="R896" i="71" s="1"/>
  <c r="O897" i="71"/>
  <c r="P897" i="71"/>
  <c r="Q897" i="71"/>
  <c r="O898" i="71"/>
  <c r="P898" i="71"/>
  <c r="Q898" i="71"/>
  <c r="O899" i="71"/>
  <c r="P899" i="71"/>
  <c r="Q899" i="71"/>
  <c r="R899" i="71" s="1"/>
  <c r="O900" i="71"/>
  <c r="P900" i="71"/>
  <c r="Q900" i="71"/>
  <c r="R900" i="71" s="1"/>
  <c r="O901" i="71"/>
  <c r="P901" i="71"/>
  <c r="Q901" i="71"/>
  <c r="R901" i="71" s="1"/>
  <c r="O902" i="71"/>
  <c r="P902" i="71"/>
  <c r="Q902" i="71"/>
  <c r="R902" i="71" s="1"/>
  <c r="O903" i="71"/>
  <c r="P903" i="71"/>
  <c r="Q903" i="71"/>
  <c r="O904" i="71"/>
  <c r="P904" i="71"/>
  <c r="Q904" i="71"/>
  <c r="R904" i="71" s="1"/>
  <c r="O905" i="71"/>
  <c r="P905" i="71"/>
  <c r="Q905" i="71"/>
  <c r="O906" i="71"/>
  <c r="P906" i="71"/>
  <c r="Q906" i="71"/>
  <c r="O907" i="71"/>
  <c r="P907" i="71"/>
  <c r="Q907" i="71"/>
  <c r="O908" i="71"/>
  <c r="P908" i="71"/>
  <c r="Q908" i="71"/>
  <c r="R908" i="71" s="1"/>
  <c r="O909" i="71"/>
  <c r="P909" i="71"/>
  <c r="Q909" i="71"/>
  <c r="R909" i="71" s="1"/>
  <c r="O910" i="71"/>
  <c r="P910" i="71"/>
  <c r="Q910" i="71"/>
  <c r="R910" i="71" s="1"/>
  <c r="O911" i="71"/>
  <c r="P911" i="71"/>
  <c r="Q911" i="71"/>
  <c r="R911" i="71" s="1"/>
  <c r="O912" i="71"/>
  <c r="P912" i="71"/>
  <c r="Q912" i="71"/>
  <c r="O913" i="71"/>
  <c r="P913" i="71"/>
  <c r="Q913" i="71"/>
  <c r="O914" i="71"/>
  <c r="P914" i="71"/>
  <c r="Q914" i="71"/>
  <c r="O915" i="71"/>
  <c r="P915" i="71"/>
  <c r="Q915" i="71"/>
  <c r="O916" i="71"/>
  <c r="P916" i="71"/>
  <c r="Q916" i="71"/>
  <c r="O917" i="71"/>
  <c r="P917" i="71"/>
  <c r="Q917" i="71"/>
  <c r="O918" i="71"/>
  <c r="P918" i="71"/>
  <c r="Q918" i="71"/>
  <c r="O919" i="71"/>
  <c r="P919" i="71"/>
  <c r="Q919" i="71"/>
  <c r="O920" i="71"/>
  <c r="P920" i="71"/>
  <c r="Q920" i="71"/>
  <c r="O921" i="71"/>
  <c r="P921" i="71"/>
  <c r="Q921" i="71"/>
  <c r="O922" i="71"/>
  <c r="P922" i="71"/>
  <c r="Q922" i="71"/>
  <c r="O923" i="71"/>
  <c r="P923" i="71"/>
  <c r="Q923" i="71"/>
  <c r="O924" i="71"/>
  <c r="P924" i="71"/>
  <c r="Q924" i="71"/>
  <c r="O925" i="71"/>
  <c r="P925" i="71"/>
  <c r="Q925" i="71"/>
  <c r="O926" i="71"/>
  <c r="P926" i="71"/>
  <c r="Q926" i="71"/>
  <c r="O927" i="71"/>
  <c r="P927" i="71"/>
  <c r="Q927" i="71"/>
  <c r="O928" i="71"/>
  <c r="P928" i="71"/>
  <c r="Q928" i="71"/>
  <c r="O929" i="71"/>
  <c r="P929" i="71"/>
  <c r="Q929" i="71"/>
  <c r="O930" i="71"/>
  <c r="P930" i="71"/>
  <c r="Q930" i="71"/>
  <c r="O931" i="71"/>
  <c r="P931" i="71"/>
  <c r="Q931" i="71"/>
  <c r="O932" i="71"/>
  <c r="P932" i="71"/>
  <c r="Q932" i="71"/>
  <c r="O933" i="71"/>
  <c r="P933" i="71"/>
  <c r="Q933" i="71"/>
  <c r="O934" i="71"/>
  <c r="P934" i="71"/>
  <c r="Q934" i="71"/>
  <c r="O935" i="71"/>
  <c r="P935" i="71"/>
  <c r="Q935" i="71"/>
  <c r="O936" i="71"/>
  <c r="P936" i="71"/>
  <c r="Q936" i="71"/>
  <c r="O937" i="71"/>
  <c r="P937" i="71"/>
  <c r="Q937" i="71"/>
  <c r="O938" i="71"/>
  <c r="P938" i="71"/>
  <c r="Q938" i="71"/>
  <c r="O939" i="71"/>
  <c r="P939" i="71"/>
  <c r="Q939" i="71"/>
  <c r="O940" i="71"/>
  <c r="P940" i="71"/>
  <c r="Q940" i="71"/>
  <c r="O941" i="71"/>
  <c r="P941" i="71"/>
  <c r="Q941" i="71"/>
  <c r="O942" i="71"/>
  <c r="P942" i="71"/>
  <c r="Q942" i="71"/>
  <c r="O943" i="71"/>
  <c r="P943" i="71"/>
  <c r="Q943" i="71"/>
  <c r="O944" i="71"/>
  <c r="P944" i="71"/>
  <c r="Q944" i="71"/>
  <c r="O945" i="71"/>
  <c r="P945" i="71"/>
  <c r="Q945" i="71"/>
  <c r="O946" i="71"/>
  <c r="P946" i="71"/>
  <c r="Q946" i="71"/>
  <c r="O947" i="71"/>
  <c r="P947" i="71"/>
  <c r="Q947" i="71"/>
  <c r="O948" i="71"/>
  <c r="P948" i="71"/>
  <c r="Q948" i="71"/>
  <c r="O949" i="71"/>
  <c r="P949" i="71"/>
  <c r="Q949" i="71"/>
  <c r="O950" i="71"/>
  <c r="P950" i="71"/>
  <c r="Q950" i="71"/>
  <c r="O951" i="71"/>
  <c r="P951" i="71"/>
  <c r="Q951" i="71"/>
  <c r="O952" i="71"/>
  <c r="P952" i="71"/>
  <c r="Q952" i="71"/>
  <c r="O953" i="71"/>
  <c r="P953" i="71"/>
  <c r="Q953" i="71"/>
  <c r="O954" i="71"/>
  <c r="P954" i="71"/>
  <c r="Q954" i="71"/>
  <c r="O955" i="71"/>
  <c r="P955" i="71"/>
  <c r="Q955" i="71"/>
  <c r="O956" i="71"/>
  <c r="P956" i="71"/>
  <c r="Q956" i="71"/>
  <c r="O957" i="71"/>
  <c r="P957" i="71"/>
  <c r="Q957" i="71"/>
  <c r="O958" i="71"/>
  <c r="P958" i="71"/>
  <c r="Q958" i="71"/>
  <c r="O959" i="71"/>
  <c r="P959" i="71"/>
  <c r="Q959" i="71"/>
  <c r="O960" i="71"/>
  <c r="P960" i="71"/>
  <c r="Q960" i="71"/>
  <c r="O961" i="71"/>
  <c r="P961" i="71"/>
  <c r="Q961" i="71"/>
  <c r="O962" i="71"/>
  <c r="P962" i="71"/>
  <c r="Q962" i="71"/>
  <c r="O963" i="71"/>
  <c r="P963" i="71"/>
  <c r="Q963" i="71"/>
  <c r="O964" i="71"/>
  <c r="P964" i="71"/>
  <c r="R964" i="71" s="1"/>
  <c r="Q964" i="71"/>
  <c r="O965" i="71"/>
  <c r="P965" i="71"/>
  <c r="Q965" i="71"/>
  <c r="O966" i="71"/>
  <c r="P966" i="71"/>
  <c r="Q966" i="71"/>
  <c r="O967" i="71"/>
  <c r="P967" i="71"/>
  <c r="Q967" i="71"/>
  <c r="O968" i="71"/>
  <c r="P968" i="71"/>
  <c r="R968" i="71" s="1"/>
  <c r="Q968" i="71"/>
  <c r="O969" i="71"/>
  <c r="P969" i="71"/>
  <c r="Q969" i="71"/>
  <c r="O970" i="71"/>
  <c r="P970" i="71"/>
  <c r="Q970" i="71"/>
  <c r="O971" i="71"/>
  <c r="P971" i="71"/>
  <c r="R971" i="71" s="1"/>
  <c r="Q971" i="71"/>
  <c r="O972" i="71"/>
  <c r="P972" i="71"/>
  <c r="Q972" i="71"/>
  <c r="O973" i="71"/>
  <c r="P973" i="71"/>
  <c r="Q973" i="71"/>
  <c r="O974" i="71"/>
  <c r="P974" i="71"/>
  <c r="Q974" i="71"/>
  <c r="O975" i="71"/>
  <c r="P975" i="71"/>
  <c r="Q975" i="71"/>
  <c r="O976" i="71"/>
  <c r="P976" i="71"/>
  <c r="Q976" i="71"/>
  <c r="O977" i="71"/>
  <c r="P977" i="71"/>
  <c r="Q977" i="71"/>
  <c r="O978" i="71"/>
  <c r="P978" i="71"/>
  <c r="Q978" i="71"/>
  <c r="O979" i="71"/>
  <c r="P979" i="71"/>
  <c r="Q979" i="71"/>
  <c r="O980" i="71"/>
  <c r="P980" i="71"/>
  <c r="Q980" i="71"/>
  <c r="O981" i="71"/>
  <c r="P981" i="71"/>
  <c r="Q981" i="71"/>
  <c r="O982" i="71"/>
  <c r="P982" i="71"/>
  <c r="Q982" i="71"/>
  <c r="O983" i="71"/>
  <c r="P983" i="71"/>
  <c r="Q983" i="71"/>
  <c r="O984" i="71"/>
  <c r="P984" i="71"/>
  <c r="Q984" i="71"/>
  <c r="O985" i="71"/>
  <c r="P985" i="71"/>
  <c r="Q985" i="71"/>
  <c r="O986" i="71"/>
  <c r="P986" i="71"/>
  <c r="Q986" i="71"/>
  <c r="O987" i="71"/>
  <c r="P987" i="71"/>
  <c r="Q987" i="71"/>
  <c r="O988" i="71"/>
  <c r="P988" i="71"/>
  <c r="Q988" i="71"/>
  <c r="O989" i="71"/>
  <c r="P989" i="71"/>
  <c r="Q989" i="71"/>
  <c r="O990" i="71"/>
  <c r="P990" i="71"/>
  <c r="Q990" i="71"/>
  <c r="O991" i="71"/>
  <c r="P991" i="71"/>
  <c r="Q991" i="71"/>
  <c r="O992" i="71"/>
  <c r="P992" i="71"/>
  <c r="Q992" i="71"/>
  <c r="O993" i="71"/>
  <c r="P993" i="71"/>
  <c r="Q993" i="71"/>
  <c r="O994" i="71"/>
  <c r="P994" i="71"/>
  <c r="Q994" i="71"/>
  <c r="O995" i="71"/>
  <c r="P995" i="71"/>
  <c r="Q995" i="71"/>
  <c r="O996" i="71"/>
  <c r="P996" i="71"/>
  <c r="Q996" i="71"/>
  <c r="O997" i="71"/>
  <c r="P997" i="71"/>
  <c r="Q997" i="71"/>
  <c r="O998" i="71"/>
  <c r="P998" i="71"/>
  <c r="Q998" i="71"/>
  <c r="O999" i="71"/>
  <c r="P999" i="71"/>
  <c r="Q999" i="71"/>
  <c r="O1000" i="71"/>
  <c r="P1000" i="71"/>
  <c r="Q1000" i="71"/>
  <c r="O1001" i="71"/>
  <c r="P1001" i="71"/>
  <c r="Q1001" i="71"/>
  <c r="O1002" i="71"/>
  <c r="P1002" i="71"/>
  <c r="Q1002" i="71"/>
  <c r="O1003" i="71"/>
  <c r="P1003" i="71"/>
  <c r="Q1003" i="71"/>
  <c r="O1004" i="71"/>
  <c r="P1004" i="71"/>
  <c r="Q1004" i="71"/>
  <c r="O1005" i="71"/>
  <c r="P1005" i="71"/>
  <c r="Q1005" i="71"/>
  <c r="O1006" i="71"/>
  <c r="P1006" i="71"/>
  <c r="Q1006" i="71"/>
  <c r="O1007" i="71"/>
  <c r="P1007" i="71"/>
  <c r="Q1007" i="71"/>
  <c r="O1008" i="71"/>
  <c r="P1008" i="71"/>
  <c r="Q1008" i="71"/>
  <c r="O1009" i="71"/>
  <c r="P1009" i="71"/>
  <c r="Q1009" i="71"/>
  <c r="O1010" i="71"/>
  <c r="P1010" i="71"/>
  <c r="Q1010" i="71"/>
  <c r="O1011" i="71"/>
  <c r="P1011" i="71"/>
  <c r="Q1011" i="71"/>
  <c r="O1012" i="71"/>
  <c r="P1012" i="71"/>
  <c r="Q1012" i="71"/>
  <c r="O1013" i="71"/>
  <c r="P1013" i="71"/>
  <c r="Q1013" i="71"/>
  <c r="O1014" i="71"/>
  <c r="P1014" i="71"/>
  <c r="Q1014" i="71"/>
  <c r="R1014" i="71" s="1"/>
  <c r="O1015" i="71"/>
  <c r="P1015" i="71"/>
  <c r="Q1015" i="71"/>
  <c r="O1016" i="71"/>
  <c r="P1016" i="71"/>
  <c r="Q1016" i="71"/>
  <c r="O1017" i="71"/>
  <c r="P1017" i="71"/>
  <c r="Q1017" i="71"/>
  <c r="O1018" i="71"/>
  <c r="P1018" i="71"/>
  <c r="Q1018" i="71"/>
  <c r="O1019" i="71"/>
  <c r="P1019" i="71"/>
  <c r="Q1019" i="71"/>
  <c r="R1019" i="71" s="1"/>
  <c r="O1020" i="71"/>
  <c r="P1020" i="71"/>
  <c r="Q1020" i="71"/>
  <c r="O1021" i="71"/>
  <c r="P1021" i="71"/>
  <c r="Q1021" i="71"/>
  <c r="O1022" i="71"/>
  <c r="P1022" i="71"/>
  <c r="Q1022" i="71"/>
  <c r="O1023" i="71"/>
  <c r="P1023" i="71"/>
  <c r="Q1023" i="71"/>
  <c r="O1024" i="71"/>
  <c r="P1024" i="71"/>
  <c r="Q1024" i="71"/>
  <c r="R1024" i="71" s="1"/>
  <c r="O1025" i="71"/>
  <c r="P1025" i="71"/>
  <c r="Q1025" i="71"/>
  <c r="O1026" i="71"/>
  <c r="P1026" i="71"/>
  <c r="Q1026" i="71"/>
  <c r="O1027" i="71"/>
  <c r="P1027" i="71"/>
  <c r="Q1027" i="71"/>
  <c r="O1028" i="71"/>
  <c r="P1028" i="71"/>
  <c r="Q1028" i="71"/>
  <c r="R1028" i="71" s="1"/>
  <c r="O1029" i="71"/>
  <c r="P1029" i="71"/>
  <c r="Q1029" i="71"/>
  <c r="R1029" i="71" s="1"/>
  <c r="O1030" i="71"/>
  <c r="P1030" i="71"/>
  <c r="Q1030" i="71"/>
  <c r="R1030" i="71" s="1"/>
  <c r="O1031" i="71"/>
  <c r="P1031" i="71"/>
  <c r="Q1031" i="71"/>
  <c r="R1031" i="71" s="1"/>
  <c r="O1032" i="71"/>
  <c r="P1032" i="71"/>
  <c r="Q1032" i="71"/>
  <c r="O1033" i="71"/>
  <c r="P1033" i="71"/>
  <c r="Q1033" i="71"/>
  <c r="O1034" i="71"/>
  <c r="P1034" i="71"/>
  <c r="Q1034" i="71"/>
  <c r="O1035" i="71"/>
  <c r="P1035" i="71"/>
  <c r="Q1035" i="71"/>
  <c r="O1036" i="71"/>
  <c r="P1036" i="71"/>
  <c r="Q1036" i="71"/>
  <c r="O1037" i="71"/>
  <c r="P1037" i="71"/>
  <c r="Q1037" i="71"/>
  <c r="O1038" i="71"/>
  <c r="P1038" i="71"/>
  <c r="Q1038" i="71"/>
  <c r="O1039" i="71"/>
  <c r="P1039" i="71"/>
  <c r="Q1039" i="71"/>
  <c r="O1040" i="71"/>
  <c r="P1040" i="71"/>
  <c r="Q1040" i="71"/>
  <c r="R1040" i="71" s="1"/>
  <c r="O1041" i="71"/>
  <c r="P1041" i="71"/>
  <c r="Q1041" i="71"/>
  <c r="O1042" i="71"/>
  <c r="P1042" i="71"/>
  <c r="Q1042" i="71"/>
  <c r="O1043" i="71"/>
  <c r="P1043" i="71"/>
  <c r="Q1043" i="71"/>
  <c r="O1044" i="71"/>
  <c r="P1044" i="71"/>
  <c r="Q1044" i="71"/>
  <c r="O1045" i="71"/>
  <c r="P1045" i="71"/>
  <c r="Q1045" i="71"/>
  <c r="O1046" i="71"/>
  <c r="P1046" i="71"/>
  <c r="Q1046" i="71"/>
  <c r="O1047" i="71"/>
  <c r="P1047" i="71"/>
  <c r="Q1047" i="71"/>
  <c r="O1048" i="71"/>
  <c r="P1048" i="71"/>
  <c r="Q1048" i="71"/>
  <c r="O1049" i="71"/>
  <c r="P1049" i="71"/>
  <c r="Q1049" i="71"/>
  <c r="O1050" i="71"/>
  <c r="P1050" i="71"/>
  <c r="Q1050" i="71"/>
  <c r="O1051" i="71"/>
  <c r="P1051" i="71"/>
  <c r="Q1051" i="71"/>
  <c r="O1052" i="71"/>
  <c r="P1052" i="71"/>
  <c r="Q1052" i="71"/>
  <c r="O1053" i="71"/>
  <c r="P1053" i="71"/>
  <c r="Q1053" i="71"/>
  <c r="O1054" i="71"/>
  <c r="P1054" i="71"/>
  <c r="Q1054" i="71"/>
  <c r="O1055" i="71"/>
  <c r="P1055" i="71"/>
  <c r="Q1055" i="71"/>
  <c r="O1056" i="71"/>
  <c r="P1056" i="71"/>
  <c r="Q1056" i="71"/>
  <c r="O1057" i="71"/>
  <c r="P1057" i="71"/>
  <c r="Q1057" i="71"/>
  <c r="O1058" i="71"/>
  <c r="P1058" i="71"/>
  <c r="Q1058" i="71"/>
  <c r="O1059" i="71"/>
  <c r="P1059" i="71"/>
  <c r="Q1059" i="71"/>
  <c r="O1060" i="71"/>
  <c r="P1060" i="71"/>
  <c r="Q1060" i="71"/>
  <c r="O1061" i="71"/>
  <c r="P1061" i="71"/>
  <c r="Q1061" i="71"/>
  <c r="O1062" i="71"/>
  <c r="P1062" i="71"/>
  <c r="Q1062" i="71"/>
  <c r="O1063" i="71"/>
  <c r="P1063" i="71"/>
  <c r="Q1063" i="71"/>
  <c r="O1064" i="71"/>
  <c r="P1064" i="71"/>
  <c r="Q1064" i="71"/>
  <c r="O1065" i="71"/>
  <c r="P1065" i="71"/>
  <c r="Q1065" i="71"/>
  <c r="O1066" i="71"/>
  <c r="P1066" i="71"/>
  <c r="Q1066" i="71"/>
  <c r="O1067" i="71"/>
  <c r="P1067" i="71"/>
  <c r="Q1067" i="71"/>
  <c r="O1068" i="71"/>
  <c r="P1068" i="71"/>
  <c r="Q1068" i="71"/>
  <c r="O1069" i="71"/>
  <c r="P1069" i="71"/>
  <c r="Q1069" i="71"/>
  <c r="O1070" i="71"/>
  <c r="P1070" i="71"/>
  <c r="Q1070" i="71"/>
  <c r="O1071" i="71"/>
  <c r="P1071" i="71"/>
  <c r="Q1071" i="71"/>
  <c r="O1072" i="71"/>
  <c r="P1072" i="71"/>
  <c r="Q1072" i="71"/>
  <c r="O1073" i="71"/>
  <c r="P1073" i="71"/>
  <c r="Q1073" i="71"/>
  <c r="O1074" i="71"/>
  <c r="P1074" i="71"/>
  <c r="Q1074" i="71"/>
  <c r="O1075" i="71"/>
  <c r="P1075" i="71"/>
  <c r="Q1075" i="71"/>
  <c r="O1076" i="71"/>
  <c r="P1076" i="71"/>
  <c r="Q1076" i="71"/>
  <c r="O1077" i="71"/>
  <c r="P1077" i="71"/>
  <c r="Q1077" i="71"/>
  <c r="O1078" i="71"/>
  <c r="P1078" i="71"/>
  <c r="Q1078" i="71"/>
  <c r="O1079" i="71"/>
  <c r="P1079" i="71"/>
  <c r="Q1079" i="71"/>
  <c r="O1080" i="71"/>
  <c r="P1080" i="71"/>
  <c r="Q1080" i="71"/>
  <c r="O1081" i="71"/>
  <c r="P1081" i="71"/>
  <c r="Q1081" i="71"/>
  <c r="O1082" i="71"/>
  <c r="P1082" i="71"/>
  <c r="Q1082" i="71"/>
  <c r="O1083" i="71"/>
  <c r="P1083" i="71"/>
  <c r="Q1083" i="71"/>
  <c r="O1084" i="71"/>
  <c r="P1084" i="71"/>
  <c r="Q1084" i="71"/>
  <c r="O1085" i="71"/>
  <c r="P1085" i="71"/>
  <c r="Q1085" i="71"/>
  <c r="O1086" i="71"/>
  <c r="P1086" i="71"/>
  <c r="Q1086" i="71"/>
  <c r="O1087" i="71"/>
  <c r="P1087" i="71"/>
  <c r="Q1087" i="71"/>
  <c r="O1088" i="71"/>
  <c r="P1088" i="71"/>
  <c r="Q1088" i="71"/>
  <c r="O1089" i="71"/>
  <c r="P1089" i="71"/>
  <c r="Q1089" i="71"/>
  <c r="O1090" i="71"/>
  <c r="P1090" i="71"/>
  <c r="Q1090" i="71"/>
  <c r="O1091" i="71"/>
  <c r="P1091" i="71"/>
  <c r="Q1091" i="71"/>
  <c r="O1092" i="71"/>
  <c r="P1092" i="71"/>
  <c r="Q1092" i="71"/>
  <c r="O1093" i="71"/>
  <c r="P1093" i="71"/>
  <c r="Q1093" i="71"/>
  <c r="O1094" i="71"/>
  <c r="P1094" i="71"/>
  <c r="Q1094" i="71"/>
  <c r="O1095" i="71"/>
  <c r="P1095" i="71"/>
  <c r="Q1095" i="71"/>
  <c r="O1096" i="71"/>
  <c r="P1096" i="71"/>
  <c r="Q1096" i="71"/>
  <c r="O1097" i="71"/>
  <c r="P1097" i="71"/>
  <c r="Q1097" i="71"/>
  <c r="O1098" i="71"/>
  <c r="P1098" i="71"/>
  <c r="Q1098" i="71"/>
  <c r="O1099" i="71"/>
  <c r="P1099" i="71"/>
  <c r="Q1099" i="71"/>
  <c r="O1100" i="71"/>
  <c r="P1100" i="71"/>
  <c r="Q1100" i="71"/>
  <c r="O1101" i="71"/>
  <c r="P1101" i="71"/>
  <c r="Q1101" i="71"/>
  <c r="O1102" i="71"/>
  <c r="P1102" i="71"/>
  <c r="Q1102" i="71"/>
  <c r="O1103" i="71"/>
  <c r="P1103" i="71"/>
  <c r="Q1103" i="71"/>
  <c r="O1104" i="71"/>
  <c r="P1104" i="71"/>
  <c r="Q1104" i="71"/>
  <c r="O1105" i="71"/>
  <c r="P1105" i="71"/>
  <c r="Q1105" i="71"/>
  <c r="O1106" i="71"/>
  <c r="P1106" i="71"/>
  <c r="Q1106" i="71"/>
  <c r="O1107" i="71"/>
  <c r="P1107" i="71"/>
  <c r="Q1107" i="71"/>
  <c r="O1108" i="71"/>
  <c r="P1108" i="71"/>
  <c r="Q1108" i="71"/>
  <c r="O1109" i="71"/>
  <c r="P1109" i="71"/>
  <c r="Q1109" i="71"/>
  <c r="O1110" i="71"/>
  <c r="P1110" i="71"/>
  <c r="Q1110" i="71"/>
  <c r="O1111" i="71"/>
  <c r="P1111" i="71"/>
  <c r="Q1111" i="71"/>
  <c r="O1112" i="71"/>
  <c r="P1112" i="71"/>
  <c r="Q1112" i="71"/>
  <c r="O1113" i="71"/>
  <c r="P1113" i="71"/>
  <c r="Q1113" i="71"/>
  <c r="O1114" i="71"/>
  <c r="P1114" i="71"/>
  <c r="Q1114" i="71"/>
  <c r="O1115" i="71"/>
  <c r="P1115" i="71"/>
  <c r="Q1115" i="71"/>
  <c r="O1116" i="71"/>
  <c r="P1116" i="71"/>
  <c r="Q1116" i="71"/>
  <c r="O1117" i="71"/>
  <c r="P1117" i="71"/>
  <c r="Q1117" i="71"/>
  <c r="O1118" i="71"/>
  <c r="P1118" i="71"/>
  <c r="Q1118" i="71"/>
  <c r="O1119" i="71"/>
  <c r="P1119" i="71"/>
  <c r="Q1119" i="71"/>
  <c r="O1120" i="71"/>
  <c r="P1120" i="71"/>
  <c r="Q1120" i="71"/>
  <c r="O1121" i="71"/>
  <c r="P1121" i="71"/>
  <c r="Q1121" i="71"/>
  <c r="O1122" i="71"/>
  <c r="P1122" i="71"/>
  <c r="Q1122" i="71"/>
  <c r="O1123" i="71"/>
  <c r="P1123" i="71"/>
  <c r="Q1123" i="71"/>
  <c r="O1124" i="71"/>
  <c r="P1124" i="71"/>
  <c r="Q1124" i="71"/>
  <c r="O1125" i="71"/>
  <c r="P1125" i="71"/>
  <c r="Q1125" i="71"/>
  <c r="O1126" i="71"/>
  <c r="P1126" i="71"/>
  <c r="Q1126" i="71"/>
  <c r="O1127" i="71"/>
  <c r="P1127" i="71"/>
  <c r="Q1127" i="71"/>
  <c r="O1128" i="71"/>
  <c r="P1128" i="71"/>
  <c r="Q1128" i="71"/>
  <c r="O1129" i="71"/>
  <c r="P1129" i="71"/>
  <c r="Q1129" i="71"/>
  <c r="O1130" i="71"/>
  <c r="P1130" i="71"/>
  <c r="Q1130" i="71"/>
  <c r="O1131" i="71"/>
  <c r="P1131" i="71"/>
  <c r="Q1131" i="71"/>
  <c r="O1132" i="71"/>
  <c r="P1132" i="71"/>
  <c r="Q1132" i="71"/>
  <c r="O1133" i="71"/>
  <c r="P1133" i="71"/>
  <c r="Q1133" i="71"/>
  <c r="O1134" i="71"/>
  <c r="P1134" i="71"/>
  <c r="Q1134" i="71"/>
  <c r="O1135" i="71"/>
  <c r="P1135" i="71"/>
  <c r="Q1135" i="71"/>
  <c r="O1136" i="71"/>
  <c r="P1136" i="71"/>
  <c r="Q1136" i="71"/>
  <c r="O1137" i="71"/>
  <c r="P1137" i="71"/>
  <c r="Q1137" i="71"/>
  <c r="O1138" i="71"/>
  <c r="P1138" i="71"/>
  <c r="Q1138" i="71"/>
  <c r="O1139" i="71"/>
  <c r="P1139" i="71"/>
  <c r="Q1139" i="71"/>
  <c r="O1140" i="71"/>
  <c r="P1140" i="71"/>
  <c r="Q1140" i="71"/>
  <c r="O1141" i="71"/>
  <c r="P1141" i="71"/>
  <c r="Q1141" i="71"/>
  <c r="O1142" i="71"/>
  <c r="P1142" i="71"/>
  <c r="Q1142" i="71"/>
  <c r="O1143" i="71"/>
  <c r="P1143" i="71"/>
  <c r="Q1143" i="71"/>
  <c r="O1144" i="71"/>
  <c r="P1144" i="71"/>
  <c r="Q1144" i="71"/>
  <c r="O1145" i="71"/>
  <c r="P1145" i="71"/>
  <c r="Q1145" i="71"/>
  <c r="O1146" i="71"/>
  <c r="P1146" i="71"/>
  <c r="Q1146" i="71"/>
  <c r="O1147" i="71"/>
  <c r="P1147" i="71"/>
  <c r="Q1147" i="71"/>
  <c r="O1148" i="71"/>
  <c r="P1148" i="71"/>
  <c r="Q1148" i="71"/>
  <c r="O1149" i="71"/>
  <c r="P1149" i="71"/>
  <c r="Q1149" i="71"/>
  <c r="O1150" i="71"/>
  <c r="P1150" i="71"/>
  <c r="Q1150" i="71"/>
  <c r="O1151" i="71"/>
  <c r="P1151" i="71"/>
  <c r="Q1151" i="71"/>
  <c r="O1152" i="71"/>
  <c r="P1152" i="71"/>
  <c r="Q1152" i="71"/>
  <c r="O1153" i="71"/>
  <c r="P1153" i="71"/>
  <c r="Q1153" i="71"/>
  <c r="O1154" i="71"/>
  <c r="P1154" i="71"/>
  <c r="Q1154" i="71"/>
  <c r="O1155" i="71"/>
  <c r="P1155" i="71"/>
  <c r="Q1155" i="71"/>
  <c r="O1156" i="71"/>
  <c r="P1156" i="71"/>
  <c r="Q1156" i="71"/>
  <c r="O1157" i="71"/>
  <c r="P1157" i="71"/>
  <c r="Q1157" i="71"/>
  <c r="O1158" i="71"/>
  <c r="P1158" i="71"/>
  <c r="Q1158" i="71"/>
  <c r="O1159" i="71"/>
  <c r="P1159" i="71"/>
  <c r="Q1159" i="71"/>
  <c r="O1160" i="71"/>
  <c r="P1160" i="71"/>
  <c r="Q1160" i="71"/>
  <c r="O1161" i="71"/>
  <c r="P1161" i="71"/>
  <c r="Q1161" i="71"/>
  <c r="O1162" i="71"/>
  <c r="P1162" i="71"/>
  <c r="Q1162" i="71"/>
  <c r="O1163" i="71"/>
  <c r="P1163" i="71"/>
  <c r="Q1163" i="71"/>
  <c r="O1164" i="71"/>
  <c r="P1164" i="71"/>
  <c r="Q1164" i="71"/>
  <c r="O1165" i="71"/>
  <c r="P1165" i="71"/>
  <c r="Q1165" i="71"/>
  <c r="O1166" i="71"/>
  <c r="P1166" i="71"/>
  <c r="Q1166" i="71"/>
  <c r="O1167" i="71"/>
  <c r="P1167" i="71"/>
  <c r="Q1167" i="71"/>
  <c r="O1168" i="71"/>
  <c r="P1168" i="71"/>
  <c r="Q1168" i="71"/>
  <c r="O1169" i="71"/>
  <c r="P1169" i="71"/>
  <c r="Q1169" i="71"/>
  <c r="O1170" i="71"/>
  <c r="P1170" i="71"/>
  <c r="Q1170" i="71"/>
  <c r="O1171" i="71"/>
  <c r="P1171" i="71"/>
  <c r="Q1171" i="71"/>
  <c r="O1172" i="71"/>
  <c r="P1172" i="71"/>
  <c r="Q1172" i="71"/>
  <c r="O1173" i="71"/>
  <c r="P1173" i="71"/>
  <c r="Q1173" i="71"/>
  <c r="O1174" i="71"/>
  <c r="P1174" i="71"/>
  <c r="Q1174" i="71"/>
  <c r="O1175" i="71"/>
  <c r="P1175" i="71"/>
  <c r="Q1175" i="71"/>
  <c r="O1176" i="71"/>
  <c r="P1176" i="71"/>
  <c r="Q1176" i="71"/>
  <c r="O1177" i="71"/>
  <c r="P1177" i="71"/>
  <c r="Q1177" i="71"/>
  <c r="O1178" i="71"/>
  <c r="P1178" i="71"/>
  <c r="Q1178" i="71"/>
  <c r="O1179" i="71"/>
  <c r="P1179" i="71"/>
  <c r="Q1179" i="71"/>
  <c r="O1180" i="71"/>
  <c r="P1180" i="71"/>
  <c r="Q1180" i="71"/>
  <c r="O1181" i="71"/>
  <c r="P1181" i="71"/>
  <c r="Q1181" i="71"/>
  <c r="O1182" i="71"/>
  <c r="P1182" i="71"/>
  <c r="Q1182" i="71"/>
  <c r="O1183" i="71"/>
  <c r="P1183" i="71"/>
  <c r="Q1183" i="71"/>
  <c r="O1184" i="71"/>
  <c r="P1184" i="71"/>
  <c r="Q1184" i="71"/>
  <c r="O1185" i="71"/>
  <c r="P1185" i="71"/>
  <c r="Q1185" i="71"/>
  <c r="O1186" i="71"/>
  <c r="P1186" i="71"/>
  <c r="Q1186" i="71"/>
  <c r="O1187" i="71"/>
  <c r="P1187" i="71"/>
  <c r="Q1187" i="71"/>
  <c r="O1188" i="71"/>
  <c r="P1188" i="71"/>
  <c r="Q1188" i="71"/>
  <c r="O1189" i="71"/>
  <c r="P1189" i="71"/>
  <c r="Q1189" i="71"/>
  <c r="O1190" i="71"/>
  <c r="P1190" i="71"/>
  <c r="Q1190" i="71"/>
  <c r="O1191" i="71"/>
  <c r="P1191" i="71"/>
  <c r="Q1191" i="71"/>
  <c r="O1192" i="71"/>
  <c r="P1192" i="71"/>
  <c r="Q1192" i="71"/>
  <c r="O1193" i="71"/>
  <c r="P1193" i="71"/>
  <c r="Q1193" i="71"/>
  <c r="O1194" i="71"/>
  <c r="P1194" i="71"/>
  <c r="Q1194" i="71"/>
  <c r="O1195" i="71"/>
  <c r="P1195" i="71"/>
  <c r="Q1195" i="71"/>
  <c r="O1196" i="71"/>
  <c r="P1196" i="71"/>
  <c r="R1196" i="71" s="1"/>
  <c r="Q1196" i="71"/>
  <c r="O1197" i="71"/>
  <c r="P1197" i="71"/>
  <c r="Q1197" i="71"/>
  <c r="O1198" i="71"/>
  <c r="P1198" i="71"/>
  <c r="Q1198" i="71"/>
  <c r="O1199" i="71"/>
  <c r="P1199" i="71"/>
  <c r="Q1199" i="71"/>
  <c r="O1200" i="71"/>
  <c r="P1200" i="71"/>
  <c r="Q1200" i="71"/>
  <c r="R1200" i="71" s="1"/>
  <c r="O1201" i="71"/>
  <c r="P1201" i="71"/>
  <c r="Q1201" i="71"/>
  <c r="O1202" i="71"/>
  <c r="P1202" i="71"/>
  <c r="Q1202" i="71"/>
  <c r="O1203" i="71"/>
  <c r="P1203" i="71"/>
  <c r="Q1203" i="71"/>
  <c r="O1204" i="71"/>
  <c r="P1204" i="71"/>
  <c r="Q1204" i="71"/>
  <c r="O1205" i="71"/>
  <c r="P1205" i="71"/>
  <c r="Q1205" i="71"/>
  <c r="O1206" i="71"/>
  <c r="P1206" i="71"/>
  <c r="Q1206" i="71"/>
  <c r="O1207" i="71"/>
  <c r="P1207" i="71"/>
  <c r="Q1207" i="71"/>
  <c r="O1208" i="71"/>
  <c r="P1208" i="71"/>
  <c r="Q1208" i="71"/>
  <c r="O1209" i="71"/>
  <c r="P1209" i="71"/>
  <c r="Q1209" i="71"/>
  <c r="O1210" i="71"/>
  <c r="P1210" i="71"/>
  <c r="Q1210" i="71"/>
  <c r="O1211" i="71"/>
  <c r="P1211" i="71"/>
  <c r="Q1211" i="71"/>
  <c r="O1212" i="71"/>
  <c r="P1212" i="71"/>
  <c r="Q1212" i="71"/>
  <c r="O1213" i="71"/>
  <c r="P1213" i="71"/>
  <c r="Q1213" i="71"/>
  <c r="O1214" i="71"/>
  <c r="P1214" i="71"/>
  <c r="R1214" i="71" s="1"/>
  <c r="Q1214" i="71"/>
  <c r="O1215" i="71"/>
  <c r="P1215" i="71"/>
  <c r="Q1215" i="71"/>
  <c r="O1216" i="71"/>
  <c r="P1216" i="71"/>
  <c r="Q1216" i="71"/>
  <c r="O1217" i="71"/>
  <c r="P1217" i="71"/>
  <c r="Q1217" i="71"/>
  <c r="O1218" i="71"/>
  <c r="P1218" i="71"/>
  <c r="Q1218" i="71"/>
  <c r="O1219" i="71"/>
  <c r="P1219" i="71"/>
  <c r="Q1219" i="71"/>
  <c r="O1220" i="71"/>
  <c r="P1220" i="71"/>
  <c r="Q1220" i="71"/>
  <c r="O1221" i="71"/>
  <c r="P1221" i="71"/>
  <c r="Q1221" i="71"/>
  <c r="O1222" i="71"/>
  <c r="P1222" i="71"/>
  <c r="Q1222" i="71"/>
  <c r="O1223" i="71"/>
  <c r="P1223" i="71"/>
  <c r="Q1223" i="71"/>
  <c r="O1224" i="71"/>
  <c r="P1224" i="71"/>
  <c r="Q1224" i="71"/>
  <c r="O1225" i="71"/>
  <c r="P1225" i="71"/>
  <c r="Q1225" i="71"/>
  <c r="O1226" i="71"/>
  <c r="P1226" i="71"/>
  <c r="Q1226" i="71"/>
  <c r="O1227" i="71"/>
  <c r="P1227" i="71"/>
  <c r="Q1227" i="71"/>
  <c r="O1228" i="71"/>
  <c r="P1228" i="71"/>
  <c r="Q1228" i="71"/>
  <c r="O1229" i="71"/>
  <c r="P1229" i="71"/>
  <c r="Q1229" i="71"/>
  <c r="O1230" i="71"/>
  <c r="P1230" i="71"/>
  <c r="Q1230" i="71"/>
  <c r="O1231" i="71"/>
  <c r="P1231" i="71"/>
  <c r="Q1231" i="71"/>
  <c r="O1232" i="71"/>
  <c r="P1232" i="71"/>
  <c r="Q1232" i="71"/>
  <c r="O1233" i="71"/>
  <c r="P1233" i="71"/>
  <c r="Q1233" i="71"/>
  <c r="O1234" i="71"/>
  <c r="P1234" i="71"/>
  <c r="Q1234" i="71"/>
  <c r="O1235" i="71"/>
  <c r="P1235" i="71"/>
  <c r="Q1235" i="71"/>
  <c r="O1236" i="71"/>
  <c r="P1236" i="71"/>
  <c r="Q1236" i="71"/>
  <c r="O1237" i="71"/>
  <c r="P1237" i="71"/>
  <c r="Q1237" i="71"/>
  <c r="O1238" i="71"/>
  <c r="P1238" i="71"/>
  <c r="Q1238" i="71"/>
  <c r="O1239" i="71"/>
  <c r="P1239" i="71"/>
  <c r="Q1239" i="71"/>
  <c r="O1240" i="71"/>
  <c r="P1240" i="71"/>
  <c r="Q1240" i="71"/>
  <c r="O1241" i="71"/>
  <c r="P1241" i="71"/>
  <c r="Q1241" i="71"/>
  <c r="O1242" i="71"/>
  <c r="P1242" i="71"/>
  <c r="Q1242" i="71"/>
  <c r="O1243" i="71"/>
  <c r="P1243" i="71"/>
  <c r="Q1243" i="71"/>
  <c r="O1244" i="71"/>
  <c r="P1244" i="71"/>
  <c r="Q1244" i="71"/>
  <c r="O1245" i="71"/>
  <c r="P1245" i="71"/>
  <c r="Q1245" i="71"/>
  <c r="O1246" i="71"/>
  <c r="P1246" i="71"/>
  <c r="Q1246" i="71"/>
  <c r="O1247" i="71"/>
  <c r="P1247" i="71"/>
  <c r="Q1247" i="71"/>
  <c r="O1248" i="71"/>
  <c r="P1248" i="71"/>
  <c r="Q1248" i="71"/>
  <c r="O1249" i="71"/>
  <c r="P1249" i="71"/>
  <c r="Q1249" i="71"/>
  <c r="O1250" i="71"/>
  <c r="P1250" i="71"/>
  <c r="Q1250" i="71"/>
  <c r="O1251" i="71"/>
  <c r="P1251" i="71"/>
  <c r="Q1251" i="71"/>
  <c r="O1252" i="71"/>
  <c r="P1252" i="71"/>
  <c r="Q1252" i="71"/>
  <c r="O1253" i="71"/>
  <c r="P1253" i="71"/>
  <c r="Q1253" i="71"/>
  <c r="O1254" i="71"/>
  <c r="P1254" i="71"/>
  <c r="Q1254" i="71"/>
  <c r="O1255" i="71"/>
  <c r="P1255" i="71"/>
  <c r="Q1255" i="71"/>
  <c r="O1256" i="71"/>
  <c r="P1256" i="71"/>
  <c r="Q1256" i="71"/>
  <c r="O1257" i="71"/>
  <c r="P1257" i="71"/>
  <c r="Q1257" i="71"/>
  <c r="O1258" i="71"/>
  <c r="P1258" i="71"/>
  <c r="Q1258" i="71"/>
  <c r="O1259" i="71"/>
  <c r="P1259" i="71"/>
  <c r="Q1259" i="71"/>
  <c r="O1260" i="71"/>
  <c r="P1260" i="71"/>
  <c r="Q1260" i="71"/>
  <c r="R1260" i="71" s="1"/>
  <c r="O1261" i="71"/>
  <c r="P1261" i="71"/>
  <c r="Q1261" i="71"/>
  <c r="O1262" i="71"/>
  <c r="P1262" i="71"/>
  <c r="Q1262" i="71"/>
  <c r="O1263" i="71"/>
  <c r="P1263" i="71"/>
  <c r="Q1263" i="71"/>
  <c r="O1264" i="71"/>
  <c r="P1264" i="71"/>
  <c r="Q1264" i="71"/>
  <c r="O1265" i="71"/>
  <c r="P1265" i="71"/>
  <c r="Q1265" i="71"/>
  <c r="O1266" i="71"/>
  <c r="P1266" i="71"/>
  <c r="Q1266" i="71"/>
  <c r="O1267" i="71"/>
  <c r="P1267" i="71"/>
  <c r="Q1267" i="71"/>
  <c r="O1268" i="71"/>
  <c r="P1268" i="71"/>
  <c r="Q1268" i="71"/>
  <c r="O1269" i="71"/>
  <c r="P1269" i="71"/>
  <c r="Q1269" i="71"/>
  <c r="O1270" i="71"/>
  <c r="P1270" i="71"/>
  <c r="Q1270" i="71"/>
  <c r="O1271" i="71"/>
  <c r="P1271" i="71"/>
  <c r="Q1271" i="71"/>
  <c r="O1272" i="71"/>
  <c r="P1272" i="71"/>
  <c r="Q1272" i="71"/>
  <c r="O1273" i="71"/>
  <c r="P1273" i="71"/>
  <c r="Q1273" i="71"/>
  <c r="O1274" i="71"/>
  <c r="P1274" i="71"/>
  <c r="Q1274" i="71"/>
  <c r="O1275" i="71"/>
  <c r="P1275" i="71"/>
  <c r="Q1275" i="71"/>
  <c r="O1276" i="71"/>
  <c r="P1276" i="71"/>
  <c r="Q1276" i="71"/>
  <c r="O1277" i="71"/>
  <c r="P1277" i="71"/>
  <c r="Q1277" i="71"/>
  <c r="O1278" i="71"/>
  <c r="P1278" i="71"/>
  <c r="Q1278" i="71"/>
  <c r="O1279" i="71"/>
  <c r="P1279" i="71"/>
  <c r="R1279" i="71" s="1"/>
  <c r="Q1279" i="71"/>
  <c r="O1280" i="71"/>
  <c r="P1280" i="71"/>
  <c r="Q1280" i="71"/>
  <c r="R1280" i="71" s="1"/>
  <c r="O1281" i="71"/>
  <c r="P1281" i="71"/>
  <c r="Q1281" i="71"/>
  <c r="O1282" i="71"/>
  <c r="P1282" i="71"/>
  <c r="Q1282" i="71"/>
  <c r="O1283" i="71"/>
  <c r="P1283" i="71"/>
  <c r="Q1283" i="71"/>
  <c r="O1284" i="71"/>
  <c r="P1284" i="71"/>
  <c r="Q1284" i="71"/>
  <c r="O1285" i="71"/>
  <c r="P1285" i="71"/>
  <c r="Q1285" i="71"/>
  <c r="O1286" i="71"/>
  <c r="P1286" i="71"/>
  <c r="Q1286" i="71"/>
  <c r="R1286" i="71" s="1"/>
  <c r="O1287" i="71"/>
  <c r="P1287" i="71"/>
  <c r="Q1287" i="71"/>
  <c r="O1288" i="71"/>
  <c r="P1288" i="71"/>
  <c r="Q1288" i="71"/>
  <c r="R1288" i="71" s="1"/>
  <c r="O1289" i="71"/>
  <c r="P1289" i="71"/>
  <c r="Q1289" i="71"/>
  <c r="O1290" i="71"/>
  <c r="P1290" i="71"/>
  <c r="Q1290" i="71"/>
  <c r="O1291" i="71"/>
  <c r="P1291" i="71"/>
  <c r="Q1291" i="71"/>
  <c r="O1292" i="71"/>
  <c r="P1292" i="71"/>
  <c r="Q1292" i="71"/>
  <c r="O1293" i="71"/>
  <c r="P1293" i="71"/>
  <c r="Q1293" i="71"/>
  <c r="O1294" i="71"/>
  <c r="P1294" i="71"/>
  <c r="Q1294" i="71"/>
  <c r="O1295" i="71"/>
  <c r="P1295" i="71"/>
  <c r="Q1295" i="71"/>
  <c r="O1296" i="71"/>
  <c r="P1296" i="71"/>
  <c r="Q1296" i="71"/>
  <c r="O1297" i="71"/>
  <c r="P1297" i="71"/>
  <c r="Q1297" i="71"/>
  <c r="O1298" i="71"/>
  <c r="P1298" i="71"/>
  <c r="Q1298" i="71"/>
  <c r="O1299" i="71"/>
  <c r="P1299" i="71"/>
  <c r="Q1299" i="71"/>
  <c r="O1300" i="71"/>
  <c r="P1300" i="71"/>
  <c r="Q1300" i="71"/>
  <c r="O1301" i="71"/>
  <c r="P1301" i="71"/>
  <c r="Q1301" i="71"/>
  <c r="O1302" i="71"/>
  <c r="P1302" i="71"/>
  <c r="Q1302" i="71"/>
  <c r="O1303" i="71"/>
  <c r="P1303" i="71"/>
  <c r="Q1303" i="71"/>
  <c r="O1304" i="71"/>
  <c r="P1304" i="71"/>
  <c r="Q1304" i="71"/>
  <c r="O1305" i="71"/>
  <c r="P1305" i="71"/>
  <c r="Q1305" i="71"/>
  <c r="O1306" i="71"/>
  <c r="P1306" i="71"/>
  <c r="Q1306" i="71"/>
  <c r="O1307" i="71"/>
  <c r="P1307" i="71"/>
  <c r="Q1307" i="71"/>
  <c r="O1308" i="71"/>
  <c r="P1308" i="71"/>
  <c r="Q1308" i="71"/>
  <c r="O1309" i="71"/>
  <c r="P1309" i="71"/>
  <c r="Q1309" i="71"/>
  <c r="O1310" i="71"/>
  <c r="P1310" i="71"/>
  <c r="Q1310" i="71"/>
  <c r="O1311" i="71"/>
  <c r="P1311" i="71"/>
  <c r="Q1311" i="71"/>
  <c r="O1312" i="71"/>
  <c r="P1312" i="71"/>
  <c r="Q1312" i="71"/>
  <c r="O1313" i="71"/>
  <c r="P1313" i="71"/>
  <c r="Q1313" i="71"/>
  <c r="O1314" i="71"/>
  <c r="P1314" i="71"/>
  <c r="Q1314" i="71"/>
  <c r="O1315" i="71"/>
  <c r="P1315" i="71"/>
  <c r="Q1315" i="71"/>
  <c r="O1316" i="71"/>
  <c r="P1316" i="71"/>
  <c r="Q1316" i="71"/>
  <c r="O1317" i="71"/>
  <c r="P1317" i="71"/>
  <c r="Q1317" i="71"/>
  <c r="O1318" i="71"/>
  <c r="P1318" i="71"/>
  <c r="Q1318" i="71"/>
  <c r="O1319" i="71"/>
  <c r="P1319" i="71"/>
  <c r="Q1319" i="71"/>
  <c r="O1320" i="71"/>
  <c r="P1320" i="71"/>
  <c r="Q1320" i="71"/>
  <c r="O1321" i="71"/>
  <c r="P1321" i="71"/>
  <c r="Q1321" i="71"/>
  <c r="O1322" i="71"/>
  <c r="P1322" i="71"/>
  <c r="Q1322" i="71"/>
  <c r="O1323" i="71"/>
  <c r="P1323" i="71"/>
  <c r="Q1323" i="71"/>
  <c r="O1324" i="71"/>
  <c r="P1324" i="71"/>
  <c r="Q1324" i="71"/>
  <c r="O1325" i="71"/>
  <c r="P1325" i="71"/>
  <c r="Q1325" i="71"/>
  <c r="O1326" i="71"/>
  <c r="P1326" i="71"/>
  <c r="Q1326" i="71"/>
  <c r="O1327" i="71"/>
  <c r="P1327" i="71"/>
  <c r="Q1327" i="71"/>
  <c r="O1328" i="71"/>
  <c r="P1328" i="71"/>
  <c r="Q1328" i="71"/>
  <c r="R1328" i="71" s="1"/>
  <c r="O1329" i="71"/>
  <c r="P1329" i="71"/>
  <c r="Q1329" i="71"/>
  <c r="O1330" i="71"/>
  <c r="P1330" i="71"/>
  <c r="Q1330" i="71"/>
  <c r="O1331" i="71"/>
  <c r="P1331" i="71"/>
  <c r="Q1331" i="71"/>
  <c r="O1332" i="71"/>
  <c r="P1332" i="71"/>
  <c r="Q1332" i="71"/>
  <c r="O1333" i="71"/>
  <c r="P1333" i="71"/>
  <c r="Q1333" i="71"/>
  <c r="O1334" i="71"/>
  <c r="P1334" i="71"/>
  <c r="Q1334" i="71"/>
  <c r="R1334" i="71" s="1"/>
  <c r="O1335" i="71"/>
  <c r="P1335" i="71"/>
  <c r="Q1335" i="71"/>
  <c r="O1336" i="71"/>
  <c r="P1336" i="71"/>
  <c r="Q1336" i="71"/>
  <c r="O1337" i="71"/>
  <c r="P1337" i="71"/>
  <c r="Q1337" i="71"/>
  <c r="O1338" i="71"/>
  <c r="P1338" i="71"/>
  <c r="Q1338" i="71"/>
  <c r="O1339" i="71"/>
  <c r="P1339" i="71"/>
  <c r="Q1339" i="71"/>
  <c r="O1340" i="71"/>
  <c r="P1340" i="71"/>
  <c r="Q1340" i="71"/>
  <c r="O1341" i="71"/>
  <c r="P1341" i="71"/>
  <c r="Q1341" i="71"/>
  <c r="O1342" i="71"/>
  <c r="P1342" i="71"/>
  <c r="Q1342" i="71"/>
  <c r="O1343" i="71"/>
  <c r="P1343" i="71"/>
  <c r="Q1343" i="71"/>
  <c r="O1344" i="71"/>
  <c r="P1344" i="71"/>
  <c r="Q1344" i="71"/>
  <c r="O1345" i="71"/>
  <c r="P1345" i="71"/>
  <c r="Q1345" i="71"/>
  <c r="O1346" i="71"/>
  <c r="P1346" i="71"/>
  <c r="Q1346" i="71"/>
  <c r="O1347" i="71"/>
  <c r="P1347" i="71"/>
  <c r="Q1347" i="71"/>
  <c r="O1348" i="71"/>
  <c r="P1348" i="71"/>
  <c r="Q1348" i="71"/>
  <c r="R1348" i="71" s="1"/>
  <c r="O1349" i="71"/>
  <c r="P1349" i="71"/>
  <c r="Q1349" i="71"/>
  <c r="O1350" i="71"/>
  <c r="P1350" i="71"/>
  <c r="Q1350" i="71"/>
  <c r="R1350" i="71" s="1"/>
  <c r="O1351" i="71"/>
  <c r="P1351" i="71"/>
  <c r="Q1351" i="71"/>
  <c r="O1352" i="71"/>
  <c r="P1352" i="71"/>
  <c r="Q1352" i="71"/>
  <c r="O1353" i="71"/>
  <c r="P1353" i="71"/>
  <c r="Q1353" i="71"/>
  <c r="O1354" i="71"/>
  <c r="P1354" i="71"/>
  <c r="Q1354" i="71"/>
  <c r="O1355" i="71"/>
  <c r="P1355" i="71"/>
  <c r="Q1355" i="71"/>
  <c r="O1356" i="71"/>
  <c r="P1356" i="71"/>
  <c r="Q1356" i="71"/>
  <c r="O1357" i="71"/>
  <c r="P1357" i="71"/>
  <c r="Q1357" i="71"/>
  <c r="O1358" i="71"/>
  <c r="P1358" i="71"/>
  <c r="Q1358" i="71"/>
  <c r="R1358" i="71" s="1"/>
  <c r="Q2" i="71"/>
  <c r="P2" i="71"/>
  <c r="O2" i="71"/>
  <c r="Q2" i="86"/>
  <c r="T1185" i="71" l="1"/>
  <c r="S1185" i="71"/>
  <c r="T19" i="71"/>
  <c r="S19" i="71"/>
  <c r="R1282" i="71"/>
  <c r="T250" i="71"/>
  <c r="S250" i="71"/>
  <c r="R1307" i="71"/>
  <c r="T1307" i="71" s="1"/>
  <c r="R1267" i="71"/>
  <c r="R2" i="71"/>
  <c r="R1119" i="71"/>
  <c r="R831" i="71"/>
  <c r="R819" i="71"/>
  <c r="R783" i="71"/>
  <c r="R687" i="71"/>
  <c r="R543" i="71"/>
  <c r="R495" i="71"/>
  <c r="R171" i="71"/>
  <c r="T171" i="71" s="1"/>
  <c r="R3" i="71"/>
  <c r="S3" i="71" s="1"/>
  <c r="R1333" i="71"/>
  <c r="S1333" i="71" s="1"/>
  <c r="R1277" i="71"/>
  <c r="R1173" i="71"/>
  <c r="T1173" i="71" s="1"/>
  <c r="R1133" i="71"/>
  <c r="R1085" i="71"/>
  <c r="S1085" i="71" s="1"/>
  <c r="R893" i="71"/>
  <c r="R1255" i="71"/>
  <c r="S1255" i="71" s="1"/>
  <c r="R1195" i="71"/>
  <c r="R1095" i="71"/>
  <c r="R1087" i="71"/>
  <c r="S1087" i="71" s="1"/>
  <c r="R1027" i="71"/>
  <c r="S1027" i="71" s="1"/>
  <c r="R1003" i="71"/>
  <c r="T1003" i="71" s="1"/>
  <c r="R907" i="71"/>
  <c r="T907" i="71" s="1"/>
  <c r="R903" i="71"/>
  <c r="R895" i="71"/>
  <c r="S895" i="71" s="1"/>
  <c r="R891" i="71"/>
  <c r="R883" i="71"/>
  <c r="S883" i="71" s="1"/>
  <c r="R879" i="71"/>
  <c r="R807" i="71"/>
  <c r="R679" i="71"/>
  <c r="R675" i="71"/>
  <c r="R667" i="71"/>
  <c r="S667" i="71" s="1"/>
  <c r="R663" i="71"/>
  <c r="T663" i="71" s="1"/>
  <c r="R655" i="71"/>
  <c r="T655" i="71" s="1"/>
  <c r="R643" i="71"/>
  <c r="S643" i="71" s="1"/>
  <c r="R639" i="71"/>
  <c r="R631" i="71"/>
  <c r="R627" i="71"/>
  <c r="R615" i="71"/>
  <c r="R483" i="71"/>
  <c r="R475" i="71"/>
  <c r="S475" i="71" s="1"/>
  <c r="R471" i="71"/>
  <c r="T471" i="71" s="1"/>
  <c r="R463" i="71"/>
  <c r="R459" i="71"/>
  <c r="S459" i="71" s="1"/>
  <c r="R391" i="71"/>
  <c r="R387" i="71"/>
  <c r="T387" i="71" s="1"/>
  <c r="R379" i="71"/>
  <c r="T379" i="71" s="1"/>
  <c r="R375" i="71"/>
  <c r="R367" i="71"/>
  <c r="R355" i="71"/>
  <c r="R351" i="71"/>
  <c r="R343" i="71"/>
  <c r="R339" i="71"/>
  <c r="R331" i="71"/>
  <c r="R327" i="71"/>
  <c r="R147" i="71"/>
  <c r="T147" i="71" s="1"/>
  <c r="R139" i="71"/>
  <c r="T139" i="71" s="1"/>
  <c r="R135" i="71"/>
  <c r="T135" i="71" s="1"/>
  <c r="R127" i="71"/>
  <c r="T127" i="71" s="1"/>
  <c r="R123" i="71"/>
  <c r="R115" i="71"/>
  <c r="S115" i="71" s="1"/>
  <c r="R111" i="71"/>
  <c r="R103" i="71"/>
  <c r="R99" i="71"/>
  <c r="R91" i="71"/>
  <c r="R87" i="71"/>
  <c r="R97" i="71"/>
  <c r="R85" i="71"/>
  <c r="T85" i="71" s="1"/>
  <c r="T152" i="71"/>
  <c r="S152" i="71"/>
  <c r="S514" i="71"/>
  <c r="S202" i="71"/>
  <c r="S439" i="71"/>
  <c r="S186" i="71"/>
  <c r="S428" i="71"/>
  <c r="S378" i="71"/>
  <c r="S138" i="71"/>
  <c r="S330" i="71"/>
  <c r="S122" i="71"/>
  <c r="S1269" i="71"/>
  <c r="S314" i="71"/>
  <c r="S1253" i="71"/>
  <c r="S266" i="71"/>
  <c r="T996" i="71"/>
  <c r="T1328" i="71"/>
  <c r="S1328" i="71"/>
  <c r="T1280" i="71"/>
  <c r="S1280" i="71"/>
  <c r="T1040" i="71"/>
  <c r="S1040" i="71"/>
  <c r="T904" i="71"/>
  <c r="S904" i="71"/>
  <c r="T656" i="71"/>
  <c r="S656" i="71"/>
  <c r="T632" i="71"/>
  <c r="S632" i="71"/>
  <c r="T616" i="71"/>
  <c r="S616" i="71"/>
  <c r="T877" i="71"/>
  <c r="S877" i="71"/>
  <c r="T677" i="71"/>
  <c r="S677" i="71"/>
  <c r="T653" i="71"/>
  <c r="S653" i="71"/>
  <c r="S341" i="71"/>
  <c r="T341" i="71"/>
  <c r="S117" i="71"/>
  <c r="T117" i="71"/>
  <c r="T674" i="71"/>
  <c r="S674" i="71"/>
  <c r="T666" i="71"/>
  <c r="S666" i="71"/>
  <c r="T658" i="71"/>
  <c r="S658" i="71"/>
  <c r="T642" i="71"/>
  <c r="S642" i="71"/>
  <c r="T634" i="71"/>
  <c r="S634" i="71"/>
  <c r="T626" i="71"/>
  <c r="S626" i="71"/>
  <c r="T1024" i="71"/>
  <c r="S1024" i="71"/>
  <c r="T880" i="71"/>
  <c r="S880" i="71"/>
  <c r="T648" i="71"/>
  <c r="S648" i="71"/>
  <c r="T624" i="71"/>
  <c r="S624" i="71"/>
  <c r="T909" i="71"/>
  <c r="S909" i="71"/>
  <c r="T885" i="71"/>
  <c r="S885" i="71"/>
  <c r="T637" i="71"/>
  <c r="S637" i="71"/>
  <c r="S349" i="71"/>
  <c r="T349" i="71"/>
  <c r="S149" i="71"/>
  <c r="T149" i="71"/>
  <c r="T1255" i="71"/>
  <c r="T1095" i="71"/>
  <c r="S1095" i="71"/>
  <c r="T1031" i="71"/>
  <c r="S1031" i="71"/>
  <c r="T911" i="71"/>
  <c r="S911" i="71"/>
  <c r="T903" i="71"/>
  <c r="S903" i="71"/>
  <c r="T895" i="71"/>
  <c r="T887" i="71"/>
  <c r="S887" i="71"/>
  <c r="T879" i="71"/>
  <c r="S879" i="71"/>
  <c r="T807" i="71"/>
  <c r="S807" i="71"/>
  <c r="T1200" i="71"/>
  <c r="S1200" i="71"/>
  <c r="T888" i="71"/>
  <c r="S888" i="71"/>
  <c r="T680" i="71"/>
  <c r="S680" i="71"/>
  <c r="T1085" i="71"/>
  <c r="T1029" i="71"/>
  <c r="S1029" i="71"/>
  <c r="T893" i="71"/>
  <c r="S893" i="71"/>
  <c r="T669" i="71"/>
  <c r="S669" i="71"/>
  <c r="S645" i="71"/>
  <c r="T645" i="71"/>
  <c r="S469" i="71"/>
  <c r="T469" i="71"/>
  <c r="T397" i="71"/>
  <c r="S397" i="71"/>
  <c r="S373" i="71"/>
  <c r="T373" i="71"/>
  <c r="T141" i="71"/>
  <c r="S141" i="71"/>
  <c r="S1348" i="71"/>
  <c r="T1348" i="71"/>
  <c r="T1260" i="71"/>
  <c r="S1260" i="71"/>
  <c r="S1028" i="71"/>
  <c r="T1028" i="71"/>
  <c r="T908" i="71"/>
  <c r="S908" i="71"/>
  <c r="S900" i="71"/>
  <c r="T900" i="71"/>
  <c r="S892" i="71"/>
  <c r="T892" i="71"/>
  <c r="S884" i="71"/>
  <c r="T884" i="71"/>
  <c r="T876" i="71"/>
  <c r="S876" i="71"/>
  <c r="T676" i="71"/>
  <c r="S676" i="71"/>
  <c r="T1277" i="71"/>
  <c r="S1277" i="71"/>
  <c r="S381" i="71"/>
  <c r="T381" i="71"/>
  <c r="T109" i="71"/>
  <c r="S109" i="71"/>
  <c r="T665" i="71"/>
  <c r="S665" i="71"/>
  <c r="T657" i="71"/>
  <c r="S657" i="71"/>
  <c r="T649" i="71"/>
  <c r="S649" i="71"/>
  <c r="T633" i="71"/>
  <c r="S633" i="71"/>
  <c r="T625" i="71"/>
  <c r="S625" i="71"/>
  <c r="T617" i="71"/>
  <c r="S617" i="71"/>
  <c r="T1288" i="71"/>
  <c r="S1288" i="71"/>
  <c r="T896" i="71"/>
  <c r="S896" i="71"/>
  <c r="T664" i="71"/>
  <c r="S664" i="71"/>
  <c r="T472" i="71"/>
  <c r="S472" i="71"/>
  <c r="T1133" i="71"/>
  <c r="S1133" i="71"/>
  <c r="T901" i="71"/>
  <c r="S901" i="71"/>
  <c r="T621" i="71"/>
  <c r="S621" i="71"/>
  <c r="T365" i="71"/>
  <c r="S365" i="71"/>
  <c r="S133" i="71"/>
  <c r="T133" i="71"/>
  <c r="T1358" i="71"/>
  <c r="S1358" i="71"/>
  <c r="T1350" i="71"/>
  <c r="S1350" i="71"/>
  <c r="T1334" i="71"/>
  <c r="S1334" i="71"/>
  <c r="T1286" i="71"/>
  <c r="S1286" i="71"/>
  <c r="T1030" i="71"/>
  <c r="S1030" i="71"/>
  <c r="T1014" i="71"/>
  <c r="S1014" i="71"/>
  <c r="T910" i="71"/>
  <c r="S910" i="71"/>
  <c r="T902" i="71"/>
  <c r="S902" i="71"/>
  <c r="T894" i="71"/>
  <c r="S894" i="71"/>
  <c r="T886" i="71"/>
  <c r="S886" i="71"/>
  <c r="T878" i="71"/>
  <c r="S878" i="71"/>
  <c r="T678" i="71"/>
  <c r="S678" i="71"/>
  <c r="T670" i="71"/>
  <c r="S670" i="71"/>
  <c r="T662" i="71"/>
  <c r="S662" i="71"/>
  <c r="T654" i="71"/>
  <c r="S654" i="71"/>
  <c r="S646" i="71"/>
  <c r="T646" i="71"/>
  <c r="T638" i="71"/>
  <c r="S638" i="71"/>
  <c r="T630" i="71"/>
  <c r="S630" i="71"/>
  <c r="T622" i="71"/>
  <c r="S622" i="71"/>
  <c r="T478" i="71"/>
  <c r="S478" i="71"/>
  <c r="T470" i="71"/>
  <c r="S470" i="71"/>
  <c r="T462" i="71"/>
  <c r="S462" i="71"/>
  <c r="S86" i="71"/>
  <c r="T86" i="71"/>
  <c r="S1307" i="71"/>
  <c r="S1267" i="71"/>
  <c r="T1267" i="71"/>
  <c r="T1195" i="71"/>
  <c r="S1195" i="71"/>
  <c r="S1019" i="71"/>
  <c r="T1019" i="71"/>
  <c r="S899" i="71"/>
  <c r="T899" i="71"/>
  <c r="S891" i="71"/>
  <c r="T891" i="71"/>
  <c r="T875" i="71"/>
  <c r="S875" i="71"/>
  <c r="T675" i="71"/>
  <c r="S675" i="71"/>
  <c r="T667" i="71"/>
  <c r="T659" i="71"/>
  <c r="S659" i="71"/>
  <c r="T635" i="71"/>
  <c r="S635" i="71"/>
  <c r="T627" i="71"/>
  <c r="S627" i="71"/>
  <c r="T483" i="71"/>
  <c r="S483" i="71"/>
  <c r="T475" i="71"/>
  <c r="T467" i="71"/>
  <c r="S467" i="71"/>
  <c r="T371" i="71"/>
  <c r="S371" i="71"/>
  <c r="T355" i="71"/>
  <c r="S355" i="71"/>
  <c r="T347" i="71"/>
  <c r="S347" i="71"/>
  <c r="T339" i="71"/>
  <c r="S339" i="71"/>
  <c r="T331" i="71"/>
  <c r="S331" i="71"/>
  <c r="S147" i="71"/>
  <c r="S139" i="71"/>
  <c r="T123" i="71"/>
  <c r="S123" i="71"/>
  <c r="T115" i="71"/>
  <c r="T107" i="71"/>
  <c r="S107" i="71"/>
  <c r="T99" i="71"/>
  <c r="S99" i="71"/>
  <c r="T83" i="71"/>
  <c r="S83" i="71"/>
  <c r="S374" i="71"/>
  <c r="T374" i="71"/>
  <c r="S326" i="71"/>
  <c r="T326" i="71"/>
  <c r="S94" i="71"/>
  <c r="T94" i="71"/>
  <c r="S6" i="71"/>
  <c r="T6" i="71"/>
  <c r="T1322" i="71"/>
  <c r="S1322" i="71"/>
  <c r="T1194" i="71"/>
  <c r="S1194" i="71"/>
  <c r="T1178" i="71"/>
  <c r="S1178" i="71"/>
  <c r="T1074" i="71"/>
  <c r="S1074" i="71"/>
  <c r="T1042" i="71"/>
  <c r="S1042" i="71"/>
  <c r="T1018" i="71"/>
  <c r="S1018" i="71"/>
  <c r="T890" i="71"/>
  <c r="S890" i="71"/>
  <c r="T882" i="71"/>
  <c r="S882" i="71"/>
  <c r="T858" i="71"/>
  <c r="S858" i="71"/>
  <c r="T826" i="71"/>
  <c r="S826" i="71"/>
  <c r="T794" i="71"/>
  <c r="S794" i="71"/>
  <c r="T641" i="71"/>
  <c r="S641" i="71"/>
  <c r="T562" i="71"/>
  <c r="S562" i="71"/>
  <c r="T530" i="71"/>
  <c r="S530" i="71"/>
  <c r="T480" i="71"/>
  <c r="S480" i="71"/>
  <c r="S445" i="71"/>
  <c r="T445" i="71"/>
  <c r="T363" i="71"/>
  <c r="S363" i="71"/>
  <c r="S930" i="71"/>
  <c r="T1289" i="71"/>
  <c r="S1289" i="71"/>
  <c r="T1273" i="71"/>
  <c r="S1273" i="71"/>
  <c r="T1257" i="71"/>
  <c r="S1257" i="71"/>
  <c r="T1225" i="71"/>
  <c r="S1225" i="71"/>
  <c r="T1193" i="71"/>
  <c r="S1193" i="71"/>
  <c r="T1153" i="71"/>
  <c r="S1153" i="71"/>
  <c r="T1121" i="71"/>
  <c r="S1121" i="71"/>
  <c r="T1089" i="71"/>
  <c r="S1089" i="71"/>
  <c r="T1049" i="71"/>
  <c r="S1049" i="71"/>
  <c r="T1001" i="71"/>
  <c r="S1001" i="71"/>
  <c r="T961" i="71"/>
  <c r="S961" i="71"/>
  <c r="T913" i="71"/>
  <c r="S913" i="71"/>
  <c r="T865" i="71"/>
  <c r="S865" i="71"/>
  <c r="T817" i="71"/>
  <c r="S817" i="71"/>
  <c r="T769" i="71"/>
  <c r="S769" i="71"/>
  <c r="T721" i="71"/>
  <c r="S721" i="71"/>
  <c r="T545" i="71"/>
  <c r="S545" i="71"/>
  <c r="S906" i="71"/>
  <c r="S650" i="71"/>
  <c r="T464" i="71"/>
  <c r="S464" i="71"/>
  <c r="T392" i="71"/>
  <c r="S392" i="71"/>
  <c r="T384" i="71"/>
  <c r="S384" i="71"/>
  <c r="T376" i="71"/>
  <c r="S376" i="71"/>
  <c r="T368" i="71"/>
  <c r="S368" i="71"/>
  <c r="T360" i="71"/>
  <c r="S360" i="71"/>
  <c r="T352" i="71"/>
  <c r="S352" i="71"/>
  <c r="T344" i="71"/>
  <c r="S344" i="71"/>
  <c r="T336" i="71"/>
  <c r="S336" i="71"/>
  <c r="T328" i="71"/>
  <c r="S328" i="71"/>
  <c r="T144" i="71"/>
  <c r="S144" i="71"/>
  <c r="T136" i="71"/>
  <c r="S136" i="71"/>
  <c r="T128" i="71"/>
  <c r="S128" i="71"/>
  <c r="T120" i="71"/>
  <c r="S120" i="71"/>
  <c r="T112" i="71"/>
  <c r="S112" i="71"/>
  <c r="T104" i="71"/>
  <c r="S104" i="71"/>
  <c r="T96" i="71"/>
  <c r="S96" i="71"/>
  <c r="T88" i="71"/>
  <c r="S88" i="71"/>
  <c r="T12" i="71"/>
  <c r="S12" i="71"/>
  <c r="S4" i="71"/>
  <c r="T4" i="71"/>
  <c r="T1352" i="71"/>
  <c r="S1352" i="71"/>
  <c r="T1344" i="71"/>
  <c r="S1344" i="71"/>
  <c r="T1336" i="71"/>
  <c r="S1336" i="71"/>
  <c r="T1320" i="71"/>
  <c r="S1320" i="71"/>
  <c r="T1312" i="71"/>
  <c r="S1312" i="71"/>
  <c r="T1304" i="71"/>
  <c r="S1304" i="71"/>
  <c r="T1296" i="71"/>
  <c r="S1296" i="71"/>
  <c r="T1272" i="71"/>
  <c r="S1272" i="71"/>
  <c r="T1264" i="71"/>
  <c r="S1264" i="71"/>
  <c r="T1256" i="71"/>
  <c r="S1256" i="71"/>
  <c r="T1248" i="71"/>
  <c r="S1248" i="71"/>
  <c r="T1240" i="71"/>
  <c r="S1240" i="71"/>
  <c r="T1232" i="71"/>
  <c r="S1232" i="71"/>
  <c r="T1224" i="71"/>
  <c r="S1224" i="71"/>
  <c r="T1216" i="71"/>
  <c r="S1216" i="71"/>
  <c r="T1208" i="71"/>
  <c r="S1208" i="71"/>
  <c r="T1192" i="71"/>
  <c r="S1192" i="71"/>
  <c r="T1184" i="71"/>
  <c r="S1184" i="71"/>
  <c r="T1176" i="71"/>
  <c r="S1176" i="71"/>
  <c r="T1168" i="71"/>
  <c r="S1168" i="71"/>
  <c r="T1160" i="71"/>
  <c r="S1160" i="71"/>
  <c r="T1152" i="71"/>
  <c r="S1152" i="71"/>
  <c r="T1144" i="71"/>
  <c r="S1144" i="71"/>
  <c r="T1136" i="71"/>
  <c r="S1136" i="71"/>
  <c r="T1128" i="71"/>
  <c r="S1128" i="71"/>
  <c r="T1120" i="71"/>
  <c r="S1120" i="71"/>
  <c r="T1112" i="71"/>
  <c r="S1112" i="71"/>
  <c r="T1104" i="71"/>
  <c r="S1104" i="71"/>
  <c r="T1096" i="71"/>
  <c r="S1096" i="71"/>
  <c r="T1088" i="71"/>
  <c r="S1088" i="71"/>
  <c r="T1080" i="71"/>
  <c r="S1080" i="71"/>
  <c r="T1072" i="71"/>
  <c r="S1072" i="71"/>
  <c r="T1064" i="71"/>
  <c r="S1064" i="71"/>
  <c r="T1056" i="71"/>
  <c r="S1056" i="71"/>
  <c r="T1048" i="71"/>
  <c r="S1048" i="71"/>
  <c r="T1032" i="71"/>
  <c r="S1032" i="71"/>
  <c r="T1016" i="71"/>
  <c r="S1016" i="71"/>
  <c r="T1008" i="71"/>
  <c r="S1008" i="71"/>
  <c r="T1000" i="71"/>
  <c r="S1000" i="71"/>
  <c r="T992" i="71"/>
  <c r="S992" i="71"/>
  <c r="T984" i="71"/>
  <c r="S984" i="71"/>
  <c r="T976" i="71"/>
  <c r="S976" i="71"/>
  <c r="T968" i="71"/>
  <c r="S968" i="71"/>
  <c r="T960" i="71"/>
  <c r="S960" i="71"/>
  <c r="T952" i="71"/>
  <c r="S952" i="71"/>
  <c r="T944" i="71"/>
  <c r="S944" i="71"/>
  <c r="T936" i="71"/>
  <c r="S936" i="71"/>
  <c r="T928" i="71"/>
  <c r="S928" i="71"/>
  <c r="T920" i="71"/>
  <c r="S920" i="71"/>
  <c r="T912" i="71"/>
  <c r="S912" i="71"/>
  <c r="T872" i="71"/>
  <c r="S872" i="71"/>
  <c r="T864" i="71"/>
  <c r="S864" i="71"/>
  <c r="T856" i="71"/>
  <c r="S856" i="71"/>
  <c r="T848" i="71"/>
  <c r="S848" i="71"/>
  <c r="T840" i="71"/>
  <c r="S840" i="71"/>
  <c r="T832" i="71"/>
  <c r="S832" i="71"/>
  <c r="T824" i="71"/>
  <c r="S824" i="71"/>
  <c r="T816" i="71"/>
  <c r="S816" i="71"/>
  <c r="T808" i="71"/>
  <c r="S808" i="71"/>
  <c r="T800" i="71"/>
  <c r="S800" i="71"/>
  <c r="T792" i="71"/>
  <c r="S792" i="71"/>
  <c r="T784" i="71"/>
  <c r="S784" i="71"/>
  <c r="T776" i="71"/>
  <c r="S776" i="71"/>
  <c r="T768" i="71"/>
  <c r="S768" i="71"/>
  <c r="T760" i="71"/>
  <c r="S760" i="71"/>
  <c r="T752" i="71"/>
  <c r="S752" i="71"/>
  <c r="T744" i="71"/>
  <c r="S744" i="71"/>
  <c r="T736" i="71"/>
  <c r="S736" i="71"/>
  <c r="T728" i="71"/>
  <c r="S728" i="71"/>
  <c r="T720" i="71"/>
  <c r="S720" i="71"/>
  <c r="T712" i="71"/>
  <c r="S712" i="71"/>
  <c r="T704" i="71"/>
  <c r="S704" i="71"/>
  <c r="T696" i="71"/>
  <c r="S696" i="71"/>
  <c r="T688" i="71"/>
  <c r="S688" i="71"/>
  <c r="T608" i="71"/>
  <c r="S608" i="71"/>
  <c r="T600" i="71"/>
  <c r="S600" i="71"/>
  <c r="T592" i="71"/>
  <c r="S592" i="71"/>
  <c r="T584" i="71"/>
  <c r="S584" i="71"/>
  <c r="T576" i="71"/>
  <c r="S576" i="71"/>
  <c r="T568" i="71"/>
  <c r="S568" i="71"/>
  <c r="T560" i="71"/>
  <c r="S560" i="71"/>
  <c r="T552" i="71"/>
  <c r="S552" i="71"/>
  <c r="T544" i="71"/>
  <c r="S544" i="71"/>
  <c r="T536" i="71"/>
  <c r="S536" i="71"/>
  <c r="T528" i="71"/>
  <c r="S528" i="71"/>
  <c r="T520" i="71"/>
  <c r="S520" i="71"/>
  <c r="T512" i="71"/>
  <c r="S512" i="71"/>
  <c r="T504" i="71"/>
  <c r="S504" i="71"/>
  <c r="T496" i="71"/>
  <c r="S496" i="71"/>
  <c r="T488" i="71"/>
  <c r="S488" i="71"/>
  <c r="S477" i="71"/>
  <c r="T477" i="71"/>
  <c r="T451" i="71"/>
  <c r="S451" i="71"/>
  <c r="T443" i="71"/>
  <c r="S443" i="71"/>
  <c r="T435" i="71"/>
  <c r="S435" i="71"/>
  <c r="T427" i="71"/>
  <c r="S427" i="71"/>
  <c r="T419" i="71"/>
  <c r="S419" i="71"/>
  <c r="T411" i="71"/>
  <c r="S411" i="71"/>
  <c r="T403" i="71"/>
  <c r="S403" i="71"/>
  <c r="S1249" i="71"/>
  <c r="S1154" i="71"/>
  <c r="S1026" i="71"/>
  <c r="S898" i="71"/>
  <c r="S770" i="71"/>
  <c r="S51" i="71"/>
  <c r="S382" i="71"/>
  <c r="T382" i="71"/>
  <c r="T110" i="71"/>
  <c r="S110" i="71"/>
  <c r="T1266" i="71"/>
  <c r="S1266" i="71"/>
  <c r="T1234" i="71"/>
  <c r="S1234" i="71"/>
  <c r="T1138" i="71"/>
  <c r="S1138" i="71"/>
  <c r="T1010" i="71"/>
  <c r="S1010" i="71"/>
  <c r="T986" i="71"/>
  <c r="S986" i="71"/>
  <c r="T954" i="71"/>
  <c r="S954" i="71"/>
  <c r="T914" i="71"/>
  <c r="S914" i="71"/>
  <c r="T722" i="71"/>
  <c r="S722" i="71"/>
  <c r="T594" i="71"/>
  <c r="S594" i="71"/>
  <c r="S405" i="71"/>
  <c r="T405" i="71"/>
  <c r="S5" i="71"/>
  <c r="T5" i="71"/>
  <c r="T1345" i="71"/>
  <c r="S1345" i="71"/>
  <c r="T1209" i="71"/>
  <c r="S1209" i="71"/>
  <c r="T1161" i="71"/>
  <c r="S1161" i="71"/>
  <c r="T1129" i="71"/>
  <c r="S1129" i="71"/>
  <c r="T1105" i="71"/>
  <c r="S1105" i="71"/>
  <c r="T1073" i="71"/>
  <c r="S1073" i="71"/>
  <c r="T1033" i="71"/>
  <c r="S1033" i="71"/>
  <c r="T977" i="71"/>
  <c r="S977" i="71"/>
  <c r="T929" i="71"/>
  <c r="S929" i="71"/>
  <c r="T889" i="71"/>
  <c r="S889" i="71"/>
  <c r="T849" i="71"/>
  <c r="S849" i="71"/>
  <c r="T801" i="71"/>
  <c r="S801" i="71"/>
  <c r="T753" i="71"/>
  <c r="S753" i="71"/>
  <c r="T713" i="71"/>
  <c r="S713" i="71"/>
  <c r="T672" i="71"/>
  <c r="S672" i="71"/>
  <c r="T629" i="71"/>
  <c r="S629" i="71"/>
  <c r="T593" i="71"/>
  <c r="S593" i="71"/>
  <c r="T553" i="71"/>
  <c r="S553" i="71"/>
  <c r="T461" i="71"/>
  <c r="S461" i="71"/>
  <c r="T75" i="71"/>
  <c r="S75" i="71"/>
  <c r="T59" i="71"/>
  <c r="S59" i="71"/>
  <c r="T27" i="71"/>
  <c r="S27" i="71"/>
  <c r="S1162" i="71"/>
  <c r="S1034" i="71"/>
  <c r="S778" i="71"/>
  <c r="S101" i="71"/>
  <c r="T101" i="71"/>
  <c r="S93" i="71"/>
  <c r="T93" i="71"/>
  <c r="S85" i="71"/>
  <c r="T11" i="71"/>
  <c r="S11" i="71"/>
  <c r="T1351" i="71"/>
  <c r="S1351" i="71"/>
  <c r="T1343" i="71"/>
  <c r="S1343" i="71"/>
  <c r="T1335" i="71"/>
  <c r="S1335" i="71"/>
  <c r="T1327" i="71"/>
  <c r="S1327" i="71"/>
  <c r="T1319" i="71"/>
  <c r="S1319" i="71"/>
  <c r="T1311" i="71"/>
  <c r="S1311" i="71"/>
  <c r="T1303" i="71"/>
  <c r="S1303" i="71"/>
  <c r="T1295" i="71"/>
  <c r="S1295" i="71"/>
  <c r="T1287" i="71"/>
  <c r="S1287" i="71"/>
  <c r="T1279" i="71"/>
  <c r="S1279" i="71"/>
  <c r="T1271" i="71"/>
  <c r="S1271" i="71"/>
  <c r="T1263" i="71"/>
  <c r="S1263" i="71"/>
  <c r="T1247" i="71"/>
  <c r="S1247" i="71"/>
  <c r="T1239" i="71"/>
  <c r="S1239" i="71"/>
  <c r="T1231" i="71"/>
  <c r="S1231" i="71"/>
  <c r="T1223" i="71"/>
  <c r="S1223" i="71"/>
  <c r="T1215" i="71"/>
  <c r="S1215" i="71"/>
  <c r="T1207" i="71"/>
  <c r="S1207" i="71"/>
  <c r="T1199" i="71"/>
  <c r="S1199" i="71"/>
  <c r="T1191" i="71"/>
  <c r="S1191" i="71"/>
  <c r="T1183" i="71"/>
  <c r="S1183" i="71"/>
  <c r="T1175" i="71"/>
  <c r="S1175" i="71"/>
  <c r="T1167" i="71"/>
  <c r="S1167" i="71"/>
  <c r="T1159" i="71"/>
  <c r="S1159" i="71"/>
  <c r="T1151" i="71"/>
  <c r="S1151" i="71"/>
  <c r="T1143" i="71"/>
  <c r="S1143" i="71"/>
  <c r="T1135" i="71"/>
  <c r="S1135" i="71"/>
  <c r="T1127" i="71"/>
  <c r="S1127" i="71"/>
  <c r="T1119" i="71"/>
  <c r="S1119" i="71"/>
  <c r="T1111" i="71"/>
  <c r="S1111" i="71"/>
  <c r="T1103" i="71"/>
  <c r="S1103" i="71"/>
  <c r="T1079" i="71"/>
  <c r="S1079" i="71"/>
  <c r="T1071" i="71"/>
  <c r="S1071" i="71"/>
  <c r="T1063" i="71"/>
  <c r="S1063" i="71"/>
  <c r="T1055" i="71"/>
  <c r="S1055" i="71"/>
  <c r="T1047" i="71"/>
  <c r="S1047" i="71"/>
  <c r="T1039" i="71"/>
  <c r="S1039" i="71"/>
  <c r="T1023" i="71"/>
  <c r="S1023" i="71"/>
  <c r="T1015" i="71"/>
  <c r="S1015" i="71"/>
  <c r="T1007" i="71"/>
  <c r="S1007" i="71"/>
  <c r="T999" i="71"/>
  <c r="S999" i="71"/>
  <c r="T991" i="71"/>
  <c r="S991" i="71"/>
  <c r="T983" i="71"/>
  <c r="S983" i="71"/>
  <c r="T975" i="71"/>
  <c r="S975" i="71"/>
  <c r="T967" i="71"/>
  <c r="S967" i="71"/>
  <c r="T959" i="71"/>
  <c r="S959" i="71"/>
  <c r="T951" i="71"/>
  <c r="S951" i="71"/>
  <c r="T943" i="71"/>
  <c r="S943" i="71"/>
  <c r="T935" i="71"/>
  <c r="S935" i="71"/>
  <c r="T927" i="71"/>
  <c r="S927" i="71"/>
  <c r="T919" i="71"/>
  <c r="S919" i="71"/>
  <c r="T871" i="71"/>
  <c r="S871" i="71"/>
  <c r="T863" i="71"/>
  <c r="S863" i="71"/>
  <c r="T855" i="71"/>
  <c r="S855" i="71"/>
  <c r="T847" i="71"/>
  <c r="S847" i="71"/>
  <c r="T839" i="71"/>
  <c r="S839" i="71"/>
  <c r="T831" i="71"/>
  <c r="S831" i="71"/>
  <c r="T823" i="71"/>
  <c r="S823" i="71"/>
  <c r="T815" i="71"/>
  <c r="S815" i="71"/>
  <c r="T799" i="71"/>
  <c r="S799" i="71"/>
  <c r="T791" i="71"/>
  <c r="S791" i="71"/>
  <c r="T783" i="71"/>
  <c r="S783" i="71"/>
  <c r="T775" i="71"/>
  <c r="S775" i="71"/>
  <c r="T767" i="71"/>
  <c r="S767" i="71"/>
  <c r="T759" i="71"/>
  <c r="S759" i="71"/>
  <c r="T751" i="71"/>
  <c r="S751" i="71"/>
  <c r="T743" i="71"/>
  <c r="S743" i="71"/>
  <c r="T735" i="71"/>
  <c r="S735" i="71"/>
  <c r="T727" i="71"/>
  <c r="S727" i="71"/>
  <c r="T719" i="71"/>
  <c r="S719" i="71"/>
  <c r="T711" i="71"/>
  <c r="S711" i="71"/>
  <c r="T703" i="71"/>
  <c r="S703" i="71"/>
  <c r="T695" i="71"/>
  <c r="S695" i="71"/>
  <c r="S325" i="71"/>
  <c r="T325" i="71"/>
  <c r="S317" i="71"/>
  <c r="T317" i="71"/>
  <c r="S309" i="71"/>
  <c r="T309" i="71"/>
  <c r="T301" i="71"/>
  <c r="S301" i="71"/>
  <c r="S293" i="71"/>
  <c r="T293" i="71"/>
  <c r="S285" i="71"/>
  <c r="T285" i="71"/>
  <c r="S277" i="71"/>
  <c r="T277" i="71"/>
  <c r="T269" i="71"/>
  <c r="S269" i="71"/>
  <c r="S261" i="71"/>
  <c r="T261" i="71"/>
  <c r="S253" i="71"/>
  <c r="T253" i="71"/>
  <c r="S245" i="71"/>
  <c r="T245" i="71"/>
  <c r="T237" i="71"/>
  <c r="S237" i="71"/>
  <c r="S229" i="71"/>
  <c r="T229" i="71"/>
  <c r="S221" i="71"/>
  <c r="T221" i="71"/>
  <c r="S213" i="71"/>
  <c r="T213" i="71"/>
  <c r="T205" i="71"/>
  <c r="S205" i="71"/>
  <c r="S197" i="71"/>
  <c r="T197" i="71"/>
  <c r="S189" i="71"/>
  <c r="T189" i="71"/>
  <c r="S181" i="71"/>
  <c r="T181" i="71"/>
  <c r="T173" i="71"/>
  <c r="S173" i="71"/>
  <c r="S165" i="71"/>
  <c r="T165" i="71"/>
  <c r="S157" i="71"/>
  <c r="T157" i="71"/>
  <c r="S1317" i="71"/>
  <c r="S1233" i="71"/>
  <c r="S1130" i="71"/>
  <c r="S1002" i="71"/>
  <c r="S874" i="71"/>
  <c r="S746" i="71"/>
  <c r="S618" i="71"/>
  <c r="S482" i="71"/>
  <c r="T868" i="71"/>
  <c r="S342" i="71"/>
  <c r="T342" i="71"/>
  <c r="S126" i="71"/>
  <c r="T126" i="71"/>
  <c r="T1298" i="71"/>
  <c r="S1298" i="71"/>
  <c r="T1258" i="71"/>
  <c r="S1258" i="71"/>
  <c r="T1202" i="71"/>
  <c r="S1202" i="71"/>
  <c r="T1106" i="71"/>
  <c r="S1106" i="71"/>
  <c r="T1050" i="71"/>
  <c r="S1050" i="71"/>
  <c r="T602" i="71"/>
  <c r="S602" i="71"/>
  <c r="T570" i="71"/>
  <c r="S570" i="71"/>
  <c r="T429" i="71"/>
  <c r="S429" i="71"/>
  <c r="T1265" i="71"/>
  <c r="S1265" i="71"/>
  <c r="T1169" i="71"/>
  <c r="S1169" i="71"/>
  <c r="T1017" i="71"/>
  <c r="S1017" i="71"/>
  <c r="T945" i="71"/>
  <c r="S945" i="71"/>
  <c r="T897" i="71"/>
  <c r="S897" i="71"/>
  <c r="T809" i="71"/>
  <c r="S809" i="71"/>
  <c r="T474" i="71"/>
  <c r="S474" i="71"/>
  <c r="T466" i="71"/>
  <c r="S466" i="71"/>
  <c r="T386" i="71"/>
  <c r="S386" i="71"/>
  <c r="T370" i="71"/>
  <c r="S370" i="71"/>
  <c r="T362" i="71"/>
  <c r="S362" i="71"/>
  <c r="T354" i="71"/>
  <c r="S354" i="71"/>
  <c r="T346" i="71"/>
  <c r="S346" i="71"/>
  <c r="T338" i="71"/>
  <c r="S338" i="71"/>
  <c r="T146" i="71"/>
  <c r="S146" i="71"/>
  <c r="T130" i="71"/>
  <c r="S130" i="71"/>
  <c r="T114" i="71"/>
  <c r="S114" i="71"/>
  <c r="T106" i="71"/>
  <c r="S106" i="71"/>
  <c r="T98" i="71"/>
  <c r="S98" i="71"/>
  <c r="T90" i="71"/>
  <c r="S90" i="71"/>
  <c r="T82" i="71"/>
  <c r="S82" i="71"/>
  <c r="T10" i="71"/>
  <c r="S10" i="71"/>
  <c r="T1342" i="71"/>
  <c r="S1342" i="71"/>
  <c r="T1326" i="71"/>
  <c r="S1326" i="71"/>
  <c r="T1318" i="71"/>
  <c r="S1318" i="71"/>
  <c r="T1310" i="71"/>
  <c r="S1310" i="71"/>
  <c r="T1302" i="71"/>
  <c r="S1302" i="71"/>
  <c r="T1294" i="71"/>
  <c r="S1294" i="71"/>
  <c r="T1278" i="71"/>
  <c r="S1278" i="71"/>
  <c r="T1270" i="71"/>
  <c r="S1270" i="71"/>
  <c r="T1262" i="71"/>
  <c r="S1262" i="71"/>
  <c r="T1254" i="71"/>
  <c r="S1254" i="71"/>
  <c r="T1246" i="71"/>
  <c r="S1246" i="71"/>
  <c r="T1238" i="71"/>
  <c r="S1238" i="71"/>
  <c r="T1230" i="71"/>
  <c r="S1230" i="71"/>
  <c r="T1222" i="71"/>
  <c r="S1222" i="71"/>
  <c r="T1214" i="71"/>
  <c r="S1214" i="71"/>
  <c r="T1206" i="71"/>
  <c r="S1206" i="71"/>
  <c r="T1198" i="71"/>
  <c r="S1198" i="71"/>
  <c r="T1190" i="71"/>
  <c r="S1190" i="71"/>
  <c r="T1182" i="71"/>
  <c r="S1182" i="71"/>
  <c r="T1174" i="71"/>
  <c r="S1174" i="71"/>
  <c r="T1166" i="71"/>
  <c r="S1166" i="71"/>
  <c r="T1158" i="71"/>
  <c r="S1158" i="71"/>
  <c r="T1150" i="71"/>
  <c r="S1150" i="71"/>
  <c r="T1142" i="71"/>
  <c r="S1142" i="71"/>
  <c r="T1134" i="71"/>
  <c r="S1134" i="71"/>
  <c r="T1126" i="71"/>
  <c r="S1126" i="71"/>
  <c r="T1118" i="71"/>
  <c r="S1118" i="71"/>
  <c r="T1110" i="71"/>
  <c r="S1110" i="71"/>
  <c r="T1102" i="71"/>
  <c r="S1102" i="71"/>
  <c r="T1094" i="71"/>
  <c r="S1094" i="71"/>
  <c r="T1086" i="71"/>
  <c r="S1086" i="71"/>
  <c r="T1078" i="71"/>
  <c r="S1078" i="71"/>
  <c r="T1070" i="71"/>
  <c r="S1070" i="71"/>
  <c r="T1062" i="71"/>
  <c r="S1062" i="71"/>
  <c r="T1054" i="71"/>
  <c r="S1054" i="71"/>
  <c r="T1046" i="71"/>
  <c r="S1046" i="71"/>
  <c r="T1038" i="71"/>
  <c r="S1038" i="71"/>
  <c r="T1022" i="71"/>
  <c r="S1022" i="71"/>
  <c r="T1006" i="71"/>
  <c r="S1006" i="71"/>
  <c r="T998" i="71"/>
  <c r="S998" i="71"/>
  <c r="T990" i="71"/>
  <c r="S990" i="71"/>
  <c r="T982" i="71"/>
  <c r="S982" i="71"/>
  <c r="T974" i="71"/>
  <c r="S974" i="71"/>
  <c r="T966" i="71"/>
  <c r="S966" i="71"/>
  <c r="T958" i="71"/>
  <c r="S958" i="71"/>
  <c r="T950" i="71"/>
  <c r="S950" i="71"/>
  <c r="T942" i="71"/>
  <c r="S942" i="71"/>
  <c r="T934" i="71"/>
  <c r="S934" i="71"/>
  <c r="T926" i="71"/>
  <c r="S926" i="71"/>
  <c r="T918" i="71"/>
  <c r="S918" i="71"/>
  <c r="T870" i="71"/>
  <c r="S870" i="71"/>
  <c r="T862" i="71"/>
  <c r="S862" i="71"/>
  <c r="T854" i="71"/>
  <c r="S854" i="71"/>
  <c r="T846" i="71"/>
  <c r="S846" i="71"/>
  <c r="T838" i="71"/>
  <c r="S838" i="71"/>
  <c r="T830" i="71"/>
  <c r="S830" i="71"/>
  <c r="T822" i="71"/>
  <c r="S822" i="71"/>
  <c r="T814" i="71"/>
  <c r="S814" i="71"/>
  <c r="T806" i="71"/>
  <c r="S806" i="71"/>
  <c r="T798" i="71"/>
  <c r="S798" i="71"/>
  <c r="T790" i="71"/>
  <c r="S790" i="71"/>
  <c r="T782" i="71"/>
  <c r="S782" i="71"/>
  <c r="T774" i="71"/>
  <c r="S774" i="71"/>
  <c r="T766" i="71"/>
  <c r="S766" i="71"/>
  <c r="T758" i="71"/>
  <c r="S758" i="71"/>
  <c r="T750" i="71"/>
  <c r="S750" i="71"/>
  <c r="T742" i="71"/>
  <c r="S742" i="71"/>
  <c r="T734" i="71"/>
  <c r="S734" i="71"/>
  <c r="T726" i="71"/>
  <c r="S726" i="71"/>
  <c r="T718" i="71"/>
  <c r="S718" i="71"/>
  <c r="T710" i="71"/>
  <c r="S710" i="71"/>
  <c r="T702" i="71"/>
  <c r="S702" i="71"/>
  <c r="T694" i="71"/>
  <c r="S694" i="71"/>
  <c r="T686" i="71"/>
  <c r="S686" i="71"/>
  <c r="S614" i="71"/>
  <c r="T614" i="71"/>
  <c r="T606" i="71"/>
  <c r="S606" i="71"/>
  <c r="T598" i="71"/>
  <c r="S598" i="71"/>
  <c r="T590" i="71"/>
  <c r="S590" i="71"/>
  <c r="T582" i="71"/>
  <c r="S582" i="71"/>
  <c r="T574" i="71"/>
  <c r="S574" i="71"/>
  <c r="T566" i="71"/>
  <c r="S566" i="71"/>
  <c r="T558" i="71"/>
  <c r="S558" i="71"/>
  <c r="T550" i="71"/>
  <c r="S550" i="71"/>
  <c r="T542" i="71"/>
  <c r="S542" i="71"/>
  <c r="T534" i="71"/>
  <c r="S534" i="71"/>
  <c r="T526" i="71"/>
  <c r="S526" i="71"/>
  <c r="T510" i="71"/>
  <c r="S510" i="71"/>
  <c r="T502" i="71"/>
  <c r="S502" i="71"/>
  <c r="T494" i="71"/>
  <c r="S494" i="71"/>
  <c r="S486" i="71"/>
  <c r="T486" i="71"/>
  <c r="S1313" i="71"/>
  <c r="S1226" i="71"/>
  <c r="S1122" i="71"/>
  <c r="S994" i="71"/>
  <c r="S866" i="71"/>
  <c r="S738" i="71"/>
  <c r="S610" i="71"/>
  <c r="S471" i="71"/>
  <c r="T1284" i="71"/>
  <c r="T772" i="71"/>
  <c r="T398" i="71"/>
  <c r="S398" i="71"/>
  <c r="S350" i="71"/>
  <c r="T350" i="71"/>
  <c r="S102" i="71"/>
  <c r="T102" i="71"/>
  <c r="T1330" i="71"/>
  <c r="S1330" i="71"/>
  <c r="T978" i="71"/>
  <c r="S978" i="71"/>
  <c r="T922" i="71"/>
  <c r="S922" i="71"/>
  <c r="T754" i="71"/>
  <c r="S754" i="71"/>
  <c r="T698" i="71"/>
  <c r="S698" i="71"/>
  <c r="S413" i="71"/>
  <c r="T413" i="71"/>
  <c r="S546" i="71"/>
  <c r="T1329" i="71"/>
  <c r="S1329" i="71"/>
  <c r="T1137" i="71"/>
  <c r="S1137" i="71"/>
  <c r="T1097" i="71"/>
  <c r="S1097" i="71"/>
  <c r="T1057" i="71"/>
  <c r="S1057" i="71"/>
  <c r="T1009" i="71"/>
  <c r="S1009" i="71"/>
  <c r="T969" i="71"/>
  <c r="S969" i="71"/>
  <c r="T921" i="71"/>
  <c r="S921" i="71"/>
  <c r="T873" i="71"/>
  <c r="S873" i="71"/>
  <c r="T833" i="71"/>
  <c r="S833" i="71"/>
  <c r="T785" i="71"/>
  <c r="S785" i="71"/>
  <c r="T745" i="71"/>
  <c r="S745" i="71"/>
  <c r="T705" i="71"/>
  <c r="S705" i="71"/>
  <c r="T689" i="71"/>
  <c r="S689" i="71"/>
  <c r="T640" i="71"/>
  <c r="S640" i="71"/>
  <c r="T601" i="71"/>
  <c r="S601" i="71"/>
  <c r="T561" i="71"/>
  <c r="S561" i="71"/>
  <c r="S389" i="71"/>
  <c r="T389" i="71"/>
  <c r="S125" i="71"/>
  <c r="T125" i="71"/>
  <c r="T35" i="71"/>
  <c r="S35" i="71"/>
  <c r="S522" i="71"/>
  <c r="T679" i="71"/>
  <c r="S679" i="71"/>
  <c r="T671" i="71"/>
  <c r="S671" i="71"/>
  <c r="T647" i="71"/>
  <c r="S647" i="71"/>
  <c r="T639" i="71"/>
  <c r="S639" i="71"/>
  <c r="T631" i="71"/>
  <c r="S631" i="71"/>
  <c r="T623" i="71"/>
  <c r="S623" i="71"/>
  <c r="T615" i="71"/>
  <c r="S615" i="71"/>
  <c r="T479" i="71"/>
  <c r="S479" i="71"/>
  <c r="T463" i="71"/>
  <c r="S463" i="71"/>
  <c r="T391" i="71"/>
  <c r="S391" i="71"/>
  <c r="T383" i="71"/>
  <c r="S383" i="71"/>
  <c r="T375" i="71"/>
  <c r="S375" i="71"/>
  <c r="T367" i="71"/>
  <c r="S367" i="71"/>
  <c r="T359" i="71"/>
  <c r="S359" i="71"/>
  <c r="T351" i="71"/>
  <c r="S351" i="71"/>
  <c r="T343" i="71"/>
  <c r="S343" i="71"/>
  <c r="T335" i="71"/>
  <c r="S335" i="71"/>
  <c r="T327" i="71"/>
  <c r="S327" i="71"/>
  <c r="T143" i="71"/>
  <c r="S143" i="71"/>
  <c r="T119" i="71"/>
  <c r="S119" i="71"/>
  <c r="T111" i="71"/>
  <c r="S111" i="71"/>
  <c r="T103" i="71"/>
  <c r="S103" i="71"/>
  <c r="T87" i="71"/>
  <c r="S87" i="71"/>
  <c r="T9" i="71"/>
  <c r="S9" i="71"/>
  <c r="T1357" i="71"/>
  <c r="S1357" i="71"/>
  <c r="T1349" i="71"/>
  <c r="S1349" i="71"/>
  <c r="T1341" i="71"/>
  <c r="S1341" i="71"/>
  <c r="T1325" i="71"/>
  <c r="S1325" i="71"/>
  <c r="T1309" i="71"/>
  <c r="S1309" i="71"/>
  <c r="T1301" i="71"/>
  <c r="S1301" i="71"/>
  <c r="T1293" i="71"/>
  <c r="S1293" i="71"/>
  <c r="T1285" i="71"/>
  <c r="S1285" i="71"/>
  <c r="T1261" i="71"/>
  <c r="S1261" i="71"/>
  <c r="T1245" i="71"/>
  <c r="S1245" i="71"/>
  <c r="T1237" i="71"/>
  <c r="S1237" i="71"/>
  <c r="T1229" i="71"/>
  <c r="S1229" i="71"/>
  <c r="T1221" i="71"/>
  <c r="S1221" i="71"/>
  <c r="T1213" i="71"/>
  <c r="S1213" i="71"/>
  <c r="T1197" i="71"/>
  <c r="S1197" i="71"/>
  <c r="T1181" i="71"/>
  <c r="S1181" i="71"/>
  <c r="T1165" i="71"/>
  <c r="S1165" i="71"/>
  <c r="T1157" i="71"/>
  <c r="S1157" i="71"/>
  <c r="T1149" i="71"/>
  <c r="S1149" i="71"/>
  <c r="T1141" i="71"/>
  <c r="S1141" i="71"/>
  <c r="T1125" i="71"/>
  <c r="S1125" i="71"/>
  <c r="T1117" i="71"/>
  <c r="S1117" i="71"/>
  <c r="T1109" i="71"/>
  <c r="S1109" i="71"/>
  <c r="T1101" i="71"/>
  <c r="S1101" i="71"/>
  <c r="T1093" i="71"/>
  <c r="S1093" i="71"/>
  <c r="T1077" i="71"/>
  <c r="S1077" i="71"/>
  <c r="T1069" i="71"/>
  <c r="S1069" i="71"/>
  <c r="T1061" i="71"/>
  <c r="S1061" i="71"/>
  <c r="T1053" i="71"/>
  <c r="S1053" i="71"/>
  <c r="T1045" i="71"/>
  <c r="S1045" i="71"/>
  <c r="T1037" i="71"/>
  <c r="S1037" i="71"/>
  <c r="T1021" i="71"/>
  <c r="S1021" i="71"/>
  <c r="T1013" i="71"/>
  <c r="S1013" i="71"/>
  <c r="T1005" i="71"/>
  <c r="S1005" i="71"/>
  <c r="T997" i="71"/>
  <c r="S997" i="71"/>
  <c r="T989" i="71"/>
  <c r="S989" i="71"/>
  <c r="T981" i="71"/>
  <c r="S981" i="71"/>
  <c r="T973" i="71"/>
  <c r="S973" i="71"/>
  <c r="T965" i="71"/>
  <c r="S965" i="71"/>
  <c r="T957" i="71"/>
  <c r="S957" i="71"/>
  <c r="T949" i="71"/>
  <c r="S949" i="71"/>
  <c r="T941" i="71"/>
  <c r="S941" i="71"/>
  <c r="T933" i="71"/>
  <c r="S933" i="71"/>
  <c r="T925" i="71"/>
  <c r="S925" i="71"/>
  <c r="T917" i="71"/>
  <c r="S917" i="71"/>
  <c r="T869" i="71"/>
  <c r="S869" i="71"/>
  <c r="T861" i="71"/>
  <c r="S861" i="71"/>
  <c r="T853" i="71"/>
  <c r="S853" i="71"/>
  <c r="T845" i="71"/>
  <c r="S845" i="71"/>
  <c r="T837" i="71"/>
  <c r="S837" i="71"/>
  <c r="T829" i="71"/>
  <c r="S829" i="71"/>
  <c r="T821" i="71"/>
  <c r="S821" i="71"/>
  <c r="T813" i="71"/>
  <c r="S813" i="71"/>
  <c r="T805" i="71"/>
  <c r="S805" i="71"/>
  <c r="T797" i="71"/>
  <c r="S797" i="71"/>
  <c r="T789" i="71"/>
  <c r="S789" i="71"/>
  <c r="T781" i="71"/>
  <c r="S781" i="71"/>
  <c r="T773" i="71"/>
  <c r="S773" i="71"/>
  <c r="T765" i="71"/>
  <c r="S765" i="71"/>
  <c r="T757" i="71"/>
  <c r="S757" i="71"/>
  <c r="T749" i="71"/>
  <c r="S749" i="71"/>
  <c r="T741" i="71"/>
  <c r="S741" i="71"/>
  <c r="T733" i="71"/>
  <c r="S733" i="71"/>
  <c r="T725" i="71"/>
  <c r="S725" i="71"/>
  <c r="T717" i="71"/>
  <c r="S717" i="71"/>
  <c r="T709" i="71"/>
  <c r="S709" i="71"/>
  <c r="T701" i="71"/>
  <c r="S701" i="71"/>
  <c r="T693" i="71"/>
  <c r="S693" i="71"/>
  <c r="T685" i="71"/>
  <c r="S685" i="71"/>
  <c r="S613" i="71"/>
  <c r="T613" i="71"/>
  <c r="T605" i="71"/>
  <c r="S605" i="71"/>
  <c r="T597" i="71"/>
  <c r="S597" i="71"/>
  <c r="T589" i="71"/>
  <c r="S589" i="71"/>
  <c r="T581" i="71"/>
  <c r="S581" i="71"/>
  <c r="T573" i="71"/>
  <c r="S573" i="71"/>
  <c r="T565" i="71"/>
  <c r="S565" i="71"/>
  <c r="T557" i="71"/>
  <c r="S557" i="71"/>
  <c r="T549" i="71"/>
  <c r="S549" i="71"/>
  <c r="T541" i="71"/>
  <c r="S541" i="71"/>
  <c r="T533" i="71"/>
  <c r="S533" i="71"/>
  <c r="T525" i="71"/>
  <c r="S525" i="71"/>
  <c r="S517" i="71"/>
  <c r="T517" i="71"/>
  <c r="S509" i="71"/>
  <c r="T509" i="71"/>
  <c r="S501" i="71"/>
  <c r="T501" i="71"/>
  <c r="T493" i="71"/>
  <c r="S493" i="71"/>
  <c r="S485" i="71"/>
  <c r="T485" i="71"/>
  <c r="T323" i="71"/>
  <c r="S323" i="71"/>
  <c r="T315" i="71"/>
  <c r="S315" i="71"/>
  <c r="T307" i="71"/>
  <c r="S307" i="71"/>
  <c r="T299" i="71"/>
  <c r="S299" i="71"/>
  <c r="T291" i="71"/>
  <c r="S291" i="71"/>
  <c r="T283" i="71"/>
  <c r="S283" i="71"/>
  <c r="T275" i="71"/>
  <c r="S275" i="71"/>
  <c r="T267" i="71"/>
  <c r="S267" i="71"/>
  <c r="T259" i="71"/>
  <c r="S259" i="71"/>
  <c r="T251" i="71"/>
  <c r="S251" i="71"/>
  <c r="T243" i="71"/>
  <c r="S243" i="71"/>
  <c r="T235" i="71"/>
  <c r="S235" i="71"/>
  <c r="T227" i="71"/>
  <c r="S227" i="71"/>
  <c r="T219" i="71"/>
  <c r="S219" i="71"/>
  <c r="T211" i="71"/>
  <c r="S211" i="71"/>
  <c r="T203" i="71"/>
  <c r="S203" i="71"/>
  <c r="T195" i="71"/>
  <c r="S195" i="71"/>
  <c r="T187" i="71"/>
  <c r="S187" i="71"/>
  <c r="T179" i="71"/>
  <c r="S179" i="71"/>
  <c r="T163" i="71"/>
  <c r="S163" i="71"/>
  <c r="T155" i="71"/>
  <c r="S155" i="71"/>
  <c r="S1297" i="71"/>
  <c r="S1210" i="71"/>
  <c r="S1098" i="71"/>
  <c r="S970" i="71"/>
  <c r="S842" i="71"/>
  <c r="S714" i="71"/>
  <c r="S586" i="71"/>
  <c r="T1252" i="71"/>
  <c r="T740" i="71"/>
  <c r="T366" i="71"/>
  <c r="S366" i="71"/>
  <c r="T142" i="71"/>
  <c r="S142" i="71"/>
  <c r="S118" i="71"/>
  <c r="T118" i="71"/>
  <c r="T1314" i="71"/>
  <c r="S1314" i="71"/>
  <c r="T1250" i="71"/>
  <c r="S1250" i="71"/>
  <c r="T1218" i="71"/>
  <c r="S1218" i="71"/>
  <c r="T1186" i="71"/>
  <c r="S1186" i="71"/>
  <c r="T1170" i="71"/>
  <c r="S1170" i="71"/>
  <c r="T1146" i="71"/>
  <c r="S1146" i="71"/>
  <c r="T1114" i="71"/>
  <c r="S1114" i="71"/>
  <c r="T1082" i="71"/>
  <c r="S1082" i="71"/>
  <c r="T850" i="71"/>
  <c r="S850" i="71"/>
  <c r="T818" i="71"/>
  <c r="S818" i="71"/>
  <c r="T762" i="71"/>
  <c r="S762" i="71"/>
  <c r="T730" i="71"/>
  <c r="S730" i="71"/>
  <c r="T690" i="71"/>
  <c r="S690" i="71"/>
  <c r="S453" i="71"/>
  <c r="T453" i="71"/>
  <c r="S421" i="71"/>
  <c r="T421" i="71"/>
  <c r="T395" i="71"/>
  <c r="S395" i="71"/>
  <c r="T131" i="71"/>
  <c r="S131" i="71"/>
  <c r="S1354" i="71"/>
  <c r="S802" i="71"/>
  <c r="T91" i="71"/>
  <c r="S91" i="71"/>
  <c r="T1353" i="71"/>
  <c r="S1353" i="71"/>
  <c r="T1321" i="71"/>
  <c r="S1321" i="71"/>
  <c r="T1305" i="71"/>
  <c r="S1305" i="71"/>
  <c r="T1281" i="71"/>
  <c r="S1281" i="71"/>
  <c r="T1241" i="71"/>
  <c r="S1241" i="71"/>
  <c r="T1201" i="71"/>
  <c r="S1201" i="71"/>
  <c r="T1065" i="71"/>
  <c r="S1065" i="71"/>
  <c r="T1025" i="71"/>
  <c r="S1025" i="71"/>
  <c r="T985" i="71"/>
  <c r="S985" i="71"/>
  <c r="T937" i="71"/>
  <c r="S937" i="71"/>
  <c r="T881" i="71"/>
  <c r="S881" i="71"/>
  <c r="T841" i="71"/>
  <c r="S841" i="71"/>
  <c r="T793" i="71"/>
  <c r="S793" i="71"/>
  <c r="T761" i="71"/>
  <c r="S761" i="71"/>
  <c r="T729" i="71"/>
  <c r="S729" i="71"/>
  <c r="T681" i="71"/>
  <c r="S681" i="71"/>
  <c r="T585" i="71"/>
  <c r="S585" i="71"/>
  <c r="T569" i="71"/>
  <c r="S569" i="71"/>
  <c r="T537" i="71"/>
  <c r="S537" i="71"/>
  <c r="S1338" i="71"/>
  <c r="T668" i="71"/>
  <c r="S668" i="71"/>
  <c r="T660" i="71"/>
  <c r="S660" i="71"/>
  <c r="T652" i="71"/>
  <c r="S652" i="71"/>
  <c r="T644" i="71"/>
  <c r="S644" i="71"/>
  <c r="T636" i="71"/>
  <c r="S636" i="71"/>
  <c r="T628" i="71"/>
  <c r="S628" i="71"/>
  <c r="T620" i="71"/>
  <c r="S620" i="71"/>
  <c r="T476" i="71"/>
  <c r="S476" i="71"/>
  <c r="T468" i="71"/>
  <c r="S468" i="71"/>
  <c r="T460" i="71"/>
  <c r="S460" i="71"/>
  <c r="T396" i="71"/>
  <c r="S396" i="71"/>
  <c r="T388" i="71"/>
  <c r="S388" i="71"/>
  <c r="T380" i="71"/>
  <c r="S380" i="71"/>
  <c r="T372" i="71"/>
  <c r="S372" i="71"/>
  <c r="T364" i="71"/>
  <c r="S364" i="71"/>
  <c r="T356" i="71"/>
  <c r="S356" i="71"/>
  <c r="T348" i="71"/>
  <c r="S348" i="71"/>
  <c r="T340" i="71"/>
  <c r="S340" i="71"/>
  <c r="T148" i="71"/>
  <c r="S148" i="71"/>
  <c r="T140" i="71"/>
  <c r="S140" i="71"/>
  <c r="T132" i="71"/>
  <c r="S132" i="71"/>
  <c r="T124" i="71"/>
  <c r="S124" i="71"/>
  <c r="T116" i="71"/>
  <c r="S116" i="71"/>
  <c r="T108" i="71"/>
  <c r="S108" i="71"/>
  <c r="T100" i="71"/>
  <c r="S100" i="71"/>
  <c r="T92" i="71"/>
  <c r="S92" i="71"/>
  <c r="T84" i="71"/>
  <c r="S84" i="71"/>
  <c r="T8" i="71"/>
  <c r="S8" i="71"/>
  <c r="T1356" i="71"/>
  <c r="S1356" i="71"/>
  <c r="S1340" i="71"/>
  <c r="T1340" i="71"/>
  <c r="S1332" i="71"/>
  <c r="T1332" i="71"/>
  <c r="T1324" i="71"/>
  <c r="S1324" i="71"/>
  <c r="S1316" i="71"/>
  <c r="T1316" i="71"/>
  <c r="S1308" i="71"/>
  <c r="T1308" i="71"/>
  <c r="S1300" i="71"/>
  <c r="T1300" i="71"/>
  <c r="T1292" i="71"/>
  <c r="S1292" i="71"/>
  <c r="S1276" i="71"/>
  <c r="T1276" i="71"/>
  <c r="S1268" i="71"/>
  <c r="T1268" i="71"/>
  <c r="S1244" i="71"/>
  <c r="T1244" i="71"/>
  <c r="S1236" i="71"/>
  <c r="T1236" i="71"/>
  <c r="T1228" i="71"/>
  <c r="S1228" i="71"/>
  <c r="S1220" i="71"/>
  <c r="T1220" i="71"/>
  <c r="S1212" i="71"/>
  <c r="T1212" i="71"/>
  <c r="S1204" i="71"/>
  <c r="T1204" i="71"/>
  <c r="T1196" i="71"/>
  <c r="S1196" i="71"/>
  <c r="S1188" i="71"/>
  <c r="T1188" i="71"/>
  <c r="S1180" i="71"/>
  <c r="T1180" i="71"/>
  <c r="S1172" i="71"/>
  <c r="T1172" i="71"/>
  <c r="T1164" i="71"/>
  <c r="S1164" i="71"/>
  <c r="S1148" i="71"/>
  <c r="T1148" i="71"/>
  <c r="S1140" i="71"/>
  <c r="T1140" i="71"/>
  <c r="T1132" i="71"/>
  <c r="S1132" i="71"/>
  <c r="S1116" i="71"/>
  <c r="T1116" i="71"/>
  <c r="S1108" i="71"/>
  <c r="T1108" i="71"/>
  <c r="T1100" i="71"/>
  <c r="S1100" i="71"/>
  <c r="S1092" i="71"/>
  <c r="T1092" i="71"/>
  <c r="S1084" i="71"/>
  <c r="T1084" i="71"/>
  <c r="S1076" i="71"/>
  <c r="T1076" i="71"/>
  <c r="T1068" i="71"/>
  <c r="S1068" i="71"/>
  <c r="S1060" i="71"/>
  <c r="T1060" i="71"/>
  <c r="S1052" i="71"/>
  <c r="T1052" i="71"/>
  <c r="S1044" i="71"/>
  <c r="T1044" i="71"/>
  <c r="T1036" i="71"/>
  <c r="S1036" i="71"/>
  <c r="S1020" i="71"/>
  <c r="T1020" i="71"/>
  <c r="S1012" i="71"/>
  <c r="T1012" i="71"/>
  <c r="T1004" i="71"/>
  <c r="S1004" i="71"/>
  <c r="S988" i="71"/>
  <c r="T988" i="71"/>
  <c r="S980" i="71"/>
  <c r="T980" i="71"/>
  <c r="T972" i="71"/>
  <c r="S972" i="71"/>
  <c r="S964" i="71"/>
  <c r="T964" i="71"/>
  <c r="S956" i="71"/>
  <c r="T956" i="71"/>
  <c r="S948" i="71"/>
  <c r="T948" i="71"/>
  <c r="T940" i="71"/>
  <c r="S940" i="71"/>
  <c r="S932" i="71"/>
  <c r="T932" i="71"/>
  <c r="S924" i="71"/>
  <c r="T924" i="71"/>
  <c r="S916" i="71"/>
  <c r="T916" i="71"/>
  <c r="S860" i="71"/>
  <c r="T860" i="71"/>
  <c r="S852" i="71"/>
  <c r="T852" i="71"/>
  <c r="T844" i="71"/>
  <c r="S844" i="71"/>
  <c r="S836" i="71"/>
  <c r="T836" i="71"/>
  <c r="S828" i="71"/>
  <c r="T828" i="71"/>
  <c r="S820" i="71"/>
  <c r="T820" i="71"/>
  <c r="T812" i="71"/>
  <c r="S812" i="71"/>
  <c r="S804" i="71"/>
  <c r="T804" i="71"/>
  <c r="S796" i="71"/>
  <c r="T796" i="71"/>
  <c r="S788" i="71"/>
  <c r="T788" i="71"/>
  <c r="T780" i="71"/>
  <c r="S780" i="71"/>
  <c r="S764" i="71"/>
  <c r="T764" i="71"/>
  <c r="S756" i="71"/>
  <c r="T756" i="71"/>
  <c r="T748" i="71"/>
  <c r="S748" i="71"/>
  <c r="S732" i="71"/>
  <c r="T732" i="71"/>
  <c r="S724" i="71"/>
  <c r="T724" i="71"/>
  <c r="T716" i="71"/>
  <c r="S716" i="71"/>
  <c r="S708" i="71"/>
  <c r="T708" i="71"/>
  <c r="S700" i="71"/>
  <c r="T700" i="71"/>
  <c r="S692" i="71"/>
  <c r="T692" i="71"/>
  <c r="T684" i="71"/>
  <c r="S684" i="71"/>
  <c r="S1290" i="71"/>
  <c r="S1205" i="71"/>
  <c r="S1090" i="71"/>
  <c r="S962" i="71"/>
  <c r="S834" i="71"/>
  <c r="S706" i="71"/>
  <c r="S578" i="71"/>
  <c r="T1156" i="71"/>
  <c r="T518" i="71"/>
  <c r="S358" i="71"/>
  <c r="T358" i="71"/>
  <c r="S134" i="71"/>
  <c r="T134" i="71"/>
  <c r="T1346" i="71"/>
  <c r="S1346" i="71"/>
  <c r="T1306" i="71"/>
  <c r="S1306" i="71"/>
  <c r="T1282" i="71"/>
  <c r="S1282" i="71"/>
  <c r="T1242" i="71"/>
  <c r="S1242" i="71"/>
  <c r="T946" i="71"/>
  <c r="S946" i="71"/>
  <c r="T786" i="71"/>
  <c r="S786" i="71"/>
  <c r="T673" i="71"/>
  <c r="S673" i="71"/>
  <c r="T651" i="71"/>
  <c r="S651" i="71"/>
  <c r="T619" i="71"/>
  <c r="S619" i="71"/>
  <c r="T538" i="71"/>
  <c r="S538" i="71"/>
  <c r="S437" i="71"/>
  <c r="T437" i="71"/>
  <c r="T333" i="71"/>
  <c r="S333" i="71"/>
  <c r="T95" i="71"/>
  <c r="S95" i="71"/>
  <c r="S1058" i="71"/>
  <c r="T2" i="71"/>
  <c r="S2" i="71"/>
  <c r="T1337" i="71"/>
  <c r="S1337" i="71"/>
  <c r="T1217" i="71"/>
  <c r="S1217" i="71"/>
  <c r="T1177" i="71"/>
  <c r="S1177" i="71"/>
  <c r="T1145" i="71"/>
  <c r="S1145" i="71"/>
  <c r="T1113" i="71"/>
  <c r="S1113" i="71"/>
  <c r="T1081" i="71"/>
  <c r="S1081" i="71"/>
  <c r="T1041" i="71"/>
  <c r="S1041" i="71"/>
  <c r="T993" i="71"/>
  <c r="S993" i="71"/>
  <c r="T953" i="71"/>
  <c r="S953" i="71"/>
  <c r="T905" i="71"/>
  <c r="S905" i="71"/>
  <c r="T857" i="71"/>
  <c r="S857" i="71"/>
  <c r="T825" i="71"/>
  <c r="S825" i="71"/>
  <c r="T777" i="71"/>
  <c r="S777" i="71"/>
  <c r="T737" i="71"/>
  <c r="S737" i="71"/>
  <c r="T697" i="71"/>
  <c r="S697" i="71"/>
  <c r="T661" i="71"/>
  <c r="S661" i="71"/>
  <c r="T609" i="71"/>
  <c r="S609" i="71"/>
  <c r="T577" i="71"/>
  <c r="S577" i="71"/>
  <c r="T529" i="71"/>
  <c r="S529" i="71"/>
  <c r="S357" i="71"/>
  <c r="T357" i="71"/>
  <c r="T67" i="71"/>
  <c r="S67" i="71"/>
  <c r="T43" i="71"/>
  <c r="S43" i="71"/>
  <c r="T481" i="71"/>
  <c r="S481" i="71"/>
  <c r="T473" i="71"/>
  <c r="S473" i="71"/>
  <c r="T465" i="71"/>
  <c r="S465" i="71"/>
  <c r="T393" i="71"/>
  <c r="S393" i="71"/>
  <c r="T385" i="71"/>
  <c r="S385" i="71"/>
  <c r="T377" i="71"/>
  <c r="S377" i="71"/>
  <c r="T369" i="71"/>
  <c r="S369" i="71"/>
  <c r="T361" i="71"/>
  <c r="S361" i="71"/>
  <c r="T353" i="71"/>
  <c r="S353" i="71"/>
  <c r="T345" i="71"/>
  <c r="S345" i="71"/>
  <c r="T337" i="71"/>
  <c r="S337" i="71"/>
  <c r="T329" i="71"/>
  <c r="S329" i="71"/>
  <c r="T145" i="71"/>
  <c r="S145" i="71"/>
  <c r="T137" i="71"/>
  <c r="S137" i="71"/>
  <c r="T129" i="71"/>
  <c r="S129" i="71"/>
  <c r="T121" i="71"/>
  <c r="S121" i="71"/>
  <c r="T113" i="71"/>
  <c r="S113" i="71"/>
  <c r="T105" i="71"/>
  <c r="S105" i="71"/>
  <c r="T97" i="71"/>
  <c r="S97" i="71"/>
  <c r="T89" i="71"/>
  <c r="S89" i="71"/>
  <c r="T7" i="71"/>
  <c r="S7" i="71"/>
  <c r="T1355" i="71"/>
  <c r="S1355" i="71"/>
  <c r="S1347" i="71"/>
  <c r="T1347" i="71"/>
  <c r="S1339" i="71"/>
  <c r="T1339" i="71"/>
  <c r="S1331" i="71"/>
  <c r="T1331" i="71"/>
  <c r="T1323" i="71"/>
  <c r="S1323" i="71"/>
  <c r="S1315" i="71"/>
  <c r="T1315" i="71"/>
  <c r="S1299" i="71"/>
  <c r="T1299" i="71"/>
  <c r="T1291" i="71"/>
  <c r="S1291" i="71"/>
  <c r="S1283" i="71"/>
  <c r="T1283" i="71"/>
  <c r="S1275" i="71"/>
  <c r="T1275" i="71"/>
  <c r="T1259" i="71"/>
  <c r="S1259" i="71"/>
  <c r="S1251" i="71"/>
  <c r="T1251" i="71"/>
  <c r="S1243" i="71"/>
  <c r="T1243" i="71"/>
  <c r="S1235" i="71"/>
  <c r="T1235" i="71"/>
  <c r="T1227" i="71"/>
  <c r="S1227" i="71"/>
  <c r="S1219" i="71"/>
  <c r="T1219" i="71"/>
  <c r="S1211" i="71"/>
  <c r="T1211" i="71"/>
  <c r="S1203" i="71"/>
  <c r="T1203" i="71"/>
  <c r="S1187" i="71"/>
  <c r="T1187" i="71"/>
  <c r="S1179" i="71"/>
  <c r="T1179" i="71"/>
  <c r="S1171" i="71"/>
  <c r="T1171" i="71"/>
  <c r="T1163" i="71"/>
  <c r="S1163" i="71"/>
  <c r="S1155" i="71"/>
  <c r="T1155" i="71"/>
  <c r="S1147" i="71"/>
  <c r="T1147" i="71"/>
  <c r="S1139" i="71"/>
  <c r="T1139" i="71"/>
  <c r="T1131" i="71"/>
  <c r="S1131" i="71"/>
  <c r="S1123" i="71"/>
  <c r="T1123" i="71"/>
  <c r="S1115" i="71"/>
  <c r="T1115" i="71"/>
  <c r="S1107" i="71"/>
  <c r="T1107" i="71"/>
  <c r="T1099" i="71"/>
  <c r="S1099" i="71"/>
  <c r="S1091" i="71"/>
  <c r="T1091" i="71"/>
  <c r="S1083" i="71"/>
  <c r="T1083" i="71"/>
  <c r="S1075" i="71"/>
  <c r="T1075" i="71"/>
  <c r="T1067" i="71"/>
  <c r="S1067" i="71"/>
  <c r="S1059" i="71"/>
  <c r="T1059" i="71"/>
  <c r="S1051" i="71"/>
  <c r="T1051" i="71"/>
  <c r="S1043" i="71"/>
  <c r="T1043" i="71"/>
  <c r="T1035" i="71"/>
  <c r="S1035" i="71"/>
  <c r="S1011" i="71"/>
  <c r="T1011" i="71"/>
  <c r="S995" i="71"/>
  <c r="T995" i="71"/>
  <c r="S987" i="71"/>
  <c r="T987" i="71"/>
  <c r="S979" i="71"/>
  <c r="T979" i="71"/>
  <c r="T971" i="71"/>
  <c r="S971" i="71"/>
  <c r="S963" i="71"/>
  <c r="T963" i="71"/>
  <c r="S955" i="71"/>
  <c r="T955" i="71"/>
  <c r="S947" i="71"/>
  <c r="T947" i="71"/>
  <c r="T939" i="71"/>
  <c r="S939" i="71"/>
  <c r="S931" i="71"/>
  <c r="T931" i="71"/>
  <c r="S923" i="71"/>
  <c r="T923" i="71"/>
  <c r="S915" i="71"/>
  <c r="T915" i="71"/>
  <c r="S867" i="71"/>
  <c r="T867" i="71"/>
  <c r="S859" i="71"/>
  <c r="T859" i="71"/>
  <c r="S851" i="71"/>
  <c r="T851" i="71"/>
  <c r="T843" i="71"/>
  <c r="S843" i="71"/>
  <c r="S835" i="71"/>
  <c r="T835" i="71"/>
  <c r="S827" i="71"/>
  <c r="T827" i="71"/>
  <c r="S819" i="71"/>
  <c r="T819" i="71"/>
  <c r="T811" i="71"/>
  <c r="S811" i="71"/>
  <c r="S803" i="71"/>
  <c r="T803" i="71"/>
  <c r="S795" i="71"/>
  <c r="T795" i="71"/>
  <c r="S787" i="71"/>
  <c r="T787" i="71"/>
  <c r="T779" i="71"/>
  <c r="S779" i="71"/>
  <c r="S771" i="71"/>
  <c r="T771" i="71"/>
  <c r="S763" i="71"/>
  <c r="T763" i="71"/>
  <c r="S755" i="71"/>
  <c r="T755" i="71"/>
  <c r="T747" i="71"/>
  <c r="S747" i="71"/>
  <c r="S739" i="71"/>
  <c r="T739" i="71"/>
  <c r="S731" i="71"/>
  <c r="T731" i="71"/>
  <c r="S723" i="71"/>
  <c r="T723" i="71"/>
  <c r="T715" i="71"/>
  <c r="S715" i="71"/>
  <c r="S707" i="71"/>
  <c r="T707" i="71"/>
  <c r="S699" i="71"/>
  <c r="T699" i="71"/>
  <c r="S691" i="71"/>
  <c r="T691" i="71"/>
  <c r="T683" i="71"/>
  <c r="S683" i="71"/>
  <c r="T611" i="71"/>
  <c r="S611" i="71"/>
  <c r="T603" i="71"/>
  <c r="S603" i="71"/>
  <c r="T595" i="71"/>
  <c r="S595" i="71"/>
  <c r="T587" i="71"/>
  <c r="S587" i="71"/>
  <c r="T579" i="71"/>
  <c r="S579" i="71"/>
  <c r="T571" i="71"/>
  <c r="S571" i="71"/>
  <c r="T563" i="71"/>
  <c r="S563" i="71"/>
  <c r="T555" i="71"/>
  <c r="S555" i="71"/>
  <c r="T547" i="71"/>
  <c r="S547" i="71"/>
  <c r="T539" i="71"/>
  <c r="S539" i="71"/>
  <c r="T531" i="71"/>
  <c r="S531" i="71"/>
  <c r="T523" i="71"/>
  <c r="S523" i="71"/>
  <c r="T515" i="71"/>
  <c r="S515" i="71"/>
  <c r="T507" i="71"/>
  <c r="S507" i="71"/>
  <c r="T499" i="71"/>
  <c r="S499" i="71"/>
  <c r="T491" i="71"/>
  <c r="S491" i="71"/>
  <c r="S454" i="71"/>
  <c r="T454" i="71"/>
  <c r="T446" i="71"/>
  <c r="S446" i="71"/>
  <c r="T438" i="71"/>
  <c r="S438" i="71"/>
  <c r="T430" i="71"/>
  <c r="S430" i="71"/>
  <c r="T422" i="71"/>
  <c r="S422" i="71"/>
  <c r="T414" i="71"/>
  <c r="S414" i="71"/>
  <c r="T77" i="71"/>
  <c r="S77" i="71"/>
  <c r="S69" i="71"/>
  <c r="T69" i="71"/>
  <c r="S61" i="71"/>
  <c r="T61" i="71"/>
  <c r="S53" i="71"/>
  <c r="T53" i="71"/>
  <c r="T45" i="71"/>
  <c r="S45" i="71"/>
  <c r="S1274" i="71"/>
  <c r="S1189" i="71"/>
  <c r="S1066" i="71"/>
  <c r="S938" i="71"/>
  <c r="S810" i="71"/>
  <c r="S682" i="71"/>
  <c r="S554" i="71"/>
  <c r="S394" i="71"/>
  <c r="T1124" i="71"/>
  <c r="T390" i="71"/>
  <c r="T612" i="71"/>
  <c r="S612" i="71"/>
  <c r="T604" i="71"/>
  <c r="S604" i="71"/>
  <c r="T596" i="71"/>
  <c r="S596" i="71"/>
  <c r="T588" i="71"/>
  <c r="S588" i="71"/>
  <c r="T580" i="71"/>
  <c r="S580" i="71"/>
  <c r="T572" i="71"/>
  <c r="S572" i="71"/>
  <c r="T564" i="71"/>
  <c r="S564" i="71"/>
  <c r="T556" i="71"/>
  <c r="S556" i="71"/>
  <c r="T548" i="71"/>
  <c r="S548" i="71"/>
  <c r="T540" i="71"/>
  <c r="S540" i="71"/>
  <c r="T532" i="71"/>
  <c r="S532" i="71"/>
  <c r="T524" i="71"/>
  <c r="S524" i="71"/>
  <c r="T516" i="71"/>
  <c r="S516" i="71"/>
  <c r="T508" i="71"/>
  <c r="S508" i="71"/>
  <c r="T500" i="71"/>
  <c r="S500" i="71"/>
  <c r="T484" i="71"/>
  <c r="S484" i="71"/>
  <c r="T452" i="71"/>
  <c r="S452" i="71"/>
  <c r="T444" i="71"/>
  <c r="S444" i="71"/>
  <c r="T436" i="71"/>
  <c r="S436" i="71"/>
  <c r="T420" i="71"/>
  <c r="S420" i="71"/>
  <c r="T412" i="71"/>
  <c r="S412" i="71"/>
  <c r="T404" i="71"/>
  <c r="S404" i="71"/>
  <c r="T332" i="71"/>
  <c r="S332" i="71"/>
  <c r="T324" i="71"/>
  <c r="S324" i="71"/>
  <c r="T316" i="71"/>
  <c r="S316" i="71"/>
  <c r="T308" i="71"/>
  <c r="S308" i="71"/>
  <c r="T300" i="71"/>
  <c r="S300" i="71"/>
  <c r="T292" i="71"/>
  <c r="S292" i="71"/>
  <c r="T284" i="71"/>
  <c r="S284" i="71"/>
  <c r="T276" i="71"/>
  <c r="S276" i="71"/>
  <c r="T268" i="71"/>
  <c r="S268" i="71"/>
  <c r="T260" i="71"/>
  <c r="S260" i="71"/>
  <c r="T252" i="71"/>
  <c r="S252" i="71"/>
  <c r="T244" i="71"/>
  <c r="S244" i="71"/>
  <c r="T236" i="71"/>
  <c r="S236" i="71"/>
  <c r="T228" i="71"/>
  <c r="S228" i="71"/>
  <c r="T220" i="71"/>
  <c r="S220" i="71"/>
  <c r="T212" i="71"/>
  <c r="S212" i="71"/>
  <c r="T204" i="71"/>
  <c r="S204" i="71"/>
  <c r="T196" i="71"/>
  <c r="S196" i="71"/>
  <c r="T188" i="71"/>
  <c r="S188" i="71"/>
  <c r="T180" i="71"/>
  <c r="S180" i="71"/>
  <c r="T172" i="71"/>
  <c r="S172" i="71"/>
  <c r="T164" i="71"/>
  <c r="S164" i="71"/>
  <c r="T156" i="71"/>
  <c r="S156" i="71"/>
  <c r="S521" i="71"/>
  <c r="S264" i="71"/>
  <c r="S200" i="71"/>
  <c r="S50" i="71"/>
  <c r="T506" i="71"/>
  <c r="S506" i="71"/>
  <c r="T498" i="71"/>
  <c r="S498" i="71"/>
  <c r="T490" i="71"/>
  <c r="S490" i="71"/>
  <c r="T458" i="71"/>
  <c r="S458" i="71"/>
  <c r="T442" i="71"/>
  <c r="S442" i="71"/>
  <c r="T434" i="71"/>
  <c r="S434" i="71"/>
  <c r="T426" i="71"/>
  <c r="S426" i="71"/>
  <c r="T410" i="71"/>
  <c r="S410" i="71"/>
  <c r="T402" i="71"/>
  <c r="S402" i="71"/>
  <c r="T322" i="71"/>
  <c r="S322" i="71"/>
  <c r="T306" i="71"/>
  <c r="S306" i="71"/>
  <c r="T290" i="71"/>
  <c r="S290" i="71"/>
  <c r="T274" i="71"/>
  <c r="S274" i="71"/>
  <c r="T258" i="71"/>
  <c r="S258" i="71"/>
  <c r="T242" i="71"/>
  <c r="S242" i="71"/>
  <c r="T226" i="71"/>
  <c r="S226" i="71"/>
  <c r="T210" i="71"/>
  <c r="S210" i="71"/>
  <c r="T194" i="71"/>
  <c r="S194" i="71"/>
  <c r="T178" i="71"/>
  <c r="S178" i="71"/>
  <c r="T162" i="71"/>
  <c r="S162" i="71"/>
  <c r="T74" i="71"/>
  <c r="S74" i="71"/>
  <c r="T66" i="71"/>
  <c r="S66" i="71"/>
  <c r="T58" i="71"/>
  <c r="S58" i="71"/>
  <c r="T42" i="71"/>
  <c r="S42" i="71"/>
  <c r="T34" i="71"/>
  <c r="S34" i="71"/>
  <c r="T26" i="71"/>
  <c r="S26" i="71"/>
  <c r="S312" i="71"/>
  <c r="S248" i="71"/>
  <c r="S184" i="71"/>
  <c r="S18" i="71"/>
  <c r="T513" i="71"/>
  <c r="S513" i="71"/>
  <c r="T505" i="71"/>
  <c r="S505" i="71"/>
  <c r="T497" i="71"/>
  <c r="S497" i="71"/>
  <c r="T489" i="71"/>
  <c r="S489" i="71"/>
  <c r="T457" i="71"/>
  <c r="S457" i="71"/>
  <c r="T449" i="71"/>
  <c r="S449" i="71"/>
  <c r="T441" i="71"/>
  <c r="S441" i="71"/>
  <c r="T433" i="71"/>
  <c r="S433" i="71"/>
  <c r="T425" i="71"/>
  <c r="S425" i="71"/>
  <c r="T417" i="71"/>
  <c r="S417" i="71"/>
  <c r="T409" i="71"/>
  <c r="S409" i="71"/>
  <c r="T401" i="71"/>
  <c r="S401" i="71"/>
  <c r="T321" i="71"/>
  <c r="S321" i="71"/>
  <c r="T313" i="71"/>
  <c r="S313" i="71"/>
  <c r="T305" i="71"/>
  <c r="S305" i="71"/>
  <c r="T297" i="71"/>
  <c r="S297" i="71"/>
  <c r="T289" i="71"/>
  <c r="S289" i="71"/>
  <c r="T281" i="71"/>
  <c r="S281" i="71"/>
  <c r="T273" i="71"/>
  <c r="S273" i="71"/>
  <c r="T265" i="71"/>
  <c r="S265" i="71"/>
  <c r="T257" i="71"/>
  <c r="S257" i="71"/>
  <c r="T249" i="71"/>
  <c r="S249" i="71"/>
  <c r="T241" i="71"/>
  <c r="S241" i="71"/>
  <c r="T233" i="71"/>
  <c r="S233" i="71"/>
  <c r="T225" i="71"/>
  <c r="S225" i="71"/>
  <c r="T217" i="71"/>
  <c r="S217" i="71"/>
  <c r="T209" i="71"/>
  <c r="S209" i="71"/>
  <c r="T201" i="71"/>
  <c r="S201" i="71"/>
  <c r="T193" i="71"/>
  <c r="S193" i="71"/>
  <c r="T185" i="71"/>
  <c r="S185" i="71"/>
  <c r="T177" i="71"/>
  <c r="S177" i="71"/>
  <c r="T169" i="71"/>
  <c r="S169" i="71"/>
  <c r="T161" i="71"/>
  <c r="S161" i="71"/>
  <c r="T153" i="71"/>
  <c r="S153" i="71"/>
  <c r="S503" i="71"/>
  <c r="S418" i="71"/>
  <c r="S298" i="71"/>
  <c r="S234" i="71"/>
  <c r="S170" i="71"/>
  <c r="T262" i="71"/>
  <c r="T456" i="71"/>
  <c r="S456" i="71"/>
  <c r="T440" i="71"/>
  <c r="S440" i="71"/>
  <c r="T432" i="71"/>
  <c r="S432" i="71"/>
  <c r="T424" i="71"/>
  <c r="S424" i="71"/>
  <c r="T408" i="71"/>
  <c r="S408" i="71"/>
  <c r="T400" i="71"/>
  <c r="S400" i="71"/>
  <c r="T320" i="71"/>
  <c r="S320" i="71"/>
  <c r="T304" i="71"/>
  <c r="S304" i="71"/>
  <c r="T288" i="71"/>
  <c r="S288" i="71"/>
  <c r="T272" i="71"/>
  <c r="S272" i="71"/>
  <c r="T256" i="71"/>
  <c r="S256" i="71"/>
  <c r="T240" i="71"/>
  <c r="S240" i="71"/>
  <c r="T224" i="71"/>
  <c r="S224" i="71"/>
  <c r="T208" i="71"/>
  <c r="S208" i="71"/>
  <c r="T192" i="71"/>
  <c r="S192" i="71"/>
  <c r="T176" i="71"/>
  <c r="S176" i="71"/>
  <c r="T160" i="71"/>
  <c r="S160" i="71"/>
  <c r="S416" i="71"/>
  <c r="S296" i="71"/>
  <c r="S232" i="71"/>
  <c r="S168" i="71"/>
  <c r="T687" i="71"/>
  <c r="S687" i="71"/>
  <c r="T607" i="71"/>
  <c r="S607" i="71"/>
  <c r="T599" i="71"/>
  <c r="S599" i="71"/>
  <c r="T591" i="71"/>
  <c r="S591" i="71"/>
  <c r="T583" i="71"/>
  <c r="S583" i="71"/>
  <c r="T575" i="71"/>
  <c r="S575" i="71"/>
  <c r="T567" i="71"/>
  <c r="S567" i="71"/>
  <c r="T559" i="71"/>
  <c r="S559" i="71"/>
  <c r="T551" i="71"/>
  <c r="S551" i="71"/>
  <c r="T543" i="71"/>
  <c r="S543" i="71"/>
  <c r="T535" i="71"/>
  <c r="S535" i="71"/>
  <c r="T527" i="71"/>
  <c r="S527" i="71"/>
  <c r="T519" i="71"/>
  <c r="S519" i="71"/>
  <c r="T511" i="71"/>
  <c r="S511" i="71"/>
  <c r="T495" i="71"/>
  <c r="S495" i="71"/>
  <c r="T487" i="71"/>
  <c r="S487" i="71"/>
  <c r="T455" i="71"/>
  <c r="S455" i="71"/>
  <c r="T447" i="71"/>
  <c r="S447" i="71"/>
  <c r="T431" i="71"/>
  <c r="S431" i="71"/>
  <c r="T423" i="71"/>
  <c r="S423" i="71"/>
  <c r="T415" i="71"/>
  <c r="S415" i="71"/>
  <c r="T399" i="71"/>
  <c r="S399" i="71"/>
  <c r="T319" i="71"/>
  <c r="S319" i="71"/>
  <c r="T311" i="71"/>
  <c r="S311" i="71"/>
  <c r="T303" i="71"/>
  <c r="S303" i="71"/>
  <c r="T295" i="71"/>
  <c r="S295" i="71"/>
  <c r="T287" i="71"/>
  <c r="S287" i="71"/>
  <c r="T279" i="71"/>
  <c r="S279" i="71"/>
  <c r="T271" i="71"/>
  <c r="S271" i="71"/>
  <c r="T263" i="71"/>
  <c r="S263" i="71"/>
  <c r="T255" i="71"/>
  <c r="S255" i="71"/>
  <c r="T247" i="71"/>
  <c r="S247" i="71"/>
  <c r="T239" i="71"/>
  <c r="S239" i="71"/>
  <c r="T231" i="71"/>
  <c r="S231" i="71"/>
  <c r="T223" i="71"/>
  <c r="S223" i="71"/>
  <c r="T215" i="71"/>
  <c r="S215" i="71"/>
  <c r="T207" i="71"/>
  <c r="S207" i="71"/>
  <c r="T199" i="71"/>
  <c r="S199" i="71"/>
  <c r="T191" i="71"/>
  <c r="S191" i="71"/>
  <c r="T183" i="71"/>
  <c r="S183" i="71"/>
  <c r="T175" i="71"/>
  <c r="S175" i="71"/>
  <c r="T167" i="71"/>
  <c r="S167" i="71"/>
  <c r="T159" i="71"/>
  <c r="S159" i="71"/>
  <c r="T151" i="71"/>
  <c r="S151" i="71"/>
  <c r="T79" i="71"/>
  <c r="S79" i="71"/>
  <c r="T71" i="71"/>
  <c r="S71" i="71"/>
  <c r="T63" i="71"/>
  <c r="S63" i="71"/>
  <c r="T55" i="71"/>
  <c r="S55" i="71"/>
  <c r="T47" i="71"/>
  <c r="S47" i="71"/>
  <c r="T39" i="71"/>
  <c r="S39" i="71"/>
  <c r="T31" i="71"/>
  <c r="S31" i="71"/>
  <c r="T23" i="71"/>
  <c r="S23" i="71"/>
  <c r="T15" i="71"/>
  <c r="S15" i="71"/>
  <c r="S492" i="71"/>
  <c r="S450" i="71"/>
  <c r="S407" i="71"/>
  <c r="S282" i="71"/>
  <c r="S218" i="71"/>
  <c r="S154" i="71"/>
  <c r="T334" i="71"/>
  <c r="S334" i="71"/>
  <c r="S318" i="71"/>
  <c r="T318" i="71"/>
  <c r="S310" i="71"/>
  <c r="T310" i="71"/>
  <c r="T302" i="71"/>
  <c r="S302" i="71"/>
  <c r="S294" i="71"/>
  <c r="T294" i="71"/>
  <c r="S286" i="71"/>
  <c r="T286" i="71"/>
  <c r="S278" i="71"/>
  <c r="T278" i="71"/>
  <c r="T270" i="71"/>
  <c r="S270" i="71"/>
  <c r="S254" i="71"/>
  <c r="T254" i="71"/>
  <c r="S246" i="71"/>
  <c r="T246" i="71"/>
  <c r="T238" i="71"/>
  <c r="S238" i="71"/>
  <c r="S230" i="71"/>
  <c r="T230" i="71"/>
  <c r="S222" i="71"/>
  <c r="T222" i="71"/>
  <c r="S214" i="71"/>
  <c r="T214" i="71"/>
  <c r="T206" i="71"/>
  <c r="S206" i="71"/>
  <c r="S198" i="71"/>
  <c r="T198" i="71"/>
  <c r="S190" i="71"/>
  <c r="T190" i="71"/>
  <c r="S182" i="71"/>
  <c r="T182" i="71"/>
  <c r="T174" i="71"/>
  <c r="S174" i="71"/>
  <c r="S166" i="71"/>
  <c r="T166" i="71"/>
  <c r="S158" i="71"/>
  <c r="T158" i="71"/>
  <c r="S150" i="71"/>
  <c r="T150" i="71"/>
  <c r="T78" i="71"/>
  <c r="S78" i="71"/>
  <c r="S70" i="71"/>
  <c r="T70" i="71"/>
  <c r="S62" i="71"/>
  <c r="T62" i="71"/>
  <c r="S54" i="71"/>
  <c r="T54" i="71"/>
  <c r="T46" i="71"/>
  <c r="S46" i="71"/>
  <c r="S38" i="71"/>
  <c r="T38" i="71"/>
  <c r="S30" i="71"/>
  <c r="T30" i="71"/>
  <c r="S22" i="71"/>
  <c r="T22" i="71"/>
  <c r="T14" i="71"/>
  <c r="S14" i="71"/>
  <c r="S448" i="71"/>
  <c r="S406" i="71"/>
  <c r="S280" i="71"/>
  <c r="S216" i="71"/>
  <c r="S29" i="71"/>
  <c r="T29" i="71"/>
  <c r="S21" i="71"/>
  <c r="T21" i="71"/>
  <c r="T13" i="71"/>
  <c r="S13" i="71"/>
  <c r="T76" i="71"/>
  <c r="S76" i="71"/>
  <c r="T68" i="71"/>
  <c r="S68" i="71"/>
  <c r="T60" i="71"/>
  <c r="S60" i="71"/>
  <c r="T52" i="71"/>
  <c r="S52" i="71"/>
  <c r="T44" i="71"/>
  <c r="S44" i="71"/>
  <c r="T36" i="71"/>
  <c r="S36" i="71"/>
  <c r="T28" i="71"/>
  <c r="S28" i="71"/>
  <c r="T20" i="71"/>
  <c r="S20" i="71"/>
  <c r="T81" i="71"/>
  <c r="S81" i="71"/>
  <c r="T73" i="71"/>
  <c r="S73" i="71"/>
  <c r="T65" i="71"/>
  <c r="S65" i="71"/>
  <c r="T57" i="71"/>
  <c r="S57" i="71"/>
  <c r="T49" i="71"/>
  <c r="S49" i="71"/>
  <c r="T41" i="71"/>
  <c r="S41" i="71"/>
  <c r="T33" i="71"/>
  <c r="S33" i="71"/>
  <c r="T25" i="71"/>
  <c r="S25" i="71"/>
  <c r="T17" i="71"/>
  <c r="S17" i="71"/>
  <c r="T80" i="71"/>
  <c r="S80" i="71"/>
  <c r="T72" i="71"/>
  <c r="S72" i="71"/>
  <c r="T64" i="71"/>
  <c r="S64" i="71"/>
  <c r="T56" i="71"/>
  <c r="S56" i="71"/>
  <c r="T48" i="71"/>
  <c r="S48" i="71"/>
  <c r="T40" i="71"/>
  <c r="S40" i="71"/>
  <c r="T32" i="71"/>
  <c r="S32" i="71"/>
  <c r="T24" i="71"/>
  <c r="S24" i="71"/>
  <c r="T16" i="71"/>
  <c r="S16" i="71"/>
  <c r="T37" i="71"/>
  <c r="BX2" i="73"/>
  <c r="BX37" i="73" s="1"/>
  <c r="BY2" i="73"/>
  <c r="BZ2" i="73"/>
  <c r="CA2" i="73"/>
  <c r="BW2" i="73"/>
  <c r="BW37" i="73" s="1"/>
  <c r="BS2" i="73"/>
  <c r="BT2" i="73"/>
  <c r="BU2" i="73"/>
  <c r="BV2" i="73"/>
  <c r="BR2" i="73"/>
  <c r="BR37" i="73" s="1"/>
  <c r="BN2" i="73"/>
  <c r="BN37" i="73" s="1"/>
  <c r="BO2" i="73"/>
  <c r="BP2" i="73"/>
  <c r="BQ2" i="73"/>
  <c r="BM2" i="73"/>
  <c r="BM37" i="73" s="1"/>
  <c r="BI2" i="73"/>
  <c r="BI37" i="73" s="1"/>
  <c r="BJ2" i="73"/>
  <c r="BK2" i="73"/>
  <c r="BL2" i="73"/>
  <c r="BH2" i="73"/>
  <c r="BH37" i="73" s="1"/>
  <c r="BD2" i="73"/>
  <c r="BD37" i="73" s="1"/>
  <c r="BE2" i="73"/>
  <c r="BF2" i="73"/>
  <c r="BG2" i="73"/>
  <c r="BC2" i="73"/>
  <c r="BC37" i="73" s="1"/>
  <c r="AY2" i="73"/>
  <c r="AY37" i="73" s="1"/>
  <c r="AZ2" i="73"/>
  <c r="BA2" i="73"/>
  <c r="BB2" i="73"/>
  <c r="AX2" i="73"/>
  <c r="AT2" i="73"/>
  <c r="AT37" i="73" s="1"/>
  <c r="AU2" i="73"/>
  <c r="AV2" i="73"/>
  <c r="AW2" i="73"/>
  <c r="AS2" i="73"/>
  <c r="AS37" i="73" s="1"/>
  <c r="AO2" i="73"/>
  <c r="AP2" i="73"/>
  <c r="AQ2" i="73"/>
  <c r="AR2" i="73"/>
  <c r="AN2" i="73"/>
  <c r="AN37" i="73" s="1"/>
  <c r="AJ2" i="73"/>
  <c r="AJ37" i="73" s="1"/>
  <c r="AK2" i="73"/>
  <c r="AL2" i="73"/>
  <c r="AM2" i="73"/>
  <c r="AI2" i="73"/>
  <c r="AI37" i="73" s="1"/>
  <c r="AE2" i="73"/>
  <c r="AE37" i="73" s="1"/>
  <c r="AF2" i="73"/>
  <c r="AG2" i="73"/>
  <c r="AH2" i="73"/>
  <c r="AD2" i="73"/>
  <c r="AD37" i="73" s="1"/>
  <c r="Z2" i="73"/>
  <c r="Z37" i="73" s="1"/>
  <c r="AA2" i="73"/>
  <c r="AB2" i="73"/>
  <c r="AC2" i="73"/>
  <c r="Y2" i="73"/>
  <c r="Y37" i="73" s="1"/>
  <c r="X2" i="73"/>
  <c r="U2" i="73"/>
  <c r="U37" i="73" s="1"/>
  <c r="V2" i="73"/>
  <c r="W2" i="73"/>
  <c r="T2" i="73"/>
  <c r="T37" i="73" s="1"/>
  <c r="BJ44" i="73"/>
  <c r="AZ67" i="73"/>
  <c r="AZ51" i="73"/>
  <c r="AK53" i="73"/>
  <c r="S171" i="71" l="1"/>
  <c r="T3" i="71"/>
  <c r="T459" i="71"/>
  <c r="T643" i="71"/>
  <c r="T1087" i="71"/>
  <c r="T1333" i="71"/>
  <c r="S907" i="71"/>
  <c r="S1003" i="71"/>
  <c r="S127" i="71"/>
  <c r="S379" i="71"/>
  <c r="S135" i="71"/>
  <c r="S655" i="71"/>
  <c r="S387" i="71"/>
  <c r="T883" i="71"/>
  <c r="T1027" i="71"/>
  <c r="S1173" i="71"/>
  <c r="S663" i="71"/>
  <c r="AF58" i="73"/>
  <c r="AF49" i="73"/>
  <c r="AQ53" i="73"/>
  <c r="AB53" i="73"/>
  <c r="BP53" i="73"/>
  <c r="AL53" i="73"/>
  <c r="W53" i="73"/>
  <c r="BK53" i="73"/>
  <c r="AV53" i="73"/>
  <c r="AG53" i="73"/>
  <c r="BU53" i="73"/>
  <c r="BA53" i="73"/>
  <c r="BF53" i="73"/>
  <c r="BZ53" i="73"/>
  <c r="BM5" i="73"/>
  <c r="AY53" i="73"/>
  <c r="BX53" i="73"/>
  <c r="AJ53" i="73"/>
  <c r="BI53" i="73"/>
  <c r="U53" i="73"/>
  <c r="AE53" i="73"/>
  <c r="BS53" i="73"/>
  <c r="BD53" i="73"/>
  <c r="AO53" i="73"/>
  <c r="Z53" i="73"/>
  <c r="BN53" i="73"/>
  <c r="AT53" i="73"/>
  <c r="AI53" i="73"/>
  <c r="BW53" i="73"/>
  <c r="T53" i="73"/>
  <c r="BH53" i="73"/>
  <c r="AD53" i="73"/>
  <c r="BR53" i="73"/>
  <c r="BC53" i="73"/>
  <c r="AN53" i="73"/>
  <c r="Y53" i="73"/>
  <c r="BM53" i="73"/>
  <c r="AX53" i="73"/>
  <c r="AS53" i="73"/>
  <c r="AA53" i="73"/>
  <c r="BO53" i="73"/>
  <c r="AZ53" i="73"/>
  <c r="BJ53" i="73"/>
  <c r="BT53" i="73"/>
  <c r="V53" i="73"/>
  <c r="AU53" i="73"/>
  <c r="AF53" i="73"/>
  <c r="BE53" i="73"/>
  <c r="BY53" i="73"/>
  <c r="AP53" i="73"/>
  <c r="BG53" i="73"/>
  <c r="BQ53" i="73"/>
  <c r="BB53" i="73"/>
  <c r="AR53" i="73"/>
  <c r="AC53" i="73"/>
  <c r="AM53" i="73"/>
  <c r="CA53" i="73"/>
  <c r="BL53" i="73"/>
  <c r="X53" i="73"/>
  <c r="AW53" i="73"/>
  <c r="AH53" i="73"/>
  <c r="BV53" i="73"/>
  <c r="AO37" i="73"/>
  <c r="AO17" i="73"/>
  <c r="AD17" i="73"/>
  <c r="BR17" i="73"/>
  <c r="BC17" i="73"/>
  <c r="BM17" i="73"/>
  <c r="AN17" i="73"/>
  <c r="Y17" i="73"/>
  <c r="AX17" i="73"/>
  <c r="BH17" i="73"/>
  <c r="AS17" i="73"/>
  <c r="AI17" i="73"/>
  <c r="BW17" i="73"/>
  <c r="T17" i="73"/>
  <c r="U17" i="73"/>
  <c r="AT17" i="73"/>
  <c r="AE17" i="73"/>
  <c r="BS17" i="73"/>
  <c r="BD17" i="73"/>
  <c r="BX17" i="73"/>
  <c r="Z17" i="73"/>
  <c r="BN17" i="73"/>
  <c r="BI17" i="73"/>
  <c r="AY17" i="73"/>
  <c r="AJ17" i="73"/>
  <c r="X37" i="73"/>
  <c r="AG37" i="73"/>
  <c r="AU37" i="73"/>
  <c r="BG37" i="73"/>
  <c r="BU37" i="73"/>
  <c r="AF50" i="73"/>
  <c r="AZ65" i="73"/>
  <c r="AF37" i="73"/>
  <c r="AR37" i="73"/>
  <c r="BF37" i="73"/>
  <c r="BT37" i="73"/>
  <c r="AL17" i="73"/>
  <c r="W17" i="73"/>
  <c r="BK17" i="73"/>
  <c r="BU17" i="73"/>
  <c r="BA17" i="73"/>
  <c r="AV17" i="73"/>
  <c r="AG17" i="73"/>
  <c r="BF17" i="73"/>
  <c r="AQ17" i="73"/>
  <c r="BP17" i="73"/>
  <c r="BZ17" i="73"/>
  <c r="AB17" i="73"/>
  <c r="BE37" i="73"/>
  <c r="BQ37" i="73"/>
  <c r="BD69" i="73"/>
  <c r="AB61" i="73"/>
  <c r="AB37" i="73"/>
  <c r="AP37" i="73"/>
  <c r="BB37" i="73"/>
  <c r="BP37" i="73"/>
  <c r="BN47" i="73"/>
  <c r="AA37" i="73"/>
  <c r="AM37" i="73"/>
  <c r="BA37" i="73"/>
  <c r="BO37" i="73"/>
  <c r="CA37" i="73"/>
  <c r="W37" i="73"/>
  <c r="AL37" i="73"/>
  <c r="AZ37" i="73"/>
  <c r="BL37" i="73"/>
  <c r="BZ37" i="73"/>
  <c r="AC17" i="73"/>
  <c r="BB17" i="73"/>
  <c r="AM17" i="73"/>
  <c r="CA17" i="73"/>
  <c r="X17" i="73"/>
  <c r="BL17" i="73"/>
  <c r="AW17" i="73"/>
  <c r="AH17" i="73"/>
  <c r="BV17" i="73"/>
  <c r="AR17" i="73"/>
  <c r="BG17" i="73"/>
  <c r="BQ17" i="73"/>
  <c r="AK17" i="73"/>
  <c r="V17" i="73"/>
  <c r="AU17" i="73"/>
  <c r="BJ17" i="73"/>
  <c r="AF17" i="73"/>
  <c r="BT17" i="73"/>
  <c r="BE17" i="73"/>
  <c r="BY17" i="73"/>
  <c r="AP17" i="73"/>
  <c r="AA17" i="73"/>
  <c r="BO17" i="73"/>
  <c r="AZ17" i="73"/>
  <c r="V37" i="73"/>
  <c r="AK37" i="73"/>
  <c r="AW37" i="73"/>
  <c r="BK37" i="73"/>
  <c r="BY37" i="73"/>
  <c r="BN45" i="73"/>
  <c r="AJ65" i="73"/>
  <c r="AH37" i="73"/>
  <c r="AV37" i="73"/>
  <c r="BJ37" i="73"/>
  <c r="BV37" i="73"/>
  <c r="AC31" i="73"/>
  <c r="AC37" i="73"/>
  <c r="AQ31" i="73"/>
  <c r="AQ37" i="73"/>
  <c r="AX31" i="73"/>
  <c r="AX37" i="73"/>
  <c r="BS31" i="73"/>
  <c r="BS37" i="73"/>
  <c r="X31" i="73"/>
  <c r="AG31" i="73"/>
  <c r="AN31" i="73"/>
  <c r="AU31" i="73"/>
  <c r="BG31" i="73"/>
  <c r="BI31" i="73"/>
  <c r="BU31" i="73"/>
  <c r="Y31" i="73"/>
  <c r="AF31" i="73"/>
  <c r="AR31" i="73"/>
  <c r="AT31" i="73"/>
  <c r="BF31" i="73"/>
  <c r="BM31" i="73"/>
  <c r="BT31" i="73"/>
  <c r="AB31" i="73"/>
  <c r="AI31" i="73"/>
  <c r="AP31" i="73"/>
  <c r="BB31" i="73"/>
  <c r="BD31" i="73"/>
  <c r="BP31" i="73"/>
  <c r="BW31" i="73"/>
  <c r="AE31" i="73"/>
  <c r="T31" i="73"/>
  <c r="AA31" i="73"/>
  <c r="AM31" i="73"/>
  <c r="AO31" i="73"/>
  <c r="BA31" i="73"/>
  <c r="BH31" i="73"/>
  <c r="BO31" i="73"/>
  <c r="CA31" i="73"/>
  <c r="BE31" i="73"/>
  <c r="BQ31" i="73"/>
  <c r="W31" i="73"/>
  <c r="Z31" i="73"/>
  <c r="AL31" i="73"/>
  <c r="AS31" i="73"/>
  <c r="AZ31" i="73"/>
  <c r="BL31" i="73"/>
  <c r="BN31" i="73"/>
  <c r="BZ31" i="73"/>
  <c r="V31" i="73"/>
  <c r="AD31" i="73"/>
  <c r="AK31" i="73"/>
  <c r="AW31" i="73"/>
  <c r="AY31" i="73"/>
  <c r="BK31" i="73"/>
  <c r="BR31" i="73"/>
  <c r="BY31" i="73"/>
  <c r="U31" i="73"/>
  <c r="AH31" i="73"/>
  <c r="AJ31" i="73"/>
  <c r="AV31" i="73"/>
  <c r="BC31" i="73"/>
  <c r="BJ31" i="73"/>
  <c r="BV31" i="73"/>
  <c r="BX31" i="73"/>
  <c r="AC20" i="73"/>
  <c r="AQ20" i="73"/>
  <c r="AX20" i="73"/>
  <c r="BS20" i="73"/>
  <c r="X20" i="73"/>
  <c r="AG20" i="73"/>
  <c r="AN20" i="73"/>
  <c r="AU20" i="73"/>
  <c r="BG20" i="73"/>
  <c r="BI20" i="73"/>
  <c r="BU20" i="73"/>
  <c r="Y20" i="73"/>
  <c r="AF20" i="73"/>
  <c r="AR20" i="73"/>
  <c r="AT20" i="73"/>
  <c r="BF20" i="73"/>
  <c r="BM20" i="73"/>
  <c r="BT20" i="73"/>
  <c r="AB20" i="73"/>
  <c r="AI20" i="73"/>
  <c r="AP20" i="73"/>
  <c r="BB20" i="73"/>
  <c r="BD20" i="73"/>
  <c r="BP20" i="73"/>
  <c r="BW20" i="73"/>
  <c r="T20" i="73"/>
  <c r="AA20" i="73"/>
  <c r="AM20" i="73"/>
  <c r="AO20" i="73"/>
  <c r="BA20" i="73"/>
  <c r="BH20" i="73"/>
  <c r="BO20" i="73"/>
  <c r="CA20" i="73"/>
  <c r="BE20" i="73"/>
  <c r="BQ20" i="73"/>
  <c r="W20" i="73"/>
  <c r="Z20" i="73"/>
  <c r="AL20" i="73"/>
  <c r="AS20" i="73"/>
  <c r="AZ20" i="73"/>
  <c r="BL20" i="73"/>
  <c r="BN20" i="73"/>
  <c r="BZ20" i="73"/>
  <c r="AE20" i="73"/>
  <c r="V20" i="73"/>
  <c r="AD20" i="73"/>
  <c r="AK20" i="73"/>
  <c r="AW20" i="73"/>
  <c r="AY20" i="73"/>
  <c r="BK20" i="73"/>
  <c r="BR20" i="73"/>
  <c r="BY20" i="73"/>
  <c r="U20" i="73"/>
  <c r="AH20" i="73"/>
  <c r="AJ20" i="73"/>
  <c r="AV20" i="73"/>
  <c r="BC20" i="73"/>
  <c r="BJ20" i="73"/>
  <c r="BV20" i="73"/>
  <c r="BX20" i="73"/>
  <c r="AC15" i="73"/>
  <c r="AQ15" i="73"/>
  <c r="AX15" i="73"/>
  <c r="BS15" i="73"/>
  <c r="Y15" i="73"/>
  <c r="AF15" i="73"/>
  <c r="AR15" i="73"/>
  <c r="AT42" i="73"/>
  <c r="AT15" i="73"/>
  <c r="BF15" i="73"/>
  <c r="BM52" i="73"/>
  <c r="BM15" i="73"/>
  <c r="BT36" i="73"/>
  <c r="BT15" i="73"/>
  <c r="AB63" i="73"/>
  <c r="AB15" i="73"/>
  <c r="AI46" i="73"/>
  <c r="AI15" i="73"/>
  <c r="AP41" i="73"/>
  <c r="AP15" i="73"/>
  <c r="BB15" i="73"/>
  <c r="BD38" i="73"/>
  <c r="BD15" i="73"/>
  <c r="BP15" i="73"/>
  <c r="BW46" i="73"/>
  <c r="BW15" i="73"/>
  <c r="AE63" i="73"/>
  <c r="AE15" i="73"/>
  <c r="T52" i="73"/>
  <c r="T15" i="73"/>
  <c r="AA54" i="73"/>
  <c r="AA15" i="73"/>
  <c r="AM15" i="73"/>
  <c r="AO15" i="73"/>
  <c r="BA54" i="73"/>
  <c r="BA15" i="73"/>
  <c r="BH43" i="73"/>
  <c r="BH15" i="73"/>
  <c r="BO63" i="73"/>
  <c r="BO15" i="73"/>
  <c r="CA15" i="73"/>
  <c r="W15" i="73"/>
  <c r="Z24" i="73"/>
  <c r="Z15" i="73"/>
  <c r="AL36" i="73"/>
  <c r="AL15" i="73"/>
  <c r="AS54" i="73"/>
  <c r="AS15" i="73"/>
  <c r="AZ63" i="73"/>
  <c r="AZ15" i="73"/>
  <c r="BL15" i="73"/>
  <c r="BN52" i="73"/>
  <c r="BN15" i="73"/>
  <c r="BZ54" i="73"/>
  <c r="BZ15" i="73"/>
  <c r="X15" i="73"/>
  <c r="AG15" i="73"/>
  <c r="AN15" i="73"/>
  <c r="AU15" i="73"/>
  <c r="BG46" i="73"/>
  <c r="BG15" i="73"/>
  <c r="BI22" i="73"/>
  <c r="BI15" i="73"/>
  <c r="BU32" i="73"/>
  <c r="BU15" i="73"/>
  <c r="BE15" i="73"/>
  <c r="BQ15" i="73"/>
  <c r="V54" i="73"/>
  <c r="V15" i="73"/>
  <c r="AD15" i="73"/>
  <c r="AK36" i="73"/>
  <c r="AK15" i="73"/>
  <c r="AW15" i="73"/>
  <c r="AY42" i="73"/>
  <c r="AY15" i="73"/>
  <c r="BK15" i="73"/>
  <c r="BR46" i="73"/>
  <c r="BR15" i="73"/>
  <c r="BY15" i="73"/>
  <c r="U63" i="73"/>
  <c r="U15" i="73"/>
  <c r="AH43" i="73"/>
  <c r="AH15" i="73"/>
  <c r="AJ38" i="73"/>
  <c r="AJ15" i="73"/>
  <c r="AV15" i="73"/>
  <c r="BC52" i="73"/>
  <c r="BC15" i="73"/>
  <c r="BJ41" i="73"/>
  <c r="BJ15" i="73"/>
  <c r="BV15" i="73"/>
  <c r="BX35" i="73"/>
  <c r="BX15" i="73"/>
  <c r="T70" i="73"/>
  <c r="BO70" i="73"/>
  <c r="BN64" i="73"/>
  <c r="AN49" i="73"/>
  <c r="AJ48" i="73"/>
  <c r="T67" i="73"/>
  <c r="AZ55" i="73"/>
  <c r="T55" i="73"/>
  <c r="Y48" i="73"/>
  <c r="AV60" i="73"/>
  <c r="AF66" i="73"/>
  <c r="BD66" i="73"/>
  <c r="AJ59" i="73"/>
  <c r="AF60" i="73"/>
  <c r="AZ59" i="73"/>
  <c r="AN66" i="73"/>
  <c r="AZ47" i="73"/>
  <c r="AF56" i="73"/>
  <c r="T59" i="73"/>
  <c r="BD62" i="73"/>
  <c r="AF69" i="73"/>
  <c r="AG47" i="73"/>
  <c r="X66" i="73"/>
  <c r="AZ57" i="73"/>
  <c r="BD60" i="73"/>
  <c r="T51" i="73"/>
  <c r="AB57" i="73"/>
  <c r="AW4" i="73"/>
  <c r="BB44" i="73"/>
  <c r="AR57" i="73"/>
  <c r="AV58" i="73"/>
  <c r="BZ44" i="73"/>
  <c r="AR55" i="73"/>
  <c r="AR61" i="73"/>
  <c r="AN50" i="73"/>
  <c r="AR67" i="73"/>
  <c r="AV66" i="73"/>
  <c r="AR59" i="73"/>
  <c r="AB48" i="73"/>
  <c r="AR48" i="73"/>
  <c r="AZ48" i="73"/>
  <c r="T57" i="73"/>
  <c r="X50" i="73"/>
  <c r="AR70" i="73"/>
  <c r="Y4" i="73"/>
  <c r="AR63" i="73"/>
  <c r="AR65" i="73"/>
  <c r="X56" i="73"/>
  <c r="AR51" i="73"/>
  <c r="BU68" i="73"/>
  <c r="AO68" i="73"/>
  <c r="V64" i="73"/>
  <c r="AS61" i="73"/>
  <c r="AZ54" i="73"/>
  <c r="BK52" i="73"/>
  <c r="BM43" i="73"/>
  <c r="X58" i="73"/>
  <c r="AN62" i="73"/>
  <c r="X64" i="73"/>
  <c r="AN68" i="73"/>
  <c r="BJ70" i="73"/>
  <c r="BT68" i="73"/>
  <c r="AJ68" i="73"/>
  <c r="BH64" i="73"/>
  <c r="BY63" i="73"/>
  <c r="AK61" i="73"/>
  <c r="BH52" i="73"/>
  <c r="BY42" i="73"/>
  <c r="AN58" i="73"/>
  <c r="X68" i="73"/>
  <c r="AA70" i="73"/>
  <c r="BO68" i="73"/>
  <c r="AG68" i="73"/>
  <c r="BC64" i="73"/>
  <c r="BA63" i="73"/>
  <c r="AD61" i="73"/>
  <c r="BY54" i="73"/>
  <c r="AN54" i="73"/>
  <c r="AW52" i="73"/>
  <c r="BF42" i="73"/>
  <c r="AN56" i="73"/>
  <c r="X62" i="73"/>
  <c r="V70" i="73"/>
  <c r="BJ68" i="73"/>
  <c r="AA68" i="73"/>
  <c r="AZ64" i="73"/>
  <c r="AG63" i="73"/>
  <c r="BR54" i="73"/>
  <c r="AL54" i="73"/>
  <c r="X52" i="73"/>
  <c r="BY41" i="73"/>
  <c r="X69" i="73"/>
  <c r="AN69" i="73"/>
  <c r="AG4" i="73"/>
  <c r="X60" i="73"/>
  <c r="BI68" i="73"/>
  <c r="V68" i="73"/>
  <c r="AT64" i="73"/>
  <c r="BJ62" i="73"/>
  <c r="BO54" i="73"/>
  <c r="AF54" i="73"/>
  <c r="W52" i="73"/>
  <c r="AU41" i="73"/>
  <c r="BA68" i="73"/>
  <c r="U68" i="73"/>
  <c r="AO64" i="73"/>
  <c r="V62" i="73"/>
  <c r="BL54" i="73"/>
  <c r="AR36" i="73"/>
  <c r="AN60" i="73"/>
  <c r="AV68" i="73"/>
  <c r="BT64" i="73"/>
  <c r="AN64" i="73"/>
  <c r="BM61" i="73"/>
  <c r="BG54" i="73"/>
  <c r="BU52" i="73"/>
  <c r="BI46" i="73"/>
  <c r="AW32" i="73"/>
  <c r="X49" i="73"/>
  <c r="BX68" i="73"/>
  <c r="AU68" i="73"/>
  <c r="BO64" i="73"/>
  <c r="Z64" i="73"/>
  <c r="BJ61" i="73"/>
  <c r="V46" i="73"/>
  <c r="BE62" i="73"/>
  <c r="AV46" i="73"/>
  <c r="AJ46" i="73"/>
  <c r="AP43" i="73"/>
  <c r="AI42" i="73"/>
  <c r="AP35" i="73"/>
  <c r="AC19" i="73"/>
  <c r="AC23" i="73"/>
  <c r="AC32" i="73"/>
  <c r="AC36" i="73"/>
  <c r="AC25" i="73"/>
  <c r="AC52" i="73"/>
  <c r="AC42" i="73"/>
  <c r="AE24" i="73"/>
  <c r="AE25" i="73"/>
  <c r="AE26" i="73"/>
  <c r="AE38" i="73"/>
  <c r="AE35" i="73"/>
  <c r="AE19" i="73"/>
  <c r="AE22" i="73"/>
  <c r="AE23" i="73"/>
  <c r="AE32" i="73"/>
  <c r="AE46" i="73"/>
  <c r="AE54" i="73"/>
  <c r="AQ19" i="73"/>
  <c r="AQ23" i="73"/>
  <c r="AQ32" i="73"/>
  <c r="AQ41" i="73"/>
  <c r="AQ36" i="73"/>
  <c r="AQ26" i="73"/>
  <c r="AQ52" i="73"/>
  <c r="AX19" i="73"/>
  <c r="AX22" i="73"/>
  <c r="AX23" i="73"/>
  <c r="AX26" i="73"/>
  <c r="AX41" i="73"/>
  <c r="AX32" i="73"/>
  <c r="AX42" i="73"/>
  <c r="AX43" i="73"/>
  <c r="AX46" i="73"/>
  <c r="AX54" i="73"/>
  <c r="BE7" i="73"/>
  <c r="BE25" i="73"/>
  <c r="BE16" i="73"/>
  <c r="BE38" i="73"/>
  <c r="BE26" i="73"/>
  <c r="BE36" i="73"/>
  <c r="BE42" i="73"/>
  <c r="BE11" i="73"/>
  <c r="BE22" i="73"/>
  <c r="BE30" i="73"/>
  <c r="BE35" i="73"/>
  <c r="BE19" i="73"/>
  <c r="BE32" i="73"/>
  <c r="BE23" i="73"/>
  <c r="BE41" i="73"/>
  <c r="BE46" i="73"/>
  <c r="BE54" i="73"/>
  <c r="BQ19" i="73"/>
  <c r="BQ23" i="73"/>
  <c r="BQ32" i="73"/>
  <c r="BQ36" i="73"/>
  <c r="BQ26" i="73"/>
  <c r="BQ25" i="73"/>
  <c r="BQ52" i="73"/>
  <c r="BS24" i="73"/>
  <c r="BS25" i="73"/>
  <c r="BS26" i="73"/>
  <c r="BS38" i="73"/>
  <c r="BS35" i="73"/>
  <c r="BS19" i="73"/>
  <c r="BS22" i="73"/>
  <c r="BS23" i="73"/>
  <c r="BS32" i="73"/>
  <c r="BS16" i="73"/>
  <c r="BS46" i="73"/>
  <c r="BS54" i="73"/>
  <c r="BF68" i="73"/>
  <c r="AT68" i="73"/>
  <c r="AF68" i="73"/>
  <c r="BY64" i="73"/>
  <c r="BM64" i="73"/>
  <c r="AY64" i="73"/>
  <c r="AJ64" i="73"/>
  <c r="U64" i="73"/>
  <c r="AP62" i="73"/>
  <c r="BH61" i="73"/>
  <c r="Y61" i="73"/>
  <c r="BX54" i="73"/>
  <c r="BJ54" i="73"/>
  <c r="AY54" i="73"/>
  <c r="AK54" i="73"/>
  <c r="X54" i="73"/>
  <c r="BT52" i="73"/>
  <c r="BF52" i="73"/>
  <c r="AU52" i="73"/>
  <c r="AG52" i="73"/>
  <c r="BT46" i="73"/>
  <c r="BH46" i="73"/>
  <c r="AT46" i="73"/>
  <c r="U46" i="73"/>
  <c r="AN43" i="73"/>
  <c r="BV42" i="73"/>
  <c r="BC42" i="73"/>
  <c r="AH42" i="73"/>
  <c r="BS41" i="73"/>
  <c r="AX38" i="73"/>
  <c r="V35" i="73"/>
  <c r="AT32" i="73"/>
  <c r="BU23" i="73"/>
  <c r="AB19" i="73"/>
  <c r="AB23" i="73"/>
  <c r="AB32" i="73"/>
  <c r="AB36" i="73"/>
  <c r="AB41" i="73"/>
  <c r="AB26" i="73"/>
  <c r="AB42" i="73"/>
  <c r="AI19" i="73"/>
  <c r="AI23" i="73"/>
  <c r="AI32" i="73"/>
  <c r="AI41" i="73"/>
  <c r="AI38" i="73"/>
  <c r="AI26" i="73"/>
  <c r="AI52" i="73"/>
  <c r="AI22" i="73"/>
  <c r="AI43" i="73"/>
  <c r="AI61" i="73"/>
  <c r="AP19" i="73"/>
  <c r="AP23" i="73"/>
  <c r="AP30" i="73"/>
  <c r="AP36" i="73"/>
  <c r="AP16" i="73"/>
  <c r="AP22" i="73"/>
  <c r="AP26" i="73"/>
  <c r="AP25" i="73"/>
  <c r="AP32" i="73"/>
  <c r="AP42" i="73"/>
  <c r="AP46" i="73"/>
  <c r="AP54" i="73"/>
  <c r="BB26" i="73"/>
  <c r="BB36" i="73"/>
  <c r="BB19" i="73"/>
  <c r="BB23" i="73"/>
  <c r="BB25" i="73"/>
  <c r="BB42" i="73"/>
  <c r="BB52" i="73"/>
  <c r="BD16" i="73"/>
  <c r="BD5" i="73"/>
  <c r="BD13" i="73"/>
  <c r="BD26" i="73"/>
  <c r="BD42" i="73"/>
  <c r="BD11" i="73"/>
  <c r="BD41" i="73"/>
  <c r="BD22" i="73"/>
  <c r="BD24" i="73"/>
  <c r="BD19" i="73"/>
  <c r="BD23" i="73"/>
  <c r="BD32" i="73"/>
  <c r="BD7" i="73"/>
  <c r="BD25" i="73"/>
  <c r="BP19" i="73"/>
  <c r="BP23" i="73"/>
  <c r="BP32" i="73"/>
  <c r="BP36" i="73"/>
  <c r="BP26" i="73"/>
  <c r="BP42" i="73"/>
  <c r="BP41" i="73"/>
  <c r="BW19" i="73"/>
  <c r="BW23" i="73"/>
  <c r="BW32" i="73"/>
  <c r="BW41" i="73"/>
  <c r="BW38" i="73"/>
  <c r="BW26" i="73"/>
  <c r="BW42" i="73"/>
  <c r="BW52" i="73"/>
  <c r="BW43" i="73"/>
  <c r="BW61" i="73"/>
  <c r="AV50" i="73"/>
  <c r="AB51" i="73"/>
  <c r="AJ57" i="73"/>
  <c r="BD58" i="73"/>
  <c r="AH47" i="73"/>
  <c r="AB59" i="73"/>
  <c r="AJ51" i="73"/>
  <c r="T6" i="73"/>
  <c r="T19" i="73"/>
  <c r="T23" i="73"/>
  <c r="T32" i="73"/>
  <c r="T38" i="73"/>
  <c r="T43" i="73"/>
  <c r="T10" i="73"/>
  <c r="T22" i="73"/>
  <c r="T26" i="73"/>
  <c r="T41" i="73"/>
  <c r="T42" i="73"/>
  <c r="AA19" i="73"/>
  <c r="AA23" i="73"/>
  <c r="AA32" i="73"/>
  <c r="AA35" i="73"/>
  <c r="AA36" i="73"/>
  <c r="AA22" i="73"/>
  <c r="AA26" i="73"/>
  <c r="AA16" i="73"/>
  <c r="AA25" i="73"/>
  <c r="AA43" i="73"/>
  <c r="AA30" i="73"/>
  <c r="AA41" i="73"/>
  <c r="AA52" i="73"/>
  <c r="AA61" i="73"/>
  <c r="AA38" i="73"/>
  <c r="AA42" i="73"/>
  <c r="AM26" i="73"/>
  <c r="AM36" i="73"/>
  <c r="AM19" i="73"/>
  <c r="AM23" i="73"/>
  <c r="AM25" i="73"/>
  <c r="AM32" i="73"/>
  <c r="AM46" i="73"/>
  <c r="AM54" i="73"/>
  <c r="AM42" i="73"/>
  <c r="AO5" i="73"/>
  <c r="AO13" i="73"/>
  <c r="AO11" i="73"/>
  <c r="AO16" i="73"/>
  <c r="AO24" i="73"/>
  <c r="AO22" i="73"/>
  <c r="AO26" i="73"/>
  <c r="AO42" i="73"/>
  <c r="AO7" i="73"/>
  <c r="AO25" i="73"/>
  <c r="AO35" i="73"/>
  <c r="AO23" i="73"/>
  <c r="AO32" i="73"/>
  <c r="AO46" i="73"/>
  <c r="AO54" i="73"/>
  <c r="BA36" i="73"/>
  <c r="BA19" i="73"/>
  <c r="BA23" i="73"/>
  <c r="BA32" i="73"/>
  <c r="BA26" i="73"/>
  <c r="BA42" i="73"/>
  <c r="BA52" i="73"/>
  <c r="BH19" i="73"/>
  <c r="BH23" i="73"/>
  <c r="BH32" i="73"/>
  <c r="BH38" i="73"/>
  <c r="BH6" i="73"/>
  <c r="BH10" i="73"/>
  <c r="BH22" i="73"/>
  <c r="BH26" i="73"/>
  <c r="BH41" i="73"/>
  <c r="BH42" i="73"/>
  <c r="BO19" i="73"/>
  <c r="BO23" i="73"/>
  <c r="BO32" i="73"/>
  <c r="BO35" i="73"/>
  <c r="BO36" i="73"/>
  <c r="BO22" i="73"/>
  <c r="BO16" i="73"/>
  <c r="BO26" i="73"/>
  <c r="BO25" i="73"/>
  <c r="BO52" i="73"/>
  <c r="BO61" i="73"/>
  <c r="BO30" i="73"/>
  <c r="BO38" i="73"/>
  <c r="BO42" i="73"/>
  <c r="CA26" i="73"/>
  <c r="CA36" i="73"/>
  <c r="CA19" i="73"/>
  <c r="CA23" i="73"/>
  <c r="CA25" i="73"/>
  <c r="CA32" i="73"/>
  <c r="CA46" i="73"/>
  <c r="CA54" i="73"/>
  <c r="CA42" i="73"/>
  <c r="BE70" i="73"/>
  <c r="AB55" i="73"/>
  <c r="AV56" i="73"/>
  <c r="T63" i="73"/>
  <c r="AB65" i="73"/>
  <c r="W26" i="73"/>
  <c r="W41" i="73"/>
  <c r="W19" i="73"/>
  <c r="W23" i="73"/>
  <c r="W32" i="73"/>
  <c r="W42" i="73"/>
  <c r="W46" i="73"/>
  <c r="W54" i="73"/>
  <c r="W36" i="73"/>
  <c r="W63" i="73"/>
  <c r="Z19" i="73"/>
  <c r="Z23" i="73"/>
  <c r="Z22" i="73"/>
  <c r="Z41" i="73"/>
  <c r="Z26" i="73"/>
  <c r="Z16" i="73"/>
  <c r="Z25" i="73"/>
  <c r="Z38" i="73"/>
  <c r="Z35" i="73"/>
  <c r="Z46" i="73"/>
  <c r="Z54" i="73"/>
  <c r="AL26" i="73"/>
  <c r="AL19" i="73"/>
  <c r="AL23" i="73"/>
  <c r="AL41" i="73"/>
  <c r="AL32" i="73"/>
  <c r="AL52" i="73"/>
  <c r="AS38" i="73"/>
  <c r="AS41" i="73"/>
  <c r="AS19" i="73"/>
  <c r="AS23" i="73"/>
  <c r="AS32" i="73"/>
  <c r="AS6" i="73"/>
  <c r="AS10" i="73"/>
  <c r="AS22" i="73"/>
  <c r="AS26" i="73"/>
  <c r="AS43" i="73"/>
  <c r="AS52" i="73"/>
  <c r="AZ19" i="73"/>
  <c r="AZ22" i="73"/>
  <c r="AZ23" i="73"/>
  <c r="AZ32" i="73"/>
  <c r="AZ35" i="73"/>
  <c r="AZ25" i="73"/>
  <c r="AZ26" i="73"/>
  <c r="AZ38" i="73"/>
  <c r="AZ42" i="73"/>
  <c r="AZ16" i="73"/>
  <c r="AZ30" i="73"/>
  <c r="AZ41" i="73"/>
  <c r="AZ61" i="73"/>
  <c r="AZ62" i="73"/>
  <c r="BL26" i="73"/>
  <c r="BL42" i="73"/>
  <c r="BL25" i="73"/>
  <c r="BL19" i="73"/>
  <c r="BL23" i="73"/>
  <c r="BL32" i="73"/>
  <c r="BL43" i="73"/>
  <c r="BN19" i="73"/>
  <c r="BN23" i="73"/>
  <c r="BN22" i="73"/>
  <c r="BN41" i="73"/>
  <c r="BN16" i="73"/>
  <c r="BN26" i="73"/>
  <c r="BN25" i="73"/>
  <c r="BN38" i="73"/>
  <c r="BN24" i="73"/>
  <c r="BN35" i="73"/>
  <c r="BN42" i="73"/>
  <c r="BN46" i="73"/>
  <c r="BN54" i="73"/>
  <c r="BZ26" i="73"/>
  <c r="BZ19" i="73"/>
  <c r="BZ23" i="73"/>
  <c r="BZ32" i="73"/>
  <c r="BZ42" i="73"/>
  <c r="BZ52" i="73"/>
  <c r="AZ70" i="73"/>
  <c r="BS68" i="73"/>
  <c r="BE68" i="73"/>
  <c r="AQ68" i="73"/>
  <c r="AE68" i="73"/>
  <c r="BX64" i="73"/>
  <c r="BJ64" i="73"/>
  <c r="AX64" i="73"/>
  <c r="AI64" i="73"/>
  <c r="T64" i="73"/>
  <c r="BN63" i="73"/>
  <c r="AU63" i="73"/>
  <c r="AA63" i="73"/>
  <c r="AF62" i="73"/>
  <c r="BE61" i="73"/>
  <c r="V61" i="73"/>
  <c r="BW54" i="73"/>
  <c r="BI54" i="73"/>
  <c r="AV54" i="73"/>
  <c r="AJ54" i="73"/>
  <c r="BS52" i="73"/>
  <c r="BE52" i="73"/>
  <c r="AR52" i="73"/>
  <c r="AF52" i="73"/>
  <c r="AS46" i="73"/>
  <c r="AF46" i="73"/>
  <c r="T46" i="73"/>
  <c r="BE43" i="73"/>
  <c r="AM43" i="73"/>
  <c r="BS42" i="73"/>
  <c r="AE42" i="73"/>
  <c r="BO41" i="73"/>
  <c r="AO41" i="73"/>
  <c r="AP38" i="73"/>
  <c r="BV32" i="73"/>
  <c r="Z32" i="73"/>
  <c r="BW22" i="73"/>
  <c r="BP63" i="73"/>
  <c r="AV52" i="73"/>
  <c r="AH52" i="73"/>
  <c r="AJ67" i="73"/>
  <c r="AB67" i="73"/>
  <c r="BD50" i="73"/>
  <c r="BE4" i="73"/>
  <c r="AO4" i="73"/>
  <c r="BD56" i="73"/>
  <c r="AV49" i="73"/>
  <c r="AX45" i="73"/>
  <c r="V22" i="73"/>
  <c r="V26" i="73"/>
  <c r="V25" i="73"/>
  <c r="V43" i="73"/>
  <c r="V16" i="73"/>
  <c r="V19" i="73"/>
  <c r="V23" i="73"/>
  <c r="V30" i="73"/>
  <c r="V36" i="73"/>
  <c r="V63" i="73"/>
  <c r="V32" i="73"/>
  <c r="V52" i="73"/>
  <c r="AD26" i="73"/>
  <c r="AD19" i="73"/>
  <c r="AD22" i="73"/>
  <c r="AD23" i="73"/>
  <c r="AD41" i="73"/>
  <c r="AD32" i="73"/>
  <c r="AD38" i="73"/>
  <c r="AD52" i="73"/>
  <c r="AK16" i="73"/>
  <c r="AK22" i="73"/>
  <c r="AK30" i="73"/>
  <c r="AK19" i="73"/>
  <c r="AK23" i="73"/>
  <c r="AK32" i="73"/>
  <c r="AK25" i="73"/>
  <c r="AK35" i="73"/>
  <c r="AK38" i="73"/>
  <c r="AK42" i="73"/>
  <c r="AK62" i="73"/>
  <c r="AK64" i="73"/>
  <c r="AK52" i="73"/>
  <c r="AK41" i="73"/>
  <c r="AK43" i="73"/>
  <c r="AK63" i="73"/>
  <c r="AW25" i="73"/>
  <c r="AW26" i="73"/>
  <c r="AW42" i="73"/>
  <c r="AW36" i="73"/>
  <c r="AW23" i="73"/>
  <c r="AW43" i="73"/>
  <c r="AW46" i="73"/>
  <c r="AW54" i="73"/>
  <c r="AY19" i="73"/>
  <c r="AY22" i="73"/>
  <c r="AY23" i="73"/>
  <c r="AY32" i="73"/>
  <c r="AY35" i="73"/>
  <c r="AY24" i="73"/>
  <c r="AY25" i="73"/>
  <c r="AY26" i="73"/>
  <c r="AY38" i="73"/>
  <c r="AY16" i="73"/>
  <c r="AY52" i="73"/>
  <c r="AY63" i="73"/>
  <c r="BK26" i="73"/>
  <c r="BK19" i="73"/>
  <c r="BK23" i="73"/>
  <c r="BK32" i="73"/>
  <c r="BK46" i="73"/>
  <c r="BK54" i="73"/>
  <c r="BK36" i="73"/>
  <c r="BR26" i="73"/>
  <c r="BR19" i="73"/>
  <c r="BR22" i="73"/>
  <c r="BR23" i="73"/>
  <c r="BR41" i="73"/>
  <c r="BR52" i="73"/>
  <c r="BY16" i="73"/>
  <c r="BY22" i="73"/>
  <c r="BY30" i="73"/>
  <c r="BY19" i="73"/>
  <c r="BY23" i="73"/>
  <c r="BY32" i="73"/>
  <c r="BY25" i="73"/>
  <c r="BY35" i="73"/>
  <c r="BY38" i="73"/>
  <c r="BY62" i="73"/>
  <c r="BY26" i="73"/>
  <c r="BY52" i="73"/>
  <c r="BY43" i="73"/>
  <c r="AU70" i="73"/>
  <c r="BP68" i="73"/>
  <c r="BD68" i="73"/>
  <c r="AP68" i="73"/>
  <c r="AB68" i="73"/>
  <c r="BW64" i="73"/>
  <c r="BI64" i="73"/>
  <c r="AU64" i="73"/>
  <c r="AF64" i="73"/>
  <c r="BZ63" i="73"/>
  <c r="BK63" i="73"/>
  <c r="AQ63" i="73"/>
  <c r="Z63" i="73"/>
  <c r="AA62" i="73"/>
  <c r="AX61" i="73"/>
  <c r="T61" i="73"/>
  <c r="BT54" i="73"/>
  <c r="BH54" i="73"/>
  <c r="AT54" i="73"/>
  <c r="AI54" i="73"/>
  <c r="U54" i="73"/>
  <c r="BP52" i="73"/>
  <c r="BD52" i="73"/>
  <c r="AP52" i="73"/>
  <c r="AE52" i="73"/>
  <c r="BQ46" i="73"/>
  <c r="BD46" i="73"/>
  <c r="AR46" i="73"/>
  <c r="AD46" i="73"/>
  <c r="CA43" i="73"/>
  <c r="BC43" i="73"/>
  <c r="BR42" i="73"/>
  <c r="AU42" i="73"/>
  <c r="AD42" i="73"/>
  <c r="BK41" i="73"/>
  <c r="AE41" i="73"/>
  <c r="AO38" i="73"/>
  <c r="BZ36" i="73"/>
  <c r="AF36" i="73"/>
  <c r="Y32" i="73"/>
  <c r="AE64" i="73"/>
  <c r="BJ63" i="73"/>
  <c r="AP63" i="73"/>
  <c r="T54" i="73"/>
  <c r="AO52" i="73"/>
  <c r="AB52" i="73"/>
  <c r="BP46" i="73"/>
  <c r="BB46" i="73"/>
  <c r="AQ46" i="73"/>
  <c r="AC46" i="73"/>
  <c r="BV43" i="73"/>
  <c r="BB43" i="73"/>
  <c r="AD43" i="73"/>
  <c r="BQ42" i="73"/>
  <c r="Z42" i="73"/>
  <c r="V41" i="73"/>
  <c r="BY36" i="73"/>
  <c r="BR32" i="73"/>
  <c r="AW19" i="73"/>
  <c r="AB70" i="73"/>
  <c r="U25" i="73"/>
  <c r="U6" i="73"/>
  <c r="U16" i="73"/>
  <c r="U19" i="73"/>
  <c r="U23" i="73"/>
  <c r="U32" i="73"/>
  <c r="U38" i="73"/>
  <c r="U14" i="73"/>
  <c r="U24" i="73"/>
  <c r="U35" i="73"/>
  <c r="U22" i="73"/>
  <c r="U52" i="73"/>
  <c r="U26" i="73"/>
  <c r="AH19" i="73"/>
  <c r="AH23" i="73"/>
  <c r="AH25" i="73"/>
  <c r="AH26" i="73"/>
  <c r="AH36" i="73"/>
  <c r="AH32" i="73"/>
  <c r="AH46" i="73"/>
  <c r="AH54" i="73"/>
  <c r="AJ16" i="73"/>
  <c r="AJ22" i="73"/>
  <c r="AJ24" i="73"/>
  <c r="AJ19" i="73"/>
  <c r="AJ23" i="73"/>
  <c r="AJ32" i="73"/>
  <c r="AJ25" i="73"/>
  <c r="AJ41" i="73"/>
  <c r="AJ6" i="73"/>
  <c r="AJ14" i="73"/>
  <c r="AJ26" i="73"/>
  <c r="AJ42" i="73"/>
  <c r="AJ63" i="73"/>
  <c r="AJ35" i="73"/>
  <c r="AV26" i="73"/>
  <c r="AV42" i="73"/>
  <c r="AV41" i="73"/>
  <c r="AV7" i="73"/>
  <c r="AV19" i="73"/>
  <c r="AV23" i="73"/>
  <c r="AV32" i="73"/>
  <c r="AV36" i="73"/>
  <c r="AV63" i="73"/>
  <c r="BC26" i="73"/>
  <c r="BC41" i="73"/>
  <c r="BC22" i="73"/>
  <c r="BC19" i="73"/>
  <c r="BC23" i="73"/>
  <c r="BC32" i="73"/>
  <c r="BC38" i="73"/>
  <c r="BC46" i="73"/>
  <c r="BC54" i="73"/>
  <c r="BC61" i="73"/>
  <c r="BJ22" i="73"/>
  <c r="BJ26" i="73"/>
  <c r="BJ16" i="73"/>
  <c r="BJ25" i="73"/>
  <c r="BJ19" i="73"/>
  <c r="BJ23" i="73"/>
  <c r="BJ30" i="73"/>
  <c r="BJ36" i="73"/>
  <c r="BJ42" i="73"/>
  <c r="BJ32" i="73"/>
  <c r="BJ38" i="73"/>
  <c r="BJ43" i="73"/>
  <c r="BJ52" i="73"/>
  <c r="BV19" i="73"/>
  <c r="BV23" i="73"/>
  <c r="BV25" i="73"/>
  <c r="BV26" i="73"/>
  <c r="BV36" i="73"/>
  <c r="BV46" i="73"/>
  <c r="BV54" i="73"/>
  <c r="BX6" i="73"/>
  <c r="BX16" i="73"/>
  <c r="BX22" i="73"/>
  <c r="BX24" i="73"/>
  <c r="BX19" i="73"/>
  <c r="BX23" i="73"/>
  <c r="BX32" i="73"/>
  <c r="BX25" i="73"/>
  <c r="BX41" i="73"/>
  <c r="BX26" i="73"/>
  <c r="BX42" i="73"/>
  <c r="BX14" i="73"/>
  <c r="AP70" i="73"/>
  <c r="AJ55" i="73"/>
  <c r="AV62" i="73"/>
  <c r="AV69" i="73"/>
  <c r="T65" i="73"/>
  <c r="BD49" i="73"/>
  <c r="AJ61" i="73"/>
  <c r="AV64" i="73"/>
  <c r="X26" i="73"/>
  <c r="X42" i="73"/>
  <c r="X25" i="73"/>
  <c r="X19" i="73"/>
  <c r="X23" i="73"/>
  <c r="X32" i="73"/>
  <c r="X36" i="73"/>
  <c r="AG41" i="73"/>
  <c r="AG7" i="73"/>
  <c r="AG26" i="73"/>
  <c r="AG42" i="73"/>
  <c r="AG36" i="73"/>
  <c r="AG23" i="73"/>
  <c r="AG32" i="73"/>
  <c r="AG46" i="73"/>
  <c r="AG54" i="73"/>
  <c r="AG19" i="73"/>
  <c r="AN13" i="73"/>
  <c r="AN11" i="73"/>
  <c r="AN22" i="73"/>
  <c r="AN26" i="73"/>
  <c r="AN42" i="73"/>
  <c r="AN7" i="73"/>
  <c r="AN19" i="73"/>
  <c r="AN23" i="73"/>
  <c r="AN32" i="73"/>
  <c r="AN38" i="73"/>
  <c r="AN41" i="73"/>
  <c r="AU26" i="73"/>
  <c r="AU35" i="73"/>
  <c r="AU25" i="73"/>
  <c r="AU30" i="73"/>
  <c r="AU38" i="73"/>
  <c r="AU16" i="73"/>
  <c r="AU19" i="73"/>
  <c r="AU23" i="73"/>
  <c r="AU32" i="73"/>
  <c r="AU36" i="73"/>
  <c r="AU46" i="73"/>
  <c r="AU54" i="73"/>
  <c r="AU61" i="73"/>
  <c r="AU62" i="73"/>
  <c r="AU22" i="73"/>
  <c r="BG19" i="73"/>
  <c r="BG23" i="73"/>
  <c r="BG25" i="73"/>
  <c r="BG32" i="73"/>
  <c r="BG26" i="73"/>
  <c r="BG36" i="73"/>
  <c r="BG43" i="73"/>
  <c r="BG52" i="73"/>
  <c r="BI16" i="73"/>
  <c r="BI25" i="73"/>
  <c r="BI19" i="73"/>
  <c r="BI23" i="73"/>
  <c r="BI32" i="73"/>
  <c r="BI38" i="73"/>
  <c r="BI14" i="73"/>
  <c r="BI24" i="73"/>
  <c r="BI35" i="73"/>
  <c r="BI6" i="73"/>
  <c r="BI26" i="73"/>
  <c r="BI52" i="73"/>
  <c r="BU7" i="73"/>
  <c r="BU26" i="73"/>
  <c r="BU42" i="73"/>
  <c r="BU36" i="73"/>
  <c r="BU19" i="73"/>
  <c r="BU46" i="73"/>
  <c r="BU54" i="73"/>
  <c r="BU41" i="73"/>
  <c r="BY70" i="73"/>
  <c r="AK70" i="73"/>
  <c r="BZ68" i="73"/>
  <c r="BN68" i="73"/>
  <c r="AZ68" i="73"/>
  <c r="AL68" i="73"/>
  <c r="Z68" i="73"/>
  <c r="BS64" i="73"/>
  <c r="BE64" i="73"/>
  <c r="AS64" i="73"/>
  <c r="AD64" i="73"/>
  <c r="BX63" i="73"/>
  <c r="BI63" i="73"/>
  <c r="AO63" i="73"/>
  <c r="BT62" i="73"/>
  <c r="BY61" i="73"/>
  <c r="AP61" i="73"/>
  <c r="BQ54" i="73"/>
  <c r="BD54" i="73"/>
  <c r="AR54" i="73"/>
  <c r="AD54" i="73"/>
  <c r="CA52" i="73"/>
  <c r="AZ52" i="73"/>
  <c r="AN52" i="73"/>
  <c r="Z52" i="73"/>
  <c r="BZ46" i="73"/>
  <c r="BO46" i="73"/>
  <c r="BA46" i="73"/>
  <c r="AN46" i="73"/>
  <c r="AB46" i="73"/>
  <c r="BR43" i="73"/>
  <c r="AZ43" i="73"/>
  <c r="AC43" i="73"/>
  <c r="BK42" i="73"/>
  <c r="AS42" i="73"/>
  <c r="V42" i="73"/>
  <c r="BI41" i="73"/>
  <c r="U41" i="73"/>
  <c r="V38" i="73"/>
  <c r="BJ35" i="73"/>
  <c r="BN32" i="73"/>
  <c r="AO19" i="73"/>
  <c r="AJ70" i="73"/>
  <c r="Y7" i="73"/>
  <c r="Y22" i="73"/>
  <c r="Y41" i="73"/>
  <c r="Y26" i="73"/>
  <c r="Y42" i="73"/>
  <c r="Y38" i="73"/>
  <c r="Y23" i="73"/>
  <c r="Y11" i="73"/>
  <c r="Y64" i="73"/>
  <c r="Y13" i="73"/>
  <c r="Y19" i="73"/>
  <c r="Y46" i="73"/>
  <c r="Y54" i="73"/>
  <c r="AF11" i="73"/>
  <c r="AF25" i="73"/>
  <c r="AF7" i="73"/>
  <c r="AF26" i="73"/>
  <c r="AF38" i="73"/>
  <c r="AF42" i="73"/>
  <c r="AF35" i="73"/>
  <c r="AF19" i="73"/>
  <c r="AF22" i="73"/>
  <c r="AF23" i="73"/>
  <c r="AF32" i="73"/>
  <c r="AF16" i="73"/>
  <c r="AF30" i="73"/>
  <c r="AF43" i="73"/>
  <c r="AF63" i="73"/>
  <c r="AF41" i="73"/>
  <c r="AF61" i="73"/>
  <c r="AR25" i="73"/>
  <c r="AR19" i="73"/>
  <c r="AR23" i="73"/>
  <c r="AR32" i="73"/>
  <c r="AR26" i="73"/>
  <c r="AR42" i="73"/>
  <c r="AT26" i="73"/>
  <c r="AT25" i="73"/>
  <c r="AT38" i="73"/>
  <c r="AT24" i="73"/>
  <c r="AT41" i="73"/>
  <c r="AT16" i="73"/>
  <c r="AT19" i="73"/>
  <c r="AT23" i="73"/>
  <c r="AT22" i="73"/>
  <c r="AT63" i="73"/>
  <c r="AT52" i="73"/>
  <c r="BF19" i="73"/>
  <c r="BF23" i="73"/>
  <c r="BF26" i="73"/>
  <c r="BF63" i="73"/>
  <c r="BF36" i="73"/>
  <c r="BF41" i="73"/>
  <c r="BF46" i="73"/>
  <c r="BF54" i="73"/>
  <c r="BM7" i="73"/>
  <c r="BM22" i="73"/>
  <c r="BM41" i="73"/>
  <c r="BM13" i="73"/>
  <c r="BM26" i="73"/>
  <c r="BM42" i="73"/>
  <c r="BM11" i="73"/>
  <c r="BM38" i="73"/>
  <c r="BM19" i="73"/>
  <c r="BM46" i="73"/>
  <c r="BM54" i="73"/>
  <c r="BM23" i="73"/>
  <c r="BM32" i="73"/>
  <c r="BT25" i="73"/>
  <c r="BT7" i="73"/>
  <c r="BT26" i="73"/>
  <c r="BT38" i="73"/>
  <c r="BT42" i="73"/>
  <c r="BT35" i="73"/>
  <c r="BT11" i="73"/>
  <c r="BT19" i="73"/>
  <c r="BT22" i="73"/>
  <c r="BT23" i="73"/>
  <c r="BT32" i="73"/>
  <c r="BT43" i="73"/>
  <c r="BT63" i="73"/>
  <c r="BT16" i="73"/>
  <c r="BT30" i="73"/>
  <c r="BT41" i="73"/>
  <c r="BT61" i="73"/>
  <c r="BT70" i="73"/>
  <c r="AF70" i="73"/>
  <c r="BY68" i="73"/>
  <c r="BK68" i="73"/>
  <c r="AY68" i="73"/>
  <c r="AK68" i="73"/>
  <c r="W68" i="73"/>
  <c r="BR64" i="73"/>
  <c r="BD64" i="73"/>
  <c r="AP64" i="73"/>
  <c r="AA64" i="73"/>
  <c r="BU63" i="73"/>
  <c r="BE63" i="73"/>
  <c r="AL63" i="73"/>
  <c r="BO62" i="73"/>
  <c r="BR61" i="73"/>
  <c r="AN61" i="73"/>
  <c r="BP54" i="73"/>
  <c r="BB54" i="73"/>
  <c r="AQ54" i="73"/>
  <c r="AC54" i="73"/>
  <c r="BX52" i="73"/>
  <c r="BL52" i="73"/>
  <c r="AX52" i="73"/>
  <c r="AM52" i="73"/>
  <c r="Y52" i="73"/>
  <c r="BY46" i="73"/>
  <c r="BL46" i="73"/>
  <c r="AZ46" i="73"/>
  <c r="AL46" i="73"/>
  <c r="AA46" i="73"/>
  <c r="BQ43" i="73"/>
  <c r="AU43" i="73"/>
  <c r="Y43" i="73"/>
  <c r="BI42" i="73"/>
  <c r="AQ42" i="73"/>
  <c r="U42" i="73"/>
  <c r="BA41" i="73"/>
  <c r="BX38" i="73"/>
  <c r="BL36" i="73"/>
  <c r="BD35" i="73"/>
  <c r="BF32" i="73"/>
  <c r="AK26" i="73"/>
  <c r="BS63" i="73"/>
  <c r="BD63" i="73"/>
  <c r="AB54" i="73"/>
  <c r="BV52" i="73"/>
  <c r="AJ52" i="73"/>
  <c r="BX46" i="73"/>
  <c r="BJ46" i="73"/>
  <c r="AY46" i="73"/>
  <c r="AK46" i="73"/>
  <c r="X46" i="73"/>
  <c r="BO43" i="73"/>
  <c r="AR43" i="73"/>
  <c r="X43" i="73"/>
  <c r="BG42" i="73"/>
  <c r="AL42" i="73"/>
  <c r="BZ41" i="73"/>
  <c r="AY41" i="73"/>
  <c r="BR38" i="73"/>
  <c r="AZ36" i="73"/>
  <c r="AT35" i="73"/>
  <c r="BB32" i="73"/>
  <c r="AC26" i="73"/>
  <c r="BE5" i="73"/>
  <c r="BT5" i="73"/>
  <c r="AW5" i="73"/>
  <c r="BL5" i="73"/>
  <c r="BP10" i="73"/>
  <c r="BA10" i="73"/>
  <c r="AB10" i="73"/>
  <c r="AN28" i="73"/>
  <c r="Y28" i="73"/>
  <c r="BM28" i="73"/>
  <c r="AX28" i="73"/>
  <c r="AI28" i="73"/>
  <c r="BW28" i="73"/>
  <c r="T28" i="73"/>
  <c r="BH28" i="73"/>
  <c r="AS28" i="73"/>
  <c r="AD28" i="73"/>
  <c r="BR28" i="73"/>
  <c r="BC28" i="73"/>
  <c r="T21" i="73"/>
  <c r="BH21" i="73"/>
  <c r="AS21" i="73"/>
  <c r="AD21" i="73"/>
  <c r="BR21" i="73"/>
  <c r="BC21" i="73"/>
  <c r="AN21" i="73"/>
  <c r="Y21" i="73"/>
  <c r="BM21" i="73"/>
  <c r="AX21" i="73"/>
  <c r="AI21" i="73"/>
  <c r="BW21" i="73"/>
  <c r="BA12" i="73"/>
  <c r="AB12" i="73"/>
  <c r="BP12" i="73"/>
  <c r="AF29" i="73"/>
  <c r="BT29" i="73"/>
  <c r="BE29" i="73"/>
  <c r="AP29" i="73"/>
  <c r="AA29" i="73"/>
  <c r="BO29" i="73"/>
  <c r="AZ29" i="73"/>
  <c r="AK29" i="73"/>
  <c r="BY29" i="73"/>
  <c r="V29" i="73"/>
  <c r="BJ29" i="73"/>
  <c r="AU29" i="73"/>
  <c r="BY6" i="73"/>
  <c r="AZ6" i="73"/>
  <c r="AK6" i="73"/>
  <c r="X45" i="73"/>
  <c r="BL45" i="73"/>
  <c r="AW45" i="73"/>
  <c r="BG45" i="73"/>
  <c r="AR45" i="73"/>
  <c r="AC45" i="73"/>
  <c r="BQ45" i="73"/>
  <c r="BB45" i="73"/>
  <c r="AM45" i="73"/>
  <c r="CA45" i="73"/>
  <c r="AJ34" i="73"/>
  <c r="BX34" i="73"/>
  <c r="U34" i="73"/>
  <c r="BI34" i="73"/>
  <c r="AT34" i="73"/>
  <c r="AE34" i="73"/>
  <c r="BS34" i="73"/>
  <c r="BD34" i="73"/>
  <c r="AO34" i="73"/>
  <c r="Z34" i="73"/>
  <c r="BN34" i="73"/>
  <c r="AY34" i="73"/>
  <c r="AB18" i="73"/>
  <c r="BP18" i="73"/>
  <c r="BA18" i="73"/>
  <c r="AL18" i="73"/>
  <c r="BZ18" i="73"/>
  <c r="W18" i="73"/>
  <c r="BK18" i="73"/>
  <c r="AV18" i="73"/>
  <c r="AG18" i="73"/>
  <c r="BU18" i="73"/>
  <c r="BF18" i="73"/>
  <c r="AQ18" i="73"/>
  <c r="AB25" i="73"/>
  <c r="BP25" i="73"/>
  <c r="BA25" i="73"/>
  <c r="AL25" i="73"/>
  <c r="BZ25" i="73"/>
  <c r="W25" i="73"/>
  <c r="BK25" i="73"/>
  <c r="AV25" i="73"/>
  <c r="AG25" i="73"/>
  <c r="BU25" i="73"/>
  <c r="BF25" i="73"/>
  <c r="AQ25" i="73"/>
  <c r="X35" i="73"/>
  <c r="BL35" i="73"/>
  <c r="AW35" i="73"/>
  <c r="AH35" i="73"/>
  <c r="BV35" i="73"/>
  <c r="BG35" i="73"/>
  <c r="AR35" i="73"/>
  <c r="AC35" i="73"/>
  <c r="BQ35" i="73"/>
  <c r="BB35" i="73"/>
  <c r="AM35" i="73"/>
  <c r="CA35" i="73"/>
  <c r="AD16" i="73"/>
  <c r="AN16" i="73"/>
  <c r="BM16" i="73"/>
  <c r="AX16" i="73"/>
  <c r="Y16" i="73"/>
  <c r="BW16" i="73"/>
  <c r="AI16" i="73"/>
  <c r="BH16" i="73"/>
  <c r="AS16" i="73"/>
  <c r="BR16" i="73"/>
  <c r="T16" i="73"/>
  <c r="BC16" i="73"/>
  <c r="AB27" i="73"/>
  <c r="BP27" i="73"/>
  <c r="BA27" i="73"/>
  <c r="AL27" i="73"/>
  <c r="BZ27" i="73"/>
  <c r="W27" i="73"/>
  <c r="BK27" i="73"/>
  <c r="AV27" i="73"/>
  <c r="AG27" i="73"/>
  <c r="BU27" i="73"/>
  <c r="BF27" i="73"/>
  <c r="AQ27" i="73"/>
  <c r="AN36" i="73"/>
  <c r="Y36" i="73"/>
  <c r="BM36" i="73"/>
  <c r="AX36" i="73"/>
  <c r="AI36" i="73"/>
  <c r="BW36" i="73"/>
  <c r="T36" i="73"/>
  <c r="BH36" i="73"/>
  <c r="AS36" i="73"/>
  <c r="AD36" i="73"/>
  <c r="BR36" i="73"/>
  <c r="BC36" i="73"/>
  <c r="AZ34" i="73"/>
  <c r="AK34" i="73"/>
  <c r="BY34" i="73"/>
  <c r="V34" i="73"/>
  <c r="BJ34" i="73"/>
  <c r="AU34" i="73"/>
  <c r="AF34" i="73"/>
  <c r="BT34" i="73"/>
  <c r="BE34" i="73"/>
  <c r="AP34" i="73"/>
  <c r="AA34" i="73"/>
  <c r="BO34" i="73"/>
  <c r="AV22" i="73"/>
  <c r="AG22" i="73"/>
  <c r="BU22" i="73"/>
  <c r="BF22" i="73"/>
  <c r="AQ22" i="73"/>
  <c r="AB22" i="73"/>
  <c r="BP22" i="73"/>
  <c r="BA22" i="73"/>
  <c r="AL22" i="73"/>
  <c r="BZ22" i="73"/>
  <c r="W22" i="73"/>
  <c r="BK22" i="73"/>
  <c r="T4" i="73"/>
  <c r="BT4" i="73"/>
  <c r="BL4" i="73"/>
  <c r="BD4" i="73"/>
  <c r="AV4" i="73"/>
  <c r="AN4" i="73"/>
  <c r="AF4" i="73"/>
  <c r="X4" i="73"/>
  <c r="BW70" i="73"/>
  <c r="BG70" i="73"/>
  <c r="AY70" i="73"/>
  <c r="AQ70" i="73"/>
  <c r="AI70" i="73"/>
  <c r="CA69" i="73"/>
  <c r="BS69" i="73"/>
  <c r="BK69" i="73"/>
  <c r="BC69" i="73"/>
  <c r="AU69" i="73"/>
  <c r="AM69" i="73"/>
  <c r="AE69" i="73"/>
  <c r="W69" i="73"/>
  <c r="CA68" i="73"/>
  <c r="BC68" i="73"/>
  <c r="AM68" i="73"/>
  <c r="BW67" i="73"/>
  <c r="BO67" i="73"/>
  <c r="BG67" i="73"/>
  <c r="AY67" i="73"/>
  <c r="AQ67" i="73"/>
  <c r="AI67" i="73"/>
  <c r="AA67" i="73"/>
  <c r="CA66" i="73"/>
  <c r="BS66" i="73"/>
  <c r="BK66" i="73"/>
  <c r="BC66" i="73"/>
  <c r="AU66" i="73"/>
  <c r="AM66" i="73"/>
  <c r="AE66" i="73"/>
  <c r="W66" i="73"/>
  <c r="BW65" i="73"/>
  <c r="BO65" i="73"/>
  <c r="BG65" i="73"/>
  <c r="AY65" i="73"/>
  <c r="AQ65" i="73"/>
  <c r="AI65" i="73"/>
  <c r="AA65" i="73"/>
  <c r="CA64" i="73"/>
  <c r="BK64" i="73"/>
  <c r="AM64" i="73"/>
  <c r="W64" i="73"/>
  <c r="BW63" i="73"/>
  <c r="BG63" i="73"/>
  <c r="AI63" i="73"/>
  <c r="CA62" i="73"/>
  <c r="BS62" i="73"/>
  <c r="BK62" i="73"/>
  <c r="BC62" i="73"/>
  <c r="AM62" i="73"/>
  <c r="AE62" i="73"/>
  <c r="W62" i="73"/>
  <c r="BG61" i="73"/>
  <c r="AY61" i="73"/>
  <c r="AQ61" i="73"/>
  <c r="CA60" i="73"/>
  <c r="BS60" i="73"/>
  <c r="BK60" i="73"/>
  <c r="BC60" i="73"/>
  <c r="AU60" i="73"/>
  <c r="AM60" i="73"/>
  <c r="AE60" i="73"/>
  <c r="W60" i="73"/>
  <c r="BW59" i="73"/>
  <c r="BO59" i="73"/>
  <c r="BG59" i="73"/>
  <c r="AY59" i="73"/>
  <c r="AQ59" i="73"/>
  <c r="AI59" i="73"/>
  <c r="AA59" i="73"/>
  <c r="CA58" i="73"/>
  <c r="BS58" i="73"/>
  <c r="BK58" i="73"/>
  <c r="BC58" i="73"/>
  <c r="AU58" i="73"/>
  <c r="AM58" i="73"/>
  <c r="AE58" i="73"/>
  <c r="W58" i="73"/>
  <c r="BW57" i="73"/>
  <c r="BO57" i="73"/>
  <c r="BG57" i="73"/>
  <c r="AY57" i="73"/>
  <c r="AQ57" i="73"/>
  <c r="AI57" i="73"/>
  <c r="AA57" i="73"/>
  <c r="CA56" i="73"/>
  <c r="BS56" i="73"/>
  <c r="BK56" i="73"/>
  <c r="BC56" i="73"/>
  <c r="AU56" i="73"/>
  <c r="AM56" i="73"/>
  <c r="AE56" i="73"/>
  <c r="W56" i="73"/>
  <c r="BW55" i="73"/>
  <c r="BO55" i="73"/>
  <c r="BG55" i="73"/>
  <c r="AY55" i="73"/>
  <c r="AQ55" i="73"/>
  <c r="AI55" i="73"/>
  <c r="AA55" i="73"/>
  <c r="BW51" i="73"/>
  <c r="BO51" i="73"/>
  <c r="BG51" i="73"/>
  <c r="AY51" i="73"/>
  <c r="AQ51" i="73"/>
  <c r="AI51" i="73"/>
  <c r="AA51" i="73"/>
  <c r="CA50" i="73"/>
  <c r="BS50" i="73"/>
  <c r="BK50" i="73"/>
  <c r="BC50" i="73"/>
  <c r="AU50" i="73"/>
  <c r="AM50" i="73"/>
  <c r="AE50" i="73"/>
  <c r="W50" i="73"/>
  <c r="CA49" i="73"/>
  <c r="BS49" i="73"/>
  <c r="BK49" i="73"/>
  <c r="BC49" i="73"/>
  <c r="AU49" i="73"/>
  <c r="AM49" i="73"/>
  <c r="AE49" i="73"/>
  <c r="W49" i="73"/>
  <c r="BW48" i="73"/>
  <c r="BO48" i="73"/>
  <c r="BG48" i="73"/>
  <c r="AY48" i="73"/>
  <c r="AQ48" i="73"/>
  <c r="AI48" i="73"/>
  <c r="AA48" i="73"/>
  <c r="BZ47" i="73"/>
  <c r="BQ47" i="73"/>
  <c r="BG47" i="73"/>
  <c r="AP47" i="73"/>
  <c r="Z45" i="73"/>
  <c r="AJ21" i="73"/>
  <c r="BX21" i="73"/>
  <c r="U21" i="73"/>
  <c r="BI21" i="73"/>
  <c r="AT21" i="73"/>
  <c r="AE21" i="73"/>
  <c r="BS21" i="73"/>
  <c r="BD21" i="73"/>
  <c r="AO21" i="73"/>
  <c r="Z21" i="73"/>
  <c r="BN21" i="73"/>
  <c r="AY21" i="73"/>
  <c r="BQ14" i="73"/>
  <c r="BG14" i="73"/>
  <c r="AC14" i="73"/>
  <c r="AR14" i="73"/>
  <c r="AZ5" i="73"/>
  <c r="AF6" i="73"/>
  <c r="BT6" i="73"/>
  <c r="AZ7" i="73"/>
  <c r="AF8" i="73"/>
  <c r="BT8" i="73"/>
  <c r="AZ9" i="73"/>
  <c r="AF10" i="73"/>
  <c r="BT10" i="73"/>
  <c r="AZ11" i="73"/>
  <c r="AF12" i="73"/>
  <c r="BT12" i="73"/>
  <c r="AZ13" i="73"/>
  <c r="AF14" i="73"/>
  <c r="BT14" i="73"/>
  <c r="AK5" i="73"/>
  <c r="BY5" i="73"/>
  <c r="BE6" i="73"/>
  <c r="AK7" i="73"/>
  <c r="BY7" i="73"/>
  <c r="BE8" i="73"/>
  <c r="AK9" i="73"/>
  <c r="BY9" i="73"/>
  <c r="BE10" i="73"/>
  <c r="AK11" i="73"/>
  <c r="BY11" i="73"/>
  <c r="BE12" i="73"/>
  <c r="AK13" i="73"/>
  <c r="BY13" i="73"/>
  <c r="BE14" i="73"/>
  <c r="V5" i="73"/>
  <c r="BJ5" i="73"/>
  <c r="AP6" i="73"/>
  <c r="V7" i="73"/>
  <c r="BJ7" i="73"/>
  <c r="AP8" i="73"/>
  <c r="V9" i="73"/>
  <c r="BJ9" i="73"/>
  <c r="AP10" i="73"/>
  <c r="V11" i="73"/>
  <c r="BJ11" i="73"/>
  <c r="AP12" i="73"/>
  <c r="V13" i="73"/>
  <c r="BJ13" i="73"/>
  <c r="AP14" i="73"/>
  <c r="AU5" i="73"/>
  <c r="AA6" i="73"/>
  <c r="BO6" i="73"/>
  <c r="AU7" i="73"/>
  <c r="AA8" i="73"/>
  <c r="BO8" i="73"/>
  <c r="AU9" i="73"/>
  <c r="AA10" i="73"/>
  <c r="BO10" i="73"/>
  <c r="AU11" i="73"/>
  <c r="AA12" i="73"/>
  <c r="BO12" i="73"/>
  <c r="AU13" i="73"/>
  <c r="AA14" i="73"/>
  <c r="AF5" i="73"/>
  <c r="AP5" i="73"/>
  <c r="V6" i="73"/>
  <c r="BJ6" i="73"/>
  <c r="AP7" i="73"/>
  <c r="V8" i="73"/>
  <c r="BJ8" i="73"/>
  <c r="AP9" i="73"/>
  <c r="V10" i="73"/>
  <c r="BJ10" i="73"/>
  <c r="AP11" i="73"/>
  <c r="V12" i="73"/>
  <c r="BJ12" i="73"/>
  <c r="AP13" i="73"/>
  <c r="V14" i="73"/>
  <c r="BJ14" i="73"/>
  <c r="AA5" i="73"/>
  <c r="BO5" i="73"/>
  <c r="AU6" i="73"/>
  <c r="AA7" i="73"/>
  <c r="BO7" i="73"/>
  <c r="AU8" i="73"/>
  <c r="AA9" i="73"/>
  <c r="BO9" i="73"/>
  <c r="AU10" i="73"/>
  <c r="AA11" i="73"/>
  <c r="BO11" i="73"/>
  <c r="AU12" i="73"/>
  <c r="AA13" i="73"/>
  <c r="BO13" i="73"/>
  <c r="AU14" i="73"/>
  <c r="AG9" i="73"/>
  <c r="BU9" i="73"/>
  <c r="AV9" i="73"/>
  <c r="BU5" i="73"/>
  <c r="AV5" i="73"/>
  <c r="AK12" i="73"/>
  <c r="BY12" i="73"/>
  <c r="AZ12" i="73"/>
  <c r="BD33" i="73"/>
  <c r="AO33" i="73"/>
  <c r="Z33" i="73"/>
  <c r="BN33" i="73"/>
  <c r="AY33" i="73"/>
  <c r="AJ33" i="73"/>
  <c r="BX33" i="73"/>
  <c r="U33" i="73"/>
  <c r="BI33" i="73"/>
  <c r="AT33" i="73"/>
  <c r="AE33" i="73"/>
  <c r="BS33" i="73"/>
  <c r="AV24" i="73"/>
  <c r="AG24" i="73"/>
  <c r="BU24" i="73"/>
  <c r="BF24" i="73"/>
  <c r="AQ24" i="73"/>
  <c r="AB24" i="73"/>
  <c r="BP24" i="73"/>
  <c r="BA24" i="73"/>
  <c r="AL24" i="73"/>
  <c r="BZ24" i="73"/>
  <c r="W24" i="73"/>
  <c r="BK24" i="73"/>
  <c r="AN47" i="73"/>
  <c r="AI47" i="73"/>
  <c r="T47" i="73"/>
  <c r="AD47" i="73"/>
  <c r="BC47" i="73"/>
  <c r="AK8" i="73"/>
  <c r="BY8" i="73"/>
  <c r="AZ8" i="73"/>
  <c r="AV29" i="73"/>
  <c r="AG29" i="73"/>
  <c r="BU29" i="73"/>
  <c r="BF29" i="73"/>
  <c r="AQ29" i="73"/>
  <c r="AB29" i="73"/>
  <c r="BP29" i="73"/>
  <c r="BA29" i="73"/>
  <c r="AL29" i="73"/>
  <c r="BZ29" i="73"/>
  <c r="W29" i="73"/>
  <c r="BK29" i="73"/>
  <c r="BL16" i="73"/>
  <c r="AW16" i="73"/>
  <c r="X16" i="73"/>
  <c r="BV16" i="73"/>
  <c r="AH16" i="73"/>
  <c r="BG16" i="73"/>
  <c r="AR16" i="73"/>
  <c r="BQ16" i="73"/>
  <c r="BB16" i="73"/>
  <c r="AC16" i="73"/>
  <c r="CA16" i="73"/>
  <c r="AN30" i="73"/>
  <c r="Y30" i="73"/>
  <c r="BM30" i="73"/>
  <c r="AX30" i="73"/>
  <c r="AI30" i="73"/>
  <c r="BW30" i="73"/>
  <c r="T30" i="73"/>
  <c r="BH30" i="73"/>
  <c r="AS30" i="73"/>
  <c r="AD30" i="73"/>
  <c r="BR30" i="73"/>
  <c r="BC30" i="73"/>
  <c r="BD36" i="73"/>
  <c r="AO36" i="73"/>
  <c r="Z36" i="73"/>
  <c r="BN36" i="73"/>
  <c r="AY36" i="73"/>
  <c r="AJ36" i="73"/>
  <c r="BX36" i="73"/>
  <c r="U36" i="73"/>
  <c r="BI36" i="73"/>
  <c r="AT36" i="73"/>
  <c r="AE36" i="73"/>
  <c r="BS36" i="73"/>
  <c r="AZ18" i="73"/>
  <c r="AK18" i="73"/>
  <c r="BY18" i="73"/>
  <c r="V18" i="73"/>
  <c r="BJ18" i="73"/>
  <c r="AU18" i="73"/>
  <c r="AF18" i="73"/>
  <c r="BT18" i="73"/>
  <c r="BE18" i="73"/>
  <c r="AP18" i="73"/>
  <c r="AA18" i="73"/>
  <c r="BO18" i="73"/>
  <c r="T27" i="73"/>
  <c r="BH27" i="73"/>
  <c r="AS27" i="73"/>
  <c r="AD27" i="73"/>
  <c r="BR27" i="73"/>
  <c r="BC27" i="73"/>
  <c r="AN27" i="73"/>
  <c r="Y27" i="73"/>
  <c r="BM27" i="73"/>
  <c r="AX27" i="73"/>
  <c r="AI27" i="73"/>
  <c r="BW27" i="73"/>
  <c r="AV38" i="73"/>
  <c r="AG38" i="73"/>
  <c r="BU38" i="73"/>
  <c r="BF38" i="73"/>
  <c r="AQ38" i="73"/>
  <c r="AB38" i="73"/>
  <c r="BP38" i="73"/>
  <c r="BA38" i="73"/>
  <c r="AL38" i="73"/>
  <c r="BZ38" i="73"/>
  <c r="W38" i="73"/>
  <c r="BK38" i="73"/>
  <c r="CA4" i="73"/>
  <c r="BS4" i="73"/>
  <c r="BK4" i="73"/>
  <c r="BC4" i="73"/>
  <c r="AU4" i="73"/>
  <c r="AM4" i="73"/>
  <c r="AE4" i="73"/>
  <c r="W4" i="73"/>
  <c r="BV70" i="73"/>
  <c r="BN70" i="73"/>
  <c r="BF70" i="73"/>
  <c r="AX70" i="73"/>
  <c r="AH70" i="73"/>
  <c r="Z70" i="73"/>
  <c r="BZ69" i="73"/>
  <c r="BR69" i="73"/>
  <c r="BJ69" i="73"/>
  <c r="BB69" i="73"/>
  <c r="AT69" i="73"/>
  <c r="AL69" i="73"/>
  <c r="AD69" i="73"/>
  <c r="V69" i="73"/>
  <c r="BR68" i="73"/>
  <c r="BB68" i="73"/>
  <c r="AD68" i="73"/>
  <c r="BV67" i="73"/>
  <c r="BN67" i="73"/>
  <c r="BF67" i="73"/>
  <c r="AX67" i="73"/>
  <c r="AP67" i="73"/>
  <c r="AH67" i="73"/>
  <c r="Z67" i="73"/>
  <c r="BZ66" i="73"/>
  <c r="BR66" i="73"/>
  <c r="BJ66" i="73"/>
  <c r="BB66" i="73"/>
  <c r="AT66" i="73"/>
  <c r="AL66" i="73"/>
  <c r="AD66" i="73"/>
  <c r="V66" i="73"/>
  <c r="BV65" i="73"/>
  <c r="BN65" i="73"/>
  <c r="BF65" i="73"/>
  <c r="AX65" i="73"/>
  <c r="AP65" i="73"/>
  <c r="AH65" i="73"/>
  <c r="Z65" i="73"/>
  <c r="BZ64" i="73"/>
  <c r="BB64" i="73"/>
  <c r="AL64" i="73"/>
  <c r="BV63" i="73"/>
  <c r="AX63" i="73"/>
  <c r="AH63" i="73"/>
  <c r="BZ62" i="73"/>
  <c r="BR62" i="73"/>
  <c r="BB62" i="73"/>
  <c r="AT62" i="73"/>
  <c r="AL62" i="73"/>
  <c r="AD62" i="73"/>
  <c r="BV61" i="73"/>
  <c r="BN61" i="73"/>
  <c r="BF61" i="73"/>
  <c r="AH61" i="73"/>
  <c r="Z61" i="73"/>
  <c r="BZ60" i="73"/>
  <c r="BR60" i="73"/>
  <c r="BJ60" i="73"/>
  <c r="BB60" i="73"/>
  <c r="AT60" i="73"/>
  <c r="AL60" i="73"/>
  <c r="AD60" i="73"/>
  <c r="V60" i="73"/>
  <c r="BV59" i="73"/>
  <c r="BN59" i="73"/>
  <c r="BF59" i="73"/>
  <c r="AX59" i="73"/>
  <c r="AP59" i="73"/>
  <c r="AH59" i="73"/>
  <c r="Z59" i="73"/>
  <c r="BZ58" i="73"/>
  <c r="BR58" i="73"/>
  <c r="BJ58" i="73"/>
  <c r="BB58" i="73"/>
  <c r="AT58" i="73"/>
  <c r="AL58" i="73"/>
  <c r="AD58" i="73"/>
  <c r="V58" i="73"/>
  <c r="BV57" i="73"/>
  <c r="BN57" i="73"/>
  <c r="BF57" i="73"/>
  <c r="AX57" i="73"/>
  <c r="AP57" i="73"/>
  <c r="AH57" i="73"/>
  <c r="Z57" i="73"/>
  <c r="BZ56" i="73"/>
  <c r="BR56" i="73"/>
  <c r="BJ56" i="73"/>
  <c r="BB56" i="73"/>
  <c r="AT56" i="73"/>
  <c r="AL56" i="73"/>
  <c r="AD56" i="73"/>
  <c r="V56" i="73"/>
  <c r="BV55" i="73"/>
  <c r="BN55" i="73"/>
  <c r="BF55" i="73"/>
  <c r="AX55" i="73"/>
  <c r="AP55" i="73"/>
  <c r="AH55" i="73"/>
  <c r="Z55" i="73"/>
  <c r="BV51" i="73"/>
  <c r="BN51" i="73"/>
  <c r="BF51" i="73"/>
  <c r="AX51" i="73"/>
  <c r="AP51" i="73"/>
  <c r="AH51" i="73"/>
  <c r="Z51" i="73"/>
  <c r="BZ50" i="73"/>
  <c r="BR50" i="73"/>
  <c r="BJ50" i="73"/>
  <c r="BB50" i="73"/>
  <c r="AT50" i="73"/>
  <c r="AL50" i="73"/>
  <c r="AD50" i="73"/>
  <c r="V50" i="73"/>
  <c r="BZ49" i="73"/>
  <c r="BR49" i="73"/>
  <c r="BJ49" i="73"/>
  <c r="BB49" i="73"/>
  <c r="AT49" i="73"/>
  <c r="AL49" i="73"/>
  <c r="AD49" i="73"/>
  <c r="V49" i="73"/>
  <c r="BV48" i="73"/>
  <c r="BN48" i="73"/>
  <c r="BF48" i="73"/>
  <c r="AX48" i="73"/>
  <c r="AP48" i="73"/>
  <c r="AH48" i="73"/>
  <c r="Z48" i="73"/>
  <c r="BY47" i="73"/>
  <c r="BP47" i="73"/>
  <c r="BF47" i="73"/>
  <c r="AO47" i="73"/>
  <c r="AW13" i="73"/>
  <c r="X13" i="73"/>
  <c r="BL13" i="73"/>
  <c r="AC10" i="73"/>
  <c r="BQ10" i="73"/>
  <c r="AR10" i="73"/>
  <c r="T44" i="73"/>
  <c r="BH44" i="73"/>
  <c r="AS44" i="73"/>
  <c r="AD44" i="73"/>
  <c r="BC44" i="73"/>
  <c r="AN44" i="73"/>
  <c r="Y44" i="73"/>
  <c r="BM44" i="73"/>
  <c r="AX44" i="73"/>
  <c r="AI44" i="73"/>
  <c r="BW44" i="73"/>
  <c r="T39" i="73"/>
  <c r="BH39" i="73"/>
  <c r="AS39" i="73"/>
  <c r="AD39" i="73"/>
  <c r="BR39" i="73"/>
  <c r="BC39" i="73"/>
  <c r="AN39" i="73"/>
  <c r="Y39" i="73"/>
  <c r="BM39" i="73"/>
  <c r="AX39" i="73"/>
  <c r="AI39" i="73"/>
  <c r="BW39" i="73"/>
  <c r="BD40" i="73"/>
  <c r="AO40" i="73"/>
  <c r="Z40" i="73"/>
  <c r="BN40" i="73"/>
  <c r="AY40" i="73"/>
  <c r="AJ40" i="73"/>
  <c r="BX40" i="73"/>
  <c r="U40" i="73"/>
  <c r="BI40" i="73"/>
  <c r="AT40" i="73"/>
  <c r="AE40" i="73"/>
  <c r="BS40" i="73"/>
  <c r="AW7" i="73"/>
  <c r="X7" i="73"/>
  <c r="BL7" i="73"/>
  <c r="AV43" i="73"/>
  <c r="AG43" i="73"/>
  <c r="BU43" i="73"/>
  <c r="BF43" i="73"/>
  <c r="AQ43" i="73"/>
  <c r="AB43" i="73"/>
  <c r="BP43" i="73"/>
  <c r="BA43" i="73"/>
  <c r="AL43" i="73"/>
  <c r="BZ43" i="73"/>
  <c r="W43" i="73"/>
  <c r="BK43" i="73"/>
  <c r="AV35" i="73"/>
  <c r="AG35" i="73"/>
  <c r="BU35" i="73"/>
  <c r="BF35" i="73"/>
  <c r="AQ35" i="73"/>
  <c r="AB35" i="73"/>
  <c r="BP35" i="73"/>
  <c r="BA35" i="73"/>
  <c r="AL35" i="73"/>
  <c r="BZ35" i="73"/>
  <c r="W35" i="73"/>
  <c r="BK35" i="73"/>
  <c r="BZ4" i="73"/>
  <c r="BR4" i="73"/>
  <c r="BJ4" i="73"/>
  <c r="BB4" i="73"/>
  <c r="AT4" i="73"/>
  <c r="AL4" i="73"/>
  <c r="AD4" i="73"/>
  <c r="V4" i="73"/>
  <c r="BU70" i="73"/>
  <c r="BM70" i="73"/>
  <c r="AW70" i="73"/>
  <c r="AO70" i="73"/>
  <c r="AG70" i="73"/>
  <c r="Y70" i="73"/>
  <c r="BY69" i="73"/>
  <c r="BQ69" i="73"/>
  <c r="BI69" i="73"/>
  <c r="BA69" i="73"/>
  <c r="AS69" i="73"/>
  <c r="AK69" i="73"/>
  <c r="AC69" i="73"/>
  <c r="U69" i="73"/>
  <c r="BQ68" i="73"/>
  <c r="AS68" i="73"/>
  <c r="AC68" i="73"/>
  <c r="BU67" i="73"/>
  <c r="BM67" i="73"/>
  <c r="BE67" i="73"/>
  <c r="AW67" i="73"/>
  <c r="AO67" i="73"/>
  <c r="AG67" i="73"/>
  <c r="Y67" i="73"/>
  <c r="BY66" i="73"/>
  <c r="BQ66" i="73"/>
  <c r="BI66" i="73"/>
  <c r="BA66" i="73"/>
  <c r="AS66" i="73"/>
  <c r="AK66" i="73"/>
  <c r="AC66" i="73"/>
  <c r="U66" i="73"/>
  <c r="BU65" i="73"/>
  <c r="BM65" i="73"/>
  <c r="BE65" i="73"/>
  <c r="AW65" i="73"/>
  <c r="AO65" i="73"/>
  <c r="AG65" i="73"/>
  <c r="Y65" i="73"/>
  <c r="BQ64" i="73"/>
  <c r="BA64" i="73"/>
  <c r="AC64" i="73"/>
  <c r="BM63" i="73"/>
  <c r="AW63" i="73"/>
  <c r="Y63" i="73"/>
  <c r="BQ62" i="73"/>
  <c r="BI62" i="73"/>
  <c r="BA62" i="73"/>
  <c r="AS62" i="73"/>
  <c r="AC62" i="73"/>
  <c r="U62" i="73"/>
  <c r="BU61" i="73"/>
  <c r="AW61" i="73"/>
  <c r="AO61" i="73"/>
  <c r="AG61" i="73"/>
  <c r="BY60" i="73"/>
  <c r="BQ60" i="73"/>
  <c r="BI60" i="73"/>
  <c r="BA60" i="73"/>
  <c r="AS60" i="73"/>
  <c r="AK60" i="73"/>
  <c r="AC60" i="73"/>
  <c r="U60" i="73"/>
  <c r="BU59" i="73"/>
  <c r="BM59" i="73"/>
  <c r="BE59" i="73"/>
  <c r="AW59" i="73"/>
  <c r="AO59" i="73"/>
  <c r="AG59" i="73"/>
  <c r="Y59" i="73"/>
  <c r="BY58" i="73"/>
  <c r="BQ58" i="73"/>
  <c r="BI58" i="73"/>
  <c r="BA58" i="73"/>
  <c r="AS58" i="73"/>
  <c r="AK58" i="73"/>
  <c r="AC58" i="73"/>
  <c r="U58" i="73"/>
  <c r="BU57" i="73"/>
  <c r="BM57" i="73"/>
  <c r="BE57" i="73"/>
  <c r="AW57" i="73"/>
  <c r="AO57" i="73"/>
  <c r="AG57" i="73"/>
  <c r="Y57" i="73"/>
  <c r="BY56" i="73"/>
  <c r="BQ56" i="73"/>
  <c r="BI56" i="73"/>
  <c r="BA56" i="73"/>
  <c r="AS56" i="73"/>
  <c r="AK56" i="73"/>
  <c r="AC56" i="73"/>
  <c r="U56" i="73"/>
  <c r="BU55" i="73"/>
  <c r="BM55" i="73"/>
  <c r="BE55" i="73"/>
  <c r="AW55" i="73"/>
  <c r="AO55" i="73"/>
  <c r="AG55" i="73"/>
  <c r="Y55" i="73"/>
  <c r="BU51" i="73"/>
  <c r="BM51" i="73"/>
  <c r="BE51" i="73"/>
  <c r="AW51" i="73"/>
  <c r="AO51" i="73"/>
  <c r="AG51" i="73"/>
  <c r="Y51" i="73"/>
  <c r="BY50" i="73"/>
  <c r="BQ50" i="73"/>
  <c r="BI50" i="73"/>
  <c r="BA50" i="73"/>
  <c r="AS50" i="73"/>
  <c r="AK50" i="73"/>
  <c r="AC50" i="73"/>
  <c r="U50" i="73"/>
  <c r="BY49" i="73"/>
  <c r="BQ49" i="73"/>
  <c r="BI49" i="73"/>
  <c r="BA49" i="73"/>
  <c r="AS49" i="73"/>
  <c r="AK49" i="73"/>
  <c r="AC49" i="73"/>
  <c r="U49" i="73"/>
  <c r="BU48" i="73"/>
  <c r="BM48" i="73"/>
  <c r="BE48" i="73"/>
  <c r="AW48" i="73"/>
  <c r="AO48" i="73"/>
  <c r="AG48" i="73"/>
  <c r="BX47" i="73"/>
  <c r="BO47" i="73"/>
  <c r="BE47" i="73"/>
  <c r="BV45" i="73"/>
  <c r="BR44" i="73"/>
  <c r="T5" i="73"/>
  <c r="BH5" i="73"/>
  <c r="AN6" i="73"/>
  <c r="T7" i="73"/>
  <c r="BH7" i="73"/>
  <c r="AN8" i="73"/>
  <c r="T9" i="73"/>
  <c r="BH9" i="73"/>
  <c r="AN10" i="73"/>
  <c r="T11" i="73"/>
  <c r="BH11" i="73"/>
  <c r="AN12" i="73"/>
  <c r="T13" i="73"/>
  <c r="BH13" i="73"/>
  <c r="AN14" i="73"/>
  <c r="AS5" i="73"/>
  <c r="Y6" i="73"/>
  <c r="BM6" i="73"/>
  <c r="AS7" i="73"/>
  <c r="Y8" i="73"/>
  <c r="BM8" i="73"/>
  <c r="AS9" i="73"/>
  <c r="Y10" i="73"/>
  <c r="BM10" i="73"/>
  <c r="AS11" i="73"/>
  <c r="Y12" i="73"/>
  <c r="BM12" i="73"/>
  <c r="AS13" i="73"/>
  <c r="Y14" i="73"/>
  <c r="BM14" i="73"/>
  <c r="AD5" i="73"/>
  <c r="BR5" i="73"/>
  <c r="AX6" i="73"/>
  <c r="AD7" i="73"/>
  <c r="BR7" i="73"/>
  <c r="AX8" i="73"/>
  <c r="AD9" i="73"/>
  <c r="BR9" i="73"/>
  <c r="AX10" i="73"/>
  <c r="AD11" i="73"/>
  <c r="BR11" i="73"/>
  <c r="AX12" i="73"/>
  <c r="AD13" i="73"/>
  <c r="BR13" i="73"/>
  <c r="AX14" i="73"/>
  <c r="BC5" i="73"/>
  <c r="AI6" i="73"/>
  <c r="BW6" i="73"/>
  <c r="BC7" i="73"/>
  <c r="AI8" i="73"/>
  <c r="BW8" i="73"/>
  <c r="BC9" i="73"/>
  <c r="AI10" i="73"/>
  <c r="BW10" i="73"/>
  <c r="BC11" i="73"/>
  <c r="AI12" i="73"/>
  <c r="BW12" i="73"/>
  <c r="BC13" i="73"/>
  <c r="AI14" i="73"/>
  <c r="AN5" i="73"/>
  <c r="Y5" i="73"/>
  <c r="AX5" i="73"/>
  <c r="AD6" i="73"/>
  <c r="BR6" i="73"/>
  <c r="AX7" i="73"/>
  <c r="AD8" i="73"/>
  <c r="BR8" i="73"/>
  <c r="AX9" i="73"/>
  <c r="AD10" i="73"/>
  <c r="BR10" i="73"/>
  <c r="AX11" i="73"/>
  <c r="AD12" i="73"/>
  <c r="BR12" i="73"/>
  <c r="AX13" i="73"/>
  <c r="AD14" i="73"/>
  <c r="BR14" i="73"/>
  <c r="AI5" i="73"/>
  <c r="BW5" i="73"/>
  <c r="BC6" i="73"/>
  <c r="AI7" i="73"/>
  <c r="BW7" i="73"/>
  <c r="BC8" i="73"/>
  <c r="AI9" i="73"/>
  <c r="BW9" i="73"/>
  <c r="BC10" i="73"/>
  <c r="AI11" i="73"/>
  <c r="BW11" i="73"/>
  <c r="BC12" i="73"/>
  <c r="AI13" i="73"/>
  <c r="BW13" i="73"/>
  <c r="BC14" i="73"/>
  <c r="AC8" i="73"/>
  <c r="BQ8" i="73"/>
  <c r="AR8" i="73"/>
  <c r="AC6" i="73"/>
  <c r="BQ6" i="73"/>
  <c r="AR6" i="73"/>
  <c r="AJ44" i="73"/>
  <c r="BX44" i="73"/>
  <c r="U44" i="73"/>
  <c r="BI44" i="73"/>
  <c r="AE44" i="73"/>
  <c r="BS44" i="73"/>
  <c r="BD44" i="73"/>
  <c r="AO44" i="73"/>
  <c r="Z44" i="73"/>
  <c r="BN44" i="73"/>
  <c r="AY44" i="73"/>
  <c r="AF33" i="73"/>
  <c r="BT33" i="73"/>
  <c r="BE33" i="73"/>
  <c r="AP33" i="73"/>
  <c r="AA33" i="73"/>
  <c r="BO33" i="73"/>
  <c r="AZ33" i="73"/>
  <c r="AK33" i="73"/>
  <c r="BY33" i="73"/>
  <c r="V33" i="73"/>
  <c r="BJ33" i="73"/>
  <c r="AU33" i="73"/>
  <c r="BA14" i="73"/>
  <c r="AB14" i="73"/>
  <c r="BP14" i="73"/>
  <c r="AV28" i="73"/>
  <c r="AG28" i="73"/>
  <c r="BU28" i="73"/>
  <c r="BF28" i="73"/>
  <c r="AQ28" i="73"/>
  <c r="AB28" i="73"/>
  <c r="BP28" i="73"/>
  <c r="BA28" i="73"/>
  <c r="AL28" i="73"/>
  <c r="BZ28" i="73"/>
  <c r="W28" i="73"/>
  <c r="BK28" i="73"/>
  <c r="X40" i="73"/>
  <c r="BL40" i="73"/>
  <c r="AW40" i="73"/>
  <c r="AH40" i="73"/>
  <c r="BV40" i="73"/>
  <c r="BG40" i="73"/>
  <c r="AR40" i="73"/>
  <c r="AC40" i="73"/>
  <c r="BQ40" i="73"/>
  <c r="BB40" i="73"/>
  <c r="AM40" i="73"/>
  <c r="CA40" i="73"/>
  <c r="T18" i="73"/>
  <c r="BH18" i="73"/>
  <c r="AS18" i="73"/>
  <c r="AD18" i="73"/>
  <c r="BR18" i="73"/>
  <c r="BC18" i="73"/>
  <c r="AN18" i="73"/>
  <c r="Y18" i="73"/>
  <c r="BM18" i="73"/>
  <c r="AX18" i="73"/>
  <c r="AI18" i="73"/>
  <c r="BW18" i="73"/>
  <c r="AJ18" i="73"/>
  <c r="BX18" i="73"/>
  <c r="U18" i="73"/>
  <c r="BI18" i="73"/>
  <c r="AT18" i="73"/>
  <c r="AE18" i="73"/>
  <c r="BS18" i="73"/>
  <c r="BD18" i="73"/>
  <c r="AO18" i="73"/>
  <c r="Z18" i="73"/>
  <c r="BN18" i="73"/>
  <c r="AY18" i="73"/>
  <c r="AN29" i="73"/>
  <c r="Y29" i="73"/>
  <c r="BM29" i="73"/>
  <c r="AX29" i="73"/>
  <c r="AI29" i="73"/>
  <c r="BW29" i="73"/>
  <c r="T29" i="73"/>
  <c r="BH29" i="73"/>
  <c r="AS29" i="73"/>
  <c r="AD29" i="73"/>
  <c r="BR29" i="73"/>
  <c r="BC29" i="73"/>
  <c r="AV16" i="73"/>
  <c r="BU16" i="73"/>
  <c r="AG16" i="73"/>
  <c r="BF16" i="73"/>
  <c r="AQ16" i="73"/>
  <c r="BP16" i="73"/>
  <c r="BA16" i="73"/>
  <c r="AB16" i="73"/>
  <c r="BZ16" i="73"/>
  <c r="AL16" i="73"/>
  <c r="BK16" i="73"/>
  <c r="BY4" i="73"/>
  <c r="BQ4" i="73"/>
  <c r="BI4" i="73"/>
  <c r="BA4" i="73"/>
  <c r="AS4" i="73"/>
  <c r="AK4" i="73"/>
  <c r="AC4" i="73"/>
  <c r="U4" i="73"/>
  <c r="BL70" i="73"/>
  <c r="BD70" i="73"/>
  <c r="AV70" i="73"/>
  <c r="AN70" i="73"/>
  <c r="X70" i="73"/>
  <c r="BX69" i="73"/>
  <c r="BP69" i="73"/>
  <c r="BH69" i="73"/>
  <c r="AZ69" i="73"/>
  <c r="AR69" i="73"/>
  <c r="AJ69" i="73"/>
  <c r="AB69" i="73"/>
  <c r="T69" i="73"/>
  <c r="BH68" i="73"/>
  <c r="AR68" i="73"/>
  <c r="T68" i="73"/>
  <c r="BT67" i="73"/>
  <c r="BL67" i="73"/>
  <c r="BD67" i="73"/>
  <c r="AV67" i="73"/>
  <c r="AN67" i="73"/>
  <c r="AF67" i="73"/>
  <c r="X67" i="73"/>
  <c r="BX66" i="73"/>
  <c r="BP66" i="73"/>
  <c r="BH66" i="73"/>
  <c r="AZ66" i="73"/>
  <c r="AR66" i="73"/>
  <c r="AJ66" i="73"/>
  <c r="AB66" i="73"/>
  <c r="T66" i="73"/>
  <c r="BT65" i="73"/>
  <c r="BL65" i="73"/>
  <c r="BD65" i="73"/>
  <c r="AV65" i="73"/>
  <c r="AN65" i="73"/>
  <c r="AF65" i="73"/>
  <c r="X65" i="73"/>
  <c r="BP64" i="73"/>
  <c r="AR64" i="73"/>
  <c r="AB64" i="73"/>
  <c r="BL63" i="73"/>
  <c r="AN63" i="73"/>
  <c r="X63" i="73"/>
  <c r="BX62" i="73"/>
  <c r="BP62" i="73"/>
  <c r="BH62" i="73"/>
  <c r="AR62" i="73"/>
  <c r="AJ62" i="73"/>
  <c r="AB62" i="73"/>
  <c r="T62" i="73"/>
  <c r="BL61" i="73"/>
  <c r="BD61" i="73"/>
  <c r="AV61" i="73"/>
  <c r="X61" i="73"/>
  <c r="BX60" i="73"/>
  <c r="BP60" i="73"/>
  <c r="BH60" i="73"/>
  <c r="AZ60" i="73"/>
  <c r="AR60" i="73"/>
  <c r="AJ60" i="73"/>
  <c r="AB60" i="73"/>
  <c r="T60" i="73"/>
  <c r="BT59" i="73"/>
  <c r="BL59" i="73"/>
  <c r="BD59" i="73"/>
  <c r="AV59" i="73"/>
  <c r="AN59" i="73"/>
  <c r="AF59" i="73"/>
  <c r="X59" i="73"/>
  <c r="BX58" i="73"/>
  <c r="BP58" i="73"/>
  <c r="BH58" i="73"/>
  <c r="AZ58" i="73"/>
  <c r="AR58" i="73"/>
  <c r="AJ58" i="73"/>
  <c r="AB58" i="73"/>
  <c r="T58" i="73"/>
  <c r="BT57" i="73"/>
  <c r="BL57" i="73"/>
  <c r="BD57" i="73"/>
  <c r="AV57" i="73"/>
  <c r="AN57" i="73"/>
  <c r="AF57" i="73"/>
  <c r="X57" i="73"/>
  <c r="BX56" i="73"/>
  <c r="BP56" i="73"/>
  <c r="BH56" i="73"/>
  <c r="AZ56" i="73"/>
  <c r="AR56" i="73"/>
  <c r="AJ56" i="73"/>
  <c r="AB56" i="73"/>
  <c r="T56" i="73"/>
  <c r="BT55" i="73"/>
  <c r="BL55" i="73"/>
  <c r="BD55" i="73"/>
  <c r="AV55" i="73"/>
  <c r="AN55" i="73"/>
  <c r="AF55" i="73"/>
  <c r="X55" i="73"/>
  <c r="BT51" i="73"/>
  <c r="BL51" i="73"/>
  <c r="BD51" i="73"/>
  <c r="AV51" i="73"/>
  <c r="AN51" i="73"/>
  <c r="AF51" i="73"/>
  <c r="X51" i="73"/>
  <c r="BX50" i="73"/>
  <c r="BP50" i="73"/>
  <c r="BH50" i="73"/>
  <c r="AZ50" i="73"/>
  <c r="AR50" i="73"/>
  <c r="AJ50" i="73"/>
  <c r="AB50" i="73"/>
  <c r="T50" i="73"/>
  <c r="BX49" i="73"/>
  <c r="BP49" i="73"/>
  <c r="BH49" i="73"/>
  <c r="AZ49" i="73"/>
  <c r="AR49" i="73"/>
  <c r="AJ49" i="73"/>
  <c r="AB49" i="73"/>
  <c r="T49" i="73"/>
  <c r="BT48" i="73"/>
  <c r="BL48" i="73"/>
  <c r="BD48" i="73"/>
  <c r="AV48" i="73"/>
  <c r="AN48" i="73"/>
  <c r="AF48" i="73"/>
  <c r="X48" i="73"/>
  <c r="BW47" i="73"/>
  <c r="BA47" i="73"/>
  <c r="AW11" i="73"/>
  <c r="X11" i="73"/>
  <c r="BL11" i="73"/>
  <c r="AG11" i="73"/>
  <c r="BU11" i="73"/>
  <c r="AV11" i="73"/>
  <c r="AS12" i="73"/>
  <c r="T12" i="73"/>
  <c r="BH12" i="73"/>
  <c r="X47" i="73"/>
  <c r="BL47" i="73"/>
  <c r="AR47" i="73"/>
  <c r="AC47" i="73"/>
  <c r="BB47" i="73"/>
  <c r="AM47" i="73"/>
  <c r="CA47" i="73"/>
  <c r="AV40" i="73"/>
  <c r="AG40" i="73"/>
  <c r="BU40" i="73"/>
  <c r="BF40" i="73"/>
  <c r="AQ40" i="73"/>
  <c r="AB40" i="73"/>
  <c r="BP40" i="73"/>
  <c r="BA40" i="73"/>
  <c r="AL40" i="73"/>
  <c r="BZ40" i="73"/>
  <c r="W40" i="73"/>
  <c r="BK40" i="73"/>
  <c r="AB34" i="73"/>
  <c r="BP34" i="73"/>
  <c r="BA34" i="73"/>
  <c r="AL34" i="73"/>
  <c r="BZ34" i="73"/>
  <c r="W34" i="73"/>
  <c r="BK34" i="73"/>
  <c r="AV34" i="73"/>
  <c r="AG34" i="73"/>
  <c r="BU34" i="73"/>
  <c r="BF34" i="73"/>
  <c r="AQ34" i="73"/>
  <c r="BH8" i="73"/>
  <c r="AS8" i="73"/>
  <c r="T8" i="73"/>
  <c r="AR34" i="73"/>
  <c r="AC34" i="73"/>
  <c r="BQ34" i="73"/>
  <c r="BB34" i="73"/>
  <c r="AM34" i="73"/>
  <c r="CA34" i="73"/>
  <c r="X34" i="73"/>
  <c r="BL34" i="73"/>
  <c r="AW34" i="73"/>
  <c r="AH34" i="73"/>
  <c r="BV34" i="73"/>
  <c r="BG34" i="73"/>
  <c r="BD28" i="73"/>
  <c r="AO28" i="73"/>
  <c r="Z28" i="73"/>
  <c r="BN28" i="73"/>
  <c r="AY28" i="73"/>
  <c r="AJ28" i="73"/>
  <c r="BX28" i="73"/>
  <c r="U28" i="73"/>
  <c r="BI28" i="73"/>
  <c r="AT28" i="73"/>
  <c r="AE28" i="73"/>
  <c r="BS28" i="73"/>
  <c r="BD47" i="73"/>
  <c r="AY47" i="73"/>
  <c r="AJ47" i="73"/>
  <c r="U47" i="73"/>
  <c r="AT47" i="73"/>
  <c r="AE47" i="73"/>
  <c r="BS47" i="73"/>
  <c r="AB39" i="73"/>
  <c r="BP39" i="73"/>
  <c r="BA39" i="73"/>
  <c r="AL39" i="73"/>
  <c r="BZ39" i="73"/>
  <c r="W39" i="73"/>
  <c r="BK39" i="73"/>
  <c r="AV39" i="73"/>
  <c r="AG39" i="73"/>
  <c r="BU39" i="73"/>
  <c r="BF39" i="73"/>
  <c r="AQ39" i="73"/>
  <c r="AV45" i="73"/>
  <c r="AG45" i="73"/>
  <c r="BU45" i="73"/>
  <c r="AQ45" i="73"/>
  <c r="AB45" i="73"/>
  <c r="BP45" i="73"/>
  <c r="BA45" i="73"/>
  <c r="AL45" i="73"/>
  <c r="BZ45" i="73"/>
  <c r="W45" i="73"/>
  <c r="BK45" i="73"/>
  <c r="AR18" i="73"/>
  <c r="AC18" i="73"/>
  <c r="BQ18" i="73"/>
  <c r="BB18" i="73"/>
  <c r="AM18" i="73"/>
  <c r="CA18" i="73"/>
  <c r="X18" i="73"/>
  <c r="BL18" i="73"/>
  <c r="AW18" i="73"/>
  <c r="AH18" i="73"/>
  <c r="BV18" i="73"/>
  <c r="BG18" i="73"/>
  <c r="AJ39" i="73"/>
  <c r="BX39" i="73"/>
  <c r="U39" i="73"/>
  <c r="BI39" i="73"/>
  <c r="AT39" i="73"/>
  <c r="AE39" i="73"/>
  <c r="BS39" i="73"/>
  <c r="BD39" i="73"/>
  <c r="AO39" i="73"/>
  <c r="Z39" i="73"/>
  <c r="BN39" i="73"/>
  <c r="AY39" i="73"/>
  <c r="AN35" i="73"/>
  <c r="Y35" i="73"/>
  <c r="BM35" i="73"/>
  <c r="AX35" i="73"/>
  <c r="AI35" i="73"/>
  <c r="BW35" i="73"/>
  <c r="T35" i="73"/>
  <c r="BH35" i="73"/>
  <c r="AS35" i="73"/>
  <c r="AD35" i="73"/>
  <c r="BR35" i="73"/>
  <c r="BC35" i="73"/>
  <c r="BX4" i="73"/>
  <c r="BP4" i="73"/>
  <c r="BH4" i="73"/>
  <c r="AZ4" i="73"/>
  <c r="AR4" i="73"/>
  <c r="AJ4" i="73"/>
  <c r="AB4" i="73"/>
  <c r="CA70" i="73"/>
  <c r="BS70" i="73"/>
  <c r="BK70" i="73"/>
  <c r="BC70" i="73"/>
  <c r="AM70" i="73"/>
  <c r="AE70" i="73"/>
  <c r="W70" i="73"/>
  <c r="BW69" i="73"/>
  <c r="BO69" i="73"/>
  <c r="BG69" i="73"/>
  <c r="AY69" i="73"/>
  <c r="AQ69" i="73"/>
  <c r="AI69" i="73"/>
  <c r="AA69" i="73"/>
  <c r="BW68" i="73"/>
  <c r="BG68" i="73"/>
  <c r="AI68" i="73"/>
  <c r="CA67" i="73"/>
  <c r="BS67" i="73"/>
  <c r="BK67" i="73"/>
  <c r="BC67" i="73"/>
  <c r="AU67" i="73"/>
  <c r="AM67" i="73"/>
  <c r="AE67" i="73"/>
  <c r="W67" i="73"/>
  <c r="BW66" i="73"/>
  <c r="BO66" i="73"/>
  <c r="BG66" i="73"/>
  <c r="AY66" i="73"/>
  <c r="AQ66" i="73"/>
  <c r="AI66" i="73"/>
  <c r="AA66" i="73"/>
  <c r="CA65" i="73"/>
  <c r="BS65" i="73"/>
  <c r="BK65" i="73"/>
  <c r="BC65" i="73"/>
  <c r="AU65" i="73"/>
  <c r="AM65" i="73"/>
  <c r="AE65" i="73"/>
  <c r="W65" i="73"/>
  <c r="BG64" i="73"/>
  <c r="AQ64" i="73"/>
  <c r="CA63" i="73"/>
  <c r="BC63" i="73"/>
  <c r="AM63" i="73"/>
  <c r="BW62" i="73"/>
  <c r="BG62" i="73"/>
  <c r="AY62" i="73"/>
  <c r="AQ62" i="73"/>
  <c r="AI62" i="73"/>
  <c r="CA61" i="73"/>
  <c r="BS61" i="73"/>
  <c r="BK61" i="73"/>
  <c r="AM61" i="73"/>
  <c r="AE61" i="73"/>
  <c r="W61" i="73"/>
  <c r="BW60" i="73"/>
  <c r="BO60" i="73"/>
  <c r="BG60" i="73"/>
  <c r="AY60" i="73"/>
  <c r="AQ60" i="73"/>
  <c r="AI60" i="73"/>
  <c r="AA60" i="73"/>
  <c r="CA59" i="73"/>
  <c r="BS59" i="73"/>
  <c r="BK59" i="73"/>
  <c r="BC59" i="73"/>
  <c r="AU59" i="73"/>
  <c r="AM59" i="73"/>
  <c r="AE59" i="73"/>
  <c r="W59" i="73"/>
  <c r="BW58" i="73"/>
  <c r="BO58" i="73"/>
  <c r="BG58" i="73"/>
  <c r="AY58" i="73"/>
  <c r="AQ58" i="73"/>
  <c r="AI58" i="73"/>
  <c r="AA58" i="73"/>
  <c r="CA57" i="73"/>
  <c r="BS57" i="73"/>
  <c r="BK57" i="73"/>
  <c r="BC57" i="73"/>
  <c r="AU57" i="73"/>
  <c r="AM57" i="73"/>
  <c r="AE57" i="73"/>
  <c r="W57" i="73"/>
  <c r="BW56" i="73"/>
  <c r="BO56" i="73"/>
  <c r="BG56" i="73"/>
  <c r="AY56" i="73"/>
  <c r="AQ56" i="73"/>
  <c r="AI56" i="73"/>
  <c r="AA56" i="73"/>
  <c r="CA55" i="73"/>
  <c r="BS55" i="73"/>
  <c r="BK55" i="73"/>
  <c r="BC55" i="73"/>
  <c r="AU55" i="73"/>
  <c r="AM55" i="73"/>
  <c r="AE55" i="73"/>
  <c r="W55" i="73"/>
  <c r="CA51" i="73"/>
  <c r="BS51" i="73"/>
  <c r="BK51" i="73"/>
  <c r="BC51" i="73"/>
  <c r="AU51" i="73"/>
  <c r="AM51" i="73"/>
  <c r="AE51" i="73"/>
  <c r="W51" i="73"/>
  <c r="BW50" i="73"/>
  <c r="BO50" i="73"/>
  <c r="BG50" i="73"/>
  <c r="AY50" i="73"/>
  <c r="AQ50" i="73"/>
  <c r="AI50" i="73"/>
  <c r="AA50" i="73"/>
  <c r="BW49" i="73"/>
  <c r="BO49" i="73"/>
  <c r="BG49" i="73"/>
  <c r="AY49" i="73"/>
  <c r="AQ49" i="73"/>
  <c r="AI49" i="73"/>
  <c r="AA49" i="73"/>
  <c r="CA48" i="73"/>
  <c r="BS48" i="73"/>
  <c r="BK48" i="73"/>
  <c r="BC48" i="73"/>
  <c r="AU48" i="73"/>
  <c r="AM48" i="73"/>
  <c r="AE48" i="73"/>
  <c r="W48" i="73"/>
  <c r="BV47" i="73"/>
  <c r="BM47" i="73"/>
  <c r="Z47" i="73"/>
  <c r="BF45" i="73"/>
  <c r="BQ12" i="73"/>
  <c r="AR12" i="73"/>
  <c r="AC12" i="73"/>
  <c r="BA8" i="73"/>
  <c r="AB8" i="73"/>
  <c r="BP8" i="73"/>
  <c r="X28" i="73"/>
  <c r="BL28" i="73"/>
  <c r="AW28" i="73"/>
  <c r="AH28" i="73"/>
  <c r="BV28" i="73"/>
  <c r="BG28" i="73"/>
  <c r="AR28" i="73"/>
  <c r="AC28" i="73"/>
  <c r="BQ28" i="73"/>
  <c r="BB28" i="73"/>
  <c r="AM28" i="73"/>
  <c r="CA28" i="73"/>
  <c r="AB21" i="73"/>
  <c r="BP21" i="73"/>
  <c r="BA21" i="73"/>
  <c r="AL21" i="73"/>
  <c r="BZ21" i="73"/>
  <c r="W21" i="73"/>
  <c r="BK21" i="73"/>
  <c r="AV21" i="73"/>
  <c r="AG21" i="73"/>
  <c r="BU21" i="73"/>
  <c r="BF21" i="73"/>
  <c r="AQ21" i="73"/>
  <c r="AZ21" i="73"/>
  <c r="AK21" i="73"/>
  <c r="BY21" i="73"/>
  <c r="V21" i="73"/>
  <c r="BJ21" i="73"/>
  <c r="AU21" i="73"/>
  <c r="AF21" i="73"/>
  <c r="BT21" i="73"/>
  <c r="BE21" i="73"/>
  <c r="AP21" i="73"/>
  <c r="AA21" i="73"/>
  <c r="BO21" i="73"/>
  <c r="AB44" i="73"/>
  <c r="BP44" i="73"/>
  <c r="BA44" i="73"/>
  <c r="AL44" i="73"/>
  <c r="W44" i="73"/>
  <c r="BK44" i="73"/>
  <c r="AV44" i="73"/>
  <c r="AG44" i="73"/>
  <c r="BU44" i="73"/>
  <c r="BF44" i="73"/>
  <c r="AQ44" i="73"/>
  <c r="AB5" i="73"/>
  <c r="BP5" i="73"/>
  <c r="AV6" i="73"/>
  <c r="AB7" i="73"/>
  <c r="BP7" i="73"/>
  <c r="AV8" i="73"/>
  <c r="AB9" i="73"/>
  <c r="BP9" i="73"/>
  <c r="AV10" i="73"/>
  <c r="AB11" i="73"/>
  <c r="BP11" i="73"/>
  <c r="AV12" i="73"/>
  <c r="AB13" i="73"/>
  <c r="BP13" i="73"/>
  <c r="AV14" i="73"/>
  <c r="BA5" i="73"/>
  <c r="AG6" i="73"/>
  <c r="BU6" i="73"/>
  <c r="BA7" i="73"/>
  <c r="AG8" i="73"/>
  <c r="BU8" i="73"/>
  <c r="BA9" i="73"/>
  <c r="AG10" i="73"/>
  <c r="BU10" i="73"/>
  <c r="BA11" i="73"/>
  <c r="AG12" i="73"/>
  <c r="BU12" i="73"/>
  <c r="BA13" i="73"/>
  <c r="AG14" i="73"/>
  <c r="BU14" i="73"/>
  <c r="AL5" i="73"/>
  <c r="BZ5" i="73"/>
  <c r="BF6" i="73"/>
  <c r="AL7" i="73"/>
  <c r="BZ7" i="73"/>
  <c r="BF8" i="73"/>
  <c r="AL9" i="73"/>
  <c r="BZ9" i="73"/>
  <c r="BF10" i="73"/>
  <c r="AL11" i="73"/>
  <c r="BZ11" i="73"/>
  <c r="BF12" i="73"/>
  <c r="AL13" i="73"/>
  <c r="BZ13" i="73"/>
  <c r="BF14" i="73"/>
  <c r="W5" i="73"/>
  <c r="BK5" i="73"/>
  <c r="AQ6" i="73"/>
  <c r="W7" i="73"/>
  <c r="BK7" i="73"/>
  <c r="AQ8" i="73"/>
  <c r="W9" i="73"/>
  <c r="BK9" i="73"/>
  <c r="AQ10" i="73"/>
  <c r="W11" i="73"/>
  <c r="BK11" i="73"/>
  <c r="AQ12" i="73"/>
  <c r="W13" i="73"/>
  <c r="BK13" i="73"/>
  <c r="AQ14" i="73"/>
  <c r="AG5" i="73"/>
  <c r="BF5" i="73"/>
  <c r="AL6" i="73"/>
  <c r="BZ6" i="73"/>
  <c r="BF7" i="73"/>
  <c r="AL8" i="73"/>
  <c r="BZ8" i="73"/>
  <c r="BF9" i="73"/>
  <c r="AL10" i="73"/>
  <c r="BZ10" i="73"/>
  <c r="BF11" i="73"/>
  <c r="AL12" i="73"/>
  <c r="BZ12" i="73"/>
  <c r="BF13" i="73"/>
  <c r="AL14" i="73"/>
  <c r="BZ14" i="73"/>
  <c r="AQ5" i="73"/>
  <c r="W6" i="73"/>
  <c r="BK6" i="73"/>
  <c r="AQ7" i="73"/>
  <c r="W8" i="73"/>
  <c r="BK8" i="73"/>
  <c r="AQ9" i="73"/>
  <c r="W10" i="73"/>
  <c r="BK10" i="73"/>
  <c r="AQ11" i="73"/>
  <c r="W12" i="73"/>
  <c r="BK12" i="73"/>
  <c r="AQ13" i="73"/>
  <c r="W14" i="73"/>
  <c r="BK14" i="73"/>
  <c r="W16" i="73"/>
  <c r="AN33" i="73"/>
  <c r="Y33" i="73"/>
  <c r="BM33" i="73"/>
  <c r="AX33" i="73"/>
  <c r="AI33" i="73"/>
  <c r="BW33" i="73"/>
  <c r="T33" i="73"/>
  <c r="BH33" i="73"/>
  <c r="AS33" i="73"/>
  <c r="AD33" i="73"/>
  <c r="BR33" i="73"/>
  <c r="BC33" i="73"/>
  <c r="X29" i="73"/>
  <c r="BL29" i="73"/>
  <c r="AW29" i="73"/>
  <c r="AH29" i="73"/>
  <c r="BV29" i="73"/>
  <c r="BG29" i="73"/>
  <c r="AR29" i="73"/>
  <c r="AC29" i="73"/>
  <c r="BQ29" i="73"/>
  <c r="BB29" i="73"/>
  <c r="AM29" i="73"/>
  <c r="CA29" i="73"/>
  <c r="X33" i="73"/>
  <c r="BL33" i="73"/>
  <c r="AW33" i="73"/>
  <c r="AH33" i="73"/>
  <c r="BV33" i="73"/>
  <c r="BG33" i="73"/>
  <c r="AR33" i="73"/>
  <c r="AC33" i="73"/>
  <c r="BQ33" i="73"/>
  <c r="BB33" i="73"/>
  <c r="AM33" i="73"/>
  <c r="CA33" i="73"/>
  <c r="BI10" i="73"/>
  <c r="AJ10" i="73"/>
  <c r="BX10" i="73"/>
  <c r="U10" i="73"/>
  <c r="AN40" i="73"/>
  <c r="Y40" i="73"/>
  <c r="BM40" i="73"/>
  <c r="AX40" i="73"/>
  <c r="AI40" i="73"/>
  <c r="BW40" i="73"/>
  <c r="T40" i="73"/>
  <c r="BH40" i="73"/>
  <c r="AS40" i="73"/>
  <c r="AD40" i="73"/>
  <c r="BR40" i="73"/>
  <c r="BC40" i="73"/>
  <c r="AV47" i="73"/>
  <c r="AQ47" i="73"/>
  <c r="AB47" i="73"/>
  <c r="AL47" i="73"/>
  <c r="W47" i="73"/>
  <c r="BK47" i="73"/>
  <c r="BE9" i="73"/>
  <c r="AF9" i="73"/>
  <c r="BT9" i="73"/>
  <c r="AZ14" i="73"/>
  <c r="BY14" i="73"/>
  <c r="AK14" i="73"/>
  <c r="BO14" i="73"/>
  <c r="X30" i="73"/>
  <c r="BL30" i="73"/>
  <c r="AW30" i="73"/>
  <c r="AH30" i="73"/>
  <c r="BV30" i="73"/>
  <c r="BG30" i="73"/>
  <c r="AR30" i="73"/>
  <c r="AC30" i="73"/>
  <c r="BQ30" i="73"/>
  <c r="BB30" i="73"/>
  <c r="AM30" i="73"/>
  <c r="CA30" i="73"/>
  <c r="AV30" i="73"/>
  <c r="AG30" i="73"/>
  <c r="BU30" i="73"/>
  <c r="BF30" i="73"/>
  <c r="AQ30" i="73"/>
  <c r="AB30" i="73"/>
  <c r="BP30" i="73"/>
  <c r="BA30" i="73"/>
  <c r="AL30" i="73"/>
  <c r="BZ30" i="73"/>
  <c r="W30" i="73"/>
  <c r="BK30" i="73"/>
  <c r="AF47" i="73"/>
  <c r="AA47" i="73"/>
  <c r="AK47" i="73"/>
  <c r="V47" i="73"/>
  <c r="AU47" i="73"/>
  <c r="T25" i="73"/>
  <c r="BH25" i="73"/>
  <c r="AS25" i="73"/>
  <c r="AD25" i="73"/>
  <c r="BR25" i="73"/>
  <c r="BC25" i="73"/>
  <c r="AN25" i="73"/>
  <c r="Y25" i="73"/>
  <c r="BM25" i="73"/>
  <c r="AX25" i="73"/>
  <c r="AI25" i="73"/>
  <c r="BW25" i="73"/>
  <c r="AZ27" i="73"/>
  <c r="AK27" i="73"/>
  <c r="BY27" i="73"/>
  <c r="V27" i="73"/>
  <c r="BJ27" i="73"/>
  <c r="AU27" i="73"/>
  <c r="AF27" i="73"/>
  <c r="BT27" i="73"/>
  <c r="BE27" i="73"/>
  <c r="AP27" i="73"/>
  <c r="AA27" i="73"/>
  <c r="BO27" i="73"/>
  <c r="BD43" i="73"/>
  <c r="AO43" i="73"/>
  <c r="Z43" i="73"/>
  <c r="BN43" i="73"/>
  <c r="AY43" i="73"/>
  <c r="AJ43" i="73"/>
  <c r="BX43" i="73"/>
  <c r="U43" i="73"/>
  <c r="BI43" i="73"/>
  <c r="AT43" i="73"/>
  <c r="AE43" i="73"/>
  <c r="BS43" i="73"/>
  <c r="X38" i="73"/>
  <c r="BL38" i="73"/>
  <c r="AW38" i="73"/>
  <c r="AH38" i="73"/>
  <c r="BV38" i="73"/>
  <c r="BG38" i="73"/>
  <c r="AR38" i="73"/>
  <c r="AC38" i="73"/>
  <c r="BQ38" i="73"/>
  <c r="BB38" i="73"/>
  <c r="AM38" i="73"/>
  <c r="CA38" i="73"/>
  <c r="AF45" i="73"/>
  <c r="BT45" i="73"/>
  <c r="BE45" i="73"/>
  <c r="AA45" i="73"/>
  <c r="BO45" i="73"/>
  <c r="AZ45" i="73"/>
  <c r="AK45" i="73"/>
  <c r="BY45" i="73"/>
  <c r="V45" i="73"/>
  <c r="BJ45" i="73"/>
  <c r="AU45" i="73"/>
  <c r="BW4" i="73"/>
  <c r="BO4" i="73"/>
  <c r="BG4" i="73"/>
  <c r="AY4" i="73"/>
  <c r="AQ4" i="73"/>
  <c r="AI4" i="73"/>
  <c r="AA4" i="73"/>
  <c r="BZ70" i="73"/>
  <c r="BR70" i="73"/>
  <c r="BB70" i="73"/>
  <c r="AT70" i="73"/>
  <c r="AL70" i="73"/>
  <c r="AD70" i="73"/>
  <c r="BV69" i="73"/>
  <c r="BN69" i="73"/>
  <c r="BF69" i="73"/>
  <c r="AX69" i="73"/>
  <c r="AP69" i="73"/>
  <c r="AH69" i="73"/>
  <c r="Z69" i="73"/>
  <c r="BV68" i="73"/>
  <c r="AX68" i="73"/>
  <c r="AH68" i="73"/>
  <c r="BZ67" i="73"/>
  <c r="BR67" i="73"/>
  <c r="BJ67" i="73"/>
  <c r="BB67" i="73"/>
  <c r="AT67" i="73"/>
  <c r="AL67" i="73"/>
  <c r="AD67" i="73"/>
  <c r="V67" i="73"/>
  <c r="BV66" i="73"/>
  <c r="BN66" i="73"/>
  <c r="BF66" i="73"/>
  <c r="AX66" i="73"/>
  <c r="AP66" i="73"/>
  <c r="AH66" i="73"/>
  <c r="Z66" i="73"/>
  <c r="BZ65" i="73"/>
  <c r="BR65" i="73"/>
  <c r="BJ65" i="73"/>
  <c r="BB65" i="73"/>
  <c r="AT65" i="73"/>
  <c r="AL65" i="73"/>
  <c r="AD65" i="73"/>
  <c r="V65" i="73"/>
  <c r="BV64" i="73"/>
  <c r="BF64" i="73"/>
  <c r="AH64" i="73"/>
  <c r="BR63" i="73"/>
  <c r="BB63" i="73"/>
  <c r="AD63" i="73"/>
  <c r="BV62" i="73"/>
  <c r="BN62" i="73"/>
  <c r="BF62" i="73"/>
  <c r="AX62" i="73"/>
  <c r="AH62" i="73"/>
  <c r="Z62" i="73"/>
  <c r="BZ61" i="73"/>
  <c r="BB61" i="73"/>
  <c r="AT61" i="73"/>
  <c r="AL61" i="73"/>
  <c r="BV60" i="73"/>
  <c r="BN60" i="73"/>
  <c r="BF60" i="73"/>
  <c r="AX60" i="73"/>
  <c r="AP60" i="73"/>
  <c r="AH60" i="73"/>
  <c r="Z60" i="73"/>
  <c r="BZ59" i="73"/>
  <c r="BR59" i="73"/>
  <c r="BJ59" i="73"/>
  <c r="BB59" i="73"/>
  <c r="AT59" i="73"/>
  <c r="AL59" i="73"/>
  <c r="AD59" i="73"/>
  <c r="V59" i="73"/>
  <c r="BV58" i="73"/>
  <c r="BN58" i="73"/>
  <c r="BF58" i="73"/>
  <c r="AX58" i="73"/>
  <c r="AP58" i="73"/>
  <c r="AH58" i="73"/>
  <c r="Z58" i="73"/>
  <c r="BZ57" i="73"/>
  <c r="BR57" i="73"/>
  <c r="BJ57" i="73"/>
  <c r="BB57" i="73"/>
  <c r="AT57" i="73"/>
  <c r="AL57" i="73"/>
  <c r="AD57" i="73"/>
  <c r="V57" i="73"/>
  <c r="BV56" i="73"/>
  <c r="BN56" i="73"/>
  <c r="BF56" i="73"/>
  <c r="AX56" i="73"/>
  <c r="AP56" i="73"/>
  <c r="AH56" i="73"/>
  <c r="Z56" i="73"/>
  <c r="BZ55" i="73"/>
  <c r="BR55" i="73"/>
  <c r="BJ55" i="73"/>
  <c r="BB55" i="73"/>
  <c r="AT55" i="73"/>
  <c r="AL55" i="73"/>
  <c r="AD55" i="73"/>
  <c r="V55" i="73"/>
  <c r="BZ51" i="73"/>
  <c r="BR51" i="73"/>
  <c r="BJ51" i="73"/>
  <c r="BB51" i="73"/>
  <c r="AT51" i="73"/>
  <c r="AL51" i="73"/>
  <c r="AD51" i="73"/>
  <c r="V51" i="73"/>
  <c r="BV50" i="73"/>
  <c r="BN50" i="73"/>
  <c r="BF50" i="73"/>
  <c r="AX50" i="73"/>
  <c r="AP50" i="73"/>
  <c r="AH50" i="73"/>
  <c r="Z50" i="73"/>
  <c r="BV49" i="73"/>
  <c r="BN49" i="73"/>
  <c r="BF49" i="73"/>
  <c r="AX49" i="73"/>
  <c r="AP49" i="73"/>
  <c r="AH49" i="73"/>
  <c r="Z49" i="73"/>
  <c r="BZ48" i="73"/>
  <c r="BR48" i="73"/>
  <c r="BJ48" i="73"/>
  <c r="BB48" i="73"/>
  <c r="AT48" i="73"/>
  <c r="AL48" i="73"/>
  <c r="AD48" i="73"/>
  <c r="V48" i="73"/>
  <c r="BU47" i="73"/>
  <c r="BJ47" i="73"/>
  <c r="AX47" i="73"/>
  <c r="Y47" i="73"/>
  <c r="AT44" i="73"/>
  <c r="AR44" i="73"/>
  <c r="AC44" i="73"/>
  <c r="BQ44" i="73"/>
  <c r="AM44" i="73"/>
  <c r="CA44" i="73"/>
  <c r="X44" i="73"/>
  <c r="BL44" i="73"/>
  <c r="AW44" i="73"/>
  <c r="AH44" i="73"/>
  <c r="BV44" i="73"/>
  <c r="BG44" i="73"/>
  <c r="AF24" i="73"/>
  <c r="BT24" i="73"/>
  <c r="BE24" i="73"/>
  <c r="AP24" i="73"/>
  <c r="AA24" i="73"/>
  <c r="BO24" i="73"/>
  <c r="AZ24" i="73"/>
  <c r="AK24" i="73"/>
  <c r="BY24" i="73"/>
  <c r="V24" i="73"/>
  <c r="BJ24" i="73"/>
  <c r="AU24" i="73"/>
  <c r="AR39" i="73"/>
  <c r="AC39" i="73"/>
  <c r="BQ39" i="73"/>
  <c r="BB39" i="73"/>
  <c r="AM39" i="73"/>
  <c r="CA39" i="73"/>
  <c r="X39" i="73"/>
  <c r="BL39" i="73"/>
  <c r="AW39" i="73"/>
  <c r="AH39" i="73"/>
  <c r="BV39" i="73"/>
  <c r="BG39" i="73"/>
  <c r="AJ5" i="73"/>
  <c r="BX5" i="73"/>
  <c r="BD6" i="73"/>
  <c r="AJ7" i="73"/>
  <c r="BX7" i="73"/>
  <c r="BD8" i="73"/>
  <c r="AJ9" i="73"/>
  <c r="BX9" i="73"/>
  <c r="BD10" i="73"/>
  <c r="AJ11" i="73"/>
  <c r="BX11" i="73"/>
  <c r="BD12" i="73"/>
  <c r="AJ13" i="73"/>
  <c r="BX13" i="73"/>
  <c r="BD14" i="73"/>
  <c r="U5" i="73"/>
  <c r="BI5" i="73"/>
  <c r="AO6" i="73"/>
  <c r="U7" i="73"/>
  <c r="BI7" i="73"/>
  <c r="AO8" i="73"/>
  <c r="U9" i="73"/>
  <c r="BI9" i="73"/>
  <c r="AO10" i="73"/>
  <c r="U11" i="73"/>
  <c r="BI11" i="73"/>
  <c r="AO12" i="73"/>
  <c r="U13" i="73"/>
  <c r="BI13" i="73"/>
  <c r="AO14" i="73"/>
  <c r="AT5" i="73"/>
  <c r="Z6" i="73"/>
  <c r="BN6" i="73"/>
  <c r="AT7" i="73"/>
  <c r="Z8" i="73"/>
  <c r="BN8" i="73"/>
  <c r="AT9" i="73"/>
  <c r="Z10" i="73"/>
  <c r="BN10" i="73"/>
  <c r="AT11" i="73"/>
  <c r="Z12" i="73"/>
  <c r="BN12" i="73"/>
  <c r="AT13" i="73"/>
  <c r="Z14" i="73"/>
  <c r="BN14" i="73"/>
  <c r="AE5" i="73"/>
  <c r="BS5" i="73"/>
  <c r="AY6" i="73"/>
  <c r="AE7" i="73"/>
  <c r="BS7" i="73"/>
  <c r="AY8" i="73"/>
  <c r="AE9" i="73"/>
  <c r="BS9" i="73"/>
  <c r="AY10" i="73"/>
  <c r="AE11" i="73"/>
  <c r="BS11" i="73"/>
  <c r="AY12" i="73"/>
  <c r="AE13" i="73"/>
  <c r="BS13" i="73"/>
  <c r="AY14" i="73"/>
  <c r="Z5" i="73"/>
  <c r="BN5" i="73"/>
  <c r="AT6" i="73"/>
  <c r="Z7" i="73"/>
  <c r="BN7" i="73"/>
  <c r="AT8" i="73"/>
  <c r="Z9" i="73"/>
  <c r="BN9" i="73"/>
  <c r="AT10" i="73"/>
  <c r="Z11" i="73"/>
  <c r="BN11" i="73"/>
  <c r="AT12" i="73"/>
  <c r="Z13" i="73"/>
  <c r="BN13" i="73"/>
  <c r="AT14" i="73"/>
  <c r="AY5" i="73"/>
  <c r="AE6" i="73"/>
  <c r="BS6" i="73"/>
  <c r="AY7" i="73"/>
  <c r="AE8" i="73"/>
  <c r="BS8" i="73"/>
  <c r="AY9" i="73"/>
  <c r="AE10" i="73"/>
  <c r="BS10" i="73"/>
  <c r="AY11" i="73"/>
  <c r="AE12" i="73"/>
  <c r="BS12" i="73"/>
  <c r="AY13" i="73"/>
  <c r="AE14" i="73"/>
  <c r="BS14" i="73"/>
  <c r="AE16" i="73"/>
  <c r="X24" i="73"/>
  <c r="BL24" i="73"/>
  <c r="AW24" i="73"/>
  <c r="AH24" i="73"/>
  <c r="BV24" i="73"/>
  <c r="BG24" i="73"/>
  <c r="AR24" i="73"/>
  <c r="AC24" i="73"/>
  <c r="BQ24" i="73"/>
  <c r="BB24" i="73"/>
  <c r="AM24" i="73"/>
  <c r="CA24" i="73"/>
  <c r="AR21" i="73"/>
  <c r="AC21" i="73"/>
  <c r="BQ21" i="73"/>
  <c r="BB21" i="73"/>
  <c r="AM21" i="73"/>
  <c r="CA21" i="73"/>
  <c r="X21" i="73"/>
  <c r="BL21" i="73"/>
  <c r="AW21" i="73"/>
  <c r="AH21" i="73"/>
  <c r="BV21" i="73"/>
  <c r="BG21" i="73"/>
  <c r="BL9" i="73"/>
  <c r="AW9" i="73"/>
  <c r="X9" i="73"/>
  <c r="AR27" i="73"/>
  <c r="AC27" i="73"/>
  <c r="BQ27" i="73"/>
  <c r="BB27" i="73"/>
  <c r="AM27" i="73"/>
  <c r="CA27" i="73"/>
  <c r="X27" i="73"/>
  <c r="BL27" i="73"/>
  <c r="AW27" i="73"/>
  <c r="AH27" i="73"/>
  <c r="BV27" i="73"/>
  <c r="BG27" i="73"/>
  <c r="AK10" i="73"/>
  <c r="BY10" i="73"/>
  <c r="AZ10" i="73"/>
  <c r="Y9" i="73"/>
  <c r="BM9" i="73"/>
  <c r="AN9" i="73"/>
  <c r="AZ39" i="73"/>
  <c r="AK39" i="73"/>
  <c r="BY39" i="73"/>
  <c r="V39" i="73"/>
  <c r="BJ39" i="73"/>
  <c r="AU39" i="73"/>
  <c r="AF39" i="73"/>
  <c r="BT39" i="73"/>
  <c r="BE39" i="73"/>
  <c r="AP39" i="73"/>
  <c r="AA39" i="73"/>
  <c r="BO39" i="73"/>
  <c r="AR5" i="73"/>
  <c r="X6" i="73"/>
  <c r="BL6" i="73"/>
  <c r="AR7" i="73"/>
  <c r="X8" i="73"/>
  <c r="BL8" i="73"/>
  <c r="AR9" i="73"/>
  <c r="X10" i="73"/>
  <c r="BL10" i="73"/>
  <c r="AR11" i="73"/>
  <c r="X12" i="73"/>
  <c r="BL12" i="73"/>
  <c r="AR13" i="73"/>
  <c r="X14" i="73"/>
  <c r="BL14" i="73"/>
  <c r="AC5" i="73"/>
  <c r="BQ5" i="73"/>
  <c r="AW6" i="73"/>
  <c r="AC7" i="73"/>
  <c r="BQ7" i="73"/>
  <c r="AW8" i="73"/>
  <c r="AC9" i="73"/>
  <c r="BQ9" i="73"/>
  <c r="AW10" i="73"/>
  <c r="AC11" i="73"/>
  <c r="BQ11" i="73"/>
  <c r="AW12" i="73"/>
  <c r="AC13" i="73"/>
  <c r="BQ13" i="73"/>
  <c r="AW14" i="73"/>
  <c r="BB5" i="73"/>
  <c r="AH6" i="73"/>
  <c r="BV6" i="73"/>
  <c r="BB7" i="73"/>
  <c r="AH8" i="73"/>
  <c r="BV8" i="73"/>
  <c r="BB9" i="73"/>
  <c r="AH10" i="73"/>
  <c r="BV10" i="73"/>
  <c r="BB11" i="73"/>
  <c r="AH12" i="73"/>
  <c r="BV12" i="73"/>
  <c r="BB13" i="73"/>
  <c r="AH14" i="73"/>
  <c r="BV14" i="73"/>
  <c r="AM5" i="73"/>
  <c r="CA5" i="73"/>
  <c r="BG6" i="73"/>
  <c r="AM7" i="73"/>
  <c r="CA7" i="73"/>
  <c r="BG8" i="73"/>
  <c r="AM9" i="73"/>
  <c r="CA9" i="73"/>
  <c r="BG10" i="73"/>
  <c r="AM11" i="73"/>
  <c r="CA11" i="73"/>
  <c r="BG12" i="73"/>
  <c r="AM13" i="73"/>
  <c r="CA13" i="73"/>
  <c r="X5" i="73"/>
  <c r="AH5" i="73"/>
  <c r="BV5" i="73"/>
  <c r="BB6" i="73"/>
  <c r="AH7" i="73"/>
  <c r="BV7" i="73"/>
  <c r="BB8" i="73"/>
  <c r="AH9" i="73"/>
  <c r="BV9" i="73"/>
  <c r="BB10" i="73"/>
  <c r="AH11" i="73"/>
  <c r="BV11" i="73"/>
  <c r="BB12" i="73"/>
  <c r="AH13" i="73"/>
  <c r="BV13" i="73"/>
  <c r="BB14" i="73"/>
  <c r="BG5" i="73"/>
  <c r="AM6" i="73"/>
  <c r="CA6" i="73"/>
  <c r="BG7" i="73"/>
  <c r="AM8" i="73"/>
  <c r="CA8" i="73"/>
  <c r="BG9" i="73"/>
  <c r="AM10" i="73"/>
  <c r="CA10" i="73"/>
  <c r="BG11" i="73"/>
  <c r="AM12" i="73"/>
  <c r="CA12" i="73"/>
  <c r="BG13" i="73"/>
  <c r="AM14" i="73"/>
  <c r="CA14" i="73"/>
  <c r="AM16" i="73"/>
  <c r="AN24" i="73"/>
  <c r="Y24" i="73"/>
  <c r="BM24" i="73"/>
  <c r="AX24" i="73"/>
  <c r="AI24" i="73"/>
  <c r="BW24" i="73"/>
  <c r="T24" i="73"/>
  <c r="BH24" i="73"/>
  <c r="AS24" i="73"/>
  <c r="AD24" i="73"/>
  <c r="BR24" i="73"/>
  <c r="BC24" i="73"/>
  <c r="BU13" i="73"/>
  <c r="AV13" i="73"/>
  <c r="AG13" i="73"/>
  <c r="AO9" i="73"/>
  <c r="BD9" i="73"/>
  <c r="AJ27" i="73"/>
  <c r="BX27" i="73"/>
  <c r="U27" i="73"/>
  <c r="BI27" i="73"/>
  <c r="AT27" i="73"/>
  <c r="AE27" i="73"/>
  <c r="BS27" i="73"/>
  <c r="BD27" i="73"/>
  <c r="AO27" i="73"/>
  <c r="Z27" i="73"/>
  <c r="BN27" i="73"/>
  <c r="AY27" i="73"/>
  <c r="BE13" i="73"/>
  <c r="AF13" i="73"/>
  <c r="BT13" i="73"/>
  <c r="AF40" i="73"/>
  <c r="BT40" i="73"/>
  <c r="BE40" i="73"/>
  <c r="AP40" i="73"/>
  <c r="AA40" i="73"/>
  <c r="BO40" i="73"/>
  <c r="AZ40" i="73"/>
  <c r="AK40" i="73"/>
  <c r="BY40" i="73"/>
  <c r="V40" i="73"/>
  <c r="BJ40" i="73"/>
  <c r="AU40" i="73"/>
  <c r="BA6" i="73"/>
  <c r="AB6" i="73"/>
  <c r="BP6" i="73"/>
  <c r="T34" i="73"/>
  <c r="BH34" i="73"/>
  <c r="AS34" i="73"/>
  <c r="AD34" i="73"/>
  <c r="BR34" i="73"/>
  <c r="BC34" i="73"/>
  <c r="AN34" i="73"/>
  <c r="Y34" i="73"/>
  <c r="BM34" i="73"/>
  <c r="AX34" i="73"/>
  <c r="AI34" i="73"/>
  <c r="BW34" i="73"/>
  <c r="BD29" i="73"/>
  <c r="AO29" i="73"/>
  <c r="Z29" i="73"/>
  <c r="BN29" i="73"/>
  <c r="AY29" i="73"/>
  <c r="AJ29" i="73"/>
  <c r="BX29" i="73"/>
  <c r="U29" i="73"/>
  <c r="BI29" i="73"/>
  <c r="AT29" i="73"/>
  <c r="AE29" i="73"/>
  <c r="BS29" i="73"/>
  <c r="AN45" i="73"/>
  <c r="Y45" i="73"/>
  <c r="BM45" i="73"/>
  <c r="AI45" i="73"/>
  <c r="BW45" i="73"/>
  <c r="T45" i="73"/>
  <c r="BH45" i="73"/>
  <c r="AS45" i="73"/>
  <c r="AD45" i="73"/>
  <c r="BR45" i="73"/>
  <c r="BC45" i="73"/>
  <c r="X22" i="73"/>
  <c r="BL22" i="73"/>
  <c r="AW22" i="73"/>
  <c r="AH22" i="73"/>
  <c r="BV22" i="73"/>
  <c r="BG22" i="73"/>
  <c r="AR22" i="73"/>
  <c r="AC22" i="73"/>
  <c r="BQ22" i="73"/>
  <c r="BB22" i="73"/>
  <c r="AM22" i="73"/>
  <c r="CA22" i="73"/>
  <c r="BV4" i="73"/>
  <c r="BN4" i="73"/>
  <c r="BF4" i="73"/>
  <c r="AX4" i="73"/>
  <c r="AP4" i="73"/>
  <c r="AH4" i="73"/>
  <c r="Z4" i="73"/>
  <c r="BQ70" i="73"/>
  <c r="BI70" i="73"/>
  <c r="BA70" i="73"/>
  <c r="AS70" i="73"/>
  <c r="AC70" i="73"/>
  <c r="U70" i="73"/>
  <c r="BU69" i="73"/>
  <c r="BM69" i="73"/>
  <c r="BE69" i="73"/>
  <c r="AW69" i="73"/>
  <c r="AO69" i="73"/>
  <c r="AG69" i="73"/>
  <c r="Y69" i="73"/>
  <c r="BM68" i="73"/>
  <c r="AW68" i="73"/>
  <c r="Y68" i="73"/>
  <c r="BY67" i="73"/>
  <c r="BQ67" i="73"/>
  <c r="BI67" i="73"/>
  <c r="BA67" i="73"/>
  <c r="AS67" i="73"/>
  <c r="AK67" i="73"/>
  <c r="AC67" i="73"/>
  <c r="U67" i="73"/>
  <c r="BU66" i="73"/>
  <c r="BM66" i="73"/>
  <c r="BE66" i="73"/>
  <c r="AW66" i="73"/>
  <c r="AO66" i="73"/>
  <c r="AG66" i="73"/>
  <c r="Y66" i="73"/>
  <c r="BY65" i="73"/>
  <c r="BQ65" i="73"/>
  <c r="BI65" i="73"/>
  <c r="BA65" i="73"/>
  <c r="AS65" i="73"/>
  <c r="AK65" i="73"/>
  <c r="AC65" i="73"/>
  <c r="U65" i="73"/>
  <c r="BU64" i="73"/>
  <c r="AW64" i="73"/>
  <c r="AG64" i="73"/>
  <c r="BQ63" i="73"/>
  <c r="AS63" i="73"/>
  <c r="AC63" i="73"/>
  <c r="BU62" i="73"/>
  <c r="BM62" i="73"/>
  <c r="AW62" i="73"/>
  <c r="AO62" i="73"/>
  <c r="AG62" i="73"/>
  <c r="Y62" i="73"/>
  <c r="BQ61" i="73"/>
  <c r="BI61" i="73"/>
  <c r="BA61" i="73"/>
  <c r="AC61" i="73"/>
  <c r="U61" i="73"/>
  <c r="BU60" i="73"/>
  <c r="BM60" i="73"/>
  <c r="BE60" i="73"/>
  <c r="AW60" i="73"/>
  <c r="AO60" i="73"/>
  <c r="AG60" i="73"/>
  <c r="Y60" i="73"/>
  <c r="BY59" i="73"/>
  <c r="BQ59" i="73"/>
  <c r="BI59" i="73"/>
  <c r="BA59" i="73"/>
  <c r="AS59" i="73"/>
  <c r="AK59" i="73"/>
  <c r="AC59" i="73"/>
  <c r="U59" i="73"/>
  <c r="BU58" i="73"/>
  <c r="BM58" i="73"/>
  <c r="BE58" i="73"/>
  <c r="AW58" i="73"/>
  <c r="AO58" i="73"/>
  <c r="AG58" i="73"/>
  <c r="Y58" i="73"/>
  <c r="BY57" i="73"/>
  <c r="BQ57" i="73"/>
  <c r="BI57" i="73"/>
  <c r="BA57" i="73"/>
  <c r="AS57" i="73"/>
  <c r="AK57" i="73"/>
  <c r="AC57" i="73"/>
  <c r="U57" i="73"/>
  <c r="BU56" i="73"/>
  <c r="BM56" i="73"/>
  <c r="BE56" i="73"/>
  <c r="AW56" i="73"/>
  <c r="AO56" i="73"/>
  <c r="AG56" i="73"/>
  <c r="Y56" i="73"/>
  <c r="BY55" i="73"/>
  <c r="BQ55" i="73"/>
  <c r="BI55" i="73"/>
  <c r="BA55" i="73"/>
  <c r="AS55" i="73"/>
  <c r="AK55" i="73"/>
  <c r="AC55" i="73"/>
  <c r="U55" i="73"/>
  <c r="BY51" i="73"/>
  <c r="BQ51" i="73"/>
  <c r="BI51" i="73"/>
  <c r="BA51" i="73"/>
  <c r="AS51" i="73"/>
  <c r="AK51" i="73"/>
  <c r="AC51" i="73"/>
  <c r="U51" i="73"/>
  <c r="BU50" i="73"/>
  <c r="BM50" i="73"/>
  <c r="BE50" i="73"/>
  <c r="AW50" i="73"/>
  <c r="AO50" i="73"/>
  <c r="AG50" i="73"/>
  <c r="Y50" i="73"/>
  <c r="BU49" i="73"/>
  <c r="BM49" i="73"/>
  <c r="BE49" i="73"/>
  <c r="AW49" i="73"/>
  <c r="AO49" i="73"/>
  <c r="AG49" i="73"/>
  <c r="Y49" i="73"/>
  <c r="BY48" i="73"/>
  <c r="BQ48" i="73"/>
  <c r="BI48" i="73"/>
  <c r="BA48" i="73"/>
  <c r="AS48" i="73"/>
  <c r="AK48" i="73"/>
  <c r="AC48" i="73"/>
  <c r="U48" i="73"/>
  <c r="BT47" i="73"/>
  <c r="BI47" i="73"/>
  <c r="AW47" i="73"/>
  <c r="AP45" i="73"/>
  <c r="BX12" i="73"/>
  <c r="U12" i="73"/>
  <c r="BI12" i="73"/>
  <c r="AJ12" i="73"/>
  <c r="AV33" i="73"/>
  <c r="AG33" i="73"/>
  <c r="BU33" i="73"/>
  <c r="BF33" i="73"/>
  <c r="AQ33" i="73"/>
  <c r="AB33" i="73"/>
  <c r="BP33" i="73"/>
  <c r="BA33" i="73"/>
  <c r="AL33" i="73"/>
  <c r="BZ33" i="73"/>
  <c r="W33" i="73"/>
  <c r="BK33" i="73"/>
  <c r="AZ44" i="73"/>
  <c r="AK44" i="73"/>
  <c r="BY44" i="73"/>
  <c r="V44" i="73"/>
  <c r="AU44" i="73"/>
  <c r="AF44" i="73"/>
  <c r="BT44" i="73"/>
  <c r="BE44" i="73"/>
  <c r="AP44" i="73"/>
  <c r="AA44" i="73"/>
  <c r="BO44" i="73"/>
  <c r="AF28" i="73"/>
  <c r="BT28" i="73"/>
  <c r="BE28" i="73"/>
  <c r="AP28" i="73"/>
  <c r="AA28" i="73"/>
  <c r="BO28" i="73"/>
  <c r="AZ28" i="73"/>
  <c r="AK28" i="73"/>
  <c r="BY28" i="73"/>
  <c r="V28" i="73"/>
  <c r="BJ28" i="73"/>
  <c r="AU28" i="73"/>
  <c r="U8" i="73"/>
  <c r="BI8" i="73"/>
  <c r="AJ8" i="73"/>
  <c r="BX8" i="73"/>
  <c r="BD30" i="73"/>
  <c r="AO30" i="73"/>
  <c r="Z30" i="73"/>
  <c r="BN30" i="73"/>
  <c r="AY30" i="73"/>
  <c r="AJ30" i="73"/>
  <c r="BX30" i="73"/>
  <c r="U30" i="73"/>
  <c r="BI30" i="73"/>
  <c r="AT30" i="73"/>
  <c r="AE30" i="73"/>
  <c r="BS30" i="73"/>
  <c r="BD45" i="73"/>
  <c r="AO45" i="73"/>
  <c r="AY45" i="73"/>
  <c r="AJ45" i="73"/>
  <c r="BX45" i="73"/>
  <c r="U45" i="73"/>
  <c r="BI45" i="73"/>
  <c r="AT45" i="73"/>
  <c r="AE45" i="73"/>
  <c r="BS45" i="73"/>
  <c r="AR41" i="73"/>
  <c r="AC41" i="73"/>
  <c r="BQ41" i="73"/>
  <c r="BB41" i="73"/>
  <c r="AM41" i="73"/>
  <c r="CA41" i="73"/>
  <c r="X41" i="73"/>
  <c r="BL41" i="73"/>
  <c r="AW41" i="73"/>
  <c r="AH41" i="73"/>
  <c r="BV41" i="73"/>
  <c r="BG41" i="73"/>
  <c r="AS14" i="73"/>
  <c r="T14" i="73"/>
  <c r="BW14" i="73"/>
  <c r="BH14" i="73"/>
  <c r="BU4" i="73"/>
  <c r="BM4" i="73"/>
  <c r="BX70" i="73"/>
  <c r="BP70" i="73"/>
  <c r="BH70" i="73"/>
  <c r="BT69" i="73"/>
  <c r="BL69" i="73"/>
  <c r="BL68" i="73"/>
  <c r="BX67" i="73"/>
  <c r="BP67" i="73"/>
  <c r="BH67" i="73"/>
  <c r="BT66" i="73"/>
  <c r="BL66" i="73"/>
  <c r="BX65" i="73"/>
  <c r="BP65" i="73"/>
  <c r="BH65" i="73"/>
  <c r="BL64" i="73"/>
  <c r="BH63" i="73"/>
  <c r="BL62" i="73"/>
  <c r="BX61" i="73"/>
  <c r="BP61" i="73"/>
  <c r="BT60" i="73"/>
  <c r="BL60" i="73"/>
  <c r="BX59" i="73"/>
  <c r="BP59" i="73"/>
  <c r="BH59" i="73"/>
  <c r="BT58" i="73"/>
  <c r="BL58" i="73"/>
  <c r="BX57" i="73"/>
  <c r="BP57" i="73"/>
  <c r="BH57" i="73"/>
  <c r="BT56" i="73"/>
  <c r="BL56" i="73"/>
  <c r="BX55" i="73"/>
  <c r="BP55" i="73"/>
  <c r="BH55" i="73"/>
  <c r="BX51" i="73"/>
  <c r="BP51" i="73"/>
  <c r="BH51" i="73"/>
  <c r="BT50" i="73"/>
  <c r="BL50" i="73"/>
  <c r="BT49" i="73"/>
  <c r="BL49" i="73"/>
  <c r="BX48" i="73"/>
  <c r="BP48" i="73"/>
  <c r="BH48" i="73"/>
  <c r="T48" i="73"/>
  <c r="BR47" i="73"/>
  <c r="BH47" i="73"/>
  <c r="AS47" i="73"/>
  <c r="AH45" i="73"/>
  <c r="I6" i="73" l="1"/>
  <c r="M60" i="73"/>
  <c r="O16" i="73"/>
  <c r="K61" i="73"/>
  <c r="O37" i="73"/>
  <c r="S37" i="73"/>
  <c r="N65" i="73"/>
  <c r="N70" i="73"/>
  <c r="M31" i="73"/>
  <c r="Q6" i="73"/>
  <c r="J37" i="73"/>
  <c r="J4" i="73"/>
  <c r="N54" i="73"/>
  <c r="M37" i="73"/>
  <c r="I33" i="73"/>
  <c r="I61" i="73"/>
  <c r="Q37" i="73"/>
  <c r="H37" i="73"/>
  <c r="P53" i="73"/>
  <c r="N16" i="73"/>
  <c r="Q16" i="73"/>
  <c r="N37" i="73"/>
  <c r="J49" i="73"/>
  <c r="N57" i="73"/>
  <c r="J53" i="73"/>
  <c r="L37" i="73"/>
  <c r="M53" i="73"/>
  <c r="M15" i="73"/>
  <c r="F53" i="73"/>
  <c r="H53" i="73"/>
  <c r="G53" i="73"/>
  <c r="S53" i="73"/>
  <c r="K53" i="73"/>
  <c r="L15" i="73"/>
  <c r="O53" i="73"/>
  <c r="Q53" i="73"/>
  <c r="N53" i="73"/>
  <c r="I53" i="73"/>
  <c r="R53" i="73"/>
  <c r="L53" i="73"/>
  <c r="Q70" i="73"/>
  <c r="Q65" i="73"/>
  <c r="K37" i="73"/>
  <c r="P4" i="73"/>
  <c r="M4" i="73"/>
  <c r="H4" i="73"/>
  <c r="R33" i="73"/>
  <c r="S33" i="73"/>
  <c r="I63" i="73"/>
  <c r="K33" i="73"/>
  <c r="M33" i="73"/>
  <c r="J56" i="73"/>
  <c r="N64" i="73"/>
  <c r="F37" i="73"/>
  <c r="M17" i="73"/>
  <c r="I37" i="73"/>
  <c r="N17" i="73"/>
  <c r="R37" i="73"/>
  <c r="I17" i="73"/>
  <c r="R17" i="73"/>
  <c r="P37" i="73"/>
  <c r="S17" i="73"/>
  <c r="P17" i="73"/>
  <c r="Q17" i="73"/>
  <c r="F17" i="73"/>
  <c r="H17" i="73"/>
  <c r="G17" i="73"/>
  <c r="L17" i="73"/>
  <c r="K17" i="73"/>
  <c r="O17" i="73"/>
  <c r="J17" i="73"/>
  <c r="L31" i="73"/>
  <c r="G37" i="73"/>
  <c r="Q20" i="73"/>
  <c r="O31" i="73"/>
  <c r="K31" i="73"/>
  <c r="N31" i="73"/>
  <c r="G31" i="73"/>
  <c r="I31" i="73"/>
  <c r="R31" i="73"/>
  <c r="P31" i="73"/>
  <c r="J31" i="73"/>
  <c r="F31" i="73"/>
  <c r="H31" i="73"/>
  <c r="S31" i="73"/>
  <c r="Q31" i="73"/>
  <c r="L20" i="73"/>
  <c r="O20" i="73"/>
  <c r="I20" i="73"/>
  <c r="S20" i="73"/>
  <c r="R20" i="73"/>
  <c r="P20" i="73"/>
  <c r="N20" i="73"/>
  <c r="G20" i="73"/>
  <c r="J20" i="73"/>
  <c r="M20" i="73"/>
  <c r="F20" i="73"/>
  <c r="H20" i="73"/>
  <c r="K20" i="73"/>
  <c r="Q57" i="73"/>
  <c r="S15" i="73"/>
  <c r="P15" i="73"/>
  <c r="R15" i="73"/>
  <c r="K15" i="73"/>
  <c r="J15" i="73"/>
  <c r="Q15" i="73"/>
  <c r="O15" i="73"/>
  <c r="F15" i="73"/>
  <c r="H15" i="73"/>
  <c r="N15" i="73"/>
  <c r="G15" i="73"/>
  <c r="I15" i="73"/>
  <c r="I64" i="73"/>
  <c r="P16" i="73"/>
  <c r="L42" i="73"/>
  <c r="Q33" i="73"/>
  <c r="R16" i="73"/>
  <c r="N33" i="73"/>
  <c r="L33" i="73"/>
  <c r="O33" i="73"/>
  <c r="I4" i="73"/>
  <c r="L47" i="73"/>
  <c r="Q52" i="73"/>
  <c r="P33" i="73"/>
  <c r="N4" i="73"/>
  <c r="K64" i="73"/>
  <c r="L54" i="73"/>
  <c r="S64" i="73"/>
  <c r="Q51" i="73"/>
  <c r="N51" i="73"/>
  <c r="N55" i="73"/>
  <c r="J62" i="73"/>
  <c r="J64" i="73"/>
  <c r="M16" i="73"/>
  <c r="I16" i="73"/>
  <c r="Q4" i="73"/>
  <c r="J33" i="73"/>
  <c r="J60" i="73"/>
  <c r="N61" i="73"/>
  <c r="R62" i="73"/>
  <c r="J66" i="73"/>
  <c r="L4" i="73"/>
  <c r="R4" i="73"/>
  <c r="N59" i="73"/>
  <c r="N67" i="73"/>
  <c r="J69" i="73"/>
  <c r="O4" i="73"/>
  <c r="O54" i="73"/>
  <c r="R46" i="73"/>
  <c r="J50" i="73"/>
  <c r="R13" i="73"/>
  <c r="K70" i="73"/>
  <c r="Q64" i="73"/>
  <c r="O19" i="73"/>
  <c r="S16" i="73"/>
  <c r="Q55" i="73"/>
  <c r="Q54" i="73"/>
  <c r="O62" i="73"/>
  <c r="L16" i="73"/>
  <c r="R54" i="73"/>
  <c r="J58" i="73"/>
  <c r="M13" i="73"/>
  <c r="N6" i="73"/>
  <c r="I8" i="73"/>
  <c r="I54" i="73"/>
  <c r="R32" i="73"/>
  <c r="K36" i="73"/>
  <c r="R49" i="73"/>
  <c r="G55" i="73"/>
  <c r="G70" i="73"/>
  <c r="G24" i="73"/>
  <c r="O49" i="73"/>
  <c r="P7" i="73"/>
  <c r="P21" i="73"/>
  <c r="I35" i="73"/>
  <c r="K46" i="73"/>
  <c r="J23" i="73"/>
  <c r="M23" i="73"/>
  <c r="P54" i="73"/>
  <c r="N19" i="73"/>
  <c r="L12" i="73"/>
  <c r="G52" i="73"/>
  <c r="Q8" i="73"/>
  <c r="R19" i="73"/>
  <c r="J19" i="73"/>
  <c r="Q46" i="73"/>
  <c r="P32" i="73"/>
  <c r="S54" i="73"/>
  <c r="G48" i="73"/>
  <c r="Q61" i="73"/>
  <c r="K55" i="73"/>
  <c r="Q59" i="73"/>
  <c r="Q67" i="73"/>
  <c r="F33" i="73"/>
  <c r="H33" i="73"/>
  <c r="R50" i="73"/>
  <c r="R69" i="73"/>
  <c r="O50" i="73"/>
  <c r="S59" i="73"/>
  <c r="O64" i="73"/>
  <c r="S67" i="73"/>
  <c r="O69" i="73"/>
  <c r="S70" i="73"/>
  <c r="P30" i="73"/>
  <c r="O30" i="73"/>
  <c r="M47" i="73"/>
  <c r="J13" i="73"/>
  <c r="S57" i="73"/>
  <c r="S65" i="73"/>
  <c r="F30" i="73"/>
  <c r="H30" i="73"/>
  <c r="R30" i="73"/>
  <c r="L13" i="73"/>
  <c r="F8" i="73"/>
  <c r="H8" i="73"/>
  <c r="O13" i="73"/>
  <c r="K8" i="73"/>
  <c r="F13" i="73"/>
  <c r="H13" i="73"/>
  <c r="O12" i="73"/>
  <c r="K7" i="73"/>
  <c r="J12" i="73"/>
  <c r="R6" i="73"/>
  <c r="M12" i="73"/>
  <c r="I7" i="73"/>
  <c r="M44" i="73"/>
  <c r="P51" i="73"/>
  <c r="P55" i="73"/>
  <c r="L62" i="73"/>
  <c r="F67" i="73"/>
  <c r="H67" i="73"/>
  <c r="P45" i="73"/>
  <c r="R45" i="73"/>
  <c r="P39" i="73"/>
  <c r="S34" i="73"/>
  <c r="L40" i="73"/>
  <c r="R11" i="73"/>
  <c r="M55" i="73"/>
  <c r="I62" i="73"/>
  <c r="G18" i="73"/>
  <c r="L28" i="73"/>
  <c r="S51" i="73"/>
  <c r="S55" i="73"/>
  <c r="G25" i="73"/>
  <c r="S30" i="73"/>
  <c r="J30" i="73"/>
  <c r="P12" i="73"/>
  <c r="L7" i="73"/>
  <c r="S12" i="73"/>
  <c r="O7" i="73"/>
  <c r="F7" i="73"/>
  <c r="H7" i="73"/>
  <c r="S11" i="73"/>
  <c r="O6" i="73"/>
  <c r="N11" i="73"/>
  <c r="J6" i="73"/>
  <c r="Q11" i="73"/>
  <c r="M6" i="73"/>
  <c r="P44" i="73"/>
  <c r="F21" i="73"/>
  <c r="H21" i="73"/>
  <c r="O45" i="73"/>
  <c r="F59" i="73"/>
  <c r="H59" i="73"/>
  <c r="F61" i="73"/>
  <c r="H61" i="73"/>
  <c r="F65" i="73"/>
  <c r="H65" i="73"/>
  <c r="G35" i="73"/>
  <c r="F45" i="73"/>
  <c r="H45" i="73"/>
  <c r="J45" i="73"/>
  <c r="H39" i="73"/>
  <c r="F39" i="73"/>
  <c r="L34" i="73"/>
  <c r="K34" i="73"/>
  <c r="P40" i="73"/>
  <c r="O40" i="73"/>
  <c r="J11" i="73"/>
  <c r="M51" i="73"/>
  <c r="K59" i="73"/>
  <c r="K67" i="73"/>
  <c r="K30" i="73"/>
  <c r="M30" i="73"/>
  <c r="P47" i="73"/>
  <c r="F12" i="73"/>
  <c r="H12" i="73"/>
  <c r="P6" i="73"/>
  <c r="K12" i="73"/>
  <c r="S6" i="73"/>
  <c r="P11" i="73"/>
  <c r="L6" i="73"/>
  <c r="K11" i="73"/>
  <c r="S5" i="73"/>
  <c r="R10" i="73"/>
  <c r="N5" i="73"/>
  <c r="I11" i="73"/>
  <c r="Q5" i="73"/>
  <c r="F44" i="73"/>
  <c r="H44" i="73"/>
  <c r="S21" i="73"/>
  <c r="P48" i="73"/>
  <c r="F57" i="73"/>
  <c r="H57" i="73"/>
  <c r="F70" i="73"/>
  <c r="H70" i="73"/>
  <c r="S45" i="73"/>
  <c r="M45" i="73"/>
  <c r="S39" i="73"/>
  <c r="O34" i="73"/>
  <c r="N34" i="73"/>
  <c r="F40" i="73"/>
  <c r="H40" i="73"/>
  <c r="R40" i="73"/>
  <c r="M48" i="73"/>
  <c r="Q56" i="73"/>
  <c r="G68" i="73"/>
  <c r="J47" i="73"/>
  <c r="G14" i="73"/>
  <c r="R47" i="73"/>
  <c r="S48" i="73"/>
  <c r="K57" i="73"/>
  <c r="K65" i="73"/>
  <c r="N30" i="73"/>
  <c r="H47" i="73"/>
  <c r="F47" i="73"/>
  <c r="L11" i="73"/>
  <c r="H6" i="73"/>
  <c r="F6" i="73"/>
  <c r="O11" i="73"/>
  <c r="K6" i="73"/>
  <c r="F11" i="73"/>
  <c r="H11" i="73"/>
  <c r="P5" i="73"/>
  <c r="O10" i="73"/>
  <c r="K5" i="73"/>
  <c r="J10" i="73"/>
  <c r="M10" i="73"/>
  <c r="I5" i="73"/>
  <c r="K44" i="73"/>
  <c r="L21" i="73"/>
  <c r="K21" i="73"/>
  <c r="H51" i="73"/>
  <c r="F51" i="73"/>
  <c r="F55" i="73"/>
  <c r="H55" i="73"/>
  <c r="L66" i="73"/>
  <c r="K45" i="73"/>
  <c r="L39" i="73"/>
  <c r="K39" i="73"/>
  <c r="R34" i="73"/>
  <c r="Q34" i="73"/>
  <c r="S40" i="73"/>
  <c r="J40" i="73"/>
  <c r="G58" i="73"/>
  <c r="G60" i="73"/>
  <c r="G66" i="73"/>
  <c r="S61" i="73"/>
  <c r="Q30" i="73"/>
  <c r="K47" i="73"/>
  <c r="F16" i="73"/>
  <c r="H16" i="73"/>
  <c r="P10" i="73"/>
  <c r="L5" i="73"/>
  <c r="S10" i="73"/>
  <c r="O5" i="73"/>
  <c r="L10" i="73"/>
  <c r="F5" i="73"/>
  <c r="H5" i="73"/>
  <c r="S9" i="73"/>
  <c r="R14" i="73"/>
  <c r="N9" i="73"/>
  <c r="Q9" i="73"/>
  <c r="L44" i="73"/>
  <c r="N44" i="73"/>
  <c r="O21" i="73"/>
  <c r="N21" i="73"/>
  <c r="L58" i="73"/>
  <c r="L60" i="73"/>
  <c r="P61" i="73"/>
  <c r="N45" i="73"/>
  <c r="O39" i="73"/>
  <c r="N39" i="73"/>
  <c r="J34" i="73"/>
  <c r="I34" i="73"/>
  <c r="K40" i="73"/>
  <c r="M40" i="73"/>
  <c r="Q49" i="73"/>
  <c r="Q50" i="73"/>
  <c r="G56" i="73"/>
  <c r="I58" i="73"/>
  <c r="I60" i="73"/>
  <c r="M61" i="73"/>
  <c r="G34" i="73"/>
  <c r="R58" i="73"/>
  <c r="R60" i="73"/>
  <c r="R66" i="73"/>
  <c r="O58" i="73"/>
  <c r="O66" i="73"/>
  <c r="I30" i="73"/>
  <c r="I47" i="73"/>
  <c r="G40" i="73"/>
  <c r="G33" i="73"/>
  <c r="H10" i="73"/>
  <c r="F10" i="73"/>
  <c r="K10" i="73"/>
  <c r="Q48" i="73"/>
  <c r="K51" i="73"/>
  <c r="N48" i="73"/>
  <c r="R56" i="73"/>
  <c r="G59" i="73"/>
  <c r="R64" i="73"/>
  <c r="G67" i="73"/>
  <c r="G45" i="73"/>
  <c r="K48" i="73"/>
  <c r="O56" i="73"/>
  <c r="O60" i="73"/>
  <c r="L30" i="73"/>
  <c r="P14" i="73"/>
  <c r="L9" i="73"/>
  <c r="S14" i="73"/>
  <c r="Q69" i="73"/>
  <c r="K16" i="73"/>
  <c r="S28" i="73"/>
  <c r="J28" i="73"/>
  <c r="G9" i="73"/>
  <c r="R51" i="73"/>
  <c r="J59" i="73"/>
  <c r="J61" i="73"/>
  <c r="J67" i="73"/>
  <c r="F35" i="73"/>
  <c r="H35" i="73"/>
  <c r="R35" i="73"/>
  <c r="Q43" i="73"/>
  <c r="G44" i="73"/>
  <c r="O47" i="73"/>
  <c r="S69" i="73"/>
  <c r="F38" i="73"/>
  <c r="H38" i="73"/>
  <c r="R38" i="73"/>
  <c r="I29" i="73"/>
  <c r="S24" i="73"/>
  <c r="J24" i="73"/>
  <c r="L48" i="73"/>
  <c r="P56" i="73"/>
  <c r="P60" i="73"/>
  <c r="F64" i="73"/>
  <c r="H64" i="73"/>
  <c r="P66" i="73"/>
  <c r="I22" i="73"/>
  <c r="R27" i="73"/>
  <c r="Q27" i="73"/>
  <c r="F25" i="73"/>
  <c r="H25" i="73"/>
  <c r="R18" i="73"/>
  <c r="Q18" i="73"/>
  <c r="I12" i="73"/>
  <c r="Q10" i="73"/>
  <c r="O32" i="73"/>
  <c r="I46" i="73"/>
  <c r="J42" i="73"/>
  <c r="M41" i="73"/>
  <c r="S63" i="73"/>
  <c r="Q68" i="73"/>
  <c r="Q63" i="73"/>
  <c r="S42" i="73"/>
  <c r="K32" i="73"/>
  <c r="F42" i="73"/>
  <c r="H42" i="73"/>
  <c r="G63" i="73"/>
  <c r="G38" i="73"/>
  <c r="I36" i="73"/>
  <c r="R52" i="73"/>
  <c r="M68" i="73"/>
  <c r="K54" i="73"/>
  <c r="G57" i="73"/>
  <c r="Q62" i="73"/>
  <c r="I66" i="73"/>
  <c r="K28" i="73"/>
  <c r="M28" i="73"/>
  <c r="R48" i="73"/>
  <c r="J57" i="73"/>
  <c r="J65" i="73"/>
  <c r="S35" i="73"/>
  <c r="J35" i="73"/>
  <c r="I43" i="73"/>
  <c r="Q47" i="73"/>
  <c r="S49" i="73"/>
  <c r="S50" i="73"/>
  <c r="K58" i="73"/>
  <c r="K60" i="73"/>
  <c r="O61" i="73"/>
  <c r="S62" i="73"/>
  <c r="K66" i="73"/>
  <c r="S38" i="73"/>
  <c r="J38" i="73"/>
  <c r="L29" i="73"/>
  <c r="K24" i="73"/>
  <c r="M24" i="73"/>
  <c r="M5" i="73"/>
  <c r="L22" i="73"/>
  <c r="J27" i="73"/>
  <c r="I27" i="73"/>
  <c r="S25" i="73"/>
  <c r="J18" i="73"/>
  <c r="I18" i="73"/>
  <c r="N12" i="73"/>
  <c r="R63" i="73"/>
  <c r="P68" i="73"/>
  <c r="O46" i="73"/>
  <c r="J54" i="73"/>
  <c r="J26" i="73"/>
  <c r="G65" i="73"/>
  <c r="M63" i="73"/>
  <c r="M42" i="73"/>
  <c r="G54" i="73"/>
  <c r="P23" i="73"/>
  <c r="H32" i="73"/>
  <c r="F32" i="73"/>
  <c r="M56" i="73"/>
  <c r="N42" i="73"/>
  <c r="G32" i="73"/>
  <c r="Q41" i="73"/>
  <c r="I32" i="73"/>
  <c r="O52" i="73"/>
  <c r="O68" i="73"/>
  <c r="L26" i="73"/>
  <c r="P52" i="73"/>
  <c r="R68" i="73"/>
  <c r="S44" i="73"/>
  <c r="J5" i="73"/>
  <c r="P9" i="73"/>
  <c r="O14" i="73"/>
  <c r="K9" i="73"/>
  <c r="J14" i="73"/>
  <c r="R8" i="73"/>
  <c r="M14" i="73"/>
  <c r="I9" i="73"/>
  <c r="O44" i="73"/>
  <c r="Q44" i="73"/>
  <c r="R21" i="73"/>
  <c r="Q21" i="73"/>
  <c r="N8" i="73"/>
  <c r="F48" i="73"/>
  <c r="H48" i="73"/>
  <c r="L56" i="73"/>
  <c r="P67" i="73"/>
  <c r="L69" i="73"/>
  <c r="Q45" i="73"/>
  <c r="R39" i="73"/>
  <c r="Q39" i="73"/>
  <c r="M34" i="73"/>
  <c r="N40" i="73"/>
  <c r="G12" i="73"/>
  <c r="N47" i="73"/>
  <c r="I56" i="73"/>
  <c r="G69" i="73"/>
  <c r="N28" i="73"/>
  <c r="Q14" i="73"/>
  <c r="G13" i="73"/>
  <c r="J55" i="73"/>
  <c r="J70" i="73"/>
  <c r="K35" i="73"/>
  <c r="M35" i="73"/>
  <c r="L43" i="73"/>
  <c r="K56" i="73"/>
  <c r="K38" i="73"/>
  <c r="M38" i="73"/>
  <c r="P29" i="73"/>
  <c r="O29" i="73"/>
  <c r="N24" i="73"/>
  <c r="R5" i="73"/>
  <c r="P49" i="73"/>
  <c r="P50" i="73"/>
  <c r="F58" i="73"/>
  <c r="H58" i="73"/>
  <c r="P62" i="73"/>
  <c r="P64" i="73"/>
  <c r="P69" i="73"/>
  <c r="P22" i="73"/>
  <c r="O22" i="73"/>
  <c r="M27" i="73"/>
  <c r="L25" i="73"/>
  <c r="K25" i="73"/>
  <c r="M18" i="73"/>
  <c r="O41" i="73"/>
  <c r="N46" i="73"/>
  <c r="S68" i="73"/>
  <c r="R36" i="73"/>
  <c r="J7" i="73"/>
  <c r="M69" i="73"/>
  <c r="M26" i="73"/>
  <c r="G61" i="73"/>
  <c r="P19" i="73"/>
  <c r="L68" i="73"/>
  <c r="S32" i="73"/>
  <c r="K41" i="73"/>
  <c r="F23" i="73"/>
  <c r="H23" i="73"/>
  <c r="I55" i="73"/>
  <c r="N26" i="73"/>
  <c r="G42" i="73"/>
  <c r="G23" i="73"/>
  <c r="I51" i="73"/>
  <c r="Q42" i="73"/>
  <c r="I23" i="73"/>
  <c r="L36" i="73"/>
  <c r="M58" i="73"/>
  <c r="O9" i="73"/>
  <c r="L14" i="73"/>
  <c r="F9" i="73"/>
  <c r="H9" i="73"/>
  <c r="S13" i="73"/>
  <c r="O8" i="73"/>
  <c r="N13" i="73"/>
  <c r="J8" i="73"/>
  <c r="Q13" i="73"/>
  <c r="M8" i="73"/>
  <c r="R44" i="73"/>
  <c r="I44" i="73"/>
  <c r="J21" i="73"/>
  <c r="I21" i="73"/>
  <c r="L50" i="73"/>
  <c r="P59" i="73"/>
  <c r="P65" i="73"/>
  <c r="P70" i="73"/>
  <c r="I45" i="73"/>
  <c r="J39" i="73"/>
  <c r="I39" i="73"/>
  <c r="G8" i="73"/>
  <c r="P34" i="73"/>
  <c r="Q40" i="73"/>
  <c r="G49" i="73"/>
  <c r="G50" i="73"/>
  <c r="M59" i="73"/>
  <c r="M67" i="73"/>
  <c r="I69" i="73"/>
  <c r="Q28" i="73"/>
  <c r="I14" i="73"/>
  <c r="G7" i="73"/>
  <c r="J51" i="73"/>
  <c r="N58" i="73"/>
  <c r="R61" i="73"/>
  <c r="N66" i="73"/>
  <c r="N35" i="73"/>
  <c r="P43" i="73"/>
  <c r="O43" i="73"/>
  <c r="O59" i="73"/>
  <c r="O67" i="73"/>
  <c r="K69" i="73"/>
  <c r="N38" i="73"/>
  <c r="F29" i="73"/>
  <c r="H29" i="73"/>
  <c r="R29" i="73"/>
  <c r="G47" i="73"/>
  <c r="Q24" i="73"/>
  <c r="M9" i="73"/>
  <c r="H56" i="73"/>
  <c r="F56" i="73"/>
  <c r="F60" i="73"/>
  <c r="H60" i="73"/>
  <c r="L61" i="73"/>
  <c r="H66" i="73"/>
  <c r="F66" i="73"/>
  <c r="F22" i="73"/>
  <c r="H22" i="73"/>
  <c r="R22" i="73"/>
  <c r="P27" i="73"/>
  <c r="G16" i="73"/>
  <c r="O25" i="73"/>
  <c r="N25" i="73"/>
  <c r="P18" i="73"/>
  <c r="O36" i="73"/>
  <c r="R42" i="73"/>
  <c r="J46" i="73"/>
  <c r="J41" i="73"/>
  <c r="M62" i="73"/>
  <c r="M36" i="73"/>
  <c r="I70" i="73"/>
  <c r="S36" i="73"/>
  <c r="P26" i="73"/>
  <c r="M54" i="73"/>
  <c r="S23" i="73"/>
  <c r="K23" i="73"/>
  <c r="F63" i="73"/>
  <c r="H63" i="73"/>
  <c r="H19" i="73"/>
  <c r="F19" i="73"/>
  <c r="N32" i="73"/>
  <c r="G41" i="73"/>
  <c r="G19" i="73"/>
  <c r="M50" i="73"/>
  <c r="Q26" i="73"/>
  <c r="I19" i="73"/>
  <c r="L41" i="73"/>
  <c r="M66" i="73"/>
  <c r="H14" i="73"/>
  <c r="F14" i="73"/>
  <c r="P8" i="73"/>
  <c r="K14" i="73"/>
  <c r="S8" i="73"/>
  <c r="P13" i="73"/>
  <c r="L8" i="73"/>
  <c r="K13" i="73"/>
  <c r="S7" i="73"/>
  <c r="R12" i="73"/>
  <c r="N7" i="73"/>
  <c r="I13" i="73"/>
  <c r="Q7" i="73"/>
  <c r="J44" i="73"/>
  <c r="M21" i="73"/>
  <c r="L49" i="73"/>
  <c r="P57" i="73"/>
  <c r="L64" i="73"/>
  <c r="L45" i="73"/>
  <c r="M39" i="73"/>
  <c r="F34" i="73"/>
  <c r="H34" i="73"/>
  <c r="I40" i="73"/>
  <c r="M11" i="73"/>
  <c r="I49" i="73"/>
  <c r="I50" i="73"/>
  <c r="M57" i="73"/>
  <c r="G62" i="73"/>
  <c r="M65" i="73"/>
  <c r="M70" i="73"/>
  <c r="I28" i="73"/>
  <c r="N14" i="73"/>
  <c r="J48" i="73"/>
  <c r="N56" i="73"/>
  <c r="N60" i="73"/>
  <c r="Q35" i="73"/>
  <c r="H43" i="73"/>
  <c r="F43" i="73"/>
  <c r="R43" i="73"/>
  <c r="K49" i="73"/>
  <c r="K50" i="73"/>
  <c r="O57" i="73"/>
  <c r="O65" i="73"/>
  <c r="O70" i="73"/>
  <c r="Q38" i="73"/>
  <c r="G30" i="73"/>
  <c r="S29" i="73"/>
  <c r="J29" i="73"/>
  <c r="I24" i="73"/>
  <c r="R9" i="73"/>
  <c r="L59" i="73"/>
  <c r="S22" i="73"/>
  <c r="J22" i="73"/>
  <c r="F27" i="73"/>
  <c r="H27" i="73"/>
  <c r="R25" i="73"/>
  <c r="Q25" i="73"/>
  <c r="F18" i="73"/>
  <c r="H18" i="73"/>
  <c r="O63" i="73"/>
  <c r="P42" i="73"/>
  <c r="S46" i="73"/>
  <c r="R41" i="73"/>
  <c r="R26" i="73"/>
  <c r="J32" i="73"/>
  <c r="M32" i="73"/>
  <c r="P36" i="73"/>
  <c r="I67" i="73"/>
  <c r="G46" i="73"/>
  <c r="G64" i="73"/>
  <c r="S19" i="73"/>
  <c r="K19" i="73"/>
  <c r="F36" i="73"/>
  <c r="H36" i="73"/>
  <c r="F41" i="73"/>
  <c r="H41" i="73"/>
  <c r="N23" i="73"/>
  <c r="G26" i="73"/>
  <c r="G6" i="73"/>
  <c r="Q36" i="73"/>
  <c r="R23" i="73"/>
  <c r="L32" i="73"/>
  <c r="F52" i="73"/>
  <c r="H52" i="73"/>
  <c r="J63" i="73"/>
  <c r="G11" i="73"/>
  <c r="R59" i="73"/>
  <c r="R67" i="73"/>
  <c r="N69" i="73"/>
  <c r="S43" i="73"/>
  <c r="J43" i="73"/>
  <c r="G39" i="73"/>
  <c r="O55" i="73"/>
  <c r="K62" i="73"/>
  <c r="I38" i="73"/>
  <c r="K29" i="73"/>
  <c r="M29" i="73"/>
  <c r="L24" i="73"/>
  <c r="J9" i="73"/>
  <c r="S47" i="73"/>
  <c r="F49" i="73"/>
  <c r="H49" i="73"/>
  <c r="H50" i="73"/>
  <c r="F50" i="73"/>
  <c r="L57" i="73"/>
  <c r="L67" i="73"/>
  <c r="H69" i="73"/>
  <c r="F69" i="73"/>
  <c r="K22" i="73"/>
  <c r="M22" i="73"/>
  <c r="S27" i="73"/>
  <c r="J25" i="73"/>
  <c r="I25" i="73"/>
  <c r="S18" i="73"/>
  <c r="G21" i="73"/>
  <c r="S41" i="73"/>
  <c r="N41" i="73"/>
  <c r="R7" i="73"/>
  <c r="I68" i="73"/>
  <c r="K26" i="73"/>
  <c r="F54" i="73"/>
  <c r="H54" i="73"/>
  <c r="F26" i="73"/>
  <c r="H26" i="73"/>
  <c r="G22" i="73"/>
  <c r="Q32" i="73"/>
  <c r="I42" i="73"/>
  <c r="L23" i="73"/>
  <c r="M46" i="73"/>
  <c r="O42" i="73"/>
  <c r="N63" i="73"/>
  <c r="I48" i="73"/>
  <c r="Q58" i="73"/>
  <c r="Q60" i="73"/>
  <c r="Q66" i="73"/>
  <c r="P28" i="73"/>
  <c r="O28" i="73"/>
  <c r="G5" i="73"/>
  <c r="N49" i="73"/>
  <c r="N50" i="73"/>
  <c r="R57" i="73"/>
  <c r="R65" i="73"/>
  <c r="R70" i="73"/>
  <c r="L35" i="73"/>
  <c r="K43" i="73"/>
  <c r="M43" i="73"/>
  <c r="O51" i="73"/>
  <c r="S58" i="73"/>
  <c r="S60" i="73"/>
  <c r="S66" i="73"/>
  <c r="L38" i="73"/>
  <c r="G27" i="73"/>
  <c r="N29" i="73"/>
  <c r="P24" i="73"/>
  <c r="O24" i="73"/>
  <c r="L55" i="73"/>
  <c r="H62" i="73"/>
  <c r="F62" i="73"/>
  <c r="L65" i="73"/>
  <c r="L70" i="73"/>
  <c r="N22" i="73"/>
  <c r="L27" i="73"/>
  <c r="K27" i="73"/>
  <c r="M25" i="73"/>
  <c r="L18" i="73"/>
  <c r="K18" i="73"/>
  <c r="I10" i="73"/>
  <c r="K42" i="73"/>
  <c r="F68" i="73"/>
  <c r="H68" i="73"/>
  <c r="O26" i="73"/>
  <c r="M64" i="73"/>
  <c r="M19" i="73"/>
  <c r="L46" i="73"/>
  <c r="P41" i="73"/>
  <c r="L63" i="73"/>
  <c r="S52" i="73"/>
  <c r="S26" i="73"/>
  <c r="K52" i="73"/>
  <c r="N36" i="73"/>
  <c r="G10" i="73"/>
  <c r="I59" i="73"/>
  <c r="Q23" i="73"/>
  <c r="I26" i="73"/>
  <c r="L19" i="73"/>
  <c r="I57" i="73"/>
  <c r="J16" i="73"/>
  <c r="G29" i="73"/>
  <c r="H28" i="73"/>
  <c r="F28" i="73"/>
  <c r="R28" i="73"/>
  <c r="R55" i="73"/>
  <c r="N62" i="73"/>
  <c r="P35" i="73"/>
  <c r="O35" i="73"/>
  <c r="N43" i="73"/>
  <c r="O48" i="73"/>
  <c r="S56" i="73"/>
  <c r="F4" i="73"/>
  <c r="P38" i="73"/>
  <c r="O38" i="73"/>
  <c r="Q29" i="73"/>
  <c r="H24" i="73"/>
  <c r="F24" i="73"/>
  <c r="R24" i="73"/>
  <c r="L51" i="73"/>
  <c r="P58" i="73"/>
  <c r="Q22" i="73"/>
  <c r="G36" i="73"/>
  <c r="O27" i="73"/>
  <c r="N27" i="73"/>
  <c r="P25" i="73"/>
  <c r="O18" i="73"/>
  <c r="N18" i="73"/>
  <c r="Q12" i="73"/>
  <c r="G28" i="73"/>
  <c r="N10" i="73"/>
  <c r="K63" i="73"/>
  <c r="O23" i="73"/>
  <c r="K68" i="73"/>
  <c r="J36" i="73"/>
  <c r="M7" i="73"/>
  <c r="I52" i="73"/>
  <c r="P63" i="73"/>
  <c r="P46" i="73"/>
  <c r="M49" i="73"/>
  <c r="M52" i="73"/>
  <c r="F46" i="73"/>
  <c r="H46" i="73"/>
  <c r="I65" i="73"/>
  <c r="N52" i="73"/>
  <c r="G43" i="73"/>
  <c r="Q19" i="73"/>
  <c r="I41" i="73"/>
  <c r="J52" i="73"/>
  <c r="L52" i="73"/>
  <c r="N68" i="73"/>
  <c r="J68" i="73"/>
  <c r="G51" i="73"/>
  <c r="G4" i="73"/>
  <c r="K4" i="73"/>
  <c r="S4" i="73"/>
  <c r="D5" i="50" l="1" a="1"/>
  <c r="D5" i="50" s="1"/>
  <c r="U5" i="50" l="1" a="1"/>
  <c r="U5" i="50" s="1"/>
  <c r="O5" i="50" a="1"/>
  <c r="O5" i="50" s="1"/>
  <c r="F5" i="50" a="1"/>
  <c r="F5" i="50" s="1"/>
  <c r="V5" i="50" a="1"/>
  <c r="V5" i="50" s="1"/>
  <c r="E5" i="50" a="1"/>
  <c r="E5" i="50" s="1"/>
  <c r="X5" i="50" a="1"/>
  <c r="X5" i="50" s="1"/>
  <c r="W5" i="50" a="1"/>
  <c r="W5" i="50" s="1"/>
  <c r="P5" i="50" a="1"/>
  <c r="P5" i="50" s="1"/>
  <c r="G5" i="50" a="1"/>
  <c r="G5" i="50" s="1"/>
  <c r="Q5" i="50" a="1"/>
  <c r="Q5" i="50" s="1"/>
  <c r="Y5" i="50" a="1"/>
  <c r="Y5" i="50" s="1"/>
  <c r="H5" i="50" a="1"/>
  <c r="H5" i="50" s="1"/>
  <c r="R5" i="50" a="1"/>
  <c r="R5" i="50" s="1"/>
  <c r="Z5" i="50" a="1"/>
  <c r="Z5" i="50" s="1"/>
  <c r="N5" i="50" a="1"/>
  <c r="N5" i="50" s="1"/>
  <c r="J5" i="50" a="1"/>
  <c r="J5" i="50" s="1"/>
  <c r="AA5" i="50" a="1"/>
  <c r="AA5" i="50" s="1"/>
  <c r="K5" i="50" a="1"/>
  <c r="K5" i="50" s="1"/>
  <c r="AB5" i="50" a="1"/>
  <c r="AB5" i="50" s="1"/>
  <c r="S5" i="50" a="1"/>
  <c r="S5" i="50" s="1"/>
  <c r="T5" i="50" a="1"/>
  <c r="T5" i="50" s="1"/>
  <c r="M5" i="50" a="1"/>
  <c r="M5" i="50" s="1"/>
  <c r="D6" i="50" a="1"/>
  <c r="D6" i="50" s="1"/>
  <c r="O6" i="50" l="1" a="1"/>
  <c r="O6" i="50" s="1"/>
  <c r="F6" i="50" a="1"/>
  <c r="F6" i="50" s="1"/>
  <c r="W6" i="50" a="1"/>
  <c r="W6" i="50" s="1"/>
  <c r="E6" i="50" a="1"/>
  <c r="E6" i="50" s="1"/>
  <c r="N6" i="50" a="1"/>
  <c r="N6" i="50" s="1"/>
  <c r="M6" i="50" a="1"/>
  <c r="M6" i="50" s="1"/>
  <c r="X6" i="50" a="1"/>
  <c r="X6" i="50" s="1"/>
  <c r="V6" i="50" a="1"/>
  <c r="V6" i="50" s="1"/>
  <c r="U6" i="50" a="1"/>
  <c r="U6" i="50" s="1"/>
  <c r="AB6" i="50" a="1"/>
  <c r="AB6" i="50" s="1"/>
  <c r="T6" i="50" a="1"/>
  <c r="T6" i="50" s="1"/>
  <c r="K6" i="50" a="1"/>
  <c r="K6" i="50" s="1"/>
  <c r="G6" i="50" a="1"/>
  <c r="G6" i="50" s="1"/>
  <c r="P6" i="50" a="1"/>
  <c r="P6" i="50" s="1"/>
  <c r="AA6" i="50" a="1"/>
  <c r="AA6" i="50" s="1"/>
  <c r="S6" i="50" a="1"/>
  <c r="S6" i="50" s="1"/>
  <c r="J6" i="50" a="1"/>
  <c r="J6" i="50" s="1"/>
  <c r="Y6" i="50" a="1"/>
  <c r="Y6" i="50" s="1"/>
  <c r="Z6" i="50" a="1"/>
  <c r="Z6" i="50" s="1"/>
  <c r="R6" i="50" a="1"/>
  <c r="R6" i="50" s="1"/>
  <c r="H6" i="50" a="1"/>
  <c r="H6" i="50" s="1"/>
  <c r="Q6" i="50" a="1"/>
  <c r="Q6" i="50" s="1"/>
  <c r="D7" i="50" a="1"/>
  <c r="D7" i="50" s="1"/>
  <c r="D8" i="50" l="1" a="1"/>
  <c r="D8" i="50" s="1"/>
  <c r="K8" i="50" s="1" a="1"/>
  <c r="K8" i="50" s="1"/>
  <c r="O7" i="50" a="1"/>
  <c r="O7" i="50" s="1"/>
  <c r="F7" i="50" a="1"/>
  <c r="F7" i="50" s="1"/>
  <c r="Y7" i="50" a="1"/>
  <c r="Y7" i="50" s="1"/>
  <c r="Q7" i="50" a="1"/>
  <c r="Q7" i="50" s="1"/>
  <c r="G7" i="50" a="1"/>
  <c r="G7" i="50" s="1"/>
  <c r="X7" i="50" a="1"/>
  <c r="X7" i="50" s="1"/>
  <c r="P7" i="50" a="1"/>
  <c r="P7" i="50" s="1"/>
  <c r="W7" i="50" a="1"/>
  <c r="W7" i="50" s="1"/>
  <c r="E7" i="50" a="1"/>
  <c r="E7" i="50" s="1"/>
  <c r="Z7" i="50" a="1"/>
  <c r="Z7" i="50" s="1"/>
  <c r="V7" i="50" a="1"/>
  <c r="V7" i="50" s="1"/>
  <c r="N7" i="50" a="1"/>
  <c r="N7" i="50" s="1"/>
  <c r="U7" i="50" a="1"/>
  <c r="U7" i="50" s="1"/>
  <c r="M7" i="50" a="1"/>
  <c r="M7" i="50" s="1"/>
  <c r="AA7" i="50" a="1"/>
  <c r="AA7" i="50" s="1"/>
  <c r="AB7" i="50" a="1"/>
  <c r="AB7" i="50" s="1"/>
  <c r="T7" i="50" a="1"/>
  <c r="T7" i="50" s="1"/>
  <c r="K7" i="50" a="1"/>
  <c r="K7" i="50" s="1"/>
  <c r="S7" i="50" a="1"/>
  <c r="S7" i="50" s="1"/>
  <c r="R7" i="50" a="1"/>
  <c r="R7" i="50" s="1"/>
  <c r="J7" i="50" a="1"/>
  <c r="J7" i="50" s="1"/>
  <c r="H7" i="50" a="1"/>
  <c r="H7" i="50" s="1"/>
  <c r="E8" i="50" l="1" a="1"/>
  <c r="E8" i="50" s="1"/>
  <c r="H8" i="50" a="1"/>
  <c r="H8" i="50" s="1"/>
  <c r="D9" i="50" a="1"/>
  <c r="D9" i="50" s="1"/>
  <c r="U9" i="50" s="1" a="1"/>
  <c r="U9" i="50" s="1"/>
  <c r="W8" i="50" a="1"/>
  <c r="W8" i="50" s="1"/>
  <c r="Z8" i="50" a="1"/>
  <c r="Z8" i="50" s="1"/>
  <c r="T8" i="50" a="1"/>
  <c r="T8" i="50" s="1"/>
  <c r="P8" i="50" a="1"/>
  <c r="P8" i="50" s="1"/>
  <c r="R8" i="50" a="1"/>
  <c r="R8" i="50" s="1"/>
  <c r="M8" i="50" a="1"/>
  <c r="M8" i="50" s="1"/>
  <c r="X8" i="50" a="1"/>
  <c r="X8" i="50" s="1"/>
  <c r="J8" i="50" a="1"/>
  <c r="J8" i="50" s="1"/>
  <c r="U8" i="50" a="1"/>
  <c r="U8" i="50" s="1"/>
  <c r="G8" i="50" a="1"/>
  <c r="G8" i="50" s="1"/>
  <c r="S8" i="50" a="1"/>
  <c r="S8" i="50" s="1"/>
  <c r="N8" i="50" a="1"/>
  <c r="N8" i="50" s="1"/>
  <c r="Q8" i="50" a="1"/>
  <c r="Q8" i="50" s="1"/>
  <c r="AA8" i="50" a="1"/>
  <c r="AA8" i="50" s="1"/>
  <c r="V8" i="50" a="1"/>
  <c r="V8" i="50" s="1"/>
  <c r="Y8" i="50" a="1"/>
  <c r="Y8" i="50" s="1"/>
  <c r="AB8" i="50" a="1"/>
  <c r="AB8" i="50" s="1"/>
  <c r="O8" i="50" a="1"/>
  <c r="O8" i="50" s="1"/>
  <c r="F8" i="50" a="1"/>
  <c r="F8" i="50" s="1"/>
  <c r="K9" i="50" l="1" a="1"/>
  <c r="K9" i="50" s="1"/>
  <c r="S9" i="50" a="1"/>
  <c r="S9" i="50" s="1"/>
  <c r="Q9" i="50" a="1"/>
  <c r="Q9" i="50" s="1"/>
  <c r="AA9" i="50" a="1"/>
  <c r="AA9" i="50" s="1"/>
  <c r="F9" i="50" a="1"/>
  <c r="F9" i="50" s="1"/>
  <c r="R9" i="50" a="1"/>
  <c r="R9" i="50" s="1"/>
  <c r="G9" i="50" a="1"/>
  <c r="G9" i="50" s="1"/>
  <c r="O9" i="50" a="1"/>
  <c r="O9" i="50" s="1"/>
  <c r="Y9" i="50" a="1"/>
  <c r="Y9" i="50" s="1"/>
  <c r="T9" i="50" a="1"/>
  <c r="T9" i="50" s="1"/>
  <c r="D10" i="50" a="1"/>
  <c r="D10" i="50" s="1"/>
  <c r="W10" i="50" s="1" a="1"/>
  <c r="W10" i="50" s="1"/>
  <c r="N9" i="50" a="1"/>
  <c r="N9" i="50" s="1"/>
  <c r="AB9" i="50" a="1"/>
  <c r="AB9" i="50" s="1"/>
  <c r="P9" i="50" a="1"/>
  <c r="P9" i="50" s="1"/>
  <c r="W9" i="50" a="1"/>
  <c r="W9" i="50" s="1"/>
  <c r="H9" i="50" a="1"/>
  <c r="H9" i="50" s="1"/>
  <c r="V9" i="50" a="1"/>
  <c r="V9" i="50" s="1"/>
  <c r="X9" i="50" a="1"/>
  <c r="X9" i="50" s="1"/>
  <c r="Z9" i="50" a="1"/>
  <c r="Z9" i="50" s="1"/>
  <c r="M9" i="50" a="1"/>
  <c r="M9" i="50" s="1"/>
  <c r="E9" i="50" a="1"/>
  <c r="E9" i="50" s="1"/>
  <c r="J9" i="50" a="1"/>
  <c r="J9" i="50" s="1"/>
  <c r="Y10" i="50" l="1" a="1"/>
  <c r="Y10" i="50" s="1"/>
  <c r="R10" i="50" a="1"/>
  <c r="R10" i="50" s="1"/>
  <c r="AB10" i="50" a="1"/>
  <c r="AB10" i="50" s="1"/>
  <c r="O10" i="50" a="1"/>
  <c r="O10" i="50" s="1"/>
  <c r="AA10" i="50" a="1"/>
  <c r="AA10" i="50" s="1"/>
  <c r="H10" i="50" a="1"/>
  <c r="H10" i="50" s="1"/>
  <c r="Z10" i="50" a="1"/>
  <c r="Z10" i="50" s="1"/>
  <c r="X10" i="50" a="1"/>
  <c r="X10" i="50" s="1"/>
  <c r="F10" i="50" a="1"/>
  <c r="F10" i="50" s="1"/>
  <c r="G10" i="50" a="1"/>
  <c r="G10" i="50" s="1"/>
  <c r="M10" i="50" a="1"/>
  <c r="M10" i="50" s="1"/>
  <c r="D11" i="50" a="1"/>
  <c r="D11" i="50" s="1"/>
  <c r="F11" i="50" s="1" a="1"/>
  <c r="F11" i="50" s="1"/>
  <c r="J10" i="50" a="1"/>
  <c r="J10" i="50" s="1"/>
  <c r="U10" i="50" a="1"/>
  <c r="U10" i="50" s="1"/>
  <c r="Q10" i="50" a="1"/>
  <c r="Q10" i="50" s="1"/>
  <c r="S10" i="50" a="1"/>
  <c r="S10" i="50" s="1"/>
  <c r="N10" i="50" a="1"/>
  <c r="N10" i="50" s="1"/>
  <c r="V10" i="50" a="1"/>
  <c r="V10" i="50" s="1"/>
  <c r="K10" i="50" a="1"/>
  <c r="K10" i="50" s="1"/>
  <c r="E10" i="50" a="1"/>
  <c r="E10" i="50" s="1"/>
  <c r="P10" i="50" a="1"/>
  <c r="P10" i="50" s="1"/>
  <c r="T10" i="50" a="1"/>
  <c r="T10" i="50" s="1"/>
  <c r="M11" i="50" l="1" a="1"/>
  <c r="M11" i="50" s="1"/>
  <c r="G11" i="50" a="1"/>
  <c r="G11" i="50" s="1"/>
  <c r="H11" i="50" a="1"/>
  <c r="H11" i="50" s="1"/>
  <c r="Z11" i="50" a="1"/>
  <c r="Z11" i="50" s="1"/>
  <c r="P11" i="50" a="1"/>
  <c r="P11" i="50" s="1"/>
  <c r="O11" i="50" a="1"/>
  <c r="O11" i="50" s="1"/>
  <c r="D12" i="50" a="1"/>
  <c r="D12" i="50" s="1"/>
  <c r="P12" i="50" s="1" a="1"/>
  <c r="P12" i="50" s="1"/>
  <c r="J11" i="50" a="1"/>
  <c r="J11" i="50" s="1"/>
  <c r="S11" i="50" a="1"/>
  <c r="S11" i="50" s="1"/>
  <c r="N11" i="50" a="1"/>
  <c r="N11" i="50" s="1"/>
  <c r="Q11" i="50" a="1"/>
  <c r="Q11" i="50" s="1"/>
  <c r="V11" i="50" a="1"/>
  <c r="V11" i="50" s="1"/>
  <c r="K11" i="50" a="1"/>
  <c r="K11" i="50" s="1"/>
  <c r="E11" i="50" a="1"/>
  <c r="E11" i="50" s="1"/>
  <c r="R11" i="50" a="1"/>
  <c r="R11" i="50" s="1"/>
  <c r="U11" i="50" a="1"/>
  <c r="U11" i="50" s="1"/>
  <c r="AA11" i="50" a="1"/>
  <c r="AA11" i="50" s="1"/>
  <c r="T11" i="50" a="1"/>
  <c r="T11" i="50" s="1"/>
  <c r="W11" i="50" a="1"/>
  <c r="W11" i="50" s="1"/>
  <c r="X11" i="50" a="1"/>
  <c r="X11" i="50" s="1"/>
  <c r="Y11" i="50" a="1"/>
  <c r="Y11" i="50" s="1"/>
  <c r="AB11" i="50" a="1"/>
  <c r="AB11" i="50" s="1"/>
  <c r="O12" i="50" l="1" a="1"/>
  <c r="O12" i="50" s="1"/>
  <c r="W12" i="50" a="1"/>
  <c r="W12" i="50" s="1"/>
  <c r="K12" i="50" a="1"/>
  <c r="K12" i="50" s="1"/>
  <c r="R12" i="50" a="1"/>
  <c r="R12" i="50" s="1"/>
  <c r="Y12" i="50" a="1"/>
  <c r="Y12" i="50" s="1"/>
  <c r="V12" i="50" a="1"/>
  <c r="V12" i="50" s="1"/>
  <c r="S12" i="50" a="1"/>
  <c r="S12" i="50" s="1"/>
  <c r="E12" i="50" a="1"/>
  <c r="E12" i="50" s="1"/>
  <c r="G12" i="50" a="1"/>
  <c r="G12" i="50" s="1"/>
  <c r="D13" i="50" a="1"/>
  <c r="D13" i="50" s="1"/>
  <c r="AB13" i="50" s="1" a="1"/>
  <c r="AB13" i="50" s="1"/>
  <c r="U12" i="50" a="1"/>
  <c r="U12" i="50" s="1"/>
  <c r="H12" i="50" a="1"/>
  <c r="H12" i="50" s="1"/>
  <c r="AA12" i="50" a="1"/>
  <c r="AA12" i="50" s="1"/>
  <c r="T12" i="50" a="1"/>
  <c r="T12" i="50" s="1"/>
  <c r="Q12" i="50" a="1"/>
  <c r="Q12" i="50" s="1"/>
  <c r="J12" i="50" a="1"/>
  <c r="J12" i="50" s="1"/>
  <c r="F12" i="50" a="1"/>
  <c r="F12" i="50" s="1"/>
  <c r="N12" i="50" a="1"/>
  <c r="N12" i="50" s="1"/>
  <c r="X12" i="50" a="1"/>
  <c r="X12" i="50" s="1"/>
  <c r="Z12" i="50" a="1"/>
  <c r="Z12" i="50" s="1"/>
  <c r="AB12" i="50" a="1"/>
  <c r="AB12" i="50" s="1"/>
  <c r="M12" i="50" a="1"/>
  <c r="M12" i="50" s="1"/>
  <c r="D14" i="50" l="1" a="1"/>
  <c r="D14" i="50" s="1"/>
  <c r="V14" i="50" s="1" a="1"/>
  <c r="V14" i="50" s="1"/>
  <c r="R13" i="50" a="1"/>
  <c r="R13" i="50" s="1"/>
  <c r="F13" i="50" a="1"/>
  <c r="F13" i="50" s="1"/>
  <c r="Y13" i="50" a="1"/>
  <c r="Y13" i="50" s="1"/>
  <c r="X13" i="50" a="1"/>
  <c r="X13" i="50" s="1"/>
  <c r="U13" i="50" a="1"/>
  <c r="U13" i="50" s="1"/>
  <c r="W13" i="50" a="1"/>
  <c r="W13" i="50" s="1"/>
  <c r="K13" i="50" a="1"/>
  <c r="K13" i="50" s="1"/>
  <c r="AA13" i="50" a="1"/>
  <c r="AA13" i="50" s="1"/>
  <c r="V13" i="50" a="1"/>
  <c r="V13" i="50" s="1"/>
  <c r="Q13" i="50" a="1"/>
  <c r="Q13" i="50" s="1"/>
  <c r="P13" i="50" a="1"/>
  <c r="P13" i="50" s="1"/>
  <c r="T13" i="50" a="1"/>
  <c r="T13" i="50" s="1"/>
  <c r="J13" i="50" a="1"/>
  <c r="J13" i="50" s="1"/>
  <c r="M13" i="50" a="1"/>
  <c r="M13" i="50" s="1"/>
  <c r="G13" i="50" a="1"/>
  <c r="G13" i="50" s="1"/>
  <c r="H13" i="50" a="1"/>
  <c r="H13" i="50" s="1"/>
  <c r="S13" i="50" a="1"/>
  <c r="S13" i="50" s="1"/>
  <c r="N13" i="50" a="1"/>
  <c r="N13" i="50" s="1"/>
  <c r="E13" i="50" a="1"/>
  <c r="E13" i="50" s="1"/>
  <c r="Z13" i="50" a="1"/>
  <c r="Z13" i="50" s="1"/>
  <c r="O13" i="50" a="1"/>
  <c r="O13" i="50" s="1"/>
  <c r="F14" i="50" l="1" a="1"/>
  <c r="F14" i="50" s="1"/>
  <c r="O14" i="50" a="1"/>
  <c r="O14" i="50" s="1"/>
  <c r="K14" i="50" a="1"/>
  <c r="K14" i="50" s="1"/>
  <c r="S14" i="50" a="1"/>
  <c r="S14" i="50" s="1"/>
  <c r="M14" i="50" a="1"/>
  <c r="M14" i="50" s="1"/>
  <c r="AB14" i="50" a="1"/>
  <c r="AB14" i="50" s="1"/>
  <c r="U14" i="50" a="1"/>
  <c r="U14" i="50" s="1"/>
  <c r="P14" i="50" a="1"/>
  <c r="P14" i="50" s="1"/>
  <c r="R14" i="50" a="1"/>
  <c r="R14" i="50" s="1"/>
  <c r="Y14" i="50" a="1"/>
  <c r="Y14" i="50" s="1"/>
  <c r="N14" i="50" a="1"/>
  <c r="N14" i="50" s="1"/>
  <c r="H14" i="50" a="1"/>
  <c r="H14" i="50" s="1"/>
  <c r="D15" i="50" a="1"/>
  <c r="D15" i="50" s="1"/>
  <c r="W15" i="50" s="1" a="1"/>
  <c r="W15" i="50" s="1"/>
  <c r="X14" i="50" a="1"/>
  <c r="X14" i="50" s="1"/>
  <c r="E14" i="50" a="1"/>
  <c r="E14" i="50" s="1"/>
  <c r="Q14" i="50" a="1"/>
  <c r="Q14" i="50" s="1"/>
  <c r="AA14" i="50" a="1"/>
  <c r="AA14" i="50" s="1"/>
  <c r="W14" i="50" a="1"/>
  <c r="W14" i="50" s="1"/>
  <c r="J14" i="50" a="1"/>
  <c r="J14" i="50" s="1"/>
  <c r="Z14" i="50" a="1"/>
  <c r="Z14" i="50" s="1"/>
  <c r="G14" i="50" a="1"/>
  <c r="G14" i="50" s="1"/>
  <c r="T14" i="50" a="1"/>
  <c r="T14" i="50" s="1"/>
  <c r="G15" i="50" l="1" a="1"/>
  <c r="G15" i="50" s="1"/>
  <c r="Q15" i="50" a="1"/>
  <c r="Q15" i="50" s="1"/>
  <c r="R15" i="50" a="1"/>
  <c r="R15" i="50" s="1"/>
  <c r="E15" i="50" a="1"/>
  <c r="E15" i="50" s="1"/>
  <c r="H15" i="50" a="1"/>
  <c r="H15" i="50" s="1"/>
  <c r="P15" i="50" a="1"/>
  <c r="P15" i="50" s="1"/>
  <c r="V15" i="50" a="1"/>
  <c r="V15" i="50" s="1"/>
  <c r="T15" i="50" a="1"/>
  <c r="T15" i="50" s="1"/>
  <c r="Z15" i="50" a="1"/>
  <c r="Z15" i="50" s="1"/>
  <c r="J15" i="50" a="1"/>
  <c r="J15" i="50" s="1"/>
  <c r="Y15" i="50" a="1"/>
  <c r="Y15" i="50" s="1"/>
  <c r="F15" i="50" a="1"/>
  <c r="F15" i="50" s="1"/>
  <c r="S15" i="50" a="1"/>
  <c r="S15" i="50" s="1"/>
  <c r="U15" i="50" a="1"/>
  <c r="U15" i="50" s="1"/>
  <c r="X15" i="50" a="1"/>
  <c r="X15" i="50" s="1"/>
  <c r="K15" i="50" a="1"/>
  <c r="K15" i="50" s="1"/>
  <c r="O15" i="50" a="1"/>
  <c r="O15" i="50" s="1"/>
  <c r="D16" i="50" a="1"/>
  <c r="D16" i="50" s="1"/>
  <c r="U16" i="50" s="1" a="1"/>
  <c r="U16" i="50" s="1"/>
  <c r="AA15" i="50" a="1"/>
  <c r="AA15" i="50" s="1"/>
  <c r="N15" i="50" a="1"/>
  <c r="N15" i="50" s="1"/>
  <c r="AB15" i="50" a="1"/>
  <c r="AB15" i="50" s="1"/>
  <c r="M15" i="50" a="1"/>
  <c r="M15" i="50" s="1"/>
  <c r="X16" i="50" l="1" a="1"/>
  <c r="X16" i="50" s="1"/>
  <c r="Q16" i="50" a="1"/>
  <c r="Q16" i="50" s="1"/>
  <c r="R16" i="50" a="1"/>
  <c r="R16" i="50" s="1"/>
  <c r="O16" i="50" a="1"/>
  <c r="O16" i="50" s="1"/>
  <c r="D17" i="50" a="1"/>
  <c r="D17" i="50" s="1"/>
  <c r="AA17" i="50" s="1" a="1"/>
  <c r="AA17" i="50" s="1"/>
  <c r="J16" i="50" a="1"/>
  <c r="J16" i="50" s="1"/>
  <c r="W16" i="50" a="1"/>
  <c r="W16" i="50" s="1"/>
  <c r="G16" i="50" a="1"/>
  <c r="G16" i="50" s="1"/>
  <c r="F16" i="50" a="1"/>
  <c r="F16" i="50" s="1"/>
  <c r="Z16" i="50" a="1"/>
  <c r="Z16" i="50" s="1"/>
  <c r="T16" i="50" a="1"/>
  <c r="T16" i="50" s="1"/>
  <c r="P16" i="50" a="1"/>
  <c r="P16" i="50" s="1"/>
  <c r="M16" i="50" a="1"/>
  <c r="M16" i="50" s="1"/>
  <c r="S16" i="50" a="1"/>
  <c r="S16" i="50" s="1"/>
  <c r="AB16" i="50" a="1"/>
  <c r="AB16" i="50" s="1"/>
  <c r="Y16" i="50" a="1"/>
  <c r="Y16" i="50" s="1"/>
  <c r="N16" i="50" a="1"/>
  <c r="N16" i="50" s="1"/>
  <c r="E16" i="50" a="1"/>
  <c r="E16" i="50" s="1"/>
  <c r="K16" i="50" a="1"/>
  <c r="K16" i="50" s="1"/>
  <c r="V16" i="50" a="1"/>
  <c r="V16" i="50" s="1"/>
  <c r="AA16" i="50" a="1"/>
  <c r="AA16" i="50" s="1"/>
  <c r="H16" i="50" a="1"/>
  <c r="H16" i="50" s="1"/>
  <c r="Z4" i="54" a="1"/>
  <c r="Z4" i="54" s="1"/>
  <c r="V17" i="50" l="1" a="1"/>
  <c r="V17" i="50" s="1"/>
  <c r="O17" i="50" a="1"/>
  <c r="O17" i="50" s="1"/>
  <c r="W17" i="50" a="1"/>
  <c r="W17" i="50" s="1"/>
  <c r="J17" i="50" a="1"/>
  <c r="J17" i="50" s="1"/>
  <c r="F17" i="50" a="1"/>
  <c r="F17" i="50" s="1"/>
  <c r="R17" i="50" a="1"/>
  <c r="R17" i="50" s="1"/>
  <c r="G17" i="50" a="1"/>
  <c r="G17" i="50" s="1"/>
  <c r="S17" i="50" a="1"/>
  <c r="S17" i="50" s="1"/>
  <c r="K17" i="50" a="1"/>
  <c r="K17" i="50" s="1"/>
  <c r="T17" i="50" a="1"/>
  <c r="T17" i="50" s="1"/>
  <c r="N17" i="50" a="1"/>
  <c r="N17" i="50" s="1"/>
  <c r="D18" i="50" a="1"/>
  <c r="D18" i="50" s="1"/>
  <c r="X18" i="50" s="1" a="1"/>
  <c r="X18" i="50" s="1"/>
  <c r="U17" i="50" a="1"/>
  <c r="U17" i="50" s="1"/>
  <c r="Q17" i="50" a="1"/>
  <c r="Q17" i="50" s="1"/>
  <c r="Z17" i="50" a="1"/>
  <c r="Z17" i="50" s="1"/>
  <c r="P17" i="50" a="1"/>
  <c r="P17" i="50" s="1"/>
  <c r="M17" i="50" a="1"/>
  <c r="M17" i="50" s="1"/>
  <c r="Y17" i="50" a="1"/>
  <c r="Y17" i="50" s="1"/>
  <c r="E17" i="50" a="1"/>
  <c r="E17" i="50" s="1"/>
  <c r="X17" i="50" a="1"/>
  <c r="X17" i="50" s="1"/>
  <c r="AB17" i="50" a="1"/>
  <c r="AB17" i="50" s="1"/>
  <c r="H17" i="50" a="1"/>
  <c r="H17" i="50" s="1"/>
  <c r="Y4" i="54"/>
  <c r="W4" i="54"/>
  <c r="G18" i="50" l="1" a="1"/>
  <c r="G18" i="50" s="1"/>
  <c r="O18" i="50" a="1"/>
  <c r="O18" i="50" s="1"/>
  <c r="H18" i="50" a="1"/>
  <c r="H18" i="50" s="1"/>
  <c r="S18" i="50" a="1"/>
  <c r="S18" i="50" s="1"/>
  <c r="F18" i="50" a="1"/>
  <c r="F18" i="50" s="1"/>
  <c r="V18" i="50" a="1"/>
  <c r="V18" i="50" s="1"/>
  <c r="U18" i="50" a="1"/>
  <c r="U18" i="50" s="1"/>
  <c r="AB18" i="50" a="1"/>
  <c r="AB18" i="50" s="1"/>
  <c r="D19" i="50" a="1"/>
  <c r="D19" i="50" s="1"/>
  <c r="D20" i="50" s="1" a="1"/>
  <c r="D20" i="50" s="1"/>
  <c r="K20" i="50" s="1" a="1"/>
  <c r="K20" i="50" s="1"/>
  <c r="J18" i="50" a="1"/>
  <c r="J18" i="50" s="1"/>
  <c r="AA18" i="50" a="1"/>
  <c r="AA18" i="50" s="1"/>
  <c r="P18" i="50" a="1"/>
  <c r="P18" i="50" s="1"/>
  <c r="E18" i="50" a="1"/>
  <c r="E18" i="50" s="1"/>
  <c r="M18" i="50" a="1"/>
  <c r="M18" i="50" s="1"/>
  <c r="Z18" i="50" a="1"/>
  <c r="Z18" i="50" s="1"/>
  <c r="Y18" i="50" a="1"/>
  <c r="Y18" i="50" s="1"/>
  <c r="K18" i="50" a="1"/>
  <c r="K18" i="50" s="1"/>
  <c r="R18" i="50" a="1"/>
  <c r="R18" i="50" s="1"/>
  <c r="T18" i="50" a="1"/>
  <c r="T18" i="50" s="1"/>
  <c r="W18" i="50" a="1"/>
  <c r="W18" i="50" s="1"/>
  <c r="N18" i="50" a="1"/>
  <c r="N18" i="50" s="1"/>
  <c r="Q18" i="50" a="1"/>
  <c r="Q18" i="50" s="1"/>
  <c r="X4" i="54"/>
  <c r="J19" i="50" l="1" a="1"/>
  <c r="J19" i="50" s="1"/>
  <c r="N20" i="50" a="1"/>
  <c r="N20" i="50" s="1"/>
  <c r="E20" i="50" a="1"/>
  <c r="E20" i="50" s="1"/>
  <c r="W19" i="50" a="1"/>
  <c r="W19" i="50" s="1"/>
  <c r="S19" i="50" a="1"/>
  <c r="S19" i="50" s="1"/>
  <c r="M19" i="50" a="1"/>
  <c r="M19" i="50" s="1"/>
  <c r="Q20" i="50" a="1"/>
  <c r="Q20" i="50" s="1"/>
  <c r="U20" i="50" a="1"/>
  <c r="U20" i="50" s="1"/>
  <c r="O20" i="50" a="1"/>
  <c r="O20" i="50" s="1"/>
  <c r="AA20" i="50" a="1"/>
  <c r="AA20" i="50" s="1"/>
  <c r="Q19" i="50" a="1"/>
  <c r="Q19" i="50" s="1"/>
  <c r="F20" i="50" a="1"/>
  <c r="F20" i="50" s="1"/>
  <c r="AB19" i="50" a="1"/>
  <c r="AB19" i="50" s="1"/>
  <c r="N19" i="50" a="1"/>
  <c r="N19" i="50" s="1"/>
  <c r="F19" i="50" a="1"/>
  <c r="F19" i="50" s="1"/>
  <c r="J20" i="50" a="1"/>
  <c r="J20" i="50" s="1"/>
  <c r="V20" i="50" a="1"/>
  <c r="V20" i="50" s="1"/>
  <c r="AA19" i="50" a="1"/>
  <c r="AA19" i="50" s="1"/>
  <c r="G19" i="50" a="1"/>
  <c r="G19" i="50" s="1"/>
  <c r="H20" i="50" a="1"/>
  <c r="H20" i="50" s="1"/>
  <c r="X19" i="50" a="1"/>
  <c r="X19" i="50" s="1"/>
  <c r="Z19" i="50" a="1"/>
  <c r="Z19" i="50" s="1"/>
  <c r="O19" i="50" a="1"/>
  <c r="O19" i="50" s="1"/>
  <c r="T20" i="50" a="1"/>
  <c r="T20" i="50" s="1"/>
  <c r="G20" i="50" a="1"/>
  <c r="G20" i="50" s="1"/>
  <c r="H19" i="50" a="1"/>
  <c r="H19" i="50" s="1"/>
  <c r="E19" i="50" a="1"/>
  <c r="E19" i="50" s="1"/>
  <c r="U19" i="50" a="1"/>
  <c r="U19" i="50" s="1"/>
  <c r="Z20" i="50" a="1"/>
  <c r="Z20" i="50" s="1"/>
  <c r="X20" i="50" a="1"/>
  <c r="X20" i="50" s="1"/>
  <c r="AB20" i="50" a="1"/>
  <c r="AB20" i="50" s="1"/>
  <c r="D21" i="50" a="1"/>
  <c r="D21" i="50" s="1"/>
  <c r="D22" i="50" s="1" a="1"/>
  <c r="D22" i="50" s="1"/>
  <c r="E22" i="50" s="1" a="1"/>
  <c r="E22" i="50" s="1"/>
  <c r="K19" i="50" a="1"/>
  <c r="K19" i="50" s="1"/>
  <c r="Y19" i="50" a="1"/>
  <c r="Y19" i="50" s="1"/>
  <c r="R20" i="50" a="1"/>
  <c r="R20" i="50" s="1"/>
  <c r="S20" i="50" a="1"/>
  <c r="S20" i="50" s="1"/>
  <c r="W20" i="50" a="1"/>
  <c r="W20" i="50" s="1"/>
  <c r="Y20" i="50" a="1"/>
  <c r="Y20" i="50" s="1"/>
  <c r="T19" i="50" a="1"/>
  <c r="T19" i="50" s="1"/>
  <c r="P19" i="50" a="1"/>
  <c r="P19" i="50" s="1"/>
  <c r="R19" i="50" a="1"/>
  <c r="R19" i="50" s="1"/>
  <c r="V19" i="50" a="1"/>
  <c r="V19" i="50" s="1"/>
  <c r="M20" i="50" a="1"/>
  <c r="M20" i="50" s="1"/>
  <c r="P20" i="50" a="1"/>
  <c r="P20" i="50" s="1"/>
  <c r="Z5" i="54" a="1"/>
  <c r="Z5" i="54" s="1"/>
  <c r="X5" i="54" s="1"/>
  <c r="R22" i="50" l="1" a="1"/>
  <c r="R22" i="50" s="1"/>
  <c r="U22" i="50" a="1"/>
  <c r="U22" i="50" s="1"/>
  <c r="M22" i="50" a="1"/>
  <c r="M22" i="50" s="1"/>
  <c r="G21" i="50" a="1"/>
  <c r="G21" i="50" s="1"/>
  <c r="O21" i="50" a="1"/>
  <c r="O21" i="50" s="1"/>
  <c r="P21" i="50" a="1"/>
  <c r="P21" i="50" s="1"/>
  <c r="X22" i="50" a="1"/>
  <c r="X22" i="50" s="1"/>
  <c r="K22" i="50" a="1"/>
  <c r="K22" i="50" s="1"/>
  <c r="S22" i="50" a="1"/>
  <c r="S22" i="50" s="1"/>
  <c r="E21" i="50" a="1"/>
  <c r="E21" i="50" s="1"/>
  <c r="F21" i="50" a="1"/>
  <c r="F21" i="50" s="1"/>
  <c r="T21" i="50" a="1"/>
  <c r="T21" i="50" s="1"/>
  <c r="N22" i="50" a="1"/>
  <c r="N22" i="50" s="1"/>
  <c r="AB22" i="50" a="1"/>
  <c r="AB22" i="50" s="1"/>
  <c r="Y22" i="50" a="1"/>
  <c r="Y22" i="50" s="1"/>
  <c r="Q21" i="50" a="1"/>
  <c r="Q21" i="50" s="1"/>
  <c r="X21" i="50" a="1"/>
  <c r="X21" i="50" s="1"/>
  <c r="F22" i="50" a="1"/>
  <c r="F22" i="50" s="1"/>
  <c r="D23" i="50" a="1"/>
  <c r="D23" i="50" s="1"/>
  <c r="T23" i="50" s="1" a="1"/>
  <c r="T23" i="50" s="1"/>
  <c r="Y21" i="50" a="1"/>
  <c r="Y21" i="50" s="1"/>
  <c r="U21" i="50" a="1"/>
  <c r="U21" i="50" s="1"/>
  <c r="O22" i="50" a="1"/>
  <c r="O22" i="50" s="1"/>
  <c r="P22" i="50" a="1"/>
  <c r="P22" i="50" s="1"/>
  <c r="Z22" i="50" a="1"/>
  <c r="Z22" i="50" s="1"/>
  <c r="AA21" i="50" a="1"/>
  <c r="AA21" i="50" s="1"/>
  <c r="W21" i="50" a="1"/>
  <c r="W21" i="50" s="1"/>
  <c r="J22" i="50" a="1"/>
  <c r="J22" i="50" s="1"/>
  <c r="Q22" i="50" a="1"/>
  <c r="Q22" i="50" s="1"/>
  <c r="J21" i="50" a="1"/>
  <c r="J21" i="50" s="1"/>
  <c r="V21" i="50" a="1"/>
  <c r="V21" i="50" s="1"/>
  <c r="G22" i="50" a="1"/>
  <c r="G22" i="50" s="1"/>
  <c r="V22" i="50" a="1"/>
  <c r="V22" i="50" s="1"/>
  <c r="M21" i="50" a="1"/>
  <c r="M21" i="50" s="1"/>
  <c r="H21" i="50" a="1"/>
  <c r="H21" i="50" s="1"/>
  <c r="N21" i="50" a="1"/>
  <c r="N21" i="50" s="1"/>
  <c r="H22" i="50" a="1"/>
  <c r="H22" i="50" s="1"/>
  <c r="T22" i="50" a="1"/>
  <c r="T22" i="50" s="1"/>
  <c r="AA22" i="50" a="1"/>
  <c r="AA22" i="50" s="1"/>
  <c r="W22" i="50" a="1"/>
  <c r="W22" i="50" s="1"/>
  <c r="Z21" i="50" a="1"/>
  <c r="Z21" i="50" s="1"/>
  <c r="K21" i="50" a="1"/>
  <c r="K21" i="50" s="1"/>
  <c r="R21" i="50" a="1"/>
  <c r="R21" i="50" s="1"/>
  <c r="AB21" i="50" a="1"/>
  <c r="AB21" i="50" s="1"/>
  <c r="S21" i="50" a="1"/>
  <c r="S21" i="50" s="1"/>
  <c r="Y5" i="54"/>
  <c r="W5" i="54"/>
  <c r="U23" i="50" l="1" a="1"/>
  <c r="U23" i="50" s="1"/>
  <c r="AA23" i="50" a="1"/>
  <c r="AA23" i="50" s="1"/>
  <c r="K23" i="50" a="1"/>
  <c r="K23" i="50" s="1"/>
  <c r="Z23" i="50" a="1"/>
  <c r="Z23" i="50" s="1"/>
  <c r="D24" i="50" a="1"/>
  <c r="D24" i="50" s="1"/>
  <c r="D25" i="50" s="1" a="1"/>
  <c r="D25" i="50" s="1"/>
  <c r="G23" i="50" a="1"/>
  <c r="G23" i="50" s="1"/>
  <c r="R23" i="50" a="1"/>
  <c r="R23" i="50" s="1"/>
  <c r="J23" i="50" a="1"/>
  <c r="J23" i="50" s="1"/>
  <c r="W23" i="50" a="1"/>
  <c r="W23" i="50" s="1"/>
  <c r="F23" i="50" a="1"/>
  <c r="F23" i="50" s="1"/>
  <c r="AB23" i="50" a="1"/>
  <c r="AB23" i="50" s="1"/>
  <c r="H23" i="50" a="1"/>
  <c r="H23" i="50" s="1"/>
  <c r="P23" i="50" a="1"/>
  <c r="P23" i="50" s="1"/>
  <c r="S23" i="50" a="1"/>
  <c r="S23" i="50" s="1"/>
  <c r="O23" i="50" a="1"/>
  <c r="O23" i="50" s="1"/>
  <c r="V23" i="50" a="1"/>
  <c r="V23" i="50" s="1"/>
  <c r="Y23" i="50" a="1"/>
  <c r="Y23" i="50" s="1"/>
  <c r="Q23" i="50" a="1"/>
  <c r="Q23" i="50" s="1"/>
  <c r="N23" i="50" a="1"/>
  <c r="N23" i="50" s="1"/>
  <c r="M23" i="50" a="1"/>
  <c r="M23" i="50" s="1"/>
  <c r="X23" i="50" a="1"/>
  <c r="X23" i="50" s="1"/>
  <c r="E23" i="50" a="1"/>
  <c r="E23" i="50" s="1"/>
  <c r="Z6" i="54" a="1"/>
  <c r="Z6" i="54" s="1"/>
  <c r="AA24" i="50" l="1" a="1"/>
  <c r="AA24" i="50" s="1"/>
  <c r="W24" i="50" a="1"/>
  <c r="W24" i="50" s="1"/>
  <c r="J24" i="50" a="1"/>
  <c r="J24" i="50" s="1"/>
  <c r="N24" i="50" a="1"/>
  <c r="N24" i="50" s="1"/>
  <c r="F24" i="50" a="1"/>
  <c r="F24" i="50" s="1"/>
  <c r="Y24" i="50" a="1"/>
  <c r="Y24" i="50" s="1"/>
  <c r="K24" i="50" a="1"/>
  <c r="K24" i="50" s="1"/>
  <c r="P24" i="50" a="1"/>
  <c r="P24" i="50" s="1"/>
  <c r="O24" i="50" a="1"/>
  <c r="O24" i="50" s="1"/>
  <c r="R24" i="50" a="1"/>
  <c r="R24" i="50" s="1"/>
  <c r="U24" i="50" a="1"/>
  <c r="U24" i="50" s="1"/>
  <c r="Z24" i="50" a="1"/>
  <c r="Z24" i="50" s="1"/>
  <c r="T24" i="50" a="1"/>
  <c r="T24" i="50" s="1"/>
  <c r="E24" i="50" a="1"/>
  <c r="E24" i="50" s="1"/>
  <c r="G24" i="50" a="1"/>
  <c r="G24" i="50" s="1"/>
  <c r="X24" i="50" a="1"/>
  <c r="X24" i="50" s="1"/>
  <c r="H24" i="50" a="1"/>
  <c r="H24" i="50" s="1"/>
  <c r="M24" i="50" a="1"/>
  <c r="M24" i="50" s="1"/>
  <c r="V24" i="50" a="1"/>
  <c r="V24" i="50" s="1"/>
  <c r="Q24" i="50" a="1"/>
  <c r="Q24" i="50" s="1"/>
  <c r="S24" i="50" a="1"/>
  <c r="S24" i="50" s="1"/>
  <c r="AB24" i="50" a="1"/>
  <c r="AB24" i="50" s="1"/>
  <c r="F25" i="50" a="1"/>
  <c r="F25" i="50" s="1"/>
  <c r="O25" i="50" a="1"/>
  <c r="O25" i="50" s="1"/>
  <c r="D26" i="50" a="1"/>
  <c r="D26" i="50" s="1"/>
  <c r="AB25" i="50" a="1"/>
  <c r="AB25" i="50" s="1"/>
  <c r="K25" i="50" a="1"/>
  <c r="K25" i="50" s="1"/>
  <c r="V25" i="50" a="1"/>
  <c r="V25" i="50" s="1"/>
  <c r="Q25" i="50" a="1"/>
  <c r="Q25" i="50" s="1"/>
  <c r="J25" i="50" a="1"/>
  <c r="J25" i="50" s="1"/>
  <c r="T25" i="50" a="1"/>
  <c r="T25" i="50" s="1"/>
  <c r="Z25" i="50" a="1"/>
  <c r="Z25" i="50" s="1"/>
  <c r="G25" i="50" a="1"/>
  <c r="G25" i="50" s="1"/>
  <c r="Y25" i="50" a="1"/>
  <c r="Y25" i="50" s="1"/>
  <c r="S25" i="50" a="1"/>
  <c r="S25" i="50" s="1"/>
  <c r="N25" i="50" a="1"/>
  <c r="N25" i="50" s="1"/>
  <c r="X25" i="50" a="1"/>
  <c r="X25" i="50" s="1"/>
  <c r="E25" i="50" a="1"/>
  <c r="E25" i="50" s="1"/>
  <c r="W25" i="50" a="1"/>
  <c r="W25" i="50" s="1"/>
  <c r="R25" i="50" a="1"/>
  <c r="R25" i="50" s="1"/>
  <c r="M25" i="50" a="1"/>
  <c r="M25" i="50" s="1"/>
  <c r="AA25" i="50" a="1"/>
  <c r="AA25" i="50" s="1"/>
  <c r="U25" i="50" a="1"/>
  <c r="U25" i="50" s="1"/>
  <c r="P25" i="50" a="1"/>
  <c r="P25" i="50" s="1"/>
  <c r="H25" i="50" a="1"/>
  <c r="H25" i="50" s="1"/>
  <c r="Y6" i="54"/>
  <c r="W6" i="54"/>
  <c r="X6" i="54"/>
  <c r="F26" i="50" l="1" a="1"/>
  <c r="F26" i="50" s="1"/>
  <c r="O26" i="50" a="1"/>
  <c r="O26" i="50" s="1"/>
  <c r="D27" i="50" a="1"/>
  <c r="D27" i="50" s="1"/>
  <c r="AB26" i="50" a="1"/>
  <c r="AB26" i="50" s="1"/>
  <c r="W26" i="50" a="1"/>
  <c r="W26" i="50" s="1"/>
  <c r="Q26" i="50" a="1"/>
  <c r="Q26" i="50" s="1"/>
  <c r="V26" i="50" a="1"/>
  <c r="V26" i="50" s="1"/>
  <c r="J26" i="50" a="1"/>
  <c r="J26" i="50" s="1"/>
  <c r="Z26" i="50" a="1"/>
  <c r="Z26" i="50" s="1"/>
  <c r="T26" i="50" a="1"/>
  <c r="T26" i="50" s="1"/>
  <c r="N26" i="50" a="1"/>
  <c r="N26" i="50" s="1"/>
  <c r="G26" i="50" a="1"/>
  <c r="G26" i="50" s="1"/>
  <c r="Y26" i="50" a="1"/>
  <c r="Y26" i="50" s="1"/>
  <c r="X26" i="50" a="1"/>
  <c r="X26" i="50" s="1"/>
  <c r="S26" i="50" a="1"/>
  <c r="S26" i="50" s="1"/>
  <c r="M26" i="50" a="1"/>
  <c r="M26" i="50" s="1"/>
  <c r="R26" i="50" a="1"/>
  <c r="R26" i="50" s="1"/>
  <c r="K26" i="50" a="1"/>
  <c r="K26" i="50" s="1"/>
  <c r="E26" i="50" a="1"/>
  <c r="E26" i="50" s="1"/>
  <c r="U26" i="50" a="1"/>
  <c r="U26" i="50" s="1"/>
  <c r="P26" i="50" a="1"/>
  <c r="P26" i="50" s="1"/>
  <c r="H26" i="50" a="1"/>
  <c r="H26" i="50" s="1"/>
  <c r="AA26" i="50" a="1"/>
  <c r="AA26" i="50" s="1"/>
  <c r="Z7" i="54" a="1"/>
  <c r="Z7" i="54" s="1"/>
  <c r="O27" i="50" l="1" a="1"/>
  <c r="O27" i="50" s="1"/>
  <c r="F27" i="50" a="1"/>
  <c r="F27" i="50" s="1"/>
  <c r="D28" i="50" a="1"/>
  <c r="D28" i="50" s="1"/>
  <c r="X27" i="50" a="1"/>
  <c r="X27" i="50" s="1"/>
  <c r="R27" i="50" a="1"/>
  <c r="R27" i="50" s="1"/>
  <c r="M27" i="50" a="1"/>
  <c r="M27" i="50" s="1"/>
  <c r="W27" i="50" a="1"/>
  <c r="W27" i="50" s="1"/>
  <c r="K27" i="50" a="1"/>
  <c r="K27" i="50" s="1"/>
  <c r="AB27" i="50" a="1"/>
  <c r="AB27" i="50" s="1"/>
  <c r="P27" i="50" a="1"/>
  <c r="P27" i="50" s="1"/>
  <c r="H27" i="50" a="1"/>
  <c r="H27" i="50" s="1"/>
  <c r="AA27" i="50" a="1"/>
  <c r="AA27" i="50" s="1"/>
  <c r="U27" i="50" a="1"/>
  <c r="U27" i="50" s="1"/>
  <c r="G27" i="50" a="1"/>
  <c r="G27" i="50" s="1"/>
  <c r="Z27" i="50" a="1"/>
  <c r="Z27" i="50" s="1"/>
  <c r="Y27" i="50" a="1"/>
  <c r="Y27" i="50" s="1"/>
  <c r="T27" i="50" a="1"/>
  <c r="T27" i="50" s="1"/>
  <c r="E27" i="50" a="1"/>
  <c r="E27" i="50" s="1"/>
  <c r="S27" i="50" a="1"/>
  <c r="S27" i="50" s="1"/>
  <c r="N27" i="50" a="1"/>
  <c r="N27" i="50" s="1"/>
  <c r="V27" i="50" a="1"/>
  <c r="V27" i="50" s="1"/>
  <c r="Q27" i="50" a="1"/>
  <c r="Q27" i="50" s="1"/>
  <c r="J27" i="50" a="1"/>
  <c r="J27" i="50" s="1"/>
  <c r="Y7" i="54"/>
  <c r="W7" i="54"/>
  <c r="X7" i="54"/>
  <c r="O28" i="50" l="1" a="1"/>
  <c r="O28" i="50" s="1"/>
  <c r="F28" i="50" a="1"/>
  <c r="F28" i="50" s="1"/>
  <c r="D29" i="50" a="1"/>
  <c r="D29" i="50" s="1"/>
  <c r="S28" i="50" a="1"/>
  <c r="S28" i="50" s="1"/>
  <c r="N28" i="50" a="1"/>
  <c r="N28" i="50" s="1"/>
  <c r="X28" i="50" a="1"/>
  <c r="X28" i="50" s="1"/>
  <c r="M28" i="50" a="1"/>
  <c r="M28" i="50" s="1"/>
  <c r="E28" i="50" a="1"/>
  <c r="E28" i="50" s="1"/>
  <c r="AB28" i="50" a="1"/>
  <c r="AB28" i="50" s="1"/>
  <c r="W28" i="50" a="1"/>
  <c r="W28" i="50" s="1"/>
  <c r="Q28" i="50" a="1"/>
  <c r="Q28" i="50" s="1"/>
  <c r="J28" i="50" a="1"/>
  <c r="J28" i="50" s="1"/>
  <c r="H28" i="50" a="1"/>
  <c r="H28" i="50" s="1"/>
  <c r="AA28" i="50" a="1"/>
  <c r="AA28" i="50" s="1"/>
  <c r="V28" i="50" a="1"/>
  <c r="V28" i="50" s="1"/>
  <c r="P28" i="50" a="1"/>
  <c r="P28" i="50" s="1"/>
  <c r="G28" i="50" a="1"/>
  <c r="G28" i="50" s="1"/>
  <c r="Z28" i="50" a="1"/>
  <c r="Z28" i="50" s="1"/>
  <c r="U28" i="50" a="1"/>
  <c r="U28" i="50" s="1"/>
  <c r="Y28" i="50" a="1"/>
  <c r="Y28" i="50" s="1"/>
  <c r="T28" i="50" a="1"/>
  <c r="T28" i="50" s="1"/>
  <c r="R28" i="50" a="1"/>
  <c r="R28" i="50" s="1"/>
  <c r="K28" i="50" a="1"/>
  <c r="K28" i="50" s="1"/>
  <c r="Z8" i="54" a="1"/>
  <c r="Z8" i="54" s="1"/>
  <c r="O29" i="50" l="1" a="1"/>
  <c r="O29" i="50" s="1"/>
  <c r="F29" i="50" a="1"/>
  <c r="F29" i="50" s="1"/>
  <c r="D30" i="50" a="1"/>
  <c r="D30" i="50" s="1"/>
  <c r="T29" i="50" a="1"/>
  <c r="T29" i="50" s="1"/>
  <c r="Z29" i="50" a="1"/>
  <c r="Z29" i="50" s="1"/>
  <c r="S29" i="50" a="1"/>
  <c r="S29" i="50" s="1"/>
  <c r="N29" i="50" a="1"/>
  <c r="N29" i="50" s="1"/>
  <c r="Y29" i="50" a="1"/>
  <c r="Y29" i="50" s="1"/>
  <c r="R29" i="50" a="1"/>
  <c r="R29" i="50" s="1"/>
  <c r="K29" i="50" a="1"/>
  <c r="K29" i="50" s="1"/>
  <c r="X29" i="50" a="1"/>
  <c r="X29" i="50" s="1"/>
  <c r="J29" i="50" a="1"/>
  <c r="J29" i="50" s="1"/>
  <c r="W29" i="50" a="1"/>
  <c r="W29" i="50" s="1"/>
  <c r="Q29" i="50" a="1"/>
  <c r="Q29" i="50" s="1"/>
  <c r="H29" i="50" a="1"/>
  <c r="H29" i="50" s="1"/>
  <c r="AB29" i="50" a="1"/>
  <c r="AB29" i="50" s="1"/>
  <c r="V29" i="50" a="1"/>
  <c r="V29" i="50" s="1"/>
  <c r="AA29" i="50" a="1"/>
  <c r="AA29" i="50" s="1"/>
  <c r="U29" i="50" a="1"/>
  <c r="U29" i="50" s="1"/>
  <c r="P29" i="50" a="1"/>
  <c r="P29" i="50" s="1"/>
  <c r="G29" i="50" a="1"/>
  <c r="G29" i="50" s="1"/>
  <c r="M29" i="50" a="1"/>
  <c r="M29" i="50" s="1"/>
  <c r="E29" i="50" a="1"/>
  <c r="E29" i="50" s="1"/>
  <c r="Y8" i="54"/>
  <c r="W8" i="54"/>
  <c r="X8" i="54"/>
  <c r="Z9" i="54" a="1"/>
  <c r="Z9" i="54" s="1"/>
  <c r="O30" i="50" l="1" a="1"/>
  <c r="O30" i="50" s="1"/>
  <c r="F30" i="50" a="1"/>
  <c r="F30" i="50" s="1"/>
  <c r="D31" i="50" a="1"/>
  <c r="D31" i="50" s="1"/>
  <c r="X30" i="50" a="1"/>
  <c r="X30" i="50" s="1"/>
  <c r="Q30" i="50" a="1"/>
  <c r="Q30" i="50" s="1"/>
  <c r="W30" i="50" a="1"/>
  <c r="W30" i="50" s="1"/>
  <c r="P30" i="50" a="1"/>
  <c r="P30" i="50" s="1"/>
  <c r="H30" i="50" a="1"/>
  <c r="H30" i="50" s="1"/>
  <c r="U30" i="50" a="1"/>
  <c r="U30" i="50" s="1"/>
  <c r="N30" i="50" a="1"/>
  <c r="N30" i="50" s="1"/>
  <c r="AB30" i="50" a="1"/>
  <c r="AB30" i="50" s="1"/>
  <c r="M30" i="50" a="1"/>
  <c r="M30" i="50" s="1"/>
  <c r="E30" i="50" a="1"/>
  <c r="E30" i="50" s="1"/>
  <c r="AA30" i="50" a="1"/>
  <c r="AA30" i="50" s="1"/>
  <c r="T30" i="50" a="1"/>
  <c r="T30" i="50" s="1"/>
  <c r="Z30" i="50" a="1"/>
  <c r="Z30" i="50" s="1"/>
  <c r="S30" i="50" a="1"/>
  <c r="S30" i="50" s="1"/>
  <c r="K30" i="50" a="1"/>
  <c r="K30" i="50" s="1"/>
  <c r="Y30" i="50" a="1"/>
  <c r="Y30" i="50" s="1"/>
  <c r="R30" i="50" a="1"/>
  <c r="R30" i="50" s="1"/>
  <c r="J30" i="50" a="1"/>
  <c r="J30" i="50" s="1"/>
  <c r="V30" i="50" a="1"/>
  <c r="V30" i="50" s="1"/>
  <c r="G30" i="50" a="1"/>
  <c r="G30" i="50" s="1"/>
  <c r="Y9" i="54"/>
  <c r="W9" i="54"/>
  <c r="X9" i="54"/>
  <c r="Z10" i="54" a="1"/>
  <c r="Z10" i="54" s="1"/>
  <c r="O31" i="50" l="1" a="1"/>
  <c r="O31" i="50" s="1"/>
  <c r="F31" i="50" a="1"/>
  <c r="F31" i="50" s="1"/>
  <c r="D32" i="50" a="1"/>
  <c r="D32" i="50" s="1"/>
  <c r="X31" i="50" a="1"/>
  <c r="X31" i="50" s="1"/>
  <c r="P31" i="50" a="1"/>
  <c r="P31" i="50" s="1"/>
  <c r="W31" i="50" a="1"/>
  <c r="W31" i="50" s="1"/>
  <c r="G31" i="50" a="1"/>
  <c r="G31" i="50" s="1"/>
  <c r="AB31" i="50" a="1"/>
  <c r="AB31" i="50" s="1"/>
  <c r="U31" i="50" a="1"/>
  <c r="U31" i="50" s="1"/>
  <c r="N31" i="50" a="1"/>
  <c r="N31" i="50" s="1"/>
  <c r="E31" i="50" a="1"/>
  <c r="E31" i="50" s="1"/>
  <c r="AA31" i="50" a="1"/>
  <c r="AA31" i="50" s="1"/>
  <c r="T31" i="50" a="1"/>
  <c r="T31" i="50" s="1"/>
  <c r="M31" i="50" a="1"/>
  <c r="M31" i="50" s="1"/>
  <c r="Z31" i="50" a="1"/>
  <c r="Z31" i="50" s="1"/>
  <c r="S31" i="50" a="1"/>
  <c r="S31" i="50" s="1"/>
  <c r="K31" i="50" a="1"/>
  <c r="K31" i="50" s="1"/>
  <c r="R31" i="50" a="1"/>
  <c r="R31" i="50" s="1"/>
  <c r="J31" i="50" a="1"/>
  <c r="J31" i="50" s="1"/>
  <c r="Y31" i="50" a="1"/>
  <c r="Y31" i="50" s="1"/>
  <c r="Q31" i="50" a="1"/>
  <c r="Q31" i="50" s="1"/>
  <c r="H31" i="50" a="1"/>
  <c r="H31" i="50" s="1"/>
  <c r="V31" i="50" a="1"/>
  <c r="V31" i="50" s="1"/>
  <c r="Y10" i="54"/>
  <c r="W10" i="54"/>
  <c r="X10" i="54"/>
  <c r="Z11" i="54" a="1"/>
  <c r="Z11" i="54" s="1"/>
  <c r="O32" i="50" l="1" a="1"/>
  <c r="O32" i="50" s="1"/>
  <c r="F32" i="50" a="1"/>
  <c r="F32" i="50" s="1"/>
  <c r="D33" i="50" a="1"/>
  <c r="D33" i="50" s="1"/>
  <c r="P32" i="50" a="1"/>
  <c r="P32" i="50" s="1"/>
  <c r="W32" i="50" a="1"/>
  <c r="W32" i="50" s="1"/>
  <c r="U32" i="50" a="1"/>
  <c r="U32" i="50" s="1"/>
  <c r="M32" i="50" a="1"/>
  <c r="M32" i="50" s="1"/>
  <c r="AA32" i="50" a="1"/>
  <c r="AA32" i="50" s="1"/>
  <c r="T32" i="50" a="1"/>
  <c r="T32" i="50" s="1"/>
  <c r="K32" i="50" a="1"/>
  <c r="K32" i="50" s="1"/>
  <c r="Z32" i="50" a="1"/>
  <c r="Z32" i="50" s="1"/>
  <c r="S32" i="50" a="1"/>
  <c r="S32" i="50" s="1"/>
  <c r="J32" i="50" a="1"/>
  <c r="J32" i="50" s="1"/>
  <c r="Y32" i="50" a="1"/>
  <c r="Y32" i="50" s="1"/>
  <c r="R32" i="50" a="1"/>
  <c r="R32" i="50" s="1"/>
  <c r="H32" i="50" a="1"/>
  <c r="H32" i="50" s="1"/>
  <c r="X32" i="50" a="1"/>
  <c r="X32" i="50" s="1"/>
  <c r="Q32" i="50" a="1"/>
  <c r="Q32" i="50" s="1"/>
  <c r="G32" i="50" a="1"/>
  <c r="G32" i="50" s="1"/>
  <c r="AB32" i="50" a="1"/>
  <c r="AB32" i="50" s="1"/>
  <c r="V32" i="50" a="1"/>
  <c r="V32" i="50" s="1"/>
  <c r="N32" i="50" a="1"/>
  <c r="N32" i="50" s="1"/>
  <c r="E32" i="50" a="1"/>
  <c r="E32" i="50" s="1"/>
  <c r="Y11" i="54"/>
  <c r="W11" i="54"/>
  <c r="Z12" i="54" a="1"/>
  <c r="Z12" i="54" s="1"/>
  <c r="X11" i="54"/>
  <c r="F33" i="50" l="1" a="1"/>
  <c r="F33" i="50" s="1"/>
  <c r="O33" i="50" a="1"/>
  <c r="O33" i="50" s="1"/>
  <c r="D34" i="50" a="1"/>
  <c r="D34" i="50" s="1"/>
  <c r="U33" i="50" a="1"/>
  <c r="U33" i="50" s="1"/>
  <c r="N33" i="50" a="1"/>
  <c r="N33" i="50" s="1"/>
  <c r="AB33" i="50" a="1"/>
  <c r="AB33" i="50" s="1"/>
  <c r="T33" i="50" a="1"/>
  <c r="T33" i="50" s="1"/>
  <c r="E33" i="50" a="1"/>
  <c r="E33" i="50" s="1"/>
  <c r="AA33" i="50" a="1"/>
  <c r="AA33" i="50" s="1"/>
  <c r="S33" i="50" a="1"/>
  <c r="S33" i="50" s="1"/>
  <c r="M33" i="50" a="1"/>
  <c r="M33" i="50" s="1"/>
  <c r="Z33" i="50" a="1"/>
  <c r="Z33" i="50" s="1"/>
  <c r="R33" i="50" a="1"/>
  <c r="R33" i="50" s="1"/>
  <c r="K33" i="50" a="1"/>
  <c r="K33" i="50" s="1"/>
  <c r="Y33" i="50" a="1"/>
  <c r="Y33" i="50" s="1"/>
  <c r="J33" i="50" a="1"/>
  <c r="J33" i="50" s="1"/>
  <c r="X33" i="50" a="1"/>
  <c r="X33" i="50" s="1"/>
  <c r="Q33" i="50" a="1"/>
  <c r="Q33" i="50" s="1"/>
  <c r="H33" i="50" a="1"/>
  <c r="H33" i="50" s="1"/>
  <c r="W33" i="50" a="1"/>
  <c r="W33" i="50" s="1"/>
  <c r="P33" i="50" a="1"/>
  <c r="P33" i="50" s="1"/>
  <c r="V33" i="50" a="1"/>
  <c r="V33" i="50" s="1"/>
  <c r="G33" i="50" a="1"/>
  <c r="G33" i="50" s="1"/>
  <c r="Y12" i="54"/>
  <c r="W12" i="54"/>
  <c r="Z13" i="54" s="1" a="1"/>
  <c r="Z13" i="54" s="1"/>
  <c r="X12" i="54"/>
  <c r="F34" i="50" l="1" a="1"/>
  <c r="F34" i="50" s="1"/>
  <c r="O34" i="50" a="1"/>
  <c r="O34" i="50" s="1"/>
  <c r="D35" i="50" a="1"/>
  <c r="D35" i="50" s="1"/>
  <c r="AA34" i="50" a="1"/>
  <c r="AA34" i="50" s="1"/>
  <c r="T34" i="50" a="1"/>
  <c r="T34" i="50" s="1"/>
  <c r="N34" i="50" a="1"/>
  <c r="N34" i="50" s="1"/>
  <c r="E34" i="50" a="1"/>
  <c r="E34" i="50" s="1"/>
  <c r="Z34" i="50" a="1"/>
  <c r="Z34" i="50" s="1"/>
  <c r="M34" i="50" a="1"/>
  <c r="M34" i="50" s="1"/>
  <c r="Y34" i="50" a="1"/>
  <c r="Y34" i="50" s="1"/>
  <c r="S34" i="50" a="1"/>
  <c r="S34" i="50" s="1"/>
  <c r="K34" i="50" a="1"/>
  <c r="K34" i="50" s="1"/>
  <c r="X34" i="50" a="1"/>
  <c r="X34" i="50" s="1"/>
  <c r="R34" i="50" a="1"/>
  <c r="R34" i="50" s="1"/>
  <c r="Q34" i="50" a="1"/>
  <c r="Q34" i="50" s="1"/>
  <c r="J34" i="50" a="1"/>
  <c r="J34" i="50" s="1"/>
  <c r="W34" i="50" a="1"/>
  <c r="W34" i="50" s="1"/>
  <c r="P34" i="50" a="1"/>
  <c r="P34" i="50" s="1"/>
  <c r="H34" i="50" a="1"/>
  <c r="H34" i="50" s="1"/>
  <c r="AB34" i="50" a="1"/>
  <c r="AB34" i="50" s="1"/>
  <c r="V34" i="50" a="1"/>
  <c r="V34" i="50" s="1"/>
  <c r="G34" i="50" a="1"/>
  <c r="G34" i="50" s="1"/>
  <c r="U34" i="50" a="1"/>
  <c r="U34" i="50" s="1"/>
  <c r="Y13" i="54"/>
  <c r="W13" i="54"/>
  <c r="Z14" i="54" a="1"/>
  <c r="Z14" i="54" s="1"/>
  <c r="X13" i="54"/>
  <c r="O35" i="50" l="1" a="1"/>
  <c r="O35" i="50" s="1"/>
  <c r="F35" i="50" a="1"/>
  <c r="F35" i="50" s="1"/>
  <c r="D36" i="50" a="1"/>
  <c r="D36" i="50" s="1"/>
  <c r="Z35" i="50" a="1"/>
  <c r="Z35" i="50" s="1"/>
  <c r="T35" i="50" a="1"/>
  <c r="T35" i="50" s="1"/>
  <c r="K35" i="50" a="1"/>
  <c r="K35" i="50" s="1"/>
  <c r="S35" i="50" a="1"/>
  <c r="S35" i="50" s="1"/>
  <c r="J35" i="50" a="1"/>
  <c r="J35" i="50" s="1"/>
  <c r="Y35" i="50" a="1"/>
  <c r="Y35" i="50" s="1"/>
  <c r="R35" i="50" a="1"/>
  <c r="R35" i="50" s="1"/>
  <c r="H35" i="50" a="1"/>
  <c r="H35" i="50" s="1"/>
  <c r="X35" i="50" a="1"/>
  <c r="X35" i="50" s="1"/>
  <c r="Q35" i="50" a="1"/>
  <c r="Q35" i="50" s="1"/>
  <c r="G35" i="50" a="1"/>
  <c r="G35" i="50" s="1"/>
  <c r="W35" i="50" a="1"/>
  <c r="W35" i="50" s="1"/>
  <c r="P35" i="50" a="1"/>
  <c r="P35" i="50" s="1"/>
  <c r="V35" i="50" a="1"/>
  <c r="V35" i="50" s="1"/>
  <c r="E35" i="50" a="1"/>
  <c r="E35" i="50" s="1"/>
  <c r="AB35" i="50" a="1"/>
  <c r="AB35" i="50" s="1"/>
  <c r="N35" i="50" a="1"/>
  <c r="N35" i="50" s="1"/>
  <c r="AA35" i="50" a="1"/>
  <c r="AA35" i="50" s="1"/>
  <c r="U35" i="50" a="1"/>
  <c r="U35" i="50" s="1"/>
  <c r="M35" i="50" a="1"/>
  <c r="M35" i="50" s="1"/>
  <c r="Y14" i="54"/>
  <c r="W14" i="54"/>
  <c r="Z15" i="54" a="1"/>
  <c r="Z15" i="54" s="1"/>
  <c r="X14" i="54"/>
  <c r="O36" i="50" l="1" a="1"/>
  <c r="O36" i="50" s="1"/>
  <c r="F36" i="50" a="1"/>
  <c r="F36" i="50" s="1"/>
  <c r="D37" i="50" a="1"/>
  <c r="D37" i="50" s="1"/>
  <c r="Y36" i="50" a="1"/>
  <c r="Y36" i="50" s="1"/>
  <c r="Q36" i="50" a="1"/>
  <c r="Q36" i="50" s="1"/>
  <c r="J36" i="50" a="1"/>
  <c r="J36" i="50" s="1"/>
  <c r="X36" i="50" a="1"/>
  <c r="X36" i="50" s="1"/>
  <c r="P36" i="50" a="1"/>
  <c r="P36" i="50" s="1"/>
  <c r="H36" i="50" a="1"/>
  <c r="H36" i="50" s="1"/>
  <c r="W36" i="50" a="1"/>
  <c r="W36" i="50" s="1"/>
  <c r="G36" i="50" a="1"/>
  <c r="G36" i="50" s="1"/>
  <c r="V36" i="50" a="1"/>
  <c r="V36" i="50" s="1"/>
  <c r="U36" i="50" a="1"/>
  <c r="U36" i="50" s="1"/>
  <c r="N36" i="50" a="1"/>
  <c r="N36" i="50" s="1"/>
  <c r="AB36" i="50" a="1"/>
  <c r="AB36" i="50" s="1"/>
  <c r="T36" i="50" a="1"/>
  <c r="T36" i="50" s="1"/>
  <c r="M36" i="50" a="1"/>
  <c r="M36" i="50" s="1"/>
  <c r="E36" i="50" a="1"/>
  <c r="E36" i="50" s="1"/>
  <c r="AA36" i="50" a="1"/>
  <c r="AA36" i="50" s="1"/>
  <c r="S36" i="50" a="1"/>
  <c r="S36" i="50" s="1"/>
  <c r="K36" i="50" a="1"/>
  <c r="K36" i="50" s="1"/>
  <c r="Z36" i="50" a="1"/>
  <c r="Z36" i="50" s="1"/>
  <c r="R36" i="50" a="1"/>
  <c r="R36" i="50" s="1"/>
  <c r="Y15" i="54"/>
  <c r="W15" i="54"/>
  <c r="Z16" i="54" s="1" a="1"/>
  <c r="Z16" i="54" s="1"/>
  <c r="X15" i="54"/>
  <c r="O37" i="50" l="1" a="1"/>
  <c r="O37" i="50" s="1"/>
  <c r="F37" i="50" a="1"/>
  <c r="F37" i="50" s="1"/>
  <c r="D38" i="50" a="1"/>
  <c r="D38" i="50" s="1"/>
  <c r="W37" i="50" a="1"/>
  <c r="W37" i="50" s="1"/>
  <c r="Q37" i="50" a="1"/>
  <c r="Q37" i="50" s="1"/>
  <c r="H37" i="50" a="1"/>
  <c r="H37" i="50" s="1"/>
  <c r="V37" i="50" a="1"/>
  <c r="V37" i="50" s="1"/>
  <c r="P37" i="50" a="1"/>
  <c r="P37" i="50" s="1"/>
  <c r="AB37" i="50" a="1"/>
  <c r="AB37" i="50" s="1"/>
  <c r="G37" i="50" a="1"/>
  <c r="G37" i="50" s="1"/>
  <c r="AA37" i="50" a="1"/>
  <c r="AA37" i="50" s="1"/>
  <c r="U37" i="50" a="1"/>
  <c r="U37" i="50" s="1"/>
  <c r="N37" i="50" a="1"/>
  <c r="N37" i="50" s="1"/>
  <c r="Z37" i="50" a="1"/>
  <c r="Z37" i="50" s="1"/>
  <c r="T37" i="50" a="1"/>
  <c r="T37" i="50" s="1"/>
  <c r="E37" i="50" a="1"/>
  <c r="E37" i="50" s="1"/>
  <c r="S37" i="50" a="1"/>
  <c r="S37" i="50" s="1"/>
  <c r="M37" i="50" a="1"/>
  <c r="M37" i="50" s="1"/>
  <c r="Y37" i="50" a="1"/>
  <c r="Y37" i="50" s="1"/>
  <c r="R37" i="50" a="1"/>
  <c r="R37" i="50" s="1"/>
  <c r="K37" i="50" a="1"/>
  <c r="K37" i="50" s="1"/>
  <c r="X37" i="50" a="1"/>
  <c r="X37" i="50" s="1"/>
  <c r="J37" i="50" a="1"/>
  <c r="J37" i="50" s="1"/>
  <c r="Y16" i="54"/>
  <c r="W16" i="54"/>
  <c r="Z17" i="54" s="1" a="1"/>
  <c r="Z17" i="54" s="1"/>
  <c r="X16" i="54"/>
  <c r="O38" i="50" l="1" a="1"/>
  <c r="O38" i="50" s="1"/>
  <c r="F38" i="50" a="1"/>
  <c r="F38" i="50" s="1"/>
  <c r="D39" i="50" a="1"/>
  <c r="D39" i="50" s="1"/>
  <c r="W38" i="50" a="1"/>
  <c r="W38" i="50" s="1"/>
  <c r="P38" i="50" a="1"/>
  <c r="P38" i="50" s="1"/>
  <c r="V38" i="50" a="1"/>
  <c r="V38" i="50" s="1"/>
  <c r="E38" i="50" a="1"/>
  <c r="E38" i="50" s="1"/>
  <c r="AB38" i="50" a="1"/>
  <c r="AB38" i="50" s="1"/>
  <c r="U38" i="50" a="1"/>
  <c r="U38" i="50" s="1"/>
  <c r="N38" i="50" a="1"/>
  <c r="N38" i="50" s="1"/>
  <c r="T38" i="50" a="1"/>
  <c r="T38" i="50" s="1"/>
  <c r="M38" i="50" a="1"/>
  <c r="M38" i="50" s="1"/>
  <c r="AA38" i="50" a="1"/>
  <c r="AA38" i="50" s="1"/>
  <c r="K38" i="50" a="1"/>
  <c r="K38" i="50" s="1"/>
  <c r="Z38" i="50" a="1"/>
  <c r="Z38" i="50" s="1"/>
  <c r="S38" i="50" a="1"/>
  <c r="S38" i="50" s="1"/>
  <c r="J38" i="50" a="1"/>
  <c r="J38" i="50" s="1"/>
  <c r="Y38" i="50" a="1"/>
  <c r="Y38" i="50" s="1"/>
  <c r="R38" i="50" a="1"/>
  <c r="R38" i="50" s="1"/>
  <c r="H38" i="50" a="1"/>
  <c r="H38" i="50" s="1"/>
  <c r="X38" i="50" a="1"/>
  <c r="X38" i="50" s="1"/>
  <c r="Q38" i="50" a="1"/>
  <c r="Q38" i="50" s="1"/>
  <c r="G38" i="50" a="1"/>
  <c r="G38" i="50" s="1"/>
  <c r="Y17" i="54"/>
  <c r="W17" i="54"/>
  <c r="X17" i="54"/>
  <c r="Z18" i="54" l="1" a="1"/>
  <c r="Z18" i="54" s="1"/>
  <c r="W18" i="54" s="1"/>
  <c r="O39" i="50" a="1"/>
  <c r="O39" i="50" s="1"/>
  <c r="F39" i="50" a="1"/>
  <c r="F39" i="50" s="1"/>
  <c r="D40" i="50" a="1"/>
  <c r="D40" i="50" s="1"/>
  <c r="V39" i="50" a="1"/>
  <c r="V39" i="50" s="1"/>
  <c r="N39" i="50" a="1"/>
  <c r="N39" i="50" s="1"/>
  <c r="U39" i="50" a="1"/>
  <c r="U39" i="50" s="1"/>
  <c r="E39" i="50" a="1"/>
  <c r="E39" i="50" s="1"/>
  <c r="AB39" i="50" a="1"/>
  <c r="AB39" i="50" s="1"/>
  <c r="T39" i="50" a="1"/>
  <c r="T39" i="50" s="1"/>
  <c r="M39" i="50" a="1"/>
  <c r="M39" i="50" s="1"/>
  <c r="AA39" i="50" a="1"/>
  <c r="AA39" i="50" s="1"/>
  <c r="S39" i="50" a="1"/>
  <c r="S39" i="50" s="1"/>
  <c r="K39" i="50" a="1"/>
  <c r="K39" i="50" s="1"/>
  <c r="Z39" i="50" a="1"/>
  <c r="Z39" i="50" s="1"/>
  <c r="R39" i="50" a="1"/>
  <c r="R39" i="50" s="1"/>
  <c r="J39" i="50" a="1"/>
  <c r="J39" i="50" s="1"/>
  <c r="Y39" i="50" a="1"/>
  <c r="Y39" i="50" s="1"/>
  <c r="Q39" i="50" a="1"/>
  <c r="Q39" i="50" s="1"/>
  <c r="H39" i="50" a="1"/>
  <c r="H39" i="50" s="1"/>
  <c r="X39" i="50" a="1"/>
  <c r="X39" i="50" s="1"/>
  <c r="P39" i="50" a="1"/>
  <c r="P39" i="50" s="1"/>
  <c r="W39" i="50" a="1"/>
  <c r="W39" i="50" s="1"/>
  <c r="G39" i="50" a="1"/>
  <c r="G39" i="50" s="1"/>
  <c r="Y18" i="54" l="1"/>
  <c r="X18" i="54"/>
  <c r="O40" i="50" a="1"/>
  <c r="O40" i="50" s="1"/>
  <c r="F40" i="50" a="1"/>
  <c r="F40" i="50" s="1"/>
  <c r="D41" i="50" a="1"/>
  <c r="D41" i="50" s="1"/>
  <c r="AB40" i="50" a="1"/>
  <c r="AB40" i="50" s="1"/>
  <c r="U40" i="50" a="1"/>
  <c r="U40" i="50" s="1"/>
  <c r="AA40" i="50" a="1"/>
  <c r="AA40" i="50" s="1"/>
  <c r="T40" i="50" a="1"/>
  <c r="T40" i="50" s="1"/>
  <c r="N40" i="50" a="1"/>
  <c r="N40" i="50" s="1"/>
  <c r="E40" i="50" a="1"/>
  <c r="E40" i="50" s="1"/>
  <c r="Z40" i="50" a="1"/>
  <c r="Z40" i="50" s="1"/>
  <c r="M40" i="50" a="1"/>
  <c r="M40" i="50" s="1"/>
  <c r="Y40" i="50" a="1"/>
  <c r="Y40" i="50" s="1"/>
  <c r="S40" i="50" a="1"/>
  <c r="S40" i="50" s="1"/>
  <c r="K40" i="50" a="1"/>
  <c r="K40" i="50" s="1"/>
  <c r="X40" i="50" a="1"/>
  <c r="X40" i="50" s="1"/>
  <c r="R40" i="50" a="1"/>
  <c r="R40" i="50" s="1"/>
  <c r="J40" i="50" a="1"/>
  <c r="J40" i="50" s="1"/>
  <c r="Q40" i="50" a="1"/>
  <c r="Q40" i="50" s="1"/>
  <c r="H40" i="50" a="1"/>
  <c r="H40" i="50" s="1"/>
  <c r="W40" i="50" a="1"/>
  <c r="W40" i="50" s="1"/>
  <c r="P40" i="50" a="1"/>
  <c r="P40" i="50" s="1"/>
  <c r="G40" i="50" a="1"/>
  <c r="G40" i="50" s="1"/>
  <c r="V40" i="50" a="1"/>
  <c r="V40" i="50" s="1"/>
  <c r="Z19" i="54" a="1"/>
  <c r="Z19" i="54" s="1"/>
  <c r="Y19" i="54" s="1"/>
  <c r="B2" i="41"/>
  <c r="F41" i="50" l="1" a="1"/>
  <c r="F41" i="50" s="1"/>
  <c r="O41" i="50" a="1"/>
  <c r="O41" i="50" s="1"/>
  <c r="O17" i="41" a="1"/>
  <c r="O17" i="41" s="1"/>
  <c r="O9" i="41" a="1"/>
  <c r="O9" i="41" s="1"/>
  <c r="O16" i="41" a="1"/>
  <c r="O16" i="41" s="1"/>
  <c r="O8" i="41" a="1"/>
  <c r="O8" i="41" s="1"/>
  <c r="O15" i="41" a="1"/>
  <c r="O15" i="41" s="1"/>
  <c r="O7" i="41" a="1"/>
  <c r="O7" i="41" s="1"/>
  <c r="O14" i="41" a="1"/>
  <c r="O14" i="41" s="1"/>
  <c r="O6" i="41" a="1"/>
  <c r="O6" i="41" s="1"/>
  <c r="O13" i="41" a="1"/>
  <c r="O13" i="41" s="1"/>
  <c r="O5" i="41" a="1"/>
  <c r="O5" i="41" s="1"/>
  <c r="O12" i="41" a="1"/>
  <c r="O12" i="41" s="1"/>
  <c r="O11" i="41" a="1"/>
  <c r="O11" i="41" s="1"/>
  <c r="O19" i="41" a="1"/>
  <c r="O19" i="41" s="1"/>
  <c r="O10" i="41" a="1"/>
  <c r="O10" i="41" s="1"/>
  <c r="O18" i="41" a="1"/>
  <c r="O18" i="41" s="1"/>
  <c r="AA19" i="41" a="1"/>
  <c r="AA19" i="41" s="1"/>
  <c r="S19" i="41" a="1"/>
  <c r="S19" i="41" s="1"/>
  <c r="K19" i="41" a="1"/>
  <c r="K19" i="41" s="1"/>
  <c r="C19" i="41" a="1"/>
  <c r="C19" i="41" s="1"/>
  <c r="T18" i="41" a="1"/>
  <c r="T18" i="41" s="1"/>
  <c r="L18" i="41" a="1"/>
  <c r="L18" i="41" s="1"/>
  <c r="D18" i="41" a="1"/>
  <c r="D18" i="41" s="1"/>
  <c r="U17" i="41" a="1"/>
  <c r="U17" i="41" s="1"/>
  <c r="M17" i="41" a="1"/>
  <c r="M17" i="41" s="1"/>
  <c r="E17" i="41" a="1"/>
  <c r="E17" i="41" s="1"/>
  <c r="V16" i="41" a="1"/>
  <c r="V16" i="41" s="1"/>
  <c r="N16" i="41" a="1"/>
  <c r="N16" i="41" s="1"/>
  <c r="F16" i="41" a="1"/>
  <c r="F16" i="41" s="1"/>
  <c r="W15" i="41" a="1"/>
  <c r="W15" i="41" s="1"/>
  <c r="G15" i="41" a="1"/>
  <c r="G15" i="41" s="1"/>
  <c r="X14" i="41" a="1"/>
  <c r="X14" i="41" s="1"/>
  <c r="P14" i="41" a="1"/>
  <c r="P14" i="41" s="1"/>
  <c r="H14" i="41" a="1"/>
  <c r="H14" i="41" s="1"/>
  <c r="Y13" i="41" a="1"/>
  <c r="Y13" i="41" s="1"/>
  <c r="Q13" i="41" a="1"/>
  <c r="Q13" i="41" s="1"/>
  <c r="I13" i="41" a="1"/>
  <c r="I13" i="41" s="1"/>
  <c r="Z12" i="41" a="1"/>
  <c r="Z12" i="41" s="1"/>
  <c r="R12" i="41" a="1"/>
  <c r="R12" i="41" s="1"/>
  <c r="J12" i="41" a="1"/>
  <c r="J12" i="41" s="1"/>
  <c r="AA11" i="41" a="1"/>
  <c r="AA11" i="41" s="1"/>
  <c r="S11" i="41" a="1"/>
  <c r="S11" i="41" s="1"/>
  <c r="D11" i="41" a="1"/>
  <c r="D11" i="41" s="1"/>
  <c r="U10" i="41" a="1"/>
  <c r="U10" i="41" s="1"/>
  <c r="M10" i="41" a="1"/>
  <c r="M10" i="41" s="1"/>
  <c r="E10" i="41" a="1"/>
  <c r="E10" i="41" s="1"/>
  <c r="V9" i="41" a="1"/>
  <c r="V9" i="41" s="1"/>
  <c r="N9" i="41" a="1"/>
  <c r="N9" i="41" s="1"/>
  <c r="G9" i="41" a="1"/>
  <c r="G9" i="41" s="1"/>
  <c r="X8" i="41" a="1"/>
  <c r="X8" i="41" s="1"/>
  <c r="P8" i="41" a="1"/>
  <c r="P8" i="41" s="1"/>
  <c r="H8" i="41" a="1"/>
  <c r="H8" i="41" s="1"/>
  <c r="Z7" i="41" a="1"/>
  <c r="Z7" i="41" s="1"/>
  <c r="R7" i="41" a="1"/>
  <c r="R7" i="41" s="1"/>
  <c r="K7" i="41" a="1"/>
  <c r="K7" i="41" s="1"/>
  <c r="C7" i="41" a="1"/>
  <c r="C7" i="41" s="1"/>
  <c r="T6" i="41" a="1"/>
  <c r="T6" i="41" s="1"/>
  <c r="L6" i="41" a="1"/>
  <c r="L6" i="41" s="1"/>
  <c r="W5" i="41" a="1"/>
  <c r="W5" i="41" s="1"/>
  <c r="P5" i="41" a="1"/>
  <c r="P5" i="41" s="1"/>
  <c r="I5" i="41" a="1"/>
  <c r="I5" i="41" s="1"/>
  <c r="V5" i="41" a="1"/>
  <c r="V5" i="41" s="1"/>
  <c r="Z18" i="41" a="1"/>
  <c r="Z18" i="41" s="1"/>
  <c r="D16" i="41" a="1"/>
  <c r="D16" i="41" s="1"/>
  <c r="W13" i="41" a="1"/>
  <c r="W13" i="41" s="1"/>
  <c r="Q11" i="41" a="1"/>
  <c r="Q11" i="41" s="1"/>
  <c r="E9" i="41" a="1"/>
  <c r="E9" i="41" s="1"/>
  <c r="Z6" i="41" a="1"/>
  <c r="Z6" i="41" s="1"/>
  <c r="G5" i="41" a="1"/>
  <c r="G5" i="41" s="1"/>
  <c r="Z19" i="41" a="1"/>
  <c r="Z19" i="41" s="1"/>
  <c r="R19" i="41" a="1"/>
  <c r="R19" i="41" s="1"/>
  <c r="J19" i="41" a="1"/>
  <c r="J19" i="41" s="1"/>
  <c r="AA18" i="41" a="1"/>
  <c r="AA18" i="41" s="1"/>
  <c r="S18" i="41" a="1"/>
  <c r="S18" i="41" s="1"/>
  <c r="K18" i="41" a="1"/>
  <c r="K18" i="41" s="1"/>
  <c r="C18" i="41" a="1"/>
  <c r="C18" i="41" s="1"/>
  <c r="T17" i="41" a="1"/>
  <c r="T17" i="41" s="1"/>
  <c r="L17" i="41" a="1"/>
  <c r="L17" i="41" s="1"/>
  <c r="D17" i="41" a="1"/>
  <c r="D17" i="41" s="1"/>
  <c r="U16" i="41" a="1"/>
  <c r="U16" i="41" s="1"/>
  <c r="M16" i="41" a="1"/>
  <c r="M16" i="41" s="1"/>
  <c r="E16" i="41" a="1"/>
  <c r="E16" i="41" s="1"/>
  <c r="V15" i="41" a="1"/>
  <c r="V15" i="41" s="1"/>
  <c r="N15" i="41" a="1"/>
  <c r="N15" i="41" s="1"/>
  <c r="F15" i="41" a="1"/>
  <c r="F15" i="41" s="1"/>
  <c r="W14" i="41" a="1"/>
  <c r="W14" i="41" s="1"/>
  <c r="G14" i="41" a="1"/>
  <c r="G14" i="41" s="1"/>
  <c r="X13" i="41" a="1"/>
  <c r="X13" i="41" s="1"/>
  <c r="P13" i="41" a="1"/>
  <c r="P13" i="41" s="1"/>
  <c r="H13" i="41" a="1"/>
  <c r="H13" i="41" s="1"/>
  <c r="Y12" i="41" a="1"/>
  <c r="Y12" i="41" s="1"/>
  <c r="Q12" i="41" a="1"/>
  <c r="Q12" i="41" s="1"/>
  <c r="I12" i="41" a="1"/>
  <c r="I12" i="41" s="1"/>
  <c r="Z11" i="41" a="1"/>
  <c r="Z11" i="41" s="1"/>
  <c r="R11" i="41" a="1"/>
  <c r="R11" i="41" s="1"/>
  <c r="K11" i="41" a="1"/>
  <c r="K11" i="41" s="1"/>
  <c r="C11" i="41" a="1"/>
  <c r="C11" i="41" s="1"/>
  <c r="T10" i="41" a="1"/>
  <c r="T10" i="41" s="1"/>
  <c r="L10" i="41" a="1"/>
  <c r="L10" i="41" s="1"/>
  <c r="D10" i="41" a="1"/>
  <c r="D10" i="41" s="1"/>
  <c r="U9" i="41" a="1"/>
  <c r="U9" i="41" s="1"/>
  <c r="M9" i="41" a="1"/>
  <c r="M9" i="41" s="1"/>
  <c r="F9" i="41" a="1"/>
  <c r="F9" i="41" s="1"/>
  <c r="W8" i="41" a="1"/>
  <c r="W8" i="41" s="1"/>
  <c r="G8" i="41" a="1"/>
  <c r="G8" i="41" s="1"/>
  <c r="Y7" i="41" a="1"/>
  <c r="Y7" i="41" s="1"/>
  <c r="Q7" i="41" a="1"/>
  <c r="Q7" i="41" s="1"/>
  <c r="J7" i="41" a="1"/>
  <c r="J7" i="41" s="1"/>
  <c r="AA6" i="41" a="1"/>
  <c r="AA6" i="41" s="1"/>
  <c r="S6" i="41" a="1"/>
  <c r="S6" i="41" s="1"/>
  <c r="K6" i="41" a="1"/>
  <c r="K6" i="41" s="1"/>
  <c r="E6" i="41" a="1"/>
  <c r="E6" i="41" s="1"/>
  <c r="I19" i="41" a="1"/>
  <c r="I19" i="41" s="1"/>
  <c r="K17" i="41" a="1"/>
  <c r="K17" i="41" s="1"/>
  <c r="E15" i="41" a="1"/>
  <c r="E15" i="41" s="1"/>
  <c r="X12" i="41" a="1"/>
  <c r="X12" i="41" s="1"/>
  <c r="AA10" i="41" a="1"/>
  <c r="AA10" i="41" s="1"/>
  <c r="V8" i="41" a="1"/>
  <c r="V8" i="41" s="1"/>
  <c r="R6" i="41" a="1"/>
  <c r="R6" i="41" s="1"/>
  <c r="Y19" i="41" a="1"/>
  <c r="Y19" i="41" s="1"/>
  <c r="X19" i="41" a="1"/>
  <c r="X19" i="41" s="1"/>
  <c r="P19" i="41" a="1"/>
  <c r="P19" i="41" s="1"/>
  <c r="H19" i="41" a="1"/>
  <c r="H19" i="41" s="1"/>
  <c r="Y18" i="41" a="1"/>
  <c r="Y18" i="41" s="1"/>
  <c r="Q18" i="41" a="1"/>
  <c r="Q18" i="41" s="1"/>
  <c r="I18" i="41" a="1"/>
  <c r="I18" i="41" s="1"/>
  <c r="Z17" i="41" a="1"/>
  <c r="Z17" i="41" s="1"/>
  <c r="R17" i="41" a="1"/>
  <c r="R17" i="41" s="1"/>
  <c r="J17" i="41" a="1"/>
  <c r="J17" i="41" s="1"/>
  <c r="AA16" i="41" a="1"/>
  <c r="AA16" i="41" s="1"/>
  <c r="S16" i="41" a="1"/>
  <c r="S16" i="41" s="1"/>
  <c r="K16" i="41" a="1"/>
  <c r="K16" i="41" s="1"/>
  <c r="C16" i="41" a="1"/>
  <c r="C16" i="41" s="1"/>
  <c r="T15" i="41" a="1"/>
  <c r="T15" i="41" s="1"/>
  <c r="L15" i="41" a="1"/>
  <c r="L15" i="41" s="1"/>
  <c r="D15" i="41" a="1"/>
  <c r="D15" i="41" s="1"/>
  <c r="U14" i="41" a="1"/>
  <c r="U14" i="41" s="1"/>
  <c r="M14" i="41" a="1"/>
  <c r="M14" i="41" s="1"/>
  <c r="E14" i="41" a="1"/>
  <c r="E14" i="41" s="1"/>
  <c r="V13" i="41" a="1"/>
  <c r="V13" i="41" s="1"/>
  <c r="N13" i="41" a="1"/>
  <c r="N13" i="41" s="1"/>
  <c r="F13" i="41" a="1"/>
  <c r="F13" i="41" s="1"/>
  <c r="W12" i="41" a="1"/>
  <c r="W12" i="41" s="1"/>
  <c r="G12" i="41" a="1"/>
  <c r="G12" i="41" s="1"/>
  <c r="X11" i="41" a="1"/>
  <c r="X11" i="41" s="1"/>
  <c r="P11" i="41" a="1"/>
  <c r="P11" i="41" s="1"/>
  <c r="I11" i="41" a="1"/>
  <c r="I11" i="41" s="1"/>
  <c r="Z10" i="41" a="1"/>
  <c r="Z10" i="41" s="1"/>
  <c r="R10" i="41" a="1"/>
  <c r="R10" i="41" s="1"/>
  <c r="J10" i="41" a="1"/>
  <c r="J10" i="41" s="1"/>
  <c r="AA9" i="41" a="1"/>
  <c r="AA9" i="41" s="1"/>
  <c r="S9" i="41" a="1"/>
  <c r="S9" i="41" s="1"/>
  <c r="K9" i="41" a="1"/>
  <c r="K9" i="41" s="1"/>
  <c r="D9" i="41" a="1"/>
  <c r="D9" i="41" s="1"/>
  <c r="U8" i="41" a="1"/>
  <c r="U8" i="41" s="1"/>
  <c r="M8" i="41" a="1"/>
  <c r="M8" i="41" s="1"/>
  <c r="E8" i="41" a="1"/>
  <c r="E8" i="41" s="1"/>
  <c r="W7" i="41" a="1"/>
  <c r="W7" i="41" s="1"/>
  <c r="H7" i="41" a="1"/>
  <c r="H7" i="41" s="1"/>
  <c r="Y6" i="41" a="1"/>
  <c r="Y6" i="41" s="1"/>
  <c r="Q6" i="41" a="1"/>
  <c r="Q6" i="41" s="1"/>
  <c r="C6" i="41" a="1"/>
  <c r="C6" i="41" s="1"/>
  <c r="T5" i="41" a="1"/>
  <c r="T5" i="41" s="1"/>
  <c r="M5" i="41" a="1"/>
  <c r="M5" i="41" s="1"/>
  <c r="F5" i="41" a="1"/>
  <c r="F5" i="41" s="1"/>
  <c r="M15" i="41" a="1"/>
  <c r="M15" i="41" s="1"/>
  <c r="G13" i="41" a="1"/>
  <c r="G13" i="41" s="1"/>
  <c r="S10" i="41" a="1"/>
  <c r="S10" i="41" s="1"/>
  <c r="N8" i="41" a="1"/>
  <c r="N8" i="41" s="1"/>
  <c r="U5" i="41" a="1"/>
  <c r="U5" i="41" s="1"/>
  <c r="W19" i="41" a="1"/>
  <c r="W19" i="41" s="1"/>
  <c r="G19" i="41" a="1"/>
  <c r="G19" i="41" s="1"/>
  <c r="X18" i="41" a="1"/>
  <c r="X18" i="41" s="1"/>
  <c r="P18" i="41" a="1"/>
  <c r="P18" i="41" s="1"/>
  <c r="H18" i="41" a="1"/>
  <c r="H18" i="41" s="1"/>
  <c r="Y17" i="41" a="1"/>
  <c r="Y17" i="41" s="1"/>
  <c r="Q17" i="41" a="1"/>
  <c r="Q17" i="41" s="1"/>
  <c r="I17" i="41" a="1"/>
  <c r="I17" i="41" s="1"/>
  <c r="Z16" i="41" a="1"/>
  <c r="Z16" i="41" s="1"/>
  <c r="R16" i="41" a="1"/>
  <c r="R16" i="41" s="1"/>
  <c r="J16" i="41" a="1"/>
  <c r="J16" i="41" s="1"/>
  <c r="AA15" i="41" a="1"/>
  <c r="AA15" i="41" s="1"/>
  <c r="S15" i="41" a="1"/>
  <c r="S15" i="41" s="1"/>
  <c r="K15" i="41" a="1"/>
  <c r="K15" i="41" s="1"/>
  <c r="C15" i="41" a="1"/>
  <c r="C15" i="41" s="1"/>
  <c r="T14" i="41" a="1"/>
  <c r="T14" i="41" s="1"/>
  <c r="L14" i="41" a="1"/>
  <c r="L14" i="41" s="1"/>
  <c r="D14" i="41" a="1"/>
  <c r="D14" i="41" s="1"/>
  <c r="U13" i="41" a="1"/>
  <c r="U13" i="41" s="1"/>
  <c r="M13" i="41" a="1"/>
  <c r="M13" i="41" s="1"/>
  <c r="E13" i="41" a="1"/>
  <c r="E13" i="41" s="1"/>
  <c r="V12" i="41" a="1"/>
  <c r="V12" i="41" s="1"/>
  <c r="N12" i="41" a="1"/>
  <c r="N12" i="41" s="1"/>
  <c r="F12" i="41" a="1"/>
  <c r="F12" i="41" s="1"/>
  <c r="W11" i="41" a="1"/>
  <c r="W11" i="41" s="1"/>
  <c r="H11" i="41" a="1"/>
  <c r="H11" i="41" s="1"/>
  <c r="Y10" i="41" a="1"/>
  <c r="Y10" i="41" s="1"/>
  <c r="Q10" i="41" a="1"/>
  <c r="Q10" i="41" s="1"/>
  <c r="I10" i="41" a="1"/>
  <c r="I10" i="41" s="1"/>
  <c r="Z9" i="41" a="1"/>
  <c r="Z9" i="41" s="1"/>
  <c r="R9" i="41" a="1"/>
  <c r="R9" i="41" s="1"/>
  <c r="J9" i="41" a="1"/>
  <c r="J9" i="41" s="1"/>
  <c r="C9" i="41" a="1"/>
  <c r="C9" i="41" s="1"/>
  <c r="T8" i="41" a="1"/>
  <c r="T8" i="41" s="1"/>
  <c r="L8" i="41" a="1"/>
  <c r="L8" i="41" s="1"/>
  <c r="D8" i="41" a="1"/>
  <c r="D8" i="41" s="1"/>
  <c r="V7" i="41" a="1"/>
  <c r="V7" i="41" s="1"/>
  <c r="G7" i="41" a="1"/>
  <c r="G7" i="41" s="1"/>
  <c r="X6" i="41" a="1"/>
  <c r="X6" i="41" s="1"/>
  <c r="P6" i="41" a="1"/>
  <c r="P6" i="41" s="1"/>
  <c r="I6" i="41" a="1"/>
  <c r="I6" i="41" s="1"/>
  <c r="AA5" i="41" a="1"/>
  <c r="AA5" i="41" s="1"/>
  <c r="S5" i="41" a="1"/>
  <c r="S5" i="41" s="1"/>
  <c r="L5" i="41" a="1"/>
  <c r="L5" i="41" s="1"/>
  <c r="H5" i="41" a="1"/>
  <c r="H5" i="41" s="1"/>
  <c r="AA17" i="41" a="1"/>
  <c r="AA17" i="41" s="1"/>
  <c r="U15" i="41" a="1"/>
  <c r="U15" i="41" s="1"/>
  <c r="J11" i="41" a="1"/>
  <c r="J11" i="41" s="1"/>
  <c r="L9" i="41" a="1"/>
  <c r="L9" i="41" s="1"/>
  <c r="P7" i="41" a="1"/>
  <c r="P7" i="41" s="1"/>
  <c r="J6" i="41" a="1"/>
  <c r="J6" i="41" s="1"/>
  <c r="V19" i="41" a="1"/>
  <c r="V19" i="41" s="1"/>
  <c r="N19" i="41" a="1"/>
  <c r="N19" i="41" s="1"/>
  <c r="F19" i="41" a="1"/>
  <c r="F19" i="41" s="1"/>
  <c r="W18" i="41" a="1"/>
  <c r="W18" i="41" s="1"/>
  <c r="G18" i="41" a="1"/>
  <c r="G18" i="41" s="1"/>
  <c r="X17" i="41" a="1"/>
  <c r="X17" i="41" s="1"/>
  <c r="P17" i="41" a="1"/>
  <c r="P17" i="41" s="1"/>
  <c r="H17" i="41" a="1"/>
  <c r="H17" i="41" s="1"/>
  <c r="Y16" i="41" a="1"/>
  <c r="Y16" i="41" s="1"/>
  <c r="Q16" i="41" a="1"/>
  <c r="Q16" i="41" s="1"/>
  <c r="I16" i="41" a="1"/>
  <c r="I16" i="41" s="1"/>
  <c r="Z15" i="41" a="1"/>
  <c r="Z15" i="41" s="1"/>
  <c r="R15" i="41" a="1"/>
  <c r="R15" i="41" s="1"/>
  <c r="J15" i="41" a="1"/>
  <c r="J15" i="41" s="1"/>
  <c r="AA14" i="41" a="1"/>
  <c r="AA14" i="41" s="1"/>
  <c r="S14" i="41" a="1"/>
  <c r="S14" i="41" s="1"/>
  <c r="K14" i="41" a="1"/>
  <c r="K14" i="41" s="1"/>
  <c r="C14" i="41" a="1"/>
  <c r="C14" i="41" s="1"/>
  <c r="T13" i="41" a="1"/>
  <c r="T13" i="41" s="1"/>
  <c r="L13" i="41" a="1"/>
  <c r="L13" i="41" s="1"/>
  <c r="D13" i="41" a="1"/>
  <c r="D13" i="41" s="1"/>
  <c r="U12" i="41" a="1"/>
  <c r="U12" i="41" s="1"/>
  <c r="M12" i="41" a="1"/>
  <c r="M12" i="41" s="1"/>
  <c r="E12" i="41" a="1"/>
  <c r="E12" i="41" s="1"/>
  <c r="V11" i="41" a="1"/>
  <c r="V11" i="41" s="1"/>
  <c r="N11" i="41" a="1"/>
  <c r="N11" i="41" s="1"/>
  <c r="G11" i="41" a="1"/>
  <c r="G11" i="41" s="1"/>
  <c r="X10" i="41" a="1"/>
  <c r="X10" i="41" s="1"/>
  <c r="P10" i="41" a="1"/>
  <c r="P10" i="41" s="1"/>
  <c r="H10" i="41" a="1"/>
  <c r="H10" i="41" s="1"/>
  <c r="Y9" i="41" a="1"/>
  <c r="Y9" i="41" s="1"/>
  <c r="Q9" i="41" a="1"/>
  <c r="Q9" i="41" s="1"/>
  <c r="AA8" i="41" a="1"/>
  <c r="AA8" i="41" s="1"/>
  <c r="S8" i="41" a="1"/>
  <c r="S8" i="41" s="1"/>
  <c r="K8" i="41" a="1"/>
  <c r="K8" i="41" s="1"/>
  <c r="C8" i="41" a="1"/>
  <c r="C8" i="41" s="1"/>
  <c r="U7" i="41" a="1"/>
  <c r="U7" i="41" s="1"/>
  <c r="N7" i="41" a="1"/>
  <c r="N7" i="41" s="1"/>
  <c r="F7" i="41" a="1"/>
  <c r="F7" i="41" s="1"/>
  <c r="W6" i="41" a="1"/>
  <c r="W6" i="41" s="1"/>
  <c r="H6" i="41" a="1"/>
  <c r="H6" i="41" s="1"/>
  <c r="Z5" i="41" a="1"/>
  <c r="Z5" i="41" s="1"/>
  <c r="R5" i="41" a="1"/>
  <c r="R5" i="41" s="1"/>
  <c r="K5" i="41" a="1"/>
  <c r="K5" i="41" s="1"/>
  <c r="E5" i="41" a="1"/>
  <c r="E5" i="41" s="1"/>
  <c r="Q19" i="41" a="1"/>
  <c r="Q19" i="41" s="1"/>
  <c r="S17" i="41" a="1"/>
  <c r="S17" i="41" s="1"/>
  <c r="L16" i="41" a="1"/>
  <c r="L16" i="41" s="1"/>
  <c r="V14" i="41" a="1"/>
  <c r="V14" i="41" s="1"/>
  <c r="Y11" i="41" a="1"/>
  <c r="Y11" i="41" s="1"/>
  <c r="T9" i="41" a="1"/>
  <c r="T9" i="41" s="1"/>
  <c r="I7" i="41" a="1"/>
  <c r="I7" i="41" s="1"/>
  <c r="D6" i="41" a="1"/>
  <c r="D6" i="41" s="1"/>
  <c r="U19" i="41" a="1"/>
  <c r="U19" i="41" s="1"/>
  <c r="M19" i="41" a="1"/>
  <c r="M19" i="41" s="1"/>
  <c r="E19" i="41" a="1"/>
  <c r="E19" i="41" s="1"/>
  <c r="V18" i="41" a="1"/>
  <c r="V18" i="41" s="1"/>
  <c r="N18" i="41" a="1"/>
  <c r="N18" i="41" s="1"/>
  <c r="F18" i="41" a="1"/>
  <c r="F18" i="41" s="1"/>
  <c r="W17" i="41" a="1"/>
  <c r="W17" i="41" s="1"/>
  <c r="G17" i="41" a="1"/>
  <c r="G17" i="41" s="1"/>
  <c r="X16" i="41" a="1"/>
  <c r="X16" i="41" s="1"/>
  <c r="P16" i="41" a="1"/>
  <c r="P16" i="41" s="1"/>
  <c r="H16" i="41" a="1"/>
  <c r="H16" i="41" s="1"/>
  <c r="Y15" i="41" a="1"/>
  <c r="Y15" i="41" s="1"/>
  <c r="Q15" i="41" a="1"/>
  <c r="Q15" i="41" s="1"/>
  <c r="I15" i="41" a="1"/>
  <c r="I15" i="41" s="1"/>
  <c r="Z14" i="41" a="1"/>
  <c r="Z14" i="41" s="1"/>
  <c r="R14" i="41" a="1"/>
  <c r="R14" i="41" s="1"/>
  <c r="J14" i="41" a="1"/>
  <c r="J14" i="41" s="1"/>
  <c r="AA13" i="41" a="1"/>
  <c r="AA13" i="41" s="1"/>
  <c r="S13" i="41" a="1"/>
  <c r="S13" i="41" s="1"/>
  <c r="K13" i="41" a="1"/>
  <c r="K13" i="41" s="1"/>
  <c r="C13" i="41" a="1"/>
  <c r="C13" i="41" s="1"/>
  <c r="T12" i="41" a="1"/>
  <c r="T12" i="41" s="1"/>
  <c r="L12" i="41" a="1"/>
  <c r="L12" i="41" s="1"/>
  <c r="D12" i="41" a="1"/>
  <c r="D12" i="41" s="1"/>
  <c r="U11" i="41" a="1"/>
  <c r="U11" i="41" s="1"/>
  <c r="M11" i="41" a="1"/>
  <c r="M11" i="41" s="1"/>
  <c r="F11" i="41" a="1"/>
  <c r="F11" i="41" s="1"/>
  <c r="W10" i="41" a="1"/>
  <c r="W10" i="41" s="1"/>
  <c r="G10" i="41" a="1"/>
  <c r="G10" i="41" s="1"/>
  <c r="X9" i="41" a="1"/>
  <c r="X9" i="41" s="1"/>
  <c r="P9" i="41" a="1"/>
  <c r="P9" i="41" s="1"/>
  <c r="I9" i="41" a="1"/>
  <c r="I9" i="41" s="1"/>
  <c r="Z8" i="41" a="1"/>
  <c r="Z8" i="41" s="1"/>
  <c r="R8" i="41" a="1"/>
  <c r="R8" i="41" s="1"/>
  <c r="J8" i="41" a="1"/>
  <c r="J8" i="41" s="1"/>
  <c r="T7" i="41" a="1"/>
  <c r="T7" i="41" s="1"/>
  <c r="M7" i="41" a="1"/>
  <c r="M7" i="41" s="1"/>
  <c r="E7" i="41" a="1"/>
  <c r="E7" i="41" s="1"/>
  <c r="V6" i="41" a="1"/>
  <c r="V6" i="41" s="1"/>
  <c r="N6" i="41" a="1"/>
  <c r="N6" i="41" s="1"/>
  <c r="G6" i="41" a="1"/>
  <c r="G6" i="41" s="1"/>
  <c r="Y5" i="41" a="1"/>
  <c r="Y5" i="41" s="1"/>
  <c r="J5" i="41" a="1"/>
  <c r="J5" i="41" s="1"/>
  <c r="D5" i="41" a="1"/>
  <c r="D5" i="41" s="1"/>
  <c r="Q5" i="41" a="1"/>
  <c r="Q5" i="41" s="1"/>
  <c r="R18" i="41" a="1"/>
  <c r="R18" i="41" s="1"/>
  <c r="C17" i="41" a="1"/>
  <c r="C17" i="41" s="1"/>
  <c r="F14" i="41" a="1"/>
  <c r="F14" i="41" s="1"/>
  <c r="H12" i="41" a="1"/>
  <c r="H12" i="41" s="1"/>
  <c r="C10" i="41" a="1"/>
  <c r="C10" i="41" s="1"/>
  <c r="X7" i="41" a="1"/>
  <c r="X7" i="41" s="1"/>
  <c r="T19" i="41" a="1"/>
  <c r="T19" i="41" s="1"/>
  <c r="L19" i="41" a="1"/>
  <c r="L19" i="41" s="1"/>
  <c r="D19" i="41" a="1"/>
  <c r="D19" i="41" s="1"/>
  <c r="U18" i="41" a="1"/>
  <c r="U18" i="41" s="1"/>
  <c r="M18" i="41" a="1"/>
  <c r="M18" i="41" s="1"/>
  <c r="E18" i="41" a="1"/>
  <c r="E18" i="41" s="1"/>
  <c r="V17" i="41" a="1"/>
  <c r="V17" i="41" s="1"/>
  <c r="N17" i="41" a="1"/>
  <c r="N17" i="41" s="1"/>
  <c r="F17" i="41" a="1"/>
  <c r="F17" i="41" s="1"/>
  <c r="W16" i="41" a="1"/>
  <c r="W16" i="41" s="1"/>
  <c r="G16" i="41" a="1"/>
  <c r="G16" i="41" s="1"/>
  <c r="X15" i="41" a="1"/>
  <c r="X15" i="41" s="1"/>
  <c r="P15" i="41" a="1"/>
  <c r="P15" i="41" s="1"/>
  <c r="H15" i="41" a="1"/>
  <c r="H15" i="41" s="1"/>
  <c r="Y14" i="41" a="1"/>
  <c r="Y14" i="41" s="1"/>
  <c r="Q14" i="41" a="1"/>
  <c r="Q14" i="41" s="1"/>
  <c r="I14" i="41" a="1"/>
  <c r="I14" i="41" s="1"/>
  <c r="Z13" i="41" a="1"/>
  <c r="Z13" i="41" s="1"/>
  <c r="R13" i="41" a="1"/>
  <c r="R13" i="41" s="1"/>
  <c r="J13" i="41" a="1"/>
  <c r="J13" i="41" s="1"/>
  <c r="AA12" i="41" a="1"/>
  <c r="AA12" i="41" s="1"/>
  <c r="S12" i="41" a="1"/>
  <c r="S12" i="41" s="1"/>
  <c r="K12" i="41" a="1"/>
  <c r="K12" i="41" s="1"/>
  <c r="C12" i="41" a="1"/>
  <c r="C12" i="41" s="1"/>
  <c r="T11" i="41" a="1"/>
  <c r="T11" i="41" s="1"/>
  <c r="L11" i="41" a="1"/>
  <c r="L11" i="41" s="1"/>
  <c r="E11" i="41" a="1"/>
  <c r="E11" i="41" s="1"/>
  <c r="V10" i="41" a="1"/>
  <c r="V10" i="41" s="1"/>
  <c r="N10" i="41" a="1"/>
  <c r="N10" i="41" s="1"/>
  <c r="F10" i="41" a="1"/>
  <c r="F10" i="41" s="1"/>
  <c r="W9" i="41" a="1"/>
  <c r="W9" i="41" s="1"/>
  <c r="H9" i="41" a="1"/>
  <c r="H9" i="41" s="1"/>
  <c r="Y8" i="41" a="1"/>
  <c r="Y8" i="41" s="1"/>
  <c r="Q8" i="41" a="1"/>
  <c r="Q8" i="41" s="1"/>
  <c r="I8" i="41" a="1"/>
  <c r="I8" i="41" s="1"/>
  <c r="AA7" i="41" a="1"/>
  <c r="AA7" i="41" s="1"/>
  <c r="S7" i="41" a="1"/>
  <c r="S7" i="41" s="1"/>
  <c r="L7" i="41" a="1"/>
  <c r="L7" i="41" s="1"/>
  <c r="D7" i="41" a="1"/>
  <c r="D7" i="41" s="1"/>
  <c r="U6" i="41" a="1"/>
  <c r="U6" i="41" s="1"/>
  <c r="M6" i="41" a="1"/>
  <c r="M6" i="41" s="1"/>
  <c r="F6" i="41" a="1"/>
  <c r="F6" i="41" s="1"/>
  <c r="X5" i="41" a="1"/>
  <c r="X5" i="41" s="1"/>
  <c r="C5" i="41" a="1"/>
  <c r="C5" i="41" s="1"/>
  <c r="J18" i="41" a="1"/>
  <c r="J18" i="41" s="1"/>
  <c r="T16" i="41" a="1"/>
  <c r="T16" i="41" s="1"/>
  <c r="N14" i="41" a="1"/>
  <c r="N14" i="41" s="1"/>
  <c r="P12" i="41" a="1"/>
  <c r="P12" i="41" s="1"/>
  <c r="K10" i="41" a="1"/>
  <c r="K10" i="41" s="1"/>
  <c r="F8" i="41" a="1"/>
  <c r="F8" i="41" s="1"/>
  <c r="N5" i="41" a="1"/>
  <c r="N5" i="41" s="1"/>
  <c r="D42" i="50" a="1"/>
  <c r="D42" i="50" s="1"/>
  <c r="U41" i="50" a="1"/>
  <c r="U41" i="50" s="1"/>
  <c r="N41" i="50" a="1"/>
  <c r="N41" i="50" s="1"/>
  <c r="AB41" i="50" a="1"/>
  <c r="AB41" i="50" s="1"/>
  <c r="T41" i="50" a="1"/>
  <c r="T41" i="50" s="1"/>
  <c r="M41" i="50" a="1"/>
  <c r="M41" i="50" s="1"/>
  <c r="AA41" i="50" a="1"/>
  <c r="AA41" i="50" s="1"/>
  <c r="S41" i="50" a="1"/>
  <c r="S41" i="50" s="1"/>
  <c r="K41" i="50" a="1"/>
  <c r="K41" i="50" s="1"/>
  <c r="Z41" i="50" a="1"/>
  <c r="Z41" i="50" s="1"/>
  <c r="R41" i="50" a="1"/>
  <c r="R41" i="50" s="1"/>
  <c r="J41" i="50" a="1"/>
  <c r="J41" i="50" s="1"/>
  <c r="Y41" i="50" a="1"/>
  <c r="Y41" i="50" s="1"/>
  <c r="H41" i="50" a="1"/>
  <c r="H41" i="50" s="1"/>
  <c r="X41" i="50" a="1"/>
  <c r="X41" i="50" s="1"/>
  <c r="Q41" i="50" a="1"/>
  <c r="Q41" i="50" s="1"/>
  <c r="G41" i="50" a="1"/>
  <c r="G41" i="50" s="1"/>
  <c r="W41" i="50" a="1"/>
  <c r="W41" i="50" s="1"/>
  <c r="P41" i="50" a="1"/>
  <c r="P41" i="50" s="1"/>
  <c r="V41" i="50" a="1"/>
  <c r="V41" i="50" s="1"/>
  <c r="E41" i="50" a="1"/>
  <c r="E41" i="50" s="1"/>
  <c r="X19" i="54"/>
  <c r="W19" i="54"/>
  <c r="BS2" i="14" a="1"/>
  <c r="BS2" i="14" s="1"/>
  <c r="T32" i="54"/>
  <c r="T33" i="54"/>
  <c r="T31" i="54"/>
  <c r="T30" i="54"/>
  <c r="T29" i="54"/>
  <c r="T28" i="54"/>
  <c r="T27" i="54"/>
  <c r="T26" i="54"/>
  <c r="T18" i="54"/>
  <c r="T17" i="54"/>
  <c r="F42" i="50" l="1" a="1"/>
  <c r="F42" i="50" s="1"/>
  <c r="O42" i="50" a="1"/>
  <c r="O42" i="50" s="1"/>
  <c r="V42" i="50" a="1"/>
  <c r="V42" i="50" s="1"/>
  <c r="N42" i="50" a="1"/>
  <c r="N42" i="50" s="1"/>
  <c r="E42" i="50" a="1"/>
  <c r="E42" i="50" s="1"/>
  <c r="U42" i="50" a="1"/>
  <c r="U42" i="50" s="1"/>
  <c r="M42" i="50" a="1"/>
  <c r="M42" i="50" s="1"/>
  <c r="AB42" i="50" a="1"/>
  <c r="AB42" i="50" s="1"/>
  <c r="T42" i="50" a="1"/>
  <c r="T42" i="50" s="1"/>
  <c r="K42" i="50" a="1"/>
  <c r="K42" i="50" s="1"/>
  <c r="AA42" i="50" a="1"/>
  <c r="AA42" i="50" s="1"/>
  <c r="S42" i="50" a="1"/>
  <c r="S42" i="50" s="1"/>
  <c r="Z42" i="50" a="1"/>
  <c r="Z42" i="50" s="1"/>
  <c r="R42" i="50" a="1"/>
  <c r="R42" i="50" s="1"/>
  <c r="J42" i="50" a="1"/>
  <c r="J42" i="50" s="1"/>
  <c r="Y42" i="50" a="1"/>
  <c r="Y42" i="50" s="1"/>
  <c r="Q42" i="50" a="1"/>
  <c r="Q42" i="50" s="1"/>
  <c r="H42" i="50" a="1"/>
  <c r="H42" i="50" s="1"/>
  <c r="X42" i="50" a="1"/>
  <c r="X42" i="50" s="1"/>
  <c r="P42" i="50" a="1"/>
  <c r="P42" i="50" s="1"/>
  <c r="G42" i="50" a="1"/>
  <c r="G42" i="50" s="1"/>
  <c r="W42" i="50" a="1"/>
  <c r="W42" i="50" s="1"/>
  <c r="Z20" i="54" a="1"/>
  <c r="Z20" i="54" s="1"/>
  <c r="T19" i="54"/>
  <c r="X20" i="54" l="1"/>
  <c r="Y20" i="54"/>
  <c r="W20" i="54"/>
  <c r="Z21" i="54" s="1" a="1"/>
  <c r="Z21" i="54" s="1"/>
  <c r="Y21" i="54" s="1"/>
  <c r="T16" i="54"/>
  <c r="T15" i="54"/>
  <c r="T14" i="54"/>
  <c r="T13" i="54"/>
  <c r="T12" i="54"/>
  <c r="T11" i="54"/>
  <c r="T10" i="54"/>
  <c r="T9" i="54"/>
  <c r="T8" i="54"/>
  <c r="W21" i="54" l="1"/>
  <c r="X21" i="54"/>
  <c r="T21" i="54" a="1"/>
  <c r="T21" i="54" s="1"/>
  <c r="Z22" i="54" l="1" a="1"/>
  <c r="Z22" i="54" s="1"/>
  <c r="Y22" i="54" s="1"/>
  <c r="I5" i="50"/>
  <c r="L5" i="50"/>
  <c r="U18" i="54"/>
  <c r="U17" i="54"/>
  <c r="U19" i="54"/>
  <c r="U13" i="54"/>
  <c r="U15" i="54"/>
  <c r="U12" i="54"/>
  <c r="U14" i="54"/>
  <c r="U11" i="54"/>
  <c r="U10" i="54"/>
  <c r="U9" i="54"/>
  <c r="U16" i="54"/>
  <c r="U8" i="54"/>
  <c r="S18" i="54" a="1"/>
  <c r="S18" i="54" s="1"/>
  <c r="C18" i="54" s="1"/>
  <c r="S17" i="54" a="1"/>
  <c r="S17" i="54" s="1"/>
  <c r="X22" i="54" l="1"/>
  <c r="W22" i="54"/>
  <c r="L6" i="50"/>
  <c r="I6" i="50"/>
  <c r="C17" i="54"/>
  <c r="L7" i="50" l="1"/>
  <c r="I7" i="50"/>
  <c r="L8" i="50" l="1"/>
  <c r="I8" i="50"/>
  <c r="S33" i="54"/>
  <c r="C33" i="54" s="1"/>
  <c r="S32" i="54"/>
  <c r="C32" i="54" s="1"/>
  <c r="S8" i="54"/>
  <c r="C8" i="54"/>
  <c r="S11" i="54"/>
  <c r="C11" i="54"/>
  <c r="S26" i="54"/>
  <c r="S30" i="54"/>
  <c r="S29" i="54"/>
  <c r="S28" i="54"/>
  <c r="I9" i="50" l="1"/>
  <c r="L9" i="50"/>
  <c r="S16" i="54"/>
  <c r="S31" i="54"/>
  <c r="C30" i="54"/>
  <c r="S27" i="54"/>
  <c r="S15" i="54"/>
  <c r="S14" i="54"/>
  <c r="S13" i="54"/>
  <c r="S12" i="54"/>
  <c r="S10" i="54"/>
  <c r="S9" i="54"/>
  <c r="C16" i="54"/>
  <c r="C15" i="54"/>
  <c r="C14" i="54"/>
  <c r="C13" i="54"/>
  <c r="C12" i="54"/>
  <c r="C10" i="54"/>
  <c r="C9" i="54"/>
  <c r="I10" i="50" l="1"/>
  <c r="L10" i="50"/>
  <c r="S19" i="54"/>
  <c r="C19" i="54" s="1"/>
  <c r="C29" i="54"/>
  <c r="C31" i="54"/>
  <c r="S6" i="54"/>
  <c r="C26" i="54"/>
  <c r="C27" i="54"/>
  <c r="C28" i="54"/>
  <c r="I11" i="50" l="1"/>
  <c r="L11" i="50"/>
  <c r="S21" i="54" a="1"/>
  <c r="S21" i="54" s="1"/>
  <c r="D18" i="54" s="1"/>
  <c r="L12" i="50" l="1"/>
  <c r="I12" i="50"/>
  <c r="D17" i="54"/>
  <c r="D30" i="54"/>
  <c r="D9" i="54"/>
  <c r="C21" i="54"/>
  <c r="D27" i="54"/>
  <c r="D12" i="54"/>
  <c r="D31" i="54"/>
  <c r="D19" i="54"/>
  <c r="D33" i="54"/>
  <c r="D26" i="54"/>
  <c r="D10" i="54"/>
  <c r="D14" i="54"/>
  <c r="D8" i="54"/>
  <c r="D29" i="54"/>
  <c r="D16" i="54"/>
  <c r="D28" i="54"/>
  <c r="D11" i="54"/>
  <c r="D13" i="54"/>
  <c r="D15" i="54"/>
  <c r="D32" i="54"/>
  <c r="I13" i="50" l="1"/>
  <c r="L13" i="50"/>
  <c r="L14" i="50" l="1"/>
  <c r="I14" i="50"/>
  <c r="I15" i="50" l="1"/>
  <c r="L15" i="50"/>
  <c r="L16" i="50" l="1"/>
  <c r="I16" i="50"/>
  <c r="I17" i="50" l="1"/>
  <c r="L17" i="50"/>
  <c r="I18" i="50" l="1"/>
  <c r="L18" i="50"/>
  <c r="I19" i="50" l="1"/>
  <c r="L19" i="50"/>
  <c r="I20" i="50" l="1"/>
  <c r="L20" i="50"/>
  <c r="I21" i="50" l="1"/>
  <c r="L21" i="50"/>
  <c r="L22" i="50" l="1"/>
  <c r="I22" i="50"/>
  <c r="L23" i="50" l="1"/>
  <c r="I23" i="50"/>
  <c r="L24" i="50" l="1"/>
  <c r="I24" i="50"/>
  <c r="I25" i="50" l="1"/>
  <c r="L25" i="50"/>
  <c r="I26" i="50" l="1"/>
  <c r="L26" i="50"/>
  <c r="I27" i="50" l="1"/>
  <c r="L27" i="50"/>
  <c r="I28" i="50" l="1"/>
  <c r="L28" i="50"/>
  <c r="I29" i="50" l="1"/>
  <c r="L29" i="50"/>
  <c r="I30" i="50" l="1"/>
  <c r="L30" i="50"/>
  <c r="L31" i="50" l="1"/>
  <c r="I31" i="50"/>
  <c r="L32" i="50" l="1"/>
  <c r="I32" i="50"/>
  <c r="I33" i="50" l="1"/>
  <c r="L33" i="50"/>
  <c r="I34" i="50" l="1"/>
  <c r="L34" i="50"/>
  <c r="I35" i="50" l="1"/>
  <c r="L35" i="50"/>
  <c r="L36" i="50" l="1"/>
  <c r="I36" i="50"/>
  <c r="I37" i="50" l="1"/>
  <c r="L37" i="50"/>
  <c r="L38" i="50" l="1"/>
  <c r="I38" i="50"/>
  <c r="L39" i="50" l="1"/>
  <c r="I39" i="50"/>
  <c r="I40" i="50" l="1"/>
  <c r="L40" i="50"/>
  <c r="I41" i="50" l="1"/>
  <c r="L41" i="50"/>
  <c r="L42" i="50" l="1"/>
  <c r="I42" i="5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<sst xmlns="http://schemas.openxmlformats.org/spreadsheetml/2006/main" count="68861" uniqueCount="7641">
  <si>
    <t>Month</t>
  </si>
  <si>
    <t>Workday</t>
  </si>
  <si>
    <t>Index</t>
  </si>
  <si>
    <t>inContact</t>
  </si>
  <si>
    <t>HEAT</t>
  </si>
  <si>
    <t>Workday ID</t>
  </si>
  <si>
    <t>Region</t>
  </si>
  <si>
    <t>Period (Month)</t>
  </si>
  <si>
    <t>Tier</t>
  </si>
  <si>
    <t>Calls accepted</t>
  </si>
  <si>
    <t>Calls Refused</t>
  </si>
  <si>
    <t>Call Refused Rate</t>
  </si>
  <si>
    <t>Chats accepted</t>
  </si>
  <si>
    <t>Chats Refused</t>
  </si>
  <si>
    <t>Chat Refused Rate</t>
  </si>
  <si>
    <t>SMS Received</t>
  </si>
  <si>
    <t>Talk Time</t>
  </si>
  <si>
    <t>Available Time</t>
  </si>
  <si>
    <t>Unavailable Time</t>
  </si>
  <si>
    <t>Unavailable %</t>
  </si>
  <si>
    <t>Service Requests Fulfilled</t>
  </si>
  <si>
    <t>Escalated to Tier 2 **Direct Access Source Excluded</t>
  </si>
  <si>
    <t>Escalated to Tier 3 **Direct Access Source Excluded</t>
  </si>
  <si>
    <t>Service Request Resolution Time:
1-Day KPI = 70%</t>
  </si>
  <si>
    <t>Service Request Resolution Time: 
3-Days  KPI = 75%</t>
  </si>
  <si>
    <t>Service Request Resolution Time: 
5-Days  KPI = 80%</t>
  </si>
  <si>
    <t>Service Request Resolution Time: 
10-Days  KPI = 90%</t>
  </si>
  <si>
    <t>Surveys Completed</t>
  </si>
  <si>
    <t>Call Speed of Answer &lt;=30 sec</t>
  </si>
  <si>
    <t>Call Speed of Answer &gt;30 sec</t>
  </si>
  <si>
    <t>Chat Speed of Answer &lt;=30 sec</t>
  </si>
  <si>
    <t>Chat Speed of Answer &gt;30 sec</t>
  </si>
  <si>
    <t>Speed of Answer %</t>
  </si>
  <si>
    <t>First Contact TRUE</t>
  </si>
  <si>
    <t>First Contact FALSE</t>
  </si>
  <si>
    <t>Service Requests Active</t>
  </si>
  <si>
    <t>Service Requests Approval Requested</t>
  </si>
  <si>
    <t>Service Requests Cancelled</t>
  </si>
  <si>
    <t>Service Requests Closed</t>
  </si>
  <si>
    <t>Service Requests Submitted</t>
  </si>
  <si>
    <t>Service Requests Waiting</t>
  </si>
  <si>
    <t>C-Sat %</t>
  </si>
  <si>
    <t>1391137</t>
  </si>
  <si>
    <t>AMER</t>
  </si>
  <si>
    <t>Jean Robert Auguste</t>
  </si>
  <si>
    <t/>
  </si>
  <si>
    <t>1323046</t>
  </si>
  <si>
    <t>1379935</t>
  </si>
  <si>
    <t>1391463</t>
  </si>
  <si>
    <t>1377427</t>
  </si>
  <si>
    <t>1209095</t>
  </si>
  <si>
    <t>1391129</t>
  </si>
  <si>
    <t>EMEA</t>
  </si>
  <si>
    <t>1377426</t>
  </si>
  <si>
    <t>1382890</t>
  </si>
  <si>
    <t>APAC</t>
  </si>
  <si>
    <t>1388024</t>
  </si>
  <si>
    <t>1389725</t>
  </si>
  <si>
    <t>1333089</t>
  </si>
  <si>
    <t>1335447</t>
  </si>
  <si>
    <t>1348592</t>
  </si>
  <si>
    <t>1315725</t>
  </si>
  <si>
    <t>1371368</t>
  </si>
  <si>
    <t>1379988</t>
  </si>
  <si>
    <t>Kimi Wittwer</t>
  </si>
  <si>
    <t>1317788</t>
  </si>
  <si>
    <t>1321849</t>
  </si>
  <si>
    <t>1305366</t>
  </si>
  <si>
    <t>1388371</t>
  </si>
  <si>
    <t>1305915</t>
  </si>
  <si>
    <t>1310556</t>
  </si>
  <si>
    <t>1370263</t>
  </si>
  <si>
    <t>Ramona Doering</t>
  </si>
  <si>
    <t>1302979</t>
  </si>
  <si>
    <t>1334526</t>
  </si>
  <si>
    <t>1325283</t>
  </si>
  <si>
    <t>Isabel Loertscher</t>
  </si>
  <si>
    <t>1305179</t>
  </si>
  <si>
    <t>1333579</t>
  </si>
  <si>
    <t>1349027</t>
  </si>
  <si>
    <t>Merve Oezdogan</t>
  </si>
  <si>
    <t>1390091</t>
  </si>
  <si>
    <t>Nives Cunj</t>
  </si>
  <si>
    <t>1394132</t>
  </si>
  <si>
    <t>1388483</t>
  </si>
  <si>
    <t>1315474</t>
  </si>
  <si>
    <t>1354264</t>
  </si>
  <si>
    <t>1302758</t>
  </si>
  <si>
    <t>1396791</t>
  </si>
  <si>
    <t>1380733</t>
  </si>
  <si>
    <t>1394133</t>
  </si>
  <si>
    <t>1303804</t>
  </si>
  <si>
    <t>Stephan Schaeufele</t>
  </si>
  <si>
    <t>1201936</t>
  </si>
  <si>
    <t>1359573</t>
  </si>
  <si>
    <t>1329453</t>
  </si>
  <si>
    <t>1343672</t>
  </si>
  <si>
    <t>Rita Gross</t>
  </si>
  <si>
    <t>1371241</t>
  </si>
  <si>
    <t>G</t>
  </si>
  <si>
    <t>H</t>
  </si>
  <si>
    <t>1-Day</t>
  </si>
  <si>
    <t>3-Day</t>
  </si>
  <si>
    <t>5-Day</t>
  </si>
  <si>
    <t>10-Day</t>
  </si>
  <si>
    <t>First Contact Resolution Rate</t>
  </si>
  <si>
    <t>Closed</t>
  </si>
  <si>
    <t>Fulfilled</t>
  </si>
  <si>
    <t>Raised</t>
  </si>
  <si>
    <t>1377328</t>
  </si>
  <si>
    <t>Resolved SRs</t>
  </si>
  <si>
    <t>F</t>
  </si>
  <si>
    <t>Yes</t>
  </si>
  <si>
    <t>Calls</t>
  </si>
  <si>
    <t>Chats</t>
  </si>
  <si>
    <t>Customer</t>
  </si>
  <si>
    <t>Surveys</t>
  </si>
  <si>
    <t>Position</t>
  </si>
  <si>
    <t>Accepted</t>
  </si>
  <si>
    <t>Refused</t>
  </si>
  <si>
    <t>Service</t>
  </si>
  <si>
    <t>Completed</t>
  </si>
  <si>
    <t>KPI</t>
  </si>
  <si>
    <t>Catharina Schmitz</t>
  </si>
  <si>
    <t>Susanne Henck</t>
  </si>
  <si>
    <t>1399281</t>
  </si>
  <si>
    <t>1399880</t>
  </si>
  <si>
    <t>1401075</t>
  </si>
  <si>
    <t>Tier 1</t>
  </si>
  <si>
    <t>Tier 2</t>
  </si>
  <si>
    <t>Scheduler</t>
  </si>
  <si>
    <t>Supervisor</t>
  </si>
  <si>
    <t>HR Coordinator</t>
  </si>
  <si>
    <t>Director</t>
  </si>
  <si>
    <t>Workday Name</t>
  </si>
  <si>
    <t>Middle Name</t>
  </si>
  <si>
    <t>Last Name</t>
  </si>
  <si>
    <t>InContact Name</t>
  </si>
  <si>
    <t>1312072</t>
  </si>
  <si>
    <t>1315686</t>
  </si>
  <si>
    <t>Region:</t>
  </si>
  <si>
    <t>Employee:</t>
  </si>
  <si>
    <t>I2</t>
  </si>
  <si>
    <t>SRs Opened</t>
  </si>
  <si>
    <t>SC Employee</t>
  </si>
  <si>
    <t>Unavailable</t>
  </si>
  <si>
    <t>Time</t>
  </si>
  <si>
    <t>Available</t>
  </si>
  <si>
    <t>Chat</t>
  </si>
  <si>
    <t>Month:</t>
  </si>
  <si>
    <t>Call</t>
  </si>
  <si>
    <t>Employee</t>
  </si>
  <si>
    <t>Refused Rate</t>
  </si>
  <si>
    <t>Resolved</t>
  </si>
  <si>
    <t>Select Region:</t>
  </si>
  <si>
    <t>Select Employee:</t>
  </si>
  <si>
    <t>Direct Access</t>
  </si>
  <si>
    <t>Text</t>
  </si>
  <si>
    <t>Period</t>
  </si>
  <si>
    <t>Name</t>
  </si>
  <si>
    <t>Break</t>
  </si>
  <si>
    <t>Callback Pending</t>
  </si>
  <si>
    <t>Consult Pending</t>
  </si>
  <si>
    <t>Disposition - Wrap Up</t>
  </si>
  <si>
    <t>Focus Activity</t>
  </si>
  <si>
    <t>Inbound Pending</t>
  </si>
  <si>
    <t>Logged In</t>
  </si>
  <si>
    <t>Lunch</t>
  </si>
  <si>
    <t>Meeting</t>
  </si>
  <si>
    <t>Outbound Dialing</t>
  </si>
  <si>
    <t>Outbound Pending</t>
  </si>
  <si>
    <t>Technical Issue</t>
  </si>
  <si>
    <t>Transfer Pending</t>
  </si>
  <si>
    <t>Wrap Up</t>
  </si>
  <si>
    <t>Consult Pending:</t>
  </si>
  <si>
    <t>%</t>
  </si>
  <si>
    <t>Other</t>
  </si>
  <si>
    <t>Bettina Hendrixson</t>
  </si>
  <si>
    <t>1401976</t>
  </si>
  <si>
    <t>Response Rate (New)</t>
  </si>
  <si>
    <t>1404534</t>
  </si>
  <si>
    <t>1405292</t>
  </si>
  <si>
    <t>1402571</t>
  </si>
  <si>
    <t>Kamila Sikora</t>
  </si>
  <si>
    <t>Duration</t>
  </si>
  <si>
    <t>InboundPending</t>
  </si>
  <si>
    <t>OutboundPending</t>
  </si>
  <si>
    <t>TransferPending</t>
  </si>
  <si>
    <t>1406275</t>
  </si>
  <si>
    <t>Day</t>
  </si>
  <si>
    <t>Select Day:</t>
  </si>
  <si>
    <t>Unavailable Time Dropdowns</t>
  </si>
  <si>
    <t>Metrics Time Dropdowns</t>
  </si>
  <si>
    <t>Region_1</t>
  </si>
  <si>
    <t>AMER_1</t>
  </si>
  <si>
    <t>APAC_1</t>
  </si>
  <si>
    <t>EMEA_1</t>
  </si>
  <si>
    <t>Agent_No</t>
  </si>
  <si>
    <t>Agent_Name</t>
  </si>
  <si>
    <t>Team_No</t>
  </si>
  <si>
    <t>Bus_No</t>
  </si>
  <si>
    <t>StateIndex</t>
  </si>
  <si>
    <t>Working</t>
  </si>
  <si>
    <t>Outstate_Code</t>
  </si>
  <si>
    <t>Outstate</t>
  </si>
  <si>
    <t>Log_State</t>
  </si>
  <si>
    <t>Skill_No</t>
  </si>
  <si>
    <t>Skill_Name</t>
  </si>
  <si>
    <t>Seconds</t>
  </si>
  <si>
    <t>APAC HR Chat - En</t>
  </si>
  <si>
    <t>APAC En</t>
  </si>
  <si>
    <t>APAC ZHO</t>
  </si>
  <si>
    <t>APAC China OB</t>
  </si>
  <si>
    <t>APAC Australia OB</t>
  </si>
  <si>
    <t>AMR HR Chat - En</t>
  </si>
  <si>
    <t>AMER En</t>
  </si>
  <si>
    <t>HeldPartyAbandoned</t>
  </si>
  <si>
    <t>AMR US OB</t>
  </si>
  <si>
    <t>EURO De</t>
  </si>
  <si>
    <t>EURO Germany Payroll Chat</t>
  </si>
  <si>
    <t>EURO Germany Payroll Phone</t>
  </si>
  <si>
    <t>AMER SMS En</t>
  </si>
  <si>
    <t>APAC Chat JPN</t>
  </si>
  <si>
    <t>EU HR Chat - De</t>
  </si>
  <si>
    <t>EU HR Chat - En</t>
  </si>
  <si>
    <t>EURO UK</t>
  </si>
  <si>
    <t>Transactions</t>
  </si>
  <si>
    <t>Call Ref</t>
  </si>
  <si>
    <t>Rate</t>
  </si>
  <si>
    <t>Chat Ref</t>
  </si>
  <si>
    <t>APAC jpn</t>
  </si>
  <si>
    <t>Date</t>
  </si>
  <si>
    <t>1398466</t>
  </si>
  <si>
    <t>Jan-23</t>
  </si>
  <si>
    <t>1406608</t>
  </si>
  <si>
    <t>1406465</t>
  </si>
  <si>
    <t>AMR Argentina OB</t>
  </si>
  <si>
    <t>APAC Chat ZHO</t>
  </si>
  <si>
    <t>EU Switzerland OB</t>
  </si>
  <si>
    <t>Feb-23</t>
  </si>
  <si>
    <t>Speed to</t>
  </si>
  <si>
    <t>Answer</t>
  </si>
  <si>
    <t>APAC Japan OB</t>
  </si>
  <si>
    <t>EU HR Chat - Es</t>
  </si>
  <si>
    <t>AMR HR Chat - Es</t>
  </si>
  <si>
    <t>E-Mail / Email</t>
  </si>
  <si>
    <t>Text / Text Message</t>
  </si>
  <si>
    <t>Virtual Agent</t>
  </si>
  <si>
    <t>Scheduler Lead</t>
  </si>
  <si>
    <t>13</t>
  </si>
  <si>
    <t>Mar-23</t>
  </si>
  <si>
    <t>Apr-23</t>
  </si>
  <si>
    <t>May-23</t>
  </si>
  <si>
    <t>Jun-23</t>
  </si>
  <si>
    <t>Jul-23</t>
  </si>
  <si>
    <t>Aug-23</t>
  </si>
  <si>
    <t>Sep-23</t>
  </si>
  <si>
    <t>Oct-23</t>
  </si>
  <si>
    <t>Nov-23</t>
  </si>
  <si>
    <t>Dec-23</t>
  </si>
  <si>
    <t>Confidential.  Please do not share, replicate, or print the information on this sheet</t>
  </si>
  <si>
    <t>1409976</t>
  </si>
  <si>
    <t>Inbound_Contacts</t>
  </si>
  <si>
    <t>Outbound_Contacts</t>
  </si>
  <si>
    <t>ACD_Time</t>
  </si>
  <si>
    <t>Ave_ACD</t>
  </si>
  <si>
    <t>Outbound_Time</t>
  </si>
  <si>
    <t>Inbound_contact_time</t>
  </si>
  <si>
    <t>Ave_Outbound</t>
  </si>
  <si>
    <t>Unavailable_time</t>
  </si>
  <si>
    <t>Available_time</t>
  </si>
  <si>
    <t>Total_time</t>
  </si>
  <si>
    <t>Refused_contacts</t>
  </si>
  <si>
    <t>Held_party_abandon</t>
  </si>
  <si>
    <t>InContact_percent</t>
  </si>
  <si>
    <t>ACD_Outbound_Avail_percent</t>
  </si>
  <si>
    <t>WD ID</t>
  </si>
  <si>
    <t>Inbound Talk Time</t>
  </si>
  <si>
    <t>Total Hours</t>
  </si>
  <si>
    <t>AMR HR Chat - Por</t>
  </si>
  <si>
    <t>AMR Mexico OB</t>
  </si>
  <si>
    <t>Location</t>
  </si>
  <si>
    <t>AD: Yes</t>
  </si>
  <si>
    <t>A-AA WDID</t>
  </si>
  <si>
    <t>D-AC Month</t>
  </si>
  <si>
    <t>AA: Emp #</t>
  </si>
  <si>
    <t>D-A: Month; A-C: WDID</t>
  </si>
  <si>
    <t>Service Request Closed Task</t>
  </si>
  <si>
    <t>(12/3/2023 - 12/9/2023)</t>
  </si>
  <si>
    <t>1413396</t>
  </si>
  <si>
    <t>1356337</t>
  </si>
  <si>
    <t>1415709</t>
  </si>
  <si>
    <t>1407580</t>
  </si>
  <si>
    <t>1418504</t>
  </si>
  <si>
    <t>1415205</t>
  </si>
  <si>
    <t>1415159</t>
  </si>
  <si>
    <t>Alondra Melo</t>
  </si>
  <si>
    <t>1420728</t>
  </si>
  <si>
    <t>1416357</t>
  </si>
  <si>
    <t>1412294</t>
  </si>
  <si>
    <t>1414711</t>
  </si>
  <si>
    <t>(12/10/2023 - 12/16/2023)</t>
  </si>
  <si>
    <t>(12/17/2023 - 12/23/2023)</t>
  </si>
  <si>
    <t>(12/24/2023 - 12/30/2023)</t>
  </si>
  <si>
    <t>In Contact ID</t>
  </si>
  <si>
    <t>1413511</t>
  </si>
  <si>
    <t>Bianca Arnhold-Brucker</t>
  </si>
  <si>
    <t>1421857</t>
  </si>
  <si>
    <t>Workday Transaction</t>
  </si>
  <si>
    <t>LVP</t>
  </si>
  <si>
    <t>MBG</t>
  </si>
  <si>
    <t>BRN</t>
  </si>
  <si>
    <t>LIV</t>
  </si>
  <si>
    <t>Sr. Manager</t>
  </si>
  <si>
    <t>Manager</t>
  </si>
  <si>
    <t>#</t>
  </si>
  <si>
    <t>(1/7/2024 - 1/13/2024)</t>
  </si>
  <si>
    <t>Contact Type</t>
  </si>
  <si>
    <t>Contact ID</t>
  </si>
  <si>
    <t>Master Contact ID</t>
  </si>
  <si>
    <t>Media Type</t>
  </si>
  <si>
    <t>Skill</t>
  </si>
  <si>
    <t>Agent</t>
  </si>
  <si>
    <t>Team</t>
  </si>
  <si>
    <t>DNIS/To</t>
  </si>
  <si>
    <t>ANI/From</t>
  </si>
  <si>
    <t>Phone Type</t>
  </si>
  <si>
    <t>Start Time:</t>
  </si>
  <si>
    <t>Logged</t>
  </si>
  <si>
    <t>Primary Disposition</t>
  </si>
  <si>
    <t>Additional Disposition</t>
  </si>
  <si>
    <t>AMER Time</t>
  </si>
  <si>
    <t>APAC Time</t>
  </si>
  <si>
    <t>EMEA Time</t>
  </si>
  <si>
    <t>Adjusted Date</t>
  </si>
  <si>
    <t>Raw Time</t>
  </si>
  <si>
    <t>Day/Night</t>
  </si>
  <si>
    <t>Hour</t>
  </si>
  <si>
    <t>APAC Tier 1</t>
  </si>
  <si>
    <t>c0b63b5c-6e85-498b-b02a-5216ba035053</t>
  </si>
  <si>
    <t>Internal Customer</t>
  </si>
  <si>
    <t>Phone</t>
  </si>
  <si>
    <t>Land Line</t>
  </si>
  <si>
    <t>Default Inbound - NO AGENT</t>
  </si>
  <si>
    <t>Cell Phone</t>
  </si>
  <si>
    <t>57986710-10a2-4562-883f-49e79d799df8</t>
  </si>
  <si>
    <t>Record Message</t>
  </si>
  <si>
    <t>Americas Tier 1</t>
  </si>
  <si>
    <t>Former Employee</t>
  </si>
  <si>
    <t>External Customer</t>
  </si>
  <si>
    <t>174873f2-fe5f-43f6-b096-ff0b934ca0ab</t>
  </si>
  <si>
    <t>Transfer</t>
  </si>
  <si>
    <t>Americas Tier 2</t>
  </si>
  <si>
    <t>Candidate</t>
  </si>
  <si>
    <t>Disconnected</t>
  </si>
  <si>
    <t>EU Tier 1</t>
  </si>
  <si>
    <t>EU Tier 2</t>
  </si>
  <si>
    <t>LVP UK</t>
  </si>
  <si>
    <t>Liverpool Tier 1</t>
  </si>
  <si>
    <t>APAC Tier 2</t>
  </si>
  <si>
    <t>AMER Es</t>
  </si>
  <si>
    <t>c16c2d1d-c9c8-42bb-8a21-faff4ef172fc</t>
  </si>
  <si>
    <t>EURO Switzerland Payroll Chat</t>
  </si>
  <si>
    <t>EURO Switzerland Payroll Phone</t>
  </si>
  <si>
    <t>No Answer</t>
  </si>
  <si>
    <t>Contact Skill Name</t>
  </si>
  <si>
    <t>Type</t>
  </si>
  <si>
    <t>Week</t>
  </si>
  <si>
    <t>(10/29/2023 - 11/4/2023)</t>
  </si>
  <si>
    <t>AMR Argentina Call</t>
  </si>
  <si>
    <t>(11/5/2023 - 11/11/2023)</t>
  </si>
  <si>
    <t>(11/12/2023 - 11/18/2023)</t>
  </si>
  <si>
    <t>APAC HR Direct Line</t>
  </si>
  <si>
    <t>(11/19/2023 - 11/25/2023)</t>
  </si>
  <si>
    <t>(11/26/2023 - 12/02/2023)</t>
  </si>
  <si>
    <t>(12/03/2023 - 12/09/2023)</t>
  </si>
  <si>
    <t>EURO Es</t>
  </si>
  <si>
    <t>AMR Argentina Chat</t>
  </si>
  <si>
    <t>EU HR Chat - Fr</t>
  </si>
  <si>
    <t>SMS</t>
  </si>
  <si>
    <t>EURO SMS De</t>
  </si>
  <si>
    <t>AMER Por</t>
  </si>
  <si>
    <t>EURO En</t>
  </si>
  <si>
    <t>EU HR Chat - Por</t>
  </si>
  <si>
    <t>EURO Fr</t>
  </si>
  <si>
    <t>EURO HR Direct Line Tier 2</t>
  </si>
  <si>
    <t>AMER HR Direct Line</t>
  </si>
  <si>
    <t>Amelia_WI_LVP_HR_Chat_En</t>
  </si>
  <si>
    <t>Amelia_WI_AMER_HR_Chat_En</t>
  </si>
  <si>
    <t>Amelia_WI_APAC_HR_Chat_En</t>
  </si>
  <si>
    <t>Amelia_WI_EMEA_HR_Chat_En</t>
  </si>
  <si>
    <t>Amelia_WI_EMEA_HR_Chat_De</t>
  </si>
  <si>
    <t>Outbound</t>
  </si>
  <si>
    <t>EU Hungary OB</t>
  </si>
  <si>
    <t>EU Poland OB</t>
  </si>
  <si>
    <t>EU Sweden OB</t>
  </si>
  <si>
    <t>EU Turkey OB</t>
  </si>
  <si>
    <t>APAC New Zealand OB</t>
  </si>
  <si>
    <t>APAC Hong Kong OB</t>
  </si>
  <si>
    <t>EU Austria OB</t>
  </si>
  <si>
    <t>EU Belgium OB</t>
  </si>
  <si>
    <t>EU Czech Republic OB</t>
  </si>
  <si>
    <t>AMR Brazil OB</t>
  </si>
  <si>
    <t>AMR Canada OB</t>
  </si>
  <si>
    <t>AMR Chile OB</t>
  </si>
  <si>
    <t>EU Germany OB</t>
  </si>
  <si>
    <t>Message</t>
  </si>
  <si>
    <t>End_Date</t>
  </si>
  <si>
    <t>Total Time</t>
  </si>
  <si>
    <t>Past 12-Months</t>
  </si>
  <si>
    <t>Jan-24</t>
  </si>
  <si>
    <t>(1/14/2024 - 1/20/2024)</t>
  </si>
  <si>
    <t>(1/21/2024 - 1/27/2024)</t>
  </si>
  <si>
    <t>(1/28/2024 - 2/3/2024)</t>
  </si>
  <si>
    <t>(2/4/2024 - 2/10/2024)</t>
  </si>
  <si>
    <t>Week Days</t>
  </si>
  <si>
    <t>4-5-4 Month</t>
  </si>
  <si>
    <t>Week_1</t>
  </si>
  <si>
    <t>(1/2/2023 - 1/8/2023)</t>
  </si>
  <si>
    <t>Week_2</t>
  </si>
  <si>
    <t>(1/9/2023 - 1/15/2023)</t>
  </si>
  <si>
    <t>Week_3</t>
  </si>
  <si>
    <t>(1/16/2023 - 1/22/2023)</t>
  </si>
  <si>
    <t>Week_4</t>
  </si>
  <si>
    <t>(1/23/2023 - 1/29/2023)</t>
  </si>
  <si>
    <t>Week_5</t>
  </si>
  <si>
    <t>(1/29/2023 - 2/4/2023)</t>
  </si>
  <si>
    <t>Week_6</t>
  </si>
  <si>
    <t>(2/6/2023 - 2/12/2023)</t>
  </si>
  <si>
    <t>Week_7</t>
  </si>
  <si>
    <t>(2/13/2023 - 2/19/2023)</t>
  </si>
  <si>
    <t>Week_8</t>
  </si>
  <si>
    <t>(2/20/2023 - 2/26/2023)</t>
  </si>
  <si>
    <t>Week_9</t>
  </si>
  <si>
    <t>(2/27/2023 - 3/5/2023)</t>
  </si>
  <si>
    <t>Week_10</t>
  </si>
  <si>
    <t>(3/6/2023 - 3/12/2023)</t>
  </si>
  <si>
    <t>Week_11</t>
  </si>
  <si>
    <t>(3/13/2023 - 3/19/2023)</t>
  </si>
  <si>
    <t>Week_12</t>
  </si>
  <si>
    <t>3/20/2023 - 3/26/2023)</t>
  </si>
  <si>
    <t>Week_13</t>
  </si>
  <si>
    <t>3/27/2023 - 4/2/2023)</t>
  </si>
  <si>
    <t>Week_14</t>
  </si>
  <si>
    <t>(4/3/2023 - 4/9/2023)</t>
  </si>
  <si>
    <t>Week_15</t>
  </si>
  <si>
    <t>(4/10/2023 - 4/16/2023)</t>
  </si>
  <si>
    <t>Week_16</t>
  </si>
  <si>
    <t>(4/17/2023 - 4/23/2023)</t>
  </si>
  <si>
    <t>Week_17</t>
  </si>
  <si>
    <t>(4/24/2023 - 4/30/2023)</t>
  </si>
  <si>
    <t>Week_18</t>
  </si>
  <si>
    <t>(5/1/2023 - 5/7/2023)</t>
  </si>
  <si>
    <t>Week_19</t>
  </si>
  <si>
    <t>(5/8/2023 - 5/14/2023)</t>
  </si>
  <si>
    <t>Week_20</t>
  </si>
  <si>
    <t>(5/15/2023 - 5/21/2023)</t>
  </si>
  <si>
    <t>Week_21</t>
  </si>
  <si>
    <t>(5/22/2023 - 5/28/2023)</t>
  </si>
  <si>
    <t>Week_22</t>
  </si>
  <si>
    <t>(5/29/2023 - 6/4/2023)</t>
  </si>
  <si>
    <t>Week_23</t>
  </si>
  <si>
    <t>(6/5/2023 - 6/11/2023)</t>
  </si>
  <si>
    <t>Week_24</t>
  </si>
  <si>
    <t>(6/12/2023 - 6/18/2023)</t>
  </si>
  <si>
    <t>Week_25</t>
  </si>
  <si>
    <t>(6/19/2023 - 6/25/2023)</t>
  </si>
  <si>
    <t>Week_26</t>
  </si>
  <si>
    <t>(6/26/2023 - 7/2/2023)</t>
  </si>
  <si>
    <t>Week_27</t>
  </si>
  <si>
    <t>(7/3/2023 - 7/9/2023)</t>
  </si>
  <si>
    <t>Week_28</t>
  </si>
  <si>
    <t>(7/10/2023 -  7/16/2023)</t>
  </si>
  <si>
    <t>Week_29</t>
  </si>
  <si>
    <t>(7/17/2023 -  7/23/2023)</t>
  </si>
  <si>
    <t>Week_30</t>
  </si>
  <si>
    <t>(7/24/2023 - 7/30/2023)</t>
  </si>
  <si>
    <t>Week_31</t>
  </si>
  <si>
    <t>(7/31/2023 - 8/6/2023)</t>
  </si>
  <si>
    <t>Week_32</t>
  </si>
  <si>
    <t>(8/7/2023 - 8/13/2023)</t>
  </si>
  <si>
    <t>Week_33</t>
  </si>
  <si>
    <t>(8/14/2023 - 8/20/2023)</t>
  </si>
  <si>
    <t>(8/21/2023 - 8/27/2023)</t>
  </si>
  <si>
    <t>Week_34</t>
  </si>
  <si>
    <t>Week_35</t>
  </si>
  <si>
    <t>(8/28/2023 - 9/3/2023)</t>
  </si>
  <si>
    <t>Week_36</t>
  </si>
  <si>
    <t>(9/4/2023 - 9/10/2023)</t>
  </si>
  <si>
    <t>Week_37</t>
  </si>
  <si>
    <t>(9/11/2023 - 9/17/2023)</t>
  </si>
  <si>
    <t>Week_38</t>
  </si>
  <si>
    <t>(9/18/2023 - 9/24/2023)</t>
  </si>
  <si>
    <t>Week_39</t>
  </si>
  <si>
    <t>(9/25/2023 - 10/1/2023)</t>
  </si>
  <si>
    <t>Week_40</t>
  </si>
  <si>
    <t>(10/2/2023 - 10/8/2023)</t>
  </si>
  <si>
    <t>Week_41</t>
  </si>
  <si>
    <t>(10/9/2023 - 10/15/2023)</t>
  </si>
  <si>
    <t>Week_42</t>
  </si>
  <si>
    <t>(10/16/2023 - 10/22/2023)</t>
  </si>
  <si>
    <t>Week_43</t>
  </si>
  <si>
    <t>(10/23/2023 - 10/29/2023)</t>
  </si>
  <si>
    <t>Week_44</t>
  </si>
  <si>
    <t>Week_45</t>
  </si>
  <si>
    <t>Week_46</t>
  </si>
  <si>
    <t>(11/13/2023 - 11/19/2023)</t>
  </si>
  <si>
    <t>Week_47</t>
  </si>
  <si>
    <t>(11/20/2023 - 11/26/2023)</t>
  </si>
  <si>
    <t>(11/26/2023 - 12/2/2023)</t>
  </si>
  <si>
    <t>Week_48</t>
  </si>
  <si>
    <t>Week_49</t>
  </si>
  <si>
    <t>Week_50</t>
  </si>
  <si>
    <t>Week_51</t>
  </si>
  <si>
    <t>Week_52</t>
  </si>
  <si>
    <t>Week_53</t>
  </si>
  <si>
    <t>(12/31/2023 - 1/6/2024)</t>
  </si>
  <si>
    <t>Feb-24</t>
  </si>
  <si>
    <t>(2/11/2024 - 2/17/2024)</t>
  </si>
  <si>
    <t>(2/18/2024 - 2/24/2024)</t>
  </si>
  <si>
    <t>(2/25/2024 - 3/2/2024)</t>
  </si>
  <si>
    <t>Mar-24</t>
  </si>
  <si>
    <t>(3/3/2024 - 3/9/2024)</t>
  </si>
  <si>
    <t>(3/10/2024 - 3/16/2024)</t>
  </si>
  <si>
    <t>(3/17/2024 - 3/23/2024)</t>
  </si>
  <si>
    <t>(3/24/2024 - 3/30/2024)</t>
  </si>
  <si>
    <t>(3/31/2024 - 4/6/2024)</t>
  </si>
  <si>
    <t>Apr-24</t>
  </si>
  <si>
    <t>(4/7/2024 - 4/13/2024)</t>
  </si>
  <si>
    <t>(4/14/2024 - 4/20/2024)</t>
  </si>
  <si>
    <t>(4/21/2024 - 4/27/2024)</t>
  </si>
  <si>
    <t>(4/28/2024 - 5/4/2024)</t>
  </si>
  <si>
    <t>May-24</t>
  </si>
  <si>
    <t>(5/5/2024 - 5/11/2024)</t>
  </si>
  <si>
    <t>(5/12/2024 - 5/18/2024)</t>
  </si>
  <si>
    <t>(5/19/2024 - 5/25/2024)</t>
  </si>
  <si>
    <t>(5/26/2024 - 6/1/2024)</t>
  </si>
  <si>
    <t>Jun-24</t>
  </si>
  <si>
    <t>(6/2/2024 - 6/8/2024)</t>
  </si>
  <si>
    <t>(6/9/2024 - 6/15/2024)</t>
  </si>
  <si>
    <t>(6/16/2024 - 6/22/2024)</t>
  </si>
  <si>
    <t>(6/23/2024 - 6/29/2024)</t>
  </si>
  <si>
    <t>(6/30/2024 - 7/6/2024)</t>
  </si>
  <si>
    <t>Jul-24</t>
  </si>
  <si>
    <t>(7/7/2024 - 7/13/2024)</t>
  </si>
  <si>
    <t>(7/14/2024 - 7/20/2024)</t>
  </si>
  <si>
    <t>(7/21/2024 - 7/27/2024)</t>
  </si>
  <si>
    <t>(7/28/2024 - 8/3/2024)</t>
  </si>
  <si>
    <t>Aug-24</t>
  </si>
  <si>
    <t>(8/4/2024 - 8/10/2024)</t>
  </si>
  <si>
    <t>(8/11/2024 - 8/17/2024)</t>
  </si>
  <si>
    <t>(8/18/2024 - 8/24/2024)</t>
  </si>
  <si>
    <t>(8/25/2024 - 8/31/2024)</t>
  </si>
  <si>
    <t>Sep-24</t>
  </si>
  <si>
    <t>(9/1/2024 - 9/7/2024)</t>
  </si>
  <si>
    <t>(9/8/2024 - 9/14/2024)</t>
  </si>
  <si>
    <t>(9/15/2024 - 9/21/2024)</t>
  </si>
  <si>
    <t>(9/22/2024 - 9/28/2024)</t>
  </si>
  <si>
    <t>(9/29/2024 - 10/5/2024)</t>
  </si>
  <si>
    <t>Oct-24</t>
  </si>
  <si>
    <t>(10/6/2024 - 10/12/2024)</t>
  </si>
  <si>
    <t>(10/13/2024 - 10/19/2024)</t>
  </si>
  <si>
    <t>(10/20/2024 - 10/26/2024)</t>
  </si>
  <si>
    <t>(10/27/2024 - 11/2/2024)</t>
  </si>
  <si>
    <t>Nov-24</t>
  </si>
  <si>
    <t>(11/3/2024 - 11/9/2024)</t>
  </si>
  <si>
    <t>(11/10/2024 - 11/16/2024)</t>
  </si>
  <si>
    <t>(11/17/2024 - 11/23/2024)</t>
  </si>
  <si>
    <t>(11/24/2024 - 11/30/2024)</t>
  </si>
  <si>
    <t>Dec-24</t>
  </si>
  <si>
    <t>(12/1/2024 - 12/7/2024)</t>
  </si>
  <si>
    <t>(12/8/2024 - 12/14/2024)</t>
  </si>
  <si>
    <t>(12/15/2024 - 12/21/2024)</t>
  </si>
  <si>
    <t>(12/22/2024 - 12/28/2024)</t>
  </si>
  <si>
    <t>00:08:02</t>
  </si>
  <si>
    <t>12:58:13</t>
  </si>
  <si>
    <t>1426165</t>
  </si>
  <si>
    <t>LVP_1</t>
  </si>
  <si>
    <t>Marion Mackie</t>
  </si>
  <si>
    <t>1014</t>
  </si>
  <si>
    <t>15619238516</t>
  </si>
  <si>
    <t>0:57</t>
  </si>
  <si>
    <t>1015</t>
  </si>
  <si>
    <t>0:13</t>
  </si>
  <si>
    <t>1016</t>
  </si>
  <si>
    <t>0:19</t>
  </si>
  <si>
    <t>1017</t>
  </si>
  <si>
    <t>1020</t>
  </si>
  <si>
    <t>5619238516</t>
  </si>
  <si>
    <t>1033</t>
  </si>
  <si>
    <t>1041</t>
  </si>
  <si>
    <t>0:30</t>
  </si>
  <si>
    <t>1086</t>
  </si>
  <si>
    <t>8446027547</t>
  </si>
  <si>
    <t>1097</t>
  </si>
  <si>
    <t>1125</t>
  </si>
  <si>
    <t>114</t>
  </si>
  <si>
    <t>1243</t>
  </si>
  <si>
    <t>1256</t>
  </si>
  <si>
    <t>1272</t>
  </si>
  <si>
    <t>1296</t>
  </si>
  <si>
    <t>173</t>
  </si>
  <si>
    <t>18:25</t>
  </si>
  <si>
    <t>188</t>
  </si>
  <si>
    <t>202</t>
  </si>
  <si>
    <t>1:30</t>
  </si>
  <si>
    <t>236</t>
  </si>
  <si>
    <t>245</t>
  </si>
  <si>
    <t>1:01</t>
  </si>
  <si>
    <t>268</t>
  </si>
  <si>
    <t>376</t>
  </si>
  <si>
    <t>13:51</t>
  </si>
  <si>
    <t>404</t>
  </si>
  <si>
    <t>6:41</t>
  </si>
  <si>
    <t>408</t>
  </si>
  <si>
    <t>424</t>
  </si>
  <si>
    <t>437</t>
  </si>
  <si>
    <t>6:43</t>
  </si>
  <si>
    <t>474</t>
  </si>
  <si>
    <t>526</t>
  </si>
  <si>
    <t>57</t>
  </si>
  <si>
    <t>666</t>
  </si>
  <si>
    <t>689</t>
  </si>
  <si>
    <t>708</t>
  </si>
  <si>
    <t>728</t>
  </si>
  <si>
    <t>736</t>
  </si>
  <si>
    <t>4002850001</t>
  </si>
  <si>
    <t>5:47</t>
  </si>
  <si>
    <t>76</t>
  </si>
  <si>
    <t>794</t>
  </si>
  <si>
    <t>82</t>
  </si>
  <si>
    <t>840</t>
  </si>
  <si>
    <t>858</t>
  </si>
  <si>
    <t>979</t>
  </si>
  <si>
    <t>98</t>
  </si>
  <si>
    <t>984</t>
  </si>
  <si>
    <t>991</t>
  </si>
  <si>
    <t>1138</t>
  </si>
  <si>
    <t>0:01</t>
  </si>
  <si>
    <t>1139</t>
  </si>
  <si>
    <t>1190</t>
  </si>
  <si>
    <t>1198</t>
  </si>
  <si>
    <t>4002501736</t>
  </si>
  <si>
    <t>01161437628838</t>
  </si>
  <si>
    <t>1218</t>
  </si>
  <si>
    <t>1222</t>
  </si>
  <si>
    <t>16</t>
  </si>
  <si>
    <t>3:54</t>
  </si>
  <si>
    <t>22</t>
  </si>
  <si>
    <t>27</t>
  </si>
  <si>
    <t>4:03</t>
  </si>
  <si>
    <t>3</t>
  </si>
  <si>
    <t>31</t>
  </si>
  <si>
    <t>3:35</t>
  </si>
  <si>
    <t>351</t>
  </si>
  <si>
    <t>354</t>
  </si>
  <si>
    <t>6:13</t>
  </si>
  <si>
    <t>366</t>
  </si>
  <si>
    <t>4:15</t>
  </si>
  <si>
    <t>370</t>
  </si>
  <si>
    <t>01161393892741</t>
  </si>
  <si>
    <t>3:09</t>
  </si>
  <si>
    <t>45</t>
  </si>
  <si>
    <t>54</t>
  </si>
  <si>
    <t>01161383623225</t>
  </si>
  <si>
    <t>615</t>
  </si>
  <si>
    <t>629</t>
  </si>
  <si>
    <t>639</t>
  </si>
  <si>
    <t>15:25</t>
  </si>
  <si>
    <t>8</t>
  </si>
  <si>
    <t>1179</t>
  </si>
  <si>
    <t>0114964214803011</t>
  </si>
  <si>
    <t>1115</t>
  </si>
  <si>
    <t>01141315281644</t>
  </si>
  <si>
    <t>9:01</t>
  </si>
  <si>
    <t>1128</t>
  </si>
  <si>
    <t>4002501732</t>
  </si>
  <si>
    <t>1159</t>
  </si>
  <si>
    <t>1163</t>
  </si>
  <si>
    <t>0:04</t>
  </si>
  <si>
    <t>1167</t>
  </si>
  <si>
    <t>1175</t>
  </si>
  <si>
    <t>1177</t>
  </si>
  <si>
    <t>6:36</t>
  </si>
  <si>
    <t>1183</t>
  </si>
  <si>
    <t>0:10</t>
  </si>
  <si>
    <t>3:07</t>
  </si>
  <si>
    <t>195</t>
  </si>
  <si>
    <t>213</t>
  </si>
  <si>
    <t>223</t>
  </si>
  <si>
    <t>1:47</t>
  </si>
  <si>
    <t>250</t>
  </si>
  <si>
    <t>266</t>
  </si>
  <si>
    <t>3:42</t>
  </si>
  <si>
    <t>286</t>
  </si>
  <si>
    <t>299</t>
  </si>
  <si>
    <t>508</t>
  </si>
  <si>
    <t>528</t>
  </si>
  <si>
    <t>0:46</t>
  </si>
  <si>
    <t>548</t>
  </si>
  <si>
    <t>4:16</t>
  </si>
  <si>
    <t>560</t>
  </si>
  <si>
    <t>917</t>
  </si>
  <si>
    <t>924</t>
  </si>
  <si>
    <t>5:52</t>
  </si>
  <si>
    <t>928</t>
  </si>
  <si>
    <t>933</t>
  </si>
  <si>
    <t>934</t>
  </si>
  <si>
    <t>935</t>
  </si>
  <si>
    <t>938</t>
  </si>
  <si>
    <t>942</t>
  </si>
  <si>
    <t>109</t>
  </si>
  <si>
    <t>121</t>
  </si>
  <si>
    <t>1253</t>
  </si>
  <si>
    <t>1298</t>
  </si>
  <si>
    <t>1316</t>
  </si>
  <si>
    <t>137</t>
  </si>
  <si>
    <t>16:10</t>
  </si>
  <si>
    <t>3:28</t>
  </si>
  <si>
    <t>2:16</t>
  </si>
  <si>
    <t>187</t>
  </si>
  <si>
    <t>209</t>
  </si>
  <si>
    <t>13:31</t>
  </si>
  <si>
    <t>248</t>
  </si>
  <si>
    <t>258</t>
  </si>
  <si>
    <t>276</t>
  </si>
  <si>
    <t>287</t>
  </si>
  <si>
    <t>14:27</t>
  </si>
  <si>
    <t>292</t>
  </si>
  <si>
    <t>4345323791</t>
  </si>
  <si>
    <t>1:07</t>
  </si>
  <si>
    <t>394</t>
  </si>
  <si>
    <t>422</t>
  </si>
  <si>
    <t>442</t>
  </si>
  <si>
    <t>453</t>
  </si>
  <si>
    <t>1:14</t>
  </si>
  <si>
    <t>491</t>
  </si>
  <si>
    <t>509</t>
  </si>
  <si>
    <t>554</t>
  </si>
  <si>
    <t>565</t>
  </si>
  <si>
    <t>8:30</t>
  </si>
  <si>
    <t>66</t>
  </si>
  <si>
    <t>679</t>
  </si>
  <si>
    <t>10:39</t>
  </si>
  <si>
    <t>690</t>
  </si>
  <si>
    <t>8:04</t>
  </si>
  <si>
    <t>714</t>
  </si>
  <si>
    <t>725</t>
  </si>
  <si>
    <t>1:03</t>
  </si>
  <si>
    <t>748</t>
  </si>
  <si>
    <t>77</t>
  </si>
  <si>
    <t>4843588686</t>
  </si>
  <si>
    <t>801</t>
  </si>
  <si>
    <t>83</t>
  </si>
  <si>
    <t>0:58</t>
  </si>
  <si>
    <t>844</t>
  </si>
  <si>
    <t>866</t>
  </si>
  <si>
    <t>9:19</t>
  </si>
  <si>
    <t>885</t>
  </si>
  <si>
    <t>11:49</t>
  </si>
  <si>
    <t>96</t>
  </si>
  <si>
    <t>1002</t>
  </si>
  <si>
    <t>1012</t>
  </si>
  <si>
    <t>1028</t>
  </si>
  <si>
    <t>1043</t>
  </si>
  <si>
    <t>1059</t>
  </si>
  <si>
    <t>106</t>
  </si>
  <si>
    <t>1099</t>
  </si>
  <si>
    <t>1106</t>
  </si>
  <si>
    <t>1129</t>
  </si>
  <si>
    <t>14:51</t>
  </si>
  <si>
    <t>1153</t>
  </si>
  <si>
    <t>117</t>
  </si>
  <si>
    <t>1255</t>
  </si>
  <si>
    <t>1262</t>
  </si>
  <si>
    <t>1269</t>
  </si>
  <si>
    <t>130</t>
  </si>
  <si>
    <t>5:58</t>
  </si>
  <si>
    <t>1306</t>
  </si>
  <si>
    <t>1313</t>
  </si>
  <si>
    <t>3:23</t>
  </si>
  <si>
    <t>1320</t>
  </si>
  <si>
    <t>1328</t>
  </si>
  <si>
    <t>1338</t>
  </si>
  <si>
    <t>1347</t>
  </si>
  <si>
    <t>4:43</t>
  </si>
  <si>
    <t>1356</t>
  </si>
  <si>
    <t>146</t>
  </si>
  <si>
    <t>201</t>
  </si>
  <si>
    <t>217</t>
  </si>
  <si>
    <t>227</t>
  </si>
  <si>
    <t>238</t>
  </si>
  <si>
    <t>264</t>
  </si>
  <si>
    <t>6:12</t>
  </si>
  <si>
    <t>283</t>
  </si>
  <si>
    <t>6108784000</t>
  </si>
  <si>
    <t>8:58</t>
  </si>
  <si>
    <t>296</t>
  </si>
  <si>
    <t>392</t>
  </si>
  <si>
    <t>4:50</t>
  </si>
  <si>
    <t>403</t>
  </si>
  <si>
    <t>423</t>
  </si>
  <si>
    <t>439</t>
  </si>
  <si>
    <t>449</t>
  </si>
  <si>
    <t>0:27</t>
  </si>
  <si>
    <t>455</t>
  </si>
  <si>
    <t>490</t>
  </si>
  <si>
    <t>501</t>
  </si>
  <si>
    <t>514</t>
  </si>
  <si>
    <t>538</t>
  </si>
  <si>
    <t>4:12</t>
  </si>
  <si>
    <t>552</t>
  </si>
  <si>
    <t>564</t>
  </si>
  <si>
    <t>14:35</t>
  </si>
  <si>
    <t>60</t>
  </si>
  <si>
    <t>669</t>
  </si>
  <si>
    <t>682</t>
  </si>
  <si>
    <t>69</t>
  </si>
  <si>
    <t>4:05</t>
  </si>
  <si>
    <t>692</t>
  </si>
  <si>
    <t>729</t>
  </si>
  <si>
    <t>9:18</t>
  </si>
  <si>
    <t>740</t>
  </si>
  <si>
    <t>751</t>
  </si>
  <si>
    <t>78</t>
  </si>
  <si>
    <t>806</t>
  </si>
  <si>
    <t>815</t>
  </si>
  <si>
    <t>4:55</t>
  </si>
  <si>
    <t>836</t>
  </si>
  <si>
    <t>871</t>
  </si>
  <si>
    <t>895</t>
  </si>
  <si>
    <t>992</t>
  </si>
  <si>
    <t>5:11</t>
  </si>
  <si>
    <t>912</t>
  </si>
  <si>
    <t>6759474</t>
  </si>
  <si>
    <t>925</t>
  </si>
  <si>
    <t>930</t>
  </si>
  <si>
    <t>936</t>
  </si>
  <si>
    <t>937</t>
  </si>
  <si>
    <t>0:18</t>
  </si>
  <si>
    <t>1006</t>
  </si>
  <si>
    <t>1013</t>
  </si>
  <si>
    <t>5:31</t>
  </si>
  <si>
    <t>1049</t>
  </si>
  <si>
    <t>1064</t>
  </si>
  <si>
    <t>1071</t>
  </si>
  <si>
    <t>1081</t>
  </si>
  <si>
    <t>8:28</t>
  </si>
  <si>
    <t>1098</t>
  </si>
  <si>
    <t>1109</t>
  </si>
  <si>
    <t>1130</t>
  </si>
  <si>
    <t>1140</t>
  </si>
  <si>
    <t>1245</t>
  </si>
  <si>
    <t>1260</t>
  </si>
  <si>
    <t>127</t>
  </si>
  <si>
    <t>3:30</t>
  </si>
  <si>
    <t>1274</t>
  </si>
  <si>
    <t>1321</t>
  </si>
  <si>
    <t>1331</t>
  </si>
  <si>
    <t>1341</t>
  </si>
  <si>
    <t>1357</t>
  </si>
  <si>
    <t>136</t>
  </si>
  <si>
    <t>163</t>
  </si>
  <si>
    <t>172</t>
  </si>
  <si>
    <t>197</t>
  </si>
  <si>
    <t>219</t>
  </si>
  <si>
    <t>240</t>
  </si>
  <si>
    <t>391</t>
  </si>
  <si>
    <t>3:45</t>
  </si>
  <si>
    <t>402</t>
  </si>
  <si>
    <t>416</t>
  </si>
  <si>
    <t>4:31</t>
  </si>
  <si>
    <t>457</t>
  </si>
  <si>
    <t>464</t>
  </si>
  <si>
    <t>468</t>
  </si>
  <si>
    <t>21</t>
  </si>
  <si>
    <t>477</t>
  </si>
  <si>
    <t>511</t>
  </si>
  <si>
    <t>523</t>
  </si>
  <si>
    <t>547</t>
  </si>
  <si>
    <t>64</t>
  </si>
  <si>
    <t>663</t>
  </si>
  <si>
    <t>676</t>
  </si>
  <si>
    <t>5:07</t>
  </si>
  <si>
    <t>688</t>
  </si>
  <si>
    <t>5:13</t>
  </si>
  <si>
    <t>712</t>
  </si>
  <si>
    <t>763</t>
  </si>
  <si>
    <t>779</t>
  </si>
  <si>
    <t>814</t>
  </si>
  <si>
    <t>821</t>
  </si>
  <si>
    <t>839</t>
  </si>
  <si>
    <t>2158092520</t>
  </si>
  <si>
    <t>11:14</t>
  </si>
  <si>
    <t>849</t>
  </si>
  <si>
    <t>85</t>
  </si>
  <si>
    <t>878</t>
  </si>
  <si>
    <t>983</t>
  </si>
  <si>
    <t>15:36</t>
  </si>
  <si>
    <t>1187</t>
  </si>
  <si>
    <t>946</t>
  </si>
  <si>
    <t>0:36</t>
  </si>
  <si>
    <t>947</t>
  </si>
  <si>
    <t>948</t>
  </si>
  <si>
    <t>949</t>
  </si>
  <si>
    <t>1:13</t>
  </si>
  <si>
    <t>951</t>
  </si>
  <si>
    <t>1203</t>
  </si>
  <si>
    <t>10:37</t>
  </si>
  <si>
    <t>905</t>
  </si>
  <si>
    <t>011442038686761</t>
  </si>
  <si>
    <t>1008</t>
  </si>
  <si>
    <t>1021</t>
  </si>
  <si>
    <t>1029</t>
  </si>
  <si>
    <t>1040</t>
  </si>
  <si>
    <t>1069</t>
  </si>
  <si>
    <t>3:58</t>
  </si>
  <si>
    <t>1075</t>
  </si>
  <si>
    <t>1084</t>
  </si>
  <si>
    <t>4:08</t>
  </si>
  <si>
    <t>1102</t>
  </si>
  <si>
    <t>8473834985</t>
  </si>
  <si>
    <t>1110</t>
  </si>
  <si>
    <t>1113</t>
  </si>
  <si>
    <t>1131</t>
  </si>
  <si>
    <t>4:56</t>
  </si>
  <si>
    <t>1143</t>
  </si>
  <si>
    <t>1235</t>
  </si>
  <si>
    <t>9</t>
  </si>
  <si>
    <t>1244</t>
  </si>
  <si>
    <t>2:19</t>
  </si>
  <si>
    <t>1250</t>
  </si>
  <si>
    <t>1259</t>
  </si>
  <si>
    <t>1282</t>
  </si>
  <si>
    <t>6:05</t>
  </si>
  <si>
    <t>129</t>
  </si>
  <si>
    <t>1319</t>
  </si>
  <si>
    <t>1322</t>
  </si>
  <si>
    <t>1334</t>
  </si>
  <si>
    <t>10:14</t>
  </si>
  <si>
    <t>10:45</t>
  </si>
  <si>
    <t>171</t>
  </si>
  <si>
    <t>7:34</t>
  </si>
  <si>
    <t>183</t>
  </si>
  <si>
    <t>198</t>
  </si>
  <si>
    <t>7:03</t>
  </si>
  <si>
    <t>231</t>
  </si>
  <si>
    <t>242</t>
  </si>
  <si>
    <t>261</t>
  </si>
  <si>
    <t>3467883568</t>
  </si>
  <si>
    <t>280</t>
  </si>
  <si>
    <t>12:25</t>
  </si>
  <si>
    <t>382</t>
  </si>
  <si>
    <t>9:58</t>
  </si>
  <si>
    <t>390</t>
  </si>
  <si>
    <t>409</t>
  </si>
  <si>
    <t>418</t>
  </si>
  <si>
    <t>433</t>
  </si>
  <si>
    <t>5:18</t>
  </si>
  <si>
    <t>448</t>
  </si>
  <si>
    <t>473</t>
  </si>
  <si>
    <t>483</t>
  </si>
  <si>
    <t>7:57</t>
  </si>
  <si>
    <t>494</t>
  </si>
  <si>
    <t>531</t>
  </si>
  <si>
    <t>665</t>
  </si>
  <si>
    <t>8:24</t>
  </si>
  <si>
    <t>673</t>
  </si>
  <si>
    <t>701</t>
  </si>
  <si>
    <t>722</t>
  </si>
  <si>
    <t>734</t>
  </si>
  <si>
    <t>776</t>
  </si>
  <si>
    <t>796</t>
  </si>
  <si>
    <t>834</t>
  </si>
  <si>
    <t>846</t>
  </si>
  <si>
    <t>867</t>
  </si>
  <si>
    <t>8:26</t>
  </si>
  <si>
    <t>880</t>
  </si>
  <si>
    <t>990</t>
  </si>
  <si>
    <t>8:55</t>
  </si>
  <si>
    <t>111</t>
  </si>
  <si>
    <t>144</t>
  </si>
  <si>
    <t>4:32</t>
  </si>
  <si>
    <t>153</t>
  </si>
  <si>
    <t>8:48</t>
  </si>
  <si>
    <t>159</t>
  </si>
  <si>
    <t>1:43</t>
  </si>
  <si>
    <t>170</t>
  </si>
  <si>
    <t>6:50</t>
  </si>
  <si>
    <t>177</t>
  </si>
  <si>
    <t>7:59</t>
  </si>
  <si>
    <t>192</t>
  </si>
  <si>
    <t>220</t>
  </si>
  <si>
    <t>10:55</t>
  </si>
  <si>
    <t>237</t>
  </si>
  <si>
    <t>9:48</t>
  </si>
  <si>
    <t>244</t>
  </si>
  <si>
    <t>254</t>
  </si>
  <si>
    <t>271</t>
  </si>
  <si>
    <t>37</t>
  </si>
  <si>
    <t>374</t>
  </si>
  <si>
    <t>385</t>
  </si>
  <si>
    <t>5:46</t>
  </si>
  <si>
    <t>401</t>
  </si>
  <si>
    <t>414</t>
  </si>
  <si>
    <t>426</t>
  </si>
  <si>
    <t>461</t>
  </si>
  <si>
    <t>471</t>
  </si>
  <si>
    <t>482</t>
  </si>
  <si>
    <t>7:44</t>
  </si>
  <si>
    <t>49</t>
  </si>
  <si>
    <t>5:22</t>
  </si>
  <si>
    <t>500</t>
  </si>
  <si>
    <t>513</t>
  </si>
  <si>
    <t>530</t>
  </si>
  <si>
    <t>540</t>
  </si>
  <si>
    <t>653</t>
  </si>
  <si>
    <t>664</t>
  </si>
  <si>
    <t>691</t>
  </si>
  <si>
    <t>711</t>
  </si>
  <si>
    <t>74</t>
  </si>
  <si>
    <t>755</t>
  </si>
  <si>
    <t>765</t>
  </si>
  <si>
    <t>789</t>
  </si>
  <si>
    <t>5:43</t>
  </si>
  <si>
    <t>81</t>
  </si>
  <si>
    <t>6:07</t>
  </si>
  <si>
    <t>811</t>
  </si>
  <si>
    <t>827</t>
  </si>
  <si>
    <t>6:16</t>
  </si>
  <si>
    <t>842</t>
  </si>
  <si>
    <t>861</t>
  </si>
  <si>
    <t>4:51</t>
  </si>
  <si>
    <t>93</t>
  </si>
  <si>
    <t>7:17</t>
  </si>
  <si>
    <t>99</t>
  </si>
  <si>
    <t>2:29</t>
  </si>
  <si>
    <t>1118</t>
  </si>
  <si>
    <t>1165</t>
  </si>
  <si>
    <t>1169</t>
  </si>
  <si>
    <t>8:36</t>
  </si>
  <si>
    <t>1180</t>
  </si>
  <si>
    <t>13:20</t>
  </si>
  <si>
    <t>1345</t>
  </si>
  <si>
    <t>1354</t>
  </si>
  <si>
    <t>3:46</t>
  </si>
  <si>
    <t>2:00</t>
  </si>
  <si>
    <t>568</t>
  </si>
  <si>
    <t>7:33</t>
  </si>
  <si>
    <t>572</t>
  </si>
  <si>
    <t>576</t>
  </si>
  <si>
    <t>11:38</t>
  </si>
  <si>
    <t>578</t>
  </si>
  <si>
    <t>9:54</t>
  </si>
  <si>
    <t>581</t>
  </si>
  <si>
    <t>4:24</t>
  </si>
  <si>
    <t>584</t>
  </si>
  <si>
    <t>8:38</t>
  </si>
  <si>
    <t>589</t>
  </si>
  <si>
    <t>591</t>
  </si>
  <si>
    <t>595</t>
  </si>
  <si>
    <t>605</t>
  </si>
  <si>
    <t>4002501734</t>
  </si>
  <si>
    <t>606</t>
  </si>
  <si>
    <t>607</t>
  </si>
  <si>
    <t>5:23</t>
  </si>
  <si>
    <t>610</t>
  </si>
  <si>
    <t>100</t>
  </si>
  <si>
    <t>4:28</t>
  </si>
  <si>
    <t>1005</t>
  </si>
  <si>
    <t>1026</t>
  </si>
  <si>
    <t>1037</t>
  </si>
  <si>
    <t>7:07</t>
  </si>
  <si>
    <t>1067</t>
  </si>
  <si>
    <t>5:44</t>
  </si>
  <si>
    <t>1077</t>
  </si>
  <si>
    <t>11:42</t>
  </si>
  <si>
    <t>1089</t>
  </si>
  <si>
    <t>1111</t>
  </si>
  <si>
    <t>112</t>
  </si>
  <si>
    <t>1127</t>
  </si>
  <si>
    <t>1232</t>
  </si>
  <si>
    <t>8:10</t>
  </si>
  <si>
    <t>1238</t>
  </si>
  <si>
    <t>1254</t>
  </si>
  <si>
    <t>1261</t>
  </si>
  <si>
    <t>1273</t>
  </si>
  <si>
    <t>21:28</t>
  </si>
  <si>
    <t>1292</t>
  </si>
  <si>
    <t>1343</t>
  </si>
  <si>
    <t>1353</t>
  </si>
  <si>
    <t>0:40</t>
  </si>
  <si>
    <t>149</t>
  </si>
  <si>
    <t>2:41</t>
  </si>
  <si>
    <t>165</t>
  </si>
  <si>
    <t>174</t>
  </si>
  <si>
    <t>5:10</t>
  </si>
  <si>
    <t>185</t>
  </si>
  <si>
    <t>199</t>
  </si>
  <si>
    <t>211</t>
  </si>
  <si>
    <t>239</t>
  </si>
  <si>
    <t>9:41</t>
  </si>
  <si>
    <t>246</t>
  </si>
  <si>
    <t>5:50</t>
  </si>
  <si>
    <t>260</t>
  </si>
  <si>
    <t>278</t>
  </si>
  <si>
    <t>377</t>
  </si>
  <si>
    <t>10:04</t>
  </si>
  <si>
    <t>388</t>
  </si>
  <si>
    <t>407</t>
  </si>
  <si>
    <t>412</t>
  </si>
  <si>
    <t>430</t>
  </si>
  <si>
    <t>44</t>
  </si>
  <si>
    <t>465</t>
  </si>
  <si>
    <t>5:20</t>
  </si>
  <si>
    <t>467</t>
  </si>
  <si>
    <t>0:47</t>
  </si>
  <si>
    <t>476</t>
  </si>
  <si>
    <t>13:50</t>
  </si>
  <si>
    <t>492</t>
  </si>
  <si>
    <t>51</t>
  </si>
  <si>
    <t>518</t>
  </si>
  <si>
    <t>533</t>
  </si>
  <si>
    <t>59</t>
  </si>
  <si>
    <t>4:33</t>
  </si>
  <si>
    <t>667</t>
  </si>
  <si>
    <t>675</t>
  </si>
  <si>
    <t>698</t>
  </si>
  <si>
    <t>71</t>
  </si>
  <si>
    <t>721</t>
  </si>
  <si>
    <t>756</t>
  </si>
  <si>
    <t>764</t>
  </si>
  <si>
    <t>780</t>
  </si>
  <si>
    <t>7:26</t>
  </si>
  <si>
    <t>792</t>
  </si>
  <si>
    <t>2:54</t>
  </si>
  <si>
    <t>826</t>
  </si>
  <si>
    <t>838</t>
  </si>
  <si>
    <t>851</t>
  </si>
  <si>
    <t>868</t>
  </si>
  <si>
    <t>94</t>
  </si>
  <si>
    <t>980</t>
  </si>
  <si>
    <t>0:31</t>
  </si>
  <si>
    <t>987</t>
  </si>
  <si>
    <t>1116</t>
  </si>
  <si>
    <t>2:08</t>
  </si>
  <si>
    <t>263</t>
  </si>
  <si>
    <t>269</t>
  </si>
  <si>
    <t>2:42</t>
  </si>
  <si>
    <t>282</t>
  </si>
  <si>
    <t>5:59</t>
  </si>
  <si>
    <t>539</t>
  </si>
  <si>
    <t>544</t>
  </si>
  <si>
    <t>550</t>
  </si>
  <si>
    <t>557</t>
  </si>
  <si>
    <t>4:34</t>
  </si>
  <si>
    <t>852</t>
  </si>
  <si>
    <t>4:58</t>
  </si>
  <si>
    <t>870</t>
  </si>
  <si>
    <t>887</t>
  </si>
  <si>
    <t>898</t>
  </si>
  <si>
    <t>1050</t>
  </si>
  <si>
    <t>162</t>
  </si>
  <si>
    <t>5:14</t>
  </si>
  <si>
    <t>169</t>
  </si>
  <si>
    <t>710</t>
  </si>
  <si>
    <t>4:17</t>
  </si>
  <si>
    <t>723</t>
  </si>
  <si>
    <t>787</t>
  </si>
  <si>
    <t>6:59</t>
  </si>
  <si>
    <t>802</t>
  </si>
  <si>
    <t>3:27</t>
  </si>
  <si>
    <t>1:35</t>
  </si>
  <si>
    <t>1278</t>
  </si>
  <si>
    <t>1279</t>
  </si>
  <si>
    <t>837</t>
  </si>
  <si>
    <t>1007</t>
  </si>
  <si>
    <t>1032</t>
  </si>
  <si>
    <t>3:08</t>
  </si>
  <si>
    <t>1036</t>
  </si>
  <si>
    <t>1048</t>
  </si>
  <si>
    <t>105</t>
  </si>
  <si>
    <t>1145</t>
  </si>
  <si>
    <t>10:06</t>
  </si>
  <si>
    <t>119</t>
  </si>
  <si>
    <t>5:03</t>
  </si>
  <si>
    <t>1310</t>
  </si>
  <si>
    <t>133</t>
  </si>
  <si>
    <t>4:36</t>
  </si>
  <si>
    <t>5:35</t>
  </si>
  <si>
    <t>186</t>
  </si>
  <si>
    <t>3:24</t>
  </si>
  <si>
    <t>215</t>
  </si>
  <si>
    <t>284</t>
  </si>
  <si>
    <t>293</t>
  </si>
  <si>
    <t>410</t>
  </si>
  <si>
    <t>427</t>
  </si>
  <si>
    <t>444</t>
  </si>
  <si>
    <t>452</t>
  </si>
  <si>
    <t>562</t>
  </si>
  <si>
    <t>668</t>
  </si>
  <si>
    <t>681</t>
  </si>
  <si>
    <t>707</t>
  </si>
  <si>
    <t>720</t>
  </si>
  <si>
    <t>3:53</t>
  </si>
  <si>
    <t>732</t>
  </si>
  <si>
    <t>745</t>
  </si>
  <si>
    <t>12:27</t>
  </si>
  <si>
    <t>793</t>
  </si>
  <si>
    <t>808</t>
  </si>
  <si>
    <t>865</t>
  </si>
  <si>
    <t>891</t>
  </si>
  <si>
    <t>3:38</t>
  </si>
  <si>
    <t>90</t>
  </si>
  <si>
    <t>1018</t>
  </si>
  <si>
    <t>1035</t>
  </si>
  <si>
    <t>9:52</t>
  </si>
  <si>
    <t>1046</t>
  </si>
  <si>
    <t>8:51</t>
  </si>
  <si>
    <t>1076</t>
  </si>
  <si>
    <t>113</t>
  </si>
  <si>
    <t>1142</t>
  </si>
  <si>
    <t>3:43</t>
  </si>
  <si>
    <t>122</t>
  </si>
  <si>
    <t>1236</t>
  </si>
  <si>
    <t>1248</t>
  </si>
  <si>
    <t>1268</t>
  </si>
  <si>
    <t>1280</t>
  </si>
  <si>
    <t>1299</t>
  </si>
  <si>
    <t>1333</t>
  </si>
  <si>
    <t>179</t>
  </si>
  <si>
    <t>279</t>
  </si>
  <si>
    <t>288</t>
  </si>
  <si>
    <t>3:25</t>
  </si>
  <si>
    <t>383</t>
  </si>
  <si>
    <t>7:52</t>
  </si>
  <si>
    <t>399</t>
  </si>
  <si>
    <t>41</t>
  </si>
  <si>
    <t>415</t>
  </si>
  <si>
    <t>428</t>
  </si>
  <si>
    <t>6:25</t>
  </si>
  <si>
    <t>447</t>
  </si>
  <si>
    <t>479</t>
  </si>
  <si>
    <t>489</t>
  </si>
  <si>
    <t>559</t>
  </si>
  <si>
    <t>694</t>
  </si>
  <si>
    <t>719</t>
  </si>
  <si>
    <t>731</t>
  </si>
  <si>
    <t>737</t>
  </si>
  <si>
    <t>786</t>
  </si>
  <si>
    <t>797</t>
  </si>
  <si>
    <t>80</t>
  </si>
  <si>
    <t>817</t>
  </si>
  <si>
    <t>88</t>
  </si>
  <si>
    <t>896</t>
  </si>
  <si>
    <t>1117</t>
  </si>
  <si>
    <t>1147</t>
  </si>
  <si>
    <t>1155</t>
  </si>
  <si>
    <t>1156</t>
  </si>
  <si>
    <t>1168</t>
  </si>
  <si>
    <t>1172</t>
  </si>
  <si>
    <t>1181</t>
  </si>
  <si>
    <t>6:37</t>
  </si>
  <si>
    <t>210</t>
  </si>
  <si>
    <t>241</t>
  </si>
  <si>
    <t>251</t>
  </si>
  <si>
    <t>270</t>
  </si>
  <si>
    <t>285</t>
  </si>
  <si>
    <t>569</t>
  </si>
  <si>
    <t>571</t>
  </si>
  <si>
    <t>582</t>
  </si>
  <si>
    <t>1:05</t>
  </si>
  <si>
    <t>587</t>
  </si>
  <si>
    <t>590</t>
  </si>
  <si>
    <t>592</t>
  </si>
  <si>
    <t>608</t>
  </si>
  <si>
    <t>611</t>
  </si>
  <si>
    <t>799</t>
  </si>
  <si>
    <t>805</t>
  </si>
  <si>
    <t>819</t>
  </si>
  <si>
    <t>820</t>
  </si>
  <si>
    <t>824</t>
  </si>
  <si>
    <t>825</t>
  </si>
  <si>
    <t>854</t>
  </si>
  <si>
    <t>873</t>
  </si>
  <si>
    <t>892</t>
  </si>
  <si>
    <t>9:13</t>
  </si>
  <si>
    <t>902</t>
  </si>
  <si>
    <t>903</t>
  </si>
  <si>
    <t>1188</t>
  </si>
  <si>
    <t>1195</t>
  </si>
  <si>
    <t>1197</t>
  </si>
  <si>
    <t>1201</t>
  </si>
  <si>
    <t>1226</t>
  </si>
  <si>
    <t>2</t>
  </si>
  <si>
    <t>23</t>
  </si>
  <si>
    <t>26</t>
  </si>
  <si>
    <t>350</t>
  </si>
  <si>
    <t>353</t>
  </si>
  <si>
    <t>368</t>
  </si>
  <si>
    <t>375</t>
  </si>
  <si>
    <t>2:05</t>
  </si>
  <si>
    <t>40</t>
  </si>
  <si>
    <t>5</t>
  </si>
  <si>
    <t>52</t>
  </si>
  <si>
    <t>614</t>
  </si>
  <si>
    <t>618</t>
  </si>
  <si>
    <t>632</t>
  </si>
  <si>
    <t>643</t>
  </si>
  <si>
    <t>872</t>
  </si>
  <si>
    <t>0:05</t>
  </si>
  <si>
    <t>874</t>
  </si>
  <si>
    <t>875</t>
  </si>
  <si>
    <t>877</t>
  </si>
  <si>
    <t>194</t>
  </si>
  <si>
    <t>206</t>
  </si>
  <si>
    <t>224</t>
  </si>
  <si>
    <t>2:26</t>
  </si>
  <si>
    <t>232</t>
  </si>
  <si>
    <t>2:23</t>
  </si>
  <si>
    <t>297</t>
  </si>
  <si>
    <t>911</t>
  </si>
  <si>
    <t>1:48</t>
  </si>
  <si>
    <t>926</t>
  </si>
  <si>
    <t>943</t>
  </si>
  <si>
    <t>1186</t>
  </si>
  <si>
    <t>7:08</t>
  </si>
  <si>
    <t>1204</t>
  </si>
  <si>
    <t>1208</t>
  </si>
  <si>
    <t>20</t>
  </si>
  <si>
    <t>338</t>
  </si>
  <si>
    <t>4:38</t>
  </si>
  <si>
    <t>624</t>
  </si>
  <si>
    <t>628</t>
  </si>
  <si>
    <t>950</t>
  </si>
  <si>
    <t>952</t>
  </si>
  <si>
    <t>306</t>
  </si>
  <si>
    <t>309</t>
  </si>
  <si>
    <t>311</t>
  </si>
  <si>
    <t>312</t>
  </si>
  <si>
    <t>313</t>
  </si>
  <si>
    <t>6:03</t>
  </si>
  <si>
    <t>316</t>
  </si>
  <si>
    <t>319</t>
  </si>
  <si>
    <t>1:51</t>
  </si>
  <si>
    <t>321</t>
  </si>
  <si>
    <t>325</t>
  </si>
  <si>
    <t>4:57</t>
  </si>
  <si>
    <t>333</t>
  </si>
  <si>
    <t>1126</t>
  </si>
  <si>
    <t>1144</t>
  </si>
  <si>
    <t>4:54</t>
  </si>
  <si>
    <t>1158</t>
  </si>
  <si>
    <t>1162</t>
  </si>
  <si>
    <t>1166</t>
  </si>
  <si>
    <t>1:18</t>
  </si>
  <si>
    <t>1171</t>
  </si>
  <si>
    <t>1178</t>
  </si>
  <si>
    <t>1344</t>
  </si>
  <si>
    <t>1:49</t>
  </si>
  <si>
    <t>5:09</t>
  </si>
  <si>
    <t>10:25</t>
  </si>
  <si>
    <t>6:47</t>
  </si>
  <si>
    <t>8:49</t>
  </si>
  <si>
    <t>308</t>
  </si>
  <si>
    <t>314</t>
  </si>
  <si>
    <t>315</t>
  </si>
  <si>
    <t>318</t>
  </si>
  <si>
    <t>320</t>
  </si>
  <si>
    <t>3:41</t>
  </si>
  <si>
    <t>324</t>
  </si>
  <si>
    <t>326</t>
  </si>
  <si>
    <t>328</t>
  </si>
  <si>
    <t>335</t>
  </si>
  <si>
    <t>481</t>
  </si>
  <si>
    <t>549</t>
  </si>
  <si>
    <t>551</t>
  </si>
  <si>
    <t>798</t>
  </si>
  <si>
    <t>804</t>
  </si>
  <si>
    <t>4:46</t>
  </si>
  <si>
    <t>810</t>
  </si>
  <si>
    <t>816</t>
  </si>
  <si>
    <t>828</t>
  </si>
  <si>
    <t>16:55</t>
  </si>
  <si>
    <t>856</t>
  </si>
  <si>
    <t>886</t>
  </si>
  <si>
    <t>13:13</t>
  </si>
  <si>
    <t>894</t>
  </si>
  <si>
    <t>900</t>
  </si>
  <si>
    <t>901</t>
  </si>
  <si>
    <t>1034</t>
  </si>
  <si>
    <t>10:26</t>
  </si>
  <si>
    <t>1070</t>
  </si>
  <si>
    <t>1074</t>
  </si>
  <si>
    <t>1082</t>
  </si>
  <si>
    <t>1093</t>
  </si>
  <si>
    <t>5084142006</t>
  </si>
  <si>
    <t>1112</t>
  </si>
  <si>
    <t>1132</t>
  </si>
  <si>
    <t>13:14</t>
  </si>
  <si>
    <t>1149</t>
  </si>
  <si>
    <t>1276</t>
  </si>
  <si>
    <t>1312</t>
  </si>
  <si>
    <t>10:35</t>
  </si>
  <si>
    <t>1318</t>
  </si>
  <si>
    <t>1324</t>
  </si>
  <si>
    <t>1332</t>
  </si>
  <si>
    <t>4:39</t>
  </si>
  <si>
    <t>1342</t>
  </si>
  <si>
    <t>1352</t>
  </si>
  <si>
    <t>419</t>
  </si>
  <si>
    <t>431</t>
  </si>
  <si>
    <t>450</t>
  </si>
  <si>
    <t>480</t>
  </si>
  <si>
    <t>495</t>
  </si>
  <si>
    <t>503</t>
  </si>
  <si>
    <t>522</t>
  </si>
  <si>
    <t>542</t>
  </si>
  <si>
    <t>556</t>
  </si>
  <si>
    <t>561</t>
  </si>
  <si>
    <t>7867618758</t>
  </si>
  <si>
    <t>661</t>
  </si>
  <si>
    <t>695</t>
  </si>
  <si>
    <t>754</t>
  </si>
  <si>
    <t>762</t>
  </si>
  <si>
    <t>768</t>
  </si>
  <si>
    <t>879</t>
  </si>
  <si>
    <t>1001</t>
  </si>
  <si>
    <t>1010</t>
  </si>
  <si>
    <t>1042</t>
  </si>
  <si>
    <t>1052</t>
  </si>
  <si>
    <t>107</t>
  </si>
  <si>
    <t>1088</t>
  </si>
  <si>
    <t>1122</t>
  </si>
  <si>
    <t>1134</t>
  </si>
  <si>
    <t>1146</t>
  </si>
  <si>
    <t>116</t>
  </si>
  <si>
    <t>1257</t>
  </si>
  <si>
    <t>1266</t>
  </si>
  <si>
    <t>1:16</t>
  </si>
  <si>
    <t>1294</t>
  </si>
  <si>
    <t>10:18</t>
  </si>
  <si>
    <t>1304</t>
  </si>
  <si>
    <t>1315</t>
  </si>
  <si>
    <t>134</t>
  </si>
  <si>
    <t>1349</t>
  </si>
  <si>
    <t>1355</t>
  </si>
  <si>
    <t>142</t>
  </si>
  <si>
    <t>200</t>
  </si>
  <si>
    <t>4:23</t>
  </si>
  <si>
    <t>230</t>
  </si>
  <si>
    <t>247</t>
  </si>
  <si>
    <t>262</t>
  </si>
  <si>
    <t>7:16</t>
  </si>
  <si>
    <t>277</t>
  </si>
  <si>
    <t>291</t>
  </si>
  <si>
    <t>384</t>
  </si>
  <si>
    <t>396</t>
  </si>
  <si>
    <t>417</t>
  </si>
  <si>
    <t>425</t>
  </si>
  <si>
    <t>440</t>
  </si>
  <si>
    <t>14:13</t>
  </si>
  <si>
    <t>451</t>
  </si>
  <si>
    <t>7:38</t>
  </si>
  <si>
    <t>485</t>
  </si>
  <si>
    <t>498</t>
  </si>
  <si>
    <t>510</t>
  </si>
  <si>
    <t>65</t>
  </si>
  <si>
    <t>680</t>
  </si>
  <si>
    <t>699</t>
  </si>
  <si>
    <t>706</t>
  </si>
  <si>
    <t>716</t>
  </si>
  <si>
    <t>7:54</t>
  </si>
  <si>
    <t>73</t>
  </si>
  <si>
    <t>6:02</t>
  </si>
  <si>
    <t>730</t>
  </si>
  <si>
    <t>739</t>
  </si>
  <si>
    <t>750</t>
  </si>
  <si>
    <t>79</t>
  </si>
  <si>
    <t>857</t>
  </si>
  <si>
    <t>882</t>
  </si>
  <si>
    <t>1022</t>
  </si>
  <si>
    <t>1031</t>
  </si>
  <si>
    <t>1068</t>
  </si>
  <si>
    <t>1072</t>
  </si>
  <si>
    <t>3:50</t>
  </si>
  <si>
    <t>108</t>
  </si>
  <si>
    <t>1080</t>
  </si>
  <si>
    <t>1090</t>
  </si>
  <si>
    <t>1108</t>
  </si>
  <si>
    <t>1133</t>
  </si>
  <si>
    <t>1265</t>
  </si>
  <si>
    <t>1275</t>
  </si>
  <si>
    <t>1293</t>
  </si>
  <si>
    <t>1330</t>
  </si>
  <si>
    <t>8:33</t>
  </si>
  <si>
    <t>1339</t>
  </si>
  <si>
    <t>2:31</t>
  </si>
  <si>
    <t>145</t>
  </si>
  <si>
    <t>148</t>
  </si>
  <si>
    <t>155</t>
  </si>
  <si>
    <t>167</t>
  </si>
  <si>
    <t>176</t>
  </si>
  <si>
    <t>8:14</t>
  </si>
  <si>
    <t>189</t>
  </si>
  <si>
    <t>218</t>
  </si>
  <si>
    <t>226</t>
  </si>
  <si>
    <t>253</t>
  </si>
  <si>
    <t>267</t>
  </si>
  <si>
    <t>35</t>
  </si>
  <si>
    <t>386</t>
  </si>
  <si>
    <t>400</t>
  </si>
  <si>
    <t>405</t>
  </si>
  <si>
    <t>413</t>
  </si>
  <si>
    <t>1:00</t>
  </si>
  <si>
    <t>438</t>
  </si>
  <si>
    <t>466</t>
  </si>
  <si>
    <t>47</t>
  </si>
  <si>
    <t>472</t>
  </si>
  <si>
    <t>484</t>
  </si>
  <si>
    <t>504</t>
  </si>
  <si>
    <t>515</t>
  </si>
  <si>
    <t>535</t>
  </si>
  <si>
    <t>56</t>
  </si>
  <si>
    <t>657</t>
  </si>
  <si>
    <t>672</t>
  </si>
  <si>
    <t>687</t>
  </si>
  <si>
    <t>5:05</t>
  </si>
  <si>
    <t>702</t>
  </si>
  <si>
    <t>713</t>
  </si>
  <si>
    <t>1:04</t>
  </si>
  <si>
    <t>724</t>
  </si>
  <si>
    <t>75</t>
  </si>
  <si>
    <t>757</t>
  </si>
  <si>
    <t>767</t>
  </si>
  <si>
    <t>791</t>
  </si>
  <si>
    <t>831</t>
  </si>
  <si>
    <t>843</t>
  </si>
  <si>
    <t>855</t>
  </si>
  <si>
    <t>3:03</t>
  </si>
  <si>
    <t>869</t>
  </si>
  <si>
    <t>92</t>
  </si>
  <si>
    <t>981</t>
  </si>
  <si>
    <t>6:39</t>
  </si>
  <si>
    <t>986</t>
  </si>
  <si>
    <t>1:11</t>
  </si>
  <si>
    <t>1062</t>
  </si>
  <si>
    <t>1079</t>
  </si>
  <si>
    <t>1234</t>
  </si>
  <si>
    <t>1242</t>
  </si>
  <si>
    <t>5:45</t>
  </si>
  <si>
    <t>1246</t>
  </si>
  <si>
    <t>1247</t>
  </si>
  <si>
    <t>4:27</t>
  </si>
  <si>
    <t>1309</t>
  </si>
  <si>
    <t>1317</t>
  </si>
  <si>
    <t>5:54</t>
  </si>
  <si>
    <t>1323</t>
  </si>
  <si>
    <t>1326</t>
  </si>
  <si>
    <t>135</t>
  </si>
  <si>
    <t>147</t>
  </si>
  <si>
    <t>152</t>
  </si>
  <si>
    <t>158</t>
  </si>
  <si>
    <t>161</t>
  </si>
  <si>
    <t>180</t>
  </si>
  <si>
    <t>34</t>
  </si>
  <si>
    <t>460</t>
  </si>
  <si>
    <t>463</t>
  </si>
  <si>
    <t>470</t>
  </si>
  <si>
    <t>660</t>
  </si>
  <si>
    <t>749</t>
  </si>
  <si>
    <t>759</t>
  </si>
  <si>
    <t>5:48</t>
  </si>
  <si>
    <t>769</t>
  </si>
  <si>
    <t>1209</t>
  </si>
  <si>
    <t>011864001201693</t>
  </si>
  <si>
    <t>2:04</t>
  </si>
  <si>
    <t>1211</t>
  </si>
  <si>
    <t>1192</t>
  </si>
  <si>
    <t>1194</t>
  </si>
  <si>
    <t>3:48</t>
  </si>
  <si>
    <t>1196</t>
  </si>
  <si>
    <t>1:15</t>
  </si>
  <si>
    <t>1200</t>
  </si>
  <si>
    <t>1205</t>
  </si>
  <si>
    <t>1229</t>
  </si>
  <si>
    <t>18</t>
  </si>
  <si>
    <t>24</t>
  </si>
  <si>
    <t>33</t>
  </si>
  <si>
    <t>352</t>
  </si>
  <si>
    <t>360</t>
  </si>
  <si>
    <t>363</t>
  </si>
  <si>
    <t>4</t>
  </si>
  <si>
    <t>11:48</t>
  </si>
  <si>
    <t>46</t>
  </si>
  <si>
    <t>53</t>
  </si>
  <si>
    <t>6</t>
  </si>
  <si>
    <t>613</t>
  </si>
  <si>
    <t>8:05</t>
  </si>
  <si>
    <t>616</t>
  </si>
  <si>
    <t>5:15</t>
  </si>
  <si>
    <t>627</t>
  </si>
  <si>
    <t>630</t>
  </si>
  <si>
    <t>2:47</t>
  </si>
  <si>
    <t>640</t>
  </si>
  <si>
    <t>7:05</t>
  </si>
  <si>
    <t>1101</t>
  </si>
  <si>
    <t>1119</t>
  </si>
  <si>
    <t>1137</t>
  </si>
  <si>
    <t>1150</t>
  </si>
  <si>
    <t>1164</t>
  </si>
  <si>
    <t>1170</t>
  </si>
  <si>
    <t>1182</t>
  </si>
  <si>
    <t>203</t>
  </si>
  <si>
    <t>222</t>
  </si>
  <si>
    <t>252</t>
  </si>
  <si>
    <t>281</t>
  </si>
  <si>
    <t>295</t>
  </si>
  <si>
    <t>298</t>
  </si>
  <si>
    <t>478</t>
  </si>
  <si>
    <t>517</t>
  </si>
  <si>
    <t>529</t>
  </si>
  <si>
    <t>546</t>
  </si>
  <si>
    <t>558</t>
  </si>
  <si>
    <t>7:41</t>
  </si>
  <si>
    <t>573</t>
  </si>
  <si>
    <t>575</t>
  </si>
  <si>
    <t>579</t>
  </si>
  <si>
    <t>11:07</t>
  </si>
  <si>
    <t>913</t>
  </si>
  <si>
    <t>918</t>
  </si>
  <si>
    <t>927</t>
  </si>
  <si>
    <t>929</t>
  </si>
  <si>
    <t>939</t>
  </si>
  <si>
    <t>941</t>
  </si>
  <si>
    <t>307</t>
  </si>
  <si>
    <t>317</t>
  </si>
  <si>
    <t>322</t>
  </si>
  <si>
    <t>323</t>
  </si>
  <si>
    <t>329</t>
  </si>
  <si>
    <t>332</t>
  </si>
  <si>
    <t>570</t>
  </si>
  <si>
    <t>3:13</t>
  </si>
  <si>
    <t>574</t>
  </si>
  <si>
    <t>577</t>
  </si>
  <si>
    <t>580</t>
  </si>
  <si>
    <t>2:35</t>
  </si>
  <si>
    <t>583</t>
  </si>
  <si>
    <t>586</t>
  </si>
  <si>
    <t>588</t>
  </si>
  <si>
    <t>1161</t>
  </si>
  <si>
    <t>1174</t>
  </si>
  <si>
    <t>371</t>
  </si>
  <si>
    <t>3:36</t>
  </si>
  <si>
    <t>619</t>
  </si>
  <si>
    <t>623</t>
  </si>
  <si>
    <t>1:21</t>
  </si>
  <si>
    <t>625</t>
  </si>
  <si>
    <t>1000</t>
  </si>
  <si>
    <t>1011</t>
  </si>
  <si>
    <t>102</t>
  </si>
  <si>
    <t>1061</t>
  </si>
  <si>
    <t>1065</t>
  </si>
  <si>
    <t>3:16</t>
  </si>
  <si>
    <t>1073</t>
  </si>
  <si>
    <t>1083</t>
  </si>
  <si>
    <t>1103</t>
  </si>
  <si>
    <t>1124</t>
  </si>
  <si>
    <t>1230</t>
  </si>
  <si>
    <t>1237</t>
  </si>
  <si>
    <t>1252</t>
  </si>
  <si>
    <t>1271</t>
  </si>
  <si>
    <t>1311</t>
  </si>
  <si>
    <t>1325</t>
  </si>
  <si>
    <t>140</t>
  </si>
  <si>
    <t>157</t>
  </si>
  <si>
    <t>178</t>
  </si>
  <si>
    <t>196</t>
  </si>
  <si>
    <t>207</t>
  </si>
  <si>
    <t>221</t>
  </si>
  <si>
    <t>225</t>
  </si>
  <si>
    <t>235</t>
  </si>
  <si>
    <t>7:27</t>
  </si>
  <si>
    <t>256</t>
  </si>
  <si>
    <t>272</t>
  </si>
  <si>
    <t>5:17</t>
  </si>
  <si>
    <t>380</t>
  </si>
  <si>
    <t>43</t>
  </si>
  <si>
    <t>0:56</t>
  </si>
  <si>
    <t>469</t>
  </si>
  <si>
    <t>493</t>
  </si>
  <si>
    <t>50</t>
  </si>
  <si>
    <t>505</t>
  </si>
  <si>
    <t>507</t>
  </si>
  <si>
    <t>519</t>
  </si>
  <si>
    <t>537</t>
  </si>
  <si>
    <t>658</t>
  </si>
  <si>
    <t>14:34</t>
  </si>
  <si>
    <t>67</t>
  </si>
  <si>
    <t>674</t>
  </si>
  <si>
    <t>686</t>
  </si>
  <si>
    <t>704</t>
  </si>
  <si>
    <t>743</t>
  </si>
  <si>
    <t>753</t>
  </si>
  <si>
    <t>774</t>
  </si>
  <si>
    <t>803</t>
  </si>
  <si>
    <t>818</t>
  </si>
  <si>
    <t>832</t>
  </si>
  <si>
    <t>7:04</t>
  </si>
  <si>
    <t>835</t>
  </si>
  <si>
    <t>84</t>
  </si>
  <si>
    <t>845</t>
  </si>
  <si>
    <t>860</t>
  </si>
  <si>
    <t>2:38</t>
  </si>
  <si>
    <t>1023</t>
  </si>
  <si>
    <t>1039</t>
  </si>
  <si>
    <t>1078</t>
  </si>
  <si>
    <t>1085</t>
  </si>
  <si>
    <t>1094</t>
  </si>
  <si>
    <t>1123</t>
  </si>
  <si>
    <t>1240</t>
  </si>
  <si>
    <t>11:52</t>
  </si>
  <si>
    <t>1267</t>
  </si>
  <si>
    <t>9:12</t>
  </si>
  <si>
    <t>1277</t>
  </si>
  <si>
    <t>6:08</t>
  </si>
  <si>
    <t>1297</t>
  </si>
  <si>
    <t>1329</t>
  </si>
  <si>
    <t>1336</t>
  </si>
  <si>
    <t>1346</t>
  </si>
  <si>
    <t>156</t>
  </si>
  <si>
    <t>166</t>
  </si>
  <si>
    <t>2:01</t>
  </si>
  <si>
    <t>182</t>
  </si>
  <si>
    <t>381</t>
  </si>
  <si>
    <t>39</t>
  </si>
  <si>
    <t>406</t>
  </si>
  <si>
    <t>420</t>
  </si>
  <si>
    <t>432</t>
  </si>
  <si>
    <t>462</t>
  </si>
  <si>
    <t>475</t>
  </si>
  <si>
    <t>7:13</t>
  </si>
  <si>
    <t>497</t>
  </si>
  <si>
    <t>512</t>
  </si>
  <si>
    <t>525</t>
  </si>
  <si>
    <t>536</t>
  </si>
  <si>
    <t>761</t>
  </si>
  <si>
    <t>790</t>
  </si>
  <si>
    <t>853</t>
  </si>
  <si>
    <t>3:12</t>
  </si>
  <si>
    <t>982</t>
  </si>
  <si>
    <t>988</t>
  </si>
  <si>
    <t>993</t>
  </si>
  <si>
    <t>2:11</t>
  </si>
  <si>
    <t>1009</t>
  </si>
  <si>
    <t>1025</t>
  </si>
  <si>
    <t>104</t>
  </si>
  <si>
    <t>1045</t>
  </si>
  <si>
    <t>1056</t>
  </si>
  <si>
    <t>1092</t>
  </si>
  <si>
    <t>1100</t>
  </si>
  <si>
    <t>1136</t>
  </si>
  <si>
    <t>115</t>
  </si>
  <si>
    <t>1151</t>
  </si>
  <si>
    <t>1258</t>
  </si>
  <si>
    <t>1263</t>
  </si>
  <si>
    <t>1:33</t>
  </si>
  <si>
    <t>1285</t>
  </si>
  <si>
    <t>1301</t>
  </si>
  <si>
    <t>1314</t>
  </si>
  <si>
    <t>132</t>
  </si>
  <si>
    <t>1350</t>
  </si>
  <si>
    <t>143</t>
  </si>
  <si>
    <t>191</t>
  </si>
  <si>
    <t>205</t>
  </si>
  <si>
    <t>216</t>
  </si>
  <si>
    <t>243</t>
  </si>
  <si>
    <t>257</t>
  </si>
  <si>
    <t>273</t>
  </si>
  <si>
    <t>294</t>
  </si>
  <si>
    <t>387</t>
  </si>
  <si>
    <t>411</t>
  </si>
  <si>
    <t>421</t>
  </si>
  <si>
    <t>435</t>
  </si>
  <si>
    <t>446</t>
  </si>
  <si>
    <t>454</t>
  </si>
  <si>
    <t>487</t>
  </si>
  <si>
    <t>502</t>
  </si>
  <si>
    <t>532</t>
  </si>
  <si>
    <t>543</t>
  </si>
  <si>
    <t>555</t>
  </si>
  <si>
    <t>6:34</t>
  </si>
  <si>
    <t>563</t>
  </si>
  <si>
    <t>58</t>
  </si>
  <si>
    <t>671</t>
  </si>
  <si>
    <t>68</t>
  </si>
  <si>
    <t>685</t>
  </si>
  <si>
    <t>705</t>
  </si>
  <si>
    <t>733</t>
  </si>
  <si>
    <t>741</t>
  </si>
  <si>
    <t>752</t>
  </si>
  <si>
    <t>807</t>
  </si>
  <si>
    <t>823</t>
  </si>
  <si>
    <t>847</t>
  </si>
  <si>
    <t>876</t>
  </si>
  <si>
    <t>893</t>
  </si>
  <si>
    <t>91</t>
  </si>
  <si>
    <t>985</t>
  </si>
  <si>
    <t>997</t>
  </si>
  <si>
    <t>1</t>
  </si>
  <si>
    <t>1191</t>
  </si>
  <si>
    <t>1207</t>
  </si>
  <si>
    <t>1219</t>
  </si>
  <si>
    <t>3:32</t>
  </si>
  <si>
    <t>7</t>
  </si>
  <si>
    <t>10</t>
  </si>
  <si>
    <t>0:14</t>
  </si>
  <si>
    <t>1003</t>
  </si>
  <si>
    <t>0:39</t>
  </si>
  <si>
    <t>1004</t>
  </si>
  <si>
    <t>101</t>
  </si>
  <si>
    <t>1019</t>
  </si>
  <si>
    <t>1024</t>
  </si>
  <si>
    <t>1027</t>
  </si>
  <si>
    <t>103</t>
  </si>
  <si>
    <t>1030</t>
  </si>
  <si>
    <t>0:41</t>
  </si>
  <si>
    <t>1038</t>
  </si>
  <si>
    <t>0:43</t>
  </si>
  <si>
    <t>1044</t>
  </si>
  <si>
    <t>0:44</t>
  </si>
  <si>
    <t>1047</t>
  </si>
  <si>
    <t>0:37</t>
  </si>
  <si>
    <t>1051</t>
  </si>
  <si>
    <t>1053</t>
  </si>
  <si>
    <t>1054</t>
  </si>
  <si>
    <t>0:33</t>
  </si>
  <si>
    <t>1055</t>
  </si>
  <si>
    <t>0:42</t>
  </si>
  <si>
    <t>1057</t>
  </si>
  <si>
    <t>1058</t>
  </si>
  <si>
    <t>1060</t>
  </si>
  <si>
    <t>0:24</t>
  </si>
  <si>
    <t>1063</t>
  </si>
  <si>
    <t>1066</t>
  </si>
  <si>
    <t>1087</t>
  </si>
  <si>
    <t>0:15</t>
  </si>
  <si>
    <t>1091</t>
  </si>
  <si>
    <t>1095</t>
  </si>
  <si>
    <t>1096</t>
  </si>
  <si>
    <t>11</t>
  </si>
  <si>
    <t>110</t>
  </si>
  <si>
    <t>1104</t>
  </si>
  <si>
    <t>0:32</t>
  </si>
  <si>
    <t>1105</t>
  </si>
  <si>
    <t>1107</t>
  </si>
  <si>
    <t>1114</t>
  </si>
  <si>
    <t>1120</t>
  </si>
  <si>
    <t>0:17</t>
  </si>
  <si>
    <t>1121</t>
  </si>
  <si>
    <t>0:06</t>
  </si>
  <si>
    <t>1135</t>
  </si>
  <si>
    <t>0:38</t>
  </si>
  <si>
    <t>1141</t>
  </si>
  <si>
    <t>1148</t>
  </si>
  <si>
    <t>1152</t>
  </si>
  <si>
    <t>1154</t>
  </si>
  <si>
    <t>1157</t>
  </si>
  <si>
    <t>1160</t>
  </si>
  <si>
    <t>1173</t>
  </si>
  <si>
    <t>1:42</t>
  </si>
  <si>
    <t>1176</t>
  </si>
  <si>
    <t>118</t>
  </si>
  <si>
    <t>1184</t>
  </si>
  <si>
    <t>1185</t>
  </si>
  <si>
    <t>1189</t>
  </si>
  <si>
    <t>1193</t>
  </si>
  <si>
    <t>0:12</t>
  </si>
  <si>
    <t>1199</t>
  </si>
  <si>
    <t>0:00</t>
  </si>
  <si>
    <t>12</t>
  </si>
  <si>
    <t>120</t>
  </si>
  <si>
    <t>1202</t>
  </si>
  <si>
    <t>0:45</t>
  </si>
  <si>
    <t>1206</t>
  </si>
  <si>
    <t>1210</t>
  </si>
  <si>
    <t>2:06</t>
  </si>
  <si>
    <t>1212</t>
  </si>
  <si>
    <t>1213</t>
  </si>
  <si>
    <t>0:08</t>
  </si>
  <si>
    <t>1214</t>
  </si>
  <si>
    <t>1215</t>
  </si>
  <si>
    <t>1216</t>
  </si>
  <si>
    <t>1217</t>
  </si>
  <si>
    <t>1220</t>
  </si>
  <si>
    <t>1221</t>
  </si>
  <si>
    <t>1223</t>
  </si>
  <si>
    <t>0:54</t>
  </si>
  <si>
    <t>1224</t>
  </si>
  <si>
    <t>0:21</t>
  </si>
  <si>
    <t>1225</t>
  </si>
  <si>
    <t>1227</t>
  </si>
  <si>
    <t>0:29</t>
  </si>
  <si>
    <t>1228</t>
  </si>
  <si>
    <t>123</t>
  </si>
  <si>
    <t>1231</t>
  </si>
  <si>
    <t>1233</t>
  </si>
  <si>
    <t>0:35</t>
  </si>
  <si>
    <t>1239</t>
  </si>
  <si>
    <t>124</t>
  </si>
  <si>
    <t>1241</t>
  </si>
  <si>
    <t>1249</t>
  </si>
  <si>
    <t>125</t>
  </si>
  <si>
    <t>1251</t>
  </si>
  <si>
    <t>126</t>
  </si>
  <si>
    <t>1264</t>
  </si>
  <si>
    <t>1270</t>
  </si>
  <si>
    <t>128</t>
  </si>
  <si>
    <t>1281</t>
  </si>
  <si>
    <t>1283</t>
  </si>
  <si>
    <t>0:23</t>
  </si>
  <si>
    <t>1284</t>
  </si>
  <si>
    <t>1286</t>
  </si>
  <si>
    <t>1287</t>
  </si>
  <si>
    <t>0:55</t>
  </si>
  <si>
    <t>1288</t>
  </si>
  <si>
    <t>1:39</t>
  </si>
  <si>
    <t>1289</t>
  </si>
  <si>
    <t>1290</t>
  </si>
  <si>
    <t>1291</t>
  </si>
  <si>
    <t>1295</t>
  </si>
  <si>
    <t>1300</t>
  </si>
  <si>
    <t>1302</t>
  </si>
  <si>
    <t>1303</t>
  </si>
  <si>
    <t>1305</t>
  </si>
  <si>
    <t>1307</t>
  </si>
  <si>
    <t>1308</t>
  </si>
  <si>
    <t>131</t>
  </si>
  <si>
    <t>1327</t>
  </si>
  <si>
    <t>1335</t>
  </si>
  <si>
    <t>1337</t>
  </si>
  <si>
    <t>1340</t>
  </si>
  <si>
    <t>1348</t>
  </si>
  <si>
    <t>1351</t>
  </si>
  <si>
    <t>138</t>
  </si>
  <si>
    <t>139</t>
  </si>
  <si>
    <t>0:34</t>
  </si>
  <si>
    <t>14</t>
  </si>
  <si>
    <t>141</t>
  </si>
  <si>
    <t>0:16</t>
  </si>
  <si>
    <t>0:25</t>
  </si>
  <si>
    <t>0:50</t>
  </si>
  <si>
    <t>0:07</t>
  </si>
  <si>
    <t>15</t>
  </si>
  <si>
    <t>1:12</t>
  </si>
  <si>
    <t>150</t>
  </si>
  <si>
    <t>151</t>
  </si>
  <si>
    <t>154</t>
  </si>
  <si>
    <t>0:09</t>
  </si>
  <si>
    <t>160</t>
  </si>
  <si>
    <t>164</t>
  </si>
  <si>
    <t>168</t>
  </si>
  <si>
    <t>17</t>
  </si>
  <si>
    <t>175</t>
  </si>
  <si>
    <t>181</t>
  </si>
  <si>
    <t>184</t>
  </si>
  <si>
    <t>19</t>
  </si>
  <si>
    <t>190</t>
  </si>
  <si>
    <t>193</t>
  </si>
  <si>
    <t>0:02</t>
  </si>
  <si>
    <t>204</t>
  </si>
  <si>
    <t>208</t>
  </si>
  <si>
    <t>212</t>
  </si>
  <si>
    <t>214</t>
  </si>
  <si>
    <t>228</t>
  </si>
  <si>
    <t>229</t>
  </si>
  <si>
    <t>233</t>
  </si>
  <si>
    <t>234</t>
  </si>
  <si>
    <t>249</t>
  </si>
  <si>
    <t>25</t>
  </si>
  <si>
    <t>255</t>
  </si>
  <si>
    <t>259</t>
  </si>
  <si>
    <t>265</t>
  </si>
  <si>
    <t>274</t>
  </si>
  <si>
    <t>275</t>
  </si>
  <si>
    <t>28</t>
  </si>
  <si>
    <t>289</t>
  </si>
  <si>
    <t>29</t>
  </si>
  <si>
    <t>290</t>
  </si>
  <si>
    <t>30</t>
  </si>
  <si>
    <t>300</t>
  </si>
  <si>
    <t>301</t>
  </si>
  <si>
    <t>302</t>
  </si>
  <si>
    <t>303</t>
  </si>
  <si>
    <t>304</t>
  </si>
  <si>
    <t>0:20</t>
  </si>
  <si>
    <t>305</t>
  </si>
  <si>
    <t>310</t>
  </si>
  <si>
    <t>32</t>
  </si>
  <si>
    <t>327</t>
  </si>
  <si>
    <t>330</t>
  </si>
  <si>
    <t>331</t>
  </si>
  <si>
    <t>334</t>
  </si>
  <si>
    <t>336</t>
  </si>
  <si>
    <t>337</t>
  </si>
  <si>
    <t>339</t>
  </si>
  <si>
    <t>340</t>
  </si>
  <si>
    <t>341</t>
  </si>
  <si>
    <t>342</t>
  </si>
  <si>
    <t>343</t>
  </si>
  <si>
    <t>344</t>
  </si>
  <si>
    <t>345</t>
  </si>
  <si>
    <t>0:11</t>
  </si>
  <si>
    <t>346</t>
  </si>
  <si>
    <t>347</t>
  </si>
  <si>
    <t>348</t>
  </si>
  <si>
    <t>349</t>
  </si>
  <si>
    <t>355</t>
  </si>
  <si>
    <t>356</t>
  </si>
  <si>
    <t>357</t>
  </si>
  <si>
    <t>358</t>
  </si>
  <si>
    <t>359</t>
  </si>
  <si>
    <t>36</t>
  </si>
  <si>
    <t>361</t>
  </si>
  <si>
    <t>362</t>
  </si>
  <si>
    <t>364</t>
  </si>
  <si>
    <t>365</t>
  </si>
  <si>
    <t>367</t>
  </si>
  <si>
    <t>369</t>
  </si>
  <si>
    <t>372</t>
  </si>
  <si>
    <t>373</t>
  </si>
  <si>
    <t>378</t>
  </si>
  <si>
    <t>379</t>
  </si>
  <si>
    <t>38</t>
  </si>
  <si>
    <t>389</t>
  </si>
  <si>
    <t>393</t>
  </si>
  <si>
    <t>395</t>
  </si>
  <si>
    <t>397</t>
  </si>
  <si>
    <t>398</t>
  </si>
  <si>
    <t>42</t>
  </si>
  <si>
    <t>429</t>
  </si>
  <si>
    <t>434</t>
  </si>
  <si>
    <t>436</t>
  </si>
  <si>
    <t>441</t>
  </si>
  <si>
    <t>443</t>
  </si>
  <si>
    <t>445</t>
  </si>
  <si>
    <t>456</t>
  </si>
  <si>
    <t>458</t>
  </si>
  <si>
    <t>459</t>
  </si>
  <si>
    <t>48</t>
  </si>
  <si>
    <t>486</t>
  </si>
  <si>
    <t>488</t>
  </si>
  <si>
    <t>496</t>
  </si>
  <si>
    <t>499</t>
  </si>
  <si>
    <t>506</t>
  </si>
  <si>
    <t>516</t>
  </si>
  <si>
    <t>520</t>
  </si>
  <si>
    <t>521</t>
  </si>
  <si>
    <t>524</t>
  </si>
  <si>
    <t>527</t>
  </si>
  <si>
    <t>534</t>
  </si>
  <si>
    <t>541</t>
  </si>
  <si>
    <t>545</t>
  </si>
  <si>
    <t>55</t>
  </si>
  <si>
    <t>553</t>
  </si>
  <si>
    <t>566</t>
  </si>
  <si>
    <t>567</t>
  </si>
  <si>
    <t>585</t>
  </si>
  <si>
    <t>593</t>
  </si>
  <si>
    <t>594</t>
  </si>
  <si>
    <t>596</t>
  </si>
  <si>
    <t>597</t>
  </si>
  <si>
    <t>598</t>
  </si>
  <si>
    <t>599</t>
  </si>
  <si>
    <t>600</t>
  </si>
  <si>
    <t>601</t>
  </si>
  <si>
    <t>5:27</t>
  </si>
  <si>
    <t>602</t>
  </si>
  <si>
    <t>603</t>
  </si>
  <si>
    <t>1:31</t>
  </si>
  <si>
    <t>604</t>
  </si>
  <si>
    <t>609</t>
  </si>
  <si>
    <t>61</t>
  </si>
  <si>
    <t>612</t>
  </si>
  <si>
    <t>617</t>
  </si>
  <si>
    <t>62</t>
  </si>
  <si>
    <t>620</t>
  </si>
  <si>
    <t>621</t>
  </si>
  <si>
    <t>622</t>
  </si>
  <si>
    <t>626</t>
  </si>
  <si>
    <t>63</t>
  </si>
  <si>
    <t>631</t>
  </si>
  <si>
    <t>633</t>
  </si>
  <si>
    <t>634</t>
  </si>
  <si>
    <t>635</t>
  </si>
  <si>
    <t>636</t>
  </si>
  <si>
    <t>637</t>
  </si>
  <si>
    <t>638</t>
  </si>
  <si>
    <t>641</t>
  </si>
  <si>
    <t>642</t>
  </si>
  <si>
    <t>644</t>
  </si>
  <si>
    <t>645</t>
  </si>
  <si>
    <t>646</t>
  </si>
  <si>
    <t>647</t>
  </si>
  <si>
    <t>648</t>
  </si>
  <si>
    <t>649</t>
  </si>
  <si>
    <t>0:53</t>
  </si>
  <si>
    <t>650</t>
  </si>
  <si>
    <t>651</t>
  </si>
  <si>
    <t>652</t>
  </si>
  <si>
    <t>654</t>
  </si>
  <si>
    <t>655</t>
  </si>
  <si>
    <t>656</t>
  </si>
  <si>
    <t>659</t>
  </si>
  <si>
    <t>662</t>
  </si>
  <si>
    <t>670</t>
  </si>
  <si>
    <t>677</t>
  </si>
  <si>
    <t>678</t>
  </si>
  <si>
    <t>683</t>
  </si>
  <si>
    <t>684</t>
  </si>
  <si>
    <t>693</t>
  </si>
  <si>
    <t>696</t>
  </si>
  <si>
    <t>697</t>
  </si>
  <si>
    <t>70</t>
  </si>
  <si>
    <t>700</t>
  </si>
  <si>
    <t>703</t>
  </si>
  <si>
    <t>709</t>
  </si>
  <si>
    <t>715</t>
  </si>
  <si>
    <t>717</t>
  </si>
  <si>
    <t>718</t>
  </si>
  <si>
    <t>72</t>
  </si>
  <si>
    <t>726</t>
  </si>
  <si>
    <t>727</t>
  </si>
  <si>
    <t>735</t>
  </si>
  <si>
    <t>738</t>
  </si>
  <si>
    <t>742</t>
  </si>
  <si>
    <t>744</t>
  </si>
  <si>
    <t>746</t>
  </si>
  <si>
    <t>747</t>
  </si>
  <si>
    <t>758</t>
  </si>
  <si>
    <t>760</t>
  </si>
  <si>
    <t>0:28</t>
  </si>
  <si>
    <t>766</t>
  </si>
  <si>
    <t>770</t>
  </si>
  <si>
    <t>771</t>
  </si>
  <si>
    <t>772</t>
  </si>
  <si>
    <t>773</t>
  </si>
  <si>
    <t>775</t>
  </si>
  <si>
    <t>777</t>
  </si>
  <si>
    <t>778</t>
  </si>
  <si>
    <t>781</t>
  </si>
  <si>
    <t>782</t>
  </si>
  <si>
    <t>783</t>
  </si>
  <si>
    <t>784</t>
  </si>
  <si>
    <t>785</t>
  </si>
  <si>
    <t>788</t>
  </si>
  <si>
    <t>795</t>
  </si>
  <si>
    <t>800</t>
  </si>
  <si>
    <t>809</t>
  </si>
  <si>
    <t>812</t>
  </si>
  <si>
    <t>813</t>
  </si>
  <si>
    <t>822</t>
  </si>
  <si>
    <t>829</t>
  </si>
  <si>
    <t>830</t>
  </si>
  <si>
    <t>833</t>
  </si>
  <si>
    <t>841</t>
  </si>
  <si>
    <t>848</t>
  </si>
  <si>
    <t>850</t>
  </si>
  <si>
    <t>859</t>
  </si>
  <si>
    <t>86</t>
  </si>
  <si>
    <t>862</t>
  </si>
  <si>
    <t>863</t>
  </si>
  <si>
    <t>864</t>
  </si>
  <si>
    <t>87</t>
  </si>
  <si>
    <t>881</t>
  </si>
  <si>
    <t>883</t>
  </si>
  <si>
    <t>884</t>
  </si>
  <si>
    <t>888</t>
  </si>
  <si>
    <t>889</t>
  </si>
  <si>
    <t>89</t>
  </si>
  <si>
    <t>890</t>
  </si>
  <si>
    <t>897</t>
  </si>
  <si>
    <t>899</t>
  </si>
  <si>
    <t>904</t>
  </si>
  <si>
    <t>906</t>
  </si>
  <si>
    <t>907</t>
  </si>
  <si>
    <t>908</t>
  </si>
  <si>
    <t>909</t>
  </si>
  <si>
    <t>910</t>
  </si>
  <si>
    <t>914</t>
  </si>
  <si>
    <t>915</t>
  </si>
  <si>
    <t>916</t>
  </si>
  <si>
    <t>919</t>
  </si>
  <si>
    <t>920</t>
  </si>
  <si>
    <t>921</t>
  </si>
  <si>
    <t>922</t>
  </si>
  <si>
    <t>923</t>
  </si>
  <si>
    <t>931</t>
  </si>
  <si>
    <t>7:53</t>
  </si>
  <si>
    <t>932</t>
  </si>
  <si>
    <t>940</t>
  </si>
  <si>
    <t>944</t>
  </si>
  <si>
    <t>945</t>
  </si>
  <si>
    <t>95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</si>
  <si>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</si>
  <si>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</si>
  <si>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</si>
  <si>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</si>
  <si>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</si>
  <si>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</si>
  <si>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</si>
  <si>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</si>
  <si>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</si>
  <si>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</si>
  <si>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</si>
  <si>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</si>
  <si>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</si>
  <si>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</si>
  <si>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</si>
  <si>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</si>
  <si>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</si>
  <si>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</si>
  <si>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</si>
  <si>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</si>
  <si>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</si>
  <si>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</si>
  <si>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</si>
  <si>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</si>
  <si>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</si>
  <si>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</si>
  <si>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</si>
  <si>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989</t>
  </si>
  <si>
    <t>994</t>
  </si>
  <si>
    <t>995</t>
  </si>
  <si>
    <t>996</t>
  </si>
  <si>
    <t>998</t>
  </si>
  <si>
    <t>999</t>
  </si>
  <si>
    <t>1418771</t>
  </si>
  <si>
    <t>00:03:10</t>
  </si>
  <si>
    <t>1427857</t>
  </si>
  <si>
    <t>1427914</t>
  </si>
  <si>
    <t>1427764</t>
  </si>
  <si>
    <t>Geovanny Grijalva</t>
  </si>
  <si>
    <t>Jamie Lopez</t>
  </si>
  <si>
    <t>1429642</t>
  </si>
  <si>
    <t>Past 12-Month Surveys</t>
  </si>
  <si>
    <t>Anna Remich</t>
  </si>
  <si>
    <t>1427097</t>
  </si>
  <si>
    <t>1426433</t>
  </si>
  <si>
    <t>1427440</t>
  </si>
  <si>
    <t>01:30:19</t>
  </si>
  <si>
    <t>14:34:10</t>
  </si>
  <si>
    <t>13:09:26</t>
  </si>
  <si>
    <t>03:42:09</t>
  </si>
  <si>
    <t>16:38:22</t>
  </si>
  <si>
    <t>00:55:22</t>
  </si>
  <si>
    <t>3111350</t>
  </si>
  <si>
    <t>Angelica Roman</t>
  </si>
  <si>
    <t>Self</t>
  </si>
  <si>
    <t>Email</t>
  </si>
  <si>
    <t>LVP HR Chat - En</t>
  </si>
  <si>
    <t>01161468995994</t>
  </si>
  <si>
    <t>4:44</t>
  </si>
  <si>
    <t>13:23</t>
  </si>
  <si>
    <t>12:39</t>
  </si>
  <si>
    <t>8:54</t>
  </si>
  <si>
    <t>9:24</t>
  </si>
  <si>
    <t>4:49</t>
  </si>
  <si>
    <t>9802653288</t>
  </si>
  <si>
    <t>11:40</t>
  </si>
  <si>
    <t>16:52</t>
  </si>
  <si>
    <t>10:16</t>
  </si>
  <si>
    <t>7:39</t>
  </si>
  <si>
    <t>4:47</t>
  </si>
  <si>
    <t>10:28</t>
  </si>
  <si>
    <t>10:44</t>
  </si>
  <si>
    <t>10:47</t>
  </si>
  <si>
    <t>16:30</t>
  </si>
  <si>
    <t>3479412962</t>
  </si>
  <si>
    <t>4:02</t>
  </si>
  <si>
    <t>5:49</t>
  </si>
  <si>
    <t>26:17</t>
  </si>
  <si>
    <t>10:08</t>
  </si>
  <si>
    <t>15:51</t>
  </si>
  <si>
    <t>16:44</t>
  </si>
  <si>
    <t>16:18</t>
  </si>
  <si>
    <t>14:31</t>
  </si>
  <si>
    <t>7:11</t>
  </si>
  <si>
    <t>15:14</t>
  </si>
  <si>
    <t>1:40</t>
  </si>
  <si>
    <t>10:13</t>
  </si>
  <si>
    <t>16:19</t>
  </si>
  <si>
    <t>8033615691</t>
  </si>
  <si>
    <t>16:54</t>
  </si>
  <si>
    <t>6:06</t>
  </si>
  <si>
    <t>12:24</t>
  </si>
  <si>
    <t>8569258954</t>
  </si>
  <si>
    <t>7:02</t>
  </si>
  <si>
    <t>0ecee657-0079-48fa-bc24-a96670ccbb06</t>
  </si>
  <si>
    <t>8:31</t>
  </si>
  <si>
    <t>5:00</t>
  </si>
  <si>
    <t>6:45</t>
  </si>
  <si>
    <t>9:03</t>
  </si>
  <si>
    <t>6187260339</t>
  </si>
  <si>
    <t>3:47</t>
  </si>
  <si>
    <t>1:55</t>
  </si>
  <si>
    <t>0:51</t>
  </si>
  <si>
    <t>17:32</t>
  </si>
  <si>
    <t>01141313446206</t>
  </si>
  <si>
    <t>8:03</t>
  </si>
  <si>
    <t>5:28</t>
  </si>
  <si>
    <t>13:28</t>
  </si>
  <si>
    <t>19:59</t>
  </si>
  <si>
    <t>011498004555540</t>
  </si>
  <si>
    <t>9:30</t>
  </si>
  <si>
    <t>4:37</t>
  </si>
  <si>
    <t>5:19</t>
  </si>
  <si>
    <t>1:38</t>
  </si>
  <si>
    <t>13:17</t>
  </si>
  <si>
    <t>5:25</t>
  </si>
  <si>
    <t>6:49</t>
  </si>
  <si>
    <t>9:53</t>
  </si>
  <si>
    <t>9:22</t>
  </si>
  <si>
    <t>4:35</t>
  </si>
  <si>
    <t>4:04</t>
  </si>
  <si>
    <t>16:41</t>
  </si>
  <si>
    <t>3:55</t>
  </si>
  <si>
    <t>2192686284</t>
  </si>
  <si>
    <t>24:43</t>
  </si>
  <si>
    <t>17:20</t>
  </si>
  <si>
    <t>7:45</t>
  </si>
  <si>
    <t>4:10</t>
  </si>
  <si>
    <t>5:53</t>
  </si>
  <si>
    <t>3:34</t>
  </si>
  <si>
    <t>2143729901</t>
  </si>
  <si>
    <t>5:08</t>
  </si>
  <si>
    <t>3133051218</t>
  </si>
  <si>
    <t>6:11</t>
  </si>
  <si>
    <t>20:04</t>
  </si>
  <si>
    <t>7:12</t>
  </si>
  <si>
    <t>8:21</t>
  </si>
  <si>
    <t>1:27</t>
  </si>
  <si>
    <t>28:52</t>
  </si>
  <si>
    <t>16:38</t>
  </si>
  <si>
    <t>20:07</t>
  </si>
  <si>
    <t>8646718640</t>
  </si>
  <si>
    <t>4847210870</t>
  </si>
  <si>
    <t>1:57</t>
  </si>
  <si>
    <t>3:11</t>
  </si>
  <si>
    <t>14:18</t>
  </si>
  <si>
    <t>7:56</t>
  </si>
  <si>
    <t>0114915561785923</t>
  </si>
  <si>
    <t>2:30</t>
  </si>
  <si>
    <t>2:32</t>
  </si>
  <si>
    <t>9:57</t>
  </si>
  <si>
    <t>6:01</t>
  </si>
  <si>
    <t>8:13</t>
  </si>
  <si>
    <t>10:40</t>
  </si>
  <si>
    <t>8145806375</t>
  </si>
  <si>
    <t>12:56</t>
  </si>
  <si>
    <t>9:15</t>
  </si>
  <si>
    <t>17:43</t>
  </si>
  <si>
    <t>18:02</t>
  </si>
  <si>
    <t>5736151642</t>
  </si>
  <si>
    <t>5:38</t>
  </si>
  <si>
    <t>14:59</t>
  </si>
  <si>
    <t>4:40</t>
  </si>
  <si>
    <t>17:54</t>
  </si>
  <si>
    <t>6:27</t>
  </si>
  <si>
    <t>2:12</t>
  </si>
  <si>
    <t>29:44</t>
  </si>
  <si>
    <t>12:50</t>
  </si>
  <si>
    <t>12:08</t>
  </si>
  <si>
    <t>9:35</t>
  </si>
  <si>
    <t>10:54</t>
  </si>
  <si>
    <t>18:09</t>
  </si>
  <si>
    <t>7:58</t>
  </si>
  <si>
    <t>3:52</t>
  </si>
  <si>
    <t>3025650003</t>
  </si>
  <si>
    <t>7:37</t>
  </si>
  <si>
    <t>6:56</t>
  </si>
  <si>
    <t>10:57</t>
  </si>
  <si>
    <t>2:07</t>
  </si>
  <si>
    <t>21:04</t>
  </si>
  <si>
    <t>13:43</t>
  </si>
  <si>
    <t>6759480</t>
  </si>
  <si>
    <t>8:00</t>
  </si>
  <si>
    <t>26:53</t>
  </si>
  <si>
    <t>13:16</t>
  </si>
  <si>
    <t>7:35</t>
  </si>
  <si>
    <t>23:27</t>
  </si>
  <si>
    <t>13:46</t>
  </si>
  <si>
    <t>1:46</t>
  </si>
  <si>
    <t>37:34</t>
  </si>
  <si>
    <t>4:53</t>
  </si>
  <si>
    <t>2:20</t>
  </si>
  <si>
    <t>0114925159686605</t>
  </si>
  <si>
    <t>2:25</t>
  </si>
  <si>
    <t>9:55</t>
  </si>
  <si>
    <t>3:15</t>
  </si>
  <si>
    <t>11:31</t>
  </si>
  <si>
    <t>01161435297690</t>
  </si>
  <si>
    <t>5:12</t>
  </si>
  <si>
    <t>10:05</t>
  </si>
  <si>
    <t>15:47</t>
  </si>
  <si>
    <t>1:37</t>
  </si>
  <si>
    <t>7:51</t>
  </si>
  <si>
    <t>10:42</t>
  </si>
  <si>
    <t>11:19</t>
  </si>
  <si>
    <t>16:21</t>
  </si>
  <si>
    <t>3:14</t>
  </si>
  <si>
    <t>10:22</t>
  </si>
  <si>
    <t>20:16</t>
  </si>
  <si>
    <t>15:22</t>
  </si>
  <si>
    <t>1:24</t>
  </si>
  <si>
    <t>46291942-2a6a-4a0f-be8b-a5483cf3aa17</t>
  </si>
  <si>
    <t>13:57</t>
  </si>
  <si>
    <t>7:49</t>
  </si>
  <si>
    <t>12:33</t>
  </si>
  <si>
    <t>23:26</t>
  </si>
  <si>
    <t>21:58</t>
  </si>
  <si>
    <t>15:29</t>
  </si>
  <si>
    <t>19:19</t>
  </si>
  <si>
    <t>12:43</t>
  </si>
  <si>
    <t>11:06</t>
  </si>
  <si>
    <t>11:55</t>
  </si>
  <si>
    <t>11:58</t>
  </si>
  <si>
    <t>9:56</t>
  </si>
  <si>
    <t>12:57</t>
  </si>
  <si>
    <t>12:22</t>
  </si>
  <si>
    <t>14:42</t>
  </si>
  <si>
    <t>18:06</t>
  </si>
  <si>
    <t>19:21</t>
  </si>
  <si>
    <t>6:23</t>
  </si>
  <si>
    <t>7158915824</t>
  </si>
  <si>
    <t>18:08</t>
  </si>
  <si>
    <t>34:49</t>
  </si>
  <si>
    <t>10:52</t>
  </si>
  <si>
    <t>10:12</t>
  </si>
  <si>
    <t>1:26</t>
  </si>
  <si>
    <t>2:24</t>
  </si>
  <si>
    <t>0119668008500930</t>
  </si>
  <si>
    <t>5203947246</t>
  </si>
  <si>
    <t>8:35</t>
  </si>
  <si>
    <t>contact_id</t>
  </si>
  <si>
    <t>agent_no</t>
  </si>
  <si>
    <t>FullName</t>
  </si>
  <si>
    <t>Reason</t>
  </si>
  <si>
    <t>refuse_time</t>
  </si>
  <si>
    <t>AgentLinkTimeout</t>
  </si>
  <si>
    <t>NoAnswer</t>
  </si>
  <si>
    <t>name</t>
  </si>
  <si>
    <t>sequence_no</t>
  </si>
  <si>
    <t>team_no</t>
  </si>
  <si>
    <t>login_Date</t>
  </si>
  <si>
    <t>logoff_Date</t>
  </si>
  <si>
    <t>duration</t>
  </si>
  <si>
    <t>00:06:21</t>
  </si>
  <si>
    <t>07:22:32</t>
  </si>
  <si>
    <t>03:57:06</t>
  </si>
  <si>
    <t>13:22:37</t>
  </si>
  <si>
    <t>04:18:14</t>
  </si>
  <si>
    <t>00:37:47</t>
  </si>
  <si>
    <t>30:11:33</t>
  </si>
  <si>
    <t>Assigned</t>
  </si>
  <si>
    <t>SRs Assigned</t>
  </si>
  <si>
    <t>EMEA Conversion</t>
  </si>
  <si>
    <t>APAC Conversion</t>
  </si>
  <si>
    <t>00:00:44</t>
  </si>
  <si>
    <t>13:20:23</t>
  </si>
  <si>
    <t>00:23:31</t>
  </si>
  <si>
    <t>05:51:40</t>
  </si>
  <si>
    <t>03:15:52</t>
  </si>
  <si>
    <t>7:23</t>
  </si>
  <si>
    <t>8:53</t>
  </si>
  <si>
    <t>11:37</t>
  </si>
  <si>
    <t>9:14</t>
  </si>
  <si>
    <t>9:29</t>
  </si>
  <si>
    <t>Restricted</t>
  </si>
  <si>
    <t>10:00</t>
  </si>
  <si>
    <t>8636709258</t>
  </si>
  <si>
    <t>3:44</t>
  </si>
  <si>
    <t>5:39</t>
  </si>
  <si>
    <t>12:10</t>
  </si>
  <si>
    <t>6:42</t>
  </si>
  <si>
    <t>0:26</t>
  </si>
  <si>
    <t>8067153065</t>
  </si>
  <si>
    <t>11:45</t>
  </si>
  <si>
    <t>6:18</t>
  </si>
  <si>
    <t>8:20</t>
  </si>
  <si>
    <t>1:59</t>
  </si>
  <si>
    <t>12:35</t>
  </si>
  <si>
    <t>4:45</t>
  </si>
  <si>
    <t>8778616060</t>
  </si>
  <si>
    <t>5:56</t>
  </si>
  <si>
    <t>1:22</t>
  </si>
  <si>
    <t>8:59</t>
  </si>
  <si>
    <t>10:53</t>
  </si>
  <si>
    <t>0:03</t>
  </si>
  <si>
    <t>27:29</t>
  </si>
  <si>
    <t>16:32</t>
  </si>
  <si>
    <t>8:39</t>
  </si>
  <si>
    <t>10:32</t>
  </si>
  <si>
    <t>16:45</t>
  </si>
  <si>
    <t>6:46</t>
  </si>
  <si>
    <t>8:02</t>
  </si>
  <si>
    <t>4:21</t>
  </si>
  <si>
    <t>17:16</t>
  </si>
  <si>
    <t>22:03</t>
  </si>
  <si>
    <t>8:27</t>
  </si>
  <si>
    <t>23:45</t>
  </si>
  <si>
    <t>14:48</t>
  </si>
  <si>
    <t>19:25</t>
  </si>
  <si>
    <t>21:40</t>
  </si>
  <si>
    <t>1:06</t>
  </si>
  <si>
    <t>0:59</t>
  </si>
  <si>
    <t>7:24</t>
  </si>
  <si>
    <t>14:03</t>
  </si>
  <si>
    <t>10:31</t>
  </si>
  <si>
    <t>5:24</t>
  </si>
  <si>
    <t>15:59</t>
  </si>
  <si>
    <t>6:32</t>
  </si>
  <si>
    <t>23:44</t>
  </si>
  <si>
    <t>3:39</t>
  </si>
  <si>
    <t>6:35</t>
  </si>
  <si>
    <t>6:14</t>
  </si>
  <si>
    <t>10:43</t>
  </si>
  <si>
    <t>18:30</t>
  </si>
  <si>
    <t>01161429892273</t>
  </si>
  <si>
    <t>2099262544</t>
  </si>
  <si>
    <t>11:57</t>
  </si>
  <si>
    <t>1:56</t>
  </si>
  <si>
    <t>7322213024</t>
  </si>
  <si>
    <t>4:30</t>
  </si>
  <si>
    <t>3854649462</t>
  </si>
  <si>
    <t>2299479561</t>
  </si>
  <si>
    <t>6106242929</t>
  </si>
  <si>
    <t>7:29</t>
  </si>
  <si>
    <t>2:34</t>
  </si>
  <si>
    <t>18:36</t>
  </si>
  <si>
    <t>4044248503</t>
  </si>
  <si>
    <t>3052584174</t>
  </si>
  <si>
    <t>4:25</t>
  </si>
  <si>
    <t>8:17</t>
  </si>
  <si>
    <t>5:36</t>
  </si>
  <si>
    <t>2:37</t>
  </si>
  <si>
    <t>30:29</t>
  </si>
  <si>
    <t>4:07</t>
  </si>
  <si>
    <t>15:58</t>
  </si>
  <si>
    <t>Plasma Donor</t>
  </si>
  <si>
    <t>5:30</t>
  </si>
  <si>
    <t>17:09</t>
  </si>
  <si>
    <t>0:49</t>
  </si>
  <si>
    <t>4:26</t>
  </si>
  <si>
    <t>2:02</t>
  </si>
  <si>
    <t>7135655533</t>
  </si>
  <si>
    <t>3:18</t>
  </si>
  <si>
    <t>12:14</t>
  </si>
  <si>
    <t>10:03</t>
  </si>
  <si>
    <t>01141313444444</t>
  </si>
  <si>
    <t>2:45</t>
  </si>
  <si>
    <t>0:22</t>
  </si>
  <si>
    <t>4:06</t>
  </si>
  <si>
    <t>15:32</t>
  </si>
  <si>
    <t>2:56</t>
  </si>
  <si>
    <t>2:40</t>
  </si>
  <si>
    <t>7:21</t>
  </si>
  <si>
    <t>0114915789306000</t>
  </si>
  <si>
    <t>0114916097229431</t>
  </si>
  <si>
    <t>0114915123444026</t>
  </si>
  <si>
    <t>10:21</t>
  </si>
  <si>
    <t>8:16</t>
  </si>
  <si>
    <t>12:40</t>
  </si>
  <si>
    <t>5:29</t>
  </si>
  <si>
    <t>9:39</t>
  </si>
  <si>
    <t>1:34</t>
  </si>
  <si>
    <t>5014063147</t>
  </si>
  <si>
    <t>2:15</t>
  </si>
  <si>
    <t>8:22</t>
  </si>
  <si>
    <t>2487243319</t>
  </si>
  <si>
    <t>14:56</t>
  </si>
  <si>
    <t>19:57</t>
  </si>
  <si>
    <t>14:06</t>
  </si>
  <si>
    <t>19:43</t>
  </si>
  <si>
    <t>15:38</t>
  </si>
  <si>
    <t>13:30</t>
  </si>
  <si>
    <t>28:09</t>
  </si>
  <si>
    <t>9:31</t>
  </si>
  <si>
    <t>17:15</t>
  </si>
  <si>
    <t>1:20</t>
  </si>
  <si>
    <t>8326500742</t>
  </si>
  <si>
    <t>4:59</t>
  </si>
  <si>
    <t>8:40</t>
  </si>
  <si>
    <t>9012735929</t>
  </si>
  <si>
    <t>7:30</t>
  </si>
  <si>
    <t>5175128833</t>
  </si>
  <si>
    <t>2:18</t>
  </si>
  <si>
    <t>011496421395337</t>
  </si>
  <si>
    <t>7:28</t>
  </si>
  <si>
    <t>14:52</t>
  </si>
  <si>
    <t>1:50</t>
  </si>
  <si>
    <t>6:58</t>
  </si>
  <si>
    <t>7:18</t>
  </si>
  <si>
    <t>20:20</t>
  </si>
  <si>
    <t>8:29</t>
  </si>
  <si>
    <t>18:41</t>
  </si>
  <si>
    <t>5176439050</t>
  </si>
  <si>
    <t>7:06</t>
  </si>
  <si>
    <t>7167960299</t>
  </si>
  <si>
    <t>13:15</t>
  </si>
  <si>
    <t>01141762011278</t>
  </si>
  <si>
    <t>0114961171654220</t>
  </si>
  <si>
    <t>11:36</t>
  </si>
  <si>
    <t>011496421393105</t>
  </si>
  <si>
    <t>18:47</t>
  </si>
  <si>
    <t>30:28</t>
  </si>
  <si>
    <t>5:34</t>
  </si>
  <si>
    <t>1433672</t>
  </si>
  <si>
    <t>1433256</t>
  </si>
  <si>
    <t>1436599</t>
  </si>
  <si>
    <t>1436396</t>
  </si>
  <si>
    <t>6122780399</t>
  </si>
  <si>
    <t>Cases</t>
  </si>
  <si>
    <t>00:15:06</t>
  </si>
  <si>
    <t>01:02:09</t>
  </si>
  <si>
    <t>00:00:06</t>
  </si>
  <si>
    <t>08:56:17</t>
  </si>
  <si>
    <t>00:12:51</t>
  </si>
  <si>
    <t>00:08:35</t>
  </si>
  <si>
    <t>04:55:50</t>
  </si>
  <si>
    <t>04:26:02</t>
  </si>
  <si>
    <t>00:01:22</t>
  </si>
  <si>
    <t>00:00:37</t>
  </si>
  <si>
    <t>04:46:12</t>
  </si>
  <si>
    <t>05:27:38</t>
  </si>
  <si>
    <t>00:20:28</t>
  </si>
  <si>
    <t>06:05:18</t>
  </si>
  <si>
    <t>16:55:13</t>
  </si>
  <si>
    <t>06:30:17</t>
  </si>
  <si>
    <t>15:57:22</t>
  </si>
  <si>
    <t>12:40:24</t>
  </si>
  <si>
    <t>03:29:40</t>
  </si>
  <si>
    <t>20:50:56</t>
  </si>
  <si>
    <t>19:28:23</t>
  </si>
  <si>
    <t>03:34:17</t>
  </si>
  <si>
    <t>33:37:10</t>
  </si>
  <si>
    <t>07:08:18</t>
  </si>
  <si>
    <t>20:58:47</t>
  </si>
  <si>
    <t>10:13:08</t>
  </si>
  <si>
    <t>00:32:42</t>
  </si>
  <si>
    <t>17:40:05</t>
  </si>
  <si>
    <t>04:47:54</t>
  </si>
  <si>
    <t>02:55:58</t>
  </si>
  <si>
    <t>08:43:05</t>
  </si>
  <si>
    <t>33:24:32</t>
  </si>
  <si>
    <t>00:55:32</t>
  </si>
  <si>
    <t>11:40:15</t>
  </si>
  <si>
    <t>03:18:54</t>
  </si>
  <si>
    <t>06:36:06</t>
  </si>
  <si>
    <t>26:01:16</t>
  </si>
  <si>
    <t>12:47:39</t>
  </si>
  <si>
    <t>05:52:45</t>
  </si>
  <si>
    <t>16:56:20</t>
  </si>
  <si>
    <t>10:31:50</t>
  </si>
  <si>
    <t>06:46:10</t>
  </si>
  <si>
    <t>21:47:34</t>
  </si>
  <si>
    <t>10:36:30</t>
  </si>
  <si>
    <t>04:53:11</t>
  </si>
  <si>
    <t>21:13:29</t>
  </si>
  <si>
    <t>10:39:41</t>
  </si>
  <si>
    <t>14:02:49</t>
  </si>
  <si>
    <t>02:01:35</t>
  </si>
  <si>
    <t>13:10:41</t>
  </si>
  <si>
    <t>22:39:11</t>
  </si>
  <si>
    <t>10:19:21</t>
  </si>
  <si>
    <t>02:10:25</t>
  </si>
  <si>
    <t>00:44:04</t>
  </si>
  <si>
    <t>01:53:46</t>
  </si>
  <si>
    <t>23:51:26</t>
  </si>
  <si>
    <t>06:54:07</t>
  </si>
  <si>
    <t>01:54:28</t>
  </si>
  <si>
    <t>07:49:11</t>
  </si>
  <si>
    <t>17:49:39</t>
  </si>
  <si>
    <t>00:19:20</t>
  </si>
  <si>
    <t>00:02:29</t>
  </si>
  <si>
    <t>04:23:25</t>
  </si>
  <si>
    <t>11:23:21</t>
  </si>
  <si>
    <t>05:06:08</t>
  </si>
  <si>
    <t>19:59:30</t>
  </si>
  <si>
    <t>20:37:51</t>
  </si>
  <si>
    <t>07:16:19</t>
  </si>
  <si>
    <t>25:24:48</t>
  </si>
  <si>
    <t>12:11:17</t>
  </si>
  <si>
    <t>17:32:49</t>
  </si>
  <si>
    <t>05:20:49</t>
  </si>
  <si>
    <t>18:38:02</t>
  </si>
  <si>
    <t>08:10:18</t>
  </si>
  <si>
    <t>28:33:57</t>
  </si>
  <si>
    <t>11:38:22</t>
  </si>
  <si>
    <t>07:27:59</t>
  </si>
  <si>
    <t>36:22:23</t>
  </si>
  <si>
    <t>14:36:51</t>
  </si>
  <si>
    <t>05:57:04</t>
  </si>
  <si>
    <t>23:51:00</t>
  </si>
  <si>
    <t>14:42:09</t>
  </si>
  <si>
    <t>00:59:11</t>
  </si>
  <si>
    <t>20:09:01</t>
  </si>
  <si>
    <t>16:22:31</t>
  </si>
  <si>
    <t>16:11:45</t>
  </si>
  <si>
    <t>00:04:29</t>
  </si>
  <si>
    <t>26:17:52</t>
  </si>
  <si>
    <t>06:02:50</t>
  </si>
  <si>
    <t>22:26:27</t>
  </si>
  <si>
    <t>13:18:51</t>
  </si>
  <si>
    <t>06:56:19</t>
  </si>
  <si>
    <t>03:04:08</t>
  </si>
  <si>
    <t>03:02:23</t>
  </si>
  <si>
    <t>20:28:15</t>
  </si>
  <si>
    <t>04:10:39</t>
  </si>
  <si>
    <t>02:18:41</t>
  </si>
  <si>
    <t>11:32:52</t>
  </si>
  <si>
    <t>08:23:30</t>
  </si>
  <si>
    <t>21:58:46</t>
  </si>
  <si>
    <t>14:44:45</t>
  </si>
  <si>
    <t>01:33:54</t>
  </si>
  <si>
    <t>23:14:21</t>
  </si>
  <si>
    <t>14:09:42</t>
  </si>
  <si>
    <t>07:06:04</t>
  </si>
  <si>
    <t>24:02:26</t>
  </si>
  <si>
    <t>13:15:06</t>
  </si>
  <si>
    <t>03:21:08</t>
  </si>
  <si>
    <t>26:41:48</t>
  </si>
  <si>
    <t>00:38:35</t>
  </si>
  <si>
    <t>42:03:59</t>
  </si>
  <si>
    <t>07:38:44</t>
  </si>
  <si>
    <t>21:24:21</t>
  </si>
  <si>
    <t>11:17:33</t>
  </si>
  <si>
    <t>00:29:14</t>
  </si>
  <si>
    <t>29:31:28</t>
  </si>
  <si>
    <t>08:09:09</t>
  </si>
  <si>
    <t>01:14:28</t>
  </si>
  <si>
    <t>07:51:42</t>
  </si>
  <si>
    <t>26:59:59</t>
  </si>
  <si>
    <t>01:39:24</t>
  </si>
  <si>
    <t>16:47:46</t>
  </si>
  <si>
    <t>05:28:54</t>
  </si>
  <si>
    <t>04:16:17</t>
  </si>
  <si>
    <t>30:02:18</t>
  </si>
  <si>
    <t>10:47:44</t>
  </si>
  <si>
    <t>05:18:24</t>
  </si>
  <si>
    <t>25:57:19</t>
  </si>
  <si>
    <t>11:35:28</t>
  </si>
  <si>
    <t>04:54:38</t>
  </si>
  <si>
    <t>25:16:00</t>
  </si>
  <si>
    <t>15:08:59</t>
  </si>
  <si>
    <t>07:11:39</t>
  </si>
  <si>
    <t>28:11:06</t>
  </si>
  <si>
    <t>10:23:48</t>
  </si>
  <si>
    <t>02:57:16</t>
  </si>
  <si>
    <t>29:22:09</t>
  </si>
  <si>
    <t>08:27:48</t>
  </si>
  <si>
    <t>03:50:31</t>
  </si>
  <si>
    <t>25:08:21</t>
  </si>
  <si>
    <t>14:17:36</t>
  </si>
  <si>
    <t>00:01:40</t>
  </si>
  <si>
    <t>00:06:51</t>
  </si>
  <si>
    <t>09:12:42</t>
  </si>
  <si>
    <t>29:58:51</t>
  </si>
  <si>
    <t>02:15:20</t>
  </si>
  <si>
    <t>25:28:32</t>
  </si>
  <si>
    <t>17:36:24</t>
  </si>
  <si>
    <t>05:06:32</t>
  </si>
  <si>
    <t>03:29:20</t>
  </si>
  <si>
    <t>28:45:24</t>
  </si>
  <si>
    <t>13:20:18</t>
  </si>
  <si>
    <t>35:35:38</t>
  </si>
  <si>
    <t>07:24:21</t>
  </si>
  <si>
    <t>25:38:11</t>
  </si>
  <si>
    <t>09:37:02</t>
  </si>
  <si>
    <t>02:07:29</t>
  </si>
  <si>
    <t>30:05:42</t>
  </si>
  <si>
    <t>08:47:06</t>
  </si>
  <si>
    <t>04:31:08</t>
  </si>
  <si>
    <t>26:08:53</t>
  </si>
  <si>
    <t>14:26:56</t>
  </si>
  <si>
    <t>02:37:48</t>
  </si>
  <si>
    <t>28:15:48</t>
  </si>
  <si>
    <t>14:20:34</t>
  </si>
  <si>
    <t>00:08:28</t>
  </si>
  <si>
    <t>13:23:30</t>
  </si>
  <si>
    <t>14:29:12</t>
  </si>
  <si>
    <t>00:16:32</t>
  </si>
  <si>
    <t>28:15:23</t>
  </si>
  <si>
    <t>10:42:46</t>
  </si>
  <si>
    <t>31:40:24</t>
  </si>
  <si>
    <t>06:23:00</t>
  </si>
  <si>
    <t>04:48:24</t>
  </si>
  <si>
    <t>28:31:50</t>
  </si>
  <si>
    <t>11:09:30</t>
  </si>
  <si>
    <t>02:10:42</t>
  </si>
  <si>
    <t>29:53:29</t>
  </si>
  <si>
    <t>05:58:38</t>
  </si>
  <si>
    <t>02:57:14</t>
  </si>
  <si>
    <t>21:44:06</t>
  </si>
  <si>
    <t>10:33:41</t>
  </si>
  <si>
    <t>05:43:25</t>
  </si>
  <si>
    <t>23:08:34</t>
  </si>
  <si>
    <t>11:02:11</t>
  </si>
  <si>
    <t>00:33:44</t>
  </si>
  <si>
    <t>08:20:35</t>
  </si>
  <si>
    <t>29:27:32</t>
  </si>
  <si>
    <t>09:40:24</t>
  </si>
  <si>
    <t>03:42:11</t>
  </si>
  <si>
    <t>14:06:08</t>
  </si>
  <si>
    <t>08:53:34</t>
  </si>
  <si>
    <t>00:55:10</t>
  </si>
  <si>
    <t>08:45:45</t>
  </si>
  <si>
    <t>08:17:31</t>
  </si>
  <si>
    <t>00:13:37</t>
  </si>
  <si>
    <t>00:30:21</t>
  </si>
  <si>
    <t>37:02:42</t>
  </si>
  <si>
    <t>11:04:08</t>
  </si>
  <si>
    <t>18:39:39</t>
  </si>
  <si>
    <t>10:29:27</t>
  </si>
  <si>
    <t>00:55:58</t>
  </si>
  <si>
    <t>40:35:25</t>
  </si>
  <si>
    <t>07:54:54</t>
  </si>
  <si>
    <t>02:19:39</t>
  </si>
  <si>
    <t>08:58:06</t>
  </si>
  <si>
    <t>31:41:47</t>
  </si>
  <si>
    <t>01:11:50</t>
  </si>
  <si>
    <t>16:30:55</t>
  </si>
  <si>
    <t>06:16:13</t>
  </si>
  <si>
    <t>04:57:34</t>
  </si>
  <si>
    <t>25:15:57</t>
  </si>
  <si>
    <t>09:28:52</t>
  </si>
  <si>
    <t>04:25:23</t>
  </si>
  <si>
    <t>16:07:34</t>
  </si>
  <si>
    <t>15:05:08</t>
  </si>
  <si>
    <t>05:32:12</t>
  </si>
  <si>
    <t>21:05:52</t>
  </si>
  <si>
    <t>13:46:18</t>
  </si>
  <si>
    <t>22:14:32</t>
  </si>
  <si>
    <t>07:55:53</t>
  </si>
  <si>
    <t>11:44:43</t>
  </si>
  <si>
    <t>02:49:42</t>
  </si>
  <si>
    <t>01:21:12</t>
  </si>
  <si>
    <t>02:05:21</t>
  </si>
  <si>
    <t>04:17:26</t>
  </si>
  <si>
    <t>25:21:02</t>
  </si>
  <si>
    <t>10:08:20</t>
  </si>
  <si>
    <t>00:16:08</t>
  </si>
  <si>
    <t>00:03:07</t>
  </si>
  <si>
    <t>00:01:18</t>
  </si>
  <si>
    <t>03:28:18</t>
  </si>
  <si>
    <t>29:03:33</t>
  </si>
  <si>
    <t>04:17:28</t>
  </si>
  <si>
    <t>23:02:58</t>
  </si>
  <si>
    <t>18:33:13</t>
  </si>
  <si>
    <t>00:02:31</t>
  </si>
  <si>
    <t>00:15:05</t>
  </si>
  <si>
    <t>26:50:55</t>
  </si>
  <si>
    <t>04:03:19</t>
  </si>
  <si>
    <t>19:32:05</t>
  </si>
  <si>
    <t>12:25:21</t>
  </si>
  <si>
    <t>07:11:57</t>
  </si>
  <si>
    <t>23:42:45</t>
  </si>
  <si>
    <t>10:47:11</t>
  </si>
  <si>
    <t>04:47:49</t>
  </si>
  <si>
    <t>27:05:04</t>
  </si>
  <si>
    <t>09:20:50</t>
  </si>
  <si>
    <t>05:06:14</t>
  </si>
  <si>
    <t>24:35:49</t>
  </si>
  <si>
    <t>15:43:57</t>
  </si>
  <si>
    <t>04:52:48</t>
  </si>
  <si>
    <t>26:04:24</t>
  </si>
  <si>
    <t>11:53:53</t>
  </si>
  <si>
    <t>00:05:45</t>
  </si>
  <si>
    <t>00:03:26</t>
  </si>
  <si>
    <t>00:14:58</t>
  </si>
  <si>
    <t>17:14:15</t>
  </si>
  <si>
    <t>16:37:49</t>
  </si>
  <si>
    <t>01:10:41</t>
  </si>
  <si>
    <t>30:06:39</t>
  </si>
  <si>
    <t>09:21:33</t>
  </si>
  <si>
    <t>19:21:23</t>
  </si>
  <si>
    <t>04:31:06</t>
  </si>
  <si>
    <t>06:31:02</t>
  </si>
  <si>
    <t>25:55:42</t>
  </si>
  <si>
    <t>12:25:00</t>
  </si>
  <si>
    <t>00:08:38</t>
  </si>
  <si>
    <t>10:38:57</t>
  </si>
  <si>
    <t>04:48:00</t>
  </si>
  <si>
    <t>29:13:33</t>
  </si>
  <si>
    <t>04:48:18</t>
  </si>
  <si>
    <t>24:16:06</t>
  </si>
  <si>
    <t>14:07:22</t>
  </si>
  <si>
    <t>06:05:41</t>
  </si>
  <si>
    <t>24:53:36</t>
  </si>
  <si>
    <t>11:53:05</t>
  </si>
  <si>
    <t>01:07:35</t>
  </si>
  <si>
    <t>22:30:21</t>
  </si>
  <si>
    <t>11:47:11</t>
  </si>
  <si>
    <t>04:06:36</t>
  </si>
  <si>
    <t>11:58:42</t>
  </si>
  <si>
    <t>08:33:30</t>
  </si>
  <si>
    <t>07:51:00</t>
  </si>
  <si>
    <t>10:19:34</t>
  </si>
  <si>
    <t>16:55:06</t>
  </si>
  <si>
    <t>14:21:00</t>
  </si>
  <si>
    <t>00:07:41</t>
  </si>
  <si>
    <t>27:34:58</t>
  </si>
  <si>
    <t>05:09:13</t>
  </si>
  <si>
    <t>01:07:55</t>
  </si>
  <si>
    <t>05:50:16</t>
  </si>
  <si>
    <t>18:55:09</t>
  </si>
  <si>
    <t>01:46:22</t>
  </si>
  <si>
    <t>12:28:09</t>
  </si>
  <si>
    <t>05:03:42</t>
  </si>
  <si>
    <t>04:05:45</t>
  </si>
  <si>
    <t>15:08:03</t>
  </si>
  <si>
    <t>06:41:45</t>
  </si>
  <si>
    <t>01:56:23</t>
  </si>
  <si>
    <t>06:41:43</t>
  </si>
  <si>
    <t>08:53:20</t>
  </si>
  <si>
    <t>05:59:09</t>
  </si>
  <si>
    <t>15:38:13</t>
  </si>
  <si>
    <t>05:19:57</t>
  </si>
  <si>
    <t>11:29:23</t>
  </si>
  <si>
    <t>03:17:00</t>
  </si>
  <si>
    <t>28:56:23</t>
  </si>
  <si>
    <t>08:54:34</t>
  </si>
  <si>
    <t>03:26:09</t>
  </si>
  <si>
    <t>14:01:58</t>
  </si>
  <si>
    <t>07:15:46</t>
  </si>
  <si>
    <t>00:01:50</t>
  </si>
  <si>
    <t>00:09:00</t>
  </si>
  <si>
    <t>04:47:03</t>
  </si>
  <si>
    <t>32:57:30</t>
  </si>
  <si>
    <t>02:49:14</t>
  </si>
  <si>
    <t>14:09:04</t>
  </si>
  <si>
    <t>09:06:50</t>
  </si>
  <si>
    <t>26:02:44</t>
  </si>
  <si>
    <t>04:12:30</t>
  </si>
  <si>
    <t>12:38:43</t>
  </si>
  <si>
    <t>09:40:11</t>
  </si>
  <si>
    <t>23:35:41</t>
  </si>
  <si>
    <t>10:31:26</t>
  </si>
  <si>
    <t>01:06:25</t>
  </si>
  <si>
    <t>27:16:55</t>
  </si>
  <si>
    <t>09:45:15</t>
  </si>
  <si>
    <t>03:06:28</t>
  </si>
  <si>
    <t>09:06:29</t>
  </si>
  <si>
    <t>03:38:56</t>
  </si>
  <si>
    <t>14:21:52</t>
  </si>
  <si>
    <t>08:46:00</t>
  </si>
  <si>
    <t>00:07:53</t>
  </si>
  <si>
    <t>01:12:54</t>
  </si>
  <si>
    <t>12:21:18</t>
  </si>
  <si>
    <t>11:38:31</t>
  </si>
  <si>
    <t>00:43:59</t>
  </si>
  <si>
    <t>28:06:43</t>
  </si>
  <si>
    <t>08:18:23</t>
  </si>
  <si>
    <t>00:16:21</t>
  </si>
  <si>
    <t>29:25:45</t>
  </si>
  <si>
    <t>05:36:41</t>
  </si>
  <si>
    <t>04:49:58</t>
  </si>
  <si>
    <t>13:36:03</t>
  </si>
  <si>
    <t>07:11:05</t>
  </si>
  <si>
    <t>15:44:17</t>
  </si>
  <si>
    <t>03:19:57</t>
  </si>
  <si>
    <t>03:11:06</t>
  </si>
  <si>
    <t>29:47:34</t>
  </si>
  <si>
    <t>05:50:35</t>
  </si>
  <si>
    <t>13:42:47</t>
  </si>
  <si>
    <t>07:34:15</t>
  </si>
  <si>
    <t>04:28:01</t>
  </si>
  <si>
    <t>08:07:53</t>
  </si>
  <si>
    <t>01:56:37</t>
  </si>
  <si>
    <t>13:52:09</t>
  </si>
  <si>
    <t>13:37:01</t>
  </si>
  <si>
    <t>06:17:01</t>
  </si>
  <si>
    <t>21:34:47</t>
  </si>
  <si>
    <t>16:07:16</t>
  </si>
  <si>
    <t>03:07:57</t>
  </si>
  <si>
    <t>24:38:29</t>
  </si>
  <si>
    <t>17:23:22</t>
  </si>
  <si>
    <t>19:05:24</t>
  </si>
  <si>
    <t>11:54:57</t>
  </si>
  <si>
    <t>18:04:31</t>
  </si>
  <si>
    <t>11:20:40</t>
  </si>
  <si>
    <t>00:27:34</t>
  </si>
  <si>
    <t>22:39:23</t>
  </si>
  <si>
    <t>05:49:20</t>
  </si>
  <si>
    <t>01:33:29</t>
  </si>
  <si>
    <t>07:00:01</t>
  </si>
  <si>
    <t>27:51:15</t>
  </si>
  <si>
    <t>02:10:33</t>
  </si>
  <si>
    <t>17:12:39</t>
  </si>
  <si>
    <t>18:43:24</t>
  </si>
  <si>
    <t>04:55:34</t>
  </si>
  <si>
    <t>28:47:04</t>
  </si>
  <si>
    <t>10:23:29</t>
  </si>
  <si>
    <t>05:35:23</t>
  </si>
  <si>
    <t>24:17:52</t>
  </si>
  <si>
    <t>13:19:03</t>
  </si>
  <si>
    <t>07:15:02</t>
  </si>
  <si>
    <t>26:44:06</t>
  </si>
  <si>
    <t>11:19:00</t>
  </si>
  <si>
    <t>06:41:56</t>
  </si>
  <si>
    <t>21:27:58</t>
  </si>
  <si>
    <t>10:44:36</t>
  </si>
  <si>
    <t>09:05:58</t>
  </si>
  <si>
    <t>41:16:11</t>
  </si>
  <si>
    <t>09:27:40</t>
  </si>
  <si>
    <t>00:07:50</t>
  </si>
  <si>
    <t>10:58:52</t>
  </si>
  <si>
    <t>12:14:08</t>
  </si>
  <si>
    <t>03:57:34</t>
  </si>
  <si>
    <t>26:50:22</t>
  </si>
  <si>
    <t>09:54:04</t>
  </si>
  <si>
    <t>02:11:10</t>
  </si>
  <si>
    <t>16:08:48</t>
  </si>
  <si>
    <t>27:30:54</t>
  </si>
  <si>
    <t>00:16:16</t>
  </si>
  <si>
    <t>04:28:08</t>
  </si>
  <si>
    <t>27:17:56</t>
  </si>
  <si>
    <t>02:29:51</t>
  </si>
  <si>
    <t>19:23:27</t>
  </si>
  <si>
    <t>14:52:49</t>
  </si>
  <si>
    <t>16:31:40</t>
  </si>
  <si>
    <t>04:56:47</t>
  </si>
  <si>
    <t>26:20:11</t>
  </si>
  <si>
    <t>13:41:48</t>
  </si>
  <si>
    <t>13:00:26</t>
  </si>
  <si>
    <t>09:44:36</t>
  </si>
  <si>
    <t>17:47:01</t>
  </si>
  <si>
    <t>11:36:09</t>
  </si>
  <si>
    <t>01:02:03</t>
  </si>
  <si>
    <t>17:23:28</t>
  </si>
  <si>
    <t>06:15:39</t>
  </si>
  <si>
    <t>05:15:19</t>
  </si>
  <si>
    <t>25:49:09</t>
  </si>
  <si>
    <t>13:59:30</t>
  </si>
  <si>
    <t>03:38:41</t>
  </si>
  <si>
    <t>26:21:57</t>
  </si>
  <si>
    <t>13:41:09</t>
  </si>
  <si>
    <t>15:03:09</t>
  </si>
  <si>
    <t>08:49:47</t>
  </si>
  <si>
    <t>00:43:15</t>
  </si>
  <si>
    <t>30:52:29</t>
  </si>
  <si>
    <t>08:37:34</t>
  </si>
  <si>
    <t>00:04:45</t>
  </si>
  <si>
    <t>30:31:05</t>
  </si>
  <si>
    <t>05:21:48</t>
  </si>
  <si>
    <t>03:40:40</t>
  </si>
  <si>
    <t>08:36:23</t>
  </si>
  <si>
    <t>05:06:30</t>
  </si>
  <si>
    <t>00:09:24</t>
  </si>
  <si>
    <t>07:06:10</t>
  </si>
  <si>
    <t>07:13:39</t>
  </si>
  <si>
    <t>29:58:52</t>
  </si>
  <si>
    <t>05:20:07</t>
  </si>
  <si>
    <t>04:49:31</t>
  </si>
  <si>
    <t>24:08:56</t>
  </si>
  <si>
    <t>12:49:37</t>
  </si>
  <si>
    <t>07:12:03</t>
  </si>
  <si>
    <t>26:49:00</t>
  </si>
  <si>
    <t>11:16:32</t>
  </si>
  <si>
    <t>CallbackPending</t>
  </si>
  <si>
    <t>591433612522</t>
  </si>
  <si>
    <t>01161408363133</t>
  </si>
  <si>
    <t>12/3/2024 11:13:21 PM</t>
  </si>
  <si>
    <t>591433601811</t>
  </si>
  <si>
    <t>0118613761146154</t>
  </si>
  <si>
    <t>12/3/2024 9:41:06 PM</t>
  </si>
  <si>
    <t>591433599385</t>
  </si>
  <si>
    <t>175.36.72.38, 147.161.213.83, 172.22.11.169, 52.36.162.79</t>
  </si>
  <si>
    <t>12/3/2024 9:23:26 PM</t>
  </si>
  <si>
    <t>591433596472</t>
  </si>
  <si>
    <t>203.10.38.1, 165.225.227.77, 172.22.11.142, 52.36.162.79</t>
  </si>
  <si>
    <t>12/3/2024 9:03:47 PM</t>
  </si>
  <si>
    <t>591433594342</t>
  </si>
  <si>
    <t>7203638424</t>
  </si>
  <si>
    <t>12/3/2024 8:51:19 PM</t>
  </si>
  <si>
    <t>591433588077</t>
  </si>
  <si>
    <t>01161413325697</t>
  </si>
  <si>
    <t>12/3/2024 8:18:20 PM</t>
  </si>
  <si>
    <t>591433586381</t>
  </si>
  <si>
    <t>8655994601</t>
  </si>
  <si>
    <t>12/3/2024 8:10:18 PM</t>
  </si>
  <si>
    <t>591433583991</t>
  </si>
  <si>
    <t>203.10.39.1, 165.225.227.64, 172.22.1.183, 52.36.162.79</t>
  </si>
  <si>
    <t>12/3/2024 8:00:24 PM</t>
  </si>
  <si>
    <t>591433583601</t>
  </si>
  <si>
    <t>170.85.73.115, 172.22.8.134, 35.162.209.56</t>
  </si>
  <si>
    <t>12/3/2024 7:59:03 PM</t>
  </si>
  <si>
    <t>591433582761</t>
  </si>
  <si>
    <t>12/3/2024 7:56:07 PM</t>
  </si>
  <si>
    <t>591433581645</t>
  </si>
  <si>
    <t>203.10.39.1, 165.225.227.64, 172.22.2.226, 35.162.209.56</t>
  </si>
  <si>
    <t>12/3/2024 7:52:06 PM</t>
  </si>
  <si>
    <t>591433580580</t>
  </si>
  <si>
    <t>1.145.187.77, 165.225.227.37, 172.22.1.183, 52.36.162.79</t>
  </si>
  <si>
    <t>12/3/2024 7:48:24 PM</t>
  </si>
  <si>
    <t>591433576241</t>
  </si>
  <si>
    <t>124.169.180.190, 147.161.213.75, 172.22.1.183, 35.162.209.56</t>
  </si>
  <si>
    <t>12/3/2024 7:35:02 PM</t>
  </si>
  <si>
    <t>591433569724</t>
  </si>
  <si>
    <t>5853539919</t>
  </si>
  <si>
    <t>12/3/2024 7:17:10 PM</t>
  </si>
  <si>
    <t>591433565530</t>
  </si>
  <si>
    <t>01161478795254</t>
  </si>
  <si>
    <t>12/3/2024 7:07:02 PM</t>
  </si>
  <si>
    <t>591433564028</t>
  </si>
  <si>
    <t>01161432263218</t>
  </si>
  <si>
    <t>12/3/2024 7:03:30 PM</t>
  </si>
  <si>
    <t>591433554348</t>
  </si>
  <si>
    <t>01161432783766</t>
  </si>
  <si>
    <t>12/3/2024 6:43:04 PM</t>
  </si>
  <si>
    <t>591433545180</t>
  </si>
  <si>
    <t>9034059187</t>
  </si>
  <si>
    <t>12/3/2024 6:25:09 PM</t>
  </si>
  <si>
    <t>591433523263</t>
  </si>
  <si>
    <t>170.85.73.115, 172.22.8.134, 52.36.162.79</t>
  </si>
  <si>
    <t>12/3/2024 5:45:31 PM</t>
  </si>
  <si>
    <t>591433520542</t>
  </si>
  <si>
    <t>73.209.9.49, 165.225.58.78, 172.22.11.142, 52.36.162.79</t>
  </si>
  <si>
    <t>12/3/2024 5:41:07 PM</t>
  </si>
  <si>
    <t>591433519706</t>
  </si>
  <si>
    <t>147.161.213.86, 165.225.232.197, 172.22.2.226, 35.162.209.56</t>
  </si>
  <si>
    <t>12/3/2024 5:39:56 PM</t>
  </si>
  <si>
    <t>36:59</t>
  </si>
  <si>
    <t>591433504579</t>
  </si>
  <si>
    <t>12/3/2024 5:16:37 PM</t>
  </si>
  <si>
    <t>591433502280</t>
  </si>
  <si>
    <t>136.226.85.70, 172.22.1.183, 35.162.209.56</t>
  </si>
  <si>
    <t>12/3/2024 5:13:03 PM</t>
  </si>
  <si>
    <t>15:41</t>
  </si>
  <si>
    <t>591433502278</t>
  </si>
  <si>
    <t>7252962501</t>
  </si>
  <si>
    <t>591433500821</t>
  </si>
  <si>
    <t>12/3/2024 5:10:53 PM</t>
  </si>
  <si>
    <t>591433496720</t>
  </si>
  <si>
    <t>12/3/2024 5:05:02 PM</t>
  </si>
  <si>
    <t>11:18</t>
  </si>
  <si>
    <t>591433492490</t>
  </si>
  <si>
    <t>165.225.62.210, 172.22.11.169, 35.162.209.56</t>
  </si>
  <si>
    <t>12/3/2024 4:58:39 PM</t>
  </si>
  <si>
    <t>591433491093</t>
  </si>
  <si>
    <t>203.10.39.1, 147.161.213.110, 172.22.2.226, 52.36.162.79</t>
  </si>
  <si>
    <t>12/3/2024 4:56:39 PM</t>
  </si>
  <si>
    <t>591433489320</t>
  </si>
  <si>
    <t>170.85.73.115, 172.22.11.169, 35.162.209.56</t>
  </si>
  <si>
    <t>12/3/2024 4:54:06 PM</t>
  </si>
  <si>
    <t>591433485706</t>
  </si>
  <si>
    <t>9197217907</t>
  </si>
  <si>
    <t>12/3/2024 4:49:28 PM</t>
  </si>
  <si>
    <t>591433484965</t>
  </si>
  <si>
    <t>6823016610</t>
  </si>
  <si>
    <t>12/3/2024 4:48:28 PM</t>
  </si>
  <si>
    <t>591433484807</t>
  </si>
  <si>
    <t>3017529676</t>
  </si>
  <si>
    <t>12/3/2024 4:48:16 PM</t>
  </si>
  <si>
    <t>591433482880</t>
  </si>
  <si>
    <t>6307309093</t>
  </si>
  <si>
    <t>12/3/2024 4:45:46 PM</t>
  </si>
  <si>
    <t>591433481923</t>
  </si>
  <si>
    <t>12/3/2024 4:44:30 PM</t>
  </si>
  <si>
    <t>591433478795</t>
  </si>
  <si>
    <t>12/3/2024 4:40:22 PM</t>
  </si>
  <si>
    <t>591433475345</t>
  </si>
  <si>
    <t>170.85.73.115, 172.22.11.142, 52.36.162.79</t>
  </si>
  <si>
    <t>12/3/2024 4:35:50 PM</t>
  </si>
  <si>
    <t>591433469984</t>
  </si>
  <si>
    <t>165.225.62.210, 172.22.11.169, 52.36.162.79</t>
  </si>
  <si>
    <t>12/3/2024 4:29:14 PM</t>
  </si>
  <si>
    <t>591433466556</t>
  </si>
  <si>
    <t>8175850301</t>
  </si>
  <si>
    <t>12/3/2024 4:24:51 PM</t>
  </si>
  <si>
    <t>591433464423</t>
  </si>
  <si>
    <t>4809803698</t>
  </si>
  <si>
    <t>12/3/2024 4:22:07 PM</t>
  </si>
  <si>
    <t>591433464180</t>
  </si>
  <si>
    <t>01161402453890</t>
  </si>
  <si>
    <t>12/3/2024 4:21:48 PM</t>
  </si>
  <si>
    <t>591433461805</t>
  </si>
  <si>
    <t>9252736292</t>
  </si>
  <si>
    <t>12/3/2024 4:18:58 PM</t>
  </si>
  <si>
    <t>591433458103</t>
  </si>
  <si>
    <t>165.225.62.210, 172.22.2.226, 52.36.162.79</t>
  </si>
  <si>
    <t>12/3/2024 4:14:29 PM</t>
  </si>
  <si>
    <t>591433449932</t>
  </si>
  <si>
    <t>165.225.62.210, 172.22.1.183, 52.36.162.79</t>
  </si>
  <si>
    <t>12/3/2024 4:04:35 PM</t>
  </si>
  <si>
    <t>591433446580</t>
  </si>
  <si>
    <t>12/3/2024 4:00:58 PM</t>
  </si>
  <si>
    <t>591433444347</t>
  </si>
  <si>
    <t>12/3/2024 3:58:13 PM</t>
  </si>
  <si>
    <t>591433441334</t>
  </si>
  <si>
    <t>7047065203</t>
  </si>
  <si>
    <t>12/3/2024 3:54:31 PM</t>
  </si>
  <si>
    <t>591433440950</t>
  </si>
  <si>
    <t>5093298499</t>
  </si>
  <si>
    <t>12/3/2024 3:54:02 PM</t>
  </si>
  <si>
    <t>591433439752</t>
  </si>
  <si>
    <t>3373764890</t>
  </si>
  <si>
    <t>12/3/2024 3:52:38 PM</t>
  </si>
  <si>
    <t>591433439074</t>
  </si>
  <si>
    <t>12/3/2024 3:51:43 PM</t>
  </si>
  <si>
    <t>591433435265</t>
  </si>
  <si>
    <t>165.225.62.210, 172.22.2.226, 35.162.209.56</t>
  </si>
  <si>
    <t>12/3/2024 3:46:53 PM</t>
  </si>
  <si>
    <t>591433431206</t>
  </si>
  <si>
    <t>12/3/2024 3:41:40 PM</t>
  </si>
  <si>
    <t>591433428085</t>
  </si>
  <si>
    <t>170.85.73.115, 172.22.1.183, 35.162.209.56</t>
  </si>
  <si>
    <t>12/3/2024 3:37:49 PM</t>
  </si>
  <si>
    <t>591433422581</t>
  </si>
  <si>
    <t>12/3/2024 3:31:06 PM</t>
  </si>
  <si>
    <t>591433422098</t>
  </si>
  <si>
    <t>6163705874</t>
  </si>
  <si>
    <t>12/3/2024 3:30:29 PM</t>
  </si>
  <si>
    <t>591433418149</t>
  </si>
  <si>
    <t>12/3/2024 3:25:48 PM</t>
  </si>
  <si>
    <t>591433416274</t>
  </si>
  <si>
    <t>12/3/2024 3:23:35 PM</t>
  </si>
  <si>
    <t>591433416214</t>
  </si>
  <si>
    <t>12/3/2024 3:23:30 PM</t>
  </si>
  <si>
    <t>591433411994</t>
  </si>
  <si>
    <t>3603040011</t>
  </si>
  <si>
    <t>12/3/2024 3:18:25 PM</t>
  </si>
  <si>
    <t>6:21</t>
  </si>
  <si>
    <t>591433404495</t>
  </si>
  <si>
    <t>12/3/2024 3:09:19 PM</t>
  </si>
  <si>
    <t>4:01</t>
  </si>
  <si>
    <t>591433397631</t>
  </si>
  <si>
    <t>165.225.62.210, 172.22.1.183, 35.162.209.56</t>
  </si>
  <si>
    <t>12/3/2024 3:01:42 PM</t>
  </si>
  <si>
    <t>591433397155</t>
  </si>
  <si>
    <t>216.40.11.242, 104.129.206.81, 172.22.8.134, 52.36.162.79</t>
  </si>
  <si>
    <t>12/3/2024 3:01:08 PM</t>
  </si>
  <si>
    <t>591433396106</t>
  </si>
  <si>
    <t>12/3/2024 3:00:03 PM</t>
  </si>
  <si>
    <t>591433395273</t>
  </si>
  <si>
    <t>9109734983</t>
  </si>
  <si>
    <t>12/3/2024 2:59:03 PM</t>
  </si>
  <si>
    <t>591433395067</t>
  </si>
  <si>
    <t>12/3/2024 2:58:49 PM</t>
  </si>
  <si>
    <t>591433390903</t>
  </si>
  <si>
    <t>12/3/2024 2:53:52 PM</t>
  </si>
  <si>
    <t>591433390496</t>
  </si>
  <si>
    <t>12/3/2024 2:53:22 PM</t>
  </si>
  <si>
    <t>591433390281</t>
  </si>
  <si>
    <t>12/3/2024 2:53:04 PM</t>
  </si>
  <si>
    <t>591433389040</t>
  </si>
  <si>
    <t>12/3/2024 2:51:29 PM</t>
  </si>
  <si>
    <t>591433388290</t>
  </si>
  <si>
    <t>12/3/2024 2:50:36 PM</t>
  </si>
  <si>
    <t>591433377787</t>
  </si>
  <si>
    <t>9842329078</t>
  </si>
  <si>
    <t>12/3/2024 2:38:11 PM</t>
  </si>
  <si>
    <t>591433376876</t>
  </si>
  <si>
    <t>9565749200</t>
  </si>
  <si>
    <t>12/3/2024 2:37:10 PM</t>
  </si>
  <si>
    <t>591433376317</t>
  </si>
  <si>
    <t>12/3/2024 2:36:27 PM</t>
  </si>
  <si>
    <t>591433376192</t>
  </si>
  <si>
    <t>12/3/2024 2:36:18 PM</t>
  </si>
  <si>
    <t>591433375190</t>
  </si>
  <si>
    <t>3096437206</t>
  </si>
  <si>
    <t>12/3/2024 2:35:13 PM</t>
  </si>
  <si>
    <t>591433372046</t>
  </si>
  <si>
    <t>165.225.9.64, 172.22.11.142, 35.162.209.56</t>
  </si>
  <si>
    <t>12/3/2024 2:31:40 PM</t>
  </si>
  <si>
    <t>591433369097</t>
  </si>
  <si>
    <t>12/3/2024 2:28:31 PM</t>
  </si>
  <si>
    <t>591433362818</t>
  </si>
  <si>
    <t>12/3/2024 2:21:54 PM</t>
  </si>
  <si>
    <t>591433359513</t>
  </si>
  <si>
    <t>6014471692</t>
  </si>
  <si>
    <t>12/3/2024 2:18:20 PM</t>
  </si>
  <si>
    <t>591433357739</t>
  </si>
  <si>
    <t>12/3/2024 2:16:31 PM</t>
  </si>
  <si>
    <t>591433351972</t>
  </si>
  <si>
    <t>6824019590</t>
  </si>
  <si>
    <t>12/3/2024 2:10:27 PM</t>
  </si>
  <si>
    <t>591433347339</t>
  </si>
  <si>
    <t>9493517844</t>
  </si>
  <si>
    <t>12/3/2024 2:05:38 PM</t>
  </si>
  <si>
    <t>591433341793</t>
  </si>
  <si>
    <t>12/3/2024 1:59:53 PM</t>
  </si>
  <si>
    <t>591433341595</t>
  </si>
  <si>
    <t>2404670219</t>
  </si>
  <si>
    <t>12/3/2024 1:59:38 PM</t>
  </si>
  <si>
    <t>591433340282</t>
  </si>
  <si>
    <t>136.226.85.70, 172.22.11.142, 52.36.162.79</t>
  </si>
  <si>
    <t>12/3/2024 1:58:02 PM</t>
  </si>
  <si>
    <t>20:54</t>
  </si>
  <si>
    <t>591433338406</t>
  </si>
  <si>
    <t>4809384598</t>
  </si>
  <si>
    <t>12/3/2024 1:55:52 PM</t>
  </si>
  <si>
    <t>591433333190</t>
  </si>
  <si>
    <t>8122624847</t>
  </si>
  <si>
    <t>12/3/2024 1:49:51 PM</t>
  </si>
  <si>
    <t>591433332700</t>
  </si>
  <si>
    <t>12/3/2024 1:49:14 PM</t>
  </si>
  <si>
    <t>8:01</t>
  </si>
  <si>
    <t>591433330804</t>
  </si>
  <si>
    <t>12/3/2024 1:47:01 PM</t>
  </si>
  <si>
    <t>591433328429</t>
  </si>
  <si>
    <t>12/3/2024 1:44:25 PM</t>
  </si>
  <si>
    <t>591433324764</t>
  </si>
  <si>
    <t>100.14.123.246, 136.226.49.106, 172.22.2.149, 35.162.209.56</t>
  </si>
  <si>
    <t>12/3/2024 1:39:58 PM</t>
  </si>
  <si>
    <t>591433323688</t>
  </si>
  <si>
    <t>170.85.12.99, 172.22.11.169, 35.162.209.56</t>
  </si>
  <si>
    <t>12/3/2024 1:38:52 PM</t>
  </si>
  <si>
    <t>591433317273</t>
  </si>
  <si>
    <t>8102289815</t>
  </si>
  <si>
    <t>12/3/2024 1:31:22 PM</t>
  </si>
  <si>
    <t>591433314201</t>
  </si>
  <si>
    <t>12.3.33.9, 170.85.73.115, 172.22.8.134, 52.36.162.79</t>
  </si>
  <si>
    <t>12/3/2024 1:27:48 PM</t>
  </si>
  <si>
    <t>591433305658</t>
  </si>
  <si>
    <t>12/3/2024 1:17:45 PM</t>
  </si>
  <si>
    <t>5:42</t>
  </si>
  <si>
    <t>591433299177</t>
  </si>
  <si>
    <t>12/3/2024 1:10:07 PM</t>
  </si>
  <si>
    <t>591433297903</t>
  </si>
  <si>
    <t>12/3/2024 1:08:36 PM</t>
  </si>
  <si>
    <t>591433297850</t>
  </si>
  <si>
    <t>12/3/2024 1:08:32 PM</t>
  </si>
  <si>
    <t>591433296601</t>
  </si>
  <si>
    <t>170.85.73.115, 172.22.1.183, 52.36.162.79</t>
  </si>
  <si>
    <t>12/3/2024 1:07:18 PM</t>
  </si>
  <si>
    <t>24:25</t>
  </si>
  <si>
    <t>591433294141</t>
  </si>
  <si>
    <t>9379772806</t>
  </si>
  <si>
    <t>12/3/2024 1:04:54 PM</t>
  </si>
  <si>
    <t>591433294069</t>
  </si>
  <si>
    <t>2089483204</t>
  </si>
  <si>
    <t>12/3/2024 1:04:50 PM</t>
  </si>
  <si>
    <t>591433291619</t>
  </si>
  <si>
    <t>12/3/2024 1:02:00 PM</t>
  </si>
  <si>
    <t>591433288714</t>
  </si>
  <si>
    <t>8083483362</t>
  </si>
  <si>
    <t>12/3/2024 12:58:41 PM</t>
  </si>
  <si>
    <t>591433288124</t>
  </si>
  <si>
    <t>12/3/2024 12:57:59 PM</t>
  </si>
  <si>
    <t>591433283973</t>
  </si>
  <si>
    <t>2674966830</t>
  </si>
  <si>
    <t>12/3/2024 12:53:09 PM</t>
  </si>
  <si>
    <t>591433268310</t>
  </si>
  <si>
    <t>12/3/2024 12:34:45 PM</t>
  </si>
  <si>
    <t>591433260260</t>
  </si>
  <si>
    <t>12/3/2024 12:25:57 PM</t>
  </si>
  <si>
    <t>591433258096</t>
  </si>
  <si>
    <t>12/3/2024 12:23:41 PM</t>
  </si>
  <si>
    <t>591433255864</t>
  </si>
  <si>
    <t>12/3/2024 12:21:07 PM</t>
  </si>
  <si>
    <t>591433250449</t>
  </si>
  <si>
    <t>12/3/2024 12:15:03 PM</t>
  </si>
  <si>
    <t>591433249154</t>
  </si>
  <si>
    <t>69.131.175.107, 104.129.207.85, 172.22.1.183, 35.162.209.56</t>
  </si>
  <si>
    <t>12/3/2024 12:13:44 PM</t>
  </si>
  <si>
    <t>591433246983</t>
  </si>
  <si>
    <t>12.3.33.9, 170.85.71.77, 172.22.11.169, 52.36.162.79</t>
  </si>
  <si>
    <t>12/3/2024 12:11:21 PM</t>
  </si>
  <si>
    <t>591433240065</t>
  </si>
  <si>
    <t>12/3/2024 12:03:33 PM</t>
  </si>
  <si>
    <t>591433236965</t>
  </si>
  <si>
    <t>5205600791</t>
  </si>
  <si>
    <t>12/3/2024 12:00:26 PM</t>
  </si>
  <si>
    <t>591433231143</t>
  </si>
  <si>
    <t>12/3/2024 11:53:48 AM</t>
  </si>
  <si>
    <t>591433226513</t>
  </si>
  <si>
    <t>2672215250</t>
  </si>
  <si>
    <t>12/3/2024 11:48:27 AM</t>
  </si>
  <si>
    <t>591433225689</t>
  </si>
  <si>
    <t>12/3/2024 11:47:25 AM</t>
  </si>
  <si>
    <t>591433218078</t>
  </si>
  <si>
    <t>4015456684</t>
  </si>
  <si>
    <t>12/3/2024 11:38:50 AM</t>
  </si>
  <si>
    <t>591433215954</t>
  </si>
  <si>
    <t>12/3/2024 11:36:21 AM</t>
  </si>
  <si>
    <t>591433213244</t>
  </si>
  <si>
    <t>2155940300</t>
  </si>
  <si>
    <t>12/3/2024 11:33:10 AM</t>
  </si>
  <si>
    <t>591433211860</t>
  </si>
  <si>
    <t>2106863234</t>
  </si>
  <si>
    <t>12/3/2024 11:31:49 AM</t>
  </si>
  <si>
    <t>591433201544</t>
  </si>
  <si>
    <t>170.85.73.115, 172.22.11.142, 35.162.209.56</t>
  </si>
  <si>
    <t>12/3/2024 11:19:53 AM</t>
  </si>
  <si>
    <t>30:19</t>
  </si>
  <si>
    <t>591433201046</t>
  </si>
  <si>
    <t>8155491492</t>
  </si>
  <si>
    <t>12/3/2024 11:19:23 AM</t>
  </si>
  <si>
    <t>591433200630</t>
  </si>
  <si>
    <t>5158228236</t>
  </si>
  <si>
    <t>12/3/2024 11:18:53 AM</t>
  </si>
  <si>
    <t>18:56</t>
  </si>
  <si>
    <t>591433198454</t>
  </si>
  <si>
    <t>170.85.73.115, 172.22.2.149, 52.36.162.79</t>
  </si>
  <si>
    <t>12/3/2024 11:16:14 AM</t>
  </si>
  <si>
    <t>21:03</t>
  </si>
  <si>
    <t>591433197046</t>
  </si>
  <si>
    <t>12/3/2024 11:14:30 AM</t>
  </si>
  <si>
    <t>591433194970</t>
  </si>
  <si>
    <t>01141313446864</t>
  </si>
  <si>
    <t>12/3/2024 11:12:01 AM</t>
  </si>
  <si>
    <t>591433193842</t>
  </si>
  <si>
    <t>64.158.82.90, 165.225.221.38, 172.22.2.226, 35.162.209.56</t>
  </si>
  <si>
    <t>12/3/2024 11:10:43 AM</t>
  </si>
  <si>
    <t>591433188904</t>
  </si>
  <si>
    <t>12.3.33.9, 170.85.71.113, 172.22.8.197, 35.162.209.56</t>
  </si>
  <si>
    <t>12/3/2024 11:04:58 AM</t>
  </si>
  <si>
    <t>12:59</t>
  </si>
  <si>
    <t>591433183858</t>
  </si>
  <si>
    <t>5864896261</t>
  </si>
  <si>
    <t>12/3/2024 10:59:12 AM</t>
  </si>
  <si>
    <t>27:47</t>
  </si>
  <si>
    <t>591433181417</t>
  </si>
  <si>
    <t>12.3.33.9, 170.85.71.77, 172.22.8.134, 52.36.162.79</t>
  </si>
  <si>
    <t>12/3/2024 10:55:50 AM</t>
  </si>
  <si>
    <t>591433180711</t>
  </si>
  <si>
    <t>5165578237</t>
  </si>
  <si>
    <t>12/3/2024 10:54:53 AM</t>
  </si>
  <si>
    <t>591433179987</t>
  </si>
  <si>
    <t>12/3/2024 10:53:51 AM</t>
  </si>
  <si>
    <t>591433179667</t>
  </si>
  <si>
    <t>12/3/2024 10:53:20 AM</t>
  </si>
  <si>
    <t>591433173723</t>
  </si>
  <si>
    <t>12/3/2024 10:45:26 AM</t>
  </si>
  <si>
    <t>591433170529</t>
  </si>
  <si>
    <t>98.19.97.130, 104.129.206.85, 172.22.8.98, 52.36.162.79</t>
  </si>
  <si>
    <t>12/3/2024 10:41:05 AM</t>
  </si>
  <si>
    <t>591433170025</t>
  </si>
  <si>
    <t>170.85.12.99, 172.22.8.98, 35.162.209.56</t>
  </si>
  <si>
    <t>12/3/2024 10:40:33 AM</t>
  </si>
  <si>
    <t>17:01</t>
  </si>
  <si>
    <t>591433167975</t>
  </si>
  <si>
    <t>011966530511300</t>
  </si>
  <si>
    <t>12/3/2024 10:37:44 AM</t>
  </si>
  <si>
    <t>591433166691</t>
  </si>
  <si>
    <t>5708996726</t>
  </si>
  <si>
    <t>12/3/2024 10:35:58 AM</t>
  </si>
  <si>
    <t>591433166473</t>
  </si>
  <si>
    <t>7326845280</t>
  </si>
  <si>
    <t>12/3/2024 10:35:40 AM</t>
  </si>
  <si>
    <t>591433165736</t>
  </si>
  <si>
    <t>12/3/2024 10:34:32 AM</t>
  </si>
  <si>
    <t>591433164528</t>
  </si>
  <si>
    <t>12/3/2024 10:33:00 AM</t>
  </si>
  <si>
    <t>591433162187</t>
  </si>
  <si>
    <t>12/3/2024 10:29:47 AM</t>
  </si>
  <si>
    <t>591433161381</t>
  </si>
  <si>
    <t>12/3/2024 10:28:44 AM</t>
  </si>
  <si>
    <t>591433160868</t>
  </si>
  <si>
    <t>12/3/2024 10:28:09 AM</t>
  </si>
  <si>
    <t>591433158040</t>
  </si>
  <si>
    <t>83.137.66.118, 147.161.165.90, 172.22.8.98, 52.36.162.79</t>
  </si>
  <si>
    <t>12/3/2024 10:24:07 AM</t>
  </si>
  <si>
    <t>20:51</t>
  </si>
  <si>
    <t>591433157538</t>
  </si>
  <si>
    <t>12/3/2024 10:23:24 AM</t>
  </si>
  <si>
    <t>591433157082</t>
  </si>
  <si>
    <t>3099895130</t>
  </si>
  <si>
    <t>12/3/2024 10:22:44 AM</t>
  </si>
  <si>
    <t>591433155095</t>
  </si>
  <si>
    <t>12/3/2024 10:19:38 AM</t>
  </si>
  <si>
    <t>591433151003</t>
  </si>
  <si>
    <t>165.225.62.210, 172.22.8.98, 35.162.209.56</t>
  </si>
  <si>
    <t>12/3/2024 10:13:42 AM</t>
  </si>
  <si>
    <t>591433148430</t>
  </si>
  <si>
    <t>46.88.108.240, 165.225.27.77, 172.22.1.46, 35.162.209.56</t>
  </si>
  <si>
    <t>12/3/2024 10:09:52 AM</t>
  </si>
  <si>
    <t>18:12</t>
  </si>
  <si>
    <t>591433148128</t>
  </si>
  <si>
    <t>4453057402</t>
  </si>
  <si>
    <t>12/3/2024 10:09:33 AM</t>
  </si>
  <si>
    <t>591433147909</t>
  </si>
  <si>
    <t>2677039899</t>
  </si>
  <si>
    <t>12/3/2024 10:09:17 AM</t>
  </si>
  <si>
    <t>591433140038</t>
  </si>
  <si>
    <t>3133850061</t>
  </si>
  <si>
    <t>12/3/2024 9:57:57 AM</t>
  </si>
  <si>
    <t>591433138278</t>
  </si>
  <si>
    <t>193.222.106.10, 147.161.247.111, 172.22.8.197, 35.162.209.56</t>
  </si>
  <si>
    <t>12/3/2024 9:54:55 AM</t>
  </si>
  <si>
    <t>591433137452</t>
  </si>
  <si>
    <t>01141763999649</t>
  </si>
  <si>
    <t>12/3/2024 9:53:35 AM</t>
  </si>
  <si>
    <t>591433129553</t>
  </si>
  <si>
    <t>12/3/2024 9:39:37 AM</t>
  </si>
  <si>
    <t>591433128456</t>
  </si>
  <si>
    <t>12/3/2024 9:37:29 AM</t>
  </si>
  <si>
    <t>591433128072</t>
  </si>
  <si>
    <t>12/3/2024 9:36:51 AM</t>
  </si>
  <si>
    <t>591433124701</t>
  </si>
  <si>
    <t>12/3/2024 9:31:09 AM</t>
  </si>
  <si>
    <t>591433122480</t>
  </si>
  <si>
    <t>8329171576</t>
  </si>
  <si>
    <t>12/3/2024 9:27:31 AM</t>
  </si>
  <si>
    <t>591433121696</t>
  </si>
  <si>
    <t>0114915152881774</t>
  </si>
  <si>
    <t>12/3/2024 9:26:08 AM</t>
  </si>
  <si>
    <t>591433118544</t>
  </si>
  <si>
    <t>3134375254</t>
  </si>
  <si>
    <t>12/3/2024 9:20:15 AM</t>
  </si>
  <si>
    <t>591433115051</t>
  </si>
  <si>
    <t>193.222.59.189, 172.22.8.134, 35.162.209.56</t>
  </si>
  <si>
    <t>12/3/2024 9:13:52 AM</t>
  </si>
  <si>
    <t>591433114191</t>
  </si>
  <si>
    <t>193.222.106.10, 147.161.247.110, 172.22.2.226, 52.36.162.79</t>
  </si>
  <si>
    <t>12/3/2024 9:12:16 AM</t>
  </si>
  <si>
    <t>591433113583</t>
  </si>
  <si>
    <t>12/3/2024 9:11:09 AM</t>
  </si>
  <si>
    <t>591433102341</t>
  </si>
  <si>
    <t>12/3/2024 8:53:04 AM</t>
  </si>
  <si>
    <t>591433097659</t>
  </si>
  <si>
    <t>0114925159686608</t>
  </si>
  <si>
    <t>12/3/2024 8:41:10 AM</t>
  </si>
  <si>
    <t>591433096356</t>
  </si>
  <si>
    <t>4059335887</t>
  </si>
  <si>
    <t>12/3/2024 8:37:53 AM</t>
  </si>
  <si>
    <t>591433094947</t>
  </si>
  <si>
    <t>8162168399</t>
  </si>
  <si>
    <t>12/3/2024 8:34:15 AM</t>
  </si>
  <si>
    <t>591433093460</t>
  </si>
  <si>
    <t>170.85.73.115, 172.22.8.165, 52.36.162.79</t>
  </si>
  <si>
    <t>12/3/2024 8:31:22 AM</t>
  </si>
  <si>
    <t>591433092647</t>
  </si>
  <si>
    <t>8065179789</t>
  </si>
  <si>
    <t>12/3/2024 8:29:44 AM</t>
  </si>
  <si>
    <t>591433088370</t>
  </si>
  <si>
    <t>83.137.66.117, 147.161.165.76, 172.22.2.124, 35.162.209.56</t>
  </si>
  <si>
    <t>12/3/2024 8:16:43 AM</t>
  </si>
  <si>
    <t>11:51</t>
  </si>
  <si>
    <t>591433087994</t>
  </si>
  <si>
    <t>12/3/2024 8:15:24 AM</t>
  </si>
  <si>
    <t>591433086955</t>
  </si>
  <si>
    <t>12/3/2024 8:11:32 AM</t>
  </si>
  <si>
    <t>591433086335</t>
  </si>
  <si>
    <t>12.3.33.9, 170.85.71.77, 172.22.2.226, 52.36.162.79</t>
  </si>
  <si>
    <t>12/3/2024 8:09:11 AM</t>
  </si>
  <si>
    <t>14:45</t>
  </si>
  <si>
    <t>591433084582</t>
  </si>
  <si>
    <t>6166481837</t>
  </si>
  <si>
    <t>12/3/2024 8:02:49 AM</t>
  </si>
  <si>
    <t>591433083220</t>
  </si>
  <si>
    <t>84.227.126.208, 147.161.247.74, 172.22.8.165, 52.36.162.79</t>
  </si>
  <si>
    <t>12/3/2024 7:59:02 AM</t>
  </si>
  <si>
    <t>591433082047</t>
  </si>
  <si>
    <t>185.82.61.204, 147.161.245.33, 172.22.8.197, 35.162.209.56</t>
  </si>
  <si>
    <t>12/3/2024 7:48:56 AM</t>
  </si>
  <si>
    <t>591433081553</t>
  </si>
  <si>
    <t>62.200.100.58, 165.225.241.52, 172.22.8.197, 35.162.209.56</t>
  </si>
  <si>
    <t>12/3/2024 7:41:09 AM</t>
  </si>
  <si>
    <t>23:36</t>
  </si>
  <si>
    <t>591433081372</t>
  </si>
  <si>
    <t>12/3/2024 7:37:37 AM</t>
  </si>
  <si>
    <t>591433081320</t>
  </si>
  <si>
    <t>84.138.230.111, 165.225.27.89, 172.22.1.46, 35.162.209.56</t>
  </si>
  <si>
    <t>12/3/2024 7:36:38 AM</t>
  </si>
  <si>
    <t>591433080996</t>
  </si>
  <si>
    <t>62.200.100.58, 165.225.241.52, 172.22.2.124, 35.162.209.56</t>
  </si>
  <si>
    <t>12/3/2024 7:30:40 AM</t>
  </si>
  <si>
    <t>591433080669</t>
  </si>
  <si>
    <t>12/3/2024 7:24:05 AM</t>
  </si>
  <si>
    <t>591433080600</t>
  </si>
  <si>
    <t>01141313441463</t>
  </si>
  <si>
    <t>12/3/2024 7:22:10 AM</t>
  </si>
  <si>
    <t>4:11</t>
  </si>
  <si>
    <t>591433080260</t>
  </si>
  <si>
    <t>0114925159686610</t>
  </si>
  <si>
    <t>12/3/2024 7:17:08 AM</t>
  </si>
  <si>
    <t>591433080220</t>
  </si>
  <si>
    <t>0114925159686609</t>
  </si>
  <si>
    <t>12/3/2024 7:16:21 AM</t>
  </si>
  <si>
    <t>591433080167</t>
  </si>
  <si>
    <t>12/3/2024 7:15:05 AM</t>
  </si>
  <si>
    <t>591433080097</t>
  </si>
  <si>
    <t>91.25.216.130, 136.226.163.75, 172.22.8.134, 52.36.162.79</t>
  </si>
  <si>
    <t>12/3/2024 7:13:34 AM</t>
  </si>
  <si>
    <t>1:05:13</t>
  </si>
  <si>
    <t>591433079944</t>
  </si>
  <si>
    <t>185.82.61.204, 147.161.245.33, 172.22.1.46, 35.162.209.56</t>
  </si>
  <si>
    <t>12/3/2024 7:09:16 AM</t>
  </si>
  <si>
    <t>591433079774</t>
  </si>
  <si>
    <t>011496421396596</t>
  </si>
  <si>
    <t>12/3/2024 7:05:20 AM</t>
  </si>
  <si>
    <t>591433079765</t>
  </si>
  <si>
    <t>12/3/2024 7:05:05 AM</t>
  </si>
  <si>
    <t>591433079699</t>
  </si>
  <si>
    <t>91.25.216.130, 136.226.163.75, 172.22.8.197, 52.36.162.79</t>
  </si>
  <si>
    <t>12/3/2024 7:03:03 AM</t>
  </si>
  <si>
    <t>591433079513</t>
  </si>
  <si>
    <t>011496421392660</t>
  </si>
  <si>
    <t>12/3/2024 6:58:43 AM</t>
  </si>
  <si>
    <t>591433079500</t>
  </si>
  <si>
    <t>12/3/2024 6:58:17 AM</t>
  </si>
  <si>
    <t>591433079495</t>
  </si>
  <si>
    <t>12/3/2024 6:57:58 AM</t>
  </si>
  <si>
    <t>591433078678</t>
  </si>
  <si>
    <t>0114915234088538</t>
  </si>
  <si>
    <t>12/3/2024 6:27:11 AM</t>
  </si>
  <si>
    <t>591433078551</t>
  </si>
  <si>
    <t>011491639057345</t>
  </si>
  <si>
    <t>12/3/2024 6:21:03 AM</t>
  </si>
  <si>
    <t>591433078498</t>
  </si>
  <si>
    <t>147.161.247.116, 172.22.2.226, 35.162.209.56</t>
  </si>
  <si>
    <t>12/3/2024 6:18:25 AM</t>
  </si>
  <si>
    <t>49:18</t>
  </si>
  <si>
    <t>591433078212</t>
  </si>
  <si>
    <t>62.200.100.58, 165.225.241.52, 172.22.2.124, 52.36.162.79</t>
  </si>
  <si>
    <t>12/3/2024 6:04:17 AM</t>
  </si>
  <si>
    <t>28:22</t>
  </si>
  <si>
    <t>591433078198</t>
  </si>
  <si>
    <t>165.225.17.87, 172.22.2.226, 35.162.209.56</t>
  </si>
  <si>
    <t>12/3/2024 6:03:26 AM</t>
  </si>
  <si>
    <t>14:36</t>
  </si>
  <si>
    <t>591433077965</t>
  </si>
  <si>
    <t>12/3/2024 5:50:57 AM</t>
  </si>
  <si>
    <t>591433077877</t>
  </si>
  <si>
    <t>12/3/2024 5:45:34 AM</t>
  </si>
  <si>
    <t>591433077821</t>
  </si>
  <si>
    <t>12/3/2024 5:42:05 AM</t>
  </si>
  <si>
    <t>591433077733</t>
  </si>
  <si>
    <t>12/3/2024 5:35:04 AM</t>
  </si>
  <si>
    <t>591433077731</t>
  </si>
  <si>
    <t>91.10.188.47, 147.161.164.116, 172.22.0.213, 35.162.209.56</t>
  </si>
  <si>
    <t>12/3/2024 5:34:52 AM</t>
  </si>
  <si>
    <t>40:01</t>
  </si>
  <si>
    <t>591433077576</t>
  </si>
  <si>
    <t>193.222.106.10, 147.161.247.110, 172.22.0.213, 35.162.209.56</t>
  </si>
  <si>
    <t>12/3/2024 5:23:44 AM</t>
  </si>
  <si>
    <t>37:35</t>
  </si>
  <si>
    <t>591433077495</t>
  </si>
  <si>
    <t>01141313444470</t>
  </si>
  <si>
    <t>12/3/2024 5:18:45 AM</t>
  </si>
  <si>
    <t>591433077444</t>
  </si>
  <si>
    <t>011491726708163</t>
  </si>
  <si>
    <t>12/3/2024 5:15:46 AM</t>
  </si>
  <si>
    <t>31:23</t>
  </si>
  <si>
    <t>591433077342</t>
  </si>
  <si>
    <t>0114915736516996</t>
  </si>
  <si>
    <t>12/3/2024 5:10:51 AM</t>
  </si>
  <si>
    <t>591433077324</t>
  </si>
  <si>
    <t>83.137.66.118, 147.161.164.174, 172.22.11.63, 52.36.162.79</t>
  </si>
  <si>
    <t>12/3/2024 5:10:00 AM</t>
  </si>
  <si>
    <t>49:38</t>
  </si>
  <si>
    <t>591433077061</t>
  </si>
  <si>
    <t>0114972150993113</t>
  </si>
  <si>
    <t>12/3/2024 4:54:58 AM</t>
  </si>
  <si>
    <t>13:37</t>
  </si>
  <si>
    <t>591433077027</t>
  </si>
  <si>
    <t>12/3/2024 4:51:48 AM</t>
  </si>
  <si>
    <t>591433076921</t>
  </si>
  <si>
    <t>83.137.66.116, 147.161.235.98, 172.22.2.124, 52.36.162.79</t>
  </si>
  <si>
    <t>12/3/2024 4:42:00 AM</t>
  </si>
  <si>
    <t>591433076734</t>
  </si>
  <si>
    <t>79.213.15.179, 165.225.27.62, 172.22.11.63, 52.36.162.79</t>
  </si>
  <si>
    <t>12/3/2024 4:41:32 AM</t>
  </si>
  <si>
    <t>32:33</t>
  </si>
  <si>
    <t>591433076910</t>
  </si>
  <si>
    <t>12/3/2024 4:41:13 AM</t>
  </si>
  <si>
    <t>591433076898</t>
  </si>
  <si>
    <t>83.137.66.116, 147.161.235.105, 172.22.2.124, 52.36.162.79</t>
  </si>
  <si>
    <t>12/3/2024 4:40:15 AM</t>
  </si>
  <si>
    <t>21:33</t>
  </si>
  <si>
    <t>591433076879</t>
  </si>
  <si>
    <t>84.166.217.87, 147.161.255.106, 172.22.2.226, 35.162.209.56</t>
  </si>
  <si>
    <t>12/3/2024 4:39:02 AM</t>
  </si>
  <si>
    <t>28:20</t>
  </si>
  <si>
    <t>591433076875</t>
  </si>
  <si>
    <t>0114964258187828</t>
  </si>
  <si>
    <t>12/3/2024 4:38:47 AM</t>
  </si>
  <si>
    <t>12/3/2024 4:29:09 AM</t>
  </si>
  <si>
    <t>591433076713</t>
  </si>
  <si>
    <t>12/3/2024 4:27:25 AM</t>
  </si>
  <si>
    <t>9:45</t>
  </si>
  <si>
    <t>591433076711</t>
  </si>
  <si>
    <t>83.137.66.117, 147.161.164.125, 172.22.11.63, 52.36.162.79</t>
  </si>
  <si>
    <t>12/3/2024 4:27:16 AM</t>
  </si>
  <si>
    <t>591433076552</t>
  </si>
  <si>
    <t>193.222.59.134, 172.22.11.63, 35.162.209.56</t>
  </si>
  <si>
    <t>12/3/2024 4:14:24 AM</t>
  </si>
  <si>
    <t>26:20</t>
  </si>
  <si>
    <t>591433076498</t>
  </si>
  <si>
    <t>011491705521343</t>
  </si>
  <si>
    <t>12/3/2024 4:13:53 AM</t>
  </si>
  <si>
    <t>12/3/2024 4:09:09 AM</t>
  </si>
  <si>
    <t>2:27</t>
  </si>
  <si>
    <t>591433076457</t>
  </si>
  <si>
    <t>01141313446282</t>
  </si>
  <si>
    <t>12/3/2024 4:05:10 AM</t>
  </si>
  <si>
    <t>591433076332</t>
  </si>
  <si>
    <t>01141313446069</t>
  </si>
  <si>
    <t>12/3/2024 3:56:11 AM</t>
  </si>
  <si>
    <t>28:27</t>
  </si>
  <si>
    <t>591433075746</t>
  </si>
  <si>
    <t>12/3/2024 3:52:10 AM</t>
  </si>
  <si>
    <t>591433075700</t>
  </si>
  <si>
    <t>12/3/2024 3:46:56 AM</t>
  </si>
  <si>
    <t>591433075631</t>
  </si>
  <si>
    <t>12/3/2024 3:41:42 AM</t>
  </si>
  <si>
    <t>591433075543</t>
  </si>
  <si>
    <t>193.222.59.187, 172.22.11.63, 35.162.209.56</t>
  </si>
  <si>
    <t>12/3/2024 3:35:44 AM</t>
  </si>
  <si>
    <t>591433075527</t>
  </si>
  <si>
    <t>12/3/2024 3:34:29 AM</t>
  </si>
  <si>
    <t>591433075341</t>
  </si>
  <si>
    <t>12/3/2024 3:30:00 AM</t>
  </si>
  <si>
    <t>12/3/2024 3:29:14 AM</t>
  </si>
  <si>
    <t>12/3/2024 3:28:42 AM</t>
  </si>
  <si>
    <t>591433075298</t>
  </si>
  <si>
    <t>12/3/2024 3:24:24 AM</t>
  </si>
  <si>
    <t>591433075319</t>
  </si>
  <si>
    <t>83.137.66.117, 147.161.164.198, 172.22.8.165, 35.162.209.56</t>
  </si>
  <si>
    <t>12/3/2024 3:22:00 AM</t>
  </si>
  <si>
    <t>16:29</t>
  </si>
  <si>
    <t>12/3/2024 3:20:12 AM</t>
  </si>
  <si>
    <t>591433075028</t>
  </si>
  <si>
    <t>178.203.28.2, 147.161.165.113, 172.22.2.226, 52.36.162.79</t>
  </si>
  <si>
    <t>12/3/2024 3:02:07 AM</t>
  </si>
  <si>
    <t>591433074967</t>
  </si>
  <si>
    <t>83.137.66.116, 165.225.27.67, 172.22.8.165, 35.162.209.56</t>
  </si>
  <si>
    <t>12/3/2024 2:59:45 AM</t>
  </si>
  <si>
    <t>15:07</t>
  </si>
  <si>
    <t>591433074871</t>
  </si>
  <si>
    <t>12/3/2024 2:53:49 AM</t>
  </si>
  <si>
    <t>40:41</t>
  </si>
  <si>
    <t>591433074508</t>
  </si>
  <si>
    <t>79.239.95.243, 147.161.164.175, 172.22.2.124, 35.162.209.56</t>
  </si>
  <si>
    <t>12/3/2024 2:38:00 AM</t>
  </si>
  <si>
    <t>12/3/2024 2:30:14 AM</t>
  </si>
  <si>
    <t>591433074469</t>
  </si>
  <si>
    <t>01141763583557</t>
  </si>
  <si>
    <t>12/3/2024 2:27:43 AM</t>
  </si>
  <si>
    <t>591433074399</t>
  </si>
  <si>
    <t>011491701206620</t>
  </si>
  <si>
    <t>12/3/2024 2:27:34 AM</t>
  </si>
  <si>
    <t>12/3/2024 2:24:00 AM</t>
  </si>
  <si>
    <t>591433074083</t>
  </si>
  <si>
    <t>83.137.66.118, 165.225.27.58, 172.22.11.63, 35.162.209.56</t>
  </si>
  <si>
    <t>12/3/2024 2:12:23 AM</t>
  </si>
  <si>
    <t>12/3/2024 2:05:24 AM</t>
  </si>
  <si>
    <t>591433074039</t>
  </si>
  <si>
    <t>01141768011449</t>
  </si>
  <si>
    <t>12/3/2024 2:03:14 AM</t>
  </si>
  <si>
    <t>591433074033</t>
  </si>
  <si>
    <t>83.137.66.118, 165.225.27.58, 172.22.11.63, 52.36.162.79</t>
  </si>
  <si>
    <t>12/3/2024 2:03:03 AM</t>
  </si>
  <si>
    <t>591433073002</t>
  </si>
  <si>
    <t>12/3/2024 1:32:03 AM</t>
  </si>
  <si>
    <t>591433071991</t>
  </si>
  <si>
    <t>203.10.38.1, 165.225.232.209, 172.22.8.134, 52.36.162.79</t>
  </si>
  <si>
    <t>12/3/2024 12:47:09 AM</t>
  </si>
  <si>
    <t>591433071590</t>
  </si>
  <si>
    <t>01161432193158</t>
  </si>
  <si>
    <t>12/3/2024 12:31:38 AM</t>
  </si>
  <si>
    <t>591433061520</t>
  </si>
  <si>
    <t>01161466712064</t>
  </si>
  <si>
    <t>12/2/2024 10:16:55 PM</t>
  </si>
  <si>
    <t>591433060238</t>
  </si>
  <si>
    <t>203.10.38.1, 165.225.232.209, 172.22.0.213, 35.162.209.56</t>
  </si>
  <si>
    <t>12/2/2024 10:08:15 PM</t>
  </si>
  <si>
    <t>591433055802</t>
  </si>
  <si>
    <t>12/2/2024 9:38:35 PM</t>
  </si>
  <si>
    <t>591433054935</t>
  </si>
  <si>
    <t>12/2/2024 9:33:31 PM</t>
  </si>
  <si>
    <t>591433054372</t>
  </si>
  <si>
    <t>12/2/2024 9:29:43 PM</t>
  </si>
  <si>
    <t>591433049406</t>
  </si>
  <si>
    <t>0118618621808417</t>
  </si>
  <si>
    <t>12/2/2024 9:01:48 PM</t>
  </si>
  <si>
    <t>591433048926</t>
  </si>
  <si>
    <t>01161424909155</t>
  </si>
  <si>
    <t>12/2/2024 8:59:16 PM</t>
  </si>
  <si>
    <t>591433044215</t>
  </si>
  <si>
    <t>011862133562253</t>
  </si>
  <si>
    <t>12/2/2024 8:35:35 PM</t>
  </si>
  <si>
    <t>591433034858</t>
  </si>
  <si>
    <t>12/2/2024 7:57:44 PM</t>
  </si>
  <si>
    <t>591433031079</t>
  </si>
  <si>
    <t>1.140.210.73, 147.161.213.91, 172.22.2.226, 52.36.162.79</t>
  </si>
  <si>
    <t>12/2/2024 7:46:07 PM</t>
  </si>
  <si>
    <t>23:42</t>
  </si>
  <si>
    <t>591433026603</t>
  </si>
  <si>
    <t>12/2/2024 7:33:31 PM</t>
  </si>
  <si>
    <t>591433021394</t>
  </si>
  <si>
    <t>203.10.38.1, 165.225.227.67, 172.22.2.226, 35.162.209.56</t>
  </si>
  <si>
    <t>12/2/2024 7:21:10 PM</t>
  </si>
  <si>
    <t>591433014081</t>
  </si>
  <si>
    <t>7192843258</t>
  </si>
  <si>
    <t>12/2/2024 7:04:47 PM</t>
  </si>
  <si>
    <t>591432980898</t>
  </si>
  <si>
    <t>12/2/2024 6:03:47 PM</t>
  </si>
  <si>
    <t>591432979922</t>
  </si>
  <si>
    <t>12/2/2024 6:02:07 PM</t>
  </si>
  <si>
    <t>591432976515</t>
  </si>
  <si>
    <t>170.85.73.115, 172.22.0.213, 52.36.162.79</t>
  </si>
  <si>
    <t>12/2/2024 5:57:00 PM</t>
  </si>
  <si>
    <t>21:31</t>
  </si>
  <si>
    <t>591432974312</t>
  </si>
  <si>
    <t>12/2/2024 5:53:41 PM</t>
  </si>
  <si>
    <t>591432972901</t>
  </si>
  <si>
    <t>12/2/2024 5:51:49 PM</t>
  </si>
  <si>
    <t>591432969043</t>
  </si>
  <si>
    <t>12/2/2024 5:46:15 PM</t>
  </si>
  <si>
    <t>591432958358</t>
  </si>
  <si>
    <t>12/2/2024 5:30:58 PM</t>
  </si>
  <si>
    <t>591432954374</t>
  </si>
  <si>
    <t>165.225.62.210, 172.22.8.165, 35.162.209.56</t>
  </si>
  <si>
    <t>12/2/2024 5:25:45 PM</t>
  </si>
  <si>
    <t>591432946492</t>
  </si>
  <si>
    <t>12/2/2024 5:14:25 PM</t>
  </si>
  <si>
    <t>24:38</t>
  </si>
  <si>
    <t>591432944665</t>
  </si>
  <si>
    <t>6157070440</t>
  </si>
  <si>
    <t>12/2/2024 5:11:56 PM</t>
  </si>
  <si>
    <t>591432942557</t>
  </si>
  <si>
    <t>136.226.85.70, 172.22.2.226, 52.36.162.79</t>
  </si>
  <si>
    <t>12/2/2024 5:09:05 PM</t>
  </si>
  <si>
    <t>591432942016</t>
  </si>
  <si>
    <t>01161468641437</t>
  </si>
  <si>
    <t>12/2/2024 5:08:27 PM</t>
  </si>
  <si>
    <t>591432937479</t>
  </si>
  <si>
    <t>165.225.62.210, 172.22.2.124, 52.36.162.79</t>
  </si>
  <si>
    <t>12/2/2024 5:02:33 PM</t>
  </si>
  <si>
    <t>591432934263</t>
  </si>
  <si>
    <t>3172816379</t>
  </si>
  <si>
    <t>12/2/2024 4:58:35 PM</t>
  </si>
  <si>
    <t>591432933171</t>
  </si>
  <si>
    <t>12/2/2024 4:57:07 PM</t>
  </si>
  <si>
    <t>591432931877</t>
  </si>
  <si>
    <t>165.225.62.210, 172.22.8.71, 35.162.209.56</t>
  </si>
  <si>
    <t>12/2/2024 4:55:26 PM</t>
  </si>
  <si>
    <t>591432929727</t>
  </si>
  <si>
    <t>165.225.62.210, 172.22.2.124, 35.162.209.56</t>
  </si>
  <si>
    <t>12/2/2024 4:52:49 PM</t>
  </si>
  <si>
    <t>591432929387</t>
  </si>
  <si>
    <t>4703390391</t>
  </si>
  <si>
    <t>12/2/2024 4:52:24 PM</t>
  </si>
  <si>
    <t>9:42</t>
  </si>
  <si>
    <t>591432926248</t>
  </si>
  <si>
    <t>12/2/2024 4:48:19 PM</t>
  </si>
  <si>
    <t>591432917088</t>
  </si>
  <si>
    <t>136.226.85.70, 172.22.2.124, 52.36.162.79</t>
  </si>
  <si>
    <t>12/2/2024 4:37:28 PM</t>
  </si>
  <si>
    <t>591432916213</t>
  </si>
  <si>
    <t>7543080346</t>
  </si>
  <si>
    <t>12/2/2024 4:36:20 PM</t>
  </si>
  <si>
    <t>591432915212</t>
  </si>
  <si>
    <t>12/2/2024 4:35:07 PM</t>
  </si>
  <si>
    <t>591432909908</t>
  </si>
  <si>
    <t>3106255671</t>
  </si>
  <si>
    <t>12/2/2024 4:28:40 PM</t>
  </si>
  <si>
    <t>591432907360</t>
  </si>
  <si>
    <t>12/2/2024 4:25:53 PM</t>
  </si>
  <si>
    <t>591432904090</t>
  </si>
  <si>
    <t>2602059858</t>
  </si>
  <si>
    <t>12/2/2024 4:22:13 PM</t>
  </si>
  <si>
    <t>7:47</t>
  </si>
  <si>
    <t>591432901569</t>
  </si>
  <si>
    <t>3039109807</t>
  </si>
  <si>
    <t>12/2/2024 4:19:16 PM</t>
  </si>
  <si>
    <t>591432897047</t>
  </si>
  <si>
    <t>186.98.75.140, 136.226.59.76, 172.22.2.226, 35.162.209.56</t>
  </si>
  <si>
    <t>12/2/2024 4:18:02 PM</t>
  </si>
  <si>
    <t>21:38</t>
  </si>
  <si>
    <t>12/2/2024 4:14:15 PM</t>
  </si>
  <si>
    <t>591432895854</t>
  </si>
  <si>
    <t>12/2/2024 4:13:10 PM</t>
  </si>
  <si>
    <t>591432894186</t>
  </si>
  <si>
    <t>12/2/2024 4:11:24 PM</t>
  </si>
  <si>
    <t>591432889418</t>
  </si>
  <si>
    <t>2812169972</t>
  </si>
  <si>
    <t>12/2/2024 4:06:14 PM</t>
  </si>
  <si>
    <t>591432889265</t>
  </si>
  <si>
    <t>3619476501</t>
  </si>
  <si>
    <t>12/2/2024 4:06:04 PM</t>
  </si>
  <si>
    <t>591432887807</t>
  </si>
  <si>
    <t>12/2/2024 4:04:26 PM</t>
  </si>
  <si>
    <t>591432887347</t>
  </si>
  <si>
    <t>6188667742</t>
  </si>
  <si>
    <t>12/2/2024 4:03:54 PM</t>
  </si>
  <si>
    <t>591432885536</t>
  </si>
  <si>
    <t>8036595203</t>
  </si>
  <si>
    <t>12/2/2024 4:01:57 PM</t>
  </si>
  <si>
    <t>591432882995</t>
  </si>
  <si>
    <t>3368176792</t>
  </si>
  <si>
    <t>12/2/2024 3:59:06 PM</t>
  </si>
  <si>
    <t>591432880711</t>
  </si>
  <si>
    <t>98.203.2.206, 165.225.223.38, 172.22.8.165, 52.36.162.79</t>
  </si>
  <si>
    <t>12/2/2024 3:56:25 PM</t>
  </si>
  <si>
    <t>591432878692</t>
  </si>
  <si>
    <t>9017450071</t>
  </si>
  <si>
    <t>12/2/2024 3:54:05 PM</t>
  </si>
  <si>
    <t>591432877690</t>
  </si>
  <si>
    <t>12.3.33.9, 170.85.71.113, 172.22.8.165, 35.162.209.56</t>
  </si>
  <si>
    <t>12/2/2024 3:52:56 PM</t>
  </si>
  <si>
    <t>10:41</t>
  </si>
  <si>
    <t>591432867961</t>
  </si>
  <si>
    <t>9152012908</t>
  </si>
  <si>
    <t>12/2/2024 3:42:16 PM</t>
  </si>
  <si>
    <t>591432866396</t>
  </si>
  <si>
    <t>6233010746</t>
  </si>
  <si>
    <t>12/2/2024 3:40:41 PM</t>
  </si>
  <si>
    <t>591432865920</t>
  </si>
  <si>
    <t>7133763445</t>
  </si>
  <si>
    <t>12/2/2024 3:40:10 PM</t>
  </si>
  <si>
    <t>591432865175</t>
  </si>
  <si>
    <t>12/2/2024 3:39:24 PM</t>
  </si>
  <si>
    <t>591432860743</t>
  </si>
  <si>
    <t>12/2/2024 3:34:47 PM</t>
  </si>
  <si>
    <t>591432860536</t>
  </si>
  <si>
    <t>2604153310</t>
  </si>
  <si>
    <t>12/2/2024 3:34:36 PM</t>
  </si>
  <si>
    <t>591432858178</t>
  </si>
  <si>
    <t>12/2/2024 3:31:50 PM</t>
  </si>
  <si>
    <t>591432854258</t>
  </si>
  <si>
    <t>9728149650</t>
  </si>
  <si>
    <t>12/2/2024 3:27:30 PM</t>
  </si>
  <si>
    <t>591432853956</t>
  </si>
  <si>
    <t>170.85.73.115, 172.22.2.124, 35.162.209.56</t>
  </si>
  <si>
    <t>12/2/2024 3:27:10 PM</t>
  </si>
  <si>
    <t>591432847879</t>
  </si>
  <si>
    <t>12/2/2024 3:20:25 PM</t>
  </si>
  <si>
    <t>591432846978</t>
  </si>
  <si>
    <t>3364043792</t>
  </si>
  <si>
    <t>12/2/2024 3:19:27 PM</t>
  </si>
  <si>
    <t>591432845129</t>
  </si>
  <si>
    <t>12/2/2024 3:17:23 PM</t>
  </si>
  <si>
    <t>591432844767</t>
  </si>
  <si>
    <t>2488725730</t>
  </si>
  <si>
    <t>12/2/2024 3:17:02 PM</t>
  </si>
  <si>
    <t>9:50</t>
  </si>
  <si>
    <t>591432844356</t>
  </si>
  <si>
    <t>2709573001</t>
  </si>
  <si>
    <t>12/2/2024 3:16:32 PM</t>
  </si>
  <si>
    <t>15:35</t>
  </si>
  <si>
    <t>591432844335</t>
  </si>
  <si>
    <t>12/2/2024 3:16:31 PM</t>
  </si>
  <si>
    <t>591432841225</t>
  </si>
  <si>
    <t>6145926002</t>
  </si>
  <si>
    <t>12/2/2024 3:13:18 PM</t>
  </si>
  <si>
    <t>2:53</t>
  </si>
  <si>
    <t>591432840355</t>
  </si>
  <si>
    <t>6099776816</t>
  </si>
  <si>
    <t>12/2/2024 3:12:20 PM</t>
  </si>
  <si>
    <t>591432839944</t>
  </si>
  <si>
    <t>8104476736</t>
  </si>
  <si>
    <t>12/2/2024 3:11:54 PM</t>
  </si>
  <si>
    <t>591432839383</t>
  </si>
  <si>
    <t>12/2/2024 3:11:21 PM</t>
  </si>
  <si>
    <t>7:31</t>
  </si>
  <si>
    <t>591432839189</t>
  </si>
  <si>
    <t>12/2/2024 3:11:07 PM</t>
  </si>
  <si>
    <t>591432837345</t>
  </si>
  <si>
    <t>8102440281</t>
  </si>
  <si>
    <t>12/2/2024 3:09:03 PM</t>
  </si>
  <si>
    <t>591432833663</t>
  </si>
  <si>
    <t>12/2/2024 3:05:25 PM</t>
  </si>
  <si>
    <t>591432833354</t>
  </si>
  <si>
    <t>12/2/2024 3:05:06 PM</t>
  </si>
  <si>
    <t>591432832936</t>
  </si>
  <si>
    <t>7732971992</t>
  </si>
  <si>
    <t>12/2/2024 3:04:43 PM</t>
  </si>
  <si>
    <t>591432831430</t>
  </si>
  <si>
    <t>8177048152</t>
  </si>
  <si>
    <t>12/2/2024 3:03:15 PM</t>
  </si>
  <si>
    <t>591432830160</t>
  </si>
  <si>
    <t>136.226.85.70, 172.22.0.213, 52.36.162.79</t>
  </si>
  <si>
    <t>12/2/2024 3:01:57 PM</t>
  </si>
  <si>
    <t>11:30</t>
  </si>
  <si>
    <t>591432826812</t>
  </si>
  <si>
    <t>136.226.85.70, 172.22.8.134, 35.162.209.56</t>
  </si>
  <si>
    <t>12/2/2024 2:58:23 PM</t>
  </si>
  <si>
    <t>591432820737</t>
  </si>
  <si>
    <t>9168890484</t>
  </si>
  <si>
    <t>12/2/2024 2:51:48 PM</t>
  </si>
  <si>
    <t>591432820215</t>
  </si>
  <si>
    <t>8327749413</t>
  </si>
  <si>
    <t>12/2/2024 2:51:14 PM</t>
  </si>
  <si>
    <t>30:20</t>
  </si>
  <si>
    <t>591432818372</t>
  </si>
  <si>
    <t>9843401974</t>
  </si>
  <si>
    <t>12/2/2024 2:49:09 PM</t>
  </si>
  <si>
    <t>591432817446</t>
  </si>
  <si>
    <t>12/2/2024 2:48:04 PM</t>
  </si>
  <si>
    <t>10:29</t>
  </si>
  <si>
    <t>591432813636</t>
  </si>
  <si>
    <t>6892458523</t>
  </si>
  <si>
    <t>12/2/2024 2:43:44 PM</t>
  </si>
  <si>
    <t>591432813516</t>
  </si>
  <si>
    <t>12/2/2024 2:43:35 PM</t>
  </si>
  <si>
    <t>591432812854</t>
  </si>
  <si>
    <t>2109090573</t>
  </si>
  <si>
    <t>12/2/2024 2:42:51 PM</t>
  </si>
  <si>
    <t>591432811895</t>
  </si>
  <si>
    <t>2679451565</t>
  </si>
  <si>
    <t>12/2/2024 2:41:46 PM</t>
  </si>
  <si>
    <t>591432803109</t>
  </si>
  <si>
    <t>2534330703</t>
  </si>
  <si>
    <t>12/2/2024 2:32:29 PM</t>
  </si>
  <si>
    <t>591432793308</t>
  </si>
  <si>
    <t>4087091622</t>
  </si>
  <si>
    <t>12/2/2024 2:21:56 PM</t>
  </si>
  <si>
    <t>591432789067</t>
  </si>
  <si>
    <t>9562141507</t>
  </si>
  <si>
    <t>12/2/2024 2:17:33 PM</t>
  </si>
  <si>
    <t>591432787809</t>
  </si>
  <si>
    <t>12/2/2024 2:16:12 PM</t>
  </si>
  <si>
    <t>591432787580</t>
  </si>
  <si>
    <t>5616725903</t>
  </si>
  <si>
    <t>12/2/2024 2:15:58 PM</t>
  </si>
  <si>
    <t>591432786781</t>
  </si>
  <si>
    <t>12/2/2024 2:15:07 PM</t>
  </si>
  <si>
    <t>591432780339</t>
  </si>
  <si>
    <t>9563120769</t>
  </si>
  <si>
    <t>12/2/2024 2:08:20 PM</t>
  </si>
  <si>
    <t>591432778249</t>
  </si>
  <si>
    <t>12/2/2024 2:06:07 PM</t>
  </si>
  <si>
    <t>591432775788</t>
  </si>
  <si>
    <t>7022733628</t>
  </si>
  <si>
    <t>12/2/2024 2:03:29 PM</t>
  </si>
  <si>
    <t>591432775009</t>
  </si>
  <si>
    <t>12/2/2024 2:02:42 PM</t>
  </si>
  <si>
    <t>591432767942</t>
  </si>
  <si>
    <t>12/2/2024 1:55:52 PM</t>
  </si>
  <si>
    <t>591432766134</t>
  </si>
  <si>
    <t>12/2/2024 1:54:01 PM</t>
  </si>
  <si>
    <t>591432761220</t>
  </si>
  <si>
    <t>108.77.33.233, 165.225.63.58, 172.22.0.213, 35.162.209.56</t>
  </si>
  <si>
    <t>12/2/2024 1:48:39 PM</t>
  </si>
  <si>
    <t>591432755704</t>
  </si>
  <si>
    <t>7167175069</t>
  </si>
  <si>
    <t>12/2/2024 1:42:37 PM</t>
  </si>
  <si>
    <t>591432751848</t>
  </si>
  <si>
    <t>8108754951</t>
  </si>
  <si>
    <t>12/2/2024 1:38:37 PM</t>
  </si>
  <si>
    <t>591432751781</t>
  </si>
  <si>
    <t>12/2/2024 1:38:33 PM</t>
  </si>
  <si>
    <t>591432749587</t>
  </si>
  <si>
    <t>6109318865</t>
  </si>
  <si>
    <t>12/2/2024 1:36:07 PM</t>
  </si>
  <si>
    <t>591432749238</t>
  </si>
  <si>
    <t>12/2/2024 1:35:45 PM</t>
  </si>
  <si>
    <t>591432746386</t>
  </si>
  <si>
    <t>7542450131</t>
  </si>
  <si>
    <t>12/2/2024 1:32:41 PM</t>
  </si>
  <si>
    <t>591432745954</t>
  </si>
  <si>
    <t>170.85.73.115, 172.22.2.226, 35.162.209.56</t>
  </si>
  <si>
    <t>12/2/2024 1:32:15 PM</t>
  </si>
  <si>
    <t>591432744683</t>
  </si>
  <si>
    <t>3614652552</t>
  </si>
  <si>
    <t>12/2/2024 1:30:57 PM</t>
  </si>
  <si>
    <t>591432743173</t>
  </si>
  <si>
    <t>12/2/2024 1:29:26 PM</t>
  </si>
  <si>
    <t>591432742719</t>
  </si>
  <si>
    <t>9807457881</t>
  </si>
  <si>
    <t>12/2/2024 1:28:56 PM</t>
  </si>
  <si>
    <t>3:33</t>
  </si>
  <si>
    <t>591432738602</t>
  </si>
  <si>
    <t>6012038903</t>
  </si>
  <si>
    <t>12/2/2024 1:24:31 PM</t>
  </si>
  <si>
    <t>591432733041</t>
  </si>
  <si>
    <t>12/2/2024 1:18:50 PM</t>
  </si>
  <si>
    <t>591432730688</t>
  </si>
  <si>
    <t>5853695366</t>
  </si>
  <si>
    <t>12/2/2024 1:16:23 PM</t>
  </si>
  <si>
    <t>591432727713</t>
  </si>
  <si>
    <t>165.225.62.210, 172.22.8.134, 35.162.209.56</t>
  </si>
  <si>
    <t>12/2/2024 1:13:11 PM</t>
  </si>
  <si>
    <t>24:32</t>
  </si>
  <si>
    <t>591432726269</t>
  </si>
  <si>
    <t>7082058702</t>
  </si>
  <si>
    <t>12/2/2024 1:11:38 PM</t>
  </si>
  <si>
    <t>591432724906</t>
  </si>
  <si>
    <t>12/2/2024 1:10:14 PM</t>
  </si>
  <si>
    <t>591432723253</t>
  </si>
  <si>
    <t>12/2/2024 1:08:29 PM</t>
  </si>
  <si>
    <t>591432722191</t>
  </si>
  <si>
    <t>68.80.125.164, 170.85.70.201, 172.22.0.213, 52.36.162.79</t>
  </si>
  <si>
    <t>12/2/2024 1:07:22 PM</t>
  </si>
  <si>
    <t>20:10</t>
  </si>
  <si>
    <t>591432721079</t>
  </si>
  <si>
    <t>12/2/2024 1:06:13 PM</t>
  </si>
  <si>
    <t>7:00</t>
  </si>
  <si>
    <t>591432714827</t>
  </si>
  <si>
    <t>12/2/2024 12:59:33 PM</t>
  </si>
  <si>
    <t>591432712127</t>
  </si>
  <si>
    <t>12/2/2024 12:56:34 PM</t>
  </si>
  <si>
    <t>591432705252</t>
  </si>
  <si>
    <t>8623955414</t>
  </si>
  <si>
    <t>12/2/2024 12:49:17 PM</t>
  </si>
  <si>
    <t>591432704028</t>
  </si>
  <si>
    <t>174.225.204.55, 172.22.8.71, 52.36.162.79</t>
  </si>
  <si>
    <t>12/2/2024 12:47:59 PM</t>
  </si>
  <si>
    <t>591432701567</t>
  </si>
  <si>
    <t>7733681566</t>
  </si>
  <si>
    <t>12/2/2024 12:45:23 PM</t>
  </si>
  <si>
    <t>591432697549</t>
  </si>
  <si>
    <t>12/2/2024 12:41:33 PM</t>
  </si>
  <si>
    <t>591432691063</t>
  </si>
  <si>
    <t>174.225.204.55, 172.22.2.226, 52.36.162.79</t>
  </si>
  <si>
    <t>12/2/2024 12:34:36 PM</t>
  </si>
  <si>
    <t>22:12</t>
  </si>
  <si>
    <t>591432688576</t>
  </si>
  <si>
    <t>12/2/2024 12:32:36 PM</t>
  </si>
  <si>
    <t>591432687459</t>
  </si>
  <si>
    <t>12/2/2024 12:31:50 PM</t>
  </si>
  <si>
    <t>591432685151</t>
  </si>
  <si>
    <t>170.85.73.115, 172.22.0.213, 35.162.209.56</t>
  </si>
  <si>
    <t>12/2/2024 12:29:59 PM</t>
  </si>
  <si>
    <t>33:39</t>
  </si>
  <si>
    <t>591432685144</t>
  </si>
  <si>
    <t>591432683398</t>
  </si>
  <si>
    <t>12/2/2024 12:28:03 PM</t>
  </si>
  <si>
    <t>9:25</t>
  </si>
  <si>
    <t>591432679374</t>
  </si>
  <si>
    <t>170.85.12.99, 172.22.8.71, 52.36.162.79</t>
  </si>
  <si>
    <t>12/2/2024 12:23:43 PM</t>
  </si>
  <si>
    <t>591432678369</t>
  </si>
  <si>
    <t>165.225.9.64, 172.22.8.134, 35.162.209.56</t>
  </si>
  <si>
    <t>12/2/2024 12:22:41 PM</t>
  </si>
  <si>
    <t>591432677162</t>
  </si>
  <si>
    <t>66.50.36.162, 136.226.59.78, 172.22.0.213, 35.162.209.56</t>
  </si>
  <si>
    <t>12/2/2024 12:21:21 PM</t>
  </si>
  <si>
    <t>591432671124</t>
  </si>
  <si>
    <t>12/2/2024 12:15:03 PM</t>
  </si>
  <si>
    <t>591432665066</t>
  </si>
  <si>
    <t>8035248955</t>
  </si>
  <si>
    <t>12/2/2024 12:09:10 PM</t>
  </si>
  <si>
    <t>19:47</t>
  </si>
  <si>
    <t>591432662569</t>
  </si>
  <si>
    <t>7254337821</t>
  </si>
  <si>
    <t>12/2/2024 12:06:28 PM</t>
  </si>
  <si>
    <t>591432659226</t>
  </si>
  <si>
    <t>12/2/2024 12:02:49 PM</t>
  </si>
  <si>
    <t>591432654049</t>
  </si>
  <si>
    <t>12/2/2024 11:57:54 AM</t>
  </si>
  <si>
    <t>13:39</t>
  </si>
  <si>
    <t>591432650005</t>
  </si>
  <si>
    <t>0114991139410118</t>
  </si>
  <si>
    <t>12/2/2024 11:53:33 AM</t>
  </si>
  <si>
    <t>591432645256</t>
  </si>
  <si>
    <t>2103187589</t>
  </si>
  <si>
    <t>12/2/2024 11:48:48 AM</t>
  </si>
  <si>
    <t>591432644690</t>
  </si>
  <si>
    <t>12/2/2024 11:48:15 AM</t>
  </si>
  <si>
    <t>591432641563</t>
  </si>
  <si>
    <t>12/2/2024 11:45:04 AM</t>
  </si>
  <si>
    <t>591432641131</t>
  </si>
  <si>
    <t>8606146509</t>
  </si>
  <si>
    <t>12/2/2024 11:44:34 AM</t>
  </si>
  <si>
    <t>591432640687</t>
  </si>
  <si>
    <t>5126638613</t>
  </si>
  <si>
    <t>12/2/2024 11:44:07 AM</t>
  </si>
  <si>
    <t>591432638015</t>
  </si>
  <si>
    <t>8064459162</t>
  </si>
  <si>
    <t>12/2/2024 11:41:08 AM</t>
  </si>
  <si>
    <t>591432637983</t>
  </si>
  <si>
    <t>12/2/2024 11:41:06 AM</t>
  </si>
  <si>
    <t>591432637283</t>
  </si>
  <si>
    <t>2166454852</t>
  </si>
  <si>
    <t>12/2/2024 11:40:21 AM</t>
  </si>
  <si>
    <t>591432636828</t>
  </si>
  <si>
    <t>2059840462</t>
  </si>
  <si>
    <t>12/2/2024 11:39:48 AM</t>
  </si>
  <si>
    <t>591432633767</t>
  </si>
  <si>
    <t>12/2/2024 11:36:32 AM</t>
  </si>
  <si>
    <t>591432633754</t>
  </si>
  <si>
    <t>591432631224</t>
  </si>
  <si>
    <t>5043208233</t>
  </si>
  <si>
    <t>12/2/2024 11:33:50 AM</t>
  </si>
  <si>
    <t>591432628312</t>
  </si>
  <si>
    <t>12/2/2024 11:30:54 AM</t>
  </si>
  <si>
    <t>591432620691</t>
  </si>
  <si>
    <t>12/2/2024 11:23:03 AM</t>
  </si>
  <si>
    <t>591432619710</t>
  </si>
  <si>
    <t>12/2/2024 11:21:58 AM</t>
  </si>
  <si>
    <t>591432617401</t>
  </si>
  <si>
    <t>8132978309</t>
  </si>
  <si>
    <t>12/2/2024 11:19:38 AM</t>
  </si>
  <si>
    <t>591432617339</t>
  </si>
  <si>
    <t>8106103357</t>
  </si>
  <si>
    <t>12/2/2024 11:19:34 AM</t>
  </si>
  <si>
    <t>591432609283</t>
  </si>
  <si>
    <t>12/2/2024 11:11:13 AM</t>
  </si>
  <si>
    <t>591432605041</t>
  </si>
  <si>
    <t>8564443252</t>
  </si>
  <si>
    <t>12/2/2024 11:06:52 AM</t>
  </si>
  <si>
    <t>591432603297</t>
  </si>
  <si>
    <t>12/2/2024 11:05:06 AM</t>
  </si>
  <si>
    <t>591432595646</t>
  </si>
  <si>
    <t>12/2/2024 10:56:28 AM</t>
  </si>
  <si>
    <t>15:02</t>
  </si>
  <si>
    <t>591432593345</t>
  </si>
  <si>
    <t>12/2/2024 10:53:51 AM</t>
  </si>
  <si>
    <t>591432590544</t>
  </si>
  <si>
    <t>12.3.33.9, 170.85.71.77, 172.22.10.223, 35.162.209.56</t>
  </si>
  <si>
    <t>12/2/2024 10:50:36 AM</t>
  </si>
  <si>
    <t>591432589551</t>
  </si>
  <si>
    <t>165.225.62.210, 172.22.10.200, 35.162.209.56</t>
  </si>
  <si>
    <t>12/2/2024 10:49:24 AM</t>
  </si>
  <si>
    <t>591432586065</t>
  </si>
  <si>
    <t>7345788592</t>
  </si>
  <si>
    <t>12/2/2024 10:45:04 AM</t>
  </si>
  <si>
    <t>591432584338</t>
  </si>
  <si>
    <t>12/2/2024 10:42:57 AM</t>
  </si>
  <si>
    <t>43:54</t>
  </si>
  <si>
    <t>591432584139</t>
  </si>
  <si>
    <t>12/2/2024 10:42:39 AM</t>
  </si>
  <si>
    <t>591432583778</t>
  </si>
  <si>
    <t>83.137.66.118, 147.161.255.80, 172.22.10.226, 52.36.162.79</t>
  </si>
  <si>
    <t>12/2/2024 10:42:15 AM</t>
  </si>
  <si>
    <t>591432582916</t>
  </si>
  <si>
    <t>12/2/2024 10:41:08 AM</t>
  </si>
  <si>
    <t>591432582202</t>
  </si>
  <si>
    <t>136.226.109.75, 172.22.10.223, 52.36.162.79</t>
  </si>
  <si>
    <t>12/2/2024 10:40:23 AM</t>
  </si>
  <si>
    <t>591432578473</t>
  </si>
  <si>
    <t>3133991605</t>
  </si>
  <si>
    <t>12/2/2024 10:35:23 AM</t>
  </si>
  <si>
    <t>591432577875</t>
  </si>
  <si>
    <t>37.26.231.2, 147.161.246.189, 172.22.10.200, 52.36.162.79</t>
  </si>
  <si>
    <t>12/2/2024 10:34:36 AM</t>
  </si>
  <si>
    <t>22:04</t>
  </si>
  <si>
    <t>591432574141</t>
  </si>
  <si>
    <t>8602993670</t>
  </si>
  <si>
    <t>12/2/2024 10:29:52 AM</t>
  </si>
  <si>
    <t>591432568337</t>
  </si>
  <si>
    <t>12/2/2024 10:22:18 AM</t>
  </si>
  <si>
    <t>591432568086</t>
  </si>
  <si>
    <t>0114972150993110</t>
  </si>
  <si>
    <t>12/2/2024 10:21:56 AM</t>
  </si>
  <si>
    <t>1:41</t>
  </si>
  <si>
    <t>591432567708</t>
  </si>
  <si>
    <t>165.225.62.210, 172.22.1.179, 35.162.209.56</t>
  </si>
  <si>
    <t>12/2/2024 10:21:26 AM</t>
  </si>
  <si>
    <t>591432564322</t>
  </si>
  <si>
    <t>12/2/2024 10:17:01 AM</t>
  </si>
  <si>
    <t>591432562024</t>
  </si>
  <si>
    <t>12/2/2024 10:14:16 AM</t>
  </si>
  <si>
    <t>591432561752</t>
  </si>
  <si>
    <t>3174475794</t>
  </si>
  <si>
    <t>12/2/2024 10:13:52 AM</t>
  </si>
  <si>
    <t>16:11</t>
  </si>
  <si>
    <t>591432558863</t>
  </si>
  <si>
    <t>12/2/2024 10:09:59 AM</t>
  </si>
  <si>
    <t>591432557624</t>
  </si>
  <si>
    <t>12/2/2024 10:08:09 AM</t>
  </si>
  <si>
    <t>591432556515</t>
  </si>
  <si>
    <t>12/2/2024 10:06:33 AM</t>
  </si>
  <si>
    <t>591432553439</t>
  </si>
  <si>
    <t>165.225.39.8, 172.22.10.226, 35.162.209.56</t>
  </si>
  <si>
    <t>12/2/2024 10:02:25 AM</t>
  </si>
  <si>
    <t>591432549902</t>
  </si>
  <si>
    <t>2089175037</t>
  </si>
  <si>
    <t>12/2/2024 9:57:58 AM</t>
  </si>
  <si>
    <t>591432549772</t>
  </si>
  <si>
    <t>165.225.62.210, 172.22.0.83, 52.36.162.79</t>
  </si>
  <si>
    <t>12/2/2024 9:57:47 AM</t>
  </si>
  <si>
    <t>591432549546</t>
  </si>
  <si>
    <t>12/2/2024 9:57:28 AM</t>
  </si>
  <si>
    <t>591145543204</t>
  </si>
  <si>
    <t>12/2/2024 9:50:48 AM</t>
  </si>
  <si>
    <t>591145542989</t>
  </si>
  <si>
    <t>12/2/2024 9:50:28 AM</t>
  </si>
  <si>
    <t>591145542740</t>
  </si>
  <si>
    <t>12/2/2024 9:50:09 AM</t>
  </si>
  <si>
    <t>12:16</t>
  </si>
  <si>
    <t>591145542648</t>
  </si>
  <si>
    <t>12.88.105.178, 104.129.207.116, 172.22.1.179, 52.36.162.79</t>
  </si>
  <si>
    <t>12/2/2024 9:50:03 AM</t>
  </si>
  <si>
    <t>17:30</t>
  </si>
  <si>
    <t>591145541370</t>
  </si>
  <si>
    <t>2055140832</t>
  </si>
  <si>
    <t>12/2/2024 9:48:12 AM</t>
  </si>
  <si>
    <t>591145539793</t>
  </si>
  <si>
    <t>5053661993</t>
  </si>
  <si>
    <t>12/2/2024 9:45:56 AM</t>
  </si>
  <si>
    <t>591145537674</t>
  </si>
  <si>
    <t>12/2/2024 9:42:45 AM</t>
  </si>
  <si>
    <t>591145537571</t>
  </si>
  <si>
    <t>3308347177</t>
  </si>
  <si>
    <t>12/2/2024 9:42:36 AM</t>
  </si>
  <si>
    <t>14:54</t>
  </si>
  <si>
    <t>591145536104</t>
  </si>
  <si>
    <t>12/2/2024 9:40:29 AM</t>
  </si>
  <si>
    <t>591145533228</t>
  </si>
  <si>
    <t>174.225.204.55, 172.22.10.226, 35.162.209.56</t>
  </si>
  <si>
    <t>12/2/2024 9:36:16 AM</t>
  </si>
  <si>
    <t>591145530528</t>
  </si>
  <si>
    <t>165.225.62.210, 172.22.10.200, 52.36.162.79</t>
  </si>
  <si>
    <t>12/2/2024 9:32:02 AM</t>
  </si>
  <si>
    <t>591145530442</t>
  </si>
  <si>
    <t>12/2/2024 9:31:55 AM</t>
  </si>
  <si>
    <t>591145529615</t>
  </si>
  <si>
    <t>12/2/2024 9:30:33 AM</t>
  </si>
  <si>
    <t>591145527891</t>
  </si>
  <si>
    <t>12.3.33.9, 170.85.71.113, 172.22.10.226, 52.36.162.79</t>
  </si>
  <si>
    <t>12/2/2024 9:27:40 AM</t>
  </si>
  <si>
    <t>23:12</t>
  </si>
  <si>
    <t>591145525513</t>
  </si>
  <si>
    <t>01141313446185</t>
  </si>
  <si>
    <t>12/2/2024 9:23:48 AM</t>
  </si>
  <si>
    <t>591145524330</t>
  </si>
  <si>
    <t>12/2/2024 9:21:57 AM</t>
  </si>
  <si>
    <t>26:50</t>
  </si>
  <si>
    <t>591145523248</t>
  </si>
  <si>
    <t>4199017926</t>
  </si>
  <si>
    <t>12/2/2024 9:20:09 AM</t>
  </si>
  <si>
    <t>591145521900</t>
  </si>
  <si>
    <t>136.47.238.74, 104.129.205.175, 172.22.1.179, 52.36.162.79</t>
  </si>
  <si>
    <t>12/2/2024 9:17:51 AM</t>
  </si>
  <si>
    <t>24:11</t>
  </si>
  <si>
    <t>591145521774</t>
  </si>
  <si>
    <t>195.224.117.253, 147.161.143.71, 172.22.1.179, 52.36.162.79</t>
  </si>
  <si>
    <t>12/2/2024 9:17:38 AM</t>
  </si>
  <si>
    <t>32:18</t>
  </si>
  <si>
    <t>591145520923</t>
  </si>
  <si>
    <t>12/2/2024 9:16:09 AM</t>
  </si>
  <si>
    <t>591145517102</t>
  </si>
  <si>
    <t>12/2/2024 9:09:58 AM</t>
  </si>
  <si>
    <t>591145516889</t>
  </si>
  <si>
    <t>136.226.85.70, 172.22.2.57, 52.36.162.79</t>
  </si>
  <si>
    <t>12/2/2024 9:09:37 AM</t>
  </si>
  <si>
    <t>591145515302</t>
  </si>
  <si>
    <t>12/2/2024 9:08:06 AM</t>
  </si>
  <si>
    <t>591145514137</t>
  </si>
  <si>
    <t>12/2/2024 9:07:02 AM</t>
  </si>
  <si>
    <t>591145510820</t>
  </si>
  <si>
    <t>193.222.106.10, 147.161.247.111, 172.22.10.223, 35.162.209.56</t>
  </si>
  <si>
    <t>12/2/2024 9:03:55 AM</t>
  </si>
  <si>
    <t>591145508075</t>
  </si>
  <si>
    <t>7579772706</t>
  </si>
  <si>
    <t>12/2/2024 9:01:34 AM</t>
  </si>
  <si>
    <t>591145504005</t>
  </si>
  <si>
    <t>12/2/2024 8:55:52 AM</t>
  </si>
  <si>
    <t>591145502149</t>
  </si>
  <si>
    <t>67.14.229.67, 136.226.2.205, 172.22.0.83, 35.162.209.56</t>
  </si>
  <si>
    <t>12/2/2024 8:51:17 AM</t>
  </si>
  <si>
    <t>591145497368</t>
  </si>
  <si>
    <t>165.225.62.210, 172.22.10.226, 35.162.209.56</t>
  </si>
  <si>
    <t>12/2/2024 8:40:49 AM</t>
  </si>
  <si>
    <t>591145496631</t>
  </si>
  <si>
    <t>136.226.85.70, 172.22.0.83, 35.162.209.56</t>
  </si>
  <si>
    <t>12/2/2024 8:39:01 AM</t>
  </si>
  <si>
    <t>23:34</t>
  </si>
  <si>
    <t>591145492837</t>
  </si>
  <si>
    <t>170.85.73.115, 172.22.10.226, 52.36.162.79</t>
  </si>
  <si>
    <t>12/2/2024 8:30:26 AM</t>
  </si>
  <si>
    <t>591145491624</t>
  </si>
  <si>
    <t>165.225.62.210, 172.22.10.223, 35.162.209.56</t>
  </si>
  <si>
    <t>12/2/2024 8:27:35 AM</t>
  </si>
  <si>
    <t>12:02</t>
  </si>
  <si>
    <t>591145488397</t>
  </si>
  <si>
    <t>193.222.59.134, 172.22.1.179, 52.36.162.79</t>
  </si>
  <si>
    <t>12/2/2024 8:17:40 AM</t>
  </si>
  <si>
    <t>591145487816</t>
  </si>
  <si>
    <t>12.3.33.9, 170.85.73.115, 172.22.2.57, 52.36.162.79</t>
  </si>
  <si>
    <t>12/2/2024 8:15:42 AM</t>
  </si>
  <si>
    <t>10:30</t>
  </si>
  <si>
    <t>591145484687</t>
  </si>
  <si>
    <t>6104765622</t>
  </si>
  <si>
    <t>12/2/2024 8:05:13 AM</t>
  </si>
  <si>
    <t>591145484658</t>
  </si>
  <si>
    <t>83.137.66.117, 147.161.164.198, 172.22.10.226, 52.36.162.79</t>
  </si>
  <si>
    <t>12/2/2024 8:05:05 AM</t>
  </si>
  <si>
    <t>591145482562</t>
  </si>
  <si>
    <t>136.226.85.70, 172.22.1.179, 52.36.162.79</t>
  </si>
  <si>
    <t>12/2/2024 7:59:34 AM</t>
  </si>
  <si>
    <t>591145481329</t>
  </si>
  <si>
    <t>12/2/2024 7:51:45 AM</t>
  </si>
  <si>
    <t>591145480940</t>
  </si>
  <si>
    <t>12/2/2024 7:47:26 AM</t>
  </si>
  <si>
    <t>591145480867</t>
  </si>
  <si>
    <t>136.226.85.70, 172.22.1.179, 35.162.209.56</t>
  </si>
  <si>
    <t>12/2/2024 7:46:29 AM</t>
  </si>
  <si>
    <t>591145480390</t>
  </si>
  <si>
    <t>84.226.90.253, 165.225.95.45, 172.22.10.226, 35.162.209.56</t>
  </si>
  <si>
    <t>12/2/2024 7:41:50 AM</t>
  </si>
  <si>
    <t>8:07</t>
  </si>
  <si>
    <t>591145480113</t>
  </si>
  <si>
    <t>83.137.66.117, 147.161.235.103, 172.22.1.179, 52.36.162.79</t>
  </si>
  <si>
    <t>12/2/2024 7:39:11 AM</t>
  </si>
  <si>
    <t>591145479761</t>
  </si>
  <si>
    <t>01141313441619</t>
  </si>
  <si>
    <t>12/2/2024 7:37:38 AM</t>
  </si>
  <si>
    <t>591145479667</t>
  </si>
  <si>
    <t>12/2/2024 7:36:39 AM</t>
  </si>
  <si>
    <t>591145479572</t>
  </si>
  <si>
    <t>6467224949</t>
  </si>
  <si>
    <t>12/2/2024 7:35:22 AM</t>
  </si>
  <si>
    <t>591145479378</t>
  </si>
  <si>
    <t>12/2/2024 7:33:09 AM</t>
  </si>
  <si>
    <t>591145478796</t>
  </si>
  <si>
    <t>011496421393808</t>
  </si>
  <si>
    <t>12/2/2024 7:26:03 AM</t>
  </si>
  <si>
    <t>591145478656</t>
  </si>
  <si>
    <t>12.3.33.9, 172.22.10.223, 35.162.209.56</t>
  </si>
  <si>
    <t>12/2/2024 7:23:35 AM</t>
  </si>
  <si>
    <t>591145478574</t>
  </si>
  <si>
    <t>0114917653845685</t>
  </si>
  <si>
    <t>12/2/2024 7:22:13 AM</t>
  </si>
  <si>
    <t>591145478344</t>
  </si>
  <si>
    <t>83.137.66.117, 147.161.165.12, 172.22.10.226, 35.162.209.56</t>
  </si>
  <si>
    <t>12/2/2024 7:18:16 AM</t>
  </si>
  <si>
    <t>591145478283</t>
  </si>
  <si>
    <t>83.137.66.116, 147.161.235.105, 172.22.1.179, 52.36.162.79</t>
  </si>
  <si>
    <t>12/2/2024 7:17:16 AM</t>
  </si>
  <si>
    <t>591145477717</t>
  </si>
  <si>
    <t>94.114.7.232, 147.161.165.18, 172.22.2.57, 35.162.209.56</t>
  </si>
  <si>
    <t>12/2/2024 7:07:57 AM</t>
  </si>
  <si>
    <t>54:46</t>
  </si>
  <si>
    <t>591145477533</t>
  </si>
  <si>
    <t>62.200.112.90, 147.161.229.80, 172.22.10.223, 52.36.162.79</t>
  </si>
  <si>
    <t>12/2/2024 7:04:34 AM</t>
  </si>
  <si>
    <t>10:19</t>
  </si>
  <si>
    <t>591145477474</t>
  </si>
  <si>
    <t>193.222.106.10, 147.161.247.82, 172.22.10.223, 52.36.162.79</t>
  </si>
  <si>
    <t>12/2/2024 7:03:31 AM</t>
  </si>
  <si>
    <t>17:37</t>
  </si>
  <si>
    <t>591145477343</t>
  </si>
  <si>
    <t>12/2/2024 7:00:50 AM</t>
  </si>
  <si>
    <t>591145477046</t>
  </si>
  <si>
    <t>2512789696</t>
  </si>
  <si>
    <t>12/2/2024 6:54:23 AM</t>
  </si>
  <si>
    <t>591145476899</t>
  </si>
  <si>
    <t>193.222.59.189, 172.22.2.57, 35.162.209.56</t>
  </si>
  <si>
    <t>12/2/2024 6:50:04 AM</t>
  </si>
  <si>
    <t>591145476686</t>
  </si>
  <si>
    <t>011491789698316</t>
  </si>
  <si>
    <t>12/2/2024 6:44:10 AM</t>
  </si>
  <si>
    <t>591145476648</t>
  </si>
  <si>
    <t>83.137.66.116, 147.161.235.105, 172.22.0.83, 35.162.209.56</t>
  </si>
  <si>
    <t>12/2/2024 6:42:56 AM</t>
  </si>
  <si>
    <t>591145476582</t>
  </si>
  <si>
    <t>12/2/2024 6:40:58 AM</t>
  </si>
  <si>
    <t>591145476307</t>
  </si>
  <si>
    <t>193.222.59.189, 172.22.10.226, 52.36.162.79</t>
  </si>
  <si>
    <t>12/2/2024 6:29:04 AM</t>
  </si>
  <si>
    <t>591145476252</t>
  </si>
  <si>
    <t>94.114.7.232, 147.161.165.18, 172.22.0.83, 35.162.209.56</t>
  </si>
  <si>
    <t>12/2/2024 6:26:53 AM</t>
  </si>
  <si>
    <t>591145476074</t>
  </si>
  <si>
    <t>12/2/2024 6:19:56 AM</t>
  </si>
  <si>
    <t>591145475357</t>
  </si>
  <si>
    <t>83.137.66.116, 147.161.164.104, 172.22.10.200, 35.162.209.56</t>
  </si>
  <si>
    <t>12/2/2024 5:59:39 AM</t>
  </si>
  <si>
    <t>58:28</t>
  </si>
  <si>
    <t>12/2/2024 5:52:32 AM</t>
  </si>
  <si>
    <t>591145475353</t>
  </si>
  <si>
    <t>79.253.139.143, 136.226.163.74, 172.22.1.179, 35.162.209.56</t>
  </si>
  <si>
    <t>12/2/2024 5:52:02 AM</t>
  </si>
  <si>
    <t>591145475303</t>
  </si>
  <si>
    <t>84.157.60.125, 147.161.235.88, 172.22.1.179, 52.36.162.79</t>
  </si>
  <si>
    <t>12/2/2024 5:49:05 AM</t>
  </si>
  <si>
    <t>25:40</t>
  </si>
  <si>
    <t>591145475278</t>
  </si>
  <si>
    <t>0114916094486980</t>
  </si>
  <si>
    <t>12/2/2024 5:48:19 AM</t>
  </si>
  <si>
    <t>2:13</t>
  </si>
  <si>
    <t>12/2/2024 5:46:59 AM</t>
  </si>
  <si>
    <t>591145474992</t>
  </si>
  <si>
    <t>011496421393947</t>
  </si>
  <si>
    <t>12/2/2024 5:30:03 AM</t>
  </si>
  <si>
    <t>591145474707</t>
  </si>
  <si>
    <t>83.137.66.116, 147.161.235.105, 172.22.2.57, 52.36.162.79</t>
  </si>
  <si>
    <t>12/2/2024 5:18:40 AM</t>
  </si>
  <si>
    <t>16:58</t>
  </si>
  <si>
    <t>12/2/2024 5:15:31 AM</t>
  </si>
  <si>
    <t>591145474694</t>
  </si>
  <si>
    <t>12/2/2024 5:14:37 AM</t>
  </si>
  <si>
    <t>591145474680</t>
  </si>
  <si>
    <t>217.224.151.102, 147.161.165.97, 172.22.10.200, 35.162.209.56</t>
  </si>
  <si>
    <t>12/2/2024 5:13:44 AM</t>
  </si>
  <si>
    <t>591145474395</t>
  </si>
  <si>
    <t>83.137.66.117, 147.161.165.12, 172.22.10.226, 52.36.162.79</t>
  </si>
  <si>
    <t>12/2/2024 4:59:11 AM</t>
  </si>
  <si>
    <t>45:06</t>
  </si>
  <si>
    <t>591145474180</t>
  </si>
  <si>
    <t>12/2/2024 4:52:09 AM</t>
  </si>
  <si>
    <t>591145474235</t>
  </si>
  <si>
    <t>193.222.59.187, 172.22.1.179, 52.36.162.79</t>
  </si>
  <si>
    <t>12/2/2024 4:48:56 AM</t>
  </si>
  <si>
    <t>12/2/2024 4:45:40 AM</t>
  </si>
  <si>
    <t>591145473939</t>
  </si>
  <si>
    <t>0114915141993434</t>
  </si>
  <si>
    <t>12/2/2024 4:45:19 AM</t>
  </si>
  <si>
    <t>591145474148</t>
  </si>
  <si>
    <t>12/2/2024 4:43:40 AM</t>
  </si>
  <si>
    <t>591145474130</t>
  </si>
  <si>
    <t>12/2/2024 4:42:27 AM</t>
  </si>
  <si>
    <t>591145473973</t>
  </si>
  <si>
    <t>83.137.66.117, 147.161.164.245, 172.22.10.226, 35.162.209.56</t>
  </si>
  <si>
    <t>12/2/2024 4:32:21 AM</t>
  </si>
  <si>
    <t>12/2/2024 4:29:40 AM</t>
  </si>
  <si>
    <t>591145473891</t>
  </si>
  <si>
    <t>12/2/2024 4:29:19 AM</t>
  </si>
  <si>
    <t>591145473897</t>
  </si>
  <si>
    <t>12/2/2024 4:27:10 AM</t>
  </si>
  <si>
    <t>12/2/2024 4:26:35 AM</t>
  </si>
  <si>
    <t>591145473874</t>
  </si>
  <si>
    <t>12/2/2024 4:24:58 AM</t>
  </si>
  <si>
    <t>591145473839</t>
  </si>
  <si>
    <t>46.226.217.69, 136.226.167.97, 172.22.1.179, 35.162.209.56</t>
  </si>
  <si>
    <t>12/2/2024 4:22:33 AM</t>
  </si>
  <si>
    <t>591145473780</t>
  </si>
  <si>
    <t>12/2/2024 4:19:14 AM</t>
  </si>
  <si>
    <t>591145472966</t>
  </si>
  <si>
    <t>85.74.49.126, 165.225.200.203, 172.22.10.200, 35.162.209.56</t>
  </si>
  <si>
    <t>12/2/2024 3:55:01 AM</t>
  </si>
  <si>
    <t>23:50</t>
  </si>
  <si>
    <t>591145472904</t>
  </si>
  <si>
    <t>12/2/2024 3:50:27 AM</t>
  </si>
  <si>
    <t>591145472891</t>
  </si>
  <si>
    <t>12/2/2024 3:49:45 AM</t>
  </si>
  <si>
    <t>591145472492</t>
  </si>
  <si>
    <t>011496421394714</t>
  </si>
  <si>
    <t>12/2/2024 3:22:04 AM</t>
  </si>
  <si>
    <t>591145472484</t>
  </si>
  <si>
    <t>0118613551186216</t>
  </si>
  <si>
    <t>12/2/2024 3:21:10 AM</t>
  </si>
  <si>
    <t>591145472248</t>
  </si>
  <si>
    <t>12.3.33.9, 170.85.73.115, 172.22.10.226, 35.162.209.56</t>
  </si>
  <si>
    <t>12/2/2024 3:06:08 AM</t>
  </si>
  <si>
    <t>591145472200</t>
  </si>
  <si>
    <t>193.222.106.10, 147.161.247.114, 172.22.2.57, 52.36.162.79</t>
  </si>
  <si>
    <t>12/2/2024 3:03:03 AM</t>
  </si>
  <si>
    <t>40:18</t>
  </si>
  <si>
    <t>591145472120</t>
  </si>
  <si>
    <t>01141763797394</t>
  </si>
  <si>
    <t>12/2/2024 2:58:26 AM</t>
  </si>
  <si>
    <t>591145471694</t>
  </si>
  <si>
    <t>12/2/2024 2:32:35 AM</t>
  </si>
  <si>
    <t>591145471691</t>
  </si>
  <si>
    <t>12/2/2024 2:32:08 AM</t>
  </si>
  <si>
    <t>591145471667</t>
  </si>
  <si>
    <t>0114915164803311</t>
  </si>
  <si>
    <t>12/2/2024 2:30:30 AM</t>
  </si>
  <si>
    <t>591145471605</t>
  </si>
  <si>
    <t>83.137.66.117, 147.161.164.245, 172.22.2.57, 52.36.162.79</t>
  </si>
  <si>
    <t>12/2/2024 2:26:51 AM</t>
  </si>
  <si>
    <t>12/2/2024 2:26:06 AM</t>
  </si>
  <si>
    <t>591145471553</t>
  </si>
  <si>
    <t>83.137.66.116, 147.161.235.105, 172.22.10.226, 52.36.162.79</t>
  </si>
  <si>
    <t>12/2/2024 2:24:09 AM</t>
  </si>
  <si>
    <t>591145471220</t>
  </si>
  <si>
    <t>12/2/2024 2:10:08 AM</t>
  </si>
  <si>
    <t>591145470908</t>
  </si>
  <si>
    <t>011862038331392</t>
  </si>
  <si>
    <t>12/2/2024 2:00:44 AM</t>
  </si>
  <si>
    <t>591145470733</t>
  </si>
  <si>
    <t>203.10.39.1, 165.225.227.64, 172.22.10.200, 52.36.162.79</t>
  </si>
  <si>
    <t>12/2/2024 1:53:32 AM</t>
  </si>
  <si>
    <t>33:38</t>
  </si>
  <si>
    <t>591145467271</t>
  </si>
  <si>
    <t>203.10.39.1, 165.225.227.69, 172.22.0.83, 52.36.162.79</t>
  </si>
  <si>
    <t>12/2/2024 12:02:17 AM</t>
  </si>
  <si>
    <t>591145466491</t>
  </si>
  <si>
    <t>203.10.39.1, 147.161.212.173, 172.22.10.223, 35.162.209.56</t>
  </si>
  <si>
    <t>12/1/2024 11:51:22 PM</t>
  </si>
  <si>
    <t>591145463821</t>
  </si>
  <si>
    <t>01161392469252</t>
  </si>
  <si>
    <t>12/1/2024 11:08:56 PM</t>
  </si>
  <si>
    <t>591145462937</t>
  </si>
  <si>
    <t>12/1/2024 10:56:41 PM</t>
  </si>
  <si>
    <t>591145462421</t>
  </si>
  <si>
    <t>12/1/2024 10:49:56 PM</t>
  </si>
  <si>
    <t>591145461601</t>
  </si>
  <si>
    <t>203.10.38.1, 165.225.232.209, 172.22.10.200, 35.162.209.56</t>
  </si>
  <si>
    <t>12/1/2024 10:38:35 PM</t>
  </si>
  <si>
    <t>591145460928</t>
  </si>
  <si>
    <t>01161423031764</t>
  </si>
  <si>
    <t>12/1/2024 10:30:06 PM</t>
  </si>
  <si>
    <t>591145460901</t>
  </si>
  <si>
    <t>01161434606807</t>
  </si>
  <si>
    <t>12/1/2024 10:29:43 PM</t>
  </si>
  <si>
    <t>591145458928</t>
  </si>
  <si>
    <t>117.102.153.162, 165.225.226.172, 172.22.1.179, 35.162.209.56</t>
  </si>
  <si>
    <t>12/1/2024 10:06:38 PM</t>
  </si>
  <si>
    <t>591145458732</t>
  </si>
  <si>
    <t>12/1/2024 10:04:39 PM</t>
  </si>
  <si>
    <t>33:55</t>
  </si>
  <si>
    <t>591145456932</t>
  </si>
  <si>
    <t>73.209.244.72, 165.225.58.107, 172.22.2.57, 52.36.162.79</t>
  </si>
  <si>
    <t>12/1/2024 9:45:45 PM</t>
  </si>
  <si>
    <t>591145456004</t>
  </si>
  <si>
    <t>117.102.153.162, 165.225.226.172, 172.22.2.57, 52.36.162.79</t>
  </si>
  <si>
    <t>12/1/2024 9:37:34 PM</t>
  </si>
  <si>
    <t>591145454936</t>
  </si>
  <si>
    <t>203.10.39.1, 147.161.212.173, 172.22.10.226, 35.162.209.56</t>
  </si>
  <si>
    <t>12/1/2024 9:27:15 PM</t>
  </si>
  <si>
    <t>18:33</t>
  </si>
  <si>
    <t>591145453873</t>
  </si>
  <si>
    <t>203.221.137.124, 147.161.212.176, 172.22.10.200, 52.36.162.79</t>
  </si>
  <si>
    <t>12/1/2024 9:17:59 PM</t>
  </si>
  <si>
    <t>591145450378</t>
  </si>
  <si>
    <t>01161433439826</t>
  </si>
  <si>
    <t>12/1/2024 8:53:58 PM</t>
  </si>
  <si>
    <t>12/1/2024 8:48:23 PM</t>
  </si>
  <si>
    <t>591145450192</t>
  </si>
  <si>
    <t>12/1/2024 8:47:00 PM</t>
  </si>
  <si>
    <t>591145446574</t>
  </si>
  <si>
    <t>01161411186212</t>
  </si>
  <si>
    <t>12/1/2024 8:21:21 PM</t>
  </si>
  <si>
    <t>591145446475</t>
  </si>
  <si>
    <t>12/1/2024 8:20:42 PM</t>
  </si>
  <si>
    <t>591145445990</t>
  </si>
  <si>
    <t>0118618628326107</t>
  </si>
  <si>
    <t>12/1/2024 8:17:51 PM</t>
  </si>
  <si>
    <t>591145445955</t>
  </si>
  <si>
    <t>01161491720717</t>
  </si>
  <si>
    <t>12/1/2024 8:17:37 PM</t>
  </si>
  <si>
    <t>591145444128</t>
  </si>
  <si>
    <t>01161406526778</t>
  </si>
  <si>
    <t>12/1/2024 8:05:24 PM</t>
  </si>
  <si>
    <t>591145442562</t>
  </si>
  <si>
    <t>01161437853627</t>
  </si>
  <si>
    <t>12/1/2024 7:55:04 PM</t>
  </si>
  <si>
    <t>591145435668</t>
  </si>
  <si>
    <t>12/1/2024 7:16:44 PM</t>
  </si>
  <si>
    <t>10:59</t>
  </si>
  <si>
    <t>591145435336</t>
  </si>
  <si>
    <t>12/1/2024 7:14:57 PM</t>
  </si>
  <si>
    <t>591145434680</t>
  </si>
  <si>
    <t>01161392465200</t>
  </si>
  <si>
    <t>12/1/2024 7:11:27 PM</t>
  </si>
  <si>
    <t>14:08</t>
  </si>
  <si>
    <t>591145434361</t>
  </si>
  <si>
    <t>203.10.39.1, 147.161.212.173, 172.22.1.179, 52.36.162.79</t>
  </si>
  <si>
    <t>12/1/2024 7:09:50 PM</t>
  </si>
  <si>
    <t>591145427808</t>
  </si>
  <si>
    <t>175.37.210.159, 147.161.213.90, 172.22.10.200, 35.162.209.56</t>
  </si>
  <si>
    <t>12/1/2024 6:35:48 PM</t>
  </si>
  <si>
    <t>591145424066</t>
  </si>
  <si>
    <t>6018744363</t>
  </si>
  <si>
    <t>12/1/2024 6:18:20 PM</t>
  </si>
  <si>
    <t>591145422851</t>
  </si>
  <si>
    <t>01161420461447</t>
  </si>
  <si>
    <t>12/1/2024 6:14:54 PM</t>
  </si>
  <si>
    <t>12/1/2024 6:12:21 PM</t>
  </si>
  <si>
    <t>591145422777</t>
  </si>
  <si>
    <t>12/1/2024 6:11:52 PM</t>
  </si>
  <si>
    <t>591145420818</t>
  </si>
  <si>
    <t>12/1/2024 6:03:32 PM</t>
  </si>
  <si>
    <t>591145417338</t>
  </si>
  <si>
    <t>203.10.39.1, 165.225.227.58, 172.22.1.179, 35.162.209.56</t>
  </si>
  <si>
    <t>12/1/2024 5:50:30 PM</t>
  </si>
  <si>
    <t>591145409671</t>
  </si>
  <si>
    <t>01161401752433</t>
  </si>
  <si>
    <t>12/1/2024 5:23:09 PM</t>
  </si>
  <si>
    <t>18:31</t>
  </si>
  <si>
    <t>591145409223</t>
  </si>
  <si>
    <t>12/1/2024 5:21:16 PM</t>
  </si>
  <si>
    <t>591145405633</t>
  </si>
  <si>
    <t>12/1/2024 5:08:52 PM</t>
  </si>
  <si>
    <t>591145402817</t>
  </si>
  <si>
    <t>12/1/2024 4:58:24 PM</t>
  </si>
  <si>
    <t>591145401280</t>
  </si>
  <si>
    <t>203.10.39.1, 165.225.227.64, 172.22.0.83, 35.162.209.56</t>
  </si>
  <si>
    <t>12/1/2024 4:52:46 PM</t>
  </si>
  <si>
    <t>591145365450</t>
  </si>
  <si>
    <t>12/1/2024 3:04:25 PM</t>
  </si>
  <si>
    <t>591145356572</t>
  </si>
  <si>
    <t>12/1/2024 2:39:31 PM</t>
  </si>
  <si>
    <t>591145343401</t>
  </si>
  <si>
    <t>73.34.90.159, 136.226.87.101, 172.22.10.226, 35.162.209.56</t>
  </si>
  <si>
    <t>12/1/2024 2:03:37 PM</t>
  </si>
  <si>
    <t>591145334047</t>
  </si>
  <si>
    <t>50.158.46.230, 136.226.67.95, 172.22.2.57, 52.36.162.79</t>
  </si>
  <si>
    <t>12/1/2024 1:37:02 PM</t>
  </si>
  <si>
    <t>591145314235</t>
  </si>
  <si>
    <t>7606208423</t>
  </si>
  <si>
    <t>12/1/2024 12:38:27 PM</t>
  </si>
  <si>
    <t>591145310664</t>
  </si>
  <si>
    <t>3214393577</t>
  </si>
  <si>
    <t>12/1/2024 12:28:18 PM</t>
  </si>
  <si>
    <t>591145310314</t>
  </si>
  <si>
    <t>12/1/2024 12:27:15 PM</t>
  </si>
  <si>
    <t>591145306659</t>
  </si>
  <si>
    <t>12/1/2024 12:17:01 PM</t>
  </si>
  <si>
    <t>591145274234</t>
  </si>
  <si>
    <t>4695188194</t>
  </si>
  <si>
    <t>12/1/2024 10:35:40 AM</t>
  </si>
  <si>
    <t>591145270821</t>
  </si>
  <si>
    <t>12/1/2024 10:22:39 AM</t>
  </si>
  <si>
    <t>591145269771</t>
  </si>
  <si>
    <t>12/1/2024 10:19:09 AM</t>
  </si>
  <si>
    <t>591145243548</t>
  </si>
  <si>
    <t>011966508045281</t>
  </si>
  <si>
    <t>12/1/2024 3:58:35 AM</t>
  </si>
  <si>
    <t>591145243528</t>
  </si>
  <si>
    <t>12/1/2024 3:57:44 AM</t>
  </si>
  <si>
    <t>591145243508</t>
  </si>
  <si>
    <t>12/1/2024 3:56:56 AM</t>
  </si>
  <si>
    <t>591762396201</t>
  </si>
  <si>
    <t>203.10.39.1, 165.225.227.64, 172.22.9.179, 52.36.162.79</t>
  </si>
  <si>
    <t>12/7/2024 9:37:06 PM</t>
  </si>
  <si>
    <t>591762395668</t>
  </si>
  <si>
    <t>203.10.39.1, 165.225.227.64, 172.22.8.79, 35.162.209.56</t>
  </si>
  <si>
    <t>12/7/2024 9:32:43 PM</t>
  </si>
  <si>
    <t>591762380316</t>
  </si>
  <si>
    <t>3614253599</t>
  </si>
  <si>
    <t>12/7/2024 7:50:20 PM</t>
  </si>
  <si>
    <t>591762358779</t>
  </si>
  <si>
    <t>12/7/2024 6:14:05 PM</t>
  </si>
  <si>
    <t>591762334507</t>
  </si>
  <si>
    <t>170.85.73.115, 172.22.8.79, 52.36.162.79</t>
  </si>
  <si>
    <t>12/7/2024 4:54:55 PM</t>
  </si>
  <si>
    <t>591762331816</t>
  </si>
  <si>
    <t>8312758911</t>
  </si>
  <si>
    <t>12/7/2024 4:47:35 PM</t>
  </si>
  <si>
    <t>591762289448</t>
  </si>
  <si>
    <t>12/7/2024 3:01:52 PM</t>
  </si>
  <si>
    <t>591762279489</t>
  </si>
  <si>
    <t>2547177314</t>
  </si>
  <si>
    <t>12/7/2024 2:37:44 PM</t>
  </si>
  <si>
    <t>591762277733</t>
  </si>
  <si>
    <t>12/7/2024 2:33:31 PM</t>
  </si>
  <si>
    <t>591762200749</t>
  </si>
  <si>
    <t>7077419716</t>
  </si>
  <si>
    <t>12/7/2024 11:32:44 AM</t>
  </si>
  <si>
    <t>591762198717</t>
  </si>
  <si>
    <t>12/7/2024 11:27:29 AM</t>
  </si>
  <si>
    <t>591762188617</t>
  </si>
  <si>
    <t>3129098811</t>
  </si>
  <si>
    <t>12/7/2024 11:00:47 AM</t>
  </si>
  <si>
    <t>591762187307</t>
  </si>
  <si>
    <t>7207010141</t>
  </si>
  <si>
    <t>12/7/2024 10:57:07 AM</t>
  </si>
  <si>
    <t>1:58</t>
  </si>
  <si>
    <t>591762180910</t>
  </si>
  <si>
    <t>5712362729</t>
  </si>
  <si>
    <t>12/7/2024 10:38:14 AM</t>
  </si>
  <si>
    <t>591762158932</t>
  </si>
  <si>
    <t>5399671467</t>
  </si>
  <si>
    <t>12/7/2024 9:26:22 AM</t>
  </si>
  <si>
    <t>591762140216</t>
  </si>
  <si>
    <t>93.233.161.22, 136.226.171.104, 172.22.11.169, 52.36.162.79</t>
  </si>
  <si>
    <t>12/7/2024 7:13:56 AM</t>
  </si>
  <si>
    <t>591762138939</t>
  </si>
  <si>
    <t>2159544367</t>
  </si>
  <si>
    <t>12/7/2024 6:28:11 AM</t>
  </si>
  <si>
    <t>591762133831</t>
  </si>
  <si>
    <t>2106396045</t>
  </si>
  <si>
    <t>12/7/2024 2:01:47 AM</t>
  </si>
  <si>
    <t>591762107764</t>
  </si>
  <si>
    <t>8067729055</t>
  </si>
  <si>
    <t>12/6/2024 8:42:43 PM</t>
  </si>
  <si>
    <t>591762080955</t>
  </si>
  <si>
    <t>4015279926</t>
  </si>
  <si>
    <t>12/6/2024 7:04:55 PM</t>
  </si>
  <si>
    <t>591762080895</t>
  </si>
  <si>
    <t>3026472559</t>
  </si>
  <si>
    <t>12/6/2024 7:04:46 PM</t>
  </si>
  <si>
    <t>591762077644</t>
  </si>
  <si>
    <t>12/6/2024 6:57:11 PM</t>
  </si>
  <si>
    <t>591762077232</t>
  </si>
  <si>
    <t>12/6/2024 6:56:05 PM</t>
  </si>
  <si>
    <t>591762076907</t>
  </si>
  <si>
    <t>12/6/2024 6:55:18 PM</t>
  </si>
  <si>
    <t>591762076553</t>
  </si>
  <si>
    <t>12/6/2024 6:54:23 PM</t>
  </si>
  <si>
    <t>591762070196</t>
  </si>
  <si>
    <t>7604670834</t>
  </si>
  <si>
    <t>12/6/2024 6:39:19 PM</t>
  </si>
  <si>
    <t>591762052535</t>
  </si>
  <si>
    <t>12/6/2024 6:00:53 PM</t>
  </si>
  <si>
    <t>591762041276</t>
  </si>
  <si>
    <t>12/6/2024 5:40:34 PM</t>
  </si>
  <si>
    <t>591762026513</t>
  </si>
  <si>
    <t>3108500589</t>
  </si>
  <si>
    <t>12/6/2024 5:15:08 PM</t>
  </si>
  <si>
    <t>591762020294</t>
  </si>
  <si>
    <t>12/6/2024 5:04:58 PM</t>
  </si>
  <si>
    <t>25:42</t>
  </si>
  <si>
    <t>591762019642</t>
  </si>
  <si>
    <t>12/6/2024 5:03:52 PM</t>
  </si>
  <si>
    <t>9:37</t>
  </si>
  <si>
    <t>591762016204</t>
  </si>
  <si>
    <t>6158651246</t>
  </si>
  <si>
    <t>12/6/2024 4:58:28 PM</t>
  </si>
  <si>
    <t>591762015805</t>
  </si>
  <si>
    <t>4048209004</t>
  </si>
  <si>
    <t>12/6/2024 4:57:53 PM</t>
  </si>
  <si>
    <t>591762012101</t>
  </si>
  <si>
    <t>12/6/2024 4:52:23 PM</t>
  </si>
  <si>
    <t>591761994317</t>
  </si>
  <si>
    <t>12/6/2024 4:26:18 PM</t>
  </si>
  <si>
    <t>591761985627</t>
  </si>
  <si>
    <t>9544296254</t>
  </si>
  <si>
    <t>12/6/2024 4:14:47 PM</t>
  </si>
  <si>
    <t>591761984472</t>
  </si>
  <si>
    <t>3107703806</t>
  </si>
  <si>
    <t>12/6/2024 4:13:11 PM</t>
  </si>
  <si>
    <t>591761984089</t>
  </si>
  <si>
    <t>12/6/2024 4:12:39 PM</t>
  </si>
  <si>
    <t>591761977734</t>
  </si>
  <si>
    <t>9545616337</t>
  </si>
  <si>
    <t>12/6/2024 4:04:16 PM</t>
  </si>
  <si>
    <t>591761976949</t>
  </si>
  <si>
    <t>2192431711</t>
  </si>
  <si>
    <t>12/6/2024 4:03:16 PM</t>
  </si>
  <si>
    <t>591761975534</t>
  </si>
  <si>
    <t>12/6/2024 4:01:18 PM</t>
  </si>
  <si>
    <t>591761975345</t>
  </si>
  <si>
    <t>9808250965</t>
  </si>
  <si>
    <t>12/6/2024 4:01:03 PM</t>
  </si>
  <si>
    <t>591761974684</t>
  </si>
  <si>
    <t>12/6/2024 4:00:13 PM</t>
  </si>
  <si>
    <t>591761972296</t>
  </si>
  <si>
    <t>12/6/2024 3:57:10 PM</t>
  </si>
  <si>
    <t>591761969351</t>
  </si>
  <si>
    <t>8564033273</t>
  </si>
  <si>
    <t>12/6/2024 3:53:10 PM</t>
  </si>
  <si>
    <t>23:03</t>
  </si>
  <si>
    <t>591761969033</t>
  </si>
  <si>
    <t>7068340561</t>
  </si>
  <si>
    <t>12/6/2024 3:52:43 PM</t>
  </si>
  <si>
    <t>591761967595</t>
  </si>
  <si>
    <t>12/6/2024 3:50:43 PM</t>
  </si>
  <si>
    <t>591761965648</t>
  </si>
  <si>
    <t>12/6/2024 3:48:04 PM</t>
  </si>
  <si>
    <t>591761947956</t>
  </si>
  <si>
    <t>7793610835</t>
  </si>
  <si>
    <t>12/6/2024 3:24:11 PM</t>
  </si>
  <si>
    <t>30:12</t>
  </si>
  <si>
    <t>591761940579</t>
  </si>
  <si>
    <t>2157684767</t>
  </si>
  <si>
    <t>12/6/2024 3:14:32 PM</t>
  </si>
  <si>
    <t>591761939095</t>
  </si>
  <si>
    <t>12/6/2024 3:12:41 PM</t>
  </si>
  <si>
    <t>23:53</t>
  </si>
  <si>
    <t>591761935512</t>
  </si>
  <si>
    <t>12/6/2024 3:08:02 PM</t>
  </si>
  <si>
    <t>591761935127</t>
  </si>
  <si>
    <t>12/6/2024 3:07:33 PM</t>
  </si>
  <si>
    <t>591761934566</t>
  </si>
  <si>
    <t>12/6/2024 3:06:47 PM</t>
  </si>
  <si>
    <t>591761926791</t>
  </si>
  <si>
    <t>4703322389</t>
  </si>
  <si>
    <t>12/6/2024 2:56:25 PM</t>
  </si>
  <si>
    <t>591761926264</t>
  </si>
  <si>
    <t>9185717617</t>
  </si>
  <si>
    <t>12/6/2024 2:55:52 PM</t>
  </si>
  <si>
    <t>591761925601</t>
  </si>
  <si>
    <t>173.59.7.47, 165.225.9.62, 172.22.11.169, 35.162.209.56</t>
  </si>
  <si>
    <t>12/6/2024 2:54:58 PM</t>
  </si>
  <si>
    <t>591761922011</t>
  </si>
  <si>
    <t>12/6/2024 2:50:02 PM</t>
  </si>
  <si>
    <t>14:55</t>
  </si>
  <si>
    <t>591761919523</t>
  </si>
  <si>
    <t>7205199520</t>
  </si>
  <si>
    <t>12/6/2024 2:47:04 PM</t>
  </si>
  <si>
    <t>591761919268</t>
  </si>
  <si>
    <t>12/6/2024 2:46:42 PM</t>
  </si>
  <si>
    <t>591761918663</t>
  </si>
  <si>
    <t>12/6/2024 2:45:55 PM</t>
  </si>
  <si>
    <t>591761915293</t>
  </si>
  <si>
    <t>8325197568</t>
  </si>
  <si>
    <t>12/6/2024 2:41:24 PM</t>
  </si>
  <si>
    <t>591761912342</t>
  </si>
  <si>
    <t>12/6/2024 2:37:37 PM</t>
  </si>
  <si>
    <t>22:51</t>
  </si>
  <si>
    <t>591761912131</t>
  </si>
  <si>
    <t>12/6/2024 2:37:21 PM</t>
  </si>
  <si>
    <t>591761910712</t>
  </si>
  <si>
    <t>165.225.62.210, 172.22.3.109, 35.162.209.56</t>
  </si>
  <si>
    <t>12/6/2024 2:35:33 PM</t>
  </si>
  <si>
    <t>591761906444</t>
  </si>
  <si>
    <t>2487221383</t>
  </si>
  <si>
    <t>12/6/2024 2:30:30 PM</t>
  </si>
  <si>
    <t>591761906040</t>
  </si>
  <si>
    <t>4192830676</t>
  </si>
  <si>
    <t>12/6/2024 2:29:59 PM</t>
  </si>
  <si>
    <t>21:29</t>
  </si>
  <si>
    <t>591761904695</t>
  </si>
  <si>
    <t>12/6/2024 2:28:13 PM</t>
  </si>
  <si>
    <t>591761903601</t>
  </si>
  <si>
    <t>12/6/2024 2:26:48 PM</t>
  </si>
  <si>
    <t>591761902571</t>
  </si>
  <si>
    <t>7732694643</t>
  </si>
  <si>
    <t>12/6/2024 2:25:32 PM</t>
  </si>
  <si>
    <t>591761900575</t>
  </si>
  <si>
    <t>8009818898</t>
  </si>
  <si>
    <t>12/6/2024 2:22:53 PM</t>
  </si>
  <si>
    <t>591761892498</t>
  </si>
  <si>
    <t>9562250143</t>
  </si>
  <si>
    <t>12/6/2024 2:12:21 PM</t>
  </si>
  <si>
    <t>591761891867</t>
  </si>
  <si>
    <t>165.225.62.210, 172.22.0.72, 52.36.162.79</t>
  </si>
  <si>
    <t>12/6/2024 2:11:37 PM</t>
  </si>
  <si>
    <t>591761890919</t>
  </si>
  <si>
    <t>12/6/2024 2:10:16 PM</t>
  </si>
  <si>
    <t>2:43</t>
  </si>
  <si>
    <t>591761889256</t>
  </si>
  <si>
    <t>12/6/2024 2:08:11 PM</t>
  </si>
  <si>
    <t>591761887426</t>
  </si>
  <si>
    <t>12/6/2024 2:05:45 PM</t>
  </si>
  <si>
    <t>19:17</t>
  </si>
  <si>
    <t>591761886447</t>
  </si>
  <si>
    <t>4055225050</t>
  </si>
  <si>
    <t>12/6/2024 2:04:28 PM</t>
  </si>
  <si>
    <t>591761882198</t>
  </si>
  <si>
    <t>12.3.33.9, 170.85.71.113, 172.22.0.72, 52.36.162.79</t>
  </si>
  <si>
    <t>12/6/2024 1:59:06 PM</t>
  </si>
  <si>
    <t>19:26</t>
  </si>
  <si>
    <t>591761877190</t>
  </si>
  <si>
    <t>2626480884</t>
  </si>
  <si>
    <t>12/6/2024 1:52:34 PM</t>
  </si>
  <si>
    <t>591761871599</t>
  </si>
  <si>
    <t>4054103696</t>
  </si>
  <si>
    <t>12/6/2024 1:45:09 PM</t>
  </si>
  <si>
    <t>2:48</t>
  </si>
  <si>
    <t>591761871324</t>
  </si>
  <si>
    <t>12/6/2024 1:44:46 PM</t>
  </si>
  <si>
    <t>591761869774</t>
  </si>
  <si>
    <t>12/6/2024 1:42:41 PM</t>
  </si>
  <si>
    <t>591761867377</t>
  </si>
  <si>
    <t>12.118.148.66, 104.129.206.117, 172.22.11.169, 52.36.162.79</t>
  </si>
  <si>
    <t>12/6/2024 1:39:41 PM</t>
  </si>
  <si>
    <t>591761867261</t>
  </si>
  <si>
    <t>12/6/2024 1:39:35 PM</t>
  </si>
  <si>
    <t>591761864392</t>
  </si>
  <si>
    <t>12/6/2024 1:36:12 PM</t>
  </si>
  <si>
    <t>591761863495</t>
  </si>
  <si>
    <t>12/6/2024 1:34:54 PM</t>
  </si>
  <si>
    <t>591761862187</t>
  </si>
  <si>
    <t>12/6/2024 1:33:14 PM</t>
  </si>
  <si>
    <t>591761861512</t>
  </si>
  <si>
    <t>12/6/2024 1:32:19 PM</t>
  </si>
  <si>
    <t>591761860275</t>
  </si>
  <si>
    <t>12/6/2024 1:30:39 PM</t>
  </si>
  <si>
    <t>591761859597</t>
  </si>
  <si>
    <t>12/6/2024 1:29:46 PM</t>
  </si>
  <si>
    <t>591761858999</t>
  </si>
  <si>
    <t>12/6/2024 1:28:53 PM</t>
  </si>
  <si>
    <t>591761858425</t>
  </si>
  <si>
    <t>12/6/2024 1:28:07 PM</t>
  </si>
  <si>
    <t>591761855140</t>
  </si>
  <si>
    <t>3146658702</t>
  </si>
  <si>
    <t>12/6/2024 1:23:37 PM</t>
  </si>
  <si>
    <t>591761846480</t>
  </si>
  <si>
    <t>12/6/2024 1:11:50 PM</t>
  </si>
  <si>
    <t>591761845862</t>
  </si>
  <si>
    <t>12/6/2024 1:11:08 PM</t>
  </si>
  <si>
    <t>591761844060</t>
  </si>
  <si>
    <t>7862089165</t>
  </si>
  <si>
    <t>12/6/2024 1:08:38 PM</t>
  </si>
  <si>
    <t>591761839938</t>
  </si>
  <si>
    <t>170.85.73.115, 172.22.11.42, 35.162.209.56</t>
  </si>
  <si>
    <t>12/6/2024 1:03:00 PM</t>
  </si>
  <si>
    <t>591761837764</t>
  </si>
  <si>
    <t>12/6/2024 1:00:21 PM</t>
  </si>
  <si>
    <t>591761835731</t>
  </si>
  <si>
    <t>2602985716</t>
  </si>
  <si>
    <t>12/6/2024 12:57:41 PM</t>
  </si>
  <si>
    <t>591761835088</t>
  </si>
  <si>
    <t>12/6/2024 12:56:51 PM</t>
  </si>
  <si>
    <t>591761834884</t>
  </si>
  <si>
    <t>12/6/2024 12:56:35 PM</t>
  </si>
  <si>
    <t>591761834593</t>
  </si>
  <si>
    <t>8506984879</t>
  </si>
  <si>
    <t>12/6/2024 12:56:10 PM</t>
  </si>
  <si>
    <t>591761834507</t>
  </si>
  <si>
    <t>3125326715</t>
  </si>
  <si>
    <t>12/6/2024 12:56:02 PM</t>
  </si>
  <si>
    <t>591761831310</t>
  </si>
  <si>
    <t>12/6/2024 12:51:54 PM</t>
  </si>
  <si>
    <t>15:54</t>
  </si>
  <si>
    <t>591761829418</t>
  </si>
  <si>
    <t>3187140375</t>
  </si>
  <si>
    <t>12/6/2024 12:49:24 PM</t>
  </si>
  <si>
    <t>591761824195</t>
  </si>
  <si>
    <t>12/6/2024 12:42:10 PM</t>
  </si>
  <si>
    <t>591761822576</t>
  </si>
  <si>
    <t>2272207053</t>
  </si>
  <si>
    <t>12/6/2024 12:40:10 PM</t>
  </si>
  <si>
    <t>591761812926</t>
  </si>
  <si>
    <t>136.226.85.70, 172.22.11.169, 52.36.162.79</t>
  </si>
  <si>
    <t>12/6/2024 12:27:49 PM</t>
  </si>
  <si>
    <t>591761810435</t>
  </si>
  <si>
    <t>165.225.62.210, 172.22.11.42, 52.36.162.79</t>
  </si>
  <si>
    <t>12/6/2024 12:24:31 PM</t>
  </si>
  <si>
    <t>591761809066</t>
  </si>
  <si>
    <t>12/6/2024 12:22:44 PM</t>
  </si>
  <si>
    <t>591761805209</t>
  </si>
  <si>
    <t>12/6/2024 12:17:53 PM</t>
  </si>
  <si>
    <t>591761801916</t>
  </si>
  <si>
    <t>50.203.246.201, 165.225.62.191, 172.22.0.30, 35.162.209.56</t>
  </si>
  <si>
    <t>12/6/2024 12:13:42 PM</t>
  </si>
  <si>
    <t>591761793300</t>
  </si>
  <si>
    <t>170.85.73.115, 172.22.11.169, 52.36.162.79</t>
  </si>
  <si>
    <t>12/6/2024 12:03:29 PM</t>
  </si>
  <si>
    <t>591761790243</t>
  </si>
  <si>
    <t>50.203.246.201, 165.225.62.191, 172.22.2.6, 52.36.162.79</t>
  </si>
  <si>
    <t>12/6/2024 11:59:53 AM</t>
  </si>
  <si>
    <t>591761789527</t>
  </si>
  <si>
    <t>12/6/2024 11:58:56 AM</t>
  </si>
  <si>
    <t>591761789199</t>
  </si>
  <si>
    <t>12/6/2024 11:58:30 AM</t>
  </si>
  <si>
    <t>591761784869</t>
  </si>
  <si>
    <t>9039526705</t>
  </si>
  <si>
    <t>12/6/2024 11:53:13 AM</t>
  </si>
  <si>
    <t>591761781295</t>
  </si>
  <si>
    <t>8566171084</t>
  </si>
  <si>
    <t>12/6/2024 11:48:40 AM</t>
  </si>
  <si>
    <t>591761780233</t>
  </si>
  <si>
    <t>4194604232</t>
  </si>
  <si>
    <t>12/6/2024 11:47:11 AM</t>
  </si>
  <si>
    <t>591761778765</t>
  </si>
  <si>
    <t>87.178.156.223, 147.161.164.112, 172.22.1.183, 52.36.162.79</t>
  </si>
  <si>
    <t>12/6/2024 11:45:19 AM</t>
  </si>
  <si>
    <t>591761772764</t>
  </si>
  <si>
    <t>8103330292</t>
  </si>
  <si>
    <t>12/6/2024 11:37:36 AM</t>
  </si>
  <si>
    <t>16:28</t>
  </si>
  <si>
    <t>591761772458</t>
  </si>
  <si>
    <t>12.3.33.9, 170.85.101.110, 172.22.11.92, 52.36.162.79</t>
  </si>
  <si>
    <t>12/6/2024 11:37:13 AM</t>
  </si>
  <si>
    <t>591761771688</t>
  </si>
  <si>
    <t>8563331646</t>
  </si>
  <si>
    <t>12/6/2024 11:36:16 AM</t>
  </si>
  <si>
    <t>591761770396</t>
  </si>
  <si>
    <t>2055631380</t>
  </si>
  <si>
    <t>12/6/2024 11:34:28 AM</t>
  </si>
  <si>
    <t>591761754138</t>
  </si>
  <si>
    <t>12/6/2024 11:13:00 AM</t>
  </si>
  <si>
    <t>591761749349</t>
  </si>
  <si>
    <t>12/6/2024 11:06:42 AM</t>
  </si>
  <si>
    <t>591761746861</t>
  </si>
  <si>
    <t>12/6/2024 11:03:23 AM</t>
  </si>
  <si>
    <t>591761746116</t>
  </si>
  <si>
    <t>170.85.73.115, 172.22.0.30, 35.162.209.56</t>
  </si>
  <si>
    <t>12/6/2024 11:02:23 AM</t>
  </si>
  <si>
    <t>591761742028</t>
  </si>
  <si>
    <t>12/6/2024 10:56:50 AM</t>
  </si>
  <si>
    <t>591761737694</t>
  </si>
  <si>
    <t>12/6/2024 10:50:08 AM</t>
  </si>
  <si>
    <t>591761735151</t>
  </si>
  <si>
    <t>8643453608</t>
  </si>
  <si>
    <t>12/6/2024 10:46:02 AM</t>
  </si>
  <si>
    <t>591761734440</t>
  </si>
  <si>
    <t>12/6/2024 10:45:06 AM</t>
  </si>
  <si>
    <t>591761732784</t>
  </si>
  <si>
    <t>12/6/2024 10:42:29 AM</t>
  </si>
  <si>
    <t>591761731910</t>
  </si>
  <si>
    <t>12/6/2024 10:41:10 AM</t>
  </si>
  <si>
    <t>591761731612</t>
  </si>
  <si>
    <t>12/6/2024 10:40:42 AM</t>
  </si>
  <si>
    <t>591761731102</t>
  </si>
  <si>
    <t>12/6/2024 10:39:52 AM</t>
  </si>
  <si>
    <t>591761730460</t>
  </si>
  <si>
    <t>4146273486</t>
  </si>
  <si>
    <t>12/6/2024 10:38:49 AM</t>
  </si>
  <si>
    <t>591761730442</t>
  </si>
  <si>
    <t>12/6/2024 10:38:47 AM</t>
  </si>
  <si>
    <t>591761725905</t>
  </si>
  <si>
    <t>74.77.111.244, 172.22.11.42, 52.36.162.79</t>
  </si>
  <si>
    <t>12/6/2024 10:31:39 AM</t>
  </si>
  <si>
    <t>26:41</t>
  </si>
  <si>
    <t>591761725258</t>
  </si>
  <si>
    <t>12/6/2024 10:30:39 AM</t>
  </si>
  <si>
    <t>15:57</t>
  </si>
  <si>
    <t>591761722232</t>
  </si>
  <si>
    <t>2816352374</t>
  </si>
  <si>
    <t>12/6/2024 10:26:02 AM</t>
  </si>
  <si>
    <t>591761719795</t>
  </si>
  <si>
    <t>9546032853</t>
  </si>
  <si>
    <t>12/6/2024 10:22:23 AM</t>
  </si>
  <si>
    <t>591761719208</t>
  </si>
  <si>
    <t>2169710347</t>
  </si>
  <si>
    <t>12/6/2024 10:21:22 AM</t>
  </si>
  <si>
    <t>591761717521</t>
  </si>
  <si>
    <t>2407915142</t>
  </si>
  <si>
    <t>12/6/2024 10:18:37 AM</t>
  </si>
  <si>
    <t>2:03</t>
  </si>
  <si>
    <t>591761716225</t>
  </si>
  <si>
    <t>12/6/2024 10:16:43 AM</t>
  </si>
  <si>
    <t>591761715324</t>
  </si>
  <si>
    <t>5858519091</t>
  </si>
  <si>
    <t>12/6/2024 10:15:12 AM</t>
  </si>
  <si>
    <t>591761714651</t>
  </si>
  <si>
    <t>12/6/2024 10:14:08 AM</t>
  </si>
  <si>
    <t>591761713686</t>
  </si>
  <si>
    <t>12/6/2024 10:12:36 AM</t>
  </si>
  <si>
    <t>591761713431</t>
  </si>
  <si>
    <t>12/6/2024 10:12:14 AM</t>
  </si>
  <si>
    <t>591761713398</t>
  </si>
  <si>
    <t>12/6/2024 10:12:10 AM</t>
  </si>
  <si>
    <t>591761712423</t>
  </si>
  <si>
    <t>12/6/2024 10:10:35 AM</t>
  </si>
  <si>
    <t>591761712385</t>
  </si>
  <si>
    <t>12/6/2024 10:10:32 AM</t>
  </si>
  <si>
    <t>591761710858</t>
  </si>
  <si>
    <t>9193581089</t>
  </si>
  <si>
    <t>12/6/2024 10:08:07 AM</t>
  </si>
  <si>
    <t>591761710221</t>
  </si>
  <si>
    <t>12/6/2024 10:07:11 AM</t>
  </si>
  <si>
    <t>3:10</t>
  </si>
  <si>
    <t>591761709506</t>
  </si>
  <si>
    <t>6015330948</t>
  </si>
  <si>
    <t>12/6/2024 10:05:58 AM</t>
  </si>
  <si>
    <t>591761706850</t>
  </si>
  <si>
    <t>12/6/2024 10:01:44 AM</t>
  </si>
  <si>
    <t>591761706835</t>
  </si>
  <si>
    <t>3173007240</t>
  </si>
  <si>
    <t>12/6/2024 10:01:41 AM</t>
  </si>
  <si>
    <t>591761706329</t>
  </si>
  <si>
    <t>12/6/2024 10:00:58 AM</t>
  </si>
  <si>
    <t>591761705559</t>
  </si>
  <si>
    <t>170.85.73.115, 172.22.11.42, 52.36.162.79</t>
  </si>
  <si>
    <t>12/6/2024 10:00:05 AM</t>
  </si>
  <si>
    <t>591761704543</t>
  </si>
  <si>
    <t>3177166930</t>
  </si>
  <si>
    <t>12/6/2024 9:58:31 AM</t>
  </si>
  <si>
    <t>591761703463</t>
  </si>
  <si>
    <t>12/6/2024 9:56:29 AM</t>
  </si>
  <si>
    <t>591761702893</t>
  </si>
  <si>
    <t>12/6/2024 9:55:19 AM</t>
  </si>
  <si>
    <t>591761702080</t>
  </si>
  <si>
    <t>0114916096286979</t>
  </si>
  <si>
    <t>12/6/2024 9:53:57 AM</t>
  </si>
  <si>
    <t>591761701357</t>
  </si>
  <si>
    <t>7152718724</t>
  </si>
  <si>
    <t>12/6/2024 9:52:37 AM</t>
  </si>
  <si>
    <t>591761700004</t>
  </si>
  <si>
    <t>12/6/2024 9:50:17 AM</t>
  </si>
  <si>
    <t>591761699836</t>
  </si>
  <si>
    <t>12/6/2024 9:49:57 AM</t>
  </si>
  <si>
    <t>591761699487</t>
  </si>
  <si>
    <t>178.84.38.79, 165.225.240.150, 172.22.1.183, 52.36.162.79</t>
  </si>
  <si>
    <t>12/6/2024 9:49:19 AM</t>
  </si>
  <si>
    <t>6:44</t>
  </si>
  <si>
    <t>591761698399</t>
  </si>
  <si>
    <t>193.222.106.10, 147.161.247.116, 172.22.1.183, 35.162.209.56</t>
  </si>
  <si>
    <t>12/6/2024 9:47:14 AM</t>
  </si>
  <si>
    <t>21:22</t>
  </si>
  <si>
    <t>591761698302</t>
  </si>
  <si>
    <t>12/6/2024 9:47:06 AM</t>
  </si>
  <si>
    <t>12:01</t>
  </si>
  <si>
    <t>591761698064</t>
  </si>
  <si>
    <t>12/6/2024 9:46:45 AM</t>
  </si>
  <si>
    <t>591761692978</t>
  </si>
  <si>
    <t>12/6/2024 9:37:26 AM</t>
  </si>
  <si>
    <t>591761691954</t>
  </si>
  <si>
    <t>83.137.66.117, 147.161.164.198, 172.22.11.42, 35.162.209.56</t>
  </si>
  <si>
    <t>12/6/2024 9:35:38 AM</t>
  </si>
  <si>
    <t>591761687064</t>
  </si>
  <si>
    <t>3136226140</t>
  </si>
  <si>
    <t>12/6/2024 9:26:52 AM</t>
  </si>
  <si>
    <t>591761686493</t>
  </si>
  <si>
    <t>12/6/2024 9:25:53 AM</t>
  </si>
  <si>
    <t>8:56</t>
  </si>
  <si>
    <t>591761684043</t>
  </si>
  <si>
    <t>12/6/2024 9:21:16 AM</t>
  </si>
  <si>
    <t>591761683863</t>
  </si>
  <si>
    <t>011491754352014</t>
  </si>
  <si>
    <t>12/6/2024 9:20:52 AM</t>
  </si>
  <si>
    <t>591761683407</t>
  </si>
  <si>
    <t>0114964622823</t>
  </si>
  <si>
    <t>12/6/2024 9:20:00 AM</t>
  </si>
  <si>
    <t>591761679815</t>
  </si>
  <si>
    <t>170.85.73.115, 172.22.11.92, 35.162.209.56</t>
  </si>
  <si>
    <t>12/6/2024 9:12:46 AM</t>
  </si>
  <si>
    <t>591761676952</t>
  </si>
  <si>
    <t>01141762810671</t>
  </si>
  <si>
    <t>12/6/2024 9:06:50 AM</t>
  </si>
  <si>
    <t>591761676850</t>
  </si>
  <si>
    <t>12/6/2024 9:06:37 AM</t>
  </si>
  <si>
    <t>591761671172</t>
  </si>
  <si>
    <t>0114915158438881</t>
  </si>
  <si>
    <t>12/6/2024 9:00:56 AM</t>
  </si>
  <si>
    <t>591761662228</t>
  </si>
  <si>
    <t>12/6/2024 8:38:54 AM</t>
  </si>
  <si>
    <t>591761661974</t>
  </si>
  <si>
    <t>12/6/2024 8:38:10 AM</t>
  </si>
  <si>
    <t>591761661004</t>
  </si>
  <si>
    <t>12/6/2024 8:34:55 AM</t>
  </si>
  <si>
    <t>591761660326</t>
  </si>
  <si>
    <t>12/6/2024 8:32:55 AM</t>
  </si>
  <si>
    <t>591761658223</t>
  </si>
  <si>
    <t>92.194.224.35, 136.226.163.81, 172.22.11.42, 52.36.162.79</t>
  </si>
  <si>
    <t>12/6/2024 8:26:54 AM</t>
  </si>
  <si>
    <t>53:03</t>
  </si>
  <si>
    <t>591761657644</t>
  </si>
  <si>
    <t>190.140.89.98, 136.226.59.81, 172.22.2.6, 35.162.209.56</t>
  </si>
  <si>
    <t>12/6/2024 8:25:03 AM</t>
  </si>
  <si>
    <t>591761656264</t>
  </si>
  <si>
    <t>12/6/2024 8:20:30 AM</t>
  </si>
  <si>
    <t>591761655445</t>
  </si>
  <si>
    <t>9375468053</t>
  </si>
  <si>
    <t>12/6/2024 8:17:16 AM</t>
  </si>
  <si>
    <t>591761655127</t>
  </si>
  <si>
    <t>172.59.16.136, 172.22.0.30, 35.162.209.56</t>
  </si>
  <si>
    <t>12/6/2024 8:16:04 AM</t>
  </si>
  <si>
    <t>591761652773</t>
  </si>
  <si>
    <t>12/6/2024 8:07:34 AM</t>
  </si>
  <si>
    <t>591761651413</t>
  </si>
  <si>
    <t>12/6/2024 8:02:26 AM</t>
  </si>
  <si>
    <t>19:12</t>
  </si>
  <si>
    <t>591761650594</t>
  </si>
  <si>
    <t>172.59.16.136, 172.22.11.92, 35.162.209.56</t>
  </si>
  <si>
    <t>12/6/2024 8:00:13 AM</t>
  </si>
  <si>
    <t>591761648478</t>
  </si>
  <si>
    <t>011491726576714</t>
  </si>
  <si>
    <t>12/6/2024 7:56:52 AM</t>
  </si>
  <si>
    <t>591761648101</t>
  </si>
  <si>
    <t>193.222.106.10, 147.161.247.82, 172.22.11.92, 35.162.209.56</t>
  </si>
  <si>
    <t>12/6/2024 7:53:30 AM</t>
  </si>
  <si>
    <t>28:53</t>
  </si>
  <si>
    <t>591761647581</t>
  </si>
  <si>
    <t>31.165.241.176, 147.161.247.108, 172.22.11.42, 35.162.209.56</t>
  </si>
  <si>
    <t>12/6/2024 7:47:22 AM</t>
  </si>
  <si>
    <t>40:19</t>
  </si>
  <si>
    <t>591761647423</t>
  </si>
  <si>
    <t>01141795104679</t>
  </si>
  <si>
    <t>12/6/2024 7:45:31 AM</t>
  </si>
  <si>
    <t>13:07</t>
  </si>
  <si>
    <t>591761647260</t>
  </si>
  <si>
    <t>12/6/2024 7:43:49 AM</t>
  </si>
  <si>
    <t>591761645596</t>
  </si>
  <si>
    <t>01141786228216</t>
  </si>
  <si>
    <t>12/6/2024 7:28:37 AM</t>
  </si>
  <si>
    <t>591761644934</t>
  </si>
  <si>
    <t>011491755553564</t>
  </si>
  <si>
    <t>12/6/2024 7:17:13 AM</t>
  </si>
  <si>
    <t>591761644892</t>
  </si>
  <si>
    <t>12/6/2024 7:16:36 AM</t>
  </si>
  <si>
    <t>591761644477</t>
  </si>
  <si>
    <t>0114961171654159</t>
  </si>
  <si>
    <t>12/6/2024 7:09:57 AM</t>
  </si>
  <si>
    <t>591761642688</t>
  </si>
  <si>
    <t>12/6/2024 6:28:42 AM</t>
  </si>
  <si>
    <t>591761642663</t>
  </si>
  <si>
    <t>12/6/2024 6:27:51 AM</t>
  </si>
  <si>
    <t>591761642646</t>
  </si>
  <si>
    <t>12/6/2024 6:27:14 AM</t>
  </si>
  <si>
    <t>591761641848</t>
  </si>
  <si>
    <t>12/6/2024 5:59:42 AM</t>
  </si>
  <si>
    <t>591761641417</t>
  </si>
  <si>
    <t>84.157.60.125, 147.161.164.249, 172.22.10.222, 35.162.209.56</t>
  </si>
  <si>
    <t>12/6/2024 5:52:55 AM</t>
  </si>
  <si>
    <t>591761641704</t>
  </si>
  <si>
    <t>12/6/2024 5:51:36 AM</t>
  </si>
  <si>
    <t>591761641642</t>
  </si>
  <si>
    <t>12/6/2024 5:48:12 AM</t>
  </si>
  <si>
    <t>591761641575</t>
  </si>
  <si>
    <t>12/6/2024 5:44:34 AM</t>
  </si>
  <si>
    <t>591761641548</t>
  </si>
  <si>
    <t>12/6/2024 5:43:24 AM</t>
  </si>
  <si>
    <t>591761641436</t>
  </si>
  <si>
    <t>84.184.193.44, 147.161.165.84, 172.22.1.183, 52.36.162.79</t>
  </si>
  <si>
    <t>12/6/2024 5:36:31 AM</t>
  </si>
  <si>
    <t>591761641421</t>
  </si>
  <si>
    <t>83.137.66.116, 147.161.164.104, 172.22.11.169, 52.36.162.79</t>
  </si>
  <si>
    <t>12/6/2024 5:35:41 AM</t>
  </si>
  <si>
    <t>12/6/2024 5:35:37 AM</t>
  </si>
  <si>
    <t>591761641319</t>
  </si>
  <si>
    <t>83.137.66.117, 147.161.164.125, 172.22.3.21, 35.162.209.56</t>
  </si>
  <si>
    <t>12/6/2024 5:30:49 AM</t>
  </si>
  <si>
    <t>591761641242</t>
  </si>
  <si>
    <t>12/6/2024 5:27:01 AM</t>
  </si>
  <si>
    <t>591761641215</t>
  </si>
  <si>
    <t>31.10.159.63, 147.161.246.179, 172.22.0.150, 35.162.209.56</t>
  </si>
  <si>
    <t>12/6/2024 5:25:16 AM</t>
  </si>
  <si>
    <t>50:59</t>
  </si>
  <si>
    <t>591761641119</t>
  </si>
  <si>
    <t>0114940325325915</t>
  </si>
  <si>
    <t>12/6/2024 5:21:24 AM</t>
  </si>
  <si>
    <t>12/6/2024 5:19:52 AM</t>
  </si>
  <si>
    <t>591761641079</t>
  </si>
  <si>
    <t>12/6/2024 5:18:19 AM</t>
  </si>
  <si>
    <t>591761641058</t>
  </si>
  <si>
    <t>12/6/2024 5:17:14 AM</t>
  </si>
  <si>
    <t>591761640676</t>
  </si>
  <si>
    <t>12/6/2024 5:05:37 AM</t>
  </si>
  <si>
    <t>12/6/2024 5:03:25 AM</t>
  </si>
  <si>
    <t>591761640523</t>
  </si>
  <si>
    <t>79.252.210.54, 147.161.235.70, 172.22.10.222, 35.162.209.56</t>
  </si>
  <si>
    <t>12/6/2024 4:56:30 AM</t>
  </si>
  <si>
    <t>27:35</t>
  </si>
  <si>
    <t>591761640513</t>
  </si>
  <si>
    <t>213.55.245.8, 147.161.246.193, 172.22.3.21, 52.36.162.79</t>
  </si>
  <si>
    <t>12/6/2024 4:56:00 AM</t>
  </si>
  <si>
    <t>591761640483</t>
  </si>
  <si>
    <t>37.26.231.2, 147.161.246.195, 172.22.0.150, 52.36.162.79</t>
  </si>
  <si>
    <t>12/6/2024 4:54:40 AM</t>
  </si>
  <si>
    <t>591761639382</t>
  </si>
  <si>
    <t>78.51.248.145, 136.226.163.82, 172.22.1.183, 52.36.162.79</t>
  </si>
  <si>
    <t>12/6/2024 4:26:42 AM</t>
  </si>
  <si>
    <t>12/6/2024 4:25:28 AM</t>
  </si>
  <si>
    <t>591761639225</t>
  </si>
  <si>
    <t>91.47.21.158, 147.161.255.90, 172.22.10.222, 35.162.209.56</t>
  </si>
  <si>
    <t>12/6/2024 4:16:52 AM</t>
  </si>
  <si>
    <t>26:02</t>
  </si>
  <si>
    <t>591761638886</t>
  </si>
  <si>
    <t>011491721822544</t>
  </si>
  <si>
    <t>12/6/2024 4:00:00 AM</t>
  </si>
  <si>
    <t>591761638614</t>
  </si>
  <si>
    <t>12/6/2024 3:55:40 AM</t>
  </si>
  <si>
    <t>591761638700</t>
  </si>
  <si>
    <t>011496421393291</t>
  </si>
  <si>
    <t>12/6/2024 3:55:19 AM</t>
  </si>
  <si>
    <t>591761638767</t>
  </si>
  <si>
    <t>0114916095973326</t>
  </si>
  <si>
    <t>12/6/2024 3:54:46 AM</t>
  </si>
  <si>
    <t>12/6/2024 3:51:46 AM</t>
  </si>
  <si>
    <t>591761638464</t>
  </si>
  <si>
    <t>95.223.185.119, 147.161.164.166, 172.22.3.21, 35.162.209.56</t>
  </si>
  <si>
    <t>12/6/2024 3:48:39 AM</t>
  </si>
  <si>
    <t>12/6/2024 3:47:50 AM</t>
  </si>
  <si>
    <t>591761638557</t>
  </si>
  <si>
    <t>12/6/2024 3:43:51 AM</t>
  </si>
  <si>
    <t>591761638466</t>
  </si>
  <si>
    <t>178.197.249.26, 165.225.95.46, 172.22.11.207, 35.162.209.56</t>
  </si>
  <si>
    <t>12/6/2024 3:38:18 AM</t>
  </si>
  <si>
    <t>1:17:17</t>
  </si>
  <si>
    <t>12/6/2024 3:38:09 AM</t>
  </si>
  <si>
    <t>591761638393</t>
  </si>
  <si>
    <t>12/6/2024 3:33:08 AM</t>
  </si>
  <si>
    <t>591761638244</t>
  </si>
  <si>
    <t>01141792924689</t>
  </si>
  <si>
    <t>12/6/2024 3:24:31 AM</t>
  </si>
  <si>
    <t>591761638182</t>
  </si>
  <si>
    <t>011491736604479</t>
  </si>
  <si>
    <t>12/6/2024 3:23:13 AM</t>
  </si>
  <si>
    <t>12/6/2024 3:21:18 AM</t>
  </si>
  <si>
    <t>15:08</t>
  </si>
  <si>
    <t>591761637742</t>
  </si>
  <si>
    <t>12/6/2024 3:00:23 AM</t>
  </si>
  <si>
    <t>12/6/2024 2:57:41 AM</t>
  </si>
  <si>
    <t>591761637661</t>
  </si>
  <si>
    <t>0114956151064880</t>
  </si>
  <si>
    <t>12/6/2024 2:55:13 AM</t>
  </si>
  <si>
    <t>12/6/2024 2:53:37 AM</t>
  </si>
  <si>
    <t>591761637192</t>
  </si>
  <si>
    <t>37.26.231.2, 147.161.246.195, 172.22.1.183, 52.36.162.79</t>
  </si>
  <si>
    <t>12/6/2024 2:31:38 AM</t>
  </si>
  <si>
    <t>591761637065</t>
  </si>
  <si>
    <t>12/6/2024 2:27:55 AM</t>
  </si>
  <si>
    <t>12/6/2024 2:25:16 AM</t>
  </si>
  <si>
    <t>591761636693</t>
  </si>
  <si>
    <t>83.137.66.118, 147.161.165.105, 172.22.10.222, 35.162.209.56</t>
  </si>
  <si>
    <t>12/6/2024 2:05:02 AM</t>
  </si>
  <si>
    <t>591761636625</t>
  </si>
  <si>
    <t>12/6/2024 2:02:09 AM</t>
  </si>
  <si>
    <t>591761636592</t>
  </si>
  <si>
    <t>12/6/2024 2:00:41 AM</t>
  </si>
  <si>
    <t>591761636074</t>
  </si>
  <si>
    <t>37.26.231.2, 147.161.246.195, 172.22.10.222, 52.36.162.79</t>
  </si>
  <si>
    <t>12/6/2024 1:34:26 AM</t>
  </si>
  <si>
    <t>591761635865</t>
  </si>
  <si>
    <t>49.199.152.13, 172.22.1.183, 52.36.162.79</t>
  </si>
  <si>
    <t>12/6/2024 1:24:14 AM</t>
  </si>
  <si>
    <t>591761634178</t>
  </si>
  <si>
    <t>01161422424338</t>
  </si>
  <si>
    <t>12/6/2024 12:31:37 AM</t>
  </si>
  <si>
    <t>591761634169</t>
  </si>
  <si>
    <t>12/6/2024 12:31:28 AM</t>
  </si>
  <si>
    <t>591761631898</t>
  </si>
  <si>
    <t>01161475989647</t>
  </si>
  <si>
    <t>12/5/2024 11:44:07 PM</t>
  </si>
  <si>
    <t>591761631437</t>
  </si>
  <si>
    <t>203.10.39.1, 147.161.212.173, 172.22.0.150, 52.36.162.79</t>
  </si>
  <si>
    <t>12/5/2024 11:36:51 PM</t>
  </si>
  <si>
    <t>14:11</t>
  </si>
  <si>
    <t>591761629162</t>
  </si>
  <si>
    <t>12/5/2024 11:08:13 PM</t>
  </si>
  <si>
    <t>591761624984</t>
  </si>
  <si>
    <t>218.214.187.20, 147.161.212.191, 172.22.1.183, 52.36.162.79</t>
  </si>
  <si>
    <t>12/5/2024 10:25:49 PM</t>
  </si>
  <si>
    <t>6:17</t>
  </si>
  <si>
    <t>591761623830</t>
  </si>
  <si>
    <t>01161392465321</t>
  </si>
  <si>
    <t>12/5/2024 10:15:28 PM</t>
  </si>
  <si>
    <t>591761622802</t>
  </si>
  <si>
    <t>108.16.199.108, 136.226.49.102, 172.22.1.183, 52.36.162.79</t>
  </si>
  <si>
    <t>12/5/2024 10:06:33 PM</t>
  </si>
  <si>
    <t>28:16</t>
  </si>
  <si>
    <t>591761622115</t>
  </si>
  <si>
    <t>12/5/2024 10:01:22 PM</t>
  </si>
  <si>
    <t>591761616478</t>
  </si>
  <si>
    <t>01161493149777</t>
  </si>
  <si>
    <t>12/5/2024 9:20:38 PM</t>
  </si>
  <si>
    <t>591761604495</t>
  </si>
  <si>
    <t>12/5/2024 8:15:20 PM</t>
  </si>
  <si>
    <t>591761603755</t>
  </si>
  <si>
    <t>72.135.144.49, 136.226.85.104, 172.22.10.222, 35.162.209.56</t>
  </si>
  <si>
    <t>12/5/2024 8:11:51 PM</t>
  </si>
  <si>
    <t>591761600132</t>
  </si>
  <si>
    <t>218.214.187.20, 165.225.227.63, 172.22.3.21, 35.162.209.56</t>
  </si>
  <si>
    <t>12/5/2024 7:56:58 PM</t>
  </si>
  <si>
    <t>591761591110</t>
  </si>
  <si>
    <t>12/5/2024 7:27:05 PM</t>
  </si>
  <si>
    <t>591761576004</t>
  </si>
  <si>
    <t>12/5/2024 6:48:04 PM</t>
  </si>
  <si>
    <t>591761574943</t>
  </si>
  <si>
    <t>12/5/2024 6:45:40 PM</t>
  </si>
  <si>
    <t>591761559277</t>
  </si>
  <si>
    <t>4149150923</t>
  </si>
  <si>
    <t>12/5/2024 6:12:10 PM</t>
  </si>
  <si>
    <t>591761553825</t>
  </si>
  <si>
    <t>01161415804566</t>
  </si>
  <si>
    <t>12/5/2024 6:01:30 PM</t>
  </si>
  <si>
    <t>591761552097</t>
  </si>
  <si>
    <t>170.85.12.99, 172.22.1.183, 35.162.209.56</t>
  </si>
  <si>
    <t>12/5/2024 5:58:15 PM</t>
  </si>
  <si>
    <t>591434536826</t>
  </si>
  <si>
    <t>12/5/2024 5:32:41 PM</t>
  </si>
  <si>
    <t>591434514301</t>
  </si>
  <si>
    <t>203.10.39.1, 165.225.227.58, 172.22.0.150, 35.162.209.56</t>
  </si>
  <si>
    <t>12/5/2024 4:56:54 PM</t>
  </si>
  <si>
    <t>591434512523</t>
  </si>
  <si>
    <t>7578937456</t>
  </si>
  <si>
    <t>12/5/2024 4:54:16 PM</t>
  </si>
  <si>
    <t>591434508481</t>
  </si>
  <si>
    <t>12/5/2024 4:48:25 PM</t>
  </si>
  <si>
    <t>591434500699</t>
  </si>
  <si>
    <t>12/5/2024 4:37:16 PM</t>
  </si>
  <si>
    <t>591434499691</t>
  </si>
  <si>
    <t>8167153268</t>
  </si>
  <si>
    <t>12/5/2024 4:35:51 PM</t>
  </si>
  <si>
    <t>591434499180</t>
  </si>
  <si>
    <t>12/5/2024 4:35:06 PM</t>
  </si>
  <si>
    <t>591434498797</t>
  </si>
  <si>
    <t>12/5/2024 4:34:35 PM</t>
  </si>
  <si>
    <t>591434496896</t>
  </si>
  <si>
    <t>12/5/2024 4:32:03 PM</t>
  </si>
  <si>
    <t>591434492172</t>
  </si>
  <si>
    <t>12/5/2024 4:25:34 PM</t>
  </si>
  <si>
    <t>19:18</t>
  </si>
  <si>
    <t>591434485409</t>
  </si>
  <si>
    <t>8019403322</t>
  </si>
  <si>
    <t>12/5/2024 4:16:41 PM</t>
  </si>
  <si>
    <t>9:44</t>
  </si>
  <si>
    <t>591434485019</t>
  </si>
  <si>
    <t>165.225.9.64, 172.22.1.183, 52.36.162.79</t>
  </si>
  <si>
    <t>12/5/2024 4:16:11 PM</t>
  </si>
  <si>
    <t>19:50</t>
  </si>
  <si>
    <t>591434484555</t>
  </si>
  <si>
    <t>5703500982</t>
  </si>
  <si>
    <t>12/5/2024 4:15:34 PM</t>
  </si>
  <si>
    <t>591434483205</t>
  </si>
  <si>
    <t>12/5/2024 4:13:49 PM</t>
  </si>
  <si>
    <t>591434479266</t>
  </si>
  <si>
    <t>12/5/2024 4:08:37 PM</t>
  </si>
  <si>
    <t>591434477001</t>
  </si>
  <si>
    <t>6092405750</t>
  </si>
  <si>
    <t>12/5/2024 4:05:31 PM</t>
  </si>
  <si>
    <t>591434476945</t>
  </si>
  <si>
    <t>73.141.251.155, 136.226.51.106, 172.22.11.169, 35.162.209.56</t>
  </si>
  <si>
    <t>12/5/2024 4:05:26 PM</t>
  </si>
  <si>
    <t>591434476702</t>
  </si>
  <si>
    <t>170.85.11.1, 172.22.1.183, 35.162.209.56</t>
  </si>
  <si>
    <t>12/5/2024 4:05:04 PM</t>
  </si>
  <si>
    <t>12:52</t>
  </si>
  <si>
    <t>591434476401</t>
  </si>
  <si>
    <t>7139041461</t>
  </si>
  <si>
    <t>12/5/2024 4:04:41 PM</t>
  </si>
  <si>
    <t>591434476075</t>
  </si>
  <si>
    <t>12/5/2024 4:04:17 PM</t>
  </si>
  <si>
    <t>591434475800</t>
  </si>
  <si>
    <t>12/5/2024 4:04:04 PM</t>
  </si>
  <si>
    <t>591434475317</t>
  </si>
  <si>
    <t>12/5/2024 4:03:26 PM</t>
  </si>
  <si>
    <t>591434474822</t>
  </si>
  <si>
    <t>12/5/2024 4:02:50 PM</t>
  </si>
  <si>
    <t>591434472417</t>
  </si>
  <si>
    <t>186.75.180.142, 165.225.223.30, 172.22.1.183, 52.36.162.79</t>
  </si>
  <si>
    <t>12/5/2024 3:59:40 PM</t>
  </si>
  <si>
    <t>591434471828</t>
  </si>
  <si>
    <t>12/5/2024 3:58:52 PM</t>
  </si>
  <si>
    <t>591434464767</t>
  </si>
  <si>
    <t>3058348775</t>
  </si>
  <si>
    <t>12/5/2024 3:49:34 PM</t>
  </si>
  <si>
    <t>591434462482</t>
  </si>
  <si>
    <t>79.200.127.28, 147.161.235.107, 172.22.11.169, 52.36.162.79</t>
  </si>
  <si>
    <t>12/5/2024 3:46:28 PM</t>
  </si>
  <si>
    <t>21:08</t>
  </si>
  <si>
    <t>591434461383</t>
  </si>
  <si>
    <t>12/5/2024 3:44:57 PM</t>
  </si>
  <si>
    <t>591434460775</t>
  </si>
  <si>
    <t>144.138.60.218, 147.161.212.204, 172.22.1.183, 35.162.209.56</t>
  </si>
  <si>
    <t>12/5/2024 3:44:08 PM</t>
  </si>
  <si>
    <t>591434460258</t>
  </si>
  <si>
    <t>9722170405</t>
  </si>
  <si>
    <t>12/5/2024 3:43:20 PM</t>
  </si>
  <si>
    <t>591434459240</t>
  </si>
  <si>
    <t>12/5/2024 3:41:57 PM</t>
  </si>
  <si>
    <t>591434457280</t>
  </si>
  <si>
    <t>12/5/2024 3:39:17 PM</t>
  </si>
  <si>
    <t>30:16</t>
  </si>
  <si>
    <t>591434456953</t>
  </si>
  <si>
    <t>12/5/2024 3:38:44 PM</t>
  </si>
  <si>
    <t>591434456291</t>
  </si>
  <si>
    <t>12/5/2024 3:37:48 PM</t>
  </si>
  <si>
    <t>591434456229</t>
  </si>
  <si>
    <t>4705581961</t>
  </si>
  <si>
    <t>12/5/2024 3:37:42 PM</t>
  </si>
  <si>
    <t>591434453775</t>
  </si>
  <si>
    <t>12/5/2024 3:34:19 PM</t>
  </si>
  <si>
    <t>591434446189</t>
  </si>
  <si>
    <t>12/5/2024 3:23:49 PM</t>
  </si>
  <si>
    <t>591434443765</t>
  </si>
  <si>
    <t>4844648252</t>
  </si>
  <si>
    <t>12/5/2024 3:20:24 PM</t>
  </si>
  <si>
    <t>591434442246</t>
  </si>
  <si>
    <t>12.3.33.9, 170.85.73.115, 172.22.3.21, 35.162.209.56</t>
  </si>
  <si>
    <t>12/5/2024 3:18:15 PM</t>
  </si>
  <si>
    <t>591434439547</t>
  </si>
  <si>
    <t>12/5/2024 3:14:51 PM</t>
  </si>
  <si>
    <t>591434439156</t>
  </si>
  <si>
    <t>6103243726</t>
  </si>
  <si>
    <t>12/5/2024 3:14:22 PM</t>
  </si>
  <si>
    <t>591434438950</t>
  </si>
  <si>
    <t>12/5/2024 3:14:06 PM</t>
  </si>
  <si>
    <t>591434438108</t>
  </si>
  <si>
    <t>12/5/2024 3:12:56 PM</t>
  </si>
  <si>
    <t>591434432652</t>
  </si>
  <si>
    <t>170.85.73.115, 172.22.3.21, 35.162.209.56</t>
  </si>
  <si>
    <t>12/5/2024 3:05:49 PM</t>
  </si>
  <si>
    <t>24:08</t>
  </si>
  <si>
    <t>591434421297</t>
  </si>
  <si>
    <t>165.225.38.239, 172.22.11.207, 35.162.209.56</t>
  </si>
  <si>
    <t>12/5/2024 2:50:48 PM</t>
  </si>
  <si>
    <t>591434420027</t>
  </si>
  <si>
    <t>73.139.114.87, 165.225.223.71, 172.22.3.21, 35.162.209.56</t>
  </si>
  <si>
    <t>12/5/2024 2:49:14 PM</t>
  </si>
  <si>
    <t>30:52</t>
  </si>
  <si>
    <t>591434419182</t>
  </si>
  <si>
    <t>6102034061</t>
  </si>
  <si>
    <t>12/5/2024 2:48:10 PM</t>
  </si>
  <si>
    <t>591434418005</t>
  </si>
  <si>
    <t>2626413715</t>
  </si>
  <si>
    <t>12/5/2024 2:46:37 PM</t>
  </si>
  <si>
    <t>591434416980</t>
  </si>
  <si>
    <t>4.14.139.10, 165.225.32.192, 172.22.0.150, 35.162.209.56</t>
  </si>
  <si>
    <t>12/5/2024 2:45:18 PM</t>
  </si>
  <si>
    <t>591434415022</t>
  </si>
  <si>
    <t>12/5/2024 2:42:53 PM</t>
  </si>
  <si>
    <t>591434412356</t>
  </si>
  <si>
    <t>170.85.73.115, 172.22.3.21, 52.36.162.79</t>
  </si>
  <si>
    <t>12/5/2024 2:39:30 PM</t>
  </si>
  <si>
    <t>591434410568</t>
  </si>
  <si>
    <t>12/5/2024 2:37:12 PM</t>
  </si>
  <si>
    <t>591434410512</t>
  </si>
  <si>
    <t>5155207682</t>
  </si>
  <si>
    <t>12/5/2024 2:37:08 PM</t>
  </si>
  <si>
    <t>591434408944</t>
  </si>
  <si>
    <t>12/5/2024 2:35:05 PM</t>
  </si>
  <si>
    <t>591434408655</t>
  </si>
  <si>
    <t>165.225.62.210, 172.22.3.21, 52.36.162.79</t>
  </si>
  <si>
    <t>12/5/2024 2:34:42 PM</t>
  </si>
  <si>
    <t>591434407888</t>
  </si>
  <si>
    <t>12/5/2024 2:33:46 PM</t>
  </si>
  <si>
    <t>591434406468</t>
  </si>
  <si>
    <t>12/5/2024 2:31:51 PM</t>
  </si>
  <si>
    <t>591434406007</t>
  </si>
  <si>
    <t>12/5/2024 2:31:21 PM</t>
  </si>
  <si>
    <t>591434403849</t>
  </si>
  <si>
    <t>7372621144</t>
  </si>
  <si>
    <t>12/5/2024 2:28:32 PM</t>
  </si>
  <si>
    <t>591434402786</t>
  </si>
  <si>
    <t>6785205063</t>
  </si>
  <si>
    <t>12/5/2024 2:27:14 PM</t>
  </si>
  <si>
    <t>591434398846</t>
  </si>
  <si>
    <t>6144995609</t>
  </si>
  <si>
    <t>12/5/2024 2:22:29 PM</t>
  </si>
  <si>
    <t>591434398493</t>
  </si>
  <si>
    <t>12/5/2024 2:22:03 PM</t>
  </si>
  <si>
    <t>591434398211</t>
  </si>
  <si>
    <t>8125852114</t>
  </si>
  <si>
    <t>12/5/2024 2:21:42 PM</t>
  </si>
  <si>
    <t>591434397596</t>
  </si>
  <si>
    <t>6164320150</t>
  </si>
  <si>
    <t>12/5/2024 2:20:55 PM</t>
  </si>
  <si>
    <t>591434396751</t>
  </si>
  <si>
    <t>12/5/2024 2:19:48 PM</t>
  </si>
  <si>
    <t>591434390673</t>
  </si>
  <si>
    <t>165.225.223.72, 172.22.3.21, 52.36.162.79</t>
  </si>
  <si>
    <t>12/5/2024 2:11:55 PM</t>
  </si>
  <si>
    <t>591434390085</t>
  </si>
  <si>
    <t>2679758386</t>
  </si>
  <si>
    <t>12/5/2024 2:11:06 PM</t>
  </si>
  <si>
    <t>22:24</t>
  </si>
  <si>
    <t>591434387691</t>
  </si>
  <si>
    <t>12/5/2024 2:08:15 PM</t>
  </si>
  <si>
    <t>591434385678</t>
  </si>
  <si>
    <t>2692209169</t>
  </si>
  <si>
    <t>12/5/2024 2:05:39 PM</t>
  </si>
  <si>
    <t>591434381657</t>
  </si>
  <si>
    <t>12/5/2024 2:00:45 PM</t>
  </si>
  <si>
    <t>591434375613</t>
  </si>
  <si>
    <t>2087030375</t>
  </si>
  <si>
    <t>12/5/2024 1:53:07 PM</t>
  </si>
  <si>
    <t>591434374767</t>
  </si>
  <si>
    <t>12/5/2024 1:52:01 PM</t>
  </si>
  <si>
    <t>591434374025</t>
  </si>
  <si>
    <t>170.85.73.115, 172.22.11.207, 35.162.209.56</t>
  </si>
  <si>
    <t>12/5/2024 1:51:02 PM</t>
  </si>
  <si>
    <t>591434372065</t>
  </si>
  <si>
    <t>165.225.62.210, 172.22.0.150, 52.36.162.79</t>
  </si>
  <si>
    <t>12/5/2024 1:48:30 PM</t>
  </si>
  <si>
    <t>591434371491</t>
  </si>
  <si>
    <t>4193453103</t>
  </si>
  <si>
    <t>12/5/2024 1:47:44 PM</t>
  </si>
  <si>
    <t>591434364495</t>
  </si>
  <si>
    <t>12/5/2024 1:38:39 PM</t>
  </si>
  <si>
    <t>591434362270</t>
  </si>
  <si>
    <t>12/5/2024 1:35:46 PM</t>
  </si>
  <si>
    <t>591434355865</t>
  </si>
  <si>
    <t>136.226.109.117, 165.225.63.69, 172.22.1.183, 52.36.162.79</t>
  </si>
  <si>
    <t>12/5/2024 1:28:17 PM</t>
  </si>
  <si>
    <t>591434355186</t>
  </si>
  <si>
    <t>12/5/2024 1:27:24 PM</t>
  </si>
  <si>
    <t>591434351930</t>
  </si>
  <si>
    <t>12.66.17.2, 136.226.3.80, 172.22.1.183, 35.162.209.56</t>
  </si>
  <si>
    <t>12/5/2024 1:23:21 PM</t>
  </si>
  <si>
    <t>28:43</t>
  </si>
  <si>
    <t>591434349489</t>
  </si>
  <si>
    <t>5869331513</t>
  </si>
  <si>
    <t>12/5/2024 1:20:16 PM</t>
  </si>
  <si>
    <t>591434349443</t>
  </si>
  <si>
    <t>12/5/2024 1:20:13 PM</t>
  </si>
  <si>
    <t>8:15</t>
  </si>
  <si>
    <t>591434348410</t>
  </si>
  <si>
    <t>165.225.62.210, 172.22.3.21, 35.162.209.56</t>
  </si>
  <si>
    <t>12/5/2024 1:18:52 PM</t>
  </si>
  <si>
    <t>591434343935</t>
  </si>
  <si>
    <t>12/5/2024 1:12:52 PM</t>
  </si>
  <si>
    <t>591434342593</t>
  </si>
  <si>
    <t>3047672052</t>
  </si>
  <si>
    <t>12/5/2024 1:11:07 PM</t>
  </si>
  <si>
    <t>591434340513</t>
  </si>
  <si>
    <t>12/5/2024 1:08:23 PM</t>
  </si>
  <si>
    <t>591434339449</t>
  </si>
  <si>
    <t>12/5/2024 1:07:07 PM</t>
  </si>
  <si>
    <t>32:55</t>
  </si>
  <si>
    <t>591434337489</t>
  </si>
  <si>
    <t>9375691616</t>
  </si>
  <si>
    <t>12/5/2024 1:04:44 PM</t>
  </si>
  <si>
    <t>591434336532</t>
  </si>
  <si>
    <t>12/5/2024 1:03:36 PM</t>
  </si>
  <si>
    <t>591434335333</t>
  </si>
  <si>
    <t>12/5/2024 1:02:05 PM</t>
  </si>
  <si>
    <t>591434333629</t>
  </si>
  <si>
    <t>12/5/2024 12:59:53 PM</t>
  </si>
  <si>
    <t>591434332612</t>
  </si>
  <si>
    <t>12/5/2024 12:58:31 PM</t>
  </si>
  <si>
    <t>591434332333</t>
  </si>
  <si>
    <t>12/5/2024 12:58:10 PM</t>
  </si>
  <si>
    <t>591434328398</t>
  </si>
  <si>
    <t>12/5/2024 12:53:04 PM</t>
  </si>
  <si>
    <t>591434327749</t>
  </si>
  <si>
    <t>6156383037</t>
  </si>
  <si>
    <t>12/5/2024 12:52:17 PM</t>
  </si>
  <si>
    <t>591434322153</t>
  </si>
  <si>
    <t>170.85.12.99, 172.22.11.207, 52.36.162.79</t>
  </si>
  <si>
    <t>12/5/2024 12:45:06 PM</t>
  </si>
  <si>
    <t>591434321243</t>
  </si>
  <si>
    <t>12/5/2024 12:44:00 PM</t>
  </si>
  <si>
    <t>591434320826</t>
  </si>
  <si>
    <t>12/5/2024 12:43:28 PM</t>
  </si>
  <si>
    <t>591434319190</t>
  </si>
  <si>
    <t>12/5/2024 12:41:26 PM</t>
  </si>
  <si>
    <t>591434318622</t>
  </si>
  <si>
    <t>12/5/2024 12:40:41 PM</t>
  </si>
  <si>
    <t>591434317165</t>
  </si>
  <si>
    <t>12/5/2024 12:38:58 PM</t>
  </si>
  <si>
    <t>591434316843</t>
  </si>
  <si>
    <t>12/5/2024 12:38:29 PM</t>
  </si>
  <si>
    <t>591434316047</t>
  </si>
  <si>
    <t>12/5/2024 12:37:24 PM</t>
  </si>
  <si>
    <t>591434304926</t>
  </si>
  <si>
    <t>8448667597</t>
  </si>
  <si>
    <t>12/5/2024 12:27:25 PM</t>
  </si>
  <si>
    <t>7034743095</t>
  </si>
  <si>
    <t>12/5/2024 12:23:11 PM</t>
  </si>
  <si>
    <t>591434303687</t>
  </si>
  <si>
    <t>12/5/2024 12:21:33 PM</t>
  </si>
  <si>
    <t>3:29</t>
  </si>
  <si>
    <t>591434301803</t>
  </si>
  <si>
    <t>12/5/2024 12:19:17 PM</t>
  </si>
  <si>
    <t>591434301339</t>
  </si>
  <si>
    <t>65.59.90.10, 136.226.87.97, 172.22.3.21, 52.36.162.79</t>
  </si>
  <si>
    <t>12/5/2024 12:18:41 PM</t>
  </si>
  <si>
    <t>591434293825</t>
  </si>
  <si>
    <t>12/5/2024 12:09:36 PM</t>
  </si>
  <si>
    <t>591434287241</t>
  </si>
  <si>
    <t>8137494072</t>
  </si>
  <si>
    <t>12/5/2024 12:01:53 PM</t>
  </si>
  <si>
    <t>591434286467</t>
  </si>
  <si>
    <t>12/5/2024 12:01:08 PM</t>
  </si>
  <si>
    <t>591434284875</t>
  </si>
  <si>
    <t>50.203.246.201, 165.225.57.36, 172.22.11.207, 52.36.162.79</t>
  </si>
  <si>
    <t>12/5/2024 11:59:20 AM</t>
  </si>
  <si>
    <t>591434284290</t>
  </si>
  <si>
    <t>12/5/2024 11:58:32 AM</t>
  </si>
  <si>
    <t>591434280753</t>
  </si>
  <si>
    <t>165.225.62.210, 172.22.11.207, 52.36.162.79</t>
  </si>
  <si>
    <t>12/5/2024 11:54:17 AM</t>
  </si>
  <si>
    <t>591434279699</t>
  </si>
  <si>
    <t>12/5/2024 11:52:50 AM</t>
  </si>
  <si>
    <t>591434277282</t>
  </si>
  <si>
    <t>12/5/2024 11:49:49 AM</t>
  </si>
  <si>
    <t>591434272970</t>
  </si>
  <si>
    <t>66.50.36.162, 136.226.59.78, 172.22.1.183, 35.162.209.56</t>
  </si>
  <si>
    <t>12/5/2024 11:44:03 AM</t>
  </si>
  <si>
    <t>20:15</t>
  </si>
  <si>
    <t>591434271403</t>
  </si>
  <si>
    <t>12/5/2024 11:41:55 AM</t>
  </si>
  <si>
    <t>591434271163</t>
  </si>
  <si>
    <t>2033126393</t>
  </si>
  <si>
    <t>12/5/2024 11:41:36 AM</t>
  </si>
  <si>
    <t>591434268259</t>
  </si>
  <si>
    <t>12/5/2024 11:37:57 AM</t>
  </si>
  <si>
    <t>591434261950</t>
  </si>
  <si>
    <t>3092716421</t>
  </si>
  <si>
    <t>12/5/2024 11:29:31 AM</t>
  </si>
  <si>
    <t>591434261515</t>
  </si>
  <si>
    <t>12/5/2024 11:28:51 AM</t>
  </si>
  <si>
    <t>591434256980</t>
  </si>
  <si>
    <t>0114915737507300</t>
  </si>
  <si>
    <t>12/5/2024 11:22:47 AM</t>
  </si>
  <si>
    <t>591434247511</t>
  </si>
  <si>
    <t>12/5/2024 11:10:49 AM</t>
  </si>
  <si>
    <t>591434242728</t>
  </si>
  <si>
    <t>8337552066</t>
  </si>
  <si>
    <t>12/5/2024 11:04:35 AM</t>
  </si>
  <si>
    <t>591434240865</t>
  </si>
  <si>
    <t>9515453711</t>
  </si>
  <si>
    <t>12/5/2024 11:02:12 AM</t>
  </si>
  <si>
    <t>591434239985</t>
  </si>
  <si>
    <t>12/5/2024 11:01:06 AM</t>
  </si>
  <si>
    <t>591434238886</t>
  </si>
  <si>
    <t>12/5/2024 10:59:55 AM</t>
  </si>
  <si>
    <t>591434231825</t>
  </si>
  <si>
    <t>9088386791</t>
  </si>
  <si>
    <t>12/5/2024 10:49:11 AM</t>
  </si>
  <si>
    <t>17:17</t>
  </si>
  <si>
    <t>591434230567</t>
  </si>
  <si>
    <t>12/5/2024 10:47:12 AM</t>
  </si>
  <si>
    <t>591434229796</t>
  </si>
  <si>
    <t>9543234645</t>
  </si>
  <si>
    <t>12/5/2024 10:45:56 AM</t>
  </si>
  <si>
    <t>591434226804</t>
  </si>
  <si>
    <t>0114915144162489</t>
  </si>
  <si>
    <t>12/5/2024 10:41:03 AM</t>
  </si>
  <si>
    <t>591434224823</t>
  </si>
  <si>
    <t>12/5/2024 10:38:07 AM</t>
  </si>
  <si>
    <t>591434223323</t>
  </si>
  <si>
    <t>12/5/2024 10:35:38 AM</t>
  </si>
  <si>
    <t>591434219940</t>
  </si>
  <si>
    <t>86.173.241.207, 165.225.196.133, 172.22.1.183, 52.36.162.79</t>
  </si>
  <si>
    <t>12/5/2024 10:30:12 AM</t>
  </si>
  <si>
    <t>591434216235</t>
  </si>
  <si>
    <t>6365441475</t>
  </si>
  <si>
    <t>12/5/2024 10:24:19 AM</t>
  </si>
  <si>
    <t>591434215678</t>
  </si>
  <si>
    <t>12/5/2024 10:23:23 AM</t>
  </si>
  <si>
    <t>591434213802</t>
  </si>
  <si>
    <t>011306947303996</t>
  </si>
  <si>
    <t>12/5/2024 10:20:11 AM</t>
  </si>
  <si>
    <t>591434213572</t>
  </si>
  <si>
    <t>40.135.90.154, 165.225.38.255, 172.22.3.21, 35.162.209.56</t>
  </si>
  <si>
    <t>12/5/2024 10:19:50 AM</t>
  </si>
  <si>
    <t>591434212383</t>
  </si>
  <si>
    <t>12/5/2024 10:17:49 AM</t>
  </si>
  <si>
    <t>591434209885</t>
  </si>
  <si>
    <t>12/5/2024 10:13:53 AM</t>
  </si>
  <si>
    <t>591434207481</t>
  </si>
  <si>
    <t>71.58.250.137, 172.22.11.169, 52.36.162.79</t>
  </si>
  <si>
    <t>12/5/2024 10:09:54 AM</t>
  </si>
  <si>
    <t>591434206424</t>
  </si>
  <si>
    <t>12/5/2024 10:08:07 AM</t>
  </si>
  <si>
    <t>591434199265</t>
  </si>
  <si>
    <t>165.225.62.210, 172.22.11.207, 35.162.209.56</t>
  </si>
  <si>
    <t>12/5/2024 9:56:43 AM</t>
  </si>
  <si>
    <t>591434198827</t>
  </si>
  <si>
    <t>12/5/2024 9:55:53 AM</t>
  </si>
  <si>
    <t>591434197266</t>
  </si>
  <si>
    <t>0114917661576947</t>
  </si>
  <si>
    <t>12/5/2024 9:53:07 AM</t>
  </si>
  <si>
    <t>591434195666</t>
  </si>
  <si>
    <t>12/5/2024 9:49:53 AM</t>
  </si>
  <si>
    <t>591434190812</t>
  </si>
  <si>
    <t>2245482168</t>
  </si>
  <si>
    <t>12/5/2024 9:42:47 AM</t>
  </si>
  <si>
    <t>591434185904</t>
  </si>
  <si>
    <t>9252989283</t>
  </si>
  <si>
    <t>12/5/2024 9:33:50 AM</t>
  </si>
  <si>
    <t>591434181012</t>
  </si>
  <si>
    <t>83.78.31.77, 147.161.246.195, 172.22.0.150, 35.162.209.56</t>
  </si>
  <si>
    <t>12/5/2024 9:26:12 AM</t>
  </si>
  <si>
    <t>591434177844</t>
  </si>
  <si>
    <t>8108580228</t>
  </si>
  <si>
    <t>12/5/2024 9:21:08 AM</t>
  </si>
  <si>
    <t>591434168934</t>
  </si>
  <si>
    <t>011496421397758</t>
  </si>
  <si>
    <t>12/5/2024 9:07:56 AM</t>
  </si>
  <si>
    <t>591434167793</t>
  </si>
  <si>
    <t>7576122775</t>
  </si>
  <si>
    <t>12/5/2024 9:05:53 AM</t>
  </si>
  <si>
    <t>591434163069</t>
  </si>
  <si>
    <t>4127158087</t>
  </si>
  <si>
    <t>12/5/2024 8:59:38 AM</t>
  </si>
  <si>
    <t>8:41</t>
  </si>
  <si>
    <t>591434162730</t>
  </si>
  <si>
    <t>12/5/2024 8:58:53 AM</t>
  </si>
  <si>
    <t>591434162687</t>
  </si>
  <si>
    <t>01141795485599</t>
  </si>
  <si>
    <t>12/5/2024 8:58:49 AM</t>
  </si>
  <si>
    <t>591434161745</t>
  </si>
  <si>
    <t>12/5/2024 8:56:20 AM</t>
  </si>
  <si>
    <t>591434159122</t>
  </si>
  <si>
    <t>12/5/2024 8:48:47 AM</t>
  </si>
  <si>
    <t>591434158454</t>
  </si>
  <si>
    <t>12/5/2024 8:47:02 AM</t>
  </si>
  <si>
    <t>591434155662</t>
  </si>
  <si>
    <t>170.85.11.34, 172.22.0.150, 52.36.162.79</t>
  </si>
  <si>
    <t>12/5/2024 8:38:32 AM</t>
  </si>
  <si>
    <t>591434152470</t>
  </si>
  <si>
    <t>165.225.17.84, 172.22.1.183, 52.36.162.79</t>
  </si>
  <si>
    <t>12/5/2024 8:29:25 AM</t>
  </si>
  <si>
    <t>591434151583</t>
  </si>
  <si>
    <t>12/5/2024 8:26:24 AM</t>
  </si>
  <si>
    <t>22:43</t>
  </si>
  <si>
    <t>591434151009</t>
  </si>
  <si>
    <t>12/5/2024 8:24:19 AM</t>
  </si>
  <si>
    <t>591434148820</t>
  </si>
  <si>
    <t>011447717302464</t>
  </si>
  <si>
    <t>12/5/2024 8:16:24 AM</t>
  </si>
  <si>
    <t>591434145819</t>
  </si>
  <si>
    <t>12/5/2024 8:05:21 AM</t>
  </si>
  <si>
    <t>591434145359</t>
  </si>
  <si>
    <t>12/5/2024 8:03:38 AM</t>
  </si>
  <si>
    <t>591434145055</t>
  </si>
  <si>
    <t>12/5/2024 8:02:32 AM</t>
  </si>
  <si>
    <t>591434144886</t>
  </si>
  <si>
    <t>12/5/2024 8:01:59 AM</t>
  </si>
  <si>
    <t>591434143841</t>
  </si>
  <si>
    <t>12/5/2024 7:59:24 AM</t>
  </si>
  <si>
    <t>591434143181</t>
  </si>
  <si>
    <t>01141588518609</t>
  </si>
  <si>
    <t>12/5/2024 7:54:43 AM</t>
  </si>
  <si>
    <t>591434141829</t>
  </si>
  <si>
    <t>12/5/2024 7:37:43 AM</t>
  </si>
  <si>
    <t>591434140841</t>
  </si>
  <si>
    <t>83.137.66.116, 147.161.164.104, 172.22.1.183, 35.162.209.56</t>
  </si>
  <si>
    <t>12/5/2024 7:16:41 AM</t>
  </si>
  <si>
    <t>591434140577</t>
  </si>
  <si>
    <t>83.137.66.118, 147.161.235.97, 172.22.1.183, 52.36.162.79</t>
  </si>
  <si>
    <t>12/5/2024 7:10:10 AM</t>
  </si>
  <si>
    <t>591434140506</t>
  </si>
  <si>
    <t>193.222.106.10, 147.161.247.82, 172.22.3.21, 35.162.209.56</t>
  </si>
  <si>
    <t>12/5/2024 7:07:52 AM</t>
  </si>
  <si>
    <t>591434140381</t>
  </si>
  <si>
    <t>0114917663834695</t>
  </si>
  <si>
    <t>12/5/2024 7:04:51 AM</t>
  </si>
  <si>
    <t>591434139975</t>
  </si>
  <si>
    <t>83.137.66.117, 147.161.255.84, 172.22.0.150, 52.36.162.79</t>
  </si>
  <si>
    <t>12/5/2024 6:51:52 AM</t>
  </si>
  <si>
    <t>35:05</t>
  </si>
  <si>
    <t>591434139752</t>
  </si>
  <si>
    <t>12/5/2024 6:43:00 AM</t>
  </si>
  <si>
    <t>591434139704</t>
  </si>
  <si>
    <t>165.225.39.71, 172.22.11.207, 35.162.209.56</t>
  </si>
  <si>
    <t>12/5/2024 6:40:29 AM</t>
  </si>
  <si>
    <t>591434139683</t>
  </si>
  <si>
    <t>165.225.198.185, 172.22.0.150, 35.162.209.56</t>
  </si>
  <si>
    <t>12/5/2024 6:39:45 AM</t>
  </si>
  <si>
    <t>591434139524</t>
  </si>
  <si>
    <t>12/5/2024 6:32:23 AM</t>
  </si>
  <si>
    <t>591434139447</t>
  </si>
  <si>
    <t>12/5/2024 6:28:28 AM</t>
  </si>
  <si>
    <t>591434139433</t>
  </si>
  <si>
    <t>12/5/2024 6:27:58 AM</t>
  </si>
  <si>
    <t>591434139335</t>
  </si>
  <si>
    <t>12/5/2024 6:24:08 AM</t>
  </si>
  <si>
    <t>591434139322</t>
  </si>
  <si>
    <t>37.26.231.2, 147.161.246.189, 172.22.0.150, 35.162.209.56</t>
  </si>
  <si>
    <t>12/5/2024 6:22:57 AM</t>
  </si>
  <si>
    <t>591434139137</t>
  </si>
  <si>
    <t>12/5/2024 6:12:22 AM</t>
  </si>
  <si>
    <t>591434139044</t>
  </si>
  <si>
    <t>12/5/2024 6:06:58 AM</t>
  </si>
  <si>
    <t>591434139007</t>
  </si>
  <si>
    <t>01141588529131</t>
  </si>
  <si>
    <t>12/5/2024 6:05:08 AM</t>
  </si>
  <si>
    <t>591434138881</t>
  </si>
  <si>
    <t>12/5/2024 5:57:50 AM</t>
  </si>
  <si>
    <t>591434138878</t>
  </si>
  <si>
    <t>12/5/2024 5:57:35 AM</t>
  </si>
  <si>
    <t>591434138725</t>
  </si>
  <si>
    <t>193.222.106.10, 147.161.247.82, 172.22.11.169, 35.162.209.56</t>
  </si>
  <si>
    <t>12/5/2024 5:47:40 AM</t>
  </si>
  <si>
    <t>591434138685</t>
  </si>
  <si>
    <t>86.173.241.207, 165.225.196.133, 172.22.1.183, 35.162.209.56</t>
  </si>
  <si>
    <t>12/5/2024 5:44:53 AM</t>
  </si>
  <si>
    <t>591434138658</t>
  </si>
  <si>
    <t>12/5/2024 5:43:27 AM</t>
  </si>
  <si>
    <t>591434138592</t>
  </si>
  <si>
    <t>12/5/2024 5:38:18 AM</t>
  </si>
  <si>
    <t>591434137997</t>
  </si>
  <si>
    <t>12/5/2024 5:20:01 AM</t>
  </si>
  <si>
    <t>591434137987</t>
  </si>
  <si>
    <t>12/5/2024 5:19:30 AM</t>
  </si>
  <si>
    <t>591434137635</t>
  </si>
  <si>
    <t>12/5/2024 4:58:11 AM</t>
  </si>
  <si>
    <t>591434137560</t>
  </si>
  <si>
    <t>12/5/2024 4:52:46 AM</t>
  </si>
  <si>
    <t>591434137545</t>
  </si>
  <si>
    <t>83.137.66.117, 147.161.164.198, 172.22.11.193, 35.162.209.56</t>
  </si>
  <si>
    <t>12/5/2024 4:51:16 AM</t>
  </si>
  <si>
    <t>591434137481</t>
  </si>
  <si>
    <t>12/5/2024 4:46:51 AM</t>
  </si>
  <si>
    <t>591434137382</t>
  </si>
  <si>
    <t>12/5/2024 4:38:32 AM</t>
  </si>
  <si>
    <t>591434137343</t>
  </si>
  <si>
    <t>01141313446056</t>
  </si>
  <si>
    <t>12/5/2024 4:35:39 AM</t>
  </si>
  <si>
    <t>591434137305</t>
  </si>
  <si>
    <t>01161405709359</t>
  </si>
  <si>
    <t>12/5/2024 4:32:43 AM</t>
  </si>
  <si>
    <t>591434137250</t>
  </si>
  <si>
    <t>203.10.39.1, 165.225.227.76, 172.22.11.169, 52.36.162.79</t>
  </si>
  <si>
    <t>12/5/2024 4:28:38 AM</t>
  </si>
  <si>
    <t>591434137236</t>
  </si>
  <si>
    <t>011491757450571</t>
  </si>
  <si>
    <t>12/5/2024 4:27:25 AM</t>
  </si>
  <si>
    <t>591434137217</t>
  </si>
  <si>
    <t>62.200.100.50, 147.161.173.76, 172.22.0.150, 52.36.162.79</t>
  </si>
  <si>
    <t>12/5/2024 4:26:33 AM</t>
  </si>
  <si>
    <t>1:44:36</t>
  </si>
  <si>
    <t>591434137216</t>
  </si>
  <si>
    <t>12/5/2024 4:26:32 AM</t>
  </si>
  <si>
    <t>591434137197</t>
  </si>
  <si>
    <t>203.10.39.1, 165.225.227.76, 172.22.0.150, 52.36.162.79</t>
  </si>
  <si>
    <t>12/5/2024 4:24:45 AM</t>
  </si>
  <si>
    <t>591434137175</t>
  </si>
  <si>
    <t>0114915736846450</t>
  </si>
  <si>
    <t>12/5/2024 4:23:21 AM</t>
  </si>
  <si>
    <t>591434137099</t>
  </si>
  <si>
    <t>12/5/2024 4:16:55 AM</t>
  </si>
  <si>
    <t>591434137083</t>
  </si>
  <si>
    <t>12/5/2024 4:15:10 AM</t>
  </si>
  <si>
    <t>591434137025</t>
  </si>
  <si>
    <t>12/5/2024 4:11:44 AM</t>
  </si>
  <si>
    <t>591434136909</t>
  </si>
  <si>
    <t>12/5/2024 4:03:31 AM</t>
  </si>
  <si>
    <t>591434136814</t>
  </si>
  <si>
    <t>83.137.66.117, 147.161.165.76, 172.22.11.193, 35.162.209.56</t>
  </si>
  <si>
    <t>12/5/2024 3:58:47 AM</t>
  </si>
  <si>
    <t>591434136578</t>
  </si>
  <si>
    <t>95.222.139.142, 165.225.27.94, 172.22.0.150, 35.162.209.56</t>
  </si>
  <si>
    <t>12/5/2024 3:42:21 AM</t>
  </si>
  <si>
    <t>1:05:17</t>
  </si>
  <si>
    <t>591434136223</t>
  </si>
  <si>
    <t>0114915161656454</t>
  </si>
  <si>
    <t>12/5/2024 3:15:38 AM</t>
  </si>
  <si>
    <t>15:27</t>
  </si>
  <si>
    <t>12/5/2024 3:14:11 AM</t>
  </si>
  <si>
    <t>591434136119</t>
  </si>
  <si>
    <t>0114966915083713</t>
  </si>
  <si>
    <t>12/5/2024 3:05:40 AM</t>
  </si>
  <si>
    <t>591434134892</t>
  </si>
  <si>
    <t>01161413476753</t>
  </si>
  <si>
    <t>12/5/2024 2:29:53 AM</t>
  </si>
  <si>
    <t>591434134838</t>
  </si>
  <si>
    <t>83.137.66.118, 147.161.235.97, 172.22.11.193, 35.162.209.56</t>
  </si>
  <si>
    <t>12/5/2024 2:24:44 AM</t>
  </si>
  <si>
    <t>591434134795</t>
  </si>
  <si>
    <t>83.137.66.116, 147.161.164.164, 172.22.11.169, 52.36.162.79</t>
  </si>
  <si>
    <t>12/5/2024 2:21:02 AM</t>
  </si>
  <si>
    <t>591434134766</t>
  </si>
  <si>
    <t>12/5/2024 2:19:29 AM</t>
  </si>
  <si>
    <t>591434134705</t>
  </si>
  <si>
    <t>0114917687928802</t>
  </si>
  <si>
    <t>12/5/2024 2:14:39 AM</t>
  </si>
  <si>
    <t>591434134566</t>
  </si>
  <si>
    <t>12/5/2024 2:06:00 AM</t>
  </si>
  <si>
    <t>591434134535</t>
  </si>
  <si>
    <t>12/5/2024 2:04:10 AM</t>
  </si>
  <si>
    <t>591434134325</t>
  </si>
  <si>
    <t>12/5/2024 1:55:00 AM</t>
  </si>
  <si>
    <t>591434131270</t>
  </si>
  <si>
    <t>12/5/2024 12:09:25 AM</t>
  </si>
  <si>
    <t>591434130638</t>
  </si>
  <si>
    <t>01161437683524</t>
  </si>
  <si>
    <t>12/4/2024 11:55:03 PM</t>
  </si>
  <si>
    <t>591434130528</t>
  </si>
  <si>
    <t>203.10.39.1, 165.225.232.182, 172.22.1.183, 35.162.209.56</t>
  </si>
  <si>
    <t>12/4/2024 11:53:07 PM</t>
  </si>
  <si>
    <t>591434127700</t>
  </si>
  <si>
    <t>211.196.194.5, 172.22.11.207, 35.162.209.56</t>
  </si>
  <si>
    <t>12/4/2024 11:10:44 PM</t>
  </si>
  <si>
    <t>591434127021</t>
  </si>
  <si>
    <t>125.253.110.41, 147.161.212.166, 172.22.0.150, 52.36.162.79</t>
  </si>
  <si>
    <t>12/4/2024 11:00:49 PM</t>
  </si>
  <si>
    <t>591434120811</t>
  </si>
  <si>
    <t>01161498736463</t>
  </si>
  <si>
    <t>12/4/2024 10:00:24 PM</t>
  </si>
  <si>
    <t>591434113048</t>
  </si>
  <si>
    <t>3139537430</t>
  </si>
  <si>
    <t>12/4/2024 9:07:51 PM</t>
  </si>
  <si>
    <t>591434102052</t>
  </si>
  <si>
    <t>01161413412902</t>
  </si>
  <si>
    <t>12/4/2024 8:11:04 PM</t>
  </si>
  <si>
    <t>591434101396</t>
  </si>
  <si>
    <t>12/4/2024 8:08:02 PM</t>
  </si>
  <si>
    <t>591434099443</t>
  </si>
  <si>
    <t>01161412393610</t>
  </si>
  <si>
    <t>12/4/2024 7:59:35 PM</t>
  </si>
  <si>
    <t>591434097087</t>
  </si>
  <si>
    <t>203.10.39.1, 147.161.212.173, 172.22.0.150, 35.162.209.56</t>
  </si>
  <si>
    <t>12/4/2024 7:51:20 PM</t>
  </si>
  <si>
    <t>591434097073</t>
  </si>
  <si>
    <t>14.2.60.72, 165.225.227.52, 172.22.3.21, 35.162.209.56</t>
  </si>
  <si>
    <t>12/4/2024 7:51:16 PM</t>
  </si>
  <si>
    <t>18:44</t>
  </si>
  <si>
    <t>591434090107</t>
  </si>
  <si>
    <t>01161476807452</t>
  </si>
  <si>
    <t>12/4/2024 7:30:34 PM</t>
  </si>
  <si>
    <t>30:57</t>
  </si>
  <si>
    <t>591434086894</t>
  </si>
  <si>
    <t>180.150.36.124, 147.161.212.203, 172.22.11.207, 52.36.162.79</t>
  </si>
  <si>
    <t>12/4/2024 7:22:25 PM</t>
  </si>
  <si>
    <t>591434072544</t>
  </si>
  <si>
    <t>12/4/2024 6:49:44 PM</t>
  </si>
  <si>
    <t>591434060560</t>
  </si>
  <si>
    <t>12/4/2024 6:25:23 PM</t>
  </si>
  <si>
    <t>591434054471</t>
  </si>
  <si>
    <t>12/4/2024 6:13:23 PM</t>
  </si>
  <si>
    <t>591434043392</t>
  </si>
  <si>
    <t>136.226.109.117, 165.225.63.69, 172.22.3.21, 52.36.162.79</t>
  </si>
  <si>
    <t>12/4/2024 5:52:57 PM</t>
  </si>
  <si>
    <t>591434039921</t>
  </si>
  <si>
    <t>203.10.39.1, 165.225.232.182, 172.22.11.193, 35.162.209.56</t>
  </si>
  <si>
    <t>12/4/2024 5:47:00 PM</t>
  </si>
  <si>
    <t>591434037007</t>
  </si>
  <si>
    <t>170.85.73.115, 172.22.11.193, 52.36.162.79</t>
  </si>
  <si>
    <t>12/4/2024 5:42:25 PM</t>
  </si>
  <si>
    <t>591434030027</t>
  </si>
  <si>
    <t>12/4/2024 5:31:28 PM</t>
  </si>
  <si>
    <t>8:06</t>
  </si>
  <si>
    <t>591434029379</t>
  </si>
  <si>
    <t>2155545720</t>
  </si>
  <si>
    <t>12/4/2024 5:30:23 PM</t>
  </si>
  <si>
    <t>591434027502</t>
  </si>
  <si>
    <t>12/4/2024 5:27:30 PM</t>
  </si>
  <si>
    <t>591434023958</t>
  </si>
  <si>
    <t>5413241731</t>
  </si>
  <si>
    <t>12/4/2024 5:21:58 PM</t>
  </si>
  <si>
    <t>591434023131</t>
  </si>
  <si>
    <t>165.225.62.210, 172.22.0.150, 35.162.209.56</t>
  </si>
  <si>
    <t>12/4/2024 5:20:50 PM</t>
  </si>
  <si>
    <t>591434018732</t>
  </si>
  <si>
    <t>12/4/2024 5:13:59 PM</t>
  </si>
  <si>
    <t>591434016745</t>
  </si>
  <si>
    <t>165.225.62.210, 172.22.11.193, 52.36.162.79</t>
  </si>
  <si>
    <t>12/4/2024 5:10:54 PM</t>
  </si>
  <si>
    <t>591434016540</t>
  </si>
  <si>
    <t>8472088805</t>
  </si>
  <si>
    <t>12/4/2024 5:10:34 PM</t>
  </si>
  <si>
    <t>591434005025</t>
  </si>
  <si>
    <t>12.118.148.66, 104.129.206.117, 172.22.1.183, 35.162.209.56</t>
  </si>
  <si>
    <t>12/4/2024 4:53:14 PM</t>
  </si>
  <si>
    <t>591434004064</t>
  </si>
  <si>
    <t>12/4/2024 4:51:46 PM</t>
  </si>
  <si>
    <t>591434000203</t>
  </si>
  <si>
    <t>12/4/2024 4:46:32 PM</t>
  </si>
  <si>
    <t>12:46</t>
  </si>
  <si>
    <t>591433999323</t>
  </si>
  <si>
    <t>12/4/2024 4:45:15 PM</t>
  </si>
  <si>
    <t>591433996388</t>
  </si>
  <si>
    <t>75.73.252.10, 136.226.85.108, 172.22.3.21, 52.36.162.79</t>
  </si>
  <si>
    <t>12/4/2024 4:41:28 PM</t>
  </si>
  <si>
    <t>591433995685</t>
  </si>
  <si>
    <t>12/4/2024 4:40:32 PM</t>
  </si>
  <si>
    <t>591433981195</t>
  </si>
  <si>
    <t>12/4/2024 4:21:33 PM</t>
  </si>
  <si>
    <t>591433974275</t>
  </si>
  <si>
    <t>5055825966</t>
  </si>
  <si>
    <t>12/4/2024 4:12:30 PM</t>
  </si>
  <si>
    <t>591433972500</t>
  </si>
  <si>
    <t>12/4/2024 4:10:12 PM</t>
  </si>
  <si>
    <t>591433971949</t>
  </si>
  <si>
    <t>12/4/2024 4:09:38 PM</t>
  </si>
  <si>
    <t>591433968818</t>
  </si>
  <si>
    <t>2172072170</t>
  </si>
  <si>
    <t>12/4/2024 4:05:45 PM</t>
  </si>
  <si>
    <t>591433968140</t>
  </si>
  <si>
    <t>12/4/2024 4:04:53 PM</t>
  </si>
  <si>
    <t>591433966806</t>
  </si>
  <si>
    <t>12/4/2024 4:03:09 PM</t>
  </si>
  <si>
    <t>591433965626</t>
  </si>
  <si>
    <t>35.145.18.157, 136.226.59.93, 172.22.1.183, 35.162.209.56</t>
  </si>
  <si>
    <t>12/4/2024 4:01:40 PM</t>
  </si>
  <si>
    <t>591433959061</t>
  </si>
  <si>
    <t>12/4/2024 3:52:46 PM</t>
  </si>
  <si>
    <t>591433949131</t>
  </si>
  <si>
    <t>9567744006</t>
  </si>
  <si>
    <t>12/4/2024 3:39:55 PM</t>
  </si>
  <si>
    <t>591433948574</t>
  </si>
  <si>
    <t>12/4/2024 3:39:16 PM</t>
  </si>
  <si>
    <t>591433947869</t>
  </si>
  <si>
    <t>12/4/2024 3:38:15 PM</t>
  </si>
  <si>
    <t>591433947445</t>
  </si>
  <si>
    <t>12/4/2024 3:37:45 PM</t>
  </si>
  <si>
    <t>591433939088</t>
  </si>
  <si>
    <t>12/4/2024 3:26:36 PM</t>
  </si>
  <si>
    <t>591433938660</t>
  </si>
  <si>
    <t>12/4/2024 3:26:02 PM</t>
  </si>
  <si>
    <t>591433937448</t>
  </si>
  <si>
    <t>9892548998</t>
  </si>
  <si>
    <t>12/4/2024 3:24:21 PM</t>
  </si>
  <si>
    <t>591433934768</t>
  </si>
  <si>
    <t>12/4/2024 3:20:49 PM</t>
  </si>
  <si>
    <t>591433927295</t>
  </si>
  <si>
    <t>7203634595</t>
  </si>
  <si>
    <t>12/4/2024 3:11:05 PM</t>
  </si>
  <si>
    <t>591433920684</t>
  </si>
  <si>
    <t>3038086717</t>
  </si>
  <si>
    <t>12/4/2024 3:02:41 PM</t>
  </si>
  <si>
    <t>591433920676</t>
  </si>
  <si>
    <t>2158701534</t>
  </si>
  <si>
    <t>12/4/2024 3:02:40 PM</t>
  </si>
  <si>
    <t>591433920085</t>
  </si>
  <si>
    <t>12/4/2024 3:01:49 PM</t>
  </si>
  <si>
    <t>591433911488</t>
  </si>
  <si>
    <t>8153519693</t>
  </si>
  <si>
    <t>12/4/2024 2:50:44 PM</t>
  </si>
  <si>
    <t>591433910192</t>
  </si>
  <si>
    <t>12/4/2024 2:49:05 PM</t>
  </si>
  <si>
    <t>591433907068</t>
  </si>
  <si>
    <t>12/4/2024 2:45:05 PM</t>
  </si>
  <si>
    <t>591433905991</t>
  </si>
  <si>
    <t>12/4/2024 2:43:48 PM</t>
  </si>
  <si>
    <t>591433905744</t>
  </si>
  <si>
    <t>9736876504</t>
  </si>
  <si>
    <t>12/4/2024 2:43:30 PM</t>
  </si>
  <si>
    <t>591433905531</t>
  </si>
  <si>
    <t>12/4/2024 2:43:18 PM</t>
  </si>
  <si>
    <t>591433895931</t>
  </si>
  <si>
    <t>12/4/2024 2:31:52 PM</t>
  </si>
  <si>
    <t>591433894394</t>
  </si>
  <si>
    <t>165.225.62.210, 172.22.11.193, 35.162.209.56</t>
  </si>
  <si>
    <t>12/4/2024 2:30:01 PM</t>
  </si>
  <si>
    <t>35:59</t>
  </si>
  <si>
    <t>591433888392</t>
  </si>
  <si>
    <t>9563750807</t>
  </si>
  <si>
    <t>12/4/2024 2:22:24 PM</t>
  </si>
  <si>
    <t>591433886483</t>
  </si>
  <si>
    <t>12/4/2024 2:20:10 PM</t>
  </si>
  <si>
    <t>591433880255</t>
  </si>
  <si>
    <t>6108784515</t>
  </si>
  <si>
    <t>12/4/2024 2:12:40 PM</t>
  </si>
  <si>
    <t>591433878041</t>
  </si>
  <si>
    <t>9562408319</t>
  </si>
  <si>
    <t>12/4/2024 2:09:56 PM</t>
  </si>
  <si>
    <t>591433877986</t>
  </si>
  <si>
    <t>5715964819</t>
  </si>
  <si>
    <t>12/4/2024 2:09:52 PM</t>
  </si>
  <si>
    <t>591433870776</t>
  </si>
  <si>
    <t>12/4/2024 2:01:02 PM</t>
  </si>
  <si>
    <t>591433869437</t>
  </si>
  <si>
    <t>12.3.33.9, 170.85.71.113, 172.22.3.21, 35.162.209.56</t>
  </si>
  <si>
    <t>12/4/2024 1:59:28 PM</t>
  </si>
  <si>
    <t>591433865419</t>
  </si>
  <si>
    <t>12/4/2024 1:54:18 PM</t>
  </si>
  <si>
    <t>591433863499</t>
  </si>
  <si>
    <t>7044769674</t>
  </si>
  <si>
    <t>12/4/2024 1:51:49 PM</t>
  </si>
  <si>
    <t>591433862035</t>
  </si>
  <si>
    <t>6144833335</t>
  </si>
  <si>
    <t>12/4/2024 1:50:05 PM</t>
  </si>
  <si>
    <t>10:07</t>
  </si>
  <si>
    <t>591433860888</t>
  </si>
  <si>
    <t>12/4/2024 1:48:37 PM</t>
  </si>
  <si>
    <t>591433860282</t>
  </si>
  <si>
    <t>12/4/2024 1:47:48 PM</t>
  </si>
  <si>
    <t>591433860008</t>
  </si>
  <si>
    <t>12/4/2024 1:47:27 PM</t>
  </si>
  <si>
    <t>591433858914</t>
  </si>
  <si>
    <t>217.224.151.102, 147.161.164.127, 172.22.3.21, 35.162.209.56</t>
  </si>
  <si>
    <t>12/4/2024 1:46:08 PM</t>
  </si>
  <si>
    <t>591433856541</t>
  </si>
  <si>
    <t>165.225.62.210, 172.22.9.219, 52.36.162.79</t>
  </si>
  <si>
    <t>12/4/2024 1:43:00 PM</t>
  </si>
  <si>
    <t>591433855171</t>
  </si>
  <si>
    <t>12/4/2024 1:41:17 PM</t>
  </si>
  <si>
    <t>591433851499</t>
  </si>
  <si>
    <t>12/4/2024 1:36:31 PM</t>
  </si>
  <si>
    <t>591433851471</t>
  </si>
  <si>
    <t>+18035042212</t>
  </si>
  <si>
    <t>12/4/2024 1:36:29 PM</t>
  </si>
  <si>
    <t>591433851125</t>
  </si>
  <si>
    <t>12/4/2024 1:36:10 PM</t>
  </si>
  <si>
    <t>591433850901</t>
  </si>
  <si>
    <t>12/4/2024 1:35:54 PM</t>
  </si>
  <si>
    <t>591433849703</t>
  </si>
  <si>
    <t>12/4/2024 1:34:27 PM</t>
  </si>
  <si>
    <t>591433849048</t>
  </si>
  <si>
    <t>8035042212</t>
  </si>
  <si>
    <t>12/4/2024 1:33:41 PM</t>
  </si>
  <si>
    <t>591433849014</t>
  </si>
  <si>
    <t>12/4/2024 1:33:37 PM</t>
  </si>
  <si>
    <t>591433847135</t>
  </si>
  <si>
    <t>2178364790</t>
  </si>
  <si>
    <t>12/4/2024 1:31:16 PM</t>
  </si>
  <si>
    <t>11:08</t>
  </si>
  <si>
    <t>591433846311</t>
  </si>
  <si>
    <t>5344441046</t>
  </si>
  <si>
    <t>12/4/2024 1:30:16 PM</t>
  </si>
  <si>
    <t>591433845411</t>
  </si>
  <si>
    <t>12/4/2024 1:29:16 PM</t>
  </si>
  <si>
    <t>591433840392</t>
  </si>
  <si>
    <t>12/4/2024 1:23:39 PM</t>
  </si>
  <si>
    <t>591433829375</t>
  </si>
  <si>
    <t>12/4/2024 1:10:10 PM</t>
  </si>
  <si>
    <t>591433824068</t>
  </si>
  <si>
    <t>12/4/2024 1:03:33 PM</t>
  </si>
  <si>
    <t>591433822643</t>
  </si>
  <si>
    <t>12/4/2024 1:01:45 PM</t>
  </si>
  <si>
    <t>591433821139</t>
  </si>
  <si>
    <t>12/4/2024 12:59:51 PM</t>
  </si>
  <si>
    <t>591433820397</t>
  </si>
  <si>
    <t>12/4/2024 12:58:50 PM</t>
  </si>
  <si>
    <t>591433815355</t>
  </si>
  <si>
    <t>12/4/2024 12:52:13 PM</t>
  </si>
  <si>
    <t>591433814600</t>
  </si>
  <si>
    <t>12/4/2024 12:51:19 PM</t>
  </si>
  <si>
    <t>591433813640</t>
  </si>
  <si>
    <t>3162852883</t>
  </si>
  <si>
    <t>12/4/2024 12:50:02 PM</t>
  </si>
  <si>
    <t>591433812811</t>
  </si>
  <si>
    <t>12/4/2024 12:49:00 PM</t>
  </si>
  <si>
    <t>591433811485</t>
  </si>
  <si>
    <t>12/4/2024 12:47:23 PM</t>
  </si>
  <si>
    <t>591433805748</t>
  </si>
  <si>
    <t>12/4/2024 12:40:35 PM</t>
  </si>
  <si>
    <t>591433799867</t>
  </si>
  <si>
    <t>12/4/2024 12:33:36 PM</t>
  </si>
  <si>
    <t>591433793593</t>
  </si>
  <si>
    <t>12/4/2024 12:25:56 PM</t>
  </si>
  <si>
    <t>591433792009</t>
  </si>
  <si>
    <t>12/4/2024 12:23:59 PM</t>
  </si>
  <si>
    <t>591433787626</t>
  </si>
  <si>
    <t>12/4/2024 12:18:34 PM</t>
  </si>
  <si>
    <t>591433783829</t>
  </si>
  <si>
    <t>12/4/2024 12:13:57 PM</t>
  </si>
  <si>
    <t>591433783192</t>
  </si>
  <si>
    <t>12/4/2024 12:13:30 PM</t>
  </si>
  <si>
    <t>591433775047</t>
  </si>
  <si>
    <t>12/4/2024 12:03:29 PM</t>
  </si>
  <si>
    <t>591433771516</t>
  </si>
  <si>
    <t>12/4/2024 11:59:24 AM</t>
  </si>
  <si>
    <t>591433770862</t>
  </si>
  <si>
    <t>12/4/2024 11:58:35 AM</t>
  </si>
  <si>
    <t>591433768493</t>
  </si>
  <si>
    <t>145.40.212.184, 147.161.246.167, 172.22.11.193, 35.162.209.56</t>
  </si>
  <si>
    <t>12/4/2024 11:55:40 AM</t>
  </si>
  <si>
    <t>591433768482</t>
  </si>
  <si>
    <t>136.226.85.70, 172.22.11.169, 35.162.209.56</t>
  </si>
  <si>
    <t>591433768073</t>
  </si>
  <si>
    <t>12.3.33.9, 170.85.73.115, 172.22.11.169, 52.36.162.79</t>
  </si>
  <si>
    <t>12/4/2024 11:55:06 AM</t>
  </si>
  <si>
    <t>591433765546</t>
  </si>
  <si>
    <t>170.85.73.115, 172.22.9.219, 35.162.209.56</t>
  </si>
  <si>
    <t>12/4/2024 11:51:52 AM</t>
  </si>
  <si>
    <t>591433765270</t>
  </si>
  <si>
    <t>12.3.33.9, 170.85.71.77, 172.22.1.183, 35.162.209.56</t>
  </si>
  <si>
    <t>12/4/2024 11:51:32 AM</t>
  </si>
  <si>
    <t>591433735606</t>
  </si>
  <si>
    <t>165.225.16.106, 172.22.1.183, 52.36.162.79</t>
  </si>
  <si>
    <t>12/4/2024 11:13:27 AM</t>
  </si>
  <si>
    <t>591433734804</t>
  </si>
  <si>
    <t>12/4/2024 11:12:21 AM</t>
  </si>
  <si>
    <t>591433727676</t>
  </si>
  <si>
    <t>12/4/2024 11:03:28 AM</t>
  </si>
  <si>
    <t>591433724444</t>
  </si>
  <si>
    <t>12/4/2024 10:59:37 AM</t>
  </si>
  <si>
    <t>591433720564</t>
  </si>
  <si>
    <t>170.85.73.115, 172.22.0.72, 35.162.209.56</t>
  </si>
  <si>
    <t>12/4/2024 10:53:53 AM</t>
  </si>
  <si>
    <t>591433712720</t>
  </si>
  <si>
    <t>12/4/2024 10:42:10 AM</t>
  </si>
  <si>
    <t>591433712021</t>
  </si>
  <si>
    <t>12/4/2024 10:40:55 AM</t>
  </si>
  <si>
    <t>591433708431</t>
  </si>
  <si>
    <t>136.226.85.70, 172.22.0.72, 52.36.162.79</t>
  </si>
  <si>
    <t>12/4/2024 10:35:23 AM</t>
  </si>
  <si>
    <t>20:42</t>
  </si>
  <si>
    <t>591433708130</t>
  </si>
  <si>
    <t>12/4/2024 10:34:55 AM</t>
  </si>
  <si>
    <t>591433707745</t>
  </si>
  <si>
    <t>12/4/2024 10:34:23 AM</t>
  </si>
  <si>
    <t>591433706858</t>
  </si>
  <si>
    <t>12/4/2024 10:33:17 AM</t>
  </si>
  <si>
    <t>591433705046</t>
  </si>
  <si>
    <t>12.3.33.9, 170.85.73.115, 172.22.0.72, 52.36.162.79</t>
  </si>
  <si>
    <t>12/4/2024 10:30:37 AM</t>
  </si>
  <si>
    <t>591433704937</t>
  </si>
  <si>
    <t>12.3.33.9, 170.85.71.116, 172.22.1.183, 35.162.209.56</t>
  </si>
  <si>
    <t>12/4/2024 10:30:27 AM</t>
  </si>
  <si>
    <t>24:40</t>
  </si>
  <si>
    <t>591433704803</t>
  </si>
  <si>
    <t>12/4/2024 10:30:16 AM</t>
  </si>
  <si>
    <t>591433697007</t>
  </si>
  <si>
    <t>12/4/2024 10:18:21 AM</t>
  </si>
  <si>
    <t>591433696307</t>
  </si>
  <si>
    <t>12/4/2024 10:17:18 AM</t>
  </si>
  <si>
    <t>24:04</t>
  </si>
  <si>
    <t>591433696296</t>
  </si>
  <si>
    <t>170.85.73.115, 172.22.2.19, 35.162.209.56</t>
  </si>
  <si>
    <t>12/4/2024 10:17:16 AM</t>
  </si>
  <si>
    <t>591433695029</t>
  </si>
  <si>
    <t>83.137.66.118, 147.161.164.174, 172.22.11.169, 52.36.162.79</t>
  </si>
  <si>
    <t>12/4/2024 10:15:20 AM</t>
  </si>
  <si>
    <t>591433691493</t>
  </si>
  <si>
    <t>83.137.66.118, 147.161.235.81, 172.22.11.169, 35.162.209.56</t>
  </si>
  <si>
    <t>12/4/2024 10:09:55 AM</t>
  </si>
  <si>
    <t>591433691041</t>
  </si>
  <si>
    <t>7164804321</t>
  </si>
  <si>
    <t>12/4/2024 10:09:18 AM</t>
  </si>
  <si>
    <t>591433690455</t>
  </si>
  <si>
    <t>12/4/2024 10:08:30 AM</t>
  </si>
  <si>
    <t>591433690055</t>
  </si>
  <si>
    <t>3154526519</t>
  </si>
  <si>
    <t>12/4/2024 10:07:54 AM</t>
  </si>
  <si>
    <t>591433687856</t>
  </si>
  <si>
    <t>12/4/2024 10:04:29 AM</t>
  </si>
  <si>
    <t>591433686050</t>
  </si>
  <si>
    <t>12/4/2024 10:01:37 AM</t>
  </si>
  <si>
    <t>591433684548</t>
  </si>
  <si>
    <t>3135065292</t>
  </si>
  <si>
    <t>12/4/2024 9:59:42 AM</t>
  </si>
  <si>
    <t>591433683792</t>
  </si>
  <si>
    <t>73.38.4.158, 172.22.10.224, 52.36.162.79</t>
  </si>
  <si>
    <t>12/4/2024 9:58:26 AM</t>
  </si>
  <si>
    <t>591433680282</t>
  </si>
  <si>
    <t>83.137.66.118, 147.161.235.81, 172.22.0.72, 52.36.162.79</t>
  </si>
  <si>
    <t>12/4/2024 9:52:25 AM</t>
  </si>
  <si>
    <t>591433680248</t>
  </si>
  <si>
    <t>8398490021</t>
  </si>
  <si>
    <t>12/4/2024 9:52:21 AM</t>
  </si>
  <si>
    <t>591433678719</t>
  </si>
  <si>
    <t>170.85.12.99, 172.22.10.224, 52.36.162.79</t>
  </si>
  <si>
    <t>12/4/2024 9:49:38 AM</t>
  </si>
  <si>
    <t>591433675290</t>
  </si>
  <si>
    <t>12/4/2024 9:43:10 AM</t>
  </si>
  <si>
    <t>591433670053</t>
  </si>
  <si>
    <t>12/4/2024 9:34:05 AM</t>
  </si>
  <si>
    <t>591433668656</t>
  </si>
  <si>
    <t>83.137.66.118, 147.161.235.81, 172.22.1.183, 52.36.162.79</t>
  </si>
  <si>
    <t>12/4/2024 9:31:44 AM</t>
  </si>
  <si>
    <t>591433667276</t>
  </si>
  <si>
    <t>011491718928231</t>
  </si>
  <si>
    <t>12/4/2024 9:29:07 AM</t>
  </si>
  <si>
    <t>591433666234</t>
  </si>
  <si>
    <t>12/4/2024 9:27:00 AM</t>
  </si>
  <si>
    <t>591433665137</t>
  </si>
  <si>
    <t>12/4/2024 9:24:47 AM</t>
  </si>
  <si>
    <t>591433663041</t>
  </si>
  <si>
    <t>12/4/2024 9:20:32 AM</t>
  </si>
  <si>
    <t>591433662806</t>
  </si>
  <si>
    <t>89.217.173.129, 147.161.246.195, 172.22.1.183, 35.162.209.56</t>
  </si>
  <si>
    <t>12/4/2024 9:20:05 AM</t>
  </si>
  <si>
    <t>46:31</t>
  </si>
  <si>
    <t>591433661886</t>
  </si>
  <si>
    <t>12/4/2024 9:18:17 AM</t>
  </si>
  <si>
    <t>24:21</t>
  </si>
  <si>
    <t>591433661746</t>
  </si>
  <si>
    <t>165.225.62.210, 172.22.2.19, 35.162.209.56</t>
  </si>
  <si>
    <t>12/4/2024 9:17:57 AM</t>
  </si>
  <si>
    <t>591433659652</t>
  </si>
  <si>
    <t>12/4/2024 9:13:51 AM</t>
  </si>
  <si>
    <t>591433659542</t>
  </si>
  <si>
    <t>188.62.54.25, 165.225.203.77, 172.22.1.183, 52.36.162.79</t>
  </si>
  <si>
    <t>12/4/2024 9:13:37 AM</t>
  </si>
  <si>
    <t>591433657665</t>
  </si>
  <si>
    <t>5612863139</t>
  </si>
  <si>
    <t>12/4/2024 9:10:53 AM</t>
  </si>
  <si>
    <t>591433656162</t>
  </si>
  <si>
    <t>83.137.66.118, 147.161.235.81, 172.22.1.183, 35.162.209.56</t>
  </si>
  <si>
    <t>12/4/2024 9:09:24 AM</t>
  </si>
  <si>
    <t>591433656065</t>
  </si>
  <si>
    <t>12/4/2024 9:09:17 AM</t>
  </si>
  <si>
    <t>591433643000</t>
  </si>
  <si>
    <t>91.25.216.130, 136.226.163.85, 172.22.11.180, 35.162.209.56</t>
  </si>
  <si>
    <t>12/4/2024 8:49:28 AM</t>
  </si>
  <si>
    <t>591433639339</t>
  </si>
  <si>
    <t>178.197.249.49, 147.161.246.172, 172.22.0.72, 52.36.162.79</t>
  </si>
  <si>
    <t>12/4/2024 8:39:00 AM</t>
  </si>
  <si>
    <t>591433638350</t>
  </si>
  <si>
    <t>165.225.62.210, 172.22.11.180, 35.162.209.56</t>
  </si>
  <si>
    <t>12/4/2024 8:36:09 AM</t>
  </si>
  <si>
    <t>591433636713</t>
  </si>
  <si>
    <t>12/4/2024 8:31:30 AM</t>
  </si>
  <si>
    <t>591433636114</t>
  </si>
  <si>
    <t>12.3.33.9, 170.85.71.116, 172.22.11.169, 52.36.162.79</t>
  </si>
  <si>
    <t>12/4/2024 8:29:58 AM</t>
  </si>
  <si>
    <t>591433634799</t>
  </si>
  <si>
    <t>12/4/2024 8:25:34 AM</t>
  </si>
  <si>
    <t>591433634249</t>
  </si>
  <si>
    <t>0114917683018703</t>
  </si>
  <si>
    <t>12/4/2024 8:23:42 AM</t>
  </si>
  <si>
    <t>591433628541</t>
  </si>
  <si>
    <t>011495617012276</t>
  </si>
  <si>
    <t>12/4/2024 8:02:09 AM</t>
  </si>
  <si>
    <t>591433626831</t>
  </si>
  <si>
    <t>12/4/2024 7:55:42 AM</t>
  </si>
  <si>
    <t>591433626756</t>
  </si>
  <si>
    <t>12/4/2024 7:54:51 AM</t>
  </si>
  <si>
    <t>591433625940</t>
  </si>
  <si>
    <t>12/4/2024 7:44:42 AM</t>
  </si>
  <si>
    <t>591433623774</t>
  </si>
  <si>
    <t>12/4/2024 7:01:50 AM</t>
  </si>
  <si>
    <t>591433623649</t>
  </si>
  <si>
    <t>147.161.161.35, 172.22.0.72, 52.36.162.79</t>
  </si>
  <si>
    <t>12/4/2024 6:58:26 AM</t>
  </si>
  <si>
    <t>591433623632</t>
  </si>
  <si>
    <t>170.85.73.115, 172.22.0.72, 52.36.162.79</t>
  </si>
  <si>
    <t>12/4/2024 6:57:58 AM</t>
  </si>
  <si>
    <t>591433623100</t>
  </si>
  <si>
    <t>01141793295354</t>
  </si>
  <si>
    <t>12/4/2024 6:37:15 AM</t>
  </si>
  <si>
    <t>591433622958</t>
  </si>
  <si>
    <t>83.137.66.118, 147.161.235.97, 172.22.11.142, 52.36.162.79</t>
  </si>
  <si>
    <t>12/4/2024 6:29:23 AM</t>
  </si>
  <si>
    <t>591433622874</t>
  </si>
  <si>
    <t>01141795115335</t>
  </si>
  <si>
    <t>12/4/2024 6:25:07 AM</t>
  </si>
  <si>
    <t>591433622868</t>
  </si>
  <si>
    <t>83.137.66.118, 147.161.235.97, 172.22.2.226, 35.162.209.56</t>
  </si>
  <si>
    <t>12/4/2024 6:24:43 AM</t>
  </si>
  <si>
    <t>591433622862</t>
  </si>
  <si>
    <t>12/4/2024 6:24:19 AM</t>
  </si>
  <si>
    <t>591433622846</t>
  </si>
  <si>
    <t>12/4/2024 6:23:39 AM</t>
  </si>
  <si>
    <t>591433622818</t>
  </si>
  <si>
    <t>83.137.66.118, 147.161.165.90, 172.22.2.226, 35.162.209.56</t>
  </si>
  <si>
    <t>12/4/2024 6:21:53 AM</t>
  </si>
  <si>
    <t>591433622797</t>
  </si>
  <si>
    <t>12/4/2024 6:21:01 AM</t>
  </si>
  <si>
    <t>591433622285</t>
  </si>
  <si>
    <t>011496421393165</t>
  </si>
  <si>
    <t>12/4/2024 5:50:27 AM</t>
  </si>
  <si>
    <t>12/4/2024 5:47:54 AM</t>
  </si>
  <si>
    <t>591433622272</t>
  </si>
  <si>
    <t>12/4/2024 5:47:12 AM</t>
  </si>
  <si>
    <t>591433622257</t>
  </si>
  <si>
    <t>12/4/2024 5:45:47 AM</t>
  </si>
  <si>
    <t>591433622191</t>
  </si>
  <si>
    <t>01141763718561</t>
  </si>
  <si>
    <t>12/4/2024 5:40:55 AM</t>
  </si>
  <si>
    <t>591433621875</t>
  </si>
  <si>
    <t>011491708159014</t>
  </si>
  <si>
    <t>12/4/2024 5:33:37 AM</t>
  </si>
  <si>
    <t>591433621863</t>
  </si>
  <si>
    <t>83.137.66.118, 147.161.165.90, 172.22.1.183, 52.36.162.79</t>
  </si>
  <si>
    <t>12/4/2024 5:32:52 AM</t>
  </si>
  <si>
    <t>591433621630</t>
  </si>
  <si>
    <t>011491754352023</t>
  </si>
  <si>
    <t>12/4/2024 5:16:35 AM</t>
  </si>
  <si>
    <t>591433621446</t>
  </si>
  <si>
    <t>83.137.66.118, 147.161.165.90, 172.22.8.134, 35.162.209.56</t>
  </si>
  <si>
    <t>12/4/2024 5:01:04 AM</t>
  </si>
  <si>
    <t>591433621396</t>
  </si>
  <si>
    <t>213.15.250.58, 147.161.245.94, 172.22.1.183, 52.36.162.79</t>
  </si>
  <si>
    <t>12/4/2024 4:57:40 AM</t>
  </si>
  <si>
    <t>591433621359</t>
  </si>
  <si>
    <t>193.222.106.10, 147.161.247.86, 172.22.11.142, 52.36.162.79</t>
  </si>
  <si>
    <t>12/4/2024 4:55:58 AM</t>
  </si>
  <si>
    <t>591433621352</t>
  </si>
  <si>
    <t>83.137.66.117, 147.161.164.198, 172.22.11.142, 52.36.162.79</t>
  </si>
  <si>
    <t>12/4/2024 4:55:27 AM</t>
  </si>
  <si>
    <t>591433621133</t>
  </si>
  <si>
    <t>193.222.106.10, 147.161.247.109, 172.22.2.149, 35.162.209.56</t>
  </si>
  <si>
    <t>12/4/2024 4:40:39 AM</t>
  </si>
  <si>
    <t>591433621021</t>
  </si>
  <si>
    <t>0114915111820429</t>
  </si>
  <si>
    <t>12/4/2024 4:37:47 AM</t>
  </si>
  <si>
    <t>591433621054</t>
  </si>
  <si>
    <t>193.222.106.10, 147.161.247.77, 172.22.2.226, 52.36.162.79</t>
  </si>
  <si>
    <t>12/4/2024 4:33:27 AM</t>
  </si>
  <si>
    <t>12/4/2024 4:31:37 AM</t>
  </si>
  <si>
    <t>591433620866</t>
  </si>
  <si>
    <t>193.222.106.10, 147.161.247.97, 172.22.1.183, 52.36.162.79</t>
  </si>
  <si>
    <t>12/4/2024 4:20:36 AM</t>
  </si>
  <si>
    <t>591433620749</t>
  </si>
  <si>
    <t>178.83.141.205, 147.161.246.163, 172.22.2.149, 35.162.209.56</t>
  </si>
  <si>
    <t>12/4/2024 4:12:40 AM</t>
  </si>
  <si>
    <t>16:46</t>
  </si>
  <si>
    <t>591433620653</t>
  </si>
  <si>
    <t>147.161.165.93, 172.22.11.169, 52.36.162.79</t>
  </si>
  <si>
    <t>12/4/2024 4:06:36 AM</t>
  </si>
  <si>
    <t>26:23</t>
  </si>
  <si>
    <t>591433620076</t>
  </si>
  <si>
    <t>46.88.108.240, 165.225.27.77, 172.22.11.169, 52.36.162.79</t>
  </si>
  <si>
    <t>12/4/2024 3:26:31 AM</t>
  </si>
  <si>
    <t>591433619526</t>
  </si>
  <si>
    <t>0114917642260300</t>
  </si>
  <si>
    <t>12/4/2024 3:18:53 AM</t>
  </si>
  <si>
    <t>2:52</t>
  </si>
  <si>
    <t>12/4/2024 3:14:21 AM</t>
  </si>
  <si>
    <t>591433619184</t>
  </si>
  <si>
    <t>193.222.106.10, 147.161.247.106, 172.22.2.226, 35.162.209.56</t>
  </si>
  <si>
    <t>12/4/2024 2:48:08 AM</t>
  </si>
  <si>
    <t>591433618555</t>
  </si>
  <si>
    <t>12/4/2024 2:06:20 AM</t>
  </si>
  <si>
    <t>591433618516</t>
  </si>
  <si>
    <t>12/4/2024 2:02:55 AM</t>
  </si>
  <si>
    <t>591433618119</t>
  </si>
  <si>
    <t>12/4/2024 1:39:29 AM</t>
  </si>
  <si>
    <t>591433617731</t>
  </si>
  <si>
    <t>12/4/2024 1:18:53 AM</t>
  </si>
  <si>
    <t>591433616533</t>
  </si>
  <si>
    <t>79.207.51.237, 147.161.165.0, 172.22.2.226, 52.36.162.79</t>
  </si>
  <si>
    <t>12/4/2024 12:37:33 AM</t>
  </si>
  <si>
    <t>Cases Closed Task</t>
  </si>
  <si>
    <t>Agent ID</t>
  </si>
  <si>
    <t>Jan-25</t>
  </si>
  <si>
    <t>Feb-25</t>
  </si>
  <si>
    <t>Mar-25</t>
  </si>
  <si>
    <t>Apr-25</t>
  </si>
  <si>
    <t>(1/5/2025 - 1/11/2025)</t>
  </si>
  <si>
    <t>(1/12/2025 - 1/18/2025)</t>
  </si>
  <si>
    <t>(1/19/2025 - 1/25/2025)</t>
  </si>
  <si>
    <t>(1/26/2025 - 2/1/2025)</t>
  </si>
  <si>
    <t>(2/2/2025 - 2/8/2025)</t>
  </si>
  <si>
    <t>(2/9/2025 - 2/15/2025)</t>
  </si>
  <si>
    <t>(2/16/2025 - 2/22/2025)</t>
  </si>
  <si>
    <t>(2/23/2025 - 3/1/2025)</t>
  </si>
  <si>
    <t>(3/2/2025 - 3/8/2025)</t>
  </si>
  <si>
    <t>(3/9/2025 - 3/15/2025)</t>
  </si>
  <si>
    <t>(3/16/2025 - 3/22/2025)</t>
  </si>
  <si>
    <t>(3/23/2025 - 3/29/2025)</t>
  </si>
  <si>
    <t>(3/30/2025 - 4/5/2025)</t>
  </si>
  <si>
    <t>(4/6/2025 - 4/12/2025)</t>
  </si>
  <si>
    <t>(4/13/2025 - 4/19/2025)</t>
  </si>
  <si>
    <t>(4/20/2025 - 4/26/2025)</t>
  </si>
  <si>
    <t>(4/27/2025 - 5/3/2025)</t>
  </si>
  <si>
    <t>(5/4/2025 - 5/10/2025)</t>
  </si>
  <si>
    <t>(5/11/2025 - 5/17/2025)</t>
  </si>
  <si>
    <t>(5/18/2025 - 5/24/2025)</t>
  </si>
  <si>
    <t>(5/25/2025 - 5/31/2025)</t>
  </si>
  <si>
    <t>(12/29/2024 - 1/4/2025)</t>
  </si>
  <si>
    <t>Tier 1 (DMM)</t>
  </si>
  <si>
    <t>03:57:05</t>
  </si>
  <si>
    <t>27:33:21</t>
  </si>
  <si>
    <t>07:43:28</t>
  </si>
  <si>
    <t>05:28:12</t>
  </si>
  <si>
    <t>24:22:25</t>
  </si>
  <si>
    <t>14:42:22</t>
  </si>
  <si>
    <t>03:18:18</t>
  </si>
  <si>
    <t>24:05:37</t>
  </si>
  <si>
    <t>17:40:25</t>
  </si>
  <si>
    <t>00:05:50</t>
  </si>
  <si>
    <t>30:28:52</t>
  </si>
  <si>
    <t>05:34:23</t>
  </si>
  <si>
    <t>22:02:11</t>
  </si>
  <si>
    <t>09:31:00</t>
  </si>
  <si>
    <t>00:42:51</t>
  </si>
  <si>
    <t>28:51:18</t>
  </si>
  <si>
    <t>08:50:08</t>
  </si>
  <si>
    <t>01:16:38</t>
  </si>
  <si>
    <t>07:48:25</t>
  </si>
  <si>
    <t>34:26:19</t>
  </si>
  <si>
    <t>01:46:38</t>
  </si>
  <si>
    <t>11:54:30</t>
  </si>
  <si>
    <t>02:18:09</t>
  </si>
  <si>
    <t>03:16:41</t>
  </si>
  <si>
    <t>30:17:18</t>
  </si>
  <si>
    <t>11:24:41</t>
  </si>
  <si>
    <t>26:16:56</t>
  </si>
  <si>
    <t>10:16:47</t>
  </si>
  <si>
    <t>27:14:45</t>
  </si>
  <si>
    <t>14:08:07</t>
  </si>
  <si>
    <t>03:40:03</t>
  </si>
  <si>
    <t>23:45:48</t>
  </si>
  <si>
    <t>02:28:05</t>
  </si>
  <si>
    <t>29:58:43</t>
  </si>
  <si>
    <t>08:17:38</t>
  </si>
  <si>
    <t>03:41:25</t>
  </si>
  <si>
    <t>03:39:40</t>
  </si>
  <si>
    <t>01:41:12</t>
  </si>
  <si>
    <t>04:06:33</t>
  </si>
  <si>
    <t>27:45:35</t>
  </si>
  <si>
    <t>08:54:29</t>
  </si>
  <si>
    <t>03:18:34</t>
  </si>
  <si>
    <t>34:12:50</t>
  </si>
  <si>
    <t>13:28:24</t>
  </si>
  <si>
    <t>00:10:17</t>
  </si>
  <si>
    <t>00:09:46</t>
  </si>
  <si>
    <t>00:26:03</t>
  </si>
  <si>
    <t>05:21:13</t>
  </si>
  <si>
    <t>33:49:08</t>
  </si>
  <si>
    <t>04:09:51</t>
  </si>
  <si>
    <t>38:37:58</t>
  </si>
  <si>
    <t>16:26:08</t>
  </si>
  <si>
    <t>07:30:28</t>
  </si>
  <si>
    <t>03:44:30</t>
  </si>
  <si>
    <t>27:22:59</t>
  </si>
  <si>
    <t>13:26:51</t>
  </si>
  <si>
    <t>00:08:15</t>
  </si>
  <si>
    <t>06:53:59</t>
  </si>
  <si>
    <t>25:13:21</t>
  </si>
  <si>
    <t>09:50:47</t>
  </si>
  <si>
    <t>22:37:08</t>
  </si>
  <si>
    <t>07:21:49</t>
  </si>
  <si>
    <t>03:24:27</t>
  </si>
  <si>
    <t>28:36:10</t>
  </si>
  <si>
    <t>12:19:30</t>
  </si>
  <si>
    <t>02:24:32</t>
  </si>
  <si>
    <t>27:06:25</t>
  </si>
  <si>
    <t>15:46:45</t>
  </si>
  <si>
    <t>00:05:39</t>
  </si>
  <si>
    <t>19:32:00</t>
  </si>
  <si>
    <t>16:56:40</t>
  </si>
  <si>
    <t>26:21:51</t>
  </si>
  <si>
    <t>11:50:04</t>
  </si>
  <si>
    <t>31:39:41</t>
  </si>
  <si>
    <t>06:14:06</t>
  </si>
  <si>
    <t>00:40:25</t>
  </si>
  <si>
    <t>05:51:39</t>
  </si>
  <si>
    <t>02:22:42</t>
  </si>
  <si>
    <t>00:09:58</t>
  </si>
  <si>
    <t>03:59:45</t>
  </si>
  <si>
    <t>13:37:04</t>
  </si>
  <si>
    <t>04:57:01</t>
  </si>
  <si>
    <t>29:10:40</t>
  </si>
  <si>
    <t>05:15:03</t>
  </si>
  <si>
    <t>05:12:40</t>
  </si>
  <si>
    <t>25:20:28</t>
  </si>
  <si>
    <t>12:26:15</t>
  </si>
  <si>
    <t>03:55:14</t>
  </si>
  <si>
    <t>22:51:28</t>
  </si>
  <si>
    <t>09:04:24</t>
  </si>
  <si>
    <t>01:26:20</t>
  </si>
  <si>
    <t>20:09:32</t>
  </si>
  <si>
    <t>10:01:26</t>
  </si>
  <si>
    <t>05:19:35</t>
  </si>
  <si>
    <t>24:43:00</t>
  </si>
  <si>
    <t>13:45:30</t>
  </si>
  <si>
    <t>01:32:22</t>
  </si>
  <si>
    <t>23:31:10</t>
  </si>
  <si>
    <t>19:46:06</t>
  </si>
  <si>
    <t>33:14:43</t>
  </si>
  <si>
    <t>00:38:49</t>
  </si>
  <si>
    <t>29:28:16</t>
  </si>
  <si>
    <t>08:05:19</t>
  </si>
  <si>
    <t>00:49:27</t>
  </si>
  <si>
    <t>05:38:52</t>
  </si>
  <si>
    <t>29:50:06</t>
  </si>
  <si>
    <t>00:37:58</t>
  </si>
  <si>
    <t>17:05:01</t>
  </si>
  <si>
    <t>06:11:45</t>
  </si>
  <si>
    <t>02:54:23</t>
  </si>
  <si>
    <t>23:41:37</t>
  </si>
  <si>
    <t>07:53:52</t>
  </si>
  <si>
    <t>04:02:40</t>
  </si>
  <si>
    <t>28:41:16</t>
  </si>
  <si>
    <t>09:02:56</t>
  </si>
  <si>
    <t>04:34:51</t>
  </si>
  <si>
    <t>26:32:55</t>
  </si>
  <si>
    <t>09:27:30</t>
  </si>
  <si>
    <t>02:22:37</t>
  </si>
  <si>
    <t>17:38:15</t>
  </si>
  <si>
    <t>08:20:58</t>
  </si>
  <si>
    <t>01:32:17</t>
  </si>
  <si>
    <t>29:50:56</t>
  </si>
  <si>
    <t>09:00:20</t>
  </si>
  <si>
    <t>07:11:33</t>
  </si>
  <si>
    <t>30:12:08</t>
  </si>
  <si>
    <t>08:20:42</t>
  </si>
  <si>
    <t>03:23:36</t>
  </si>
  <si>
    <t>03:19:26</t>
  </si>
  <si>
    <t>27:52:56</t>
  </si>
  <si>
    <t>08:43:18</t>
  </si>
  <si>
    <t>12:43:52</t>
  </si>
  <si>
    <t>03:27:33</t>
  </si>
  <si>
    <t>29:24:28</t>
  </si>
  <si>
    <t>10:13:59</t>
  </si>
  <si>
    <t>00:08:46</t>
  </si>
  <si>
    <t>00:01:45</t>
  </si>
  <si>
    <t>00:08:08</t>
  </si>
  <si>
    <t>05:15:56</t>
  </si>
  <si>
    <t>23:01:35</t>
  </si>
  <si>
    <t>02:35:56</t>
  </si>
  <si>
    <t>21:02:45</t>
  </si>
  <si>
    <t>16:12:12</t>
  </si>
  <si>
    <t>14:19:29</t>
  </si>
  <si>
    <t>02:20:46</t>
  </si>
  <si>
    <t>09:32:12</t>
  </si>
  <si>
    <t>22:39:49</t>
  </si>
  <si>
    <t>09:09:55</t>
  </si>
  <si>
    <t>06:18:26</t>
  </si>
  <si>
    <t>24:45:45</t>
  </si>
  <si>
    <t>12:20:22</t>
  </si>
  <si>
    <t>01:02:45</t>
  </si>
  <si>
    <t>18:43:55</t>
  </si>
  <si>
    <t>04:59:41</t>
  </si>
  <si>
    <t>28:46:31</t>
  </si>
  <si>
    <t>13:06:04</t>
  </si>
  <si>
    <t>03:05:26</t>
  </si>
  <si>
    <t>23:08:54</t>
  </si>
  <si>
    <t>07:41:20</t>
  </si>
  <si>
    <t>00:04:54</t>
  </si>
  <si>
    <t>14:28:23</t>
  </si>
  <si>
    <t>00:10:23</t>
  </si>
  <si>
    <t>28:35:21</t>
  </si>
  <si>
    <t>10:45:10</t>
  </si>
  <si>
    <t>27:14:46</t>
  </si>
  <si>
    <t>03:21:48</t>
  </si>
  <si>
    <t>06:23:20</t>
  </si>
  <si>
    <t>26:11:11</t>
  </si>
  <si>
    <t>11:15:53</t>
  </si>
  <si>
    <t>00:33:34</t>
  </si>
  <si>
    <t>02:51:18</t>
  </si>
  <si>
    <t>30:15:32</t>
  </si>
  <si>
    <t>05:43:46</t>
  </si>
  <si>
    <t>03:25:53</t>
  </si>
  <si>
    <t>28:28:06</t>
  </si>
  <si>
    <t>11:33:00</t>
  </si>
  <si>
    <t>03:25:15</t>
  </si>
  <si>
    <t>25:18:45</t>
  </si>
  <si>
    <t>07:00:14</t>
  </si>
  <si>
    <t>00:55:42</t>
  </si>
  <si>
    <t>19:48:33</t>
  </si>
  <si>
    <t>03:27:27</t>
  </si>
  <si>
    <t>02:06:20</t>
  </si>
  <si>
    <t>10:23:10</t>
  </si>
  <si>
    <t>04:57:30</t>
  </si>
  <si>
    <t>00:03:02</t>
  </si>
  <si>
    <t>03:14:45</t>
  </si>
  <si>
    <t>04:42:25</t>
  </si>
  <si>
    <t>00:34:24</t>
  </si>
  <si>
    <t>18:50:42</t>
  </si>
  <si>
    <t>22:32:06</t>
  </si>
  <si>
    <t>02:02:14</t>
  </si>
  <si>
    <t>18:18:30</t>
  </si>
  <si>
    <t>06:36:07</t>
  </si>
  <si>
    <t>02:59:14</t>
  </si>
  <si>
    <t>17:16:47</t>
  </si>
  <si>
    <t>06:16:29</t>
  </si>
  <si>
    <t>00:56:36</t>
  </si>
  <si>
    <t>06:00:38</t>
  </si>
  <si>
    <t>02:05:58</t>
  </si>
  <si>
    <t>00:42:49</t>
  </si>
  <si>
    <t>14:19:31</t>
  </si>
  <si>
    <t>02:29:13</t>
  </si>
  <si>
    <t>02:59:11</t>
  </si>
  <si>
    <t>19:22:01</t>
  </si>
  <si>
    <t>05:17:33</t>
  </si>
  <si>
    <t>00:18:36</t>
  </si>
  <si>
    <t>00:05:36</t>
  </si>
  <si>
    <t>02:13:29</t>
  </si>
  <si>
    <t>15:29:58</t>
  </si>
  <si>
    <t>09:37:29</t>
  </si>
  <si>
    <t>01:41:52</t>
  </si>
  <si>
    <t>14:45:57</t>
  </si>
  <si>
    <t>11:19:21</t>
  </si>
  <si>
    <t>02:27:14</t>
  </si>
  <si>
    <t>18:12:20</t>
  </si>
  <si>
    <t>06:23:13</t>
  </si>
  <si>
    <t>01:59:19</t>
  </si>
  <si>
    <t>16:03:16</t>
  </si>
  <si>
    <t>08:49:22</t>
  </si>
  <si>
    <t>09:15:25</t>
  </si>
  <si>
    <t>04:09:32</t>
  </si>
  <si>
    <t>03:29:46</t>
  </si>
  <si>
    <t>16:10:22</t>
  </si>
  <si>
    <t>06:46:27</t>
  </si>
  <si>
    <t>01:57:18</t>
  </si>
  <si>
    <t>18:24:04</t>
  </si>
  <si>
    <t>06:47:55</t>
  </si>
  <si>
    <t>04:06:57</t>
  </si>
  <si>
    <t>17:43:16</t>
  </si>
  <si>
    <t>05:38:50</t>
  </si>
  <si>
    <t>02:01:03</t>
  </si>
  <si>
    <t>25:45:10</t>
  </si>
  <si>
    <t>03:55:30</t>
  </si>
  <si>
    <t>03:18:51</t>
  </si>
  <si>
    <t>08:20:43</t>
  </si>
  <si>
    <t>06:00:57</t>
  </si>
  <si>
    <t>00:42:06</t>
  </si>
  <si>
    <t>05:35:50</t>
  </si>
  <si>
    <t>02:42:35</t>
  </si>
  <si>
    <t>00:17:19</t>
  </si>
  <si>
    <t>06:47:06</t>
  </si>
  <si>
    <t>01:56:51</t>
  </si>
  <si>
    <t>07:01:58</t>
  </si>
  <si>
    <t>27:06:58</t>
  </si>
  <si>
    <t>01:55:30</t>
  </si>
  <si>
    <t>11:07:40</t>
  </si>
  <si>
    <t>03:52:03</t>
  </si>
  <si>
    <t>04:37:04</t>
  </si>
  <si>
    <t>20:12:59</t>
  </si>
  <si>
    <t>09:08:57</t>
  </si>
  <si>
    <t>03:18:47</t>
  </si>
  <si>
    <t>10:07:37</t>
  </si>
  <si>
    <t>07:21:53</t>
  </si>
  <si>
    <t>22:23:04</t>
  </si>
  <si>
    <t>06:22:27</t>
  </si>
  <si>
    <t>04:09:41</t>
  </si>
  <si>
    <t>00:08:06</t>
  </si>
  <si>
    <t>02:36:34</t>
  </si>
  <si>
    <t>16:20:22</t>
  </si>
  <si>
    <t>00:00:45</t>
  </si>
  <si>
    <t>02:59:27</t>
  </si>
  <si>
    <t>17:47:50</t>
  </si>
  <si>
    <t>14:30:17</t>
  </si>
  <si>
    <t>04:24:00</t>
  </si>
  <si>
    <t>19:14:32</t>
  </si>
  <si>
    <t>11:36:57</t>
  </si>
  <si>
    <t>00:36:25</t>
  </si>
  <si>
    <t>06:35:11</t>
  </si>
  <si>
    <t>01:09:39</t>
  </si>
  <si>
    <t>07:15:16</t>
  </si>
  <si>
    <t>07:44:52</t>
  </si>
  <si>
    <t>03:03:48</t>
  </si>
  <si>
    <t>20:16:16</t>
  </si>
  <si>
    <t>07:40:09</t>
  </si>
  <si>
    <t>03:20:45</t>
  </si>
  <si>
    <t>18:11:40</t>
  </si>
  <si>
    <t>13:37:35</t>
  </si>
  <si>
    <t>01:18:50</t>
  </si>
  <si>
    <t>08:07:27</t>
  </si>
  <si>
    <t>08:43:46</t>
  </si>
  <si>
    <t>08:47:01</t>
  </si>
  <si>
    <t>04:33:33</t>
  </si>
  <si>
    <t>05:07:14</t>
  </si>
  <si>
    <t>19:47:13</t>
  </si>
  <si>
    <t>10:10:45</t>
  </si>
  <si>
    <t>04:29:43</t>
  </si>
  <si>
    <t>19:53:15</t>
  </si>
  <si>
    <t>09:45:42</t>
  </si>
  <si>
    <t>05:33:55</t>
  </si>
  <si>
    <t>21:25:38</t>
  </si>
  <si>
    <t>08:48:21</t>
  </si>
  <si>
    <t>01:17:55</t>
  </si>
  <si>
    <t>28:15:05</t>
  </si>
  <si>
    <t>10:22:20</t>
  </si>
  <si>
    <t>04:42:20</t>
  </si>
  <si>
    <t>22:59:06</t>
  </si>
  <si>
    <t>13:36:00</t>
  </si>
  <si>
    <t>02:43:38</t>
  </si>
  <si>
    <t>23:50:18</t>
  </si>
  <si>
    <t>18:00:44</t>
  </si>
  <si>
    <t>00:29:27</t>
  </si>
  <si>
    <t>21:49:21</t>
  </si>
  <si>
    <t>17:13:38</t>
  </si>
  <si>
    <t>01:39:56</t>
  </si>
  <si>
    <t>07:36:37</t>
  </si>
  <si>
    <t>04:03:08</t>
  </si>
  <si>
    <t>00:06:03</t>
  </si>
  <si>
    <t>05:46:41</t>
  </si>
  <si>
    <t>02:03:39</t>
  </si>
  <si>
    <t>01:56:24</t>
  </si>
  <si>
    <t>06:24:28</t>
  </si>
  <si>
    <t>25:52:28</t>
  </si>
  <si>
    <t>01:32:05</t>
  </si>
  <si>
    <t>16:05:19</t>
  </si>
  <si>
    <t>04:49:51</t>
  </si>
  <si>
    <t>03:55:47</t>
  </si>
  <si>
    <t>28:50:04</t>
  </si>
  <si>
    <t>11:00:38</t>
  </si>
  <si>
    <t>04:45:39</t>
  </si>
  <si>
    <t>25:25:36</t>
  </si>
  <si>
    <t>09:31:15</t>
  </si>
  <si>
    <t>05:14:53</t>
  </si>
  <si>
    <t>09:32:52</t>
  </si>
  <si>
    <t>08:46:10</t>
  </si>
  <si>
    <t>24:00:31</t>
  </si>
  <si>
    <t>06:46:22</t>
  </si>
  <si>
    <t>01:35:23</t>
  </si>
  <si>
    <t>30:45:20</t>
  </si>
  <si>
    <t>08:18:48</t>
  </si>
  <si>
    <t>08:50:33</t>
  </si>
  <si>
    <t>29:31:21</t>
  </si>
  <si>
    <t>07:53:46</t>
  </si>
  <si>
    <t>01:35:46</t>
  </si>
  <si>
    <t>01:43:43</t>
  </si>
  <si>
    <t>01:37:19</t>
  </si>
  <si>
    <t>17:19:58</t>
  </si>
  <si>
    <t>05:18:58</t>
  </si>
  <si>
    <t>01:32:00</t>
  </si>
  <si>
    <t>15:36:27</t>
  </si>
  <si>
    <t>09:57:59</t>
  </si>
  <si>
    <t>00:19:40</t>
  </si>
  <si>
    <t>00:09:36</t>
  </si>
  <si>
    <t>05:33:37</t>
  </si>
  <si>
    <t>32:17:38</t>
  </si>
  <si>
    <t>02:29:52</t>
  </si>
  <si>
    <t>18:30:35</t>
  </si>
  <si>
    <t>18:57:44</t>
  </si>
  <si>
    <t>30:55:25</t>
  </si>
  <si>
    <t>06:10:20</t>
  </si>
  <si>
    <t>29:49:51</t>
  </si>
  <si>
    <t>08:41:06</t>
  </si>
  <si>
    <t>02:24:13</t>
  </si>
  <si>
    <t>09:23:36</t>
  </si>
  <si>
    <t>18:19:09</t>
  </si>
  <si>
    <t>24:06:33</t>
  </si>
  <si>
    <t>11:36:23</t>
  </si>
  <si>
    <t>20:31:27</t>
  </si>
  <si>
    <t>09:15:09</t>
  </si>
  <si>
    <t>00:22:43</t>
  </si>
  <si>
    <t>00:00:57</t>
  </si>
  <si>
    <t>01:05:30</t>
  </si>
  <si>
    <t>17:57:13</t>
  </si>
  <si>
    <t>05:39:54</t>
  </si>
  <si>
    <t>04:36:18</t>
  </si>
  <si>
    <t>25:50:37</t>
  </si>
  <si>
    <t>14:33:15</t>
  </si>
  <si>
    <t>03:30:54</t>
  </si>
  <si>
    <t>28:19:12</t>
  </si>
  <si>
    <t>13:39:07</t>
  </si>
  <si>
    <t>00:12:33</t>
  </si>
  <si>
    <t>30:48:40</t>
  </si>
  <si>
    <t>08:46:47</t>
  </si>
  <si>
    <t>00:24:11</t>
  </si>
  <si>
    <t>33:05:35</t>
  </si>
  <si>
    <t>04:21:52</t>
  </si>
  <si>
    <t>02:02:24</t>
  </si>
  <si>
    <t>10:32:17</t>
  </si>
  <si>
    <t>04:54:16</t>
  </si>
  <si>
    <t>00:08:14</t>
  </si>
  <si>
    <t>04:44:54</t>
  </si>
  <si>
    <t>01:14:17</t>
  </si>
  <si>
    <t>02:58:19</t>
  </si>
  <si>
    <t>31:57:07</t>
  </si>
  <si>
    <t>04:02:59</t>
  </si>
  <si>
    <t>04:07:16</t>
  </si>
  <si>
    <t>26:44:42</t>
  </si>
  <si>
    <t>12:28:59</t>
  </si>
  <si>
    <t>06:46:34</t>
  </si>
  <si>
    <t>22:15:25</t>
  </si>
  <si>
    <t>08:15:21</t>
  </si>
  <si>
    <t>1438164</t>
  </si>
  <si>
    <t>1310557</t>
  </si>
  <si>
    <t>Nora Summer</t>
  </si>
  <si>
    <t>Anneta Krasnianski</t>
  </si>
  <si>
    <t>(6/1/2025 - 6/7/2025)</t>
  </si>
  <si>
    <t>(6/8/2025 - 6/14/2025)</t>
  </si>
  <si>
    <t>(6/15/2025 - 6/21/2025)</t>
  </si>
  <si>
    <t>(6/22/2025 - 6/28/2025)</t>
  </si>
  <si>
    <t>(6/29/2025 - 7/5/2025)</t>
  </si>
  <si>
    <t>(7/6/2025 - 7/12/2025)</t>
  </si>
  <si>
    <t>(7/13/2025 - 7/19/2025)</t>
  </si>
  <si>
    <t>(7/20/2025 - 7/26/2025)</t>
  </si>
  <si>
    <t>(7/27/2025 - 8/2/2025)</t>
  </si>
  <si>
    <t>(8/3/2025 - 8/9/2025)</t>
  </si>
  <si>
    <t>(8/10/2025 - 8/16/2025)</t>
  </si>
  <si>
    <t>(8/17/2025 - 8/23/2025)</t>
  </si>
  <si>
    <t>(8/24/2025 - 8/30/2025)</t>
  </si>
  <si>
    <t>(8/31/2025 - 9/6/2025)</t>
  </si>
  <si>
    <t>(9/7/2025 - 9/13/2025)</t>
  </si>
  <si>
    <t>(9/14/2025 - 9/20/2025)</t>
  </si>
  <si>
    <t>(9/21/2025 - 9/27/2025)</t>
  </si>
  <si>
    <t>(9/28/2025 - 10/4/2025)</t>
  </si>
  <si>
    <t>(10/5/2025 - 10/11/2025)</t>
  </si>
  <si>
    <t>(10/12/2025 - 10/18/2025)</t>
  </si>
  <si>
    <t>(10/19/2025 - 10/25/2025)</t>
  </si>
  <si>
    <t>(10/26/2025 - 11/1/2025)</t>
  </si>
  <si>
    <t>(11/2/2025 - 11/8/2025)</t>
  </si>
  <si>
    <t>(11/9/2025 - 11/15/2025)</t>
  </si>
  <si>
    <t>(11/16/2025 - 11/22/2025)</t>
  </si>
  <si>
    <t>(11/23/2025 - 11/29/2025)</t>
  </si>
  <si>
    <t>(11/30/2025 - 12/6/2025)</t>
  </si>
  <si>
    <t>(12/7/2025 - 12/13/2025)</t>
  </si>
  <si>
    <t>(12/14/2025 - 12/20/2025)</t>
  </si>
  <si>
    <t>(12/21/2025 - 12/27/2025)</t>
  </si>
  <si>
    <t>(12/28/2025 - 1/3/2026)</t>
  </si>
  <si>
    <t>1438353</t>
  </si>
  <si>
    <t>May-25</t>
  </si>
  <si>
    <t>Jun-25</t>
  </si>
  <si>
    <t>Jul-25</t>
  </si>
  <si>
    <t>Aug-25</t>
  </si>
  <si>
    <t>Sep-25</t>
  </si>
  <si>
    <t>Oct-25</t>
  </si>
  <si>
    <t>Nov-25</t>
  </si>
  <si>
    <t>Dec-25</t>
  </si>
  <si>
    <t>Heat Name (Owner)</t>
  </si>
  <si>
    <t>Mark Hickenbottom</t>
  </si>
  <si>
    <t>01:04:45</t>
  </si>
  <si>
    <t>11:30:29</t>
  </si>
  <si>
    <t>03:31:52</t>
  </si>
  <si>
    <t>07:53:51</t>
  </si>
  <si>
    <t>20:11:19</t>
  </si>
  <si>
    <t>15:40:53</t>
  </si>
  <si>
    <t>03:44:02</t>
  </si>
  <si>
    <t>23:38:02</t>
  </si>
  <si>
    <t>18:01:23</t>
  </si>
  <si>
    <t>25:32:41</t>
  </si>
  <si>
    <t>15:48:47</t>
  </si>
  <si>
    <t>09:28:51</t>
  </si>
  <si>
    <t>19:19:40</t>
  </si>
  <si>
    <t>11:23:15</t>
  </si>
  <si>
    <t>23:02:17</t>
  </si>
  <si>
    <t>06:54:59</t>
  </si>
  <si>
    <t>01:25:38</t>
  </si>
  <si>
    <t>06:01:51</t>
  </si>
  <si>
    <t>29:14:22</t>
  </si>
  <si>
    <t>01:20:13</t>
  </si>
  <si>
    <t>15:58:12</t>
  </si>
  <si>
    <t>06:35:08</t>
  </si>
  <si>
    <t>06:07:49</t>
  </si>
  <si>
    <t>26:28:38</t>
  </si>
  <si>
    <t>11:53:30</t>
  </si>
  <si>
    <t>03:52:12</t>
  </si>
  <si>
    <t>20:18:32</t>
  </si>
  <si>
    <t>10:07:07</t>
  </si>
  <si>
    <t>05:00:18</t>
  </si>
  <si>
    <t>22:23:14</t>
  </si>
  <si>
    <t>08:07:28</t>
  </si>
  <si>
    <t>06:52:29</t>
  </si>
  <si>
    <t>25:47:54</t>
  </si>
  <si>
    <t>06:26:15</t>
  </si>
  <si>
    <t>01:10:04</t>
  </si>
  <si>
    <t>32:25:41</t>
  </si>
  <si>
    <t>06:47:57</t>
  </si>
  <si>
    <t>02:07:10</t>
  </si>
  <si>
    <t>05:43:12</t>
  </si>
  <si>
    <t>01:31:31</t>
  </si>
  <si>
    <t>03:43:37</t>
  </si>
  <si>
    <t>16:22:52</t>
  </si>
  <si>
    <t>24:47:25</t>
  </si>
  <si>
    <t>00:08:40</t>
  </si>
  <si>
    <t>00:01:21</t>
  </si>
  <si>
    <t>00:02:24</t>
  </si>
  <si>
    <t>03:54:10</t>
  </si>
  <si>
    <t>26:59:33</t>
  </si>
  <si>
    <t>03:48:04</t>
  </si>
  <si>
    <t>21:51:39</t>
  </si>
  <si>
    <t>19:11:40</t>
  </si>
  <si>
    <t>04:18:53</t>
  </si>
  <si>
    <t>07:20:23</t>
  </si>
  <si>
    <t>22:33:03</t>
  </si>
  <si>
    <t>15:39:24</t>
  </si>
  <si>
    <t>04:23:49</t>
  </si>
  <si>
    <t>10:47:05</t>
  </si>
  <si>
    <t>23:31:58</t>
  </si>
  <si>
    <t>24:08:54</t>
  </si>
  <si>
    <t>01:29:04</t>
  </si>
  <si>
    <t>24:37:15</t>
  </si>
  <si>
    <t>06:38:53</t>
  </si>
  <si>
    <t>05:13:17</t>
  </si>
  <si>
    <t>24:42:37</t>
  </si>
  <si>
    <t>14:56:43</t>
  </si>
  <si>
    <t>04:17:25</t>
  </si>
  <si>
    <t>24:41:28</t>
  </si>
  <si>
    <t>16:38:24</t>
  </si>
  <si>
    <t>00:23:36</t>
  </si>
  <si>
    <t>18:50:39</t>
  </si>
  <si>
    <t>36:19:51</t>
  </si>
  <si>
    <t>00:13:16</t>
  </si>
  <si>
    <t>24:55:22</t>
  </si>
  <si>
    <t>06:05:28</t>
  </si>
  <si>
    <t>00:14:10</t>
  </si>
  <si>
    <t>32:32:33</t>
  </si>
  <si>
    <t>04:48:59</t>
  </si>
  <si>
    <t>06:03:01</t>
  </si>
  <si>
    <t>23:31:22</t>
  </si>
  <si>
    <t>13:59:52</t>
  </si>
  <si>
    <t>00:15:29</t>
  </si>
  <si>
    <t>00:00:14</t>
  </si>
  <si>
    <t>04:36:15</t>
  </si>
  <si>
    <t>29:55:11</t>
  </si>
  <si>
    <t>03:49:32</t>
  </si>
  <si>
    <t>04:18:46</t>
  </si>
  <si>
    <t>18:26:43</t>
  </si>
  <si>
    <t>12:13:53</t>
  </si>
  <si>
    <t>07:28:28</t>
  </si>
  <si>
    <t>19:01:10</t>
  </si>
  <si>
    <t>10:03:35</t>
  </si>
  <si>
    <t>06:59:59</t>
  </si>
  <si>
    <t>14:39:35</t>
  </si>
  <si>
    <t>13:48:15</t>
  </si>
  <si>
    <t>03:18:10</t>
  </si>
  <si>
    <t>11:58:46</t>
  </si>
  <si>
    <t>17:31:44</t>
  </si>
  <si>
    <t>00:00:12</t>
  </si>
  <si>
    <t>21:03:42</t>
  </si>
  <si>
    <t>16:51:23</t>
  </si>
  <si>
    <t>07:17:05</t>
  </si>
  <si>
    <t>18:32:44</t>
  </si>
  <si>
    <t>12:01:04</t>
  </si>
  <si>
    <t>00:01:31</t>
  </si>
  <si>
    <t>26:08:13</t>
  </si>
  <si>
    <t>04:03:10</t>
  </si>
  <si>
    <t>02:34:22</t>
  </si>
  <si>
    <t>06:10:21</t>
  </si>
  <si>
    <t>27:24:02</t>
  </si>
  <si>
    <t>02:59:09</t>
  </si>
  <si>
    <t>14:29:38</t>
  </si>
  <si>
    <t>06:28:39</t>
  </si>
  <si>
    <t>04:35:05</t>
  </si>
  <si>
    <t>18:48:38</t>
  </si>
  <si>
    <t>12:14:26</t>
  </si>
  <si>
    <t>06:10:17</t>
  </si>
  <si>
    <t>15:45:40</t>
  </si>
  <si>
    <t>06:55:05</t>
  </si>
  <si>
    <t>20:33:30</t>
  </si>
  <si>
    <t>08:45:16</t>
  </si>
  <si>
    <t>05:39:15</t>
  </si>
  <si>
    <t>24:58:07</t>
  </si>
  <si>
    <t>04:13:06</t>
  </si>
  <si>
    <t>04:20:19</t>
  </si>
  <si>
    <t>25:38:04</t>
  </si>
  <si>
    <t>12:34:09</t>
  </si>
  <si>
    <t>09:42:40</t>
  </si>
  <si>
    <t>18:49:15</t>
  </si>
  <si>
    <t>08:23:41</t>
  </si>
  <si>
    <t>02:37:25</t>
  </si>
  <si>
    <t>11:04:31</t>
  </si>
  <si>
    <t>22:55:34</t>
  </si>
  <si>
    <t>00:09:16</t>
  </si>
  <si>
    <t>00:00:24</t>
  </si>
  <si>
    <t>00:02:47</t>
  </si>
  <si>
    <t>03:49:15</t>
  </si>
  <si>
    <t>30:01:55</t>
  </si>
  <si>
    <t>03:45:12</t>
  </si>
  <si>
    <t>15:32:43</t>
  </si>
  <si>
    <t>17:22:52</t>
  </si>
  <si>
    <t>24:44:16</t>
  </si>
  <si>
    <t>02:50:32</t>
  </si>
  <si>
    <t>11:23:55</t>
  </si>
  <si>
    <t>22:19:13</t>
  </si>
  <si>
    <t>02:44:47</t>
  </si>
  <si>
    <t>11:48:07</t>
  </si>
  <si>
    <t>23:35:14</t>
  </si>
  <si>
    <t>16:01:06</t>
  </si>
  <si>
    <t>06:39:13</t>
  </si>
  <si>
    <t>20:44:08</t>
  </si>
  <si>
    <t>10:07:48</t>
  </si>
  <si>
    <t>00:02:51</t>
  </si>
  <si>
    <t>03:57:47</t>
  </si>
  <si>
    <t>03:20:04</t>
  </si>
  <si>
    <t>24:47:12</t>
  </si>
  <si>
    <t>06:20:22</t>
  </si>
  <si>
    <t>03:16:04</t>
  </si>
  <si>
    <t>13:16:17</t>
  </si>
  <si>
    <t>19:57:32</t>
  </si>
  <si>
    <t>00:27:10</t>
  </si>
  <si>
    <t>52:04:10</t>
  </si>
  <si>
    <t>13:19:16</t>
  </si>
  <si>
    <t>01:19:34</t>
  </si>
  <si>
    <t>29:27:55</t>
  </si>
  <si>
    <t>10:31:31</t>
  </si>
  <si>
    <t>31:58:30</t>
  </si>
  <si>
    <t>04:45:25</t>
  </si>
  <si>
    <t>01:45:27</t>
  </si>
  <si>
    <t>01:41:08</t>
  </si>
  <si>
    <t>04:25:29</t>
  </si>
  <si>
    <t>15:32:09</t>
  </si>
  <si>
    <t>10:10:44</t>
  </si>
  <si>
    <t>04:58:32</t>
  </si>
  <si>
    <t>27:54:55</t>
  </si>
  <si>
    <t>05:12:44</t>
  </si>
  <si>
    <t>01:53:50</t>
  </si>
  <si>
    <t>09:57:10</t>
  </si>
  <si>
    <t>07:57:32</t>
  </si>
  <si>
    <t>08:01:43</t>
  </si>
  <si>
    <t>17:35:31</t>
  </si>
  <si>
    <t>10:51:34</t>
  </si>
  <si>
    <t>05:58:17</t>
  </si>
  <si>
    <t>18:19:52</t>
  </si>
  <si>
    <t>05:28:56</t>
  </si>
  <si>
    <t>23:38:01</t>
  </si>
  <si>
    <t>15:49:34</t>
  </si>
  <si>
    <t>00:04:27</t>
  </si>
  <si>
    <t>13:49:12</t>
  </si>
  <si>
    <t>16:29:35</t>
  </si>
  <si>
    <t>05:49:34</t>
  </si>
  <si>
    <t>15:00:16</t>
  </si>
  <si>
    <t>08:26:22</t>
  </si>
  <si>
    <t>00:14:52</t>
  </si>
  <si>
    <t>24:12:53</t>
  </si>
  <si>
    <t>05:45:39</t>
  </si>
  <si>
    <t>02:28:43</t>
  </si>
  <si>
    <t>07:19:57</t>
  </si>
  <si>
    <t>32:17:20</t>
  </si>
  <si>
    <t>03:08:32</t>
  </si>
  <si>
    <t>13:32:26</t>
  </si>
  <si>
    <t>07:18:10</t>
  </si>
  <si>
    <t>01:45:22</t>
  </si>
  <si>
    <t>01:16:09</t>
  </si>
  <si>
    <t>05:36:52</t>
  </si>
  <si>
    <t>28:08:25</t>
  </si>
  <si>
    <t>10:47:25</t>
  </si>
  <si>
    <t>05:16:57</t>
  </si>
  <si>
    <t>23:01:03</t>
  </si>
  <si>
    <t>13:53:45</t>
  </si>
  <si>
    <t>06:06:42</t>
  </si>
  <si>
    <t>21:46:14</t>
  </si>
  <si>
    <t>08:18:35</t>
  </si>
  <si>
    <t>04:42:58</t>
  </si>
  <si>
    <t>24:05:06</t>
  </si>
  <si>
    <t>04:46:10</t>
  </si>
  <si>
    <t>26:15:59</t>
  </si>
  <si>
    <t>11:19:50</t>
  </si>
  <si>
    <t>08:43:01</t>
  </si>
  <si>
    <t>27:47:40</t>
  </si>
  <si>
    <t>09:03:32</t>
  </si>
  <si>
    <t>00:12:30</t>
  </si>
  <si>
    <t>00:00:09</t>
  </si>
  <si>
    <t>04:28:37</t>
  </si>
  <si>
    <t>18:39:34</t>
  </si>
  <si>
    <t>21:52:12</t>
  </si>
  <si>
    <t>00:08:57</t>
  </si>
  <si>
    <t>00:10:36</t>
  </si>
  <si>
    <t>03:08:27</t>
  </si>
  <si>
    <t>26:56:34</t>
  </si>
  <si>
    <t>03:51:18</t>
  </si>
  <si>
    <t>21:28:52</t>
  </si>
  <si>
    <t>21:04:58</t>
  </si>
  <si>
    <t>02:29:21</t>
  </si>
  <si>
    <t>04:14:50</t>
  </si>
  <si>
    <t>26:18:54</t>
  </si>
  <si>
    <t>12:55:34</t>
  </si>
  <si>
    <t>02:44:07</t>
  </si>
  <si>
    <t>08:47:50</t>
  </si>
  <si>
    <t>19:06:28</t>
  </si>
  <si>
    <t>17:26:32</t>
  </si>
  <si>
    <t>07:45:19</t>
  </si>
  <si>
    <t>18:59:11</t>
  </si>
  <si>
    <t>11:58:21</t>
  </si>
  <si>
    <t>03:40:16</t>
  </si>
  <si>
    <t>21:16:48</t>
  </si>
  <si>
    <t>07:12:33</t>
  </si>
  <si>
    <t>03:44:58</t>
  </si>
  <si>
    <t>18:00:16</t>
  </si>
  <si>
    <t>14:23:53</t>
  </si>
  <si>
    <t>04:04:08</t>
  </si>
  <si>
    <t>21:05:51</t>
  </si>
  <si>
    <t>18:25:05</t>
  </si>
  <si>
    <t>00:41:52</t>
  </si>
  <si>
    <t>68:25:25</t>
  </si>
  <si>
    <t>14:25:03</t>
  </si>
  <si>
    <t>00:25:09</t>
  </si>
  <si>
    <t>23:40:24</t>
  </si>
  <si>
    <t>08:09:14</t>
  </si>
  <si>
    <t>01:33:51</t>
  </si>
  <si>
    <t>28:46:08</t>
  </si>
  <si>
    <t>05:43:05</t>
  </si>
  <si>
    <t>03:24:57</t>
  </si>
  <si>
    <t>16:26:01</t>
  </si>
  <si>
    <t>06:39:26</t>
  </si>
  <si>
    <t>05:05:31</t>
  </si>
  <si>
    <t>01:19:17</t>
  </si>
  <si>
    <t>04:19:35</t>
  </si>
  <si>
    <t>19:31:32</t>
  </si>
  <si>
    <t>10:25:34</t>
  </si>
  <si>
    <t>06:06:00</t>
  </si>
  <si>
    <t>21:14:03</t>
  </si>
  <si>
    <t>09:10:52</t>
  </si>
  <si>
    <t>06:01:13</t>
  </si>
  <si>
    <t>10:43:29</t>
  </si>
  <si>
    <t>09:56:33</t>
  </si>
  <si>
    <t>03:41:55</t>
  </si>
  <si>
    <t>24:49:27</t>
  </si>
  <si>
    <t>16:31:30</t>
  </si>
  <si>
    <t>01:51:20</t>
  </si>
  <si>
    <t>17:52:53</t>
  </si>
  <si>
    <t>22:27:37</t>
  </si>
  <si>
    <t>08:15:01</t>
  </si>
  <si>
    <t>20:00:28</t>
  </si>
  <si>
    <t>11:55:54</t>
  </si>
  <si>
    <t>01:14:06</t>
  </si>
  <si>
    <t>28:54:36</t>
  </si>
  <si>
    <t>07:49:43</t>
  </si>
  <si>
    <t>02:29:59</t>
  </si>
  <si>
    <t>08:51:03</t>
  </si>
  <si>
    <t>33:54:20</t>
  </si>
  <si>
    <t>04:12:19</t>
  </si>
  <si>
    <t>08:01:07</t>
  </si>
  <si>
    <t>03:45:40</t>
  </si>
  <si>
    <t>06:19:51</t>
  </si>
  <si>
    <t>26:51:40</t>
  </si>
  <si>
    <t>11:24:15</t>
  </si>
  <si>
    <t>22:23:45</t>
  </si>
  <si>
    <t>15:16:56</t>
  </si>
  <si>
    <t>06:09:32</t>
  </si>
  <si>
    <t>26:09:11</t>
  </si>
  <si>
    <t>12:01:44</t>
  </si>
  <si>
    <t>07:04:57</t>
  </si>
  <si>
    <t>08:35:55</t>
  </si>
  <si>
    <t>05:18:49</t>
  </si>
  <si>
    <t>24:07:20</t>
  </si>
  <si>
    <t>10:25:09</t>
  </si>
  <si>
    <t>10:09:51</t>
  </si>
  <si>
    <t>26:18:15</t>
  </si>
  <si>
    <t>10:10:47</t>
  </si>
  <si>
    <t>02:07:21</t>
  </si>
  <si>
    <t>12:03:32</t>
  </si>
  <si>
    <t>12:43:50</t>
  </si>
  <si>
    <t>00:10:06</t>
  </si>
  <si>
    <t>00:01:41</t>
  </si>
  <si>
    <t>00:31:50</t>
  </si>
  <si>
    <t>04:20:12</t>
  </si>
  <si>
    <t>27:13:22</t>
  </si>
  <si>
    <t>04:41:33</t>
  </si>
  <si>
    <t>19:06:57</t>
  </si>
  <si>
    <t>20:48:45</t>
  </si>
  <si>
    <t>04:03:24</t>
  </si>
  <si>
    <t>21:42:28</t>
  </si>
  <si>
    <t>19:06:10</t>
  </si>
  <si>
    <t>07:02:06</t>
  </si>
  <si>
    <t>14:57:05</t>
  </si>
  <si>
    <t>18:28:59</t>
  </si>
  <si>
    <t>00:06:09</t>
  </si>
  <si>
    <t>36:04:34</t>
  </si>
  <si>
    <t>07:20:43</t>
  </si>
  <si>
    <t>20:17:54</t>
  </si>
  <si>
    <t>12:08:29</t>
  </si>
  <si>
    <t>05:58:22</t>
  </si>
  <si>
    <t>19:38:52</t>
  </si>
  <si>
    <t>06:42:37</t>
  </si>
  <si>
    <t>06:31:57</t>
  </si>
  <si>
    <t>22:36:58</t>
  </si>
  <si>
    <t>16:05:36</t>
  </si>
  <si>
    <t>04:45:51</t>
  </si>
  <si>
    <t>25:36:26</t>
  </si>
  <si>
    <t>14:45:27</t>
  </si>
  <si>
    <t>00:28:06</t>
  </si>
  <si>
    <t>07:23:29</t>
  </si>
  <si>
    <t>11:40:31</t>
  </si>
  <si>
    <t>02:13:06</t>
  </si>
  <si>
    <t>29:14:30</t>
  </si>
  <si>
    <t>06:39:31</t>
  </si>
  <si>
    <t>02:58:24</t>
  </si>
  <si>
    <t>29:07:42</t>
  </si>
  <si>
    <t>04:10:07</t>
  </si>
  <si>
    <t>07:13:09</t>
  </si>
  <si>
    <t>23:40:52</t>
  </si>
  <si>
    <t>12:39:40</t>
  </si>
  <si>
    <t>01:06:33</t>
  </si>
  <si>
    <t>04:01:04</t>
  </si>
  <si>
    <t>19:46:12</t>
  </si>
  <si>
    <t>11:07:56</t>
  </si>
  <si>
    <t>05:15:44</t>
  </si>
  <si>
    <t>15:08:36</t>
  </si>
  <si>
    <t>06:41:01</t>
  </si>
  <si>
    <t>00:54:44</t>
  </si>
  <si>
    <t>05:45:16</t>
  </si>
  <si>
    <t>00:40:39</t>
  </si>
  <si>
    <t>03:27:41</t>
  </si>
  <si>
    <t>13:29:29</t>
  </si>
  <si>
    <t>08:45:22</t>
  </si>
  <si>
    <t>03:50:49</t>
  </si>
  <si>
    <t>22:52:45</t>
  </si>
  <si>
    <t>18:08:43</t>
  </si>
  <si>
    <t>10:24:31</t>
  </si>
  <si>
    <t>25:09:39</t>
  </si>
  <si>
    <t>01:02:38</t>
  </si>
  <si>
    <t>30:43:36</t>
  </si>
  <si>
    <t>05:36:15</t>
  </si>
  <si>
    <t>01:55:39</t>
  </si>
  <si>
    <t>08:49:53</t>
  </si>
  <si>
    <t>32:38:47</t>
  </si>
  <si>
    <t>03:38:36</t>
  </si>
  <si>
    <t>14:16:49</t>
  </si>
  <si>
    <t>05:51:05</t>
  </si>
  <si>
    <t>03:28:48</t>
  </si>
  <si>
    <t>17:27:20</t>
  </si>
  <si>
    <t>06:19:22</t>
  </si>
  <si>
    <t>05:35:37</t>
  </si>
  <si>
    <t>26:47:31</t>
  </si>
  <si>
    <t>12:19:54</t>
  </si>
  <si>
    <t>04:47:24</t>
  </si>
  <si>
    <t>30:54:49</t>
  </si>
  <si>
    <t>09:15:48</t>
  </si>
  <si>
    <t>06:12:20</t>
  </si>
  <si>
    <t>23:11:00</t>
  </si>
  <si>
    <t>07:16:43</t>
  </si>
  <si>
    <t>04:52:12</t>
  </si>
  <si>
    <t>25:40:04</t>
  </si>
  <si>
    <t>10:04:52</t>
  </si>
  <si>
    <t>04:51:25</t>
  </si>
  <si>
    <t>22:25:43</t>
  </si>
  <si>
    <t>09:38:35</t>
  </si>
  <si>
    <t>03:35:01</t>
  </si>
  <si>
    <t>17:42:06</t>
  </si>
  <si>
    <t>08:00:49</t>
  </si>
  <si>
    <t>04:07:45</t>
  </si>
  <si>
    <t>21:49:03</t>
  </si>
  <si>
    <t>19:30:27</t>
  </si>
  <si>
    <t>03:51:03</t>
  </si>
  <si>
    <t>22:14:03</t>
  </si>
  <si>
    <t>03:24:08</t>
  </si>
  <si>
    <t>24:03:14</t>
  </si>
  <si>
    <t>18:16:20</t>
  </si>
  <si>
    <t>06:14:58</t>
  </si>
  <si>
    <t>04:01:54</t>
  </si>
  <si>
    <t>23:25:34</t>
  </si>
  <si>
    <t>16:22:47</t>
  </si>
  <si>
    <t>04:41:08</t>
  </si>
  <si>
    <t>16:14:58</t>
  </si>
  <si>
    <t>17:16:37</t>
  </si>
  <si>
    <t>25:21:36</t>
  </si>
  <si>
    <t>05:34:49</t>
  </si>
  <si>
    <t>18:39:48</t>
  </si>
  <si>
    <t>09:47:18</t>
  </si>
  <si>
    <t>02:11:07</t>
  </si>
  <si>
    <t>22:58:40</t>
  </si>
  <si>
    <t>07:34:19</t>
  </si>
  <si>
    <t>05:18:42</t>
  </si>
  <si>
    <t>25:27:26</t>
  </si>
  <si>
    <t>14:16:35</t>
  </si>
  <si>
    <t>03:15:20</t>
  </si>
  <si>
    <t>28:28:37</t>
  </si>
  <si>
    <t>13:36:51</t>
  </si>
  <si>
    <t>00:20:32</t>
  </si>
  <si>
    <t>16:05:27</t>
  </si>
  <si>
    <t>14:06:33</t>
  </si>
  <si>
    <t>00:17:44</t>
  </si>
  <si>
    <t>19:01:47</t>
  </si>
  <si>
    <t>10:06:05</t>
  </si>
  <si>
    <t>01:07:26</t>
  </si>
  <si>
    <t>32:19:32</t>
  </si>
  <si>
    <t>04:01:53</t>
  </si>
  <si>
    <t>05:43:06</t>
  </si>
  <si>
    <t>25:25:51</t>
  </si>
  <si>
    <t>11:47:19</t>
  </si>
  <si>
    <t>03:25:36</t>
  </si>
  <si>
    <t>22:16:16</t>
  </si>
  <si>
    <t>10:33:33</t>
  </si>
  <si>
    <t>03:01:42</t>
  </si>
  <si>
    <t>17:10:06</t>
  </si>
  <si>
    <t>06:12:55</t>
  </si>
  <si>
    <t>02:55:19</t>
  </si>
  <si>
    <t>23:40:35</t>
  </si>
  <si>
    <t>11:07:00</t>
  </si>
  <si>
    <t>00:27:40</t>
  </si>
  <si>
    <t>04:55:10</t>
  </si>
  <si>
    <t>21:38:04</t>
  </si>
  <si>
    <t>09:30:19</t>
  </si>
  <si>
    <t>00:29:55</t>
  </si>
  <si>
    <t>20:59:49</t>
  </si>
  <si>
    <t>14:06:19</t>
  </si>
  <si>
    <t>04:12:55</t>
  </si>
  <si>
    <t>16:31:31</t>
  </si>
  <si>
    <t>08:12:48</t>
  </si>
  <si>
    <t>00:56:16</t>
  </si>
  <si>
    <t>29:59:50</t>
  </si>
  <si>
    <t>06:33:36</t>
  </si>
  <si>
    <t>01:05:26</t>
  </si>
  <si>
    <t>05:12:51</t>
  </si>
  <si>
    <t>08:07:26</t>
  </si>
  <si>
    <t>02:22:02</t>
  </si>
  <si>
    <t>15:31:23</t>
  </si>
  <si>
    <t>06:12:03</t>
  </si>
  <si>
    <t>05:30:18</t>
  </si>
  <si>
    <t>22:37:33</t>
  </si>
  <si>
    <t>08:23:22</t>
  </si>
  <si>
    <t>05:32:51</t>
  </si>
  <si>
    <t>20:25:19</t>
  </si>
  <si>
    <t>09:44:04</t>
  </si>
  <si>
    <t>05:16:36</t>
  </si>
  <si>
    <t>23:23:47</t>
  </si>
  <si>
    <t>07:57:49</t>
  </si>
  <si>
    <t>02:14:47</t>
  </si>
  <si>
    <t>26:09:07</t>
  </si>
  <si>
    <t>05:11:20</t>
  </si>
  <si>
    <t>02:24:43</t>
  </si>
  <si>
    <t>29:52:31</t>
  </si>
  <si>
    <t>08:09:43</t>
  </si>
  <si>
    <t>05:30:17</t>
  </si>
  <si>
    <t>23:01:52</t>
  </si>
  <si>
    <t>11:13:05</t>
  </si>
  <si>
    <t>02:49:30</t>
  </si>
  <si>
    <t>03:36:06</t>
  </si>
  <si>
    <t>03:42:16</t>
  </si>
  <si>
    <t>20:43:01</t>
  </si>
  <si>
    <t>12:02:57</t>
  </si>
  <si>
    <t>00:24:21</t>
  </si>
  <si>
    <t>00:02:58</t>
  </si>
  <si>
    <t>02:03:27</t>
  </si>
  <si>
    <t>13:37:41</t>
  </si>
  <si>
    <t>03:03:11</t>
  </si>
  <si>
    <t>20:08:27</t>
  </si>
  <si>
    <t>12:08:27</t>
  </si>
  <si>
    <t>01:16:48</t>
  </si>
  <si>
    <t>04:56:19</t>
  </si>
  <si>
    <t>06:50:54</t>
  </si>
  <si>
    <t>03:21:18</t>
  </si>
  <si>
    <t>16:11:55</t>
  </si>
  <si>
    <t>18:38:23</t>
  </si>
  <si>
    <t>30:28:44</t>
  </si>
  <si>
    <t>05:01:41</t>
  </si>
  <si>
    <t>23:35:17</t>
  </si>
  <si>
    <t>09:50:22</t>
  </si>
  <si>
    <t>02:31:50</t>
  </si>
  <si>
    <t>29:43:11</t>
  </si>
  <si>
    <t>08:30:29</t>
  </si>
  <si>
    <t>04:08:31</t>
  </si>
  <si>
    <t>18:51:01</t>
  </si>
  <si>
    <t>13:00:50</t>
  </si>
  <si>
    <t>03:06:43</t>
  </si>
  <si>
    <t>20:04:22</t>
  </si>
  <si>
    <t>12:36:49</t>
  </si>
  <si>
    <t>00:05:21</t>
  </si>
  <si>
    <t>23:29:40</t>
  </si>
  <si>
    <t>12:51:01</t>
  </si>
  <si>
    <t>00:26:35</t>
  </si>
  <si>
    <t>21:41:46</t>
  </si>
  <si>
    <t>09:19:10</t>
  </si>
  <si>
    <t>01:58:53</t>
  </si>
  <si>
    <t>15:05:59</t>
  </si>
  <si>
    <t>20:22:08</t>
  </si>
  <si>
    <t>00:06:40</t>
  </si>
  <si>
    <t>00:07:10</t>
  </si>
  <si>
    <t>03:34:29</t>
  </si>
  <si>
    <t>08:50:27</t>
  </si>
  <si>
    <t>05:54:03</t>
  </si>
  <si>
    <t>04:43:14</t>
  </si>
  <si>
    <t>03:50:34</t>
  </si>
  <si>
    <t>00:20:48</t>
  </si>
  <si>
    <t>03:50:16</t>
  </si>
  <si>
    <t>20:46:44</t>
  </si>
  <si>
    <t>09:48:39</t>
  </si>
  <si>
    <t>05:58:58</t>
  </si>
  <si>
    <t>21:32:28</t>
  </si>
  <si>
    <t>08:42:20</t>
  </si>
  <si>
    <t>EMEA Login Time</t>
  </si>
  <si>
    <t>APAC Login Time</t>
  </si>
  <si>
    <t>EMEA Logoff Time</t>
  </si>
  <si>
    <t>APAC Logoff Time</t>
  </si>
  <si>
    <t>1441878</t>
  </si>
  <si>
    <t>1439727</t>
  </si>
  <si>
    <t>*As of 2/18/2025</t>
  </si>
  <si>
    <t>Kara Moss</t>
  </si>
  <si>
    <t>Noel Perkins</t>
  </si>
  <si>
    <t>Angela Humphrey</t>
  </si>
  <si>
    <t>Amirah Davila</t>
  </si>
  <si>
    <t>Phoenix Gibbons</t>
  </si>
  <si>
    <t>Francesco Little</t>
  </si>
  <si>
    <t>Joel Potter</t>
  </si>
  <si>
    <t>Lilli Valencia</t>
  </si>
  <si>
    <t>Francis Rivas</t>
  </si>
  <si>
    <t>Kadie Sawyer</t>
  </si>
  <si>
    <t>Ada Hicks</t>
  </si>
  <si>
    <t>Yasmin Branch</t>
  </si>
  <si>
    <t>Randy Pacheco</t>
  </si>
  <si>
    <t>Joyce Mcdowell</t>
  </si>
  <si>
    <t>Astrid Krueger</t>
  </si>
  <si>
    <t>Shawn David</t>
  </si>
  <si>
    <t>Barnaby Mejia</t>
  </si>
  <si>
    <t>Jennifer Beard</t>
  </si>
  <si>
    <t>Isabelle Kent</t>
  </si>
  <si>
    <t>Amir Harrison</t>
  </si>
  <si>
    <t>Pearl Holland</t>
  </si>
  <si>
    <t>Sharon Ray</t>
  </si>
  <si>
    <t>Sinead Medina</t>
  </si>
  <si>
    <t>Whitney Ferguson</t>
  </si>
  <si>
    <t>Miya Short</t>
  </si>
  <si>
    <t>Rishi Welsh</t>
  </si>
  <si>
    <t>India Everett</t>
  </si>
  <si>
    <t>Cory Holt</t>
  </si>
  <si>
    <t>Darius Holman</t>
  </si>
  <si>
    <t>Kristina Vaughan</t>
  </si>
  <si>
    <t>Kyron Bartlett</t>
  </si>
  <si>
    <t>Rehan Rowland</t>
  </si>
  <si>
    <t>Frederick Casey</t>
  </si>
  <si>
    <t>Elissa Munoz</t>
  </si>
  <si>
    <t>Alan Roberts</t>
  </si>
  <si>
    <t>Arman Collins</t>
  </si>
  <si>
    <t>Ayrton Wiley</t>
  </si>
  <si>
    <t>Carter Sloan</t>
  </si>
  <si>
    <t>Ela Stafford</t>
  </si>
  <si>
    <t>Hasan Allison</t>
  </si>
  <si>
    <t>Asad Moody</t>
  </si>
  <si>
    <t>Marnie Reilly</t>
  </si>
  <si>
    <t>Tristan Hudson</t>
  </si>
  <si>
    <t>Mikolaj Castro</t>
  </si>
  <si>
    <t>Lauren Hansen</t>
  </si>
  <si>
    <t>Audrey Calderon</t>
  </si>
  <si>
    <t>Mustafa Key</t>
  </si>
  <si>
    <t>Arthur Hoffman</t>
  </si>
  <si>
    <t>Roy Woodward</t>
  </si>
  <si>
    <t>Lottie Reynolds</t>
  </si>
  <si>
    <t>Willow Walters</t>
  </si>
  <si>
    <t>Gracie Patton</t>
  </si>
  <si>
    <t>Rabia Snyder</t>
  </si>
  <si>
    <t>Lyndon Carson</t>
  </si>
  <si>
    <t>Maisha Gray</t>
  </si>
  <si>
    <t>Virginia Bray</t>
  </si>
  <si>
    <t>Rocco Ballard</t>
  </si>
  <si>
    <t>Eileen Richards</t>
  </si>
  <si>
    <t>Ollie Melton</t>
  </si>
  <si>
    <t>Gabriella Oliver</t>
  </si>
  <si>
    <t>Kamil Davis</t>
  </si>
  <si>
    <t>Sami Burnett</t>
  </si>
  <si>
    <t>Alec Peck</t>
  </si>
  <si>
    <t>Dexter Mack</t>
  </si>
  <si>
    <t>Malachy Church</t>
  </si>
  <si>
    <t>Brayden Mcguire</t>
  </si>
  <si>
    <t>Liberty Vasquez</t>
  </si>
  <si>
    <t>Fynn Eaton</t>
  </si>
  <si>
    <t>Maxwell Mcneil</t>
  </si>
  <si>
    <t>Janet Castaneda</t>
  </si>
  <si>
    <t>Cayden Cabrera</t>
  </si>
  <si>
    <t>Christopher Jennings</t>
  </si>
  <si>
    <t>Warren Escobar</t>
  </si>
  <si>
    <t>Jak Love</t>
  </si>
  <si>
    <t>Rosalie Chandler</t>
  </si>
  <si>
    <t>Antonio Ford</t>
  </si>
  <si>
    <t>Alessia Kane</t>
  </si>
  <si>
    <t>Montgomery Norton</t>
  </si>
  <si>
    <t>Usman Blake</t>
  </si>
  <si>
    <t>Travis Holden</t>
  </si>
  <si>
    <t>Johnny Livingston</t>
  </si>
  <si>
    <t>Kareem Yang</t>
  </si>
  <si>
    <t>Ayrton Huber</t>
  </si>
  <si>
    <t>Harvey Boone</t>
  </si>
  <si>
    <t>Substitute Name</t>
  </si>
  <si>
    <t>Ela Stafford [C]</t>
  </si>
  <si>
    <t>Randy Pacheco [C]</t>
  </si>
  <si>
    <t>Francesco Little [C]</t>
  </si>
  <si>
    <t>Lauren Hansen [C]</t>
  </si>
  <si>
    <t>Yasmin Branch [C]</t>
  </si>
  <si>
    <t>Isabelle Kent [C]</t>
  </si>
  <si>
    <t>Amirah Davila [C]</t>
  </si>
  <si>
    <t>Kamil Davis [C]</t>
  </si>
  <si>
    <t>Whitney Ferguson [C]</t>
  </si>
  <si>
    <t>Kyron Bartlett [C]</t>
  </si>
  <si>
    <t>Lilli Valencia [C]</t>
  </si>
  <si>
    <t>Kara Moss [C]</t>
  </si>
  <si>
    <t>Rehan Rowland [C]</t>
  </si>
  <si>
    <t>Rehan Rowland Santiago</t>
  </si>
  <si>
    <t>Jason Pravint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</si>
</sst>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h]:mm:ss;@"/>
    <numFmt numFmtId="165" formatCode="0.0%"/>
    <numFmt numFmtId="166" formatCode="[$-F400]h:mm:ss\ AM/PM"/>
    <numFmt numFmtId="167" formatCode="[$-409]m/d/yy\ h:mm\ AM/PM;@"/>
    <numFmt numFmtId="169" formatCode="0.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8"/>
      <name val="Arial"/>
      <family val="2"/>
    </font>
    <font>
      <b/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sz val="10"/>
      <color rgb="FF4D4D4D"/>
      <name val="Tahom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0"/>
      <color theme="0" tint="-0.14999847407452621"/>
      <name val="Arial"/>
      <family val="2"/>
    </font>
    <font>
      <sz val="9"/>
      <color theme="0" tint="-0.14999847407452621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7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2">
    <xf numFmtId="0" fontId="0" fillId="0" borderId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55" applyNumberFormat="0" applyFill="0" applyAlignment="0" applyProtection="0"/>
    <xf numFmtId="0" fontId="22" fillId="0" borderId="56" applyNumberFormat="0" applyFill="0" applyAlignment="0" applyProtection="0"/>
    <xf numFmtId="0" fontId="23" fillId="0" borderId="57" applyNumberFormat="0" applyFill="0" applyAlignment="0" applyProtection="0"/>
    <xf numFmtId="0" fontId="23" fillId="0" borderId="0" applyNumberFormat="0" applyFill="0" applyBorder="0" applyAlignment="0" applyProtection="0"/>
    <xf numFmtId="0" fontId="24" fillId="22" borderId="0" applyNumberFormat="0" applyBorder="0" applyAlignment="0" applyProtection="0"/>
    <xf numFmtId="0" fontId="25" fillId="23" borderId="0" applyNumberFormat="0" applyBorder="0" applyAlignment="0" applyProtection="0"/>
    <xf numFmtId="0" fontId="26" fillId="24" borderId="0" applyNumberFormat="0" applyBorder="0" applyAlignment="0" applyProtection="0"/>
    <xf numFmtId="0" fontId="27" fillId="25" borderId="58" applyNumberFormat="0" applyAlignment="0" applyProtection="0"/>
    <xf numFmtId="0" fontId="28" fillId="26" borderId="59" applyNumberFormat="0" applyAlignment="0" applyProtection="0"/>
    <xf numFmtId="0" fontId="29" fillId="26" borderId="58" applyNumberFormat="0" applyAlignment="0" applyProtection="0"/>
    <xf numFmtId="0" fontId="30" fillId="0" borderId="60" applyNumberFormat="0" applyFill="0" applyAlignment="0" applyProtection="0"/>
    <xf numFmtId="0" fontId="31" fillId="27" borderId="61" applyNumberFormat="0" applyAlignment="0" applyProtection="0"/>
    <xf numFmtId="0" fontId="16" fillId="0" borderId="0" applyNumberFormat="0" applyFill="0" applyBorder="0" applyAlignment="0" applyProtection="0"/>
    <xf numFmtId="0" fontId="1" fillId="28" borderId="62" applyNumberFormat="0" applyFont="0" applyAlignment="0" applyProtection="0"/>
    <xf numFmtId="0" fontId="32" fillId="0" borderId="0" applyNumberFormat="0" applyFill="0" applyBorder="0" applyAlignment="0" applyProtection="0"/>
    <xf numFmtId="0" fontId="2" fillId="0" borderId="63" applyNumberFormat="0" applyFill="0" applyAlignment="0" applyProtection="0"/>
    <xf numFmtId="0" fontId="33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3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3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33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33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33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1" borderId="0" applyNumberFormat="0" applyBorder="0" applyAlignment="0" applyProtection="0"/>
    <xf numFmtId="0" fontId="1" fillId="52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4" fillId="0" borderId="0"/>
  </cellStyleXfs>
  <cellXfs count="476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/>
    <xf numFmtId="0" fontId="0" fillId="0" borderId="15" xfId="0" applyBorder="1"/>
    <xf numFmtId="49" fontId="0" fillId="0" borderId="0" xfId="0" applyNumberFormat="1"/>
    <xf numFmtId="0" fontId="0" fillId="14" borderId="0" xfId="0" applyFill="1"/>
    <xf numFmtId="0" fontId="11" fillId="14" borderId="3" xfId="0" applyFont="1" applyFill="1" applyBorder="1" applyAlignment="1">
      <alignment horizontal="center"/>
    </xf>
    <xf numFmtId="0" fontId="11" fillId="13" borderId="3" xfId="0" applyFont="1" applyFill="1" applyBorder="1" applyAlignment="1">
      <alignment horizontal="center"/>
    </xf>
    <xf numFmtId="0" fontId="0" fillId="2" borderId="4" xfId="0" applyFont="1" applyFill="1" applyBorder="1"/>
    <xf numFmtId="0" fontId="0" fillId="2" borderId="23" xfId="0" applyFont="1" applyFill="1" applyBorder="1"/>
    <xf numFmtId="0" fontId="0" fillId="2" borderId="25" xfId="0" applyFont="1" applyFill="1" applyBorder="1"/>
    <xf numFmtId="0" fontId="0" fillId="2" borderId="0" xfId="0" applyFont="1" applyFill="1" applyBorder="1"/>
    <xf numFmtId="0" fontId="2" fillId="8" borderId="0" xfId="0" applyFont="1" applyFill="1" applyAlignment="1">
      <alignment horizontal="center"/>
    </xf>
    <xf numFmtId="0" fontId="2" fillId="8" borderId="0" xfId="0" applyFont="1" applyFill="1"/>
    <xf numFmtId="0" fontId="2" fillId="8" borderId="0" xfId="0" applyFont="1" applyFill="1" applyAlignment="1">
      <alignment horizontal="left"/>
    </xf>
    <xf numFmtId="0" fontId="2" fillId="7" borderId="0" xfId="0" applyFont="1" applyFill="1" applyAlignment="1">
      <alignment horizontal="left"/>
    </xf>
    <xf numFmtId="0" fontId="0" fillId="3" borderId="3" xfId="0" applyFill="1" applyBorder="1" applyAlignment="1">
      <alignment horizontal="left"/>
    </xf>
    <xf numFmtId="0" fontId="15" fillId="3" borderId="3" xfId="0" applyFont="1" applyFill="1" applyBorder="1" applyAlignment="1">
      <alignment horizontal="left" vertical="top" wrapText="1" readingOrder="1"/>
    </xf>
    <xf numFmtId="0" fontId="0" fillId="0" borderId="0" xfId="0" applyAlignment="1">
      <alignment horizontal="left"/>
    </xf>
    <xf numFmtId="0" fontId="0" fillId="3" borderId="3" xfId="0" applyFill="1" applyBorder="1"/>
    <xf numFmtId="165" fontId="11" fillId="14" borderId="3" xfId="1" applyNumberFormat="1" applyFont="1" applyFill="1" applyBorder="1" applyAlignment="1">
      <alignment horizontal="center"/>
    </xf>
    <xf numFmtId="165" fontId="11" fillId="13" borderId="3" xfId="1" applyNumberFormat="1" applyFont="1" applyFill="1" applyBorder="1" applyAlignment="1">
      <alignment horizontal="center"/>
    </xf>
    <xf numFmtId="49" fontId="2" fillId="8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4" fillId="2" borderId="4" xfId="0" applyFont="1" applyFill="1" applyBorder="1" applyAlignment="1">
      <alignment horizontal="center"/>
    </xf>
    <xf numFmtId="49" fontId="3" fillId="3" borderId="28" xfId="0" applyNumberFormat="1" applyFont="1" applyFill="1" applyBorder="1" applyAlignment="1">
      <alignment horizontal="center"/>
    </xf>
    <xf numFmtId="0" fontId="2" fillId="4" borderId="32" xfId="0" applyFont="1" applyFill="1" applyBorder="1" applyAlignment="1">
      <alignment horizontal="center"/>
    </xf>
    <xf numFmtId="0" fontId="2" fillId="4" borderId="32" xfId="1" applyNumberFormat="1" applyFont="1" applyFill="1" applyBorder="1" applyAlignment="1">
      <alignment horizontal="center"/>
    </xf>
    <xf numFmtId="10" fontId="2" fillId="4" borderId="7" xfId="0" applyNumberFormat="1" applyFont="1" applyFill="1" applyBorder="1" applyAlignment="1">
      <alignment horizontal="center"/>
    </xf>
    <xf numFmtId="0" fontId="5" fillId="12" borderId="4" xfId="0" applyFont="1" applyFill="1" applyBorder="1" applyAlignment="1">
      <alignment horizontal="center"/>
    </xf>
    <xf numFmtId="0" fontId="5" fillId="12" borderId="24" xfId="0" applyFont="1" applyFill="1" applyBorder="1" applyAlignment="1">
      <alignment horizontal="center"/>
    </xf>
    <xf numFmtId="0" fontId="5" fillId="12" borderId="23" xfId="0" applyFont="1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1" fillId="14" borderId="5" xfId="0" applyFont="1" applyFill="1" applyBorder="1" applyAlignment="1">
      <alignment horizontal="center"/>
    </xf>
    <xf numFmtId="49" fontId="2" fillId="8" borderId="2" xfId="0" applyNumberFormat="1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49" fontId="2" fillId="2" borderId="9" xfId="0" applyNumberFormat="1" applyFont="1" applyFill="1" applyBorder="1" applyAlignment="1">
      <alignment horizontal="center"/>
    </xf>
    <xf numFmtId="0" fontId="11" fillId="12" borderId="27" xfId="0" applyFont="1" applyFill="1" applyBorder="1" applyAlignment="1">
      <alignment horizontal="center"/>
    </xf>
    <xf numFmtId="0" fontId="0" fillId="2" borderId="0" xfId="0" applyFill="1"/>
    <xf numFmtId="0" fontId="0" fillId="2" borderId="0" xfId="0" applyFill="1" applyBorder="1"/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2" fillId="2" borderId="0" xfId="0" applyNumberFormat="1" applyFont="1" applyFill="1" applyAlignment="1">
      <alignment horizontal="center"/>
    </xf>
    <xf numFmtId="0" fontId="2" fillId="0" borderId="0" xfId="0" applyFont="1"/>
    <xf numFmtId="0" fontId="2" fillId="13" borderId="3" xfId="0" applyFont="1" applyFill="1" applyBorder="1" applyAlignment="1">
      <alignment horizontal="center" vertical="center" wrapText="1"/>
    </xf>
    <xf numFmtId="0" fontId="0" fillId="14" borderId="3" xfId="0" applyFill="1" applyBorder="1"/>
    <xf numFmtId="0" fontId="4" fillId="0" borderId="3" xfId="0" applyFont="1" applyBorder="1" applyAlignment="1">
      <alignment horizontal="left"/>
    </xf>
    <xf numFmtId="14" fontId="0" fillId="0" borderId="0" xfId="0" applyNumberFormat="1"/>
    <xf numFmtId="49" fontId="0" fillId="3" borderId="3" xfId="0" applyNumberFormat="1" applyFill="1" applyBorder="1"/>
    <xf numFmtId="49" fontId="0" fillId="3" borderId="3" xfId="0" applyNumberFormat="1" applyFill="1" applyBorder="1" applyAlignment="1">
      <alignment horizontal="left"/>
    </xf>
    <xf numFmtId="49" fontId="0" fillId="0" borderId="3" xfId="0" applyNumberFormat="1" applyBorder="1"/>
    <xf numFmtId="49" fontId="0" fillId="0" borderId="3" xfId="0" applyNumberFormat="1" applyFill="1" applyBorder="1"/>
    <xf numFmtId="49" fontId="0" fillId="0" borderId="3" xfId="0" applyNumberFormat="1" applyFill="1" applyBorder="1" applyAlignment="1">
      <alignment horizontal="left"/>
    </xf>
    <xf numFmtId="14" fontId="2" fillId="8" borderId="28" xfId="0" applyNumberFormat="1" applyFont="1" applyFill="1" applyBorder="1" applyAlignment="1">
      <alignment horizontal="center"/>
    </xf>
    <xf numFmtId="14" fontId="2" fillId="2" borderId="14" xfId="0" applyNumberFormat="1" applyFont="1" applyFill="1" applyBorder="1" applyAlignment="1">
      <alignment horizontal="center"/>
    </xf>
    <xf numFmtId="10" fontId="13" fillId="11" borderId="2" xfId="1" applyNumberFormat="1" applyFont="1" applyFill="1" applyBorder="1" applyAlignment="1">
      <alignment horizontal="center"/>
    </xf>
    <xf numFmtId="1" fontId="0" fillId="0" borderId="0" xfId="0" applyNumberFormat="1" applyAlignment="1">
      <alignment horizontal="left"/>
    </xf>
    <xf numFmtId="49" fontId="2" fillId="2" borderId="0" xfId="0" applyNumberFormat="1" applyFont="1" applyFill="1" applyAlignment="1">
      <alignment horizontal="right"/>
    </xf>
    <xf numFmtId="10" fontId="13" fillId="11" borderId="24" xfId="1" applyNumberFormat="1" applyFont="1" applyFill="1" applyBorder="1" applyAlignment="1">
      <alignment horizontal="center"/>
    </xf>
    <xf numFmtId="0" fontId="2" fillId="11" borderId="28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12" fillId="2" borderId="23" xfId="0" applyFont="1" applyFill="1" applyBorder="1" applyAlignment="1">
      <alignment horizontal="center"/>
    </xf>
    <xf numFmtId="0" fontId="2" fillId="2" borderId="23" xfId="0" applyFont="1" applyFill="1" applyBorder="1"/>
    <xf numFmtId="0" fontId="0" fillId="2" borderId="23" xfId="0" applyFont="1" applyFill="1" applyBorder="1" applyAlignment="1">
      <alignment horizontal="center"/>
    </xf>
    <xf numFmtId="0" fontId="0" fillId="2" borderId="0" xfId="0" applyFont="1" applyFill="1"/>
    <xf numFmtId="0" fontId="2" fillId="2" borderId="25" xfId="0" applyFont="1" applyFill="1" applyBorder="1" applyAlignment="1">
      <alignment horizontal="right"/>
    </xf>
    <xf numFmtId="0" fontId="12" fillId="2" borderId="25" xfId="0" applyFont="1" applyFill="1" applyBorder="1" applyAlignment="1">
      <alignment horizontal="center"/>
    </xf>
    <xf numFmtId="0" fontId="0" fillId="2" borderId="34" xfId="0" applyFont="1" applyFill="1" applyBorder="1"/>
    <xf numFmtId="0" fontId="2" fillId="8" borderId="4" xfId="0" applyFont="1" applyFill="1" applyBorder="1" applyAlignment="1">
      <alignment horizontal="center"/>
    </xf>
    <xf numFmtId="0" fontId="11" fillId="12" borderId="0" xfId="0" applyFont="1" applyFill="1" applyBorder="1" applyAlignment="1">
      <alignment horizontal="center" vertical="center"/>
    </xf>
    <xf numFmtId="0" fontId="11" fillId="13" borderId="16" xfId="0" applyFont="1" applyFill="1" applyBorder="1" applyAlignment="1">
      <alignment horizontal="center"/>
    </xf>
    <xf numFmtId="165" fontId="11" fillId="13" borderId="16" xfId="1" applyNumberFormat="1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 vertical="center"/>
    </xf>
    <xf numFmtId="0" fontId="11" fillId="14" borderId="3" xfId="1" applyNumberFormat="1" applyFont="1" applyFill="1" applyBorder="1" applyAlignment="1">
      <alignment horizontal="center"/>
    </xf>
    <xf numFmtId="0" fontId="11" fillId="13" borderId="3" xfId="1" applyNumberFormat="1" applyFont="1" applyFill="1" applyBorder="1" applyAlignment="1">
      <alignment horizontal="center"/>
    </xf>
    <xf numFmtId="10" fontId="11" fillId="14" borderId="3" xfId="1" applyNumberFormat="1" applyFont="1" applyFill="1" applyBorder="1" applyAlignment="1">
      <alignment horizontal="center"/>
    </xf>
    <xf numFmtId="10" fontId="11" fillId="13" borderId="3" xfId="1" applyNumberFormat="1" applyFont="1" applyFill="1" applyBorder="1" applyAlignment="1">
      <alignment horizontal="center"/>
    </xf>
    <xf numFmtId="0" fontId="11" fillId="14" borderId="9" xfId="1" applyNumberFormat="1" applyFont="1" applyFill="1" applyBorder="1" applyAlignment="1">
      <alignment horizontal="center"/>
    </xf>
    <xf numFmtId="0" fontId="11" fillId="13" borderId="9" xfId="1" applyNumberFormat="1" applyFont="1" applyFill="1" applyBorder="1" applyAlignment="1">
      <alignment horizontal="center"/>
    </xf>
    <xf numFmtId="0" fontId="11" fillId="12" borderId="31" xfId="0" applyFont="1" applyFill="1" applyBorder="1" applyAlignment="1">
      <alignment horizontal="center"/>
    </xf>
    <xf numFmtId="0" fontId="11" fillId="12" borderId="31" xfId="0" applyNumberFormat="1" applyFont="1" applyFill="1" applyBorder="1" applyAlignment="1">
      <alignment horizontal="center"/>
    </xf>
    <xf numFmtId="0" fontId="11" fillId="12" borderId="43" xfId="0" applyNumberFormat="1" applyFont="1" applyFill="1" applyBorder="1" applyAlignment="1">
      <alignment horizontal="center"/>
    </xf>
    <xf numFmtId="0" fontId="11" fillId="12" borderId="44" xfId="0" applyFont="1" applyFill="1" applyBorder="1" applyAlignment="1">
      <alignment horizontal="center"/>
    </xf>
    <xf numFmtId="0" fontId="11" fillId="12" borderId="44" xfId="0" applyNumberFormat="1" applyFont="1" applyFill="1" applyBorder="1" applyAlignment="1">
      <alignment horizontal="center"/>
    </xf>
    <xf numFmtId="10" fontId="11" fillId="14" borderId="5" xfId="1" applyNumberFormat="1" applyFont="1" applyFill="1" applyBorder="1" applyAlignment="1">
      <alignment horizontal="center"/>
    </xf>
    <xf numFmtId="0" fontId="11" fillId="14" borderId="5" xfId="1" applyNumberFormat="1" applyFont="1" applyFill="1" applyBorder="1" applyAlignment="1">
      <alignment horizontal="center"/>
    </xf>
    <xf numFmtId="165" fontId="11" fillId="14" borderId="5" xfId="1" applyNumberFormat="1" applyFont="1" applyFill="1" applyBorder="1" applyAlignment="1">
      <alignment horizontal="center"/>
    </xf>
    <xf numFmtId="0" fontId="11" fillId="14" borderId="37" xfId="1" applyNumberFormat="1" applyFont="1" applyFill="1" applyBorder="1" applyAlignment="1">
      <alignment horizontal="center"/>
    </xf>
    <xf numFmtId="0" fontId="11" fillId="12" borderId="45" xfId="0" applyFont="1" applyFill="1" applyBorder="1" applyAlignment="1">
      <alignment horizontal="center"/>
    </xf>
    <xf numFmtId="0" fontId="11" fillId="12" borderId="46" xfId="0" applyFont="1" applyFill="1" applyBorder="1" applyAlignment="1">
      <alignment horizontal="center"/>
    </xf>
    <xf numFmtId="0" fontId="11" fillId="12" borderId="47" xfId="0" applyFont="1" applyFill="1" applyBorder="1" applyAlignment="1">
      <alignment horizontal="center"/>
    </xf>
    <xf numFmtId="0" fontId="11" fillId="12" borderId="45" xfId="0" applyNumberFormat="1" applyFont="1" applyFill="1" applyBorder="1" applyAlignment="1">
      <alignment horizontal="center"/>
    </xf>
    <xf numFmtId="0" fontId="11" fillId="12" borderId="46" xfId="0" applyNumberFormat="1" applyFont="1" applyFill="1" applyBorder="1" applyAlignment="1">
      <alignment horizontal="center"/>
    </xf>
    <xf numFmtId="0" fontId="11" fillId="12" borderId="47" xfId="0" applyNumberFormat="1" applyFont="1" applyFill="1" applyBorder="1" applyAlignment="1">
      <alignment horizontal="center"/>
    </xf>
    <xf numFmtId="10" fontId="13" fillId="11" borderId="3" xfId="1" applyNumberFormat="1" applyFont="1" applyFill="1" applyBorder="1" applyAlignment="1">
      <alignment horizontal="center"/>
    </xf>
    <xf numFmtId="0" fontId="0" fillId="2" borderId="0" xfId="0" applyFont="1" applyFill="1" applyAlignment="1">
      <alignment horizontal="right"/>
    </xf>
    <xf numFmtId="165" fontId="11" fillId="13" borderId="6" xfId="1" applyNumberFormat="1" applyFont="1" applyFill="1" applyBorder="1" applyAlignment="1">
      <alignment horizontal="center"/>
    </xf>
    <xf numFmtId="0" fontId="11" fillId="13" borderId="6" xfId="0" applyFont="1" applyFill="1" applyBorder="1" applyAlignment="1">
      <alignment horizontal="center"/>
    </xf>
    <xf numFmtId="10" fontId="11" fillId="13" borderId="6" xfId="1" applyNumberFormat="1" applyFont="1" applyFill="1" applyBorder="1" applyAlignment="1">
      <alignment horizontal="center"/>
    </xf>
    <xf numFmtId="0" fontId="11" fillId="13" borderId="6" xfId="1" applyNumberFormat="1" applyFont="1" applyFill="1" applyBorder="1" applyAlignment="1">
      <alignment horizontal="center"/>
    </xf>
    <xf numFmtId="0" fontId="11" fillId="13" borderId="50" xfId="1" applyNumberFormat="1" applyFont="1" applyFill="1" applyBorder="1" applyAlignment="1">
      <alignment horizontal="center"/>
    </xf>
    <xf numFmtId="0" fontId="11" fillId="12" borderId="0" xfId="0" applyFont="1" applyFill="1" applyBorder="1" applyAlignment="1">
      <alignment horizontal="center"/>
    </xf>
    <xf numFmtId="0" fontId="0" fillId="2" borderId="22" xfId="0" applyFont="1" applyFill="1" applyBorder="1" applyAlignment="1">
      <alignment horizontal="center"/>
    </xf>
    <xf numFmtId="49" fontId="0" fillId="2" borderId="0" xfId="0" applyNumberFormat="1" applyFill="1"/>
    <xf numFmtId="0" fontId="9" fillId="2" borderId="0" xfId="0" applyFont="1" applyFill="1" applyAlignment="1">
      <alignment horizontal="center"/>
    </xf>
    <xf numFmtId="49" fontId="9" fillId="2" borderId="0" xfId="0" applyNumberFormat="1" applyFont="1" applyFill="1" applyAlignment="1">
      <alignment horizontal="center"/>
    </xf>
    <xf numFmtId="0" fontId="8" fillId="2" borderId="0" xfId="0" applyFont="1" applyFill="1" applyAlignment="1">
      <alignment horizontal="right"/>
    </xf>
    <xf numFmtId="0" fontId="9" fillId="2" borderId="0" xfId="0" applyFont="1" applyFill="1" applyBorder="1" applyAlignment="1">
      <alignment horizontal="center"/>
    </xf>
    <xf numFmtId="0" fontId="9" fillId="2" borderId="0" xfId="0" applyNumberFormat="1" applyFont="1" applyFill="1" applyAlignment="1">
      <alignment horizontal="center"/>
    </xf>
    <xf numFmtId="0" fontId="0" fillId="2" borderId="0" xfId="0" applyNumberFormat="1" applyFill="1"/>
    <xf numFmtId="49" fontId="2" fillId="8" borderId="0" xfId="0" applyNumberFormat="1" applyFont="1" applyFill="1" applyAlignment="1">
      <alignment horizontal="left"/>
    </xf>
    <xf numFmtId="0" fontId="0" fillId="2" borderId="0" xfId="0" applyNumberFormat="1" applyFill="1" applyAlignment="1">
      <alignment horizontal="left"/>
    </xf>
    <xf numFmtId="2" fontId="0" fillId="0" borderId="0" xfId="0" applyNumberFormat="1" applyAlignment="1">
      <alignment horizontal="left"/>
    </xf>
    <xf numFmtId="0" fontId="0" fillId="0" borderId="26" xfId="0" applyBorder="1"/>
    <xf numFmtId="0" fontId="11" fillId="14" borderId="6" xfId="0" applyFont="1" applyFill="1" applyBorder="1" applyAlignment="1">
      <alignment horizontal="center"/>
    </xf>
    <xf numFmtId="10" fontId="11" fillId="14" borderId="6" xfId="1" applyNumberFormat="1" applyFont="1" applyFill="1" applyBorder="1" applyAlignment="1">
      <alignment horizontal="center"/>
    </xf>
    <xf numFmtId="0" fontId="11" fillId="14" borderId="6" xfId="1" applyNumberFormat="1" applyFont="1" applyFill="1" applyBorder="1" applyAlignment="1">
      <alignment horizontal="center"/>
    </xf>
    <xf numFmtId="165" fontId="11" fillId="14" borderId="6" xfId="1" applyNumberFormat="1" applyFont="1" applyFill="1" applyBorder="1" applyAlignment="1">
      <alignment horizontal="center"/>
    </xf>
    <xf numFmtId="0" fontId="11" fillId="14" borderId="50" xfId="1" applyNumberFormat="1" applyFont="1" applyFill="1" applyBorder="1" applyAlignment="1">
      <alignment horizontal="center"/>
    </xf>
    <xf numFmtId="10" fontId="11" fillId="13" borderId="16" xfId="1" applyNumberFormat="1" applyFont="1" applyFill="1" applyBorder="1" applyAlignment="1">
      <alignment horizontal="center"/>
    </xf>
    <xf numFmtId="0" fontId="11" fillId="13" borderId="16" xfId="1" applyNumberFormat="1" applyFont="1" applyFill="1" applyBorder="1" applyAlignment="1">
      <alignment horizontal="center"/>
    </xf>
    <xf numFmtId="0" fontId="11" fillId="13" borderId="17" xfId="1" applyNumberFormat="1" applyFont="1" applyFill="1" applyBorder="1" applyAlignment="1">
      <alignment horizontal="center"/>
    </xf>
    <xf numFmtId="0" fontId="13" fillId="2" borderId="0" xfId="0" applyFont="1" applyFill="1" applyBorder="1" applyAlignment="1">
      <alignment horizontal="left"/>
    </xf>
    <xf numFmtId="0" fontId="17" fillId="2" borderId="0" xfId="0" applyFont="1" applyFill="1"/>
    <xf numFmtId="0" fontId="13" fillId="2" borderId="0" xfId="0" applyNumberFormat="1" applyFont="1" applyFill="1" applyBorder="1" applyAlignment="1">
      <alignment horizontal="center"/>
    </xf>
    <xf numFmtId="0" fontId="13" fillId="2" borderId="0" xfId="0" applyFont="1" applyFill="1"/>
    <xf numFmtId="0" fontId="13" fillId="2" borderId="0" xfId="0" applyNumberFormat="1" applyFont="1" applyFill="1" applyBorder="1" applyAlignment="1">
      <alignment horizontal="left"/>
    </xf>
    <xf numFmtId="10" fontId="13" fillId="20" borderId="3" xfId="1" applyNumberFormat="1" applyFont="1" applyFill="1" applyBorder="1" applyAlignment="1">
      <alignment horizontal="center"/>
    </xf>
    <xf numFmtId="0" fontId="19" fillId="2" borderId="0" xfId="0" applyFont="1" applyFill="1"/>
    <xf numFmtId="0" fontId="12" fillId="2" borderId="0" xfId="0" applyFont="1" applyFill="1" applyAlignment="1">
      <alignment horizontal="right"/>
    </xf>
    <xf numFmtId="0" fontId="19" fillId="2" borderId="0" xfId="0" applyNumberFormat="1" applyFont="1" applyFill="1" applyBorder="1" applyAlignment="1">
      <alignment horizontal="left"/>
    </xf>
    <xf numFmtId="0" fontId="12" fillId="2" borderId="0" xfId="0" applyFont="1" applyFill="1"/>
    <xf numFmtId="49" fontId="4" fillId="0" borderId="0" xfId="0" applyNumberFormat="1" applyFont="1"/>
    <xf numFmtId="16" fontId="3" fillId="3" borderId="4" xfId="0" applyNumberFormat="1" applyFont="1" applyFill="1" applyBorder="1" applyAlignment="1">
      <alignment horizontal="center"/>
    </xf>
    <xf numFmtId="9" fontId="2" fillId="4" borderId="32" xfId="1" applyFont="1" applyFill="1" applyBorder="1" applyAlignment="1">
      <alignment horizontal="center"/>
    </xf>
    <xf numFmtId="0" fontId="2" fillId="5" borderId="7" xfId="0" applyFont="1" applyFill="1" applyBorder="1"/>
    <xf numFmtId="0" fontId="2" fillId="5" borderId="6" xfId="0" applyFont="1" applyFill="1" applyBorder="1"/>
    <xf numFmtId="49" fontId="2" fillId="5" borderId="6" xfId="0" applyNumberFormat="1" applyFont="1" applyFill="1" applyBorder="1" applyAlignment="1">
      <alignment horizontal="center"/>
    </xf>
    <xf numFmtId="1" fontId="2" fillId="5" borderId="6" xfId="0" applyNumberFormat="1" applyFont="1" applyFill="1" applyBorder="1" applyAlignment="1">
      <alignment horizontal="center"/>
    </xf>
    <xf numFmtId="10" fontId="2" fillId="5" borderId="6" xfId="1" applyNumberFormat="1" applyFont="1" applyFill="1" applyBorder="1"/>
    <xf numFmtId="0" fontId="5" fillId="12" borderId="11" xfId="0" applyFont="1" applyFill="1" applyBorder="1" applyAlignment="1">
      <alignment horizontal="center"/>
    </xf>
    <xf numFmtId="0" fontId="5" fillId="12" borderId="33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0" fontId="0" fillId="0" borderId="0" xfId="0" applyNumberFormat="1"/>
    <xf numFmtId="49" fontId="0" fillId="3" borderId="0" xfId="0" applyNumberFormat="1" applyFill="1"/>
    <xf numFmtId="49" fontId="0" fillId="0" borderId="3" xfId="0" applyNumberFormat="1" applyBorder="1" applyAlignment="1">
      <alignment horizontal="left"/>
    </xf>
    <xf numFmtId="0" fontId="2" fillId="8" borderId="1" xfId="0" applyFont="1" applyFill="1" applyBorder="1" applyAlignment="1">
      <alignment horizontal="center"/>
    </xf>
    <xf numFmtId="49" fontId="0" fillId="3" borderId="11" xfId="0" applyNumberFormat="1" applyFill="1" applyBorder="1"/>
    <xf numFmtId="49" fontId="0" fillId="3" borderId="11" xfId="0" applyNumberFormat="1" applyFill="1" applyBorder="1" applyAlignment="1">
      <alignment horizontal="left"/>
    </xf>
    <xf numFmtId="0" fontId="2" fillId="8" borderId="6" xfId="0" applyFont="1" applyFill="1" applyBorder="1" applyAlignment="1">
      <alignment horizontal="center" vertical="center" wrapText="1"/>
    </xf>
    <xf numFmtId="0" fontId="2" fillId="8" borderId="6" xfId="0" applyFont="1" applyFill="1" applyBorder="1" applyAlignment="1">
      <alignment horizontal="center" vertical="center"/>
    </xf>
    <xf numFmtId="9" fontId="2" fillId="8" borderId="6" xfId="0" applyNumberFormat="1" applyFont="1" applyFill="1" applyBorder="1" applyAlignment="1">
      <alignment horizontal="center" vertical="center"/>
    </xf>
    <xf numFmtId="9" fontId="2" fillId="9" borderId="6" xfId="0" applyNumberFormat="1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2" fillId="8" borderId="6" xfId="1" applyNumberFormat="1" applyFont="1" applyFill="1" applyBorder="1" applyAlignment="1">
      <alignment horizontal="center" vertical="center" wrapText="1"/>
    </xf>
    <xf numFmtId="164" fontId="2" fillId="8" borderId="6" xfId="0" applyNumberFormat="1" applyFont="1" applyFill="1" applyBorder="1" applyAlignment="1">
      <alignment horizontal="center" vertical="center" wrapText="1"/>
    </xf>
    <xf numFmtId="0" fontId="2" fillId="15" borderId="6" xfId="0" applyFont="1" applyFill="1" applyBorder="1" applyAlignment="1">
      <alignment horizontal="center" vertical="center" wrapText="1"/>
    </xf>
    <xf numFmtId="49" fontId="5" fillId="6" borderId="6" xfId="0" applyNumberFormat="1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 wrapText="1"/>
    </xf>
    <xf numFmtId="49" fontId="2" fillId="7" borderId="6" xfId="0" applyNumberFormat="1" applyFont="1" applyFill="1" applyBorder="1" applyAlignment="1">
      <alignment horizontal="center" vertical="center" wrapText="1"/>
    </xf>
    <xf numFmtId="10" fontId="6" fillId="8" borderId="6" xfId="1" applyNumberFormat="1" applyFont="1" applyFill="1" applyBorder="1" applyAlignment="1">
      <alignment horizontal="center" vertical="center" wrapText="1"/>
    </xf>
    <xf numFmtId="10" fontId="6" fillId="8" borderId="6" xfId="0" applyNumberFormat="1" applyFont="1" applyFill="1" applyBorder="1" applyAlignment="1">
      <alignment horizontal="center" vertical="center" wrapText="1"/>
    </xf>
    <xf numFmtId="0" fontId="2" fillId="9" borderId="6" xfId="0" applyFont="1" applyFill="1" applyBorder="1" applyAlignment="1">
      <alignment horizontal="center" vertical="center" wrapText="1"/>
    </xf>
    <xf numFmtId="1" fontId="2" fillId="14" borderId="6" xfId="0" applyNumberFormat="1" applyFont="1" applyFill="1" applyBorder="1" applyAlignment="1">
      <alignment horizontal="center" vertical="center" wrapText="1"/>
    </xf>
    <xf numFmtId="10" fontId="2" fillId="11" borderId="6" xfId="1" applyNumberFormat="1" applyFont="1" applyFill="1" applyBorder="1" applyAlignment="1">
      <alignment horizontal="center" vertical="center" wrapText="1"/>
    </xf>
    <xf numFmtId="10" fontId="2" fillId="8" borderId="6" xfId="1" applyNumberFormat="1" applyFont="1" applyFill="1" applyBorder="1" applyAlignment="1">
      <alignment horizontal="center" vertical="center" wrapText="1"/>
    </xf>
    <xf numFmtId="0" fontId="2" fillId="18" borderId="6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11" borderId="6" xfId="0" applyFont="1" applyFill="1" applyBorder="1" applyAlignment="1">
      <alignment horizontal="center" vertical="center" wrapText="1"/>
    </xf>
    <xf numFmtId="0" fontId="5" fillId="14" borderId="6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 wrapText="1"/>
    </xf>
    <xf numFmtId="10" fontId="5" fillId="8" borderId="6" xfId="1" applyNumberFormat="1" applyFont="1" applyFill="1" applyBorder="1" applyAlignment="1">
      <alignment horizontal="center" vertical="center" wrapText="1"/>
    </xf>
    <xf numFmtId="0" fontId="2" fillId="17" borderId="21" xfId="0" applyFont="1" applyFill="1" applyBorder="1" applyAlignment="1">
      <alignment horizontal="center" vertical="center" wrapText="1"/>
    </xf>
    <xf numFmtId="0" fontId="2" fillId="17" borderId="6" xfId="0" applyFont="1" applyFill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left"/>
    </xf>
    <xf numFmtId="0" fontId="11" fillId="14" borderId="13" xfId="0" applyFont="1" applyFill="1" applyBorder="1" applyAlignment="1">
      <alignment horizontal="left"/>
    </xf>
    <xf numFmtId="0" fontId="11" fillId="13" borderId="8" xfId="0" applyFont="1" applyFill="1" applyBorder="1" applyAlignment="1">
      <alignment horizontal="left"/>
    </xf>
    <xf numFmtId="0" fontId="11" fillId="14" borderId="8" xfId="0" applyFont="1" applyFill="1" applyBorder="1" applyAlignment="1">
      <alignment horizontal="left"/>
    </xf>
    <xf numFmtId="0" fontId="11" fillId="13" borderId="20" xfId="0" applyFont="1" applyFill="1" applyBorder="1" applyAlignment="1">
      <alignment horizontal="left"/>
    </xf>
    <xf numFmtId="0" fontId="11" fillId="14" borderId="20" xfId="0" applyFont="1" applyFill="1" applyBorder="1" applyAlignment="1">
      <alignment horizontal="left"/>
    </xf>
    <xf numFmtId="0" fontId="11" fillId="13" borderId="15" xfId="0" applyFont="1" applyFill="1" applyBorder="1" applyAlignment="1">
      <alignment horizontal="left"/>
    </xf>
    <xf numFmtId="0" fontId="5" fillId="21" borderId="1" xfId="0" applyFont="1" applyFill="1" applyBorder="1" applyAlignment="1">
      <alignment horizontal="center"/>
    </xf>
    <xf numFmtId="0" fontId="5" fillId="21" borderId="22" xfId="0" applyFont="1" applyFill="1" applyBorder="1" applyAlignment="1">
      <alignment horizontal="center"/>
    </xf>
    <xf numFmtId="0" fontId="5" fillId="21" borderId="10" xfId="0" applyFont="1" applyFill="1" applyBorder="1" applyAlignment="1">
      <alignment horizontal="center"/>
    </xf>
    <xf numFmtId="166" fontId="7" fillId="20" borderId="13" xfId="0" applyNumberFormat="1" applyFont="1" applyFill="1" applyBorder="1" applyAlignment="1">
      <alignment horizontal="center"/>
    </xf>
    <xf numFmtId="166" fontId="7" fillId="20" borderId="5" xfId="0" applyNumberFormat="1" applyFont="1" applyFill="1" applyBorder="1" applyAlignment="1">
      <alignment horizontal="center"/>
    </xf>
    <xf numFmtId="166" fontId="7" fillId="20" borderId="37" xfId="0" applyNumberFormat="1" applyFont="1" applyFill="1" applyBorder="1" applyAlignment="1">
      <alignment horizontal="center"/>
    </xf>
    <xf numFmtId="167" fontId="4" fillId="0" borderId="0" xfId="0" applyNumberFormat="1" applyFont="1" applyAlignment="1">
      <alignment horizontal="left"/>
    </xf>
    <xf numFmtId="167" fontId="0" fillId="0" borderId="0" xfId="0" applyNumberFormat="1" applyAlignment="1">
      <alignment horizontal="left"/>
    </xf>
    <xf numFmtId="167" fontId="9" fillId="0" borderId="0" xfId="0" applyNumberFormat="1" applyFont="1" applyAlignment="1">
      <alignment horizontal="left"/>
    </xf>
    <xf numFmtId="14" fontId="9" fillId="0" borderId="0" xfId="0" applyNumberFormat="1" applyFont="1" applyAlignment="1">
      <alignment horizontal="left"/>
    </xf>
    <xf numFmtId="166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34" fillId="8" borderId="64" xfId="45" applyFont="1" applyFill="1" applyBorder="1" applyAlignment="1" applyProtection="1">
      <alignment horizontal="left" vertical="top" wrapText="1" readingOrder="1"/>
      <protection locked="0"/>
    </xf>
    <xf numFmtId="0" fontId="34" fillId="16" borderId="64" xfId="45" applyFont="1" applyFill="1" applyBorder="1" applyAlignment="1" applyProtection="1">
      <alignment horizontal="left" vertical="top" wrapText="1" readingOrder="1"/>
      <protection locked="0"/>
    </xf>
    <xf numFmtId="0" fontId="0" fillId="0" borderId="0" xfId="0" applyAlignment="1">
      <alignment vertical="top"/>
    </xf>
    <xf numFmtId="49" fontId="2" fillId="12" borderId="4" xfId="0" applyNumberFormat="1" applyFont="1" applyFill="1" applyBorder="1" applyAlignment="1">
      <alignment horizontal="left" vertical="top"/>
    </xf>
    <xf numFmtId="0" fontId="2" fillId="12" borderId="19" xfId="0" applyFont="1" applyFill="1" applyBorder="1" applyAlignment="1">
      <alignment horizontal="left" vertical="top"/>
    </xf>
    <xf numFmtId="0" fontId="2" fillId="12" borderId="42" xfId="0" applyFont="1" applyFill="1" applyBorder="1" applyAlignment="1">
      <alignment horizontal="left" vertical="center"/>
    </xf>
    <xf numFmtId="0" fontId="14" fillId="0" borderId="3" xfId="45" applyFont="1" applyBorder="1" applyAlignment="1" applyProtection="1">
      <alignment horizontal="left" vertical="top" wrapText="1" readingOrder="1"/>
      <protection locked="0"/>
    </xf>
    <xf numFmtId="0" fontId="4" fillId="0" borderId="3" xfId="45" applyBorder="1" applyAlignment="1">
      <alignment vertical="top"/>
    </xf>
    <xf numFmtId="49" fontId="4" fillId="0" borderId="38" xfId="0" applyNumberFormat="1" applyFont="1" applyBorder="1" applyAlignment="1">
      <alignment horizontal="left" vertical="top"/>
    </xf>
    <xf numFmtId="14" fontId="0" fillId="0" borderId="3" xfId="0" applyNumberFormat="1" applyBorder="1" applyAlignment="1">
      <alignment horizontal="left" vertical="top"/>
    </xf>
    <xf numFmtId="14" fontId="4" fillId="0" borderId="9" xfId="0" applyNumberFormat="1" applyFont="1" applyBorder="1" applyAlignment="1">
      <alignment horizontal="center" vertical="center"/>
    </xf>
    <xf numFmtId="49" fontId="0" fillId="0" borderId="38" xfId="0" applyNumberFormat="1" applyBorder="1" applyAlignment="1">
      <alignment horizontal="left" vertical="top"/>
    </xf>
    <xf numFmtId="0" fontId="0" fillId="0" borderId="38" xfId="0" applyBorder="1" applyAlignment="1">
      <alignment horizontal="left" vertical="top"/>
    </xf>
    <xf numFmtId="14" fontId="0" fillId="0" borderId="9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left" vertical="center"/>
    </xf>
    <xf numFmtId="14" fontId="0" fillId="0" borderId="3" xfId="0" applyNumberFormat="1" applyBorder="1" applyAlignment="1">
      <alignment horizontal="left" vertical="center"/>
    </xf>
    <xf numFmtId="0" fontId="0" fillId="0" borderId="65" xfId="0" applyBorder="1" applyAlignment="1">
      <alignment horizontal="left" vertical="top"/>
    </xf>
    <xf numFmtId="14" fontId="0" fillId="0" borderId="16" xfId="0" applyNumberFormat="1" applyBorder="1" applyAlignment="1">
      <alignment horizontal="left" vertical="top"/>
    </xf>
    <xf numFmtId="14" fontId="0" fillId="0" borderId="17" xfId="0" applyNumberFormat="1" applyBorder="1" applyAlignment="1">
      <alignment horizontal="left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14" fillId="9" borderId="3" xfId="45" applyFont="1" applyFill="1" applyBorder="1" applyAlignment="1" applyProtection="1">
      <alignment horizontal="left" vertical="top" wrapText="1" readingOrder="1"/>
      <protection locked="0"/>
    </xf>
    <xf numFmtId="0" fontId="4" fillId="9" borderId="3" xfId="45" applyFill="1" applyBorder="1" applyAlignment="1">
      <alignment vertical="top"/>
    </xf>
    <xf numFmtId="0" fontId="4" fillId="0" borderId="0" xfId="45" applyAlignment="1">
      <alignment vertical="top"/>
    </xf>
    <xf numFmtId="14" fontId="2" fillId="0" borderId="0" xfId="0" applyNumberFormat="1" applyFont="1" applyFill="1" applyBorder="1" applyAlignment="1">
      <alignment horizontal="center"/>
    </xf>
    <xf numFmtId="14" fontId="0" fillId="0" borderId="0" xfId="0" applyNumberFormat="1" applyFill="1" applyBorder="1"/>
    <xf numFmtId="22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49" fontId="5" fillId="13" borderId="3" xfId="0" applyNumberFormat="1" applyFont="1" applyFill="1" applyBorder="1" applyAlignment="1">
      <alignment horizontal="center" vertical="center" wrapText="1"/>
    </xf>
    <xf numFmtId="0" fontId="2" fillId="13" borderId="3" xfId="0" applyFont="1" applyFill="1" applyBorder="1" applyAlignment="1">
      <alignment horizontal="center" vertical="center"/>
    </xf>
    <xf numFmtId="9" fontId="2" fillId="13" borderId="3" xfId="0" applyNumberFormat="1" applyFont="1" applyFill="1" applyBorder="1" applyAlignment="1">
      <alignment horizontal="center" vertical="center"/>
    </xf>
    <xf numFmtId="9" fontId="2" fillId="13" borderId="3" xfId="0" applyNumberFormat="1" applyFont="1" applyFill="1" applyBorder="1" applyAlignment="1">
      <alignment horizontal="center" vertical="center" wrapText="1"/>
    </xf>
    <xf numFmtId="0" fontId="0" fillId="13" borderId="3" xfId="0" applyFill="1" applyBorder="1" applyAlignment="1">
      <alignment horizontal="center"/>
    </xf>
    <xf numFmtId="0" fontId="0" fillId="13" borderId="3" xfId="0" applyFill="1" applyBorder="1"/>
    <xf numFmtId="0" fontId="0" fillId="0" borderId="0" xfId="0" applyFill="1"/>
    <xf numFmtId="166" fontId="7" fillId="20" borderId="3" xfId="0" applyNumberFormat="1" applyFont="1" applyFill="1" applyBorder="1" applyAlignment="1">
      <alignment horizontal="center"/>
    </xf>
    <xf numFmtId="166" fontId="7" fillId="20" borderId="9" xfId="0" applyNumberFormat="1" applyFont="1" applyFill="1" applyBorder="1" applyAlignment="1">
      <alignment horizontal="center"/>
    </xf>
    <xf numFmtId="166" fontId="7" fillId="20" borderId="66" xfId="0" applyNumberFormat="1" applyFont="1" applyFill="1" applyBorder="1" applyAlignment="1">
      <alignment horizontal="center"/>
    </xf>
    <xf numFmtId="166" fontId="7" fillId="20" borderId="16" xfId="0" applyNumberFormat="1" applyFont="1" applyFill="1" applyBorder="1" applyAlignment="1">
      <alignment horizontal="center"/>
    </xf>
    <xf numFmtId="166" fontId="7" fillId="20" borderId="17" xfId="0" applyNumberFormat="1" applyFont="1" applyFill="1" applyBorder="1" applyAlignment="1">
      <alignment horizontal="center"/>
    </xf>
    <xf numFmtId="14" fontId="0" fillId="0" borderId="4" xfId="0" applyNumberFormat="1" applyBorder="1" applyAlignment="1">
      <alignment horizontal="left"/>
    </xf>
    <xf numFmtId="49" fontId="0" fillId="0" borderId="23" xfId="0" applyNumberFormat="1" applyBorder="1" applyAlignment="1">
      <alignment horizontal="left"/>
    </xf>
    <xf numFmtId="0" fontId="0" fillId="0" borderId="23" xfId="0" applyBorder="1"/>
    <xf numFmtId="49" fontId="0" fillId="13" borderId="24" xfId="0" applyNumberFormat="1" applyFill="1" applyBorder="1" applyAlignment="1">
      <alignment horizontal="left"/>
    </xf>
    <xf numFmtId="14" fontId="0" fillId="0" borderId="25" xfId="0" applyNumberFormat="1" applyBorder="1" applyAlignment="1">
      <alignment horizontal="left"/>
    </xf>
    <xf numFmtId="49" fontId="0" fillId="13" borderId="26" xfId="0" applyNumberFormat="1" applyFill="1" applyBorder="1" applyAlignment="1">
      <alignment horizontal="left"/>
    </xf>
    <xf numFmtId="14" fontId="0" fillId="20" borderId="25" xfId="0" applyNumberFormat="1" applyFill="1" applyBorder="1" applyAlignment="1">
      <alignment horizontal="left"/>
    </xf>
    <xf numFmtId="14" fontId="0" fillId="20" borderId="67" xfId="0" applyNumberFormat="1" applyFill="1" applyBorder="1" applyAlignment="1">
      <alignment horizontal="left"/>
    </xf>
    <xf numFmtId="49" fontId="0" fillId="20" borderId="27" xfId="0" applyNumberFormat="1" applyFill="1" applyBorder="1" applyAlignment="1">
      <alignment horizontal="left"/>
    </xf>
    <xf numFmtId="0" fontId="0" fillId="20" borderId="27" xfId="0" applyFill="1" applyBorder="1"/>
    <xf numFmtId="49" fontId="0" fillId="13" borderId="68" xfId="0" applyNumberFormat="1" applyFill="1" applyBorder="1" applyAlignment="1">
      <alignment horizontal="left"/>
    </xf>
    <xf numFmtId="49" fontId="0" fillId="14" borderId="24" xfId="0" applyNumberFormat="1" applyFill="1" applyBorder="1" applyAlignment="1">
      <alignment horizontal="left"/>
    </xf>
    <xf numFmtId="49" fontId="0" fillId="14" borderId="26" xfId="0" applyNumberFormat="1" applyFill="1" applyBorder="1" applyAlignment="1">
      <alignment horizontal="left"/>
    </xf>
    <xf numFmtId="49" fontId="0" fillId="14" borderId="68" xfId="0" applyNumberFormat="1" applyFill="1" applyBorder="1" applyAlignment="1">
      <alignment horizontal="left"/>
    </xf>
    <xf numFmtId="14" fontId="0" fillId="0" borderId="67" xfId="0" applyNumberFormat="1" applyBorder="1" applyAlignment="1">
      <alignment horizontal="left"/>
    </xf>
    <xf numFmtId="49" fontId="0" fillId="0" borderId="27" xfId="0" applyNumberFormat="1" applyBorder="1" applyAlignment="1">
      <alignment horizontal="left"/>
    </xf>
    <xf numFmtId="0" fontId="0" fillId="0" borderId="27" xfId="0" applyBorder="1"/>
    <xf numFmtId="14" fontId="0" fillId="20" borderId="4" xfId="0" applyNumberFormat="1" applyFill="1" applyBorder="1" applyAlignment="1">
      <alignment horizontal="left"/>
    </xf>
    <xf numFmtId="49" fontId="0" fillId="20" borderId="23" xfId="0" applyNumberFormat="1" applyFill="1" applyBorder="1" applyAlignment="1">
      <alignment horizontal="left"/>
    </xf>
    <xf numFmtId="0" fontId="0" fillId="20" borderId="23" xfId="0" applyFill="1" applyBorder="1"/>
    <xf numFmtId="49" fontId="0" fillId="0" borderId="24" xfId="0" applyNumberFormat="1" applyBorder="1" applyAlignment="1">
      <alignment horizontal="left"/>
    </xf>
    <xf numFmtId="49" fontId="0" fillId="0" borderId="26" xfId="0" applyNumberFormat="1" applyBorder="1" applyAlignment="1">
      <alignment horizontal="left"/>
    </xf>
    <xf numFmtId="49" fontId="0" fillId="0" borderId="68" xfId="0" applyNumberFormat="1" applyBorder="1" applyAlignment="1">
      <alignment horizontal="left"/>
    </xf>
    <xf numFmtId="0" fontId="0" fillId="14" borderId="27" xfId="0" applyFill="1" applyBorder="1"/>
    <xf numFmtId="49" fontId="0" fillId="20" borderId="26" xfId="0" applyNumberFormat="1" applyFill="1" applyBorder="1" applyAlignment="1">
      <alignment horizontal="left"/>
    </xf>
    <xf numFmtId="0" fontId="0" fillId="20" borderId="26" xfId="0" applyFill="1" applyBorder="1"/>
    <xf numFmtId="49" fontId="2" fillId="12" borderId="3" xfId="0" applyNumberFormat="1" applyFont="1" applyFill="1" applyBorder="1" applyAlignment="1">
      <alignment horizontal="center" vertical="center"/>
    </xf>
    <xf numFmtId="0" fontId="36" fillId="2" borderId="0" xfId="0" applyFont="1" applyFill="1"/>
    <xf numFmtId="0" fontId="37" fillId="2" borderId="0" xfId="0" applyFont="1" applyFill="1" applyAlignment="1">
      <alignment horizontal="left"/>
    </xf>
    <xf numFmtId="49" fontId="0" fillId="13" borderId="3" xfId="0" applyNumberFormat="1" applyFill="1" applyBorder="1" applyAlignment="1">
      <alignment horizontal="center"/>
    </xf>
    <xf numFmtId="49" fontId="2" fillId="12" borderId="10" xfId="0" applyNumberFormat="1" applyFont="1" applyFill="1" applyBorder="1"/>
    <xf numFmtId="0" fontId="0" fillId="3" borderId="69" xfId="0" applyFill="1" applyBorder="1"/>
    <xf numFmtId="0" fontId="0" fillId="3" borderId="48" xfId="0" applyFill="1" applyBorder="1"/>
    <xf numFmtId="0" fontId="0" fillId="0" borderId="48" xfId="0" applyBorder="1"/>
    <xf numFmtId="0" fontId="0" fillId="0" borderId="49" xfId="0" applyBorder="1"/>
    <xf numFmtId="0" fontId="0" fillId="0" borderId="13" xfId="0" applyBorder="1"/>
    <xf numFmtId="49" fontId="0" fillId="3" borderId="5" xfId="0" applyNumberFormat="1" applyFill="1" applyBorder="1" applyAlignment="1">
      <alignment horizontal="left"/>
    </xf>
    <xf numFmtId="0" fontId="2" fillId="12" borderId="70" xfId="0" applyFont="1" applyFill="1" applyBorder="1"/>
    <xf numFmtId="49" fontId="2" fillId="12" borderId="71" xfId="0" applyNumberFormat="1" applyFont="1" applyFill="1" applyBorder="1"/>
    <xf numFmtId="0" fontId="0" fillId="0" borderId="11" xfId="0" applyBorder="1"/>
    <xf numFmtId="49" fontId="0" fillId="0" borderId="11" xfId="0" applyNumberFormat="1" applyBorder="1"/>
    <xf numFmtId="49" fontId="0" fillId="0" borderId="16" xfId="0" applyNumberFormat="1" applyFill="1" applyBorder="1"/>
    <xf numFmtId="49" fontId="0" fillId="0" borderId="30" xfId="0" applyNumberFormat="1" applyFill="1" applyBorder="1"/>
    <xf numFmtId="0" fontId="0" fillId="9" borderId="0" xfId="0" applyFill="1"/>
    <xf numFmtId="49" fontId="0" fillId="3" borderId="12" xfId="0" applyNumberFormat="1" applyFill="1" applyBorder="1" applyAlignment="1">
      <alignment horizontal="left"/>
    </xf>
    <xf numFmtId="0" fontId="2" fillId="12" borderId="1" xfId="0" applyFont="1" applyFill="1" applyBorder="1"/>
    <xf numFmtId="49" fontId="2" fillId="12" borderId="22" xfId="0" applyNumberFormat="1" applyFont="1" applyFill="1" applyBorder="1"/>
    <xf numFmtId="14" fontId="0" fillId="0" borderId="0" xfId="0" applyNumberFormat="1" applyFont="1" applyAlignment="1">
      <alignment horizontal="left"/>
    </xf>
    <xf numFmtId="166" fontId="0" fillId="0" borderId="0" xfId="0" applyNumberFormat="1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165" fontId="0" fillId="13" borderId="3" xfId="1" applyNumberFormat="1" applyFont="1" applyFill="1" applyBorder="1" applyAlignment="1">
      <alignment horizontal="center"/>
    </xf>
    <xf numFmtId="0" fontId="0" fillId="3" borderId="0" xfId="0" applyFill="1" applyAlignment="1">
      <alignment horizontal="left"/>
    </xf>
    <xf numFmtId="0" fontId="0" fillId="0" borderId="3" xfId="0" applyBorder="1" applyAlignment="1">
      <alignment horizontal="left"/>
    </xf>
    <xf numFmtId="49" fontId="0" fillId="0" borderId="11" xfId="0" applyNumberFormat="1" applyFill="1" applyBorder="1"/>
    <xf numFmtId="0" fontId="0" fillId="0" borderId="0" xfId="0" applyNumberFormat="1"/>
    <xf numFmtId="0" fontId="2" fillId="13" borderId="3" xfId="0" applyNumberFormat="1" applyFont="1" applyFill="1" applyBorder="1" applyAlignment="1">
      <alignment horizontal="center" vertical="center" wrapText="1"/>
    </xf>
    <xf numFmtId="0" fontId="0" fillId="13" borderId="3" xfId="1" applyNumberFormat="1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49" fontId="2" fillId="2" borderId="17" xfId="0" applyNumberFormat="1" applyFont="1" applyFill="1" applyBorder="1" applyAlignment="1">
      <alignment horizontal="center"/>
    </xf>
    <xf numFmtId="0" fontId="11" fillId="14" borderId="12" xfId="1" applyNumberFormat="1" applyFont="1" applyFill="1" applyBorder="1" applyAlignment="1">
      <alignment horizontal="center"/>
    </xf>
    <xf numFmtId="0" fontId="11" fillId="13" borderId="11" xfId="1" applyNumberFormat="1" applyFont="1" applyFill="1" applyBorder="1" applyAlignment="1">
      <alignment horizontal="center"/>
    </xf>
    <xf numFmtId="0" fontId="11" fillId="14" borderId="11" xfId="1" applyNumberFormat="1" applyFont="1" applyFill="1" applyBorder="1" applyAlignment="1">
      <alignment horizontal="center"/>
    </xf>
    <xf numFmtId="0" fontId="11" fillId="13" borderId="53" xfId="1" applyNumberFormat="1" applyFont="1" applyFill="1" applyBorder="1" applyAlignment="1">
      <alignment horizontal="center"/>
    </xf>
    <xf numFmtId="0" fontId="11" fillId="14" borderId="53" xfId="1" applyNumberFormat="1" applyFont="1" applyFill="1" applyBorder="1" applyAlignment="1">
      <alignment horizontal="center"/>
    </xf>
    <xf numFmtId="0" fontId="11" fillId="13" borderId="30" xfId="1" applyNumberFormat="1" applyFont="1" applyFill="1" applyBorder="1" applyAlignment="1">
      <alignment horizontal="center"/>
    </xf>
    <xf numFmtId="0" fontId="11" fillId="12" borderId="54" xfId="0" applyNumberFormat="1" applyFont="1" applyFill="1" applyBorder="1" applyAlignment="1">
      <alignment horizontal="center"/>
    </xf>
    <xf numFmtId="0" fontId="11" fillId="12" borderId="66" xfId="0" applyNumberFormat="1" applyFont="1" applyFill="1" applyBorder="1" applyAlignment="1">
      <alignment horizontal="center"/>
    </xf>
    <xf numFmtId="0" fontId="11" fillId="14" borderId="13" xfId="1" applyNumberFormat="1" applyFont="1" applyFill="1" applyBorder="1" applyAlignment="1">
      <alignment horizontal="center"/>
    </xf>
    <xf numFmtId="0" fontId="11" fillId="13" borderId="8" xfId="1" applyNumberFormat="1" applyFont="1" applyFill="1" applyBorder="1" applyAlignment="1">
      <alignment horizontal="center"/>
    </xf>
    <xf numFmtId="0" fontId="11" fillId="14" borderId="8" xfId="1" applyNumberFormat="1" applyFont="1" applyFill="1" applyBorder="1" applyAlignment="1">
      <alignment horizontal="center"/>
    </xf>
    <xf numFmtId="0" fontId="11" fillId="13" borderId="20" xfId="1" applyNumberFormat="1" applyFont="1" applyFill="1" applyBorder="1" applyAlignment="1">
      <alignment horizontal="center"/>
    </xf>
    <xf numFmtId="0" fontId="11" fillId="14" borderId="20" xfId="1" applyNumberFormat="1" applyFont="1" applyFill="1" applyBorder="1" applyAlignment="1">
      <alignment horizontal="center"/>
    </xf>
    <xf numFmtId="0" fontId="11" fillId="13" borderId="15" xfId="1" applyNumberFormat="1" applyFont="1" applyFill="1" applyBorder="1" applyAlignment="1">
      <alignment horizontal="center"/>
    </xf>
    <xf numFmtId="0" fontId="2" fillId="53" borderId="0" xfId="0" applyFont="1" applyFill="1" applyAlignment="1">
      <alignment horizontal="left"/>
    </xf>
    <xf numFmtId="1" fontId="2" fillId="53" borderId="0" xfId="0" applyNumberFormat="1" applyFont="1" applyFill="1" applyAlignment="1">
      <alignment horizontal="left"/>
    </xf>
    <xf numFmtId="14" fontId="2" fillId="53" borderId="0" xfId="0" applyNumberFormat="1" applyFont="1" applyFill="1" applyAlignment="1">
      <alignment horizontal="left"/>
    </xf>
    <xf numFmtId="0" fontId="2" fillId="20" borderId="0" xfId="0" applyFont="1" applyFill="1" applyAlignment="1">
      <alignment horizontal="left"/>
    </xf>
    <xf numFmtId="0" fontId="11" fillId="12" borderId="73" xfId="0" applyNumberFormat="1" applyFont="1" applyFill="1" applyBorder="1" applyAlignment="1">
      <alignment horizontal="center"/>
    </xf>
    <xf numFmtId="0" fontId="11" fillId="2" borderId="0" xfId="1" applyNumberFormat="1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49" fontId="18" fillId="54" borderId="0" xfId="0" applyNumberFormat="1" applyFont="1" applyFill="1" applyAlignment="1">
      <alignment vertical="center"/>
    </xf>
    <xf numFmtId="49" fontId="18" fillId="19" borderId="0" xfId="0" applyNumberFormat="1" applyFont="1" applyFill="1" applyAlignment="1">
      <alignment vertical="center"/>
    </xf>
    <xf numFmtId="0" fontId="2" fillId="11" borderId="0" xfId="0" applyFont="1" applyFill="1" applyAlignment="1">
      <alignment horizontal="left"/>
    </xf>
    <xf numFmtId="0" fontId="0" fillId="0" borderId="0" xfId="1" applyNumberFormat="1" applyFont="1" applyBorder="1" applyAlignment="1">
      <alignment horizontal="center"/>
    </xf>
    <xf numFmtId="0" fontId="5" fillId="8" borderId="6" xfId="1" applyNumberFormat="1" applyFon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6" borderId="3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0" borderId="3" xfId="0" applyBorder="1"/>
    <xf numFmtId="0" fontId="0" fillId="14" borderId="3" xfId="0" applyFill="1" applyBorder="1" applyAlignment="1">
      <alignment horizontal="center"/>
    </xf>
    <xf numFmtId="10" fontId="0" fillId="0" borderId="3" xfId="0" applyNumberFormat="1" applyBorder="1" applyAlignment="1">
      <alignment horizontal="center"/>
    </xf>
    <xf numFmtId="10" fontId="0" fillId="0" borderId="3" xfId="1" applyNumberFormat="1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49" fontId="11" fillId="14" borderId="39" xfId="0" applyNumberFormat="1" applyFont="1" applyFill="1" applyBorder="1" applyAlignment="1">
      <alignment horizontal="center" vertical="center"/>
    </xf>
    <xf numFmtId="49" fontId="11" fillId="13" borderId="29" xfId="0" applyNumberFormat="1" applyFont="1" applyFill="1" applyBorder="1" applyAlignment="1">
      <alignment horizontal="center" vertical="center"/>
    </xf>
    <xf numFmtId="49" fontId="11" fillId="14" borderId="8" xfId="0" applyNumberFormat="1" applyFont="1" applyFill="1" applyBorder="1" applyAlignment="1">
      <alignment horizontal="center" vertical="center"/>
    </xf>
    <xf numFmtId="49" fontId="11" fillId="13" borderId="8" xfId="0" applyNumberFormat="1" applyFont="1" applyFill="1" applyBorder="1" applyAlignment="1">
      <alignment horizontal="center" vertical="center"/>
    </xf>
    <xf numFmtId="49" fontId="11" fillId="13" borderId="38" xfId="0" applyNumberFormat="1" applyFont="1" applyFill="1" applyBorder="1" applyAlignment="1">
      <alignment horizontal="center" vertical="center"/>
    </xf>
    <xf numFmtId="49" fontId="11" fillId="13" borderId="52" xfId="0" applyNumberFormat="1" applyFont="1" applyFill="1" applyBorder="1" applyAlignment="1">
      <alignment horizontal="center" vertical="center"/>
    </xf>
    <xf numFmtId="49" fontId="11" fillId="14" borderId="15" xfId="0" applyNumberFormat="1" applyFont="1" applyFill="1" applyBorder="1" applyAlignment="1">
      <alignment horizontal="center" vertical="center"/>
    </xf>
    <xf numFmtId="0" fontId="11" fillId="14" borderId="19" xfId="0" applyFont="1" applyFill="1" applyBorder="1" applyAlignment="1">
      <alignment horizontal="center" vertical="center"/>
    </xf>
    <xf numFmtId="0" fontId="11" fillId="14" borderId="40" xfId="0" applyFont="1" applyFill="1" applyBorder="1" applyAlignment="1">
      <alignment horizontal="center" vertical="center"/>
    </xf>
    <xf numFmtId="165" fontId="11" fillId="14" borderId="19" xfId="1" applyNumberFormat="1" applyFont="1" applyFill="1" applyBorder="1" applyAlignment="1">
      <alignment horizontal="center" vertical="center"/>
    </xf>
    <xf numFmtId="0" fontId="11" fillId="14" borderId="41" xfId="0" applyFont="1" applyFill="1" applyBorder="1" applyAlignment="1">
      <alignment horizontal="center" vertical="center"/>
    </xf>
    <xf numFmtId="0" fontId="11" fillId="14" borderId="8" xfId="1" applyNumberFormat="1" applyFont="1" applyFill="1" applyBorder="1" applyAlignment="1">
      <alignment horizontal="center" vertical="center"/>
    </xf>
    <xf numFmtId="0" fontId="11" fillId="14" borderId="3" xfId="1" applyNumberFormat="1" applyFont="1" applyFill="1" applyBorder="1" applyAlignment="1">
      <alignment horizontal="center" vertical="center"/>
    </xf>
    <xf numFmtId="0" fontId="11" fillId="14" borderId="9" xfId="1" applyNumberFormat="1" applyFon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/>
    </xf>
    <xf numFmtId="0" fontId="11" fillId="13" borderId="35" xfId="0" applyFont="1" applyFill="1" applyBorder="1" applyAlignment="1">
      <alignment horizontal="center" vertical="center"/>
    </xf>
    <xf numFmtId="0" fontId="11" fillId="13" borderId="5" xfId="0" applyFont="1" applyFill="1" applyBorder="1" applyAlignment="1">
      <alignment horizontal="center" vertical="center"/>
    </xf>
    <xf numFmtId="165" fontId="11" fillId="13" borderId="21" xfId="1" applyNumberFormat="1" applyFont="1" applyFill="1" applyBorder="1" applyAlignment="1">
      <alignment horizontal="center" vertical="center"/>
    </xf>
    <xf numFmtId="0" fontId="11" fillId="13" borderId="12" xfId="0" applyFont="1" applyFill="1" applyBorder="1" applyAlignment="1">
      <alignment horizontal="center" vertical="center"/>
    </xf>
    <xf numFmtId="165" fontId="11" fillId="13" borderId="5" xfId="1" applyNumberFormat="1" applyFont="1" applyFill="1" applyBorder="1" applyAlignment="1">
      <alignment horizontal="center" vertical="center"/>
    </xf>
    <xf numFmtId="0" fontId="11" fillId="13" borderId="8" xfId="1" applyNumberFormat="1" applyFont="1" applyFill="1" applyBorder="1" applyAlignment="1">
      <alignment horizontal="center" vertical="center"/>
    </xf>
    <xf numFmtId="0" fontId="11" fillId="13" borderId="3" xfId="1" applyNumberFormat="1" applyFont="1" applyFill="1" applyBorder="1" applyAlignment="1">
      <alignment horizontal="center" vertical="center"/>
    </xf>
    <xf numFmtId="0" fontId="11" fillId="13" borderId="9" xfId="1" applyNumberFormat="1" applyFont="1" applyFill="1" applyBorder="1" applyAlignment="1">
      <alignment horizontal="center" vertical="center"/>
    </xf>
    <xf numFmtId="0" fontId="11" fillId="14" borderId="5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165" fontId="11" fillId="14" borderId="3" xfId="1" applyNumberFormat="1" applyFont="1" applyFill="1" applyBorder="1" applyAlignment="1">
      <alignment horizontal="center" vertical="center"/>
    </xf>
    <xf numFmtId="0" fontId="11" fillId="14" borderId="11" xfId="0" applyFont="1" applyFill="1" applyBorder="1" applyAlignment="1">
      <alignment horizontal="center" vertical="center"/>
    </xf>
    <xf numFmtId="165" fontId="11" fillId="13" borderId="3" xfId="1" applyNumberFormat="1" applyFont="1" applyFill="1" applyBorder="1" applyAlignment="1">
      <alignment horizontal="center" vertical="center"/>
    </xf>
    <xf numFmtId="165" fontId="11" fillId="13" borderId="6" xfId="1" applyNumberFormat="1" applyFont="1" applyFill="1" applyBorder="1" applyAlignment="1">
      <alignment horizontal="center" vertical="center"/>
    </xf>
    <xf numFmtId="0" fontId="11" fillId="13" borderId="11" xfId="0" applyFont="1" applyFill="1" applyBorder="1" applyAlignment="1">
      <alignment horizontal="center" vertical="center"/>
    </xf>
    <xf numFmtId="165" fontId="11" fillId="14" borderId="5" xfId="1" applyNumberFormat="1" applyFont="1" applyFill="1" applyBorder="1" applyAlignment="1">
      <alignment horizontal="center" vertical="center"/>
    </xf>
    <xf numFmtId="0" fontId="11" fillId="13" borderId="6" xfId="0" applyFont="1" applyFill="1" applyBorder="1" applyAlignment="1">
      <alignment horizontal="center" vertical="center"/>
    </xf>
    <xf numFmtId="0" fontId="11" fillId="13" borderId="53" xfId="0" applyFont="1" applyFill="1" applyBorder="1" applyAlignment="1">
      <alignment horizontal="center" vertical="center"/>
    </xf>
    <xf numFmtId="0" fontId="11" fillId="14" borderId="16" xfId="0" applyFont="1" applyFill="1" applyBorder="1" applyAlignment="1">
      <alignment horizontal="center" vertical="center"/>
    </xf>
    <xf numFmtId="165" fontId="11" fillId="14" borderId="16" xfId="1" applyNumberFormat="1" applyFont="1" applyFill="1" applyBorder="1" applyAlignment="1">
      <alignment horizontal="center" vertical="center"/>
    </xf>
    <xf numFmtId="0" fontId="11" fillId="14" borderId="30" xfId="0" applyFont="1" applyFill="1" applyBorder="1" applyAlignment="1">
      <alignment horizontal="center" vertical="center"/>
    </xf>
    <xf numFmtId="0" fontId="11" fillId="14" borderId="15" xfId="1" applyNumberFormat="1" applyFont="1" applyFill="1" applyBorder="1" applyAlignment="1">
      <alignment horizontal="center" vertical="center"/>
    </xf>
    <xf numFmtId="0" fontId="11" fillId="14" borderId="16" xfId="1" applyNumberFormat="1" applyFont="1" applyFill="1" applyBorder="1" applyAlignment="1">
      <alignment horizontal="center" vertical="center"/>
    </xf>
    <xf numFmtId="0" fontId="11" fillId="14" borderId="17" xfId="1" applyNumberFormat="1" applyFont="1" applyFill="1" applyBorder="1" applyAlignment="1">
      <alignment horizontal="center" vertical="center"/>
    </xf>
    <xf numFmtId="14" fontId="0" fillId="3" borderId="0" xfId="0" applyNumberFormat="1" applyFill="1" applyAlignment="1">
      <alignment horizontal="left"/>
    </xf>
    <xf numFmtId="0" fontId="2" fillId="9" borderId="0" xfId="0" applyFont="1" applyFill="1" applyAlignment="1">
      <alignment horizontal="left"/>
    </xf>
    <xf numFmtId="0" fontId="5" fillId="16" borderId="6" xfId="1" applyNumberFormat="1" applyFont="1" applyFill="1" applyBorder="1" applyAlignment="1">
      <alignment horizontal="center" vertical="center" wrapText="1"/>
    </xf>
    <xf numFmtId="0" fontId="0" fillId="3" borderId="0" xfId="0" applyFill="1"/>
    <xf numFmtId="1" fontId="2" fillId="8" borderId="0" xfId="0" applyNumberFormat="1" applyFont="1" applyFill="1" applyAlignment="1">
      <alignment horizontal="left"/>
    </xf>
    <xf numFmtId="1" fontId="0" fillId="3" borderId="0" xfId="0" applyNumberFormat="1" applyFill="1" applyAlignment="1">
      <alignment horizontal="left"/>
    </xf>
    <xf numFmtId="167" fontId="4" fillId="3" borderId="0" xfId="0" applyNumberFormat="1" applyFont="1" applyFill="1" applyAlignment="1">
      <alignment horizontal="left"/>
    </xf>
    <xf numFmtId="167" fontId="0" fillId="3" borderId="0" xfId="0" applyNumberFormat="1" applyFill="1" applyAlignment="1">
      <alignment horizontal="left"/>
    </xf>
    <xf numFmtId="167" fontId="9" fillId="3" borderId="0" xfId="0" applyNumberFormat="1" applyFont="1" applyFill="1" applyAlignment="1">
      <alignment horizontal="left"/>
    </xf>
    <xf numFmtId="14" fontId="9" fillId="3" borderId="0" xfId="0" applyNumberFormat="1" applyFont="1" applyFill="1" applyAlignment="1">
      <alignment horizontal="left"/>
    </xf>
    <xf numFmtId="166" fontId="9" fillId="3" borderId="0" xfId="0" applyNumberFormat="1" applyFont="1" applyFill="1" applyAlignment="1">
      <alignment horizontal="left"/>
    </xf>
    <xf numFmtId="0" fontId="9" fillId="3" borderId="0" xfId="0" applyFont="1" applyFill="1" applyAlignment="1">
      <alignment horizontal="left"/>
    </xf>
    <xf numFmtId="49" fontId="2" fillId="20" borderId="0" xfId="0" applyNumberFormat="1" applyFont="1" applyFill="1" applyAlignment="1">
      <alignment horizontal="left"/>
    </xf>
    <xf numFmtId="49" fontId="18" fillId="19" borderId="0" xfId="0" applyNumberFormat="1" applyFont="1" applyFill="1" applyAlignment="1">
      <alignment horizontal="center" vertical="center"/>
    </xf>
    <xf numFmtId="49" fontId="2" fillId="3" borderId="3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 vertical="center"/>
    </xf>
    <xf numFmtId="0" fontId="2" fillId="3" borderId="3" xfId="0" applyNumberFormat="1" applyFont="1" applyFill="1" applyBorder="1" applyAlignment="1">
      <alignment horizontal="center"/>
    </xf>
    <xf numFmtId="49" fontId="0" fillId="14" borderId="3" xfId="0" applyNumberFormat="1" applyFill="1" applyBorder="1" applyAlignment="1">
      <alignment horizontal="center"/>
    </xf>
    <xf numFmtId="165" fontId="0" fillId="14" borderId="3" xfId="1" applyNumberFormat="1" applyFont="1" applyFill="1" applyBorder="1" applyAlignment="1">
      <alignment horizontal="center"/>
    </xf>
    <xf numFmtId="0" fontId="0" fillId="14" borderId="3" xfId="1" applyNumberFormat="1" applyFont="1" applyFill="1" applyBorder="1" applyAlignment="1">
      <alignment horizontal="center"/>
    </xf>
    <xf numFmtId="0" fontId="2" fillId="9" borderId="0" xfId="0" applyFont="1" applyFill="1"/>
    <xf numFmtId="49" fontId="0" fillId="0" borderId="0" xfId="0" applyNumberFormat="1" applyBorder="1" applyAlignment="1">
      <alignment horizontal="left"/>
    </xf>
    <xf numFmtId="0" fontId="0" fillId="0" borderId="0" xfId="0" applyBorder="1"/>
    <xf numFmtId="0" fontId="0" fillId="0" borderId="0" xfId="0" applyFill="1" applyBorder="1"/>
    <xf numFmtId="14" fontId="2" fillId="8" borderId="25" xfId="0" applyNumberFormat="1" applyFont="1" applyFill="1" applyBorder="1" applyAlignment="1">
      <alignment horizontal="left"/>
    </xf>
    <xf numFmtId="49" fontId="2" fillId="8" borderId="0" xfId="0" applyNumberFormat="1" applyFont="1" applyFill="1" applyBorder="1" applyAlignment="1">
      <alignment horizontal="left"/>
    </xf>
    <xf numFmtId="49" fontId="2" fillId="8" borderId="26" xfId="0" applyNumberFormat="1" applyFont="1" applyFill="1" applyBorder="1" applyAlignment="1">
      <alignment horizontal="left"/>
    </xf>
    <xf numFmtId="49" fontId="0" fillId="20" borderId="0" xfId="0" applyNumberFormat="1" applyFill="1" applyBorder="1" applyAlignment="1">
      <alignment horizontal="left"/>
    </xf>
    <xf numFmtId="0" fontId="0" fillId="20" borderId="0" xfId="0" applyFill="1" applyBorder="1"/>
    <xf numFmtId="0" fontId="0" fillId="14" borderId="0" xfId="0" applyFill="1" applyBorder="1"/>
    <xf numFmtId="14" fontId="0" fillId="13" borderId="25" xfId="0" applyNumberFormat="1" applyFill="1" applyBorder="1" applyAlignment="1">
      <alignment horizontal="left"/>
    </xf>
    <xf numFmtId="49" fontId="0" fillId="13" borderId="0" xfId="0" applyNumberFormat="1" applyFill="1" applyBorder="1" applyAlignment="1">
      <alignment horizontal="left"/>
    </xf>
    <xf numFmtId="0" fontId="0" fillId="13" borderId="0" xfId="0" applyFill="1" applyBorder="1"/>
    <xf numFmtId="14" fontId="2" fillId="20" borderId="0" xfId="0" applyNumberFormat="1" applyFont="1" applyFill="1" applyAlignment="1">
      <alignment horizontal="left"/>
    </xf>
    <xf numFmtId="2" fontId="2" fillId="53" borderId="0" xfId="0" applyNumberFormat="1" applyFont="1" applyFill="1" applyAlignment="1">
      <alignment horizontal="left"/>
    </xf>
    <xf numFmtId="2" fontId="0" fillId="3" borderId="0" xfId="0" applyNumberFormat="1" applyFill="1" applyAlignment="1">
      <alignment horizontal="left"/>
    </xf>
    <xf numFmtId="49" fontId="0" fillId="0" borderId="3" xfId="0" applyNumberFormat="1" applyFill="1" applyBorder="1" applyAlignment="1">
      <alignment horizontal="center"/>
    </xf>
    <xf numFmtId="0" fontId="0" fillId="0" borderId="3" xfId="0" applyFill="1" applyBorder="1"/>
    <xf numFmtId="165" fontId="0" fillId="0" borderId="3" xfId="1" applyNumberFormat="1" applyFont="1" applyFill="1" applyBorder="1" applyAlignment="1">
      <alignment horizontal="center"/>
    </xf>
    <xf numFmtId="0" fontId="0" fillId="0" borderId="3" xfId="1" applyNumberFormat="1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2" borderId="10" xfId="0" applyFont="1" applyFill="1" applyBorder="1" applyAlignment="1">
      <alignment horizontal="center"/>
    </xf>
    <xf numFmtId="49" fontId="0" fillId="0" borderId="3" xfId="0" applyNumberFormat="1" applyFill="1" applyBorder="1" applyAlignment="1">
      <alignment horizontal="center" vertical="top" wrapText="1"/>
    </xf>
    <xf numFmtId="49" fontId="2" fillId="56" borderId="3" xfId="0" applyNumberFormat="1" applyFont="1" applyFill="1" applyBorder="1" applyAlignment="1">
      <alignment horizontal="center" vertical="center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Fill="1"/>
    <xf numFmtId="14" fontId="2" fillId="2" borderId="74" xfId="0" applyNumberFormat="1" applyFont="1" applyFill="1" applyBorder="1" applyAlignment="1">
      <alignment horizontal="center"/>
    </xf>
    <xf numFmtId="169" fontId="0" fillId="0" borderId="0" xfId="0" applyNumberFormat="1" applyAlignment="1">
      <alignment horizontal="left"/>
    </xf>
    <xf numFmtId="0" fontId="0" fillId="10" borderId="3" xfId="0" applyFill="1" applyBorder="1" applyAlignment="1">
      <alignment horizontal="left"/>
    </xf>
    <xf numFmtId="10" fontId="0" fillId="0" borderId="3" xfId="1" applyNumberFormat="1" applyFont="1" applyBorder="1" applyAlignment="1">
      <alignment horizontal="center"/>
    </xf>
    <xf numFmtId="165" fontId="0" fillId="0" borderId="3" xfId="1" applyNumberFormat="1" applyFont="1" applyBorder="1" applyAlignment="1">
      <alignment horizontal="center"/>
    </xf>
    <xf numFmtId="9" fontId="0" fillId="0" borderId="3" xfId="1" applyFont="1" applyBorder="1" applyAlignment="1">
      <alignment horizontal="center"/>
    </xf>
    <xf numFmtId="0" fontId="0" fillId="0" borderId="33" xfId="0" applyBorder="1"/>
    <xf numFmtId="9" fontId="0" fillId="0" borderId="3" xfId="1" applyFont="1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3" borderId="0" xfId="0" applyFill="1" applyAlignment="1">
      <alignment horizontal="center"/>
    </xf>
    <xf numFmtId="49" fontId="0" fillId="3" borderId="0" xfId="0" applyNumberFormat="1" applyFill="1" applyAlignment="1">
      <alignment horizontal="center"/>
    </xf>
    <xf numFmtId="10" fontId="0" fillId="3" borderId="0" xfId="0" applyNumberFormat="1" applyFill="1" applyAlignment="1">
      <alignment horizontal="center"/>
    </xf>
    <xf numFmtId="10" fontId="0" fillId="3" borderId="0" xfId="1" applyNumberFormat="1" applyFont="1" applyFill="1" applyAlignment="1">
      <alignment horizontal="center"/>
    </xf>
    <xf numFmtId="9" fontId="0" fillId="3" borderId="0" xfId="1" applyFont="1" applyFill="1" applyAlignment="1">
      <alignment horizontal="center"/>
    </xf>
    <xf numFmtId="1" fontId="0" fillId="3" borderId="0" xfId="0" applyNumberFormat="1" applyFill="1" applyAlignment="1">
      <alignment horizontal="center"/>
    </xf>
    <xf numFmtId="1" fontId="0" fillId="55" borderId="0" xfId="0" applyNumberFormat="1" applyFill="1" applyAlignment="1">
      <alignment horizontal="left"/>
    </xf>
    <xf numFmtId="0" fontId="0" fillId="55" borderId="0" xfId="0" applyFill="1" applyAlignment="1">
      <alignment horizontal="left"/>
    </xf>
    <xf numFmtId="0" fontId="0" fillId="55" borderId="0" xfId="0" applyFill="1"/>
    <xf numFmtId="2" fontId="0" fillId="55" borderId="0" xfId="0" applyNumberFormat="1" applyFill="1" applyAlignment="1">
      <alignment horizontal="left"/>
    </xf>
    <xf numFmtId="0" fontId="0" fillId="6" borderId="3" xfId="0" applyFill="1" applyBorder="1" applyAlignment="1">
      <alignment horizontal="center" vertical="top" wrapText="1"/>
    </xf>
    <xf numFmtId="49" fontId="0" fillId="6" borderId="0" xfId="0" applyNumberFormat="1" applyFill="1" applyBorder="1" applyAlignment="1">
      <alignment horizontal="center"/>
    </xf>
    <xf numFmtId="0" fontId="0" fillId="55" borderId="3" xfId="0" applyFill="1" applyBorder="1"/>
    <xf numFmtId="0" fontId="0" fillId="55" borderId="3" xfId="0" applyFill="1" applyBorder="1" applyAlignment="1">
      <alignment vertical="top" wrapText="1"/>
    </xf>
    <xf numFmtId="0" fontId="0" fillId="0" borderId="48" xfId="0" applyFill="1" applyBorder="1"/>
    <xf numFmtId="0" fontId="2" fillId="9" borderId="0" xfId="0" applyFont="1" applyFill="1" applyBorder="1" applyAlignment="1">
      <alignment horizontal="center"/>
    </xf>
    <xf numFmtId="0" fontId="2" fillId="11" borderId="51" xfId="0" applyFont="1" applyFill="1" applyBorder="1" applyAlignment="1">
      <alignment horizontal="center"/>
    </xf>
    <xf numFmtId="49" fontId="2" fillId="12" borderId="25" xfId="0" applyNumberFormat="1" applyFont="1" applyFill="1" applyBorder="1" applyAlignment="1">
      <alignment horizontal="center"/>
    </xf>
    <xf numFmtId="49" fontId="2" fillId="12" borderId="26" xfId="0" applyNumberFormat="1" applyFont="1" applyFill="1" applyBorder="1" applyAlignment="1">
      <alignment horizontal="center"/>
    </xf>
    <xf numFmtId="14" fontId="2" fillId="12" borderId="1" xfId="0" applyNumberFormat="1" applyFont="1" applyFill="1" applyBorder="1" applyAlignment="1">
      <alignment horizontal="center"/>
    </xf>
    <xf numFmtId="14" fontId="2" fillId="12" borderId="10" xfId="0" applyNumberFormat="1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2" borderId="10" xfId="0" applyFont="1" applyFill="1" applyBorder="1" applyAlignment="1">
      <alignment horizontal="center"/>
    </xf>
    <xf numFmtId="49" fontId="18" fillId="19" borderId="0" xfId="0" applyNumberFormat="1" applyFont="1" applyFill="1" applyAlignment="1">
      <alignment horizontal="left" vertical="center"/>
    </xf>
    <xf numFmtId="0" fontId="11" fillId="12" borderId="42" xfId="0" applyNumberFormat="1" applyFont="1" applyFill="1" applyBorder="1" applyAlignment="1">
      <alignment horizontal="center" wrapText="1"/>
    </xf>
    <xf numFmtId="0" fontId="11" fillId="12" borderId="50" xfId="0" applyNumberFormat="1" applyFont="1" applyFill="1" applyBorder="1" applyAlignment="1">
      <alignment horizontal="center" wrapText="1"/>
    </xf>
    <xf numFmtId="0" fontId="11" fillId="12" borderId="36" xfId="0" applyFont="1" applyFill="1" applyBorder="1" applyAlignment="1">
      <alignment horizontal="center" vertical="center"/>
    </xf>
    <xf numFmtId="0" fontId="11" fillId="12" borderId="34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/>
    </xf>
    <xf numFmtId="0" fontId="2" fillId="11" borderId="23" xfId="0" applyFont="1" applyFill="1" applyBorder="1" applyAlignment="1">
      <alignment horizontal="center"/>
    </xf>
    <xf numFmtId="0" fontId="11" fillId="12" borderId="31" xfId="0" applyNumberFormat="1" applyFont="1" applyFill="1" applyBorder="1" applyAlignment="1">
      <alignment horizontal="center" vertical="center"/>
    </xf>
    <xf numFmtId="0" fontId="11" fillId="12" borderId="21" xfId="0" applyNumberFormat="1" applyFont="1" applyFill="1" applyBorder="1" applyAlignment="1">
      <alignment horizontal="center" vertical="center"/>
    </xf>
    <xf numFmtId="0" fontId="11" fillId="12" borderId="44" xfId="0" applyNumberFormat="1" applyFont="1" applyFill="1" applyBorder="1" applyAlignment="1">
      <alignment horizontal="center" vertical="center"/>
    </xf>
    <xf numFmtId="0" fontId="11" fillId="12" borderId="72" xfId="0" applyNumberFormat="1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 vertical="center"/>
    </xf>
    <xf numFmtId="0" fontId="11" fillId="12" borderId="46" xfId="0" applyNumberFormat="1" applyFont="1" applyFill="1" applyBorder="1" applyAlignment="1">
      <alignment horizontal="center" vertical="center"/>
    </xf>
    <xf numFmtId="0" fontId="11" fillId="12" borderId="45" xfId="0" applyNumberFormat="1" applyFont="1" applyFill="1" applyBorder="1" applyAlignment="1">
      <alignment horizontal="center" vertical="center"/>
    </xf>
    <xf numFmtId="0" fontId="11" fillId="12" borderId="17" xfId="0" applyNumberFormat="1" applyFont="1" applyFill="1" applyBorder="1" applyAlignment="1">
      <alignment horizontal="center" wrapText="1"/>
    </xf>
    <xf numFmtId="0" fontId="11" fillId="12" borderId="18" xfId="0" applyFont="1" applyFill="1" applyBorder="1" applyAlignment="1">
      <alignment horizontal="center" vertical="center"/>
    </xf>
    <xf numFmtId="0" fontId="11" fillId="12" borderId="15" xfId="0" applyFont="1" applyFill="1" applyBorder="1" applyAlignment="1">
      <alignment horizontal="center" vertical="center"/>
    </xf>
  </cellXfs>
  <cellStyles count="52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44" xr:uid="{98E589D8-2912-4072-84D1-0EE9F85C545A}"/>
    <cellStyle name="Normal 2 2" xfId="45" xr:uid="{7D1CCD6D-46EC-4268-BE1B-044D1F113CBF}"/>
    <cellStyle name="Normal 2 3" xfId="50" xr:uid="{1D994F13-EF17-4304-9DB6-CA1C79770205}"/>
    <cellStyle name="Normal 3" xfId="46" xr:uid="{66C295A9-DF4D-4776-A827-10B197E8D807}"/>
    <cellStyle name="Normal 3 2" xfId="47" xr:uid="{93B3A3A2-9612-417D-B06B-DD7B05B27E36}"/>
    <cellStyle name="Normal 4" xfId="48" xr:uid="{80D30313-4F03-4D29-994E-0C06A306C02C}"/>
    <cellStyle name="Normal 4 2" xfId="51" xr:uid="{EA85C420-F319-46AF-B9C2-47C8A64EFC54}"/>
    <cellStyle name="Normal 5" xfId="49" xr:uid="{4D9EFB3A-7D33-45D7-B52F-3D0A781B6F90}"/>
    <cellStyle name="Note" xfId="17" builtinId="10" customBuiltin="1"/>
    <cellStyle name="Output" xfId="12" builtinId="21" customBuiltin="1"/>
    <cellStyle name="Percent" xfId="1" builtinId="5"/>
    <cellStyle name="Percent 2" xfId="2" xr:uid="{A459D458-04B3-4504-B9B6-A5B60E0C27E3}"/>
    <cellStyle name="Title" xfId="3" builtinId="15" customBuiltin="1"/>
    <cellStyle name="Total" xfId="19" builtinId="25" customBuiltin="1"/>
    <cellStyle name="Warning Text" xfId="16" builtinId="11" customBuiltin="1"/>
  </cellStyles>
  <dxfs count="59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  <color rgb="FFFF99FF"/>
      <color rgb="FFFFCCCC"/>
      <color rgb="FFFF99CC"/>
      <color rgb="FF7F7F7F"/>
      <color rgb="FFD9D9D9"/>
      <color rgb="FFD2F9D1"/>
      <color rgb="FFF9E7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In Contact Time Usage</a:t>
            </a:r>
          </a:p>
        </c:rich>
      </c:tx>
      <c:layout>
        <c:manualLayout>
          <c:xMode val="edge"/>
          <c:yMode val="edge"/>
          <c:x val="0.36526730960409365"/>
          <c:y val="1.227949723970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16297148069905895"/>
          <c:w val="1"/>
          <c:h val="0.70859131937776065"/>
        </c:manualLayout>
      </c:layout>
      <c:pie3DChart>
        <c:varyColors val="1"/>
        <c:ser>
          <c:idx val="0"/>
          <c:order val="0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8799-4601-8686-BBA195C349EF}"/>
              </c:ext>
            </c:extLst>
          </c:dPt>
          <c:dPt>
            <c:idx val="1"/>
            <c:bubble3D val="0"/>
            <c:spPr>
              <a:solidFill>
                <a:srgbClr val="FF99FF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799-4601-8686-BBA195C349EF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8799-4601-8686-BBA195C349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799-4601-8686-BBA195C349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8799-4601-8686-BBA195C349EF}"/>
              </c:ext>
            </c:extLst>
          </c:dPt>
          <c:dPt>
            <c:idx val="5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799-4601-8686-BBA195C349EF}"/>
              </c:ext>
            </c:extLst>
          </c:dPt>
          <c:dPt>
            <c:idx val="6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8799-4601-8686-BBA195C349EF}"/>
              </c:ext>
            </c:extLst>
          </c:dPt>
          <c:dPt>
            <c:idx val="7"/>
            <c:bubble3D val="0"/>
            <c:spPr>
              <a:solidFill>
                <a:srgbClr val="00B050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8799-4601-8686-BBA195C349EF}"/>
              </c:ext>
            </c:extLst>
          </c:dPt>
          <c:dPt>
            <c:idx val="8"/>
            <c:bubble3D val="0"/>
            <c:spPr>
              <a:solidFill>
                <a:srgbClr val="FFCCCC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799-4601-8686-BBA195C349EF}"/>
              </c:ext>
            </c:extLst>
          </c:dPt>
          <c:dPt>
            <c:idx val="9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799-4601-8686-BBA195C349EF}"/>
              </c:ext>
            </c:extLst>
          </c:dPt>
          <c:dPt>
            <c:idx val="10"/>
            <c:bubble3D val="0"/>
            <c:spPr>
              <a:solidFill>
                <a:srgbClr val="FFFF00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4-F4D3-4D32-BA84-B6AF1353159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F4D3-4D32-BA84-B6AF1353159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A600A88-EA52-476E-93C9-F4C91E4383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799-4601-8686-BBA195C349E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FB649EE-F51B-4A6A-AB4A-D88FF23F85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799-4601-8686-BBA195C349E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E402885-3E4C-4641-B75E-53067304D1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799-4601-8686-BBA195C349E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31A1865-4F7F-4D6A-9440-D7119388BE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799-4601-8686-BBA195C349E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109471C-8506-43D0-A2D5-7CFB466787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799-4601-8686-BBA195C349EF}"/>
                </c:ext>
              </c:extLst>
            </c:dLbl>
            <c:dLbl>
              <c:idx val="5"/>
              <c:layout>
                <c:manualLayout>
                  <c:x val="2.6970087184140885E-3"/>
                  <c:y val="1.6716781496062878E-2"/>
                </c:manualLayout>
              </c:layout>
              <c:tx>
                <c:rich>
                  <a:bodyPr/>
                  <a:lstStyle/>
                  <a:p>
                    <a:fld id="{2FEFA943-78C2-49A1-BAD3-E8561929EF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799-4601-8686-BBA195C349EF}"/>
                </c:ext>
              </c:extLst>
            </c:dLbl>
            <c:dLbl>
              <c:idx val="6"/>
              <c:layout>
                <c:manualLayout>
                  <c:x val="-0.12861667615421432"/>
                  <c:y val="4.4334683093929801E-2"/>
                </c:manualLayout>
              </c:layout>
              <c:tx>
                <c:rich>
                  <a:bodyPr/>
                  <a:lstStyle/>
                  <a:p>
                    <a:fld id="{F8C50556-9A5F-4AC9-80F1-4AA89775B6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799-4601-8686-BBA195C349EF}"/>
                </c:ext>
              </c:extLst>
            </c:dLbl>
            <c:dLbl>
              <c:idx val="7"/>
              <c:layout>
                <c:manualLayout>
                  <c:x val="-1.1735991449822234E-2"/>
                  <c:y val="-3.8497935471480754E-2"/>
                </c:manualLayout>
              </c:layout>
              <c:tx>
                <c:rich>
                  <a:bodyPr/>
                  <a:lstStyle/>
                  <a:p>
                    <a:fld id="{22027A0D-2590-49A3-89CE-ED4BE8EF1F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8799-4601-8686-BBA195C349E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C9B1EE9-E3AA-4A16-880E-BE7D00B3AA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799-4601-8686-BBA195C349E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B932E84-15D8-4D4A-81B7-A536B38BC0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799-4601-8686-BBA195C349E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8C233A2-D3B5-4A9B-9BC1-B4FCF48944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4D3-4D32-BA84-B6AF1353159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E7BF1BC-B2E9-439B-9875-6F5FB9019A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4D3-4D32-BA84-B6AF13531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multiLvlStrRef>
              <c:f>In_Contact_Time_Usage!$A$8:$C$19</c:f>
              <c:multiLvlStrCache>
                <c:ptCount val="12"/>
                <c:lvl>
                  <c:pt idx="0">
                    <c:v>00:32:19</c:v>
                  </c:pt>
                  <c:pt idx="1">
                    <c:v>00:14:12</c:v>
                  </c:pt>
                  <c:pt idx="2">
                    <c:v>02:58:12</c:v>
                  </c:pt>
                  <c:pt idx="3">
                    <c:v>00:00:20</c:v>
                  </c:pt>
                  <c:pt idx="4">
                    <c:v>01:11:10</c:v>
                  </c:pt>
                  <c:pt idx="5">
                    <c:v>00:00:00</c:v>
                  </c:pt>
                  <c:pt idx="6">
                    <c:v>00:00:00</c:v>
                  </c:pt>
                  <c:pt idx="7">
                    <c:v>00:00:00</c:v>
                  </c:pt>
                  <c:pt idx="8">
                    <c:v>00:00:00</c:v>
                  </c:pt>
                  <c:pt idx="9">
                    <c:v>04:03:51</c:v>
                  </c:pt>
                  <c:pt idx="10">
                    <c:v>00:14:45</c:v>
                  </c:pt>
                  <c:pt idx="11">
                    <c:v>00:00:00</c:v>
                  </c:pt>
                </c:lvl>
                <c:lvl>
                  <c:pt idx="0">
                    <c:v>Break</c:v>
                  </c:pt>
                  <c:pt idx="1">
                    <c:v>Disposition - Wrap Up</c:v>
                  </c:pt>
                  <c:pt idx="2">
                    <c:v>Focus Activity</c:v>
                  </c:pt>
                  <c:pt idx="3">
                    <c:v>Inbound Pending</c:v>
                  </c:pt>
                  <c:pt idx="4">
                    <c:v>Lunch</c:v>
                  </c:pt>
                  <c:pt idx="5">
                    <c:v>Meeting</c:v>
                  </c:pt>
                  <c:pt idx="6">
                    <c:v>Outbound Dialing</c:v>
                  </c:pt>
                  <c:pt idx="7">
                    <c:v>Technical Issue</c:v>
                  </c:pt>
                  <c:pt idx="8">
                    <c:v>Wrap Up</c:v>
                  </c:pt>
                  <c:pt idx="9">
                    <c:v>Available</c:v>
                  </c:pt>
                  <c:pt idx="10">
                    <c:v>Inbound Talk Time</c:v>
                  </c:pt>
                  <c:pt idx="11">
                    <c:v>Other</c:v>
                  </c:pt>
                </c:lvl>
              </c:multiLvlStrCache>
            </c:multiLvlStrRef>
          </c:cat>
          <c:val>
            <c:numRef>
              <c:f>In_Contact_Time_Usage!$D$8:$D$19</c:f>
              <c:numCache>
                <c:formatCode>0.00%</c:formatCode>
                <c:ptCount val="12"/>
                <c:pt idx="0">
                  <c:v>5.8271500230775902E-2</c:v>
                </c:pt>
                <c:pt idx="1">
                  <c:v>2.5616875722657771E-2</c:v>
                </c:pt>
                <c:pt idx="2">
                  <c:v>0.3211867954734402</c:v>
                </c:pt>
                <c:pt idx="3">
                  <c:v>6.0503955930844486E-4</c:v>
                </c:pt>
                <c:pt idx="4">
                  <c:v>0.12826240916822215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0.4394744473137992</c:v>
                </c:pt>
                <c:pt idx="10">
                  <c:v>2.658293253179634E-2</c:v>
                </c:pt>
                <c:pt idx="11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In_Contact_Time_Usage!$A$8:$A$19</c15:f>
                <c15:dlblRangeCache>
                  <c:ptCount val="12"/>
                  <c:pt idx="0">
                    <c:v>Break</c:v>
                  </c:pt>
                  <c:pt idx="1">
                    <c:v>Disposition - Wrap Up</c:v>
                  </c:pt>
                  <c:pt idx="2">
                    <c:v>Focus Activity</c:v>
                  </c:pt>
                  <c:pt idx="3">
                    <c:v>Inbound Pending</c:v>
                  </c:pt>
                  <c:pt idx="4">
                    <c:v>Lunch</c:v>
                  </c:pt>
                  <c:pt idx="5">
                    <c:v>Meeting</c:v>
                  </c:pt>
                  <c:pt idx="6">
                    <c:v>Outbound Dialing</c:v>
                  </c:pt>
                  <c:pt idx="7">
                    <c:v>Technical Issue</c:v>
                  </c:pt>
                  <c:pt idx="8">
                    <c:v>Wrap Up</c:v>
                  </c:pt>
                  <c:pt idx="9">
                    <c:v>Available</c:v>
                  </c:pt>
                  <c:pt idx="10">
                    <c:v>Inbound Talk Time</c:v>
                  </c:pt>
                  <c:pt idx="11">
                    <c:v>Other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799-4601-8686-BBA195C34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243554</xdr:colOff>
      <xdr:row>1</xdr:row>
      <xdr:rowOff>54146</xdr:rowOff>
    </xdr:from>
    <xdr:to>
      <xdr:col>21</xdr:col>
      <xdr:colOff>457200</xdr:colOff>
      <xdr:row>21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9961D-75C1-4D14-BB21-33D73B4BA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63148-B40F-4C21-8373-221D170EA876}">
  <sheetPr>
    <tabColor rgb="FF00B0F0"/>
  </sheetPr>
  <dimension ref="C4:N91"/>
  <sheetViews>
    <sheetView workbookViewId="0">
      <pane ySplit="4" topLeftCell="A5" activePane="bottomLeft" state="frozen"/>
      <selection pane="bottomLeft" activeCell="D4" sqref="D4"/>
    </sheetView>
  </sheetViews>
  <sheetFormatPr defaultRowHeight="15" x14ac:dyDescent="0.25"/>
  <cols>
    <col min="1" max="1" width="3.42578125" customWidth="1"/>
    <col min="2" max="2" width="1.42578125" customWidth="1"/>
    <col min="3" max="3" width="4.5703125" style="1" customWidth="1"/>
    <col min="4" max="4" width="11.85546875" style="24" customWidth="1"/>
    <col min="5" max="5" width="29.5703125" customWidth="1"/>
    <col min="6" max="6" width="25.140625" customWidth="1"/>
    <col min="7" max="7" width="15.140625" style="19" customWidth="1"/>
    <col min="8" max="8" width="17.5703125" customWidth="1"/>
    <col min="9" max="9" width="24.140625" customWidth="1"/>
    <col min="10" max="10" width="24.140625" style="19" customWidth="1"/>
    <col min="11" max="11" width="13.42578125" style="19" customWidth="1"/>
    <col min="12" max="12" width="10.5703125" style="24" customWidth="1"/>
    <col min="13" max="13" width="11.85546875" style="1" customWidth="1"/>
    <col min="14" max="14" width="21.85546875" customWidth="1"/>
    <col min="255" max="255" width="3.42578125" customWidth="1"/>
    <col min="256" max="256" width="1.42578125" customWidth="1"/>
    <col min="257" max="257" width="4.5703125" customWidth="1"/>
    <col min="258" max="258" width="11.85546875" customWidth="1"/>
    <col min="259" max="259" width="22" customWidth="1"/>
    <col min="260" max="261" width="15.140625" customWidth="1"/>
    <col min="262" max="262" width="17.5703125" customWidth="1"/>
    <col min="263" max="263" width="23.42578125" customWidth="1"/>
    <col min="264" max="265" width="24.140625" customWidth="1"/>
    <col min="266" max="266" width="10.5703125" customWidth="1"/>
    <col min="267" max="267" width="11.85546875" customWidth="1"/>
    <col min="268" max="268" width="15.140625" customWidth="1"/>
    <col min="511" max="511" width="3.42578125" customWidth="1"/>
    <col min="512" max="512" width="1.42578125" customWidth="1"/>
    <col min="513" max="513" width="4.5703125" customWidth="1"/>
    <col min="514" max="514" width="11.85546875" customWidth="1"/>
    <col min="515" max="515" width="22" customWidth="1"/>
    <col min="516" max="517" width="15.140625" customWidth="1"/>
    <col min="518" max="518" width="17.5703125" customWidth="1"/>
    <col min="519" max="519" width="23.42578125" customWidth="1"/>
    <col min="520" max="521" width="24.140625" customWidth="1"/>
    <col min="522" max="522" width="10.5703125" customWidth="1"/>
    <col min="523" max="523" width="11.85546875" customWidth="1"/>
    <col min="524" max="524" width="15.140625" customWidth="1"/>
    <col min="767" max="767" width="3.42578125" customWidth="1"/>
    <col min="768" max="768" width="1.42578125" customWidth="1"/>
    <col min="769" max="769" width="4.5703125" customWidth="1"/>
    <col min="770" max="770" width="11.85546875" customWidth="1"/>
    <col min="771" max="771" width="22" customWidth="1"/>
    <col min="772" max="773" width="15.140625" customWidth="1"/>
    <col min="774" max="774" width="17.5703125" customWidth="1"/>
    <col min="775" max="775" width="23.42578125" customWidth="1"/>
    <col min="776" max="777" width="24.140625" customWidth="1"/>
    <col min="778" max="778" width="10.5703125" customWidth="1"/>
    <col min="779" max="779" width="11.85546875" customWidth="1"/>
    <col min="780" max="780" width="15.140625" customWidth="1"/>
    <col min="1023" max="1023" width="3.42578125" customWidth="1"/>
    <col min="1024" max="1024" width="1.42578125" customWidth="1"/>
    <col min="1025" max="1025" width="4.5703125" customWidth="1"/>
    <col min="1026" max="1026" width="11.85546875" customWidth="1"/>
    <col min="1027" max="1027" width="22" customWidth="1"/>
    <col min="1028" max="1029" width="15.140625" customWidth="1"/>
    <col min="1030" max="1030" width="17.5703125" customWidth="1"/>
    <col min="1031" max="1031" width="23.42578125" customWidth="1"/>
    <col min="1032" max="1033" width="24.140625" customWidth="1"/>
    <col min="1034" max="1034" width="10.5703125" customWidth="1"/>
    <col min="1035" max="1035" width="11.85546875" customWidth="1"/>
    <col min="1036" max="1036" width="15.140625" customWidth="1"/>
    <col min="1279" max="1279" width="3.42578125" customWidth="1"/>
    <col min="1280" max="1280" width="1.42578125" customWidth="1"/>
    <col min="1281" max="1281" width="4.5703125" customWidth="1"/>
    <col min="1282" max="1282" width="11.85546875" customWidth="1"/>
    <col min="1283" max="1283" width="22" customWidth="1"/>
    <col min="1284" max="1285" width="15.140625" customWidth="1"/>
    <col min="1286" max="1286" width="17.5703125" customWidth="1"/>
    <col min="1287" max="1287" width="23.42578125" customWidth="1"/>
    <col min="1288" max="1289" width="24.140625" customWidth="1"/>
    <col min="1290" max="1290" width="10.5703125" customWidth="1"/>
    <col min="1291" max="1291" width="11.85546875" customWidth="1"/>
    <col min="1292" max="1292" width="15.140625" customWidth="1"/>
    <col min="1535" max="1535" width="3.42578125" customWidth="1"/>
    <col min="1536" max="1536" width="1.42578125" customWidth="1"/>
    <col min="1537" max="1537" width="4.5703125" customWidth="1"/>
    <col min="1538" max="1538" width="11.85546875" customWidth="1"/>
    <col min="1539" max="1539" width="22" customWidth="1"/>
    <col min="1540" max="1541" width="15.140625" customWidth="1"/>
    <col min="1542" max="1542" width="17.5703125" customWidth="1"/>
    <col min="1543" max="1543" width="23.42578125" customWidth="1"/>
    <col min="1544" max="1545" width="24.140625" customWidth="1"/>
    <col min="1546" max="1546" width="10.5703125" customWidth="1"/>
    <col min="1547" max="1547" width="11.85546875" customWidth="1"/>
    <col min="1548" max="1548" width="15.140625" customWidth="1"/>
    <col min="1791" max="1791" width="3.42578125" customWidth="1"/>
    <col min="1792" max="1792" width="1.42578125" customWidth="1"/>
    <col min="1793" max="1793" width="4.5703125" customWidth="1"/>
    <col min="1794" max="1794" width="11.85546875" customWidth="1"/>
    <col min="1795" max="1795" width="22" customWidth="1"/>
    <col min="1796" max="1797" width="15.140625" customWidth="1"/>
    <col min="1798" max="1798" width="17.5703125" customWidth="1"/>
    <col min="1799" max="1799" width="23.42578125" customWidth="1"/>
    <col min="1800" max="1801" width="24.140625" customWidth="1"/>
    <col min="1802" max="1802" width="10.5703125" customWidth="1"/>
    <col min="1803" max="1803" width="11.85546875" customWidth="1"/>
    <col min="1804" max="1804" width="15.140625" customWidth="1"/>
    <col min="2047" max="2047" width="3.42578125" customWidth="1"/>
    <col min="2048" max="2048" width="1.42578125" customWidth="1"/>
    <col min="2049" max="2049" width="4.5703125" customWidth="1"/>
    <col min="2050" max="2050" width="11.85546875" customWidth="1"/>
    <col min="2051" max="2051" width="22" customWidth="1"/>
    <col min="2052" max="2053" width="15.140625" customWidth="1"/>
    <col min="2054" max="2054" width="17.5703125" customWidth="1"/>
    <col min="2055" max="2055" width="23.42578125" customWidth="1"/>
    <col min="2056" max="2057" width="24.140625" customWidth="1"/>
    <col min="2058" max="2058" width="10.5703125" customWidth="1"/>
    <col min="2059" max="2059" width="11.85546875" customWidth="1"/>
    <col min="2060" max="2060" width="15.140625" customWidth="1"/>
    <col min="2303" max="2303" width="3.42578125" customWidth="1"/>
    <col min="2304" max="2304" width="1.42578125" customWidth="1"/>
    <col min="2305" max="2305" width="4.5703125" customWidth="1"/>
    <col min="2306" max="2306" width="11.85546875" customWidth="1"/>
    <col min="2307" max="2307" width="22" customWidth="1"/>
    <col min="2308" max="2309" width="15.140625" customWidth="1"/>
    <col min="2310" max="2310" width="17.5703125" customWidth="1"/>
    <col min="2311" max="2311" width="23.42578125" customWidth="1"/>
    <col min="2312" max="2313" width="24.140625" customWidth="1"/>
    <col min="2314" max="2314" width="10.5703125" customWidth="1"/>
    <col min="2315" max="2315" width="11.85546875" customWidth="1"/>
    <col min="2316" max="2316" width="15.140625" customWidth="1"/>
    <col min="2559" max="2559" width="3.42578125" customWidth="1"/>
    <col min="2560" max="2560" width="1.42578125" customWidth="1"/>
    <col min="2561" max="2561" width="4.5703125" customWidth="1"/>
    <col min="2562" max="2562" width="11.85546875" customWidth="1"/>
    <col min="2563" max="2563" width="22" customWidth="1"/>
    <col min="2564" max="2565" width="15.140625" customWidth="1"/>
    <col min="2566" max="2566" width="17.5703125" customWidth="1"/>
    <col min="2567" max="2567" width="23.42578125" customWidth="1"/>
    <col min="2568" max="2569" width="24.140625" customWidth="1"/>
    <col min="2570" max="2570" width="10.5703125" customWidth="1"/>
    <col min="2571" max="2571" width="11.85546875" customWidth="1"/>
    <col min="2572" max="2572" width="15.140625" customWidth="1"/>
    <col min="2815" max="2815" width="3.42578125" customWidth="1"/>
    <col min="2816" max="2816" width="1.42578125" customWidth="1"/>
    <col min="2817" max="2817" width="4.5703125" customWidth="1"/>
    <col min="2818" max="2818" width="11.85546875" customWidth="1"/>
    <col min="2819" max="2819" width="22" customWidth="1"/>
    <col min="2820" max="2821" width="15.140625" customWidth="1"/>
    <col min="2822" max="2822" width="17.5703125" customWidth="1"/>
    <col min="2823" max="2823" width="23.42578125" customWidth="1"/>
    <col min="2824" max="2825" width="24.140625" customWidth="1"/>
    <col min="2826" max="2826" width="10.5703125" customWidth="1"/>
    <col min="2827" max="2827" width="11.85546875" customWidth="1"/>
    <col min="2828" max="2828" width="15.140625" customWidth="1"/>
    <col min="3071" max="3071" width="3.42578125" customWidth="1"/>
    <col min="3072" max="3072" width="1.42578125" customWidth="1"/>
    <col min="3073" max="3073" width="4.5703125" customWidth="1"/>
    <col min="3074" max="3074" width="11.85546875" customWidth="1"/>
    <col min="3075" max="3075" width="22" customWidth="1"/>
    <col min="3076" max="3077" width="15.140625" customWidth="1"/>
    <col min="3078" max="3078" width="17.5703125" customWidth="1"/>
    <col min="3079" max="3079" width="23.42578125" customWidth="1"/>
    <col min="3080" max="3081" width="24.140625" customWidth="1"/>
    <col min="3082" max="3082" width="10.5703125" customWidth="1"/>
    <col min="3083" max="3083" width="11.85546875" customWidth="1"/>
    <col min="3084" max="3084" width="15.140625" customWidth="1"/>
    <col min="3327" max="3327" width="3.42578125" customWidth="1"/>
    <col min="3328" max="3328" width="1.42578125" customWidth="1"/>
    <col min="3329" max="3329" width="4.5703125" customWidth="1"/>
    <col min="3330" max="3330" width="11.85546875" customWidth="1"/>
    <col min="3331" max="3331" width="22" customWidth="1"/>
    <col min="3332" max="3333" width="15.140625" customWidth="1"/>
    <col min="3334" max="3334" width="17.5703125" customWidth="1"/>
    <col min="3335" max="3335" width="23.42578125" customWidth="1"/>
    <col min="3336" max="3337" width="24.140625" customWidth="1"/>
    <col min="3338" max="3338" width="10.5703125" customWidth="1"/>
    <col min="3339" max="3339" width="11.85546875" customWidth="1"/>
    <col min="3340" max="3340" width="15.140625" customWidth="1"/>
    <col min="3583" max="3583" width="3.42578125" customWidth="1"/>
    <col min="3584" max="3584" width="1.42578125" customWidth="1"/>
    <col min="3585" max="3585" width="4.5703125" customWidth="1"/>
    <col min="3586" max="3586" width="11.85546875" customWidth="1"/>
    <col min="3587" max="3587" width="22" customWidth="1"/>
    <col min="3588" max="3589" width="15.140625" customWidth="1"/>
    <col min="3590" max="3590" width="17.5703125" customWidth="1"/>
    <col min="3591" max="3591" width="23.42578125" customWidth="1"/>
    <col min="3592" max="3593" width="24.140625" customWidth="1"/>
    <col min="3594" max="3594" width="10.5703125" customWidth="1"/>
    <col min="3595" max="3595" width="11.85546875" customWidth="1"/>
    <col min="3596" max="3596" width="15.140625" customWidth="1"/>
    <col min="3839" max="3839" width="3.42578125" customWidth="1"/>
    <col min="3840" max="3840" width="1.42578125" customWidth="1"/>
    <col min="3841" max="3841" width="4.5703125" customWidth="1"/>
    <col min="3842" max="3842" width="11.85546875" customWidth="1"/>
    <col min="3843" max="3843" width="22" customWidth="1"/>
    <col min="3844" max="3845" width="15.140625" customWidth="1"/>
    <col min="3846" max="3846" width="17.5703125" customWidth="1"/>
    <col min="3847" max="3847" width="23.42578125" customWidth="1"/>
    <col min="3848" max="3849" width="24.140625" customWidth="1"/>
    <col min="3850" max="3850" width="10.5703125" customWidth="1"/>
    <col min="3851" max="3851" width="11.85546875" customWidth="1"/>
    <col min="3852" max="3852" width="15.140625" customWidth="1"/>
    <col min="4095" max="4095" width="3.42578125" customWidth="1"/>
    <col min="4096" max="4096" width="1.42578125" customWidth="1"/>
    <col min="4097" max="4097" width="4.5703125" customWidth="1"/>
    <col min="4098" max="4098" width="11.85546875" customWidth="1"/>
    <col min="4099" max="4099" width="22" customWidth="1"/>
    <col min="4100" max="4101" width="15.140625" customWidth="1"/>
    <col min="4102" max="4102" width="17.5703125" customWidth="1"/>
    <col min="4103" max="4103" width="23.42578125" customWidth="1"/>
    <col min="4104" max="4105" width="24.140625" customWidth="1"/>
    <col min="4106" max="4106" width="10.5703125" customWidth="1"/>
    <col min="4107" max="4107" width="11.85546875" customWidth="1"/>
    <col min="4108" max="4108" width="15.140625" customWidth="1"/>
    <col min="4351" max="4351" width="3.42578125" customWidth="1"/>
    <col min="4352" max="4352" width="1.42578125" customWidth="1"/>
    <col min="4353" max="4353" width="4.5703125" customWidth="1"/>
    <col min="4354" max="4354" width="11.85546875" customWidth="1"/>
    <col min="4355" max="4355" width="22" customWidth="1"/>
    <col min="4356" max="4357" width="15.140625" customWidth="1"/>
    <col min="4358" max="4358" width="17.5703125" customWidth="1"/>
    <col min="4359" max="4359" width="23.42578125" customWidth="1"/>
    <col min="4360" max="4361" width="24.140625" customWidth="1"/>
    <col min="4362" max="4362" width="10.5703125" customWidth="1"/>
    <col min="4363" max="4363" width="11.85546875" customWidth="1"/>
    <col min="4364" max="4364" width="15.140625" customWidth="1"/>
    <col min="4607" max="4607" width="3.42578125" customWidth="1"/>
    <col min="4608" max="4608" width="1.42578125" customWidth="1"/>
    <col min="4609" max="4609" width="4.5703125" customWidth="1"/>
    <col min="4610" max="4610" width="11.85546875" customWidth="1"/>
    <col min="4611" max="4611" width="22" customWidth="1"/>
    <col min="4612" max="4613" width="15.140625" customWidth="1"/>
    <col min="4614" max="4614" width="17.5703125" customWidth="1"/>
    <col min="4615" max="4615" width="23.42578125" customWidth="1"/>
    <col min="4616" max="4617" width="24.140625" customWidth="1"/>
    <col min="4618" max="4618" width="10.5703125" customWidth="1"/>
    <col min="4619" max="4619" width="11.85546875" customWidth="1"/>
    <col min="4620" max="4620" width="15.140625" customWidth="1"/>
    <col min="4863" max="4863" width="3.42578125" customWidth="1"/>
    <col min="4864" max="4864" width="1.42578125" customWidth="1"/>
    <col min="4865" max="4865" width="4.5703125" customWidth="1"/>
    <col min="4866" max="4866" width="11.85546875" customWidth="1"/>
    <col min="4867" max="4867" width="22" customWidth="1"/>
    <col min="4868" max="4869" width="15.140625" customWidth="1"/>
    <col min="4870" max="4870" width="17.5703125" customWidth="1"/>
    <col min="4871" max="4871" width="23.42578125" customWidth="1"/>
    <col min="4872" max="4873" width="24.140625" customWidth="1"/>
    <col min="4874" max="4874" width="10.5703125" customWidth="1"/>
    <col min="4875" max="4875" width="11.85546875" customWidth="1"/>
    <col min="4876" max="4876" width="15.140625" customWidth="1"/>
    <col min="5119" max="5119" width="3.42578125" customWidth="1"/>
    <col min="5120" max="5120" width="1.42578125" customWidth="1"/>
    <col min="5121" max="5121" width="4.5703125" customWidth="1"/>
    <col min="5122" max="5122" width="11.85546875" customWidth="1"/>
    <col min="5123" max="5123" width="22" customWidth="1"/>
    <col min="5124" max="5125" width="15.140625" customWidth="1"/>
    <col min="5126" max="5126" width="17.5703125" customWidth="1"/>
    <col min="5127" max="5127" width="23.42578125" customWidth="1"/>
    <col min="5128" max="5129" width="24.140625" customWidth="1"/>
    <col min="5130" max="5130" width="10.5703125" customWidth="1"/>
    <col min="5131" max="5131" width="11.85546875" customWidth="1"/>
    <col min="5132" max="5132" width="15.140625" customWidth="1"/>
    <col min="5375" max="5375" width="3.42578125" customWidth="1"/>
    <col min="5376" max="5376" width="1.42578125" customWidth="1"/>
    <col min="5377" max="5377" width="4.5703125" customWidth="1"/>
    <col min="5378" max="5378" width="11.85546875" customWidth="1"/>
    <col min="5379" max="5379" width="22" customWidth="1"/>
    <col min="5380" max="5381" width="15.140625" customWidth="1"/>
    <col min="5382" max="5382" width="17.5703125" customWidth="1"/>
    <col min="5383" max="5383" width="23.42578125" customWidth="1"/>
    <col min="5384" max="5385" width="24.140625" customWidth="1"/>
    <col min="5386" max="5386" width="10.5703125" customWidth="1"/>
    <col min="5387" max="5387" width="11.85546875" customWidth="1"/>
    <col min="5388" max="5388" width="15.140625" customWidth="1"/>
    <col min="5631" max="5631" width="3.42578125" customWidth="1"/>
    <col min="5632" max="5632" width="1.42578125" customWidth="1"/>
    <col min="5633" max="5633" width="4.5703125" customWidth="1"/>
    <col min="5634" max="5634" width="11.85546875" customWidth="1"/>
    <col min="5635" max="5635" width="22" customWidth="1"/>
    <col min="5636" max="5637" width="15.140625" customWidth="1"/>
    <col min="5638" max="5638" width="17.5703125" customWidth="1"/>
    <col min="5639" max="5639" width="23.42578125" customWidth="1"/>
    <col min="5640" max="5641" width="24.140625" customWidth="1"/>
    <col min="5642" max="5642" width="10.5703125" customWidth="1"/>
    <col min="5643" max="5643" width="11.85546875" customWidth="1"/>
    <col min="5644" max="5644" width="15.140625" customWidth="1"/>
    <col min="5887" max="5887" width="3.42578125" customWidth="1"/>
    <col min="5888" max="5888" width="1.42578125" customWidth="1"/>
    <col min="5889" max="5889" width="4.5703125" customWidth="1"/>
    <col min="5890" max="5890" width="11.85546875" customWidth="1"/>
    <col min="5891" max="5891" width="22" customWidth="1"/>
    <col min="5892" max="5893" width="15.140625" customWidth="1"/>
    <col min="5894" max="5894" width="17.5703125" customWidth="1"/>
    <col min="5895" max="5895" width="23.42578125" customWidth="1"/>
    <col min="5896" max="5897" width="24.140625" customWidth="1"/>
    <col min="5898" max="5898" width="10.5703125" customWidth="1"/>
    <col min="5899" max="5899" width="11.85546875" customWidth="1"/>
    <col min="5900" max="5900" width="15.140625" customWidth="1"/>
    <col min="6143" max="6143" width="3.42578125" customWidth="1"/>
    <col min="6144" max="6144" width="1.42578125" customWidth="1"/>
    <col min="6145" max="6145" width="4.5703125" customWidth="1"/>
    <col min="6146" max="6146" width="11.85546875" customWidth="1"/>
    <col min="6147" max="6147" width="22" customWidth="1"/>
    <col min="6148" max="6149" width="15.140625" customWidth="1"/>
    <col min="6150" max="6150" width="17.5703125" customWidth="1"/>
    <col min="6151" max="6151" width="23.42578125" customWidth="1"/>
    <col min="6152" max="6153" width="24.140625" customWidth="1"/>
    <col min="6154" max="6154" width="10.5703125" customWidth="1"/>
    <col min="6155" max="6155" width="11.85546875" customWidth="1"/>
    <col min="6156" max="6156" width="15.140625" customWidth="1"/>
    <col min="6399" max="6399" width="3.42578125" customWidth="1"/>
    <col min="6400" max="6400" width="1.42578125" customWidth="1"/>
    <col min="6401" max="6401" width="4.5703125" customWidth="1"/>
    <col min="6402" max="6402" width="11.85546875" customWidth="1"/>
    <col min="6403" max="6403" width="22" customWidth="1"/>
    <col min="6404" max="6405" width="15.140625" customWidth="1"/>
    <col min="6406" max="6406" width="17.5703125" customWidth="1"/>
    <col min="6407" max="6407" width="23.42578125" customWidth="1"/>
    <col min="6408" max="6409" width="24.140625" customWidth="1"/>
    <col min="6410" max="6410" width="10.5703125" customWidth="1"/>
    <col min="6411" max="6411" width="11.85546875" customWidth="1"/>
    <col min="6412" max="6412" width="15.140625" customWidth="1"/>
    <col min="6655" max="6655" width="3.42578125" customWidth="1"/>
    <col min="6656" max="6656" width="1.42578125" customWidth="1"/>
    <col min="6657" max="6657" width="4.5703125" customWidth="1"/>
    <col min="6658" max="6658" width="11.85546875" customWidth="1"/>
    <col min="6659" max="6659" width="22" customWidth="1"/>
    <col min="6660" max="6661" width="15.140625" customWidth="1"/>
    <col min="6662" max="6662" width="17.5703125" customWidth="1"/>
    <col min="6663" max="6663" width="23.42578125" customWidth="1"/>
    <col min="6664" max="6665" width="24.140625" customWidth="1"/>
    <col min="6666" max="6666" width="10.5703125" customWidth="1"/>
    <col min="6667" max="6667" width="11.85546875" customWidth="1"/>
    <col min="6668" max="6668" width="15.140625" customWidth="1"/>
    <col min="6911" max="6911" width="3.42578125" customWidth="1"/>
    <col min="6912" max="6912" width="1.42578125" customWidth="1"/>
    <col min="6913" max="6913" width="4.5703125" customWidth="1"/>
    <col min="6914" max="6914" width="11.85546875" customWidth="1"/>
    <col min="6915" max="6915" width="22" customWidth="1"/>
    <col min="6916" max="6917" width="15.140625" customWidth="1"/>
    <col min="6918" max="6918" width="17.5703125" customWidth="1"/>
    <col min="6919" max="6919" width="23.42578125" customWidth="1"/>
    <col min="6920" max="6921" width="24.140625" customWidth="1"/>
    <col min="6922" max="6922" width="10.5703125" customWidth="1"/>
    <col min="6923" max="6923" width="11.85546875" customWidth="1"/>
    <col min="6924" max="6924" width="15.140625" customWidth="1"/>
    <col min="7167" max="7167" width="3.42578125" customWidth="1"/>
    <col min="7168" max="7168" width="1.42578125" customWidth="1"/>
    <col min="7169" max="7169" width="4.5703125" customWidth="1"/>
    <col min="7170" max="7170" width="11.85546875" customWidth="1"/>
    <col min="7171" max="7171" width="22" customWidth="1"/>
    <col min="7172" max="7173" width="15.140625" customWidth="1"/>
    <col min="7174" max="7174" width="17.5703125" customWidth="1"/>
    <col min="7175" max="7175" width="23.42578125" customWidth="1"/>
    <col min="7176" max="7177" width="24.140625" customWidth="1"/>
    <col min="7178" max="7178" width="10.5703125" customWidth="1"/>
    <col min="7179" max="7179" width="11.85546875" customWidth="1"/>
    <col min="7180" max="7180" width="15.140625" customWidth="1"/>
    <col min="7423" max="7423" width="3.42578125" customWidth="1"/>
    <col min="7424" max="7424" width="1.42578125" customWidth="1"/>
    <col min="7425" max="7425" width="4.5703125" customWidth="1"/>
    <col min="7426" max="7426" width="11.85546875" customWidth="1"/>
    <col min="7427" max="7427" width="22" customWidth="1"/>
    <col min="7428" max="7429" width="15.140625" customWidth="1"/>
    <col min="7430" max="7430" width="17.5703125" customWidth="1"/>
    <col min="7431" max="7431" width="23.42578125" customWidth="1"/>
    <col min="7432" max="7433" width="24.140625" customWidth="1"/>
    <col min="7434" max="7434" width="10.5703125" customWidth="1"/>
    <col min="7435" max="7435" width="11.85546875" customWidth="1"/>
    <col min="7436" max="7436" width="15.140625" customWidth="1"/>
    <col min="7679" max="7679" width="3.42578125" customWidth="1"/>
    <col min="7680" max="7680" width="1.42578125" customWidth="1"/>
    <col min="7681" max="7681" width="4.5703125" customWidth="1"/>
    <col min="7682" max="7682" width="11.85546875" customWidth="1"/>
    <col min="7683" max="7683" width="22" customWidth="1"/>
    <col min="7684" max="7685" width="15.140625" customWidth="1"/>
    <col min="7686" max="7686" width="17.5703125" customWidth="1"/>
    <col min="7687" max="7687" width="23.42578125" customWidth="1"/>
    <col min="7688" max="7689" width="24.140625" customWidth="1"/>
    <col min="7690" max="7690" width="10.5703125" customWidth="1"/>
    <col min="7691" max="7691" width="11.85546875" customWidth="1"/>
    <col min="7692" max="7692" width="15.140625" customWidth="1"/>
    <col min="7935" max="7935" width="3.42578125" customWidth="1"/>
    <col min="7936" max="7936" width="1.42578125" customWidth="1"/>
    <col min="7937" max="7937" width="4.5703125" customWidth="1"/>
    <col min="7938" max="7938" width="11.85546875" customWidth="1"/>
    <col min="7939" max="7939" width="22" customWidth="1"/>
    <col min="7940" max="7941" width="15.140625" customWidth="1"/>
    <col min="7942" max="7942" width="17.5703125" customWidth="1"/>
    <col min="7943" max="7943" width="23.42578125" customWidth="1"/>
    <col min="7944" max="7945" width="24.140625" customWidth="1"/>
    <col min="7946" max="7946" width="10.5703125" customWidth="1"/>
    <col min="7947" max="7947" width="11.85546875" customWidth="1"/>
    <col min="7948" max="7948" width="15.140625" customWidth="1"/>
    <col min="8191" max="8191" width="3.42578125" customWidth="1"/>
    <col min="8192" max="8192" width="1.42578125" customWidth="1"/>
    <col min="8193" max="8193" width="4.5703125" customWidth="1"/>
    <col min="8194" max="8194" width="11.85546875" customWidth="1"/>
    <col min="8195" max="8195" width="22" customWidth="1"/>
    <col min="8196" max="8197" width="15.140625" customWidth="1"/>
    <col min="8198" max="8198" width="17.5703125" customWidth="1"/>
    <col min="8199" max="8199" width="23.42578125" customWidth="1"/>
    <col min="8200" max="8201" width="24.140625" customWidth="1"/>
    <col min="8202" max="8202" width="10.5703125" customWidth="1"/>
    <col min="8203" max="8203" width="11.85546875" customWidth="1"/>
    <col min="8204" max="8204" width="15.140625" customWidth="1"/>
    <col min="8447" max="8447" width="3.42578125" customWidth="1"/>
    <col min="8448" max="8448" width="1.42578125" customWidth="1"/>
    <col min="8449" max="8449" width="4.5703125" customWidth="1"/>
    <col min="8450" max="8450" width="11.85546875" customWidth="1"/>
    <col min="8451" max="8451" width="22" customWidth="1"/>
    <col min="8452" max="8453" width="15.140625" customWidth="1"/>
    <col min="8454" max="8454" width="17.5703125" customWidth="1"/>
    <col min="8455" max="8455" width="23.42578125" customWidth="1"/>
    <col min="8456" max="8457" width="24.140625" customWidth="1"/>
    <col min="8458" max="8458" width="10.5703125" customWidth="1"/>
    <col min="8459" max="8459" width="11.85546875" customWidth="1"/>
    <col min="8460" max="8460" width="15.140625" customWidth="1"/>
    <col min="8703" max="8703" width="3.42578125" customWidth="1"/>
    <col min="8704" max="8704" width="1.42578125" customWidth="1"/>
    <col min="8705" max="8705" width="4.5703125" customWidth="1"/>
    <col min="8706" max="8706" width="11.85546875" customWidth="1"/>
    <col min="8707" max="8707" width="22" customWidth="1"/>
    <col min="8708" max="8709" width="15.140625" customWidth="1"/>
    <col min="8710" max="8710" width="17.5703125" customWidth="1"/>
    <col min="8711" max="8711" width="23.42578125" customWidth="1"/>
    <col min="8712" max="8713" width="24.140625" customWidth="1"/>
    <col min="8714" max="8714" width="10.5703125" customWidth="1"/>
    <col min="8715" max="8715" width="11.85546875" customWidth="1"/>
    <col min="8716" max="8716" width="15.140625" customWidth="1"/>
    <col min="8959" max="8959" width="3.42578125" customWidth="1"/>
    <col min="8960" max="8960" width="1.42578125" customWidth="1"/>
    <col min="8961" max="8961" width="4.5703125" customWidth="1"/>
    <col min="8962" max="8962" width="11.85546875" customWidth="1"/>
    <col min="8963" max="8963" width="22" customWidth="1"/>
    <col min="8964" max="8965" width="15.140625" customWidth="1"/>
    <col min="8966" max="8966" width="17.5703125" customWidth="1"/>
    <col min="8967" max="8967" width="23.42578125" customWidth="1"/>
    <col min="8968" max="8969" width="24.140625" customWidth="1"/>
    <col min="8970" max="8970" width="10.5703125" customWidth="1"/>
    <col min="8971" max="8971" width="11.85546875" customWidth="1"/>
    <col min="8972" max="8972" width="15.140625" customWidth="1"/>
    <col min="9215" max="9215" width="3.42578125" customWidth="1"/>
    <col min="9216" max="9216" width="1.42578125" customWidth="1"/>
    <col min="9217" max="9217" width="4.5703125" customWidth="1"/>
    <col min="9218" max="9218" width="11.85546875" customWidth="1"/>
    <col min="9219" max="9219" width="22" customWidth="1"/>
    <col min="9220" max="9221" width="15.140625" customWidth="1"/>
    <col min="9222" max="9222" width="17.5703125" customWidth="1"/>
    <col min="9223" max="9223" width="23.42578125" customWidth="1"/>
    <col min="9224" max="9225" width="24.140625" customWidth="1"/>
    <col min="9226" max="9226" width="10.5703125" customWidth="1"/>
    <col min="9227" max="9227" width="11.85546875" customWidth="1"/>
    <col min="9228" max="9228" width="15.140625" customWidth="1"/>
    <col min="9471" max="9471" width="3.42578125" customWidth="1"/>
    <col min="9472" max="9472" width="1.42578125" customWidth="1"/>
    <col min="9473" max="9473" width="4.5703125" customWidth="1"/>
    <col min="9474" max="9474" width="11.85546875" customWidth="1"/>
    <col min="9475" max="9475" width="22" customWidth="1"/>
    <col min="9476" max="9477" width="15.140625" customWidth="1"/>
    <col min="9478" max="9478" width="17.5703125" customWidth="1"/>
    <col min="9479" max="9479" width="23.42578125" customWidth="1"/>
    <col min="9480" max="9481" width="24.140625" customWidth="1"/>
    <col min="9482" max="9482" width="10.5703125" customWidth="1"/>
    <col min="9483" max="9483" width="11.85546875" customWidth="1"/>
    <col min="9484" max="9484" width="15.140625" customWidth="1"/>
    <col min="9727" max="9727" width="3.42578125" customWidth="1"/>
    <col min="9728" max="9728" width="1.42578125" customWidth="1"/>
    <col min="9729" max="9729" width="4.5703125" customWidth="1"/>
    <col min="9730" max="9730" width="11.85546875" customWidth="1"/>
    <col min="9731" max="9731" width="22" customWidth="1"/>
    <col min="9732" max="9733" width="15.140625" customWidth="1"/>
    <col min="9734" max="9734" width="17.5703125" customWidth="1"/>
    <col min="9735" max="9735" width="23.42578125" customWidth="1"/>
    <col min="9736" max="9737" width="24.140625" customWidth="1"/>
    <col min="9738" max="9738" width="10.5703125" customWidth="1"/>
    <col min="9739" max="9739" width="11.85546875" customWidth="1"/>
    <col min="9740" max="9740" width="15.140625" customWidth="1"/>
    <col min="9983" max="9983" width="3.42578125" customWidth="1"/>
    <col min="9984" max="9984" width="1.42578125" customWidth="1"/>
    <col min="9985" max="9985" width="4.5703125" customWidth="1"/>
    <col min="9986" max="9986" width="11.85546875" customWidth="1"/>
    <col min="9987" max="9987" width="22" customWidth="1"/>
    <col min="9988" max="9989" width="15.140625" customWidth="1"/>
    <col min="9990" max="9990" width="17.5703125" customWidth="1"/>
    <col min="9991" max="9991" width="23.42578125" customWidth="1"/>
    <col min="9992" max="9993" width="24.140625" customWidth="1"/>
    <col min="9994" max="9994" width="10.5703125" customWidth="1"/>
    <col min="9995" max="9995" width="11.85546875" customWidth="1"/>
    <col min="9996" max="9996" width="15.140625" customWidth="1"/>
    <col min="10239" max="10239" width="3.42578125" customWidth="1"/>
    <col min="10240" max="10240" width="1.42578125" customWidth="1"/>
    <col min="10241" max="10241" width="4.5703125" customWidth="1"/>
    <col min="10242" max="10242" width="11.85546875" customWidth="1"/>
    <col min="10243" max="10243" width="22" customWidth="1"/>
    <col min="10244" max="10245" width="15.140625" customWidth="1"/>
    <col min="10246" max="10246" width="17.5703125" customWidth="1"/>
    <col min="10247" max="10247" width="23.42578125" customWidth="1"/>
    <col min="10248" max="10249" width="24.140625" customWidth="1"/>
    <col min="10250" max="10250" width="10.5703125" customWidth="1"/>
    <col min="10251" max="10251" width="11.85546875" customWidth="1"/>
    <col min="10252" max="10252" width="15.140625" customWidth="1"/>
    <col min="10495" max="10495" width="3.42578125" customWidth="1"/>
    <col min="10496" max="10496" width="1.42578125" customWidth="1"/>
    <col min="10497" max="10497" width="4.5703125" customWidth="1"/>
    <col min="10498" max="10498" width="11.85546875" customWidth="1"/>
    <col min="10499" max="10499" width="22" customWidth="1"/>
    <col min="10500" max="10501" width="15.140625" customWidth="1"/>
    <col min="10502" max="10502" width="17.5703125" customWidth="1"/>
    <col min="10503" max="10503" width="23.42578125" customWidth="1"/>
    <col min="10504" max="10505" width="24.140625" customWidth="1"/>
    <col min="10506" max="10506" width="10.5703125" customWidth="1"/>
    <col min="10507" max="10507" width="11.85546875" customWidth="1"/>
    <col min="10508" max="10508" width="15.140625" customWidth="1"/>
    <col min="10751" max="10751" width="3.42578125" customWidth="1"/>
    <col min="10752" max="10752" width="1.42578125" customWidth="1"/>
    <col min="10753" max="10753" width="4.5703125" customWidth="1"/>
    <col min="10754" max="10754" width="11.85546875" customWidth="1"/>
    <col min="10755" max="10755" width="22" customWidth="1"/>
    <col min="10756" max="10757" width="15.140625" customWidth="1"/>
    <col min="10758" max="10758" width="17.5703125" customWidth="1"/>
    <col min="10759" max="10759" width="23.42578125" customWidth="1"/>
    <col min="10760" max="10761" width="24.140625" customWidth="1"/>
    <col min="10762" max="10762" width="10.5703125" customWidth="1"/>
    <col min="10763" max="10763" width="11.85546875" customWidth="1"/>
    <col min="10764" max="10764" width="15.140625" customWidth="1"/>
    <col min="11007" max="11007" width="3.42578125" customWidth="1"/>
    <col min="11008" max="11008" width="1.42578125" customWidth="1"/>
    <col min="11009" max="11009" width="4.5703125" customWidth="1"/>
    <col min="11010" max="11010" width="11.85546875" customWidth="1"/>
    <col min="11011" max="11011" width="22" customWidth="1"/>
    <col min="11012" max="11013" width="15.140625" customWidth="1"/>
    <col min="11014" max="11014" width="17.5703125" customWidth="1"/>
    <col min="11015" max="11015" width="23.42578125" customWidth="1"/>
    <col min="11016" max="11017" width="24.140625" customWidth="1"/>
    <col min="11018" max="11018" width="10.5703125" customWidth="1"/>
    <col min="11019" max="11019" width="11.85546875" customWidth="1"/>
    <col min="11020" max="11020" width="15.140625" customWidth="1"/>
    <col min="11263" max="11263" width="3.42578125" customWidth="1"/>
    <col min="11264" max="11264" width="1.42578125" customWidth="1"/>
    <col min="11265" max="11265" width="4.5703125" customWidth="1"/>
    <col min="11266" max="11266" width="11.85546875" customWidth="1"/>
    <col min="11267" max="11267" width="22" customWidth="1"/>
    <col min="11268" max="11269" width="15.140625" customWidth="1"/>
    <col min="11270" max="11270" width="17.5703125" customWidth="1"/>
    <col min="11271" max="11271" width="23.42578125" customWidth="1"/>
    <col min="11272" max="11273" width="24.140625" customWidth="1"/>
    <col min="11274" max="11274" width="10.5703125" customWidth="1"/>
    <col min="11275" max="11275" width="11.85546875" customWidth="1"/>
    <col min="11276" max="11276" width="15.140625" customWidth="1"/>
    <col min="11519" max="11519" width="3.42578125" customWidth="1"/>
    <col min="11520" max="11520" width="1.42578125" customWidth="1"/>
    <col min="11521" max="11521" width="4.5703125" customWidth="1"/>
    <col min="11522" max="11522" width="11.85546875" customWidth="1"/>
    <col min="11523" max="11523" width="22" customWidth="1"/>
    <col min="11524" max="11525" width="15.140625" customWidth="1"/>
    <col min="11526" max="11526" width="17.5703125" customWidth="1"/>
    <col min="11527" max="11527" width="23.42578125" customWidth="1"/>
    <col min="11528" max="11529" width="24.140625" customWidth="1"/>
    <col min="11530" max="11530" width="10.5703125" customWidth="1"/>
    <col min="11531" max="11531" width="11.85546875" customWidth="1"/>
    <col min="11532" max="11532" width="15.140625" customWidth="1"/>
    <col min="11775" max="11775" width="3.42578125" customWidth="1"/>
    <col min="11776" max="11776" width="1.42578125" customWidth="1"/>
    <col min="11777" max="11777" width="4.5703125" customWidth="1"/>
    <col min="11778" max="11778" width="11.85546875" customWidth="1"/>
    <col min="11779" max="11779" width="22" customWidth="1"/>
    <col min="11780" max="11781" width="15.140625" customWidth="1"/>
    <col min="11782" max="11782" width="17.5703125" customWidth="1"/>
    <col min="11783" max="11783" width="23.42578125" customWidth="1"/>
    <col min="11784" max="11785" width="24.140625" customWidth="1"/>
    <col min="11786" max="11786" width="10.5703125" customWidth="1"/>
    <col min="11787" max="11787" width="11.85546875" customWidth="1"/>
    <col min="11788" max="11788" width="15.140625" customWidth="1"/>
    <col min="12031" max="12031" width="3.42578125" customWidth="1"/>
    <col min="12032" max="12032" width="1.42578125" customWidth="1"/>
    <col min="12033" max="12033" width="4.5703125" customWidth="1"/>
    <col min="12034" max="12034" width="11.85546875" customWidth="1"/>
    <col min="12035" max="12035" width="22" customWidth="1"/>
    <col min="12036" max="12037" width="15.140625" customWidth="1"/>
    <col min="12038" max="12038" width="17.5703125" customWidth="1"/>
    <col min="12039" max="12039" width="23.42578125" customWidth="1"/>
    <col min="12040" max="12041" width="24.140625" customWidth="1"/>
    <col min="12042" max="12042" width="10.5703125" customWidth="1"/>
    <col min="12043" max="12043" width="11.85546875" customWidth="1"/>
    <col min="12044" max="12044" width="15.140625" customWidth="1"/>
    <col min="12287" max="12287" width="3.42578125" customWidth="1"/>
    <col min="12288" max="12288" width="1.42578125" customWidth="1"/>
    <col min="12289" max="12289" width="4.5703125" customWidth="1"/>
    <col min="12290" max="12290" width="11.85546875" customWidth="1"/>
    <col min="12291" max="12291" width="22" customWidth="1"/>
    <col min="12292" max="12293" width="15.140625" customWidth="1"/>
    <col min="12294" max="12294" width="17.5703125" customWidth="1"/>
    <col min="12295" max="12295" width="23.42578125" customWidth="1"/>
    <col min="12296" max="12297" width="24.140625" customWidth="1"/>
    <col min="12298" max="12298" width="10.5703125" customWidth="1"/>
    <col min="12299" max="12299" width="11.85546875" customWidth="1"/>
    <col min="12300" max="12300" width="15.140625" customWidth="1"/>
    <col min="12543" max="12543" width="3.42578125" customWidth="1"/>
    <col min="12544" max="12544" width="1.42578125" customWidth="1"/>
    <col min="12545" max="12545" width="4.5703125" customWidth="1"/>
    <col min="12546" max="12546" width="11.85546875" customWidth="1"/>
    <col min="12547" max="12547" width="22" customWidth="1"/>
    <col min="12548" max="12549" width="15.140625" customWidth="1"/>
    <col min="12550" max="12550" width="17.5703125" customWidth="1"/>
    <col min="12551" max="12551" width="23.42578125" customWidth="1"/>
    <col min="12552" max="12553" width="24.140625" customWidth="1"/>
    <col min="12554" max="12554" width="10.5703125" customWidth="1"/>
    <col min="12555" max="12555" width="11.85546875" customWidth="1"/>
    <col min="12556" max="12556" width="15.140625" customWidth="1"/>
    <col min="12799" max="12799" width="3.42578125" customWidth="1"/>
    <col min="12800" max="12800" width="1.42578125" customWidth="1"/>
    <col min="12801" max="12801" width="4.5703125" customWidth="1"/>
    <col min="12802" max="12802" width="11.85546875" customWidth="1"/>
    <col min="12803" max="12803" width="22" customWidth="1"/>
    <col min="12804" max="12805" width="15.140625" customWidth="1"/>
    <col min="12806" max="12806" width="17.5703125" customWidth="1"/>
    <col min="12807" max="12807" width="23.42578125" customWidth="1"/>
    <col min="12808" max="12809" width="24.140625" customWidth="1"/>
    <col min="12810" max="12810" width="10.5703125" customWidth="1"/>
    <col min="12811" max="12811" width="11.85546875" customWidth="1"/>
    <col min="12812" max="12812" width="15.140625" customWidth="1"/>
    <col min="13055" max="13055" width="3.42578125" customWidth="1"/>
    <col min="13056" max="13056" width="1.42578125" customWidth="1"/>
    <col min="13057" max="13057" width="4.5703125" customWidth="1"/>
    <col min="13058" max="13058" width="11.85546875" customWidth="1"/>
    <col min="13059" max="13059" width="22" customWidth="1"/>
    <col min="13060" max="13061" width="15.140625" customWidth="1"/>
    <col min="13062" max="13062" width="17.5703125" customWidth="1"/>
    <col min="13063" max="13063" width="23.42578125" customWidth="1"/>
    <col min="13064" max="13065" width="24.140625" customWidth="1"/>
    <col min="13066" max="13066" width="10.5703125" customWidth="1"/>
    <col min="13067" max="13067" width="11.85546875" customWidth="1"/>
    <col min="13068" max="13068" width="15.140625" customWidth="1"/>
    <col min="13311" max="13311" width="3.42578125" customWidth="1"/>
    <col min="13312" max="13312" width="1.42578125" customWidth="1"/>
    <col min="13313" max="13313" width="4.5703125" customWidth="1"/>
    <col min="13314" max="13314" width="11.85546875" customWidth="1"/>
    <col min="13315" max="13315" width="22" customWidth="1"/>
    <col min="13316" max="13317" width="15.140625" customWidth="1"/>
    <col min="13318" max="13318" width="17.5703125" customWidth="1"/>
    <col min="13319" max="13319" width="23.42578125" customWidth="1"/>
    <col min="13320" max="13321" width="24.140625" customWidth="1"/>
    <col min="13322" max="13322" width="10.5703125" customWidth="1"/>
    <col min="13323" max="13323" width="11.85546875" customWidth="1"/>
    <col min="13324" max="13324" width="15.140625" customWidth="1"/>
    <col min="13567" max="13567" width="3.42578125" customWidth="1"/>
    <col min="13568" max="13568" width="1.42578125" customWidth="1"/>
    <col min="13569" max="13569" width="4.5703125" customWidth="1"/>
    <col min="13570" max="13570" width="11.85546875" customWidth="1"/>
    <col min="13571" max="13571" width="22" customWidth="1"/>
    <col min="13572" max="13573" width="15.140625" customWidth="1"/>
    <col min="13574" max="13574" width="17.5703125" customWidth="1"/>
    <col min="13575" max="13575" width="23.42578125" customWidth="1"/>
    <col min="13576" max="13577" width="24.140625" customWidth="1"/>
    <col min="13578" max="13578" width="10.5703125" customWidth="1"/>
    <col min="13579" max="13579" width="11.85546875" customWidth="1"/>
    <col min="13580" max="13580" width="15.140625" customWidth="1"/>
    <col min="13823" max="13823" width="3.42578125" customWidth="1"/>
    <col min="13824" max="13824" width="1.42578125" customWidth="1"/>
    <col min="13825" max="13825" width="4.5703125" customWidth="1"/>
    <col min="13826" max="13826" width="11.85546875" customWidth="1"/>
    <col min="13827" max="13827" width="22" customWidth="1"/>
    <col min="13828" max="13829" width="15.140625" customWidth="1"/>
    <col min="13830" max="13830" width="17.5703125" customWidth="1"/>
    <col min="13831" max="13831" width="23.42578125" customWidth="1"/>
    <col min="13832" max="13833" width="24.140625" customWidth="1"/>
    <col min="13834" max="13834" width="10.5703125" customWidth="1"/>
    <col min="13835" max="13835" width="11.85546875" customWidth="1"/>
    <col min="13836" max="13836" width="15.140625" customWidth="1"/>
    <col min="14079" max="14079" width="3.42578125" customWidth="1"/>
    <col min="14080" max="14080" width="1.42578125" customWidth="1"/>
    <col min="14081" max="14081" width="4.5703125" customWidth="1"/>
    <col min="14082" max="14082" width="11.85546875" customWidth="1"/>
    <col min="14083" max="14083" width="22" customWidth="1"/>
    <col min="14084" max="14085" width="15.140625" customWidth="1"/>
    <col min="14086" max="14086" width="17.5703125" customWidth="1"/>
    <col min="14087" max="14087" width="23.42578125" customWidth="1"/>
    <col min="14088" max="14089" width="24.140625" customWidth="1"/>
    <col min="14090" max="14090" width="10.5703125" customWidth="1"/>
    <col min="14091" max="14091" width="11.85546875" customWidth="1"/>
    <col min="14092" max="14092" width="15.140625" customWidth="1"/>
    <col min="14335" max="14335" width="3.42578125" customWidth="1"/>
    <col min="14336" max="14336" width="1.42578125" customWidth="1"/>
    <col min="14337" max="14337" width="4.5703125" customWidth="1"/>
    <col min="14338" max="14338" width="11.85546875" customWidth="1"/>
    <col min="14339" max="14339" width="22" customWidth="1"/>
    <col min="14340" max="14341" width="15.140625" customWidth="1"/>
    <col min="14342" max="14342" width="17.5703125" customWidth="1"/>
    <col min="14343" max="14343" width="23.42578125" customWidth="1"/>
    <col min="14344" max="14345" width="24.140625" customWidth="1"/>
    <col min="14346" max="14346" width="10.5703125" customWidth="1"/>
    <col min="14347" max="14347" width="11.85546875" customWidth="1"/>
    <col min="14348" max="14348" width="15.140625" customWidth="1"/>
    <col min="14591" max="14591" width="3.42578125" customWidth="1"/>
    <col min="14592" max="14592" width="1.42578125" customWidth="1"/>
    <col min="14593" max="14593" width="4.5703125" customWidth="1"/>
    <col min="14594" max="14594" width="11.85546875" customWidth="1"/>
    <col min="14595" max="14595" width="22" customWidth="1"/>
    <col min="14596" max="14597" width="15.140625" customWidth="1"/>
    <col min="14598" max="14598" width="17.5703125" customWidth="1"/>
    <col min="14599" max="14599" width="23.42578125" customWidth="1"/>
    <col min="14600" max="14601" width="24.140625" customWidth="1"/>
    <col min="14602" max="14602" width="10.5703125" customWidth="1"/>
    <col min="14603" max="14603" width="11.85546875" customWidth="1"/>
    <col min="14604" max="14604" width="15.140625" customWidth="1"/>
    <col min="14847" max="14847" width="3.42578125" customWidth="1"/>
    <col min="14848" max="14848" width="1.42578125" customWidth="1"/>
    <col min="14849" max="14849" width="4.5703125" customWidth="1"/>
    <col min="14850" max="14850" width="11.85546875" customWidth="1"/>
    <col min="14851" max="14851" width="22" customWidth="1"/>
    <col min="14852" max="14853" width="15.140625" customWidth="1"/>
    <col min="14854" max="14854" width="17.5703125" customWidth="1"/>
    <col min="14855" max="14855" width="23.42578125" customWidth="1"/>
    <col min="14856" max="14857" width="24.140625" customWidth="1"/>
    <col min="14858" max="14858" width="10.5703125" customWidth="1"/>
    <col min="14859" max="14859" width="11.85546875" customWidth="1"/>
    <col min="14860" max="14860" width="15.140625" customWidth="1"/>
    <col min="15103" max="15103" width="3.42578125" customWidth="1"/>
    <col min="15104" max="15104" width="1.42578125" customWidth="1"/>
    <col min="15105" max="15105" width="4.5703125" customWidth="1"/>
    <col min="15106" max="15106" width="11.85546875" customWidth="1"/>
    <col min="15107" max="15107" width="22" customWidth="1"/>
    <col min="15108" max="15109" width="15.140625" customWidth="1"/>
    <col min="15110" max="15110" width="17.5703125" customWidth="1"/>
    <col min="15111" max="15111" width="23.42578125" customWidth="1"/>
    <col min="15112" max="15113" width="24.140625" customWidth="1"/>
    <col min="15114" max="15114" width="10.5703125" customWidth="1"/>
    <col min="15115" max="15115" width="11.85546875" customWidth="1"/>
    <col min="15116" max="15116" width="15.140625" customWidth="1"/>
    <col min="15359" max="15359" width="3.42578125" customWidth="1"/>
    <col min="15360" max="15360" width="1.42578125" customWidth="1"/>
    <col min="15361" max="15361" width="4.5703125" customWidth="1"/>
    <col min="15362" max="15362" width="11.85546875" customWidth="1"/>
    <col min="15363" max="15363" width="22" customWidth="1"/>
    <col min="15364" max="15365" width="15.140625" customWidth="1"/>
    <col min="15366" max="15366" width="17.5703125" customWidth="1"/>
    <col min="15367" max="15367" width="23.42578125" customWidth="1"/>
    <col min="15368" max="15369" width="24.140625" customWidth="1"/>
    <col min="15370" max="15370" width="10.5703125" customWidth="1"/>
    <col min="15371" max="15371" width="11.85546875" customWidth="1"/>
    <col min="15372" max="15372" width="15.140625" customWidth="1"/>
    <col min="15615" max="15615" width="3.42578125" customWidth="1"/>
    <col min="15616" max="15616" width="1.42578125" customWidth="1"/>
    <col min="15617" max="15617" width="4.5703125" customWidth="1"/>
    <col min="15618" max="15618" width="11.85546875" customWidth="1"/>
    <col min="15619" max="15619" width="22" customWidth="1"/>
    <col min="15620" max="15621" width="15.140625" customWidth="1"/>
    <col min="15622" max="15622" width="17.5703125" customWidth="1"/>
    <col min="15623" max="15623" width="23.42578125" customWidth="1"/>
    <col min="15624" max="15625" width="24.140625" customWidth="1"/>
    <col min="15626" max="15626" width="10.5703125" customWidth="1"/>
    <col min="15627" max="15627" width="11.85546875" customWidth="1"/>
    <col min="15628" max="15628" width="15.140625" customWidth="1"/>
    <col min="15871" max="15871" width="3.42578125" customWidth="1"/>
    <col min="15872" max="15872" width="1.42578125" customWidth="1"/>
    <col min="15873" max="15873" width="4.5703125" customWidth="1"/>
    <col min="15874" max="15874" width="11.85546875" customWidth="1"/>
    <col min="15875" max="15875" width="22" customWidth="1"/>
    <col min="15876" max="15877" width="15.140625" customWidth="1"/>
    <col min="15878" max="15878" width="17.5703125" customWidth="1"/>
    <col min="15879" max="15879" width="23.42578125" customWidth="1"/>
    <col min="15880" max="15881" width="24.140625" customWidth="1"/>
    <col min="15882" max="15882" width="10.5703125" customWidth="1"/>
    <col min="15883" max="15883" width="11.85546875" customWidth="1"/>
    <col min="15884" max="15884" width="15.140625" customWidth="1"/>
    <col min="16127" max="16127" width="3.42578125" customWidth="1"/>
    <col min="16128" max="16128" width="1.42578125" customWidth="1"/>
    <col min="16129" max="16129" width="4.5703125" customWidth="1"/>
    <col min="16130" max="16130" width="11.85546875" customWidth="1"/>
    <col min="16131" max="16131" width="22" customWidth="1"/>
    <col min="16132" max="16133" width="15.140625" customWidth="1"/>
    <col min="16134" max="16134" width="17.5703125" customWidth="1"/>
    <col min="16135" max="16135" width="23.42578125" customWidth="1"/>
    <col min="16136" max="16137" width="24.140625" customWidth="1"/>
    <col min="16138" max="16138" width="10.5703125" customWidth="1"/>
    <col min="16139" max="16139" width="11.85546875" customWidth="1"/>
    <col min="16140" max="16140" width="15.140625" customWidth="1"/>
  </cols>
  <sheetData>
    <row r="4" spans="3:14" ht="15" customHeight="1" x14ac:dyDescent="0.25">
      <c r="D4" s="23" t="s">
        <v>5</v>
      </c>
      <c r="E4" s="14" t="s">
        <v>134</v>
      </c>
      <c r="F4" s="14" t="s">
        <v>7625</v>
      </c>
      <c r="G4" s="15" t="s">
        <v>135</v>
      </c>
      <c r="H4" s="14" t="s">
        <v>136</v>
      </c>
      <c r="I4" s="14" t="s">
        <v>137</v>
      </c>
      <c r="J4" s="16" t="s">
        <v>6992</v>
      </c>
      <c r="K4" s="16" t="s">
        <v>304</v>
      </c>
      <c r="L4" s="23" t="s">
        <v>5</v>
      </c>
      <c r="M4" s="13" t="s">
        <v>6</v>
      </c>
      <c r="N4" s="14" t="s">
        <v>314</v>
      </c>
    </row>
    <row r="5" spans="3:14" ht="15" customHeight="1" x14ac:dyDescent="0.25">
      <c r="C5" s="13">
        <v>1</v>
      </c>
      <c r="D5" s="332" t="s">
        <v>2239</v>
      </c>
      <c r="E5" s="446" t="s">
        <v>7608</v>
      </c>
      <c r="F5" s="446" t="s">
        <v>7608</v>
      </c>
      <c r="G5" s="296"/>
      <c r="H5" s="334"/>
      <c r="I5" s="446" t="s">
        <v>7608</v>
      </c>
      <c r="J5" s="446" t="s">
        <v>7608</v>
      </c>
      <c r="K5" s="296">
        <v>6940966</v>
      </c>
      <c r="L5" s="332" t="s">
        <v>2239</v>
      </c>
      <c r="M5" s="330" t="s">
        <v>43</v>
      </c>
      <c r="N5" s="334" t="s">
        <v>7583</v>
      </c>
    </row>
    <row r="6" spans="3:14" ht="15" customHeight="1" x14ac:dyDescent="0.25">
      <c r="C6" s="13">
        <v>2</v>
      </c>
      <c r="D6" s="332" t="s">
        <v>109</v>
      </c>
      <c r="E6" s="446" t="s">
        <v>7626</v>
      </c>
      <c r="F6" s="446" t="s">
        <v>7579</v>
      </c>
      <c r="G6" s="296"/>
      <c r="H6" s="334"/>
      <c r="I6" s="446" t="s">
        <v>7626</v>
      </c>
      <c r="J6" s="446" t="s">
        <v>7579</v>
      </c>
      <c r="K6" s="17">
        <v>25929288</v>
      </c>
      <c r="L6" s="332" t="s">
        <v>109</v>
      </c>
      <c r="M6" s="330" t="s">
        <v>43</v>
      </c>
      <c r="N6" s="334" t="s">
        <v>7547</v>
      </c>
    </row>
    <row r="7" spans="3:14" ht="15" customHeight="1" x14ac:dyDescent="0.25">
      <c r="C7" s="13">
        <v>3</v>
      </c>
      <c r="D7" s="332" t="s">
        <v>232</v>
      </c>
      <c r="E7" s="446" t="s">
        <v>7615</v>
      </c>
      <c r="F7" s="446" t="s">
        <v>7615</v>
      </c>
      <c r="G7" s="296"/>
      <c r="H7" s="334"/>
      <c r="I7" s="446" t="s">
        <v>7615</v>
      </c>
      <c r="J7" s="446" t="s">
        <v>7615</v>
      </c>
      <c r="K7" s="296">
        <v>39692190</v>
      </c>
      <c r="L7" s="332" t="s">
        <v>232</v>
      </c>
      <c r="M7" s="330" t="s">
        <v>52</v>
      </c>
      <c r="N7" s="334" t="s">
        <v>7593</v>
      </c>
    </row>
    <row r="8" spans="3:14" ht="15" customHeight="1" x14ac:dyDescent="0.25">
      <c r="C8" s="13">
        <v>4</v>
      </c>
      <c r="D8" s="332" t="s">
        <v>180</v>
      </c>
      <c r="E8" s="446" t="s">
        <v>7587</v>
      </c>
      <c r="F8" s="446" t="s">
        <v>7587</v>
      </c>
      <c r="G8" s="296"/>
      <c r="H8" s="334"/>
      <c r="I8" s="446" t="s">
        <v>7587</v>
      </c>
      <c r="J8" s="446" t="s">
        <v>7587</v>
      </c>
      <c r="K8" s="296">
        <v>34712719</v>
      </c>
      <c r="L8" s="332" t="s">
        <v>180</v>
      </c>
      <c r="M8" s="330" t="s">
        <v>43</v>
      </c>
      <c r="N8" s="334" t="s">
        <v>7583</v>
      </c>
    </row>
    <row r="9" spans="3:14" ht="15" customHeight="1" x14ac:dyDescent="0.25">
      <c r="C9" s="13">
        <v>6</v>
      </c>
      <c r="D9" s="332" t="s">
        <v>84</v>
      </c>
      <c r="E9" s="446" t="s">
        <v>7627</v>
      </c>
      <c r="F9" s="446" t="s">
        <v>7553</v>
      </c>
      <c r="G9" s="296"/>
      <c r="H9" s="334"/>
      <c r="I9" s="446" t="s">
        <v>7627</v>
      </c>
      <c r="J9" s="446" t="s">
        <v>7553</v>
      </c>
      <c r="K9" s="18"/>
      <c r="L9" s="332" t="s">
        <v>84</v>
      </c>
      <c r="M9" s="330" t="s">
        <v>52</v>
      </c>
      <c r="N9" s="334" t="s">
        <v>7561</v>
      </c>
    </row>
    <row r="10" spans="3:14" ht="15" customHeight="1" x14ac:dyDescent="0.25">
      <c r="C10" s="13">
        <v>7</v>
      </c>
      <c r="D10" s="332" t="s">
        <v>62</v>
      </c>
      <c r="E10" s="446" t="s">
        <v>7628</v>
      </c>
      <c r="F10" s="446" t="s">
        <v>7546</v>
      </c>
      <c r="G10" s="296"/>
      <c r="H10" s="334"/>
      <c r="I10" s="446" t="s">
        <v>7628</v>
      </c>
      <c r="J10" s="446" t="s">
        <v>7546</v>
      </c>
      <c r="K10" s="17">
        <v>20755984</v>
      </c>
      <c r="L10" s="332" t="s">
        <v>62</v>
      </c>
      <c r="M10" s="330" t="s">
        <v>55</v>
      </c>
      <c r="N10" s="334" t="s">
        <v>7545</v>
      </c>
    </row>
    <row r="11" spans="3:14" ht="15" customHeight="1" x14ac:dyDescent="0.25">
      <c r="C11" s="13">
        <v>8</v>
      </c>
      <c r="D11" s="332" t="s">
        <v>6948</v>
      </c>
      <c r="E11" s="446" t="s">
        <v>7622</v>
      </c>
      <c r="F11" s="446" t="s">
        <v>7622</v>
      </c>
      <c r="G11" s="296"/>
      <c r="H11" s="334"/>
      <c r="I11" s="446" t="s">
        <v>7622</v>
      </c>
      <c r="J11" s="446" t="s">
        <v>7622</v>
      </c>
      <c r="K11" s="296"/>
      <c r="L11" s="332" t="s">
        <v>6948</v>
      </c>
      <c r="M11" s="330" t="s">
        <v>52</v>
      </c>
      <c r="N11" s="334" t="s">
        <v>7556</v>
      </c>
    </row>
    <row r="12" spans="3:14" ht="15" customHeight="1" x14ac:dyDescent="0.25">
      <c r="C12" s="13">
        <v>9</v>
      </c>
      <c r="D12" s="332" t="s">
        <v>290</v>
      </c>
      <c r="E12" s="446" t="s">
        <v>7602</v>
      </c>
      <c r="F12" s="446" t="s">
        <v>7602</v>
      </c>
      <c r="G12" s="296"/>
      <c r="H12" s="334"/>
      <c r="I12" s="446" t="s">
        <v>7602</v>
      </c>
      <c r="J12" s="446" t="s">
        <v>7602</v>
      </c>
      <c r="K12" s="296">
        <v>39089991</v>
      </c>
      <c r="L12" s="332" t="s">
        <v>290</v>
      </c>
      <c r="M12" s="330" t="s">
        <v>52</v>
      </c>
      <c r="N12" s="334" t="s">
        <v>7561</v>
      </c>
    </row>
    <row r="13" spans="3:14" ht="15" customHeight="1" x14ac:dyDescent="0.25">
      <c r="C13" s="13">
        <v>10</v>
      </c>
      <c r="D13" s="332" t="s">
        <v>290</v>
      </c>
      <c r="E13" s="446" t="s">
        <v>7602</v>
      </c>
      <c r="F13" s="446" t="s">
        <v>7602</v>
      </c>
      <c r="G13" s="296"/>
      <c r="H13" s="334"/>
      <c r="I13" s="446" t="s">
        <v>7602</v>
      </c>
      <c r="J13" s="446" t="s">
        <v>7602</v>
      </c>
      <c r="K13" s="296">
        <v>39089991</v>
      </c>
      <c r="L13" s="332" t="s">
        <v>290</v>
      </c>
      <c r="M13" s="330" t="s">
        <v>52</v>
      </c>
      <c r="N13" s="334" t="s">
        <v>7561</v>
      </c>
    </row>
    <row r="14" spans="3:14" ht="15" customHeight="1" x14ac:dyDescent="0.25">
      <c r="C14" s="13">
        <v>11</v>
      </c>
      <c r="D14" s="332" t="s">
        <v>2619</v>
      </c>
      <c r="E14" s="446" t="s">
        <v>7619</v>
      </c>
      <c r="F14" s="446" t="s">
        <v>7619</v>
      </c>
      <c r="G14" s="296"/>
      <c r="H14" s="334"/>
      <c r="I14" s="446" t="s">
        <v>7619</v>
      </c>
      <c r="J14" s="446" t="s">
        <v>7619</v>
      </c>
      <c r="K14" s="296"/>
      <c r="L14" s="332" t="s">
        <v>2619</v>
      </c>
      <c r="M14" s="330" t="s">
        <v>43</v>
      </c>
      <c r="N14" s="334" t="s">
        <v>7556</v>
      </c>
    </row>
    <row r="15" spans="3:14" ht="15" customHeight="1" x14ac:dyDescent="0.25">
      <c r="C15" s="13">
        <v>12</v>
      </c>
      <c r="D15" s="332" t="s">
        <v>83</v>
      </c>
      <c r="E15" s="446" t="s">
        <v>7567</v>
      </c>
      <c r="F15" s="446" t="s">
        <v>7567</v>
      </c>
      <c r="G15" s="296"/>
      <c r="H15" s="334"/>
      <c r="I15" s="446" t="s">
        <v>7567</v>
      </c>
      <c r="J15" s="446" t="s">
        <v>7567</v>
      </c>
      <c r="K15" s="17">
        <v>30419382</v>
      </c>
      <c r="L15" s="332" t="s">
        <v>83</v>
      </c>
      <c r="M15" s="330" t="s">
        <v>55</v>
      </c>
      <c r="N15" s="334" t="s">
        <v>7545</v>
      </c>
    </row>
    <row r="16" spans="3:14" ht="15" customHeight="1" x14ac:dyDescent="0.25">
      <c r="C16" s="13">
        <v>13</v>
      </c>
      <c r="D16" s="332" t="s">
        <v>60</v>
      </c>
      <c r="E16" s="446" t="s">
        <v>7542</v>
      </c>
      <c r="F16" s="446" t="s">
        <v>7542</v>
      </c>
      <c r="G16" s="296"/>
      <c r="H16" s="334"/>
      <c r="I16" s="446" t="s">
        <v>7542</v>
      </c>
      <c r="J16" s="446" t="s">
        <v>7542</v>
      </c>
      <c r="K16" s="17">
        <v>15333041</v>
      </c>
      <c r="L16" s="332" t="s">
        <v>60</v>
      </c>
      <c r="M16" s="330" t="s">
        <v>43</v>
      </c>
      <c r="N16" s="334" t="s">
        <v>7547</v>
      </c>
    </row>
    <row r="17" spans="3:14" ht="15" customHeight="1" x14ac:dyDescent="0.25">
      <c r="C17" s="13">
        <v>14</v>
      </c>
      <c r="D17" s="332" t="s">
        <v>98</v>
      </c>
      <c r="E17" s="446" t="s">
        <v>7554</v>
      </c>
      <c r="F17" s="446" t="s">
        <v>7554</v>
      </c>
      <c r="G17" s="296"/>
      <c r="H17" s="334"/>
      <c r="I17" s="446" t="s">
        <v>7554</v>
      </c>
      <c r="J17" s="446" t="s">
        <v>7554</v>
      </c>
      <c r="K17" s="17">
        <v>20755808</v>
      </c>
      <c r="L17" s="332" t="s">
        <v>98</v>
      </c>
      <c r="M17" s="330" t="s">
        <v>55</v>
      </c>
      <c r="N17" s="334" t="s">
        <v>7595</v>
      </c>
    </row>
    <row r="18" spans="3:14" ht="15" customHeight="1" x14ac:dyDescent="0.25">
      <c r="C18" s="13">
        <v>15</v>
      </c>
      <c r="D18" s="332" t="s">
        <v>57</v>
      </c>
      <c r="E18" s="446" t="s">
        <v>7568</v>
      </c>
      <c r="F18" s="446" t="s">
        <v>7568</v>
      </c>
      <c r="G18" s="296"/>
      <c r="H18" s="334"/>
      <c r="I18" s="446" t="s">
        <v>7568</v>
      </c>
      <c r="J18" s="446" t="s">
        <v>7568</v>
      </c>
      <c r="K18" s="17">
        <v>30257708</v>
      </c>
      <c r="L18" s="332" t="s">
        <v>57</v>
      </c>
      <c r="M18" s="330" t="s">
        <v>55</v>
      </c>
      <c r="N18" s="334" t="s">
        <v>7595</v>
      </c>
    </row>
    <row r="19" spans="3:14" ht="15" customHeight="1" x14ac:dyDescent="0.25">
      <c r="C19" s="13">
        <v>16</v>
      </c>
      <c r="D19" s="332" t="s">
        <v>69</v>
      </c>
      <c r="E19" s="446" t="s">
        <v>7551</v>
      </c>
      <c r="F19" s="446" t="s">
        <v>7551</v>
      </c>
      <c r="G19" s="296"/>
      <c r="H19" s="334"/>
      <c r="I19" s="446" t="s">
        <v>7551</v>
      </c>
      <c r="J19" s="446" t="s">
        <v>7551</v>
      </c>
      <c r="K19" s="17">
        <v>6941180</v>
      </c>
      <c r="L19" s="332" t="s">
        <v>69</v>
      </c>
      <c r="M19" s="330" t="s">
        <v>43</v>
      </c>
      <c r="N19" s="334" t="s">
        <v>7556</v>
      </c>
    </row>
    <row r="20" spans="3:14" ht="15" customHeight="1" x14ac:dyDescent="0.25">
      <c r="C20" s="13">
        <v>17</v>
      </c>
      <c r="D20" s="332" t="s">
        <v>289</v>
      </c>
      <c r="E20" s="446" t="s">
        <v>7595</v>
      </c>
      <c r="F20" s="446" t="s">
        <v>7595</v>
      </c>
      <c r="G20" s="296"/>
      <c r="H20" s="334"/>
      <c r="I20" s="446" t="s">
        <v>7595</v>
      </c>
      <c r="J20" s="446" t="s">
        <v>7595</v>
      </c>
      <c r="K20" s="296">
        <v>39090388</v>
      </c>
      <c r="L20" s="332" t="s">
        <v>289</v>
      </c>
      <c r="M20" s="330" t="s">
        <v>55</v>
      </c>
      <c r="N20" s="334" t="s">
        <v>7545</v>
      </c>
    </row>
    <row r="21" spans="3:14" ht="15" customHeight="1" x14ac:dyDescent="0.25">
      <c r="C21" s="13">
        <v>18</v>
      </c>
      <c r="D21" s="332" t="s">
        <v>297</v>
      </c>
      <c r="E21" s="446" t="s">
        <v>7603</v>
      </c>
      <c r="F21" s="446" t="s">
        <v>7603</v>
      </c>
      <c r="G21" s="296"/>
      <c r="H21" s="334"/>
      <c r="I21" s="446" t="s">
        <v>7603</v>
      </c>
      <c r="J21" s="446" t="s">
        <v>7603</v>
      </c>
      <c r="K21" s="296">
        <v>39355652</v>
      </c>
      <c r="L21" s="332" t="s">
        <v>297</v>
      </c>
      <c r="M21" s="331" t="s">
        <v>43</v>
      </c>
      <c r="N21" s="334" t="s">
        <v>7583</v>
      </c>
    </row>
    <row r="22" spans="3:14" ht="15" customHeight="1" x14ac:dyDescent="0.25">
      <c r="C22" s="13">
        <v>19</v>
      </c>
      <c r="D22" s="332" t="s">
        <v>126</v>
      </c>
      <c r="E22" s="447" t="s">
        <v>7629</v>
      </c>
      <c r="F22" s="446" t="s">
        <v>7585</v>
      </c>
      <c r="G22" s="296"/>
      <c r="H22" s="334"/>
      <c r="I22" s="447" t="s">
        <v>7629</v>
      </c>
      <c r="J22" s="446" t="s">
        <v>7585</v>
      </c>
      <c r="K22" s="52">
        <v>34484776</v>
      </c>
      <c r="L22" s="332" t="s">
        <v>126</v>
      </c>
      <c r="M22" s="330" t="s">
        <v>43</v>
      </c>
      <c r="N22" s="334" t="s">
        <v>7583</v>
      </c>
    </row>
    <row r="23" spans="3:14" ht="15" customHeight="1" x14ac:dyDescent="0.25">
      <c r="C23" s="13">
        <v>20</v>
      </c>
      <c r="D23" s="332" t="s">
        <v>2247</v>
      </c>
      <c r="E23" s="446" t="s">
        <v>7611</v>
      </c>
      <c r="F23" s="446" t="s">
        <v>7611</v>
      </c>
      <c r="G23" s="296"/>
      <c r="H23" s="334"/>
      <c r="I23" s="446" t="s">
        <v>7611</v>
      </c>
      <c r="J23" s="446" t="s">
        <v>7611</v>
      </c>
      <c r="K23" s="296">
        <v>19408350</v>
      </c>
      <c r="L23" s="332" t="s">
        <v>2247</v>
      </c>
      <c r="M23" s="330" t="s">
        <v>52</v>
      </c>
      <c r="N23" s="334" t="s">
        <v>7549</v>
      </c>
    </row>
    <row r="24" spans="3:14" ht="15" customHeight="1" x14ac:dyDescent="0.25">
      <c r="C24" s="13">
        <v>21</v>
      </c>
      <c r="D24" s="332" t="s">
        <v>2248</v>
      </c>
      <c r="E24" s="446" t="s">
        <v>7618</v>
      </c>
      <c r="F24" s="446" t="s">
        <v>7618</v>
      </c>
      <c r="G24" s="296"/>
      <c r="H24" s="334"/>
      <c r="I24" s="446" t="s">
        <v>7618</v>
      </c>
      <c r="J24" s="446" t="s">
        <v>7618</v>
      </c>
      <c r="K24" s="296"/>
      <c r="L24" s="332" t="s">
        <v>2248</v>
      </c>
      <c r="M24" s="330" t="s">
        <v>52</v>
      </c>
      <c r="N24" s="334" t="s">
        <v>7549</v>
      </c>
    </row>
    <row r="25" spans="3:14" ht="15" customHeight="1" x14ac:dyDescent="0.25">
      <c r="C25" s="13">
        <v>22</v>
      </c>
      <c r="D25" s="332" t="s">
        <v>48</v>
      </c>
      <c r="E25" s="446" t="s">
        <v>7630</v>
      </c>
      <c r="F25" s="446" t="s">
        <v>7552</v>
      </c>
      <c r="G25" s="296"/>
      <c r="H25" s="334"/>
      <c r="I25" s="446" t="s">
        <v>7630</v>
      </c>
      <c r="J25" s="446" t="s">
        <v>7552</v>
      </c>
      <c r="K25" s="17">
        <v>30349005</v>
      </c>
      <c r="L25" s="332" t="s">
        <v>48</v>
      </c>
      <c r="M25" s="330" t="s">
        <v>43</v>
      </c>
      <c r="N25" s="334" t="s">
        <v>7583</v>
      </c>
    </row>
    <row r="26" spans="3:14" ht="15" customHeight="1" x14ac:dyDescent="0.25">
      <c r="C26" s="13">
        <v>23</v>
      </c>
      <c r="D26" s="332" t="s">
        <v>188</v>
      </c>
      <c r="E26" s="446" t="s">
        <v>7589</v>
      </c>
      <c r="F26" s="446" t="s">
        <v>7589</v>
      </c>
      <c r="G26" s="296"/>
      <c r="H26" s="334"/>
      <c r="I26" s="446" t="s">
        <v>7589</v>
      </c>
      <c r="J26" s="446" t="s">
        <v>7589</v>
      </c>
      <c r="K26" s="296">
        <v>34713125</v>
      </c>
      <c r="L26" s="332" t="s">
        <v>188</v>
      </c>
      <c r="M26" s="330" t="s">
        <v>52</v>
      </c>
      <c r="N26" s="334" t="s">
        <v>7561</v>
      </c>
    </row>
    <row r="27" spans="3:14" ht="15" customHeight="1" x14ac:dyDescent="0.25">
      <c r="C27" s="13">
        <v>24</v>
      </c>
      <c r="D27" s="332" t="s">
        <v>127</v>
      </c>
      <c r="E27" s="447" t="s">
        <v>7586</v>
      </c>
      <c r="F27" s="446" t="s">
        <v>7586</v>
      </c>
      <c r="G27" s="296"/>
      <c r="H27" s="334"/>
      <c r="I27" s="447" t="s">
        <v>7586</v>
      </c>
      <c r="J27" s="446" t="s">
        <v>7586</v>
      </c>
      <c r="K27" s="296">
        <v>34485015</v>
      </c>
      <c r="L27" s="332" t="s">
        <v>127</v>
      </c>
      <c r="M27" s="330" t="s">
        <v>55</v>
      </c>
      <c r="N27" s="334" t="s">
        <v>7595</v>
      </c>
    </row>
    <row r="28" spans="3:14" ht="15" customHeight="1" x14ac:dyDescent="0.25">
      <c r="C28" s="13">
        <v>25</v>
      </c>
      <c r="D28" s="332" t="s">
        <v>68</v>
      </c>
      <c r="E28" s="446" t="s">
        <v>7557</v>
      </c>
      <c r="F28" s="446" t="s">
        <v>7557</v>
      </c>
      <c r="G28" s="296"/>
      <c r="H28" s="334"/>
      <c r="I28" s="446" t="s">
        <v>7557</v>
      </c>
      <c r="J28" s="446" t="s">
        <v>7557</v>
      </c>
      <c r="K28" s="17">
        <v>30179799</v>
      </c>
      <c r="L28" s="332" t="s">
        <v>68</v>
      </c>
      <c r="M28" s="330" t="s">
        <v>43</v>
      </c>
      <c r="N28" s="334"/>
    </row>
    <row r="29" spans="3:14" ht="15" customHeight="1" x14ac:dyDescent="0.25">
      <c r="C29" s="13">
        <v>26</v>
      </c>
      <c r="D29" s="332" t="s">
        <v>2241</v>
      </c>
      <c r="E29" s="446" t="s">
        <v>7610</v>
      </c>
      <c r="F29" s="446" t="s">
        <v>7610</v>
      </c>
      <c r="G29" s="296"/>
      <c r="H29" s="334"/>
      <c r="I29" s="446" t="s">
        <v>7610</v>
      </c>
      <c r="J29" s="446" t="s">
        <v>7610</v>
      </c>
      <c r="K29" s="296">
        <v>6940926</v>
      </c>
      <c r="L29" s="332" t="s">
        <v>2241</v>
      </c>
      <c r="M29" s="330" t="s">
        <v>43</v>
      </c>
      <c r="N29" s="334" t="s">
        <v>7583</v>
      </c>
    </row>
    <row r="30" spans="3:14" ht="15" customHeight="1" x14ac:dyDescent="0.25">
      <c r="C30" s="13">
        <v>27</v>
      </c>
      <c r="D30" s="332" t="s">
        <v>2620</v>
      </c>
      <c r="E30" s="446" t="s">
        <v>7620</v>
      </c>
      <c r="F30" s="446" t="s">
        <v>7620</v>
      </c>
      <c r="G30" s="296"/>
      <c r="H30" s="334"/>
      <c r="I30" s="446" t="s">
        <v>7620</v>
      </c>
      <c r="J30" s="446" t="s">
        <v>7620</v>
      </c>
      <c r="K30" s="296">
        <v>56300216</v>
      </c>
      <c r="L30" s="332" t="s">
        <v>2620</v>
      </c>
      <c r="M30" s="330" t="s">
        <v>43</v>
      </c>
      <c r="N30" s="334" t="s">
        <v>7583</v>
      </c>
    </row>
    <row r="31" spans="3:14" ht="15" customHeight="1" x14ac:dyDescent="0.25">
      <c r="C31" s="13">
        <v>28</v>
      </c>
      <c r="D31" s="332" t="s">
        <v>307</v>
      </c>
      <c r="E31" s="446" t="s">
        <v>7606</v>
      </c>
      <c r="F31" s="446" t="s">
        <v>7606</v>
      </c>
      <c r="G31" s="296"/>
      <c r="H31" s="334"/>
      <c r="I31" s="446" t="s">
        <v>7606</v>
      </c>
      <c r="J31" s="446" t="s">
        <v>7606</v>
      </c>
      <c r="K31" s="296">
        <v>39483598</v>
      </c>
      <c r="L31" s="332" t="s">
        <v>307</v>
      </c>
      <c r="M31" s="330" t="s">
        <v>52</v>
      </c>
      <c r="N31" s="334" t="s">
        <v>7593</v>
      </c>
    </row>
    <row r="32" spans="3:14" ht="15" customHeight="1" x14ac:dyDescent="0.25">
      <c r="C32" s="13">
        <v>29</v>
      </c>
      <c r="D32" s="332" t="s">
        <v>93</v>
      </c>
      <c r="E32" s="446" t="s">
        <v>7561</v>
      </c>
      <c r="F32" s="446" t="s">
        <v>7561</v>
      </c>
      <c r="G32" s="296"/>
      <c r="H32" s="334"/>
      <c r="I32" s="446" t="s">
        <v>7561</v>
      </c>
      <c r="J32" s="446" t="s">
        <v>7561</v>
      </c>
      <c r="K32" s="17">
        <v>30117919</v>
      </c>
      <c r="L32" s="332" t="s">
        <v>93</v>
      </c>
      <c r="M32" s="330" t="s">
        <v>52</v>
      </c>
      <c r="N32" s="334" t="s">
        <v>7549</v>
      </c>
    </row>
    <row r="33" spans="3:14" ht="15" customHeight="1" x14ac:dyDescent="0.25">
      <c r="C33" s="13">
        <v>30</v>
      </c>
      <c r="D33" s="332" t="s">
        <v>75</v>
      </c>
      <c r="E33" s="446" t="s">
        <v>7565</v>
      </c>
      <c r="F33" s="446" t="s">
        <v>7565</v>
      </c>
      <c r="G33" s="296"/>
      <c r="H33" s="334"/>
      <c r="I33" s="446" t="s">
        <v>7565</v>
      </c>
      <c r="J33" s="446" t="s">
        <v>7565</v>
      </c>
      <c r="K33" s="17">
        <v>6821456</v>
      </c>
      <c r="L33" s="332" t="s">
        <v>75</v>
      </c>
      <c r="M33" s="330" t="s">
        <v>52</v>
      </c>
      <c r="N33" s="334" t="s">
        <v>7561</v>
      </c>
    </row>
    <row r="34" spans="3:14" ht="15" customHeight="1" x14ac:dyDescent="0.25">
      <c r="C34" s="13">
        <v>31</v>
      </c>
      <c r="D34" s="332" t="s">
        <v>85</v>
      </c>
      <c r="E34" s="446" t="s">
        <v>7543</v>
      </c>
      <c r="F34" s="446" t="s">
        <v>7543</v>
      </c>
      <c r="G34" s="296"/>
      <c r="H34" s="334"/>
      <c r="I34" s="446" t="s">
        <v>7543</v>
      </c>
      <c r="J34" s="446" t="s">
        <v>7543</v>
      </c>
      <c r="K34" s="17"/>
      <c r="L34" s="332" t="s">
        <v>85</v>
      </c>
      <c r="M34" s="330" t="s">
        <v>43</v>
      </c>
      <c r="N34" s="334" t="s">
        <v>6993</v>
      </c>
    </row>
    <row r="35" spans="3:14" ht="15" customHeight="1" x14ac:dyDescent="0.25">
      <c r="C35" s="13">
        <v>32</v>
      </c>
      <c r="D35" s="332" t="s">
        <v>2240</v>
      </c>
      <c r="E35" s="446" t="s">
        <v>7609</v>
      </c>
      <c r="F35" s="446" t="s">
        <v>7609</v>
      </c>
      <c r="G35" s="296"/>
      <c r="H35" s="334"/>
      <c r="I35" s="446" t="s">
        <v>7609</v>
      </c>
      <c r="J35" s="446" t="s">
        <v>7609</v>
      </c>
      <c r="K35" s="296">
        <v>6940965</v>
      </c>
      <c r="L35" s="332" t="s">
        <v>2240</v>
      </c>
      <c r="M35" s="330" t="s">
        <v>43</v>
      </c>
      <c r="N35" s="334" t="s">
        <v>7583</v>
      </c>
    </row>
    <row r="36" spans="3:14" ht="15" customHeight="1" x14ac:dyDescent="0.25">
      <c r="C36" s="13">
        <v>33</v>
      </c>
      <c r="D36" s="332" t="s">
        <v>56</v>
      </c>
      <c r="E36" s="446" t="s">
        <v>7631</v>
      </c>
      <c r="F36" s="446" t="s">
        <v>7559</v>
      </c>
      <c r="G36" s="296"/>
      <c r="H36" s="334"/>
      <c r="I36" s="446" t="s">
        <v>7631</v>
      </c>
      <c r="J36" s="446" t="s">
        <v>7559</v>
      </c>
      <c r="K36" s="17">
        <v>30256987</v>
      </c>
      <c r="L36" s="332" t="s">
        <v>56</v>
      </c>
      <c r="M36" s="330" t="s">
        <v>55</v>
      </c>
      <c r="N36" s="334" t="s">
        <v>7595</v>
      </c>
    </row>
    <row r="37" spans="3:14" ht="15" customHeight="1" x14ac:dyDescent="0.25">
      <c r="C37" s="13">
        <v>34</v>
      </c>
      <c r="D37" s="332" t="s">
        <v>42</v>
      </c>
      <c r="E37" s="446" t="s">
        <v>7583</v>
      </c>
      <c r="F37" s="446" t="s">
        <v>7583</v>
      </c>
      <c r="G37" s="296"/>
      <c r="H37" s="334"/>
      <c r="I37" s="446" t="s">
        <v>7583</v>
      </c>
      <c r="J37" s="446" t="s">
        <v>7583</v>
      </c>
      <c r="K37" s="17">
        <v>30349004</v>
      </c>
      <c r="L37" s="332" t="s">
        <v>42</v>
      </c>
      <c r="M37" s="330" t="s">
        <v>43</v>
      </c>
      <c r="N37" s="334" t="s">
        <v>7547</v>
      </c>
    </row>
    <row r="38" spans="3:14" ht="15" customHeight="1" x14ac:dyDescent="0.25">
      <c r="C38" s="13">
        <v>36</v>
      </c>
      <c r="D38" s="332" t="s">
        <v>181</v>
      </c>
      <c r="E38" s="446" t="s">
        <v>7588</v>
      </c>
      <c r="F38" s="446" t="s">
        <v>7588</v>
      </c>
      <c r="G38" s="296"/>
      <c r="H38" s="334"/>
      <c r="I38" s="446" t="s">
        <v>7588</v>
      </c>
      <c r="J38" s="446" t="s">
        <v>7588</v>
      </c>
      <c r="K38" s="296">
        <v>34712908</v>
      </c>
      <c r="L38" s="332" t="s">
        <v>181</v>
      </c>
      <c r="M38" s="330" t="s">
        <v>43</v>
      </c>
      <c r="N38" s="334" t="s">
        <v>7583</v>
      </c>
    </row>
    <row r="39" spans="3:14" ht="15" customHeight="1" x14ac:dyDescent="0.25">
      <c r="C39" s="13">
        <v>37</v>
      </c>
      <c r="D39" s="332" t="s">
        <v>291</v>
      </c>
      <c r="E39" s="446" t="s">
        <v>7597</v>
      </c>
      <c r="F39" s="446" t="s">
        <v>7597</v>
      </c>
      <c r="G39" s="296"/>
      <c r="H39" s="334"/>
      <c r="I39" s="446" t="s">
        <v>7597</v>
      </c>
      <c r="J39" s="446" t="s">
        <v>7597</v>
      </c>
      <c r="K39" s="296"/>
      <c r="L39" s="332" t="s">
        <v>291</v>
      </c>
      <c r="M39" s="330" t="s">
        <v>52</v>
      </c>
      <c r="N39" s="334" t="s">
        <v>7561</v>
      </c>
    </row>
    <row r="40" spans="3:14" ht="15" customHeight="1" x14ac:dyDescent="0.25">
      <c r="C40" s="13">
        <v>38</v>
      </c>
      <c r="D40" s="332" t="s">
        <v>47</v>
      </c>
      <c r="E40" s="446" t="s">
        <v>7575</v>
      </c>
      <c r="F40" s="446" t="s">
        <v>7575</v>
      </c>
      <c r="G40" s="296"/>
      <c r="H40" s="334"/>
      <c r="I40" s="446" t="s">
        <v>7575</v>
      </c>
      <c r="J40" s="446" t="s">
        <v>7575</v>
      </c>
      <c r="K40" s="17">
        <v>25929289</v>
      </c>
      <c r="L40" s="332" t="s">
        <v>47</v>
      </c>
      <c r="M40" s="330" t="s">
        <v>43</v>
      </c>
      <c r="N40" s="334" t="s">
        <v>7547</v>
      </c>
    </row>
    <row r="41" spans="3:14" ht="15" customHeight="1" x14ac:dyDescent="0.25">
      <c r="C41" s="13">
        <v>39</v>
      </c>
      <c r="D41" s="332" t="s">
        <v>87</v>
      </c>
      <c r="E41" s="446" t="s">
        <v>7578</v>
      </c>
      <c r="F41" s="446" t="s">
        <v>7578</v>
      </c>
      <c r="G41" s="296"/>
      <c r="H41" s="334"/>
      <c r="I41" s="446" t="s">
        <v>7578</v>
      </c>
      <c r="J41" s="446" t="s">
        <v>7578</v>
      </c>
      <c r="K41" s="17"/>
      <c r="L41" s="332" t="s">
        <v>87</v>
      </c>
      <c r="M41" s="330" t="s">
        <v>52</v>
      </c>
      <c r="N41" s="334" t="s">
        <v>7561</v>
      </c>
    </row>
    <row r="42" spans="3:14" ht="15" customHeight="1" x14ac:dyDescent="0.25">
      <c r="C42" s="13">
        <v>40</v>
      </c>
      <c r="D42" s="332" t="s">
        <v>182</v>
      </c>
      <c r="E42" s="446" t="s">
        <v>7590</v>
      </c>
      <c r="F42" s="446" t="s">
        <v>7590</v>
      </c>
      <c r="G42" s="296"/>
      <c r="H42" s="334"/>
      <c r="I42" s="446" t="s">
        <v>7590</v>
      </c>
      <c r="J42" s="446" t="s">
        <v>7590</v>
      </c>
      <c r="K42" s="296">
        <v>34775962</v>
      </c>
      <c r="L42" s="332" t="s">
        <v>182</v>
      </c>
      <c r="M42" s="330" t="s">
        <v>52</v>
      </c>
      <c r="N42" s="334" t="s">
        <v>7593</v>
      </c>
    </row>
    <row r="43" spans="3:14" ht="15" customHeight="1" x14ac:dyDescent="0.25">
      <c r="C43" s="13">
        <v>41</v>
      </c>
      <c r="D43" s="332" t="s">
        <v>51</v>
      </c>
      <c r="E43" s="446" t="s">
        <v>7555</v>
      </c>
      <c r="F43" s="446" t="s">
        <v>7555</v>
      </c>
      <c r="G43" s="296"/>
      <c r="H43" s="334"/>
      <c r="I43" s="446" t="s">
        <v>7555</v>
      </c>
      <c r="J43" s="446" t="s">
        <v>7555</v>
      </c>
      <c r="K43" s="17">
        <v>30349003</v>
      </c>
      <c r="L43" s="332" t="s">
        <v>51</v>
      </c>
      <c r="M43" s="330" t="s">
        <v>43</v>
      </c>
      <c r="N43" s="334" t="s">
        <v>7547</v>
      </c>
    </row>
    <row r="44" spans="3:14" ht="15" customHeight="1" x14ac:dyDescent="0.25">
      <c r="C44" s="13">
        <v>42</v>
      </c>
      <c r="D44" s="332" t="s">
        <v>65</v>
      </c>
      <c r="E44" s="446" t="s">
        <v>7560</v>
      </c>
      <c r="F44" s="446" t="s">
        <v>7560</v>
      </c>
      <c r="G44" s="296"/>
      <c r="H44" s="334"/>
      <c r="I44" s="446" t="s">
        <v>7560</v>
      </c>
      <c r="J44" s="446" t="s">
        <v>7560</v>
      </c>
      <c r="K44" s="17">
        <v>2693866</v>
      </c>
      <c r="L44" s="332" t="s">
        <v>65</v>
      </c>
      <c r="M44" s="330" t="s">
        <v>55</v>
      </c>
      <c r="N44" s="334" t="s">
        <v>7546</v>
      </c>
    </row>
    <row r="45" spans="3:14" ht="15" customHeight="1" x14ac:dyDescent="0.25">
      <c r="C45" s="13">
        <v>44</v>
      </c>
      <c r="D45" s="332" t="s">
        <v>46</v>
      </c>
      <c r="E45" s="446" t="s">
        <v>7569</v>
      </c>
      <c r="F45" s="446" t="s">
        <v>7569</v>
      </c>
      <c r="G45" s="296"/>
      <c r="H45" s="334"/>
      <c r="I45" s="446" t="s">
        <v>7569</v>
      </c>
      <c r="J45" s="446" t="s">
        <v>7569</v>
      </c>
      <c r="K45" s="17">
        <v>6941858</v>
      </c>
      <c r="L45" s="332" t="s">
        <v>46</v>
      </c>
      <c r="M45" s="330" t="s">
        <v>43</v>
      </c>
      <c r="N45" s="334" t="s">
        <v>7583</v>
      </c>
    </row>
    <row r="46" spans="3:14" ht="15" customHeight="1" x14ac:dyDescent="0.25">
      <c r="C46" s="13">
        <v>45</v>
      </c>
      <c r="D46" s="332" t="s">
        <v>576</v>
      </c>
      <c r="E46" s="446" t="s">
        <v>7607</v>
      </c>
      <c r="F46" s="446" t="s">
        <v>7607</v>
      </c>
      <c r="G46" s="296"/>
      <c r="H46" s="334"/>
      <c r="I46" s="446" t="s">
        <v>7607</v>
      </c>
      <c r="J46" s="446" t="s">
        <v>7607</v>
      </c>
      <c r="K46" s="296"/>
      <c r="L46" s="332" t="s">
        <v>576</v>
      </c>
      <c r="M46" s="330" t="s">
        <v>52</v>
      </c>
      <c r="N46" s="334" t="s">
        <v>7549</v>
      </c>
    </row>
    <row r="47" spans="3:14" ht="15" customHeight="1" x14ac:dyDescent="0.25">
      <c r="C47" s="13">
        <v>46</v>
      </c>
      <c r="D47" s="332" t="s">
        <v>50</v>
      </c>
      <c r="E47" s="446" t="s">
        <v>7576</v>
      </c>
      <c r="F47" s="446" t="s">
        <v>7576</v>
      </c>
      <c r="G47" s="296"/>
      <c r="H47" s="334"/>
      <c r="I47" s="446" t="s">
        <v>7576</v>
      </c>
      <c r="J47" s="446" t="s">
        <v>7576</v>
      </c>
      <c r="K47" s="17">
        <v>7024717</v>
      </c>
      <c r="L47" s="332" t="s">
        <v>50</v>
      </c>
      <c r="M47" s="330" t="s">
        <v>43</v>
      </c>
      <c r="N47" s="334" t="s">
        <v>97</v>
      </c>
    </row>
    <row r="48" spans="3:14" ht="15" customHeight="1" x14ac:dyDescent="0.25">
      <c r="C48" s="13">
        <v>47</v>
      </c>
      <c r="D48" s="332" t="s">
        <v>67</v>
      </c>
      <c r="E48" s="446" t="s">
        <v>7582</v>
      </c>
      <c r="F48" s="446" t="s">
        <v>7582</v>
      </c>
      <c r="G48" s="296"/>
      <c r="H48" s="334"/>
      <c r="I48" s="446" t="s">
        <v>7582</v>
      </c>
      <c r="J48" s="446" t="s">
        <v>7582</v>
      </c>
      <c r="K48" s="17">
        <v>2577645</v>
      </c>
      <c r="L48" s="332" t="s">
        <v>67</v>
      </c>
      <c r="M48" s="330" t="s">
        <v>52</v>
      </c>
      <c r="N48" s="334" t="s">
        <v>7549</v>
      </c>
    </row>
    <row r="49" spans="3:14" ht="15" customHeight="1" x14ac:dyDescent="0.25">
      <c r="C49" s="13">
        <v>48</v>
      </c>
      <c r="D49" s="332" t="s">
        <v>95</v>
      </c>
      <c r="E49" s="446" t="s">
        <v>7556</v>
      </c>
      <c r="F49" s="446" t="s">
        <v>7556</v>
      </c>
      <c r="G49" s="296"/>
      <c r="H49" s="334"/>
      <c r="I49" s="446" t="s">
        <v>7556</v>
      </c>
      <c r="J49" s="446" t="s">
        <v>7556</v>
      </c>
      <c r="K49" s="17">
        <v>19774189</v>
      </c>
      <c r="L49" s="332" t="s">
        <v>95</v>
      </c>
      <c r="M49" s="330" t="s">
        <v>43</v>
      </c>
      <c r="N49" s="334" t="s">
        <v>7547</v>
      </c>
    </row>
    <row r="50" spans="3:14" ht="15" customHeight="1" x14ac:dyDescent="0.25">
      <c r="C50" s="13">
        <v>49</v>
      </c>
      <c r="D50" s="332" t="s">
        <v>70</v>
      </c>
      <c r="E50" s="446" t="s">
        <v>7580</v>
      </c>
      <c r="F50" s="446" t="s">
        <v>7580</v>
      </c>
      <c r="G50" s="296"/>
      <c r="H50" s="334"/>
      <c r="I50" s="446" t="s">
        <v>7580</v>
      </c>
      <c r="J50" s="446" t="s">
        <v>7580</v>
      </c>
      <c r="K50" s="17">
        <v>39090455</v>
      </c>
      <c r="L50" s="332" t="s">
        <v>70</v>
      </c>
      <c r="M50" s="330" t="s">
        <v>52</v>
      </c>
      <c r="N50" s="334" t="s">
        <v>7593</v>
      </c>
    </row>
    <row r="51" spans="3:14" ht="15" customHeight="1" x14ac:dyDescent="0.25">
      <c r="C51" s="13">
        <v>50</v>
      </c>
      <c r="D51" s="332" t="s">
        <v>88</v>
      </c>
      <c r="E51" s="446" t="s">
        <v>7581</v>
      </c>
      <c r="F51" s="446" t="s">
        <v>7581</v>
      </c>
      <c r="G51" s="296"/>
      <c r="H51" s="334"/>
      <c r="I51" s="446" t="s">
        <v>7581</v>
      </c>
      <c r="J51" s="446" t="s">
        <v>7581</v>
      </c>
      <c r="K51" s="17">
        <v>34484319</v>
      </c>
      <c r="L51" s="332" t="s">
        <v>88</v>
      </c>
      <c r="M51" s="330" t="s">
        <v>43</v>
      </c>
      <c r="N51" s="334" t="s">
        <v>7547</v>
      </c>
    </row>
    <row r="52" spans="3:14" ht="15" customHeight="1" x14ac:dyDescent="0.25">
      <c r="C52" s="13">
        <v>51</v>
      </c>
      <c r="D52" s="332" t="s">
        <v>61</v>
      </c>
      <c r="E52" s="446" t="s">
        <v>7562</v>
      </c>
      <c r="F52" s="446" t="s">
        <v>7562</v>
      </c>
      <c r="G52" s="296"/>
      <c r="H52" s="334"/>
      <c r="I52" s="446" t="s">
        <v>7562</v>
      </c>
      <c r="J52" s="446" t="s">
        <v>7562</v>
      </c>
      <c r="K52" s="17">
        <v>39089833</v>
      </c>
      <c r="L52" s="332" t="s">
        <v>61</v>
      </c>
      <c r="M52" s="330" t="s">
        <v>43</v>
      </c>
      <c r="N52" s="334" t="s">
        <v>7547</v>
      </c>
    </row>
    <row r="53" spans="3:14" ht="15" customHeight="1" x14ac:dyDescent="0.25">
      <c r="C53" s="13">
        <v>52</v>
      </c>
      <c r="D53" s="332" t="s">
        <v>2618</v>
      </c>
      <c r="E53" s="446" t="s">
        <v>7617</v>
      </c>
      <c r="F53" s="446" t="s">
        <v>7617</v>
      </c>
      <c r="G53" s="296"/>
      <c r="H53" s="334"/>
      <c r="I53" s="446" t="s">
        <v>7617</v>
      </c>
      <c r="J53" s="446" t="s">
        <v>7617</v>
      </c>
      <c r="K53" s="296">
        <v>43886667</v>
      </c>
      <c r="L53" s="332" t="s">
        <v>2618</v>
      </c>
      <c r="M53" s="330" t="s">
        <v>52</v>
      </c>
      <c r="N53" s="334" t="s">
        <v>7561</v>
      </c>
    </row>
    <row r="54" spans="3:14" ht="15" customHeight="1" x14ac:dyDescent="0.25">
      <c r="C54" s="13">
        <v>53</v>
      </c>
      <c r="D54" s="332" t="s">
        <v>74</v>
      </c>
      <c r="E54" s="446" t="s">
        <v>7563</v>
      </c>
      <c r="F54" s="446" t="s">
        <v>7563</v>
      </c>
      <c r="G54" s="296"/>
      <c r="H54" s="334"/>
      <c r="I54" s="446" t="s">
        <v>7563</v>
      </c>
      <c r="J54" s="446" t="s">
        <v>7563</v>
      </c>
      <c r="K54" s="17">
        <v>6966930</v>
      </c>
      <c r="L54" s="332" t="s">
        <v>74</v>
      </c>
      <c r="M54" s="330" t="s">
        <v>55</v>
      </c>
      <c r="N54" s="334" t="s">
        <v>7546</v>
      </c>
    </row>
    <row r="55" spans="3:14" ht="15" customHeight="1" x14ac:dyDescent="0.25">
      <c r="C55" s="13">
        <v>54</v>
      </c>
      <c r="D55" s="332" t="s">
        <v>2249</v>
      </c>
      <c r="E55" s="446" t="s">
        <v>7613</v>
      </c>
      <c r="F55" s="446" t="s">
        <v>7613</v>
      </c>
      <c r="G55" s="296"/>
      <c r="H55" s="334"/>
      <c r="I55" s="446" t="s">
        <v>7613</v>
      </c>
      <c r="J55" s="446" t="s">
        <v>7613</v>
      </c>
      <c r="K55" s="296">
        <v>19408590</v>
      </c>
      <c r="L55" s="332" t="s">
        <v>2249</v>
      </c>
      <c r="M55" s="330" t="s">
        <v>52</v>
      </c>
      <c r="N55" s="334" t="s">
        <v>7561</v>
      </c>
    </row>
    <row r="56" spans="3:14" x14ac:dyDescent="0.25">
      <c r="C56" s="13">
        <v>55</v>
      </c>
      <c r="D56" s="332" t="s">
        <v>86</v>
      </c>
      <c r="E56" s="446" t="s">
        <v>7632</v>
      </c>
      <c r="F56" s="446" t="s">
        <v>7544</v>
      </c>
      <c r="G56" s="296"/>
      <c r="H56" s="334"/>
      <c r="I56" s="446" t="s">
        <v>7632</v>
      </c>
      <c r="J56" s="446" t="s">
        <v>7544</v>
      </c>
      <c r="K56" s="17">
        <v>19416250</v>
      </c>
      <c r="L56" s="332" t="s">
        <v>86</v>
      </c>
      <c r="M56" s="330" t="s">
        <v>43</v>
      </c>
      <c r="N56" s="334" t="s">
        <v>7547</v>
      </c>
    </row>
    <row r="57" spans="3:14" x14ac:dyDescent="0.25">
      <c r="C57" s="13">
        <v>56</v>
      </c>
      <c r="D57" s="332" t="s">
        <v>90</v>
      </c>
      <c r="E57" s="446" t="s">
        <v>7545</v>
      </c>
      <c r="F57" s="446" t="s">
        <v>7545</v>
      </c>
      <c r="G57" s="296"/>
      <c r="H57" s="334"/>
      <c r="I57" s="446" t="s">
        <v>7545</v>
      </c>
      <c r="J57" s="446" t="s">
        <v>7545</v>
      </c>
      <c r="K57" s="17">
        <v>30419383</v>
      </c>
      <c r="L57" s="332" t="s">
        <v>90</v>
      </c>
      <c r="M57" s="330" t="s">
        <v>55</v>
      </c>
      <c r="N57" s="334" t="s">
        <v>6993</v>
      </c>
    </row>
    <row r="58" spans="3:14" x14ac:dyDescent="0.25">
      <c r="C58" s="13">
        <v>58</v>
      </c>
      <c r="D58" s="332" t="s">
        <v>79</v>
      </c>
      <c r="E58" s="446" t="s">
        <v>7601</v>
      </c>
      <c r="F58" s="446" t="s">
        <v>7601</v>
      </c>
      <c r="G58" s="296"/>
      <c r="H58" s="334"/>
      <c r="I58" s="446" t="s">
        <v>7601</v>
      </c>
      <c r="J58" s="446" t="s">
        <v>7601</v>
      </c>
      <c r="K58" s="296">
        <v>34775853</v>
      </c>
      <c r="L58" s="332" t="s">
        <v>79</v>
      </c>
      <c r="M58" s="330" t="s">
        <v>52</v>
      </c>
      <c r="N58" s="334" t="s">
        <v>7561</v>
      </c>
    </row>
    <row r="59" spans="3:14" x14ac:dyDescent="0.25">
      <c r="C59" s="13">
        <v>59</v>
      </c>
      <c r="D59" s="332" t="s">
        <v>79</v>
      </c>
      <c r="E59" s="446" t="s">
        <v>7601</v>
      </c>
      <c r="F59" s="446" t="s">
        <v>7601</v>
      </c>
      <c r="G59" s="296"/>
      <c r="H59" s="334"/>
      <c r="I59" s="446" t="s">
        <v>7601</v>
      </c>
      <c r="J59" s="446" t="s">
        <v>7601</v>
      </c>
      <c r="K59" s="296">
        <v>34775853</v>
      </c>
      <c r="L59" s="332" t="s">
        <v>79</v>
      </c>
      <c r="M59" s="330" t="s">
        <v>52</v>
      </c>
      <c r="N59" s="334" t="s">
        <v>7561</v>
      </c>
    </row>
    <row r="60" spans="3:14" x14ac:dyDescent="0.25">
      <c r="C60" s="13">
        <v>60</v>
      </c>
      <c r="D60" s="332" t="s">
        <v>79</v>
      </c>
      <c r="E60" s="446" t="s">
        <v>7633</v>
      </c>
      <c r="F60" s="446" t="s">
        <v>7601</v>
      </c>
      <c r="G60" s="296"/>
      <c r="H60" s="334"/>
      <c r="I60" s="446" t="s">
        <v>7633</v>
      </c>
      <c r="J60" s="446" t="s">
        <v>7601</v>
      </c>
      <c r="K60" s="17"/>
      <c r="L60" s="332" t="s">
        <v>79</v>
      </c>
      <c r="M60" s="330" t="s">
        <v>52</v>
      </c>
      <c r="N60" s="334" t="s">
        <v>7561</v>
      </c>
    </row>
    <row r="61" spans="3:14" x14ac:dyDescent="0.25">
      <c r="C61" s="13">
        <v>61</v>
      </c>
      <c r="D61" s="332" t="s">
        <v>59</v>
      </c>
      <c r="E61" s="446" t="s">
        <v>7600</v>
      </c>
      <c r="F61" s="446" t="s">
        <v>7600</v>
      </c>
      <c r="G61" s="296"/>
      <c r="H61" s="334"/>
      <c r="I61" s="446" t="s">
        <v>7600</v>
      </c>
      <c r="J61" s="446" t="s">
        <v>7600</v>
      </c>
      <c r="K61" s="296">
        <v>6991908</v>
      </c>
      <c r="L61" s="332" t="s">
        <v>59</v>
      </c>
      <c r="M61" s="330" t="s">
        <v>55</v>
      </c>
      <c r="N61" s="334" t="s">
        <v>7595</v>
      </c>
    </row>
    <row r="62" spans="3:14" x14ac:dyDescent="0.25">
      <c r="C62" s="13">
        <v>62</v>
      </c>
      <c r="D62" s="332" t="s">
        <v>59</v>
      </c>
      <c r="E62" s="446" t="s">
        <v>7566</v>
      </c>
      <c r="F62" s="446" t="s">
        <v>7566</v>
      </c>
      <c r="G62" s="296"/>
      <c r="H62" s="334"/>
      <c r="I62" s="446" t="s">
        <v>7566</v>
      </c>
      <c r="J62" s="446" t="s">
        <v>7566</v>
      </c>
      <c r="K62" s="17"/>
      <c r="L62" s="332" t="s">
        <v>59</v>
      </c>
      <c r="M62" s="330" t="s">
        <v>55</v>
      </c>
      <c r="N62" s="334" t="s">
        <v>7595</v>
      </c>
    </row>
    <row r="63" spans="3:14" x14ac:dyDescent="0.25">
      <c r="C63" s="13">
        <v>63</v>
      </c>
      <c r="D63" s="332" t="s">
        <v>73</v>
      </c>
      <c r="E63" s="446" t="s">
        <v>7547</v>
      </c>
      <c r="F63" s="446" t="s">
        <v>7547</v>
      </c>
      <c r="G63" s="296"/>
      <c r="H63" s="334"/>
      <c r="I63" s="446" t="s">
        <v>7547</v>
      </c>
      <c r="J63" s="446" t="s">
        <v>7547</v>
      </c>
      <c r="K63" s="17">
        <v>2577421</v>
      </c>
      <c r="L63" s="332" t="s">
        <v>73</v>
      </c>
      <c r="M63" s="330" t="s">
        <v>43</v>
      </c>
      <c r="N63" s="334" t="s">
        <v>6993</v>
      </c>
    </row>
    <row r="64" spans="3:14" x14ac:dyDescent="0.25">
      <c r="C64" s="13">
        <v>64</v>
      </c>
      <c r="D64" s="332" t="s">
        <v>298</v>
      </c>
      <c r="E64" s="446" t="s">
        <v>7596</v>
      </c>
      <c r="F64" s="446" t="s">
        <v>7596</v>
      </c>
      <c r="G64" s="296"/>
      <c r="H64" s="334"/>
      <c r="I64" s="446" t="s">
        <v>7596</v>
      </c>
      <c r="J64" s="446" t="s">
        <v>7596</v>
      </c>
      <c r="K64" s="296">
        <v>39262196</v>
      </c>
      <c r="L64" s="332" t="s">
        <v>298</v>
      </c>
      <c r="M64" s="330" t="s">
        <v>43</v>
      </c>
      <c r="N64" s="334" t="s">
        <v>7583</v>
      </c>
    </row>
    <row r="65" spans="3:14" x14ac:dyDescent="0.25">
      <c r="C65" s="13">
        <v>65</v>
      </c>
      <c r="D65" s="332" t="s">
        <v>299</v>
      </c>
      <c r="E65" s="446" t="s">
        <v>7592</v>
      </c>
      <c r="F65" s="446" t="s">
        <v>7592</v>
      </c>
      <c r="G65" s="296"/>
      <c r="H65" s="334"/>
      <c r="I65" s="446" t="s">
        <v>7592</v>
      </c>
      <c r="J65" s="446" t="s">
        <v>7592</v>
      </c>
      <c r="K65" s="296">
        <v>38946275</v>
      </c>
      <c r="L65" s="332" t="s">
        <v>299</v>
      </c>
      <c r="M65" s="330" t="s">
        <v>43</v>
      </c>
      <c r="N65" s="334" t="s">
        <v>7583</v>
      </c>
    </row>
    <row r="66" spans="3:14" x14ac:dyDescent="0.25">
      <c r="C66" s="13">
        <v>66</v>
      </c>
      <c r="D66" s="332" t="s">
        <v>292</v>
      </c>
      <c r="E66" s="446" t="s">
        <v>7594</v>
      </c>
      <c r="F66" s="446" t="s">
        <v>7594</v>
      </c>
      <c r="G66" s="296"/>
      <c r="H66" s="334"/>
      <c r="I66" s="446" t="s">
        <v>7594</v>
      </c>
      <c r="J66" s="446" t="s">
        <v>7594</v>
      </c>
      <c r="K66" s="296">
        <v>38946484</v>
      </c>
      <c r="L66" s="332" t="s">
        <v>292</v>
      </c>
      <c r="M66" s="330" t="s">
        <v>52</v>
      </c>
      <c r="N66" s="334" t="s">
        <v>7549</v>
      </c>
    </row>
    <row r="67" spans="3:14" x14ac:dyDescent="0.25">
      <c r="C67" s="13">
        <v>67</v>
      </c>
      <c r="D67" s="332" t="s">
        <v>293</v>
      </c>
      <c r="E67" s="446" t="s">
        <v>7604</v>
      </c>
      <c r="F67" s="446" t="s">
        <v>7604</v>
      </c>
      <c r="G67" s="296"/>
      <c r="H67" s="334"/>
      <c r="I67" s="446" t="s">
        <v>7604</v>
      </c>
      <c r="J67" s="446" t="s">
        <v>7604</v>
      </c>
      <c r="K67" s="296">
        <v>39355753</v>
      </c>
      <c r="L67" s="332" t="s">
        <v>293</v>
      </c>
      <c r="M67" s="330" t="s">
        <v>52</v>
      </c>
      <c r="N67" s="334" t="s">
        <v>7593</v>
      </c>
    </row>
    <row r="68" spans="3:14" x14ac:dyDescent="0.25">
      <c r="C68" s="13">
        <v>68</v>
      </c>
      <c r="D68" s="445" t="s">
        <v>66</v>
      </c>
      <c r="E68" s="446" t="s">
        <v>7550</v>
      </c>
      <c r="F68" s="446" t="s">
        <v>7550</v>
      </c>
      <c r="G68" s="296"/>
      <c r="H68" s="334"/>
      <c r="I68" s="446" t="s">
        <v>7550</v>
      </c>
      <c r="J68" s="446" t="s">
        <v>7550</v>
      </c>
      <c r="K68" s="17">
        <v>6759993</v>
      </c>
      <c r="L68" s="445" t="s">
        <v>66</v>
      </c>
      <c r="M68" s="330" t="s">
        <v>55</v>
      </c>
      <c r="N68" s="334" t="s">
        <v>7545</v>
      </c>
    </row>
    <row r="69" spans="3:14" x14ac:dyDescent="0.25">
      <c r="C69" s="13">
        <v>69</v>
      </c>
      <c r="D69" s="332" t="s">
        <v>54</v>
      </c>
      <c r="E69" s="446" t="s">
        <v>7574</v>
      </c>
      <c r="F69" s="446" t="s">
        <v>7574</v>
      </c>
      <c r="G69" s="296"/>
      <c r="H69" s="334"/>
      <c r="I69" s="446" t="s">
        <v>7574</v>
      </c>
      <c r="J69" s="446" t="s">
        <v>7574</v>
      </c>
      <c r="K69" s="17">
        <v>30118134</v>
      </c>
      <c r="L69" s="332" t="s">
        <v>54</v>
      </c>
      <c r="M69" s="330" t="s">
        <v>55</v>
      </c>
      <c r="N69" s="334" t="s">
        <v>7545</v>
      </c>
    </row>
    <row r="70" spans="3:14" x14ac:dyDescent="0.25">
      <c r="C70" s="13">
        <v>72</v>
      </c>
      <c r="D70" s="332" t="s">
        <v>2617</v>
      </c>
      <c r="E70" s="446" t="s">
        <v>7616</v>
      </c>
      <c r="F70" s="446" t="s">
        <v>7616</v>
      </c>
      <c r="G70" s="296"/>
      <c r="H70" s="334"/>
      <c r="I70" s="446" t="s">
        <v>7616</v>
      </c>
      <c r="J70" s="446" t="s">
        <v>7616</v>
      </c>
      <c r="K70" s="296">
        <v>43887131</v>
      </c>
      <c r="L70" s="332" t="s">
        <v>2617</v>
      </c>
      <c r="M70" s="330" t="s">
        <v>52</v>
      </c>
      <c r="N70" s="334" t="s">
        <v>7561</v>
      </c>
    </row>
    <row r="71" spans="3:14" x14ac:dyDescent="0.25">
      <c r="C71" s="13">
        <v>73</v>
      </c>
      <c r="D71" s="332" t="s">
        <v>7539</v>
      </c>
      <c r="E71" s="446" t="s">
        <v>7624</v>
      </c>
      <c r="F71" s="446" t="s">
        <v>7624</v>
      </c>
      <c r="G71" s="296"/>
      <c r="H71" s="334"/>
      <c r="I71" s="446" t="s">
        <v>7624</v>
      </c>
      <c r="J71" s="446" t="s">
        <v>7624</v>
      </c>
      <c r="K71" s="296"/>
      <c r="L71" s="332" t="s">
        <v>7539</v>
      </c>
      <c r="M71" s="330" t="s">
        <v>52</v>
      </c>
      <c r="N71" s="334" t="s">
        <v>7593</v>
      </c>
    </row>
    <row r="72" spans="3:14" x14ac:dyDescent="0.25">
      <c r="C72" s="13">
        <v>74</v>
      </c>
      <c r="D72" s="332" t="s">
        <v>7538</v>
      </c>
      <c r="E72" s="446" t="s">
        <v>7623</v>
      </c>
      <c r="F72" s="446" t="s">
        <v>7623</v>
      </c>
      <c r="G72" s="296"/>
      <c r="H72" s="334"/>
      <c r="I72" s="446" t="s">
        <v>7623</v>
      </c>
      <c r="J72" s="446" t="s">
        <v>7623</v>
      </c>
      <c r="K72" s="296">
        <v>56300740</v>
      </c>
      <c r="L72" s="332" t="s">
        <v>7538</v>
      </c>
      <c r="M72" s="330" t="s">
        <v>43</v>
      </c>
      <c r="N72" s="334" t="s">
        <v>7583</v>
      </c>
    </row>
    <row r="73" spans="3:14" ht="15.6" customHeight="1" x14ac:dyDescent="0.25">
      <c r="C73" s="13">
        <v>75</v>
      </c>
      <c r="D73" s="332" t="s">
        <v>53</v>
      </c>
      <c r="E73" s="446" t="s">
        <v>7634</v>
      </c>
      <c r="F73" s="446" t="s">
        <v>7564</v>
      </c>
      <c r="G73" s="296"/>
      <c r="H73" s="334"/>
      <c r="I73" s="446" t="s">
        <v>7634</v>
      </c>
      <c r="J73" s="446" t="s">
        <v>7564</v>
      </c>
      <c r="K73" s="17">
        <v>25400916</v>
      </c>
      <c r="L73" s="332" t="s">
        <v>53</v>
      </c>
      <c r="M73" s="330" t="s">
        <v>43</v>
      </c>
      <c r="N73" s="334" t="s">
        <v>7583</v>
      </c>
    </row>
    <row r="74" spans="3:14" x14ac:dyDescent="0.25">
      <c r="C74" s="13">
        <v>76</v>
      </c>
      <c r="D74" s="332" t="s">
        <v>89</v>
      </c>
      <c r="E74" s="446" t="s">
        <v>7558</v>
      </c>
      <c r="F74" s="446" t="s">
        <v>7558</v>
      </c>
      <c r="G74" s="296"/>
      <c r="H74" s="334"/>
      <c r="I74" s="446" t="s">
        <v>7558</v>
      </c>
      <c r="J74" s="446" t="s">
        <v>7558</v>
      </c>
      <c r="K74" s="17">
        <v>30178882</v>
      </c>
      <c r="L74" s="332" t="s">
        <v>89</v>
      </c>
      <c r="M74" s="330" t="s">
        <v>52</v>
      </c>
      <c r="N74" s="334" t="s">
        <v>7556</v>
      </c>
    </row>
    <row r="75" spans="3:14" x14ac:dyDescent="0.25">
      <c r="C75" s="13">
        <v>77</v>
      </c>
      <c r="D75" s="332" t="s">
        <v>294</v>
      </c>
      <c r="E75" s="446" t="s">
        <v>7598</v>
      </c>
      <c r="F75" s="446" t="s">
        <v>7598</v>
      </c>
      <c r="G75" s="296"/>
      <c r="H75" s="334"/>
      <c r="I75" s="446" t="s">
        <v>7598</v>
      </c>
      <c r="J75" s="446" t="s">
        <v>7598</v>
      </c>
      <c r="K75" s="296">
        <v>39261994</v>
      </c>
      <c r="L75" s="332" t="s">
        <v>294</v>
      </c>
      <c r="M75" s="330" t="s">
        <v>52</v>
      </c>
      <c r="N75" s="334" t="s">
        <v>7593</v>
      </c>
    </row>
    <row r="76" spans="3:14" x14ac:dyDescent="0.25">
      <c r="C76" s="13">
        <v>78</v>
      </c>
      <c r="D76" s="332" t="s">
        <v>234</v>
      </c>
      <c r="E76" s="446" t="s">
        <v>7593</v>
      </c>
      <c r="F76" s="446" t="s">
        <v>7593</v>
      </c>
      <c r="G76" s="296"/>
      <c r="H76" s="334"/>
      <c r="I76" s="446" t="s">
        <v>7593</v>
      </c>
      <c r="J76" s="446" t="s">
        <v>7593</v>
      </c>
      <c r="K76" s="296">
        <v>34775961</v>
      </c>
      <c r="L76" s="332" t="s">
        <v>234</v>
      </c>
      <c r="M76" s="330" t="s">
        <v>52</v>
      </c>
      <c r="N76" s="334" t="s">
        <v>7549</v>
      </c>
    </row>
    <row r="77" spans="3:14" x14ac:dyDescent="0.25">
      <c r="C77" s="13">
        <v>79</v>
      </c>
      <c r="D77" s="332" t="s">
        <v>261</v>
      </c>
      <c r="E77" s="446" t="s">
        <v>7605</v>
      </c>
      <c r="F77" s="446" t="s">
        <v>7605</v>
      </c>
      <c r="G77" s="296"/>
      <c r="H77" s="334"/>
      <c r="I77" s="446" t="s">
        <v>7605</v>
      </c>
      <c r="J77" s="446" t="s">
        <v>7605</v>
      </c>
      <c r="K77" s="296"/>
      <c r="L77" s="332" t="s">
        <v>261</v>
      </c>
      <c r="M77" s="330" t="s">
        <v>52</v>
      </c>
      <c r="N77" s="334" t="s">
        <v>7565</v>
      </c>
    </row>
    <row r="78" spans="3:14" x14ac:dyDescent="0.25">
      <c r="C78" s="13">
        <v>80</v>
      </c>
      <c r="D78" s="332" t="s">
        <v>2244</v>
      </c>
      <c r="E78" s="446" t="s">
        <v>7612</v>
      </c>
      <c r="F78" s="446" t="s">
        <v>7612</v>
      </c>
      <c r="G78" s="296"/>
      <c r="H78" s="334"/>
      <c r="I78" s="446" t="s">
        <v>7612</v>
      </c>
      <c r="J78" s="446" t="s">
        <v>7612</v>
      </c>
      <c r="K78" s="296">
        <v>39691660</v>
      </c>
      <c r="L78" s="332" t="s">
        <v>2244</v>
      </c>
      <c r="M78" s="330" t="s">
        <v>55</v>
      </c>
      <c r="N78" s="334" t="s">
        <v>7595</v>
      </c>
    </row>
    <row r="79" spans="3:14" x14ac:dyDescent="0.25">
      <c r="C79" s="13">
        <v>81</v>
      </c>
      <c r="D79" s="332" t="s">
        <v>49</v>
      </c>
      <c r="E79" s="446" t="s">
        <v>7635</v>
      </c>
      <c r="F79" s="446" t="s">
        <v>7571</v>
      </c>
      <c r="G79" s="296"/>
      <c r="H79" s="334"/>
      <c r="I79" s="446" t="s">
        <v>7635</v>
      </c>
      <c r="J79" s="446" t="s">
        <v>7571</v>
      </c>
      <c r="K79" s="17">
        <v>25400917</v>
      </c>
      <c r="L79" s="332" t="s">
        <v>49</v>
      </c>
      <c r="M79" s="330" t="s">
        <v>43</v>
      </c>
      <c r="N79" s="334" t="s">
        <v>7583</v>
      </c>
    </row>
    <row r="80" spans="3:14" x14ac:dyDescent="0.25">
      <c r="C80" s="13">
        <v>82</v>
      </c>
      <c r="D80" s="444" t="s">
        <v>300</v>
      </c>
      <c r="E80" s="446" t="s">
        <v>7599</v>
      </c>
      <c r="F80" s="446" t="s">
        <v>7599</v>
      </c>
      <c r="G80" s="296"/>
      <c r="H80" s="334"/>
      <c r="I80" s="446" t="s">
        <v>7599</v>
      </c>
      <c r="J80" s="446" t="s">
        <v>7599</v>
      </c>
      <c r="K80" s="296">
        <v>39090717</v>
      </c>
      <c r="L80" s="444" t="s">
        <v>300</v>
      </c>
      <c r="M80" s="330" t="s">
        <v>43</v>
      </c>
      <c r="N80" s="334" t="s">
        <v>7547</v>
      </c>
    </row>
    <row r="81" spans="3:14" x14ac:dyDescent="0.25">
      <c r="C81" s="13">
        <v>83</v>
      </c>
      <c r="D81" s="332" t="s">
        <v>77</v>
      </c>
      <c r="E81" s="446" t="s">
        <v>7573</v>
      </c>
      <c r="F81" s="446" t="s">
        <v>7573</v>
      </c>
      <c r="G81" s="296"/>
      <c r="H81" s="334"/>
      <c r="I81" s="446" t="s">
        <v>7573</v>
      </c>
      <c r="J81" s="446" t="s">
        <v>7573</v>
      </c>
      <c r="K81" s="18"/>
      <c r="L81" s="332" t="s">
        <v>77</v>
      </c>
      <c r="M81" s="330" t="s">
        <v>52</v>
      </c>
      <c r="N81" s="334" t="s">
        <v>7561</v>
      </c>
    </row>
    <row r="82" spans="3:14" x14ac:dyDescent="0.25">
      <c r="C82" s="13">
        <v>84</v>
      </c>
      <c r="D82" s="332" t="s">
        <v>2256</v>
      </c>
      <c r="E82" s="446" t="s">
        <v>7614</v>
      </c>
      <c r="F82" s="446" t="s">
        <v>7614</v>
      </c>
      <c r="G82" s="296"/>
      <c r="H82" s="334"/>
      <c r="I82" s="446" t="s">
        <v>7614</v>
      </c>
      <c r="J82" s="446" t="s">
        <v>7614</v>
      </c>
      <c r="K82" s="296"/>
      <c r="L82" s="332" t="s">
        <v>2256</v>
      </c>
      <c r="M82" s="330" t="s">
        <v>52</v>
      </c>
      <c r="N82" s="334" t="s">
        <v>7582</v>
      </c>
    </row>
    <row r="83" spans="3:14" x14ac:dyDescent="0.25">
      <c r="C83" s="13">
        <v>85</v>
      </c>
      <c r="D83" s="332" t="s">
        <v>91</v>
      </c>
      <c r="E83" s="446" t="s">
        <v>7549</v>
      </c>
      <c r="F83" s="446" t="s">
        <v>7549</v>
      </c>
      <c r="G83" s="296"/>
      <c r="H83" s="334"/>
      <c r="I83" s="446" t="s">
        <v>7549</v>
      </c>
      <c r="J83" s="446" t="s">
        <v>7549</v>
      </c>
      <c r="K83" s="17">
        <v>2577365</v>
      </c>
      <c r="L83" s="332" t="s">
        <v>91</v>
      </c>
      <c r="M83" s="330" t="s">
        <v>52</v>
      </c>
      <c r="N83" s="334" t="s">
        <v>6993</v>
      </c>
    </row>
    <row r="84" spans="3:14" x14ac:dyDescent="0.25">
      <c r="C84" s="13">
        <v>86</v>
      </c>
      <c r="D84" s="332" t="s">
        <v>58</v>
      </c>
      <c r="E84" s="446" t="s">
        <v>7570</v>
      </c>
      <c r="F84" s="446" t="s">
        <v>7570</v>
      </c>
      <c r="G84" s="296"/>
      <c r="H84" s="334"/>
      <c r="I84" s="446" t="s">
        <v>7570</v>
      </c>
      <c r="J84" s="446" t="s">
        <v>7570</v>
      </c>
      <c r="K84" s="17">
        <v>6966404</v>
      </c>
      <c r="L84" s="332" t="s">
        <v>58</v>
      </c>
      <c r="M84" s="330" t="s">
        <v>52</v>
      </c>
      <c r="N84" s="334" t="s">
        <v>7561</v>
      </c>
    </row>
    <row r="85" spans="3:14" x14ac:dyDescent="0.25">
      <c r="C85" s="13">
        <v>87</v>
      </c>
      <c r="D85" s="332" t="s">
        <v>78</v>
      </c>
      <c r="E85" s="446" t="s">
        <v>7577</v>
      </c>
      <c r="F85" s="446" t="s">
        <v>7577</v>
      </c>
      <c r="G85" s="296"/>
      <c r="H85" s="334"/>
      <c r="I85" s="446" t="s">
        <v>7577</v>
      </c>
      <c r="J85" s="446" t="s">
        <v>7577</v>
      </c>
      <c r="K85" s="17">
        <v>38946000</v>
      </c>
      <c r="L85" s="332" t="s">
        <v>78</v>
      </c>
      <c r="M85" s="330" t="s">
        <v>52</v>
      </c>
      <c r="N85" s="334" t="s">
        <v>7561</v>
      </c>
    </row>
    <row r="86" spans="3:14" x14ac:dyDescent="0.25">
      <c r="C86" s="13">
        <v>88</v>
      </c>
      <c r="D86" s="332" t="s">
        <v>96</v>
      </c>
      <c r="E86" s="446" t="s">
        <v>7636</v>
      </c>
      <c r="F86" s="446" t="s">
        <v>7548</v>
      </c>
      <c r="G86" s="296"/>
      <c r="H86" s="334"/>
      <c r="I86" s="446" t="s">
        <v>7636</v>
      </c>
      <c r="J86" s="446" t="s">
        <v>7548</v>
      </c>
      <c r="K86" s="17">
        <v>7185906</v>
      </c>
      <c r="L86" s="332" t="s">
        <v>96</v>
      </c>
      <c r="M86" s="330" t="s">
        <v>43</v>
      </c>
      <c r="N86" s="334" t="s">
        <v>7556</v>
      </c>
    </row>
    <row r="87" spans="3:14" x14ac:dyDescent="0.25">
      <c r="C87" s="13">
        <v>90</v>
      </c>
      <c r="D87" s="332" t="s">
        <v>235</v>
      </c>
      <c r="E87" s="446" t="s">
        <v>7591</v>
      </c>
      <c r="F87" s="446" t="s">
        <v>7591</v>
      </c>
      <c r="G87" s="296"/>
      <c r="H87" s="334"/>
      <c r="I87" s="446" t="s">
        <v>7591</v>
      </c>
      <c r="J87" s="446" t="s">
        <v>7591</v>
      </c>
      <c r="K87" s="296">
        <v>34775534</v>
      </c>
      <c r="L87" s="332" t="s">
        <v>235</v>
      </c>
      <c r="M87" s="330" t="s">
        <v>52</v>
      </c>
      <c r="N87" s="334" t="s">
        <v>7561</v>
      </c>
    </row>
    <row r="88" spans="3:14" x14ac:dyDescent="0.25">
      <c r="C88" s="13">
        <v>91</v>
      </c>
      <c r="D88" s="332" t="s">
        <v>125</v>
      </c>
      <c r="E88" s="446" t="s">
        <v>7584</v>
      </c>
      <c r="F88" s="446" t="s">
        <v>7584</v>
      </c>
      <c r="G88" s="296"/>
      <c r="H88" s="334"/>
      <c r="I88" s="446" t="s">
        <v>7584</v>
      </c>
      <c r="J88" s="446" t="s">
        <v>7584</v>
      </c>
      <c r="K88" s="17">
        <v>34484671</v>
      </c>
      <c r="L88" s="332" t="s">
        <v>125</v>
      </c>
      <c r="M88" s="330" t="s">
        <v>43</v>
      </c>
      <c r="N88" s="334" t="s">
        <v>7583</v>
      </c>
    </row>
    <row r="89" spans="3:14" x14ac:dyDescent="0.25">
      <c r="C89" s="13">
        <v>92</v>
      </c>
      <c r="D89" s="332" t="s">
        <v>63</v>
      </c>
      <c r="E89" s="446" t="s">
        <v>7637</v>
      </c>
      <c r="F89" s="446" t="s">
        <v>7541</v>
      </c>
      <c r="G89" s="296"/>
      <c r="H89" s="334"/>
      <c r="I89" s="446" t="s">
        <v>7637</v>
      </c>
      <c r="J89" s="446" t="s">
        <v>7541</v>
      </c>
      <c r="K89" s="17">
        <v>25929466</v>
      </c>
      <c r="L89" s="332" t="s">
        <v>63</v>
      </c>
      <c r="M89" s="330" t="s">
        <v>52</v>
      </c>
      <c r="N89" s="334" t="s">
        <v>7549</v>
      </c>
    </row>
    <row r="90" spans="3:14" x14ac:dyDescent="0.25">
      <c r="C90" s="13">
        <v>93</v>
      </c>
      <c r="D90" s="332" t="s">
        <v>94</v>
      </c>
      <c r="E90" s="446" t="s">
        <v>7638</v>
      </c>
      <c r="F90" s="446" t="s">
        <v>7572</v>
      </c>
      <c r="G90" s="296"/>
      <c r="H90" s="334"/>
      <c r="I90" s="446" t="s">
        <v>7638</v>
      </c>
      <c r="J90" s="446" t="s">
        <v>7572</v>
      </c>
      <c r="K90" s="17">
        <v>19645156</v>
      </c>
      <c r="L90" s="332" t="s">
        <v>94</v>
      </c>
      <c r="M90" s="330" t="s">
        <v>43</v>
      </c>
      <c r="N90" s="334" t="s">
        <v>7547</v>
      </c>
    </row>
    <row r="91" spans="3:14" x14ac:dyDescent="0.25">
      <c r="C91" s="13">
        <v>94</v>
      </c>
      <c r="D91" s="332" t="s">
        <v>2237</v>
      </c>
      <c r="E91" s="446" t="s">
        <v>7621</v>
      </c>
      <c r="F91" s="446" t="s">
        <v>7621</v>
      </c>
      <c r="G91" s="296"/>
      <c r="H91" s="334"/>
      <c r="I91" s="446" t="s">
        <v>7621</v>
      </c>
      <c r="J91" s="446" t="s">
        <v>7621</v>
      </c>
      <c r="K91" s="296">
        <v>39355203</v>
      </c>
      <c r="L91" s="332" t="s">
        <v>2237</v>
      </c>
      <c r="M91" s="330" t="s">
        <v>52</v>
      </c>
      <c r="N91" s="334" t="s">
        <v>7578</v>
      </c>
    </row>
  </sheetData>
  <autoFilter ref="D4:N4" xr:uid="{F0D63148-B40F-4C21-8373-221D170EA876}">
    <sortState xmlns:xlrd2="http://schemas.microsoft.com/office/spreadsheetml/2017/richdata2" ref="D5:N98">
      <sortCondition ref="E4"/>
    </sortState>
  </autoFilter>
  <phoneticPr fontId="10" type="noConversion"/>
  <conditionalFormatting sqref="D62">
    <cfRule type="duplicateValues" dxfId="58" priority="18"/>
  </conditionalFormatting>
  <conditionalFormatting sqref="D82">
    <cfRule type="duplicateValues" dxfId="57" priority="7"/>
  </conditionalFormatting>
  <conditionalFormatting sqref="D83:D65221 D63:D81 D56:D61 D1:D51">
    <cfRule type="duplicateValues" dxfId="56" priority="843"/>
  </conditionalFormatting>
  <conditionalFormatting sqref="D65222:D1048576">
    <cfRule type="duplicateValues" dxfId="55" priority="28"/>
  </conditionalFormatting>
  <conditionalFormatting sqref="F1:F1048576">
    <cfRule type="duplicateValues" dxfId="54" priority="2"/>
  </conditionalFormatting>
  <conditionalFormatting sqref="J5:J91">
    <cfRule type="duplicateValues" dxfId="53" priority="1"/>
  </conditionalFormatting>
  <conditionalFormatting sqref="L5:L51">
    <cfRule type="duplicateValues" dxfId="52" priority="842"/>
  </conditionalFormatting>
  <conditionalFormatting sqref="L56">
    <cfRule type="duplicateValues" dxfId="51" priority="25"/>
  </conditionalFormatting>
  <conditionalFormatting sqref="L61">
    <cfRule type="duplicateValues" dxfId="50" priority="793"/>
  </conditionalFormatting>
  <conditionalFormatting sqref="L62">
    <cfRule type="duplicateValues" dxfId="49" priority="17"/>
  </conditionalFormatting>
  <conditionalFormatting sqref="L67">
    <cfRule type="duplicateValues" dxfId="48" priority="12"/>
  </conditionalFormatting>
  <conditionalFormatting sqref="L68">
    <cfRule type="duplicateValues" dxfId="47" priority="13"/>
  </conditionalFormatting>
  <conditionalFormatting sqref="L69">
    <cfRule type="duplicateValues" dxfId="46" priority="11"/>
  </conditionalFormatting>
  <conditionalFormatting sqref="L72">
    <cfRule type="duplicateValues" dxfId="45" priority="8"/>
  </conditionalFormatting>
  <conditionalFormatting sqref="L80">
    <cfRule type="duplicateValues" dxfId="44" priority="5"/>
  </conditionalFormatting>
  <conditionalFormatting sqref="L82">
    <cfRule type="duplicateValues" dxfId="43" priority="6"/>
  </conditionalFormatting>
  <conditionalFormatting sqref="L86">
    <cfRule type="duplicateValues" dxfId="42" priority="3"/>
  </conditionalFormatting>
  <conditionalFormatting sqref="L87:L91 L83:L85 L71 L63:L66 L57:L60 L73:L79 L81">
    <cfRule type="duplicateValues" dxfId="41" priority="805"/>
  </conditionalFormatting>
  <conditionalFormatting sqref="L70:M70">
    <cfRule type="duplicateValues" dxfId="40" priority="10"/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4EB7D-3595-4EED-962F-C7D1435F1290}">
  <sheetPr>
    <tabColor theme="0"/>
  </sheetPr>
  <dimension ref="A1:S2"/>
  <sheetViews>
    <sheetView workbookViewId="0">
      <selection activeCell="C2" sqref="C2"/>
    </sheetView>
  </sheetViews>
  <sheetFormatPr defaultRowHeight="15" x14ac:dyDescent="0.25"/>
  <cols>
    <col min="2" max="2" width="9.140625" bestFit="1" customWidth="1"/>
    <col min="3" max="3" width="11.5703125" bestFit="1" customWidth="1"/>
    <col min="4" max="4" width="8.85546875" bestFit="1" customWidth="1"/>
    <col min="5" max="5" width="7.85546875" bestFit="1" customWidth="1"/>
    <col min="6" max="6" width="9.85546875" bestFit="1" customWidth="1"/>
    <col min="7" max="7" width="9.42578125" bestFit="1" customWidth="1"/>
    <col min="8" max="8" width="7.85546875" bestFit="1" customWidth="1"/>
    <col min="9" max="9" width="8.42578125" bestFit="1" customWidth="1"/>
    <col min="10" max="10" width="13.5703125" bestFit="1" customWidth="1"/>
    <col min="11" max="11" width="8.28515625" bestFit="1" customWidth="1"/>
    <col min="12" max="12" width="9" bestFit="1" customWidth="1"/>
    <col min="13" max="13" width="7.42578125" bestFit="1" customWidth="1"/>
    <col min="14" max="14" width="10" bestFit="1" customWidth="1"/>
    <col min="15" max="15" width="8.28515625" bestFit="1" customWidth="1"/>
    <col min="16" max="16" width="14.5703125" bestFit="1" customWidth="1"/>
  </cols>
  <sheetData>
    <row r="1" spans="1:19" x14ac:dyDescent="0.25">
      <c r="A1" s="116" t="s">
        <v>276</v>
      </c>
      <c r="B1" s="317" t="s">
        <v>197</v>
      </c>
      <c r="C1" s="317" t="s">
        <v>198</v>
      </c>
      <c r="D1" s="317" t="s">
        <v>199</v>
      </c>
      <c r="E1" s="317" t="s">
        <v>200</v>
      </c>
      <c r="F1" s="317" t="s">
        <v>201</v>
      </c>
      <c r="G1" s="319" t="s">
        <v>231</v>
      </c>
      <c r="H1" s="317" t="s">
        <v>202</v>
      </c>
      <c r="I1" s="317" t="s">
        <v>147</v>
      </c>
      <c r="J1" s="317" t="s">
        <v>203</v>
      </c>
      <c r="K1" s="317" t="s">
        <v>204</v>
      </c>
      <c r="L1" s="317" t="s">
        <v>205</v>
      </c>
      <c r="M1" s="317" t="s">
        <v>206</v>
      </c>
      <c r="N1" s="317" t="s">
        <v>207</v>
      </c>
      <c r="O1" s="317" t="s">
        <v>184</v>
      </c>
      <c r="P1" s="317" t="s">
        <v>407</v>
      </c>
      <c r="Q1" s="15" t="s">
        <v>208</v>
      </c>
      <c r="R1" s="15" t="s">
        <v>6</v>
      </c>
      <c r="S1" s="116" t="s">
        <v>276</v>
      </c>
    </row>
    <row r="2" spans="1:19" x14ac:dyDescent="0.25">
      <c r="A2" s="440" t="str">
        <f>VLOOKUP($B2,Team!$K$5:$L$91,2,FALSE)</f>
        <v>1436396</v>
      </c>
      <c r="B2" s="19">
        <v>56300216</v>
      </c>
      <c r="C2" s="19"/>
      <c r="D2" s="19">
        <v>377304</v>
      </c>
      <c r="E2" s="19">
        <v>4595714</v>
      </c>
      <c r="F2" s="19">
        <v>1</v>
      </c>
      <c r="G2" s="36">
        <v>45629</v>
      </c>
      <c r="H2" s="19">
        <v>0</v>
      </c>
      <c r="I2" s="19">
        <v>0</v>
      </c>
      <c r="J2" s="19">
        <v>0</v>
      </c>
      <c r="K2" s="19"/>
      <c r="L2" s="19">
        <v>0</v>
      </c>
      <c r="M2" s="19"/>
      <c r="N2" s="19"/>
      <c r="O2" s="19">
        <v>0</v>
      </c>
      <c r="P2" s="229">
        <v>45628.757523148146</v>
      </c>
      <c r="Q2" s="441">
        <f>O2/1000</f>
        <v>0</v>
      </c>
      <c r="R2" s="441" t="str">
        <f>VLOOKUP(A2,Team!$L$5:$M$91,2,FALSE)</f>
        <v>AMER</v>
      </c>
      <c r="S2" s="440" t="str">
        <f>VLOOKUP($B2,Team!$K$5:$L$91,2,FALSE)</f>
        <v>1436396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E105D-0B10-4722-AD22-1E37AAE662F7}">
  <sheetPr>
    <tabColor rgb="FF00B050"/>
  </sheetPr>
  <dimension ref="A1:S7484"/>
  <sheetViews>
    <sheetView workbookViewId="0">
      <pane ySplit="1" topLeftCell="A2" activePane="bottomLeft" state="frozen"/>
      <selection pane="bottomLeft"/>
    </sheetView>
  </sheetViews>
  <sheetFormatPr defaultColWidth="8.7109375" defaultRowHeight="15" x14ac:dyDescent="0.25"/>
  <cols>
    <col min="1" max="1" width="10.5703125" style="62" customWidth="1"/>
    <col min="2" max="2" width="11.42578125" style="19" bestFit="1" customWidth="1"/>
    <col min="3" max="3" width="22.42578125" style="19" customWidth="1"/>
    <col min="4" max="4" width="11.140625" style="19" bestFit="1" customWidth="1"/>
    <col min="5" max="5" width="9.42578125" style="19" bestFit="1" customWidth="1"/>
    <col min="6" max="6" width="12.140625" style="19" bestFit="1" customWidth="1"/>
    <col min="7" max="7" width="12.28515625" style="36" customWidth="1"/>
    <col min="8" max="8" width="10.140625" style="19" bestFit="1" customWidth="1"/>
    <col min="9" max="9" width="10.5703125" style="19" bestFit="1" customWidth="1"/>
    <col min="10" max="10" width="15.85546875" style="19" bestFit="1" customWidth="1"/>
    <col min="11" max="11" width="19.28515625" style="19" bestFit="1" customWidth="1"/>
    <col min="12" max="12" width="11.28515625" style="19" bestFit="1" customWidth="1"/>
    <col min="13" max="13" width="9.7109375" style="19" bestFit="1" customWidth="1"/>
    <col min="14" max="14" width="25.85546875" style="19" bestFit="1" customWidth="1"/>
    <col min="15" max="15" width="10.5703125" style="19" bestFit="1" customWidth="1"/>
    <col min="16" max="16" width="17.140625" style="19" customWidth="1"/>
    <col min="17" max="17" width="10.7109375" style="19" customWidth="1"/>
    <col min="18" max="18" width="8.7109375" style="19"/>
    <col min="19" max="19" width="10.5703125" style="62" customWidth="1"/>
    <col min="20" max="16384" width="8.7109375" style="19"/>
  </cols>
  <sheetData>
    <row r="1" spans="1:19" s="35" customFormat="1" x14ac:dyDescent="0.25">
      <c r="A1" s="116" t="s">
        <v>276</v>
      </c>
      <c r="B1" s="317" t="s">
        <v>197</v>
      </c>
      <c r="C1" s="317" t="s">
        <v>198</v>
      </c>
      <c r="D1" s="317" t="s">
        <v>199</v>
      </c>
      <c r="E1" s="317" t="s">
        <v>200</v>
      </c>
      <c r="F1" s="317" t="s">
        <v>201</v>
      </c>
      <c r="G1" s="319" t="s">
        <v>231</v>
      </c>
      <c r="H1" s="317" t="s">
        <v>202</v>
      </c>
      <c r="I1" s="317" t="s">
        <v>147</v>
      </c>
      <c r="J1" s="317" t="s">
        <v>203</v>
      </c>
      <c r="K1" s="317" t="s">
        <v>204</v>
      </c>
      <c r="L1" s="317" t="s">
        <v>205</v>
      </c>
      <c r="M1" s="317" t="s">
        <v>206</v>
      </c>
      <c r="N1" s="317" t="s">
        <v>207</v>
      </c>
      <c r="O1" s="317" t="s">
        <v>184</v>
      </c>
      <c r="P1" s="317" t="s">
        <v>407</v>
      </c>
      <c r="Q1" s="15" t="s">
        <v>208</v>
      </c>
      <c r="R1" s="15" t="s">
        <v>6</v>
      </c>
      <c r="S1" s="116" t="s">
        <v>276</v>
      </c>
    </row>
    <row r="2" spans="1:19" x14ac:dyDescent="0.25">
      <c r="A2" s="62" t="s">
        <v>57</v>
      </c>
      <c r="B2" s="19">
        <v>30257708</v>
      </c>
      <c r="C2" s="19" t="s">
        <v>7568</v>
      </c>
      <c r="D2" s="19">
        <v>377304</v>
      </c>
      <c r="E2" s="19">
        <v>4595714</v>
      </c>
      <c r="F2" s="19">
        <v>1</v>
      </c>
      <c r="G2" s="36">
        <v>45629</v>
      </c>
      <c r="H2" s="19">
        <v>0</v>
      </c>
      <c r="I2" s="19">
        <v>0</v>
      </c>
      <c r="J2" s="19">
        <v>0</v>
      </c>
      <c r="L2" s="19">
        <v>0</v>
      </c>
      <c r="O2" s="19">
        <v>0</v>
      </c>
      <c r="P2" s="229">
        <v>45628.757523148146</v>
      </c>
      <c r="Q2" s="19">
        <v>0</v>
      </c>
      <c r="R2" s="19" t="s">
        <v>55</v>
      </c>
      <c r="S2" s="62" t="s">
        <v>57</v>
      </c>
    </row>
    <row r="3" spans="1:19" x14ac:dyDescent="0.25">
      <c r="A3" s="62" t="s">
        <v>57</v>
      </c>
      <c r="B3" s="19">
        <v>30257708</v>
      </c>
      <c r="C3" s="19" t="s">
        <v>7568</v>
      </c>
      <c r="D3" s="19">
        <v>377304</v>
      </c>
      <c r="E3" s="19">
        <v>4595714</v>
      </c>
      <c r="F3" s="19">
        <v>2</v>
      </c>
      <c r="G3" s="36">
        <v>45629</v>
      </c>
      <c r="H3" s="19">
        <v>0</v>
      </c>
      <c r="I3" s="19">
        <v>0</v>
      </c>
      <c r="J3" s="19">
        <v>0</v>
      </c>
      <c r="L3" s="19">
        <v>1</v>
      </c>
      <c r="O3" s="19">
        <v>6043</v>
      </c>
      <c r="P3" s="229">
        <v>45628.757592592592</v>
      </c>
      <c r="Q3" s="19">
        <v>6.0430000000000001</v>
      </c>
      <c r="R3" s="19" t="s">
        <v>55</v>
      </c>
      <c r="S3" s="62" t="s">
        <v>57</v>
      </c>
    </row>
    <row r="4" spans="1:19" x14ac:dyDescent="0.25">
      <c r="A4" s="62" t="s">
        <v>57</v>
      </c>
      <c r="B4" s="19">
        <v>30257708</v>
      </c>
      <c r="C4" s="19" t="s">
        <v>7568</v>
      </c>
      <c r="D4" s="19">
        <v>377304</v>
      </c>
      <c r="E4" s="19">
        <v>4595714</v>
      </c>
      <c r="F4" s="19">
        <v>3</v>
      </c>
      <c r="G4" s="36">
        <v>45629</v>
      </c>
      <c r="H4" s="19">
        <v>0</v>
      </c>
      <c r="I4" s="19">
        <v>1</v>
      </c>
      <c r="J4" s="19">
        <v>0</v>
      </c>
      <c r="L4" s="19">
        <v>1</v>
      </c>
      <c r="O4" s="19">
        <v>1275964</v>
      </c>
      <c r="P4" s="229">
        <v>45628.772361111114</v>
      </c>
      <c r="Q4" s="19">
        <v>1275.9639999999999</v>
      </c>
      <c r="R4" s="19" t="s">
        <v>55</v>
      </c>
      <c r="S4" s="62" t="s">
        <v>57</v>
      </c>
    </row>
    <row r="5" spans="1:19" x14ac:dyDescent="0.25">
      <c r="A5" s="62" t="s">
        <v>57</v>
      </c>
      <c r="B5" s="19">
        <v>30257708</v>
      </c>
      <c r="C5" s="19" t="s">
        <v>7568</v>
      </c>
      <c r="D5" s="19">
        <v>377304</v>
      </c>
      <c r="E5" s="19">
        <v>4595714</v>
      </c>
      <c r="F5" s="19">
        <v>4</v>
      </c>
      <c r="G5" s="36">
        <v>45629</v>
      </c>
      <c r="H5" s="19">
        <v>0</v>
      </c>
      <c r="I5" s="19">
        <v>0</v>
      </c>
      <c r="J5" s="19">
        <v>1934</v>
      </c>
      <c r="K5" s="19" t="s">
        <v>160</v>
      </c>
      <c r="L5" s="19">
        <v>1</v>
      </c>
      <c r="O5" s="19">
        <v>308656</v>
      </c>
      <c r="P5" s="229">
        <v>45628.775925925926</v>
      </c>
      <c r="Q5" s="19">
        <v>308.65600000000001</v>
      </c>
      <c r="R5" s="19" t="s">
        <v>55</v>
      </c>
      <c r="S5" s="62" t="s">
        <v>57</v>
      </c>
    </row>
    <row r="6" spans="1:19" x14ac:dyDescent="0.25">
      <c r="A6" s="62" t="s">
        <v>57</v>
      </c>
      <c r="B6" s="19">
        <v>30257708</v>
      </c>
      <c r="C6" s="19" t="s">
        <v>7568</v>
      </c>
      <c r="D6" s="19">
        <v>377304</v>
      </c>
      <c r="E6" s="19">
        <v>4595714</v>
      </c>
      <c r="F6" s="19">
        <v>5</v>
      </c>
      <c r="G6" s="36">
        <v>45629</v>
      </c>
      <c r="H6" s="19">
        <v>0</v>
      </c>
      <c r="I6" s="19">
        <v>1</v>
      </c>
      <c r="J6" s="19">
        <v>0</v>
      </c>
      <c r="L6" s="19">
        <v>1</v>
      </c>
      <c r="O6" s="19">
        <v>4126847</v>
      </c>
      <c r="P6" s="229">
        <v>45628.823692129627</v>
      </c>
      <c r="Q6" s="19">
        <v>4126.8469999999998</v>
      </c>
      <c r="R6" s="19" t="s">
        <v>55</v>
      </c>
      <c r="S6" s="62" t="s">
        <v>57</v>
      </c>
    </row>
    <row r="7" spans="1:19" x14ac:dyDescent="0.25">
      <c r="A7" s="62" t="s">
        <v>57</v>
      </c>
      <c r="B7" s="19">
        <v>30257708</v>
      </c>
      <c r="C7" s="19" t="s">
        <v>7568</v>
      </c>
      <c r="D7" s="19">
        <v>377304</v>
      </c>
      <c r="E7" s="19">
        <v>4595714</v>
      </c>
      <c r="F7" s="19">
        <v>6</v>
      </c>
      <c r="G7" s="36">
        <v>45629</v>
      </c>
      <c r="H7" s="19">
        <v>1</v>
      </c>
      <c r="I7" s="19">
        <v>0</v>
      </c>
      <c r="J7" s="19">
        <v>0</v>
      </c>
      <c r="L7" s="19">
        <v>1</v>
      </c>
      <c r="M7" s="19">
        <v>431940</v>
      </c>
      <c r="N7" s="19" t="s">
        <v>209</v>
      </c>
      <c r="O7" s="19">
        <v>1422130</v>
      </c>
      <c r="P7" s="229">
        <v>45628.840150462966</v>
      </c>
      <c r="Q7" s="19">
        <v>1422.13</v>
      </c>
      <c r="R7" s="19" t="s">
        <v>55</v>
      </c>
      <c r="S7" s="62" t="s">
        <v>57</v>
      </c>
    </row>
    <row r="8" spans="1:19" x14ac:dyDescent="0.25">
      <c r="A8" s="62" t="s">
        <v>57</v>
      </c>
      <c r="B8" s="19">
        <v>30257708</v>
      </c>
      <c r="C8" s="19" t="s">
        <v>7568</v>
      </c>
      <c r="D8" s="19">
        <v>377304</v>
      </c>
      <c r="E8" s="19">
        <v>4595714</v>
      </c>
      <c r="F8" s="19">
        <v>7</v>
      </c>
      <c r="G8" s="36">
        <v>45629</v>
      </c>
      <c r="H8" s="19">
        <v>0</v>
      </c>
      <c r="I8" s="19">
        <v>0</v>
      </c>
      <c r="J8" s="19">
        <v>1938</v>
      </c>
      <c r="K8" s="19" t="s">
        <v>163</v>
      </c>
      <c r="L8" s="19">
        <v>1</v>
      </c>
      <c r="M8" s="19">
        <v>431940</v>
      </c>
      <c r="N8" s="19" t="s">
        <v>209</v>
      </c>
      <c r="O8" s="19">
        <v>45707</v>
      </c>
      <c r="P8" s="229">
        <v>45628.840682870374</v>
      </c>
      <c r="Q8" s="19">
        <v>45.707000000000001</v>
      </c>
      <c r="R8" s="19" t="s">
        <v>55</v>
      </c>
      <c r="S8" s="62" t="s">
        <v>57</v>
      </c>
    </row>
    <row r="9" spans="1:19" x14ac:dyDescent="0.25">
      <c r="A9" s="62" t="s">
        <v>57</v>
      </c>
      <c r="B9" s="19">
        <v>30257708</v>
      </c>
      <c r="C9" s="19" t="s">
        <v>7568</v>
      </c>
      <c r="D9" s="19">
        <v>377304</v>
      </c>
      <c r="E9" s="19">
        <v>4595714</v>
      </c>
      <c r="F9" s="19">
        <v>8</v>
      </c>
      <c r="G9" s="36">
        <v>45629</v>
      </c>
      <c r="H9" s="19">
        <v>0</v>
      </c>
      <c r="I9" s="19">
        <v>1</v>
      </c>
      <c r="J9" s="19">
        <v>0</v>
      </c>
      <c r="L9" s="19">
        <v>1</v>
      </c>
      <c r="O9" s="19">
        <v>1566346</v>
      </c>
      <c r="P9" s="229">
        <v>45628.858807870369</v>
      </c>
      <c r="Q9" s="19">
        <v>1566.346</v>
      </c>
      <c r="R9" s="19" t="s">
        <v>55</v>
      </c>
      <c r="S9" s="62" t="s">
        <v>57</v>
      </c>
    </row>
    <row r="10" spans="1:19" x14ac:dyDescent="0.25">
      <c r="A10" s="62" t="s">
        <v>57</v>
      </c>
      <c r="B10" s="19">
        <v>30257708</v>
      </c>
      <c r="C10" s="19" t="s">
        <v>7568</v>
      </c>
      <c r="D10" s="19">
        <v>377304</v>
      </c>
      <c r="E10" s="19">
        <v>4595714</v>
      </c>
      <c r="F10" s="19">
        <v>9</v>
      </c>
      <c r="G10" s="36">
        <v>45629</v>
      </c>
      <c r="H10" s="19">
        <v>0</v>
      </c>
      <c r="I10" s="19">
        <v>0</v>
      </c>
      <c r="J10" s="19">
        <v>-3</v>
      </c>
      <c r="K10" s="19" t="s">
        <v>185</v>
      </c>
      <c r="L10" s="19">
        <v>1</v>
      </c>
      <c r="O10" s="19">
        <v>5357</v>
      </c>
      <c r="P10" s="229">
        <v>45628.858877314815</v>
      </c>
      <c r="Q10" s="19">
        <v>5.3570000000000002</v>
      </c>
      <c r="R10" s="19" t="s">
        <v>55</v>
      </c>
      <c r="S10" s="62" t="s">
        <v>57</v>
      </c>
    </row>
    <row r="11" spans="1:19" x14ac:dyDescent="0.25">
      <c r="A11" s="62" t="s">
        <v>57</v>
      </c>
      <c r="B11" s="19">
        <v>30257708</v>
      </c>
      <c r="C11" s="19" t="s">
        <v>7568</v>
      </c>
      <c r="D11" s="19">
        <v>377304</v>
      </c>
      <c r="E11" s="19">
        <v>4595714</v>
      </c>
      <c r="F11" s="19">
        <v>10</v>
      </c>
      <c r="G11" s="36">
        <v>45629</v>
      </c>
      <c r="H11" s="19">
        <v>1</v>
      </c>
      <c r="I11" s="19">
        <v>0</v>
      </c>
      <c r="J11" s="19">
        <v>0</v>
      </c>
      <c r="L11" s="19">
        <v>1</v>
      </c>
      <c r="M11" s="19">
        <v>4177085</v>
      </c>
      <c r="N11" s="19" t="s">
        <v>211</v>
      </c>
      <c r="O11" s="19">
        <v>221907</v>
      </c>
      <c r="P11" s="229">
        <v>45628.861435185187</v>
      </c>
      <c r="Q11" s="19">
        <v>221.90700000000001</v>
      </c>
      <c r="R11" s="19" t="s">
        <v>55</v>
      </c>
      <c r="S11" s="62" t="s">
        <v>57</v>
      </c>
    </row>
    <row r="12" spans="1:19" x14ac:dyDescent="0.25">
      <c r="A12" s="62" t="s">
        <v>57</v>
      </c>
      <c r="B12" s="19">
        <v>30257708</v>
      </c>
      <c r="C12" s="19" t="s">
        <v>7568</v>
      </c>
      <c r="D12" s="19">
        <v>377304</v>
      </c>
      <c r="E12" s="19">
        <v>4595714</v>
      </c>
      <c r="F12" s="19">
        <v>11</v>
      </c>
      <c r="G12" s="36">
        <v>45629</v>
      </c>
      <c r="H12" s="19">
        <v>0</v>
      </c>
      <c r="I12" s="19">
        <v>0</v>
      </c>
      <c r="J12" s="19">
        <v>1938</v>
      </c>
      <c r="K12" s="19" t="s">
        <v>163</v>
      </c>
      <c r="L12" s="19">
        <v>1</v>
      </c>
      <c r="M12" s="19">
        <v>4177085</v>
      </c>
      <c r="N12" s="19" t="s">
        <v>211</v>
      </c>
      <c r="O12" s="19">
        <v>198806</v>
      </c>
      <c r="P12" s="229">
        <v>45628.863738425927</v>
      </c>
      <c r="Q12" s="19">
        <v>198.80600000000001</v>
      </c>
      <c r="R12" s="19" t="s">
        <v>55</v>
      </c>
      <c r="S12" s="62" t="s">
        <v>57</v>
      </c>
    </row>
    <row r="13" spans="1:19" x14ac:dyDescent="0.25">
      <c r="A13" s="62" t="s">
        <v>57</v>
      </c>
      <c r="B13" s="19">
        <v>30257708</v>
      </c>
      <c r="C13" s="19" t="s">
        <v>7568</v>
      </c>
      <c r="D13" s="19">
        <v>377304</v>
      </c>
      <c r="E13" s="19">
        <v>4595714</v>
      </c>
      <c r="F13" s="19">
        <v>12</v>
      </c>
      <c r="G13" s="36">
        <v>45629</v>
      </c>
      <c r="H13" s="19">
        <v>0</v>
      </c>
      <c r="I13" s="19">
        <v>1</v>
      </c>
      <c r="J13" s="19">
        <v>0</v>
      </c>
      <c r="L13" s="19">
        <v>1</v>
      </c>
      <c r="O13" s="19">
        <v>2390</v>
      </c>
      <c r="P13" s="229">
        <v>45628.86377314815</v>
      </c>
      <c r="Q13" s="19">
        <v>2.39</v>
      </c>
      <c r="R13" s="19" t="s">
        <v>55</v>
      </c>
      <c r="S13" s="62" t="s">
        <v>57</v>
      </c>
    </row>
    <row r="14" spans="1:19" x14ac:dyDescent="0.25">
      <c r="A14" s="62" t="s">
        <v>57</v>
      </c>
      <c r="B14" s="19">
        <v>30257708</v>
      </c>
      <c r="C14" s="19" t="s">
        <v>7568</v>
      </c>
      <c r="D14" s="19">
        <v>377304</v>
      </c>
      <c r="E14" s="19">
        <v>4595714</v>
      </c>
      <c r="F14" s="19">
        <v>13</v>
      </c>
      <c r="G14" s="36">
        <v>45629</v>
      </c>
      <c r="H14" s="19">
        <v>0</v>
      </c>
      <c r="I14" s="19">
        <v>0</v>
      </c>
      <c r="J14" s="19">
        <v>1934</v>
      </c>
      <c r="K14" s="19" t="s">
        <v>160</v>
      </c>
      <c r="L14" s="19">
        <v>1</v>
      </c>
      <c r="O14" s="19">
        <v>301464</v>
      </c>
      <c r="P14" s="229">
        <v>45628.867256944446</v>
      </c>
      <c r="Q14" s="19">
        <v>301.464</v>
      </c>
      <c r="R14" s="19" t="s">
        <v>55</v>
      </c>
      <c r="S14" s="62" t="s">
        <v>57</v>
      </c>
    </row>
    <row r="15" spans="1:19" x14ac:dyDescent="0.25">
      <c r="A15" s="62" t="s">
        <v>57</v>
      </c>
      <c r="B15" s="19">
        <v>30257708</v>
      </c>
      <c r="C15" s="19" t="s">
        <v>7568</v>
      </c>
      <c r="D15" s="19">
        <v>377304</v>
      </c>
      <c r="E15" s="19">
        <v>4595714</v>
      </c>
      <c r="F15" s="19">
        <v>14</v>
      </c>
      <c r="G15" s="36">
        <v>45629</v>
      </c>
      <c r="H15" s="19">
        <v>0</v>
      </c>
      <c r="I15" s="19">
        <v>1</v>
      </c>
      <c r="J15" s="19">
        <v>0</v>
      </c>
      <c r="L15" s="19">
        <v>1</v>
      </c>
      <c r="O15" s="19">
        <v>2510836</v>
      </c>
      <c r="P15" s="229">
        <v>45628.896319444444</v>
      </c>
      <c r="Q15" s="19">
        <v>2510.8359999999998</v>
      </c>
      <c r="R15" s="19" t="s">
        <v>55</v>
      </c>
      <c r="S15" s="62" t="s">
        <v>57</v>
      </c>
    </row>
    <row r="16" spans="1:19" x14ac:dyDescent="0.25">
      <c r="A16" s="62" t="s">
        <v>57</v>
      </c>
      <c r="B16" s="19">
        <v>30257708</v>
      </c>
      <c r="C16" s="19" t="s">
        <v>7568</v>
      </c>
      <c r="D16" s="19">
        <v>377304</v>
      </c>
      <c r="E16" s="19">
        <v>4595714</v>
      </c>
      <c r="F16" s="19">
        <v>15</v>
      </c>
      <c r="G16" s="36">
        <v>45629</v>
      </c>
      <c r="H16" s="19">
        <v>0</v>
      </c>
      <c r="I16" s="19">
        <v>0</v>
      </c>
      <c r="J16" s="19">
        <v>-3</v>
      </c>
      <c r="K16" s="19" t="s">
        <v>185</v>
      </c>
      <c r="L16" s="19">
        <v>1</v>
      </c>
      <c r="O16" s="19">
        <v>1747</v>
      </c>
      <c r="P16" s="229">
        <v>45628.89634259259</v>
      </c>
      <c r="Q16" s="19">
        <v>1.7470000000000001</v>
      </c>
      <c r="R16" s="19" t="s">
        <v>55</v>
      </c>
      <c r="S16" s="62" t="s">
        <v>57</v>
      </c>
    </row>
    <row r="17" spans="1:19" x14ac:dyDescent="0.25">
      <c r="A17" s="62" t="s">
        <v>57</v>
      </c>
      <c r="B17" s="19">
        <v>30257708</v>
      </c>
      <c r="C17" s="19" t="s">
        <v>7568</v>
      </c>
      <c r="D17" s="19">
        <v>377304</v>
      </c>
      <c r="E17" s="19">
        <v>4595714</v>
      </c>
      <c r="F17" s="19">
        <v>16</v>
      </c>
      <c r="G17" s="36">
        <v>45629</v>
      </c>
      <c r="H17" s="19">
        <v>1</v>
      </c>
      <c r="I17" s="19">
        <v>0</v>
      </c>
      <c r="J17" s="19">
        <v>0</v>
      </c>
      <c r="L17" s="19">
        <v>1</v>
      </c>
      <c r="M17" s="19">
        <v>4010439</v>
      </c>
      <c r="N17" s="19" t="s">
        <v>210</v>
      </c>
      <c r="O17" s="19">
        <v>96930</v>
      </c>
      <c r="P17" s="229">
        <v>45628.897465277776</v>
      </c>
      <c r="Q17" s="19">
        <v>96.93</v>
      </c>
      <c r="R17" s="19" t="s">
        <v>55</v>
      </c>
      <c r="S17" s="62" t="s">
        <v>57</v>
      </c>
    </row>
    <row r="18" spans="1:19" x14ac:dyDescent="0.25">
      <c r="A18" s="62" t="s">
        <v>57</v>
      </c>
      <c r="B18" s="19">
        <v>30257708</v>
      </c>
      <c r="C18" s="19" t="s">
        <v>7568</v>
      </c>
      <c r="D18" s="19">
        <v>377304</v>
      </c>
      <c r="E18" s="19">
        <v>4595714</v>
      </c>
      <c r="F18" s="19">
        <v>17</v>
      </c>
      <c r="G18" s="36">
        <v>45629</v>
      </c>
      <c r="H18" s="19">
        <v>0</v>
      </c>
      <c r="I18" s="19">
        <v>0</v>
      </c>
      <c r="J18" s="19">
        <v>1938</v>
      </c>
      <c r="K18" s="19" t="s">
        <v>163</v>
      </c>
      <c r="L18" s="19">
        <v>1</v>
      </c>
      <c r="M18" s="19">
        <v>4010439</v>
      </c>
      <c r="N18" s="19" t="s">
        <v>210</v>
      </c>
      <c r="O18" s="19">
        <v>6983</v>
      </c>
      <c r="P18" s="229">
        <v>45628.897546296299</v>
      </c>
      <c r="Q18" s="19">
        <v>6.9829999999999997</v>
      </c>
      <c r="R18" s="19" t="s">
        <v>55</v>
      </c>
      <c r="S18" s="62" t="s">
        <v>57</v>
      </c>
    </row>
    <row r="19" spans="1:19" x14ac:dyDescent="0.25">
      <c r="A19" s="62" t="s">
        <v>57</v>
      </c>
      <c r="B19" s="19">
        <v>30257708</v>
      </c>
      <c r="C19" s="19" t="s">
        <v>7568</v>
      </c>
      <c r="D19" s="19">
        <v>377304</v>
      </c>
      <c r="E19" s="19">
        <v>4595714</v>
      </c>
      <c r="F19" s="19">
        <v>18</v>
      </c>
      <c r="G19" s="36">
        <v>45629</v>
      </c>
      <c r="H19" s="19">
        <v>0</v>
      </c>
      <c r="I19" s="19">
        <v>1</v>
      </c>
      <c r="J19" s="19">
        <v>0</v>
      </c>
      <c r="L19" s="19">
        <v>1</v>
      </c>
      <c r="O19" s="19">
        <v>441107</v>
      </c>
      <c r="P19" s="229">
        <v>45628.902650462966</v>
      </c>
      <c r="Q19" s="19">
        <v>441.10700000000003</v>
      </c>
      <c r="R19" s="19" t="s">
        <v>55</v>
      </c>
      <c r="S19" s="62" t="s">
        <v>57</v>
      </c>
    </row>
    <row r="20" spans="1:19" x14ac:dyDescent="0.25">
      <c r="A20" s="62" t="s">
        <v>57</v>
      </c>
      <c r="B20" s="19">
        <v>30257708</v>
      </c>
      <c r="C20" s="19" t="s">
        <v>7568</v>
      </c>
      <c r="D20" s="19">
        <v>377304</v>
      </c>
      <c r="E20" s="19">
        <v>4595714</v>
      </c>
      <c r="F20" s="19">
        <v>19</v>
      </c>
      <c r="G20" s="36">
        <v>45629</v>
      </c>
      <c r="H20" s="19">
        <v>0</v>
      </c>
      <c r="I20" s="19">
        <v>0</v>
      </c>
      <c r="J20" s="19">
        <v>-3</v>
      </c>
      <c r="K20" s="19" t="s">
        <v>185</v>
      </c>
      <c r="L20" s="19">
        <v>1</v>
      </c>
      <c r="O20" s="19">
        <v>1437</v>
      </c>
      <c r="P20" s="229">
        <v>45628.902662037035</v>
      </c>
      <c r="Q20" s="19">
        <v>1.4370000000000001</v>
      </c>
      <c r="R20" s="19" t="s">
        <v>55</v>
      </c>
      <c r="S20" s="62" t="s">
        <v>57</v>
      </c>
    </row>
    <row r="21" spans="1:19" x14ac:dyDescent="0.25">
      <c r="A21" s="62" t="s">
        <v>57</v>
      </c>
      <c r="B21" s="19">
        <v>30257708</v>
      </c>
      <c r="C21" s="19" t="s">
        <v>7568</v>
      </c>
      <c r="D21" s="19">
        <v>377304</v>
      </c>
      <c r="E21" s="19">
        <v>4595714</v>
      </c>
      <c r="F21" s="19">
        <v>20</v>
      </c>
      <c r="G21" s="36">
        <v>45629</v>
      </c>
      <c r="H21" s="19">
        <v>1</v>
      </c>
      <c r="I21" s="19">
        <v>0</v>
      </c>
      <c r="J21" s="19">
        <v>0</v>
      </c>
      <c r="L21" s="19">
        <v>1</v>
      </c>
      <c r="M21" s="19">
        <v>4010439</v>
      </c>
      <c r="N21" s="19" t="s">
        <v>210</v>
      </c>
      <c r="O21" s="19">
        <v>199473</v>
      </c>
      <c r="P21" s="229">
        <v>45628.904976851853</v>
      </c>
      <c r="Q21" s="19">
        <v>199.47300000000001</v>
      </c>
      <c r="R21" s="19" t="s">
        <v>55</v>
      </c>
      <c r="S21" s="62" t="s">
        <v>57</v>
      </c>
    </row>
    <row r="22" spans="1:19" x14ac:dyDescent="0.25">
      <c r="A22" s="62" t="s">
        <v>57</v>
      </c>
      <c r="B22" s="19">
        <v>30257708</v>
      </c>
      <c r="C22" s="19" t="s">
        <v>7568</v>
      </c>
      <c r="D22" s="19">
        <v>377304</v>
      </c>
      <c r="E22" s="19">
        <v>4595714</v>
      </c>
      <c r="F22" s="19">
        <v>21</v>
      </c>
      <c r="G22" s="36">
        <v>45629</v>
      </c>
      <c r="H22" s="19">
        <v>0</v>
      </c>
      <c r="I22" s="19">
        <v>0</v>
      </c>
      <c r="J22" s="19">
        <v>1938</v>
      </c>
      <c r="K22" s="19" t="s">
        <v>163</v>
      </c>
      <c r="L22" s="19">
        <v>1</v>
      </c>
      <c r="M22" s="19">
        <v>4010439</v>
      </c>
      <c r="N22" s="19" t="s">
        <v>210</v>
      </c>
      <c r="O22" s="19">
        <v>21280</v>
      </c>
      <c r="P22" s="229">
        <v>45628.905219907407</v>
      </c>
      <c r="Q22" s="19">
        <v>21.28</v>
      </c>
      <c r="R22" s="19" t="s">
        <v>55</v>
      </c>
      <c r="S22" s="62" t="s">
        <v>57</v>
      </c>
    </row>
    <row r="23" spans="1:19" x14ac:dyDescent="0.25">
      <c r="A23" s="62" t="s">
        <v>57</v>
      </c>
      <c r="B23" s="19">
        <v>30257708</v>
      </c>
      <c r="C23" s="19" t="s">
        <v>7568</v>
      </c>
      <c r="D23" s="19">
        <v>377304</v>
      </c>
      <c r="E23" s="19">
        <v>4595714</v>
      </c>
      <c r="F23" s="19">
        <v>22</v>
      </c>
      <c r="G23" s="36">
        <v>45629</v>
      </c>
      <c r="H23" s="19">
        <v>0</v>
      </c>
      <c r="I23" s="19">
        <v>1</v>
      </c>
      <c r="J23" s="19">
        <v>0</v>
      </c>
      <c r="L23" s="19">
        <v>1</v>
      </c>
      <c r="O23" s="19">
        <v>3563</v>
      </c>
      <c r="P23" s="229">
        <v>45628.905266203707</v>
      </c>
      <c r="Q23" s="19">
        <v>3.5630000000000002</v>
      </c>
      <c r="R23" s="19" t="s">
        <v>55</v>
      </c>
      <c r="S23" s="62" t="s">
        <v>57</v>
      </c>
    </row>
    <row r="24" spans="1:19" x14ac:dyDescent="0.25">
      <c r="A24" s="62" t="s">
        <v>57</v>
      </c>
      <c r="B24" s="19">
        <v>30257708</v>
      </c>
      <c r="C24" s="19" t="s">
        <v>7568</v>
      </c>
      <c r="D24" s="19">
        <v>377304</v>
      </c>
      <c r="E24" s="19">
        <v>4595714</v>
      </c>
      <c r="F24" s="19">
        <v>23</v>
      </c>
      <c r="G24" s="36">
        <v>45629</v>
      </c>
      <c r="H24" s="19">
        <v>0</v>
      </c>
      <c r="I24" s="19">
        <v>0</v>
      </c>
      <c r="J24" s="19">
        <v>1937</v>
      </c>
      <c r="K24" s="19" t="s">
        <v>169</v>
      </c>
      <c r="L24" s="19">
        <v>1</v>
      </c>
      <c r="O24" s="19">
        <v>908357</v>
      </c>
      <c r="P24" s="229">
        <v>45628.915775462963</v>
      </c>
      <c r="Q24" s="19">
        <v>908.35699999999997</v>
      </c>
      <c r="R24" s="19" t="s">
        <v>55</v>
      </c>
      <c r="S24" s="62" t="s">
        <v>57</v>
      </c>
    </row>
    <row r="25" spans="1:19" x14ac:dyDescent="0.25">
      <c r="A25" s="62" t="s">
        <v>57</v>
      </c>
      <c r="B25" s="19">
        <v>30257708</v>
      </c>
      <c r="C25" s="19" t="s">
        <v>7568</v>
      </c>
      <c r="D25" s="19">
        <v>377304</v>
      </c>
      <c r="E25" s="19">
        <v>4595714</v>
      </c>
      <c r="F25" s="19">
        <v>24</v>
      </c>
      <c r="G25" s="36">
        <v>45629</v>
      </c>
      <c r="H25" s="19">
        <v>0</v>
      </c>
      <c r="I25" s="19">
        <v>0</v>
      </c>
      <c r="J25" s="19">
        <v>1933</v>
      </c>
      <c r="K25" s="19" t="s">
        <v>167</v>
      </c>
      <c r="L25" s="19">
        <v>1</v>
      </c>
      <c r="O25" s="19">
        <v>2760793</v>
      </c>
      <c r="P25" s="229">
        <v>45628.947731481479</v>
      </c>
      <c r="Q25" s="19">
        <v>2760.7930000000001</v>
      </c>
      <c r="R25" s="19" t="s">
        <v>55</v>
      </c>
      <c r="S25" s="62" t="s">
        <v>57</v>
      </c>
    </row>
    <row r="26" spans="1:19" x14ac:dyDescent="0.25">
      <c r="A26" s="62" t="s">
        <v>57</v>
      </c>
      <c r="B26" s="19">
        <v>30257708</v>
      </c>
      <c r="C26" s="19" t="s">
        <v>7568</v>
      </c>
      <c r="D26" s="19">
        <v>377304</v>
      </c>
      <c r="E26" s="19">
        <v>4595714</v>
      </c>
      <c r="F26" s="19">
        <v>25</v>
      </c>
      <c r="G26" s="36">
        <v>45629</v>
      </c>
      <c r="H26" s="19">
        <v>0</v>
      </c>
      <c r="I26" s="19">
        <v>1</v>
      </c>
      <c r="J26" s="19">
        <v>0</v>
      </c>
      <c r="L26" s="19">
        <v>1</v>
      </c>
      <c r="O26" s="19">
        <v>6472417</v>
      </c>
      <c r="P26" s="229">
        <v>45629.022638888891</v>
      </c>
      <c r="Q26" s="19">
        <v>6472.4170000000004</v>
      </c>
      <c r="R26" s="19" t="s">
        <v>55</v>
      </c>
      <c r="S26" s="62" t="s">
        <v>57</v>
      </c>
    </row>
    <row r="27" spans="1:19" x14ac:dyDescent="0.25">
      <c r="A27" s="62" t="s">
        <v>57</v>
      </c>
      <c r="B27" s="19">
        <v>30257708</v>
      </c>
      <c r="C27" s="19" t="s">
        <v>7568</v>
      </c>
      <c r="D27" s="19">
        <v>377304</v>
      </c>
      <c r="E27" s="19">
        <v>4595714</v>
      </c>
      <c r="F27" s="19">
        <v>26</v>
      </c>
      <c r="G27" s="36">
        <v>45629</v>
      </c>
      <c r="H27" s="19">
        <v>0</v>
      </c>
      <c r="I27" s="19">
        <v>0</v>
      </c>
      <c r="J27" s="19">
        <v>-3</v>
      </c>
      <c r="K27" s="19" t="s">
        <v>185</v>
      </c>
      <c r="L27" s="19">
        <v>1</v>
      </c>
      <c r="O27" s="19">
        <v>8133</v>
      </c>
      <c r="P27" s="229">
        <v>45629.022731481484</v>
      </c>
      <c r="Q27" s="19">
        <v>8.1329999999999991</v>
      </c>
      <c r="R27" s="19" t="s">
        <v>55</v>
      </c>
      <c r="S27" s="62" t="s">
        <v>57</v>
      </c>
    </row>
    <row r="28" spans="1:19" x14ac:dyDescent="0.25">
      <c r="A28" s="62" t="s">
        <v>57</v>
      </c>
      <c r="B28" s="19">
        <v>30257708</v>
      </c>
      <c r="C28" s="19" t="s">
        <v>7568</v>
      </c>
      <c r="D28" s="19">
        <v>377304</v>
      </c>
      <c r="E28" s="19">
        <v>4595714</v>
      </c>
      <c r="F28" s="19">
        <v>27</v>
      </c>
      <c r="G28" s="36">
        <v>45629</v>
      </c>
      <c r="H28" s="19">
        <v>1</v>
      </c>
      <c r="I28" s="19">
        <v>0</v>
      </c>
      <c r="J28" s="19">
        <v>0</v>
      </c>
      <c r="L28" s="19">
        <v>1</v>
      </c>
      <c r="M28" s="19">
        <v>4010439</v>
      </c>
      <c r="N28" s="19" t="s">
        <v>210</v>
      </c>
      <c r="O28" s="19">
        <v>591297</v>
      </c>
      <c r="P28" s="229">
        <v>45629.029583333337</v>
      </c>
      <c r="Q28" s="19">
        <v>591.29700000000003</v>
      </c>
      <c r="R28" s="19" t="s">
        <v>55</v>
      </c>
      <c r="S28" s="62" t="s">
        <v>57</v>
      </c>
    </row>
    <row r="29" spans="1:19" x14ac:dyDescent="0.25">
      <c r="A29" s="62" t="s">
        <v>57</v>
      </c>
      <c r="B29" s="19">
        <v>30257708</v>
      </c>
      <c r="C29" s="19" t="s">
        <v>7568</v>
      </c>
      <c r="D29" s="19">
        <v>377304</v>
      </c>
      <c r="E29" s="19">
        <v>4595714</v>
      </c>
      <c r="F29" s="19">
        <v>28</v>
      </c>
      <c r="G29" s="36">
        <v>45629</v>
      </c>
      <c r="H29" s="19">
        <v>0</v>
      </c>
      <c r="I29" s="19">
        <v>0</v>
      </c>
      <c r="J29" s="19">
        <v>1938</v>
      </c>
      <c r="K29" s="19" t="s">
        <v>163</v>
      </c>
      <c r="L29" s="19">
        <v>1</v>
      </c>
      <c r="M29" s="19">
        <v>4010439</v>
      </c>
      <c r="N29" s="19" t="s">
        <v>210</v>
      </c>
      <c r="O29" s="19">
        <v>75510</v>
      </c>
      <c r="P29" s="229">
        <v>45629.030451388891</v>
      </c>
      <c r="Q29" s="19">
        <v>75.510000000000005</v>
      </c>
      <c r="R29" s="19" t="s">
        <v>55</v>
      </c>
      <c r="S29" s="62" t="s">
        <v>57</v>
      </c>
    </row>
    <row r="30" spans="1:19" x14ac:dyDescent="0.25">
      <c r="A30" s="62" t="s">
        <v>57</v>
      </c>
      <c r="B30" s="19">
        <v>30257708</v>
      </c>
      <c r="C30" s="19" t="s">
        <v>7568</v>
      </c>
      <c r="D30" s="19">
        <v>377304</v>
      </c>
      <c r="E30" s="19">
        <v>4595714</v>
      </c>
      <c r="F30" s="19">
        <v>29</v>
      </c>
      <c r="G30" s="36">
        <v>45629</v>
      </c>
      <c r="H30" s="19">
        <v>0</v>
      </c>
      <c r="I30" s="19">
        <v>1</v>
      </c>
      <c r="J30" s="19">
        <v>0</v>
      </c>
      <c r="L30" s="19">
        <v>1</v>
      </c>
      <c r="O30" s="19">
        <v>198257</v>
      </c>
      <c r="P30" s="229">
        <v>45629.032743055555</v>
      </c>
      <c r="Q30" s="19">
        <v>198.25700000000001</v>
      </c>
      <c r="R30" s="19" t="s">
        <v>55</v>
      </c>
      <c r="S30" s="62" t="s">
        <v>57</v>
      </c>
    </row>
    <row r="31" spans="1:19" x14ac:dyDescent="0.25">
      <c r="A31" s="62" t="s">
        <v>57</v>
      </c>
      <c r="B31" s="19">
        <v>30257708</v>
      </c>
      <c r="C31" s="19" t="s">
        <v>7568</v>
      </c>
      <c r="D31" s="19">
        <v>377304</v>
      </c>
      <c r="E31" s="19">
        <v>4595714</v>
      </c>
      <c r="F31" s="19">
        <v>30</v>
      </c>
      <c r="G31" s="36">
        <v>45629</v>
      </c>
      <c r="H31" s="19">
        <v>1</v>
      </c>
      <c r="I31" s="19">
        <v>0</v>
      </c>
      <c r="J31" s="19">
        <v>0</v>
      </c>
      <c r="L31" s="19">
        <v>1</v>
      </c>
      <c r="M31" s="19">
        <v>431940</v>
      </c>
      <c r="N31" s="19" t="s">
        <v>209</v>
      </c>
      <c r="O31" s="19">
        <v>1406476</v>
      </c>
      <c r="P31" s="229">
        <v>45629.049027777779</v>
      </c>
      <c r="Q31" s="19">
        <v>1406.4760000000001</v>
      </c>
      <c r="R31" s="19" t="s">
        <v>55</v>
      </c>
      <c r="S31" s="62" t="s">
        <v>57</v>
      </c>
    </row>
    <row r="32" spans="1:19" x14ac:dyDescent="0.25">
      <c r="A32" s="62" t="s">
        <v>57</v>
      </c>
      <c r="B32" s="19">
        <v>30257708</v>
      </c>
      <c r="C32" s="19" t="s">
        <v>7568</v>
      </c>
      <c r="D32" s="19">
        <v>377304</v>
      </c>
      <c r="E32" s="19">
        <v>4595714</v>
      </c>
      <c r="F32" s="19">
        <v>31</v>
      </c>
      <c r="G32" s="36">
        <v>45629</v>
      </c>
      <c r="H32" s="19">
        <v>0</v>
      </c>
      <c r="I32" s="19">
        <v>0</v>
      </c>
      <c r="J32" s="19">
        <v>1938</v>
      </c>
      <c r="K32" s="19" t="s">
        <v>163</v>
      </c>
      <c r="L32" s="19">
        <v>1</v>
      </c>
      <c r="M32" s="19">
        <v>431940</v>
      </c>
      <c r="N32" s="19" t="s">
        <v>209</v>
      </c>
      <c r="O32" s="19">
        <v>8694</v>
      </c>
      <c r="P32" s="229">
        <v>45629.049120370371</v>
      </c>
      <c r="Q32" s="19">
        <v>8.6940000000000008</v>
      </c>
      <c r="R32" s="19" t="s">
        <v>55</v>
      </c>
      <c r="S32" s="62" t="s">
        <v>57</v>
      </c>
    </row>
    <row r="33" spans="1:19" x14ac:dyDescent="0.25">
      <c r="A33" s="62" t="s">
        <v>57</v>
      </c>
      <c r="B33" s="19">
        <v>30257708</v>
      </c>
      <c r="C33" s="19" t="s">
        <v>7568</v>
      </c>
      <c r="D33" s="19">
        <v>377304</v>
      </c>
      <c r="E33" s="19">
        <v>4595714</v>
      </c>
      <c r="F33" s="19">
        <v>32</v>
      </c>
      <c r="G33" s="36">
        <v>45629</v>
      </c>
      <c r="H33" s="19">
        <v>0</v>
      </c>
      <c r="I33" s="19">
        <v>1</v>
      </c>
      <c r="J33" s="19">
        <v>0</v>
      </c>
      <c r="L33" s="19">
        <v>1</v>
      </c>
      <c r="O33" s="19">
        <v>2503</v>
      </c>
      <c r="P33" s="229">
        <v>45629.049155092594</v>
      </c>
      <c r="Q33" s="19">
        <v>2.5030000000000001</v>
      </c>
      <c r="R33" s="19" t="s">
        <v>55</v>
      </c>
      <c r="S33" s="62" t="s">
        <v>57</v>
      </c>
    </row>
    <row r="34" spans="1:19" x14ac:dyDescent="0.25">
      <c r="A34" s="62" t="s">
        <v>57</v>
      </c>
      <c r="B34" s="19">
        <v>30257708</v>
      </c>
      <c r="C34" s="19" t="s">
        <v>7568</v>
      </c>
      <c r="D34" s="19">
        <v>377304</v>
      </c>
      <c r="E34" s="19">
        <v>4595714</v>
      </c>
      <c r="F34" s="19">
        <v>33</v>
      </c>
      <c r="G34" s="36">
        <v>45629</v>
      </c>
      <c r="H34" s="19">
        <v>0</v>
      </c>
      <c r="I34" s="19">
        <v>0</v>
      </c>
      <c r="J34" s="19">
        <v>0</v>
      </c>
      <c r="L34" s="19">
        <v>2</v>
      </c>
      <c r="O34" s="19">
        <v>0</v>
      </c>
      <c r="P34" s="229">
        <v>45629.049155092594</v>
      </c>
      <c r="Q34" s="19">
        <v>0</v>
      </c>
      <c r="R34" s="19" t="s">
        <v>55</v>
      </c>
      <c r="S34" s="62" t="s">
        <v>57</v>
      </c>
    </row>
    <row r="35" spans="1:19" x14ac:dyDescent="0.25">
      <c r="A35" s="62" t="s">
        <v>57</v>
      </c>
      <c r="B35" s="19">
        <v>30257708</v>
      </c>
      <c r="C35" s="19" t="s">
        <v>7568</v>
      </c>
      <c r="D35" s="19">
        <v>377304</v>
      </c>
      <c r="E35" s="19">
        <v>4595714</v>
      </c>
      <c r="F35" s="19">
        <v>1</v>
      </c>
      <c r="G35" s="36">
        <v>45630</v>
      </c>
      <c r="H35" s="19">
        <v>0</v>
      </c>
      <c r="I35" s="19">
        <v>0</v>
      </c>
      <c r="J35" s="19">
        <v>0</v>
      </c>
      <c r="L35" s="19">
        <v>0</v>
      </c>
      <c r="O35" s="19">
        <v>3</v>
      </c>
      <c r="P35" s="229">
        <v>45629.729074074072</v>
      </c>
      <c r="Q35" s="19">
        <v>3.0000000000000001E-3</v>
      </c>
      <c r="R35" s="19" t="s">
        <v>55</v>
      </c>
      <c r="S35" s="62" t="s">
        <v>57</v>
      </c>
    </row>
    <row r="36" spans="1:19" x14ac:dyDescent="0.25">
      <c r="A36" s="62" t="s">
        <v>57</v>
      </c>
      <c r="B36" s="19">
        <v>30257708</v>
      </c>
      <c r="C36" s="19" t="s">
        <v>7568</v>
      </c>
      <c r="D36" s="19">
        <v>377304</v>
      </c>
      <c r="E36" s="19">
        <v>4595714</v>
      </c>
      <c r="F36" s="19">
        <v>2</v>
      </c>
      <c r="G36" s="36">
        <v>45630</v>
      </c>
      <c r="H36" s="19">
        <v>0</v>
      </c>
      <c r="I36" s="19">
        <v>0</v>
      </c>
      <c r="J36" s="19">
        <v>0</v>
      </c>
      <c r="L36" s="19">
        <v>1</v>
      </c>
      <c r="O36" s="19">
        <v>5693</v>
      </c>
      <c r="P36" s="229">
        <v>45629.729131944441</v>
      </c>
      <c r="Q36" s="19">
        <v>5.6929999999999996</v>
      </c>
      <c r="R36" s="19" t="s">
        <v>55</v>
      </c>
      <c r="S36" s="62" t="s">
        <v>57</v>
      </c>
    </row>
    <row r="37" spans="1:19" x14ac:dyDescent="0.25">
      <c r="A37" s="62" t="s">
        <v>57</v>
      </c>
      <c r="B37" s="19">
        <v>30257708</v>
      </c>
      <c r="C37" s="19" t="s">
        <v>7568</v>
      </c>
      <c r="D37" s="19">
        <v>377304</v>
      </c>
      <c r="E37" s="19">
        <v>4595714</v>
      </c>
      <c r="F37" s="19">
        <v>3</v>
      </c>
      <c r="G37" s="36">
        <v>45630</v>
      </c>
      <c r="H37" s="19">
        <v>0</v>
      </c>
      <c r="I37" s="19">
        <v>1</v>
      </c>
      <c r="J37" s="19">
        <v>0</v>
      </c>
      <c r="L37" s="19">
        <v>1</v>
      </c>
      <c r="O37" s="19">
        <v>4868870</v>
      </c>
      <c r="P37" s="229">
        <v>45629.785486111112</v>
      </c>
      <c r="Q37" s="19">
        <v>4868.87</v>
      </c>
      <c r="R37" s="19" t="s">
        <v>55</v>
      </c>
      <c r="S37" s="62" t="s">
        <v>57</v>
      </c>
    </row>
    <row r="38" spans="1:19" x14ac:dyDescent="0.25">
      <c r="A38" s="62" t="s">
        <v>57</v>
      </c>
      <c r="B38" s="19">
        <v>30257708</v>
      </c>
      <c r="C38" s="19" t="s">
        <v>7568</v>
      </c>
      <c r="D38" s="19">
        <v>377304</v>
      </c>
      <c r="E38" s="19">
        <v>4595714</v>
      </c>
      <c r="F38" s="19">
        <v>4</v>
      </c>
      <c r="G38" s="36">
        <v>45630</v>
      </c>
      <c r="H38" s="19">
        <v>0</v>
      </c>
      <c r="I38" s="19">
        <v>0</v>
      </c>
      <c r="J38" s="19">
        <v>1936</v>
      </c>
      <c r="K38" s="19" t="s">
        <v>164</v>
      </c>
      <c r="L38" s="19">
        <v>1</v>
      </c>
      <c r="O38" s="19">
        <v>209200</v>
      </c>
      <c r="P38" s="229">
        <v>45629.787905092591</v>
      </c>
      <c r="Q38" s="19">
        <v>209.2</v>
      </c>
      <c r="R38" s="19" t="s">
        <v>55</v>
      </c>
      <c r="S38" s="62" t="s">
        <v>57</v>
      </c>
    </row>
    <row r="39" spans="1:19" x14ac:dyDescent="0.25">
      <c r="A39" s="62" t="s">
        <v>57</v>
      </c>
      <c r="B39" s="19">
        <v>30257708</v>
      </c>
      <c r="C39" s="19" t="s">
        <v>7568</v>
      </c>
      <c r="D39" s="19">
        <v>377304</v>
      </c>
      <c r="E39" s="19">
        <v>4595714</v>
      </c>
      <c r="F39" s="19">
        <v>5</v>
      </c>
      <c r="G39" s="36">
        <v>45630</v>
      </c>
      <c r="H39" s="19">
        <v>0</v>
      </c>
      <c r="I39" s="19">
        <v>1</v>
      </c>
      <c r="J39" s="19">
        <v>0</v>
      </c>
      <c r="L39" s="19">
        <v>1</v>
      </c>
      <c r="O39" s="19">
        <v>6677</v>
      </c>
      <c r="P39" s="229">
        <v>45629.787986111114</v>
      </c>
      <c r="Q39" s="19">
        <v>6.6769999999999996</v>
      </c>
      <c r="R39" s="19" t="s">
        <v>55</v>
      </c>
      <c r="S39" s="62" t="s">
        <v>57</v>
      </c>
    </row>
    <row r="40" spans="1:19" x14ac:dyDescent="0.25">
      <c r="A40" s="62" t="s">
        <v>57</v>
      </c>
      <c r="B40" s="19">
        <v>30257708</v>
      </c>
      <c r="C40" s="19" t="s">
        <v>7568</v>
      </c>
      <c r="D40" s="19">
        <v>377304</v>
      </c>
      <c r="E40" s="19">
        <v>4595714</v>
      </c>
      <c r="F40" s="19">
        <v>6</v>
      </c>
      <c r="G40" s="36">
        <v>45630</v>
      </c>
      <c r="H40" s="19">
        <v>0</v>
      </c>
      <c r="I40" s="19">
        <v>0</v>
      </c>
      <c r="J40" s="19">
        <v>1936</v>
      </c>
      <c r="K40" s="19" t="s">
        <v>164</v>
      </c>
      <c r="L40" s="19">
        <v>1</v>
      </c>
      <c r="O40" s="19">
        <v>1961923</v>
      </c>
      <c r="P40" s="229">
        <v>45629.810694444444</v>
      </c>
      <c r="Q40" s="19">
        <v>1961.923</v>
      </c>
      <c r="R40" s="19" t="s">
        <v>55</v>
      </c>
      <c r="S40" s="62" t="s">
        <v>57</v>
      </c>
    </row>
    <row r="41" spans="1:19" x14ac:dyDescent="0.25">
      <c r="A41" s="62" t="s">
        <v>57</v>
      </c>
      <c r="B41" s="19">
        <v>30257708</v>
      </c>
      <c r="C41" s="19" t="s">
        <v>7568</v>
      </c>
      <c r="D41" s="19">
        <v>377304</v>
      </c>
      <c r="E41" s="19">
        <v>4595714</v>
      </c>
      <c r="F41" s="19">
        <v>7</v>
      </c>
      <c r="G41" s="36">
        <v>45630</v>
      </c>
      <c r="H41" s="19">
        <v>0</v>
      </c>
      <c r="I41" s="19">
        <v>0</v>
      </c>
      <c r="J41" s="19">
        <v>1934</v>
      </c>
      <c r="K41" s="19" t="s">
        <v>160</v>
      </c>
      <c r="L41" s="19">
        <v>1</v>
      </c>
      <c r="O41" s="19">
        <v>475750</v>
      </c>
      <c r="P41" s="229">
        <v>45629.816203703704</v>
      </c>
      <c r="Q41" s="19">
        <v>475.75</v>
      </c>
      <c r="R41" s="19" t="s">
        <v>55</v>
      </c>
      <c r="S41" s="62" t="s">
        <v>57</v>
      </c>
    </row>
    <row r="42" spans="1:19" x14ac:dyDescent="0.25">
      <c r="A42" s="62" t="s">
        <v>57</v>
      </c>
      <c r="B42" s="19">
        <v>30257708</v>
      </c>
      <c r="C42" s="19" t="s">
        <v>7568</v>
      </c>
      <c r="D42" s="19">
        <v>377304</v>
      </c>
      <c r="E42" s="19">
        <v>4595714</v>
      </c>
      <c r="F42" s="19">
        <v>8</v>
      </c>
      <c r="G42" s="36">
        <v>45630</v>
      </c>
      <c r="H42" s="19">
        <v>0</v>
      </c>
      <c r="I42" s="19">
        <v>0</v>
      </c>
      <c r="J42" s="19">
        <v>1936</v>
      </c>
      <c r="K42" s="19" t="s">
        <v>164</v>
      </c>
      <c r="L42" s="19">
        <v>1</v>
      </c>
      <c r="O42" s="19">
        <v>1441087</v>
      </c>
      <c r="P42" s="229">
        <v>45629.832881944443</v>
      </c>
      <c r="Q42" s="19">
        <v>1441.087</v>
      </c>
      <c r="R42" s="19" t="s">
        <v>55</v>
      </c>
      <c r="S42" s="62" t="s">
        <v>57</v>
      </c>
    </row>
    <row r="43" spans="1:19" x14ac:dyDescent="0.25">
      <c r="A43" s="62" t="s">
        <v>57</v>
      </c>
      <c r="B43" s="19">
        <v>30257708</v>
      </c>
      <c r="C43" s="19" t="s">
        <v>7568</v>
      </c>
      <c r="D43" s="19">
        <v>377304</v>
      </c>
      <c r="E43" s="19">
        <v>4595714</v>
      </c>
      <c r="F43" s="19">
        <v>9</v>
      </c>
      <c r="G43" s="36">
        <v>45630</v>
      </c>
      <c r="H43" s="19">
        <v>0</v>
      </c>
      <c r="I43" s="19">
        <v>0</v>
      </c>
      <c r="J43" s="19">
        <v>1931</v>
      </c>
      <c r="K43" s="19" t="s">
        <v>168</v>
      </c>
      <c r="L43" s="19">
        <v>1</v>
      </c>
      <c r="O43" s="19">
        <v>4547113</v>
      </c>
      <c r="P43" s="229">
        <v>45629.885509259257</v>
      </c>
      <c r="Q43" s="19">
        <v>4547.1130000000003</v>
      </c>
      <c r="R43" s="19" t="s">
        <v>55</v>
      </c>
      <c r="S43" s="62" t="s">
        <v>57</v>
      </c>
    </row>
    <row r="44" spans="1:19" x14ac:dyDescent="0.25">
      <c r="A44" s="62" t="s">
        <v>57</v>
      </c>
      <c r="B44" s="19">
        <v>30257708</v>
      </c>
      <c r="C44" s="19" t="s">
        <v>7568</v>
      </c>
      <c r="D44" s="19">
        <v>377304</v>
      </c>
      <c r="E44" s="19">
        <v>4595714</v>
      </c>
      <c r="F44" s="19">
        <v>10</v>
      </c>
      <c r="G44" s="36">
        <v>45630</v>
      </c>
      <c r="H44" s="19">
        <v>0</v>
      </c>
      <c r="I44" s="19">
        <v>0</v>
      </c>
      <c r="J44" s="19">
        <v>1933</v>
      </c>
      <c r="K44" s="19" t="s">
        <v>167</v>
      </c>
      <c r="L44" s="19">
        <v>1</v>
      </c>
      <c r="O44" s="19">
        <v>3109190</v>
      </c>
      <c r="P44" s="229">
        <v>45629.921493055554</v>
      </c>
      <c r="Q44" s="19">
        <v>3109.19</v>
      </c>
      <c r="R44" s="19" t="s">
        <v>55</v>
      </c>
      <c r="S44" s="62" t="s">
        <v>57</v>
      </c>
    </row>
    <row r="45" spans="1:19" x14ac:dyDescent="0.25">
      <c r="A45" s="62" t="s">
        <v>57</v>
      </c>
      <c r="B45" s="19">
        <v>30257708</v>
      </c>
      <c r="C45" s="19" t="s">
        <v>7568</v>
      </c>
      <c r="D45" s="19">
        <v>377304</v>
      </c>
      <c r="E45" s="19">
        <v>4595714</v>
      </c>
      <c r="F45" s="19">
        <v>11</v>
      </c>
      <c r="G45" s="36">
        <v>45630</v>
      </c>
      <c r="H45" s="19">
        <v>0</v>
      </c>
      <c r="I45" s="19">
        <v>0</v>
      </c>
      <c r="J45" s="19">
        <v>1936</v>
      </c>
      <c r="K45" s="19" t="s">
        <v>164</v>
      </c>
      <c r="L45" s="19">
        <v>1</v>
      </c>
      <c r="O45" s="19">
        <v>3135730</v>
      </c>
      <c r="P45" s="229">
        <v>45629.957789351851</v>
      </c>
      <c r="Q45" s="19">
        <v>3135.73</v>
      </c>
      <c r="R45" s="19" t="s">
        <v>55</v>
      </c>
      <c r="S45" s="62" t="s">
        <v>57</v>
      </c>
    </row>
    <row r="46" spans="1:19" x14ac:dyDescent="0.25">
      <c r="A46" s="62" t="s">
        <v>57</v>
      </c>
      <c r="B46" s="19">
        <v>30257708</v>
      </c>
      <c r="C46" s="19" t="s">
        <v>7568</v>
      </c>
      <c r="D46" s="19">
        <v>377304</v>
      </c>
      <c r="E46" s="19">
        <v>4595714</v>
      </c>
      <c r="F46" s="19">
        <v>12</v>
      </c>
      <c r="G46" s="36">
        <v>45630</v>
      </c>
      <c r="H46" s="19">
        <v>0</v>
      </c>
      <c r="I46" s="19">
        <v>0</v>
      </c>
      <c r="J46" s="19">
        <v>1934</v>
      </c>
      <c r="K46" s="19" t="s">
        <v>160</v>
      </c>
      <c r="L46" s="19">
        <v>1</v>
      </c>
      <c r="O46" s="19">
        <v>394117</v>
      </c>
      <c r="P46" s="229">
        <v>45629.96234953704</v>
      </c>
      <c r="Q46" s="19">
        <v>394.11700000000002</v>
      </c>
      <c r="R46" s="19" t="s">
        <v>55</v>
      </c>
      <c r="S46" s="62" t="s">
        <v>57</v>
      </c>
    </row>
    <row r="47" spans="1:19" x14ac:dyDescent="0.25">
      <c r="A47" s="62" t="s">
        <v>57</v>
      </c>
      <c r="B47" s="19">
        <v>30257708</v>
      </c>
      <c r="C47" s="19" t="s">
        <v>7568</v>
      </c>
      <c r="D47" s="19">
        <v>377304</v>
      </c>
      <c r="E47" s="19">
        <v>4595714</v>
      </c>
      <c r="F47" s="19">
        <v>13</v>
      </c>
      <c r="G47" s="36">
        <v>45630</v>
      </c>
      <c r="H47" s="19">
        <v>0</v>
      </c>
      <c r="I47" s="19">
        <v>0</v>
      </c>
      <c r="J47" s="19">
        <v>1936</v>
      </c>
      <c r="K47" s="19" t="s">
        <v>164</v>
      </c>
      <c r="L47" s="19">
        <v>1</v>
      </c>
      <c r="O47" s="19">
        <v>5059897</v>
      </c>
      <c r="P47" s="229">
        <v>45630.020914351851</v>
      </c>
      <c r="Q47" s="19">
        <v>5059.8969999999999</v>
      </c>
      <c r="R47" s="19" t="s">
        <v>55</v>
      </c>
      <c r="S47" s="62" t="s">
        <v>57</v>
      </c>
    </row>
    <row r="48" spans="1:19" x14ac:dyDescent="0.25">
      <c r="A48" s="62" t="s">
        <v>57</v>
      </c>
      <c r="B48" s="19">
        <v>30257708</v>
      </c>
      <c r="C48" s="19" t="s">
        <v>7568</v>
      </c>
      <c r="D48" s="19">
        <v>377304</v>
      </c>
      <c r="E48" s="19">
        <v>4595714</v>
      </c>
      <c r="F48" s="19">
        <v>14</v>
      </c>
      <c r="G48" s="36">
        <v>45630</v>
      </c>
      <c r="H48" s="19">
        <v>0</v>
      </c>
      <c r="I48" s="19">
        <v>0</v>
      </c>
      <c r="J48" s="19">
        <v>0</v>
      </c>
      <c r="L48" s="19">
        <v>2</v>
      </c>
      <c r="O48" s="19">
        <v>0</v>
      </c>
      <c r="P48" s="229">
        <v>45630.020914351851</v>
      </c>
      <c r="Q48" s="19">
        <v>0</v>
      </c>
      <c r="R48" s="19" t="s">
        <v>55</v>
      </c>
      <c r="S48" s="62" t="s">
        <v>57</v>
      </c>
    </row>
    <row r="49" spans="1:19" x14ac:dyDescent="0.25">
      <c r="A49" s="62" t="s">
        <v>57</v>
      </c>
      <c r="B49" s="19">
        <v>30257708</v>
      </c>
      <c r="C49" s="19" t="s">
        <v>7568</v>
      </c>
      <c r="D49" s="19">
        <v>377304</v>
      </c>
      <c r="E49" s="19">
        <v>4595714</v>
      </c>
      <c r="F49" s="19">
        <v>1</v>
      </c>
      <c r="G49" s="36">
        <v>45631</v>
      </c>
      <c r="H49" s="19">
        <v>0</v>
      </c>
      <c r="I49" s="19">
        <v>0</v>
      </c>
      <c r="J49" s="19">
        <v>0</v>
      </c>
      <c r="L49" s="19">
        <v>0</v>
      </c>
      <c r="O49" s="19">
        <v>13</v>
      </c>
      <c r="P49" s="229">
        <v>45630.721064814818</v>
      </c>
      <c r="Q49" s="19">
        <v>1.2999999999999999E-2</v>
      </c>
      <c r="R49" s="19" t="s">
        <v>55</v>
      </c>
      <c r="S49" s="62" t="s">
        <v>57</v>
      </c>
    </row>
    <row r="50" spans="1:19" x14ac:dyDescent="0.25">
      <c r="A50" s="62" t="s">
        <v>57</v>
      </c>
      <c r="B50" s="19">
        <v>30257708</v>
      </c>
      <c r="C50" s="19" t="s">
        <v>7568</v>
      </c>
      <c r="D50" s="19">
        <v>377304</v>
      </c>
      <c r="E50" s="19">
        <v>4595714</v>
      </c>
      <c r="F50" s="19">
        <v>2</v>
      </c>
      <c r="G50" s="36">
        <v>45631</v>
      </c>
      <c r="H50" s="19">
        <v>0</v>
      </c>
      <c r="I50" s="19">
        <v>0</v>
      </c>
      <c r="J50" s="19">
        <v>0</v>
      </c>
      <c r="L50" s="19">
        <v>1</v>
      </c>
      <c r="O50" s="19">
        <v>4330</v>
      </c>
      <c r="P50" s="229">
        <v>45630.721122685187</v>
      </c>
      <c r="Q50" s="19">
        <v>4.33</v>
      </c>
      <c r="R50" s="19" t="s">
        <v>55</v>
      </c>
      <c r="S50" s="62" t="s">
        <v>57</v>
      </c>
    </row>
    <row r="51" spans="1:19" x14ac:dyDescent="0.25">
      <c r="A51" s="62" t="s">
        <v>57</v>
      </c>
      <c r="B51" s="19">
        <v>30257708</v>
      </c>
      <c r="C51" s="19" t="s">
        <v>7568</v>
      </c>
      <c r="D51" s="19">
        <v>377304</v>
      </c>
      <c r="E51" s="19">
        <v>4595714</v>
      </c>
      <c r="F51" s="19">
        <v>3</v>
      </c>
      <c r="G51" s="36">
        <v>45631</v>
      </c>
      <c r="H51" s="19">
        <v>0</v>
      </c>
      <c r="I51" s="19">
        <v>1</v>
      </c>
      <c r="J51" s="19">
        <v>0</v>
      </c>
      <c r="L51" s="19">
        <v>1</v>
      </c>
      <c r="O51" s="19">
        <v>5166880</v>
      </c>
      <c r="P51" s="229">
        <v>45630.780914351853</v>
      </c>
      <c r="Q51" s="19">
        <v>5166.88</v>
      </c>
      <c r="R51" s="19" t="s">
        <v>55</v>
      </c>
      <c r="S51" s="62" t="s">
        <v>57</v>
      </c>
    </row>
    <row r="52" spans="1:19" x14ac:dyDescent="0.25">
      <c r="A52" s="62" t="s">
        <v>57</v>
      </c>
      <c r="B52" s="19">
        <v>30257708</v>
      </c>
      <c r="C52" s="19" t="s">
        <v>7568</v>
      </c>
      <c r="D52" s="19">
        <v>377304</v>
      </c>
      <c r="E52" s="19">
        <v>4595714</v>
      </c>
      <c r="F52" s="19">
        <v>4</v>
      </c>
      <c r="G52" s="36">
        <v>45631</v>
      </c>
      <c r="H52" s="19">
        <v>0</v>
      </c>
      <c r="I52" s="19">
        <v>0</v>
      </c>
      <c r="J52" s="19">
        <v>1934</v>
      </c>
      <c r="K52" s="19" t="s">
        <v>160</v>
      </c>
      <c r="L52" s="19">
        <v>1</v>
      </c>
      <c r="O52" s="19">
        <v>579153</v>
      </c>
      <c r="P52" s="229">
        <v>45630.787627314814</v>
      </c>
      <c r="Q52" s="19">
        <v>579.15300000000002</v>
      </c>
      <c r="R52" s="19" t="s">
        <v>55</v>
      </c>
      <c r="S52" s="62" t="s">
        <v>57</v>
      </c>
    </row>
    <row r="53" spans="1:19" x14ac:dyDescent="0.25">
      <c r="A53" s="62" t="s">
        <v>57</v>
      </c>
      <c r="B53" s="19">
        <v>30257708</v>
      </c>
      <c r="C53" s="19" t="s">
        <v>7568</v>
      </c>
      <c r="D53" s="19">
        <v>377304</v>
      </c>
      <c r="E53" s="19">
        <v>4595714</v>
      </c>
      <c r="F53" s="19">
        <v>5</v>
      </c>
      <c r="G53" s="36">
        <v>45631</v>
      </c>
      <c r="H53" s="19">
        <v>0</v>
      </c>
      <c r="I53" s="19">
        <v>1</v>
      </c>
      <c r="J53" s="19">
        <v>0</v>
      </c>
      <c r="L53" s="19">
        <v>1</v>
      </c>
      <c r="O53" s="19">
        <v>2248674</v>
      </c>
      <c r="P53" s="229">
        <v>45630.813645833332</v>
      </c>
      <c r="Q53" s="19">
        <v>2248.674</v>
      </c>
      <c r="R53" s="19" t="s">
        <v>55</v>
      </c>
      <c r="S53" s="62" t="s">
        <v>57</v>
      </c>
    </row>
    <row r="54" spans="1:19" x14ac:dyDescent="0.25">
      <c r="A54" s="62" t="s">
        <v>57</v>
      </c>
      <c r="B54" s="19">
        <v>30257708</v>
      </c>
      <c r="C54" s="19" t="s">
        <v>7568</v>
      </c>
      <c r="D54" s="19">
        <v>377304</v>
      </c>
      <c r="E54" s="19">
        <v>4595714</v>
      </c>
      <c r="F54" s="19">
        <v>6</v>
      </c>
      <c r="G54" s="36">
        <v>45631</v>
      </c>
      <c r="H54" s="19">
        <v>0</v>
      </c>
      <c r="I54" s="19">
        <v>0</v>
      </c>
      <c r="J54" s="19">
        <v>-3</v>
      </c>
      <c r="K54" s="19" t="s">
        <v>185</v>
      </c>
      <c r="L54" s="19">
        <v>1</v>
      </c>
      <c r="O54" s="19">
        <v>7616</v>
      </c>
      <c r="P54" s="229">
        <v>45630.813738425924</v>
      </c>
      <c r="Q54" s="19">
        <v>7.6159999999999997</v>
      </c>
      <c r="R54" s="19" t="s">
        <v>55</v>
      </c>
      <c r="S54" s="62" t="s">
        <v>57</v>
      </c>
    </row>
    <row r="55" spans="1:19" x14ac:dyDescent="0.25">
      <c r="A55" s="62" t="s">
        <v>57</v>
      </c>
      <c r="B55" s="19">
        <v>30257708</v>
      </c>
      <c r="C55" s="19" t="s">
        <v>7568</v>
      </c>
      <c r="D55" s="19">
        <v>377304</v>
      </c>
      <c r="E55" s="19">
        <v>4595714</v>
      </c>
      <c r="F55" s="19">
        <v>7</v>
      </c>
      <c r="G55" s="36">
        <v>45631</v>
      </c>
      <c r="H55" s="19">
        <v>1</v>
      </c>
      <c r="I55" s="19">
        <v>0</v>
      </c>
      <c r="J55" s="19">
        <v>0</v>
      </c>
      <c r="L55" s="19">
        <v>1</v>
      </c>
      <c r="M55" s="19">
        <v>4010439</v>
      </c>
      <c r="N55" s="19" t="s">
        <v>210</v>
      </c>
      <c r="O55" s="19">
        <v>1784060</v>
      </c>
      <c r="P55" s="229">
        <v>45630.834386574075</v>
      </c>
      <c r="Q55" s="19">
        <v>1784.06</v>
      </c>
      <c r="R55" s="19" t="s">
        <v>55</v>
      </c>
      <c r="S55" s="62" t="s">
        <v>57</v>
      </c>
    </row>
    <row r="56" spans="1:19" x14ac:dyDescent="0.25">
      <c r="A56" s="62" t="s">
        <v>57</v>
      </c>
      <c r="B56" s="19">
        <v>30257708</v>
      </c>
      <c r="C56" s="19" t="s">
        <v>7568</v>
      </c>
      <c r="D56" s="19">
        <v>377304</v>
      </c>
      <c r="E56" s="19">
        <v>4595714</v>
      </c>
      <c r="F56" s="19">
        <v>8</v>
      </c>
      <c r="G56" s="36">
        <v>45631</v>
      </c>
      <c r="H56" s="19">
        <v>0</v>
      </c>
      <c r="I56" s="19">
        <v>0</v>
      </c>
      <c r="J56" s="19">
        <v>1938</v>
      </c>
      <c r="K56" s="19" t="s">
        <v>163</v>
      </c>
      <c r="L56" s="19">
        <v>1</v>
      </c>
      <c r="M56" s="19">
        <v>4010439</v>
      </c>
      <c r="N56" s="19" t="s">
        <v>210</v>
      </c>
      <c r="O56" s="19">
        <v>96300</v>
      </c>
      <c r="P56" s="229">
        <v>45630.835497685184</v>
      </c>
      <c r="Q56" s="19">
        <v>96.3</v>
      </c>
      <c r="R56" s="19" t="s">
        <v>55</v>
      </c>
      <c r="S56" s="62" t="s">
        <v>57</v>
      </c>
    </row>
    <row r="57" spans="1:19" x14ac:dyDescent="0.25">
      <c r="A57" s="62" t="s">
        <v>57</v>
      </c>
      <c r="B57" s="19">
        <v>30257708</v>
      </c>
      <c r="C57" s="19" t="s">
        <v>7568</v>
      </c>
      <c r="D57" s="19">
        <v>377304</v>
      </c>
      <c r="E57" s="19">
        <v>4595714</v>
      </c>
      <c r="F57" s="19">
        <v>9</v>
      </c>
      <c r="G57" s="36">
        <v>45631</v>
      </c>
      <c r="H57" s="19">
        <v>0</v>
      </c>
      <c r="I57" s="19">
        <v>1</v>
      </c>
      <c r="J57" s="19">
        <v>0</v>
      </c>
      <c r="L57" s="19">
        <v>1</v>
      </c>
      <c r="O57" s="19">
        <v>544014</v>
      </c>
      <c r="P57" s="229">
        <v>45630.841793981483</v>
      </c>
      <c r="Q57" s="19">
        <v>544.01400000000001</v>
      </c>
      <c r="R57" s="19" t="s">
        <v>55</v>
      </c>
      <c r="S57" s="62" t="s">
        <v>57</v>
      </c>
    </row>
    <row r="58" spans="1:19" x14ac:dyDescent="0.25">
      <c r="A58" s="62" t="s">
        <v>57</v>
      </c>
      <c r="B58" s="19">
        <v>30257708</v>
      </c>
      <c r="C58" s="19" t="s">
        <v>7568</v>
      </c>
      <c r="D58" s="19">
        <v>377304</v>
      </c>
      <c r="E58" s="19">
        <v>4595714</v>
      </c>
      <c r="F58" s="19">
        <v>10</v>
      </c>
      <c r="G58" s="36">
        <v>45631</v>
      </c>
      <c r="H58" s="19">
        <v>0</v>
      </c>
      <c r="I58" s="19">
        <v>0</v>
      </c>
      <c r="J58" s="19">
        <v>-3</v>
      </c>
      <c r="K58" s="19" t="s">
        <v>185</v>
      </c>
      <c r="L58" s="19">
        <v>1</v>
      </c>
      <c r="O58" s="19">
        <v>5656</v>
      </c>
      <c r="P58" s="229">
        <v>45630.841863425929</v>
      </c>
      <c r="Q58" s="19">
        <v>5.6559999999999997</v>
      </c>
      <c r="R58" s="19" t="s">
        <v>55</v>
      </c>
      <c r="S58" s="62" t="s">
        <v>57</v>
      </c>
    </row>
    <row r="59" spans="1:19" x14ac:dyDescent="0.25">
      <c r="A59" s="62" t="s">
        <v>57</v>
      </c>
      <c r="B59" s="19">
        <v>30257708</v>
      </c>
      <c r="C59" s="19" t="s">
        <v>7568</v>
      </c>
      <c r="D59" s="19">
        <v>377304</v>
      </c>
      <c r="E59" s="19">
        <v>4595714</v>
      </c>
      <c r="F59" s="19">
        <v>11</v>
      </c>
      <c r="G59" s="36">
        <v>45631</v>
      </c>
      <c r="H59" s="19">
        <v>1</v>
      </c>
      <c r="I59" s="19">
        <v>0</v>
      </c>
      <c r="J59" s="19">
        <v>0</v>
      </c>
      <c r="L59" s="19">
        <v>1</v>
      </c>
      <c r="M59" s="19">
        <v>4010439</v>
      </c>
      <c r="N59" s="19" t="s">
        <v>210</v>
      </c>
      <c r="O59" s="19">
        <v>326324</v>
      </c>
      <c r="P59" s="229">
        <v>45630.845636574071</v>
      </c>
      <c r="Q59" s="19">
        <v>326.32400000000001</v>
      </c>
      <c r="R59" s="19" t="s">
        <v>55</v>
      </c>
      <c r="S59" s="62" t="s">
        <v>57</v>
      </c>
    </row>
    <row r="60" spans="1:19" x14ac:dyDescent="0.25">
      <c r="A60" s="62" t="s">
        <v>57</v>
      </c>
      <c r="B60" s="19">
        <v>30257708</v>
      </c>
      <c r="C60" s="19" t="s">
        <v>7568</v>
      </c>
      <c r="D60" s="19">
        <v>377304</v>
      </c>
      <c r="E60" s="19">
        <v>4595714</v>
      </c>
      <c r="F60" s="19">
        <v>12</v>
      </c>
      <c r="G60" s="36">
        <v>45631</v>
      </c>
      <c r="H60" s="19">
        <v>0</v>
      </c>
      <c r="I60" s="19">
        <v>0</v>
      </c>
      <c r="J60" s="19">
        <v>1938</v>
      </c>
      <c r="K60" s="19" t="s">
        <v>163</v>
      </c>
      <c r="L60" s="19">
        <v>1</v>
      </c>
      <c r="M60" s="19">
        <v>4010439</v>
      </c>
      <c r="N60" s="19" t="s">
        <v>210</v>
      </c>
      <c r="O60" s="19">
        <v>477783</v>
      </c>
      <c r="P60" s="229">
        <v>45630.851168981484</v>
      </c>
      <c r="Q60" s="19">
        <v>477.78300000000002</v>
      </c>
      <c r="R60" s="19" t="s">
        <v>55</v>
      </c>
      <c r="S60" s="62" t="s">
        <v>57</v>
      </c>
    </row>
    <row r="61" spans="1:19" x14ac:dyDescent="0.25">
      <c r="A61" s="62" t="s">
        <v>57</v>
      </c>
      <c r="B61" s="19">
        <v>30257708</v>
      </c>
      <c r="C61" s="19" t="s">
        <v>7568</v>
      </c>
      <c r="D61" s="19">
        <v>377304</v>
      </c>
      <c r="E61" s="19">
        <v>4595714</v>
      </c>
      <c r="F61" s="19">
        <v>13</v>
      </c>
      <c r="G61" s="36">
        <v>45631</v>
      </c>
      <c r="H61" s="19">
        <v>0</v>
      </c>
      <c r="I61" s="19">
        <v>1</v>
      </c>
      <c r="J61" s="19">
        <v>0</v>
      </c>
      <c r="L61" s="19">
        <v>1</v>
      </c>
      <c r="O61" s="19">
        <v>3119623</v>
      </c>
      <c r="P61" s="229">
        <v>45630.887280092589</v>
      </c>
      <c r="Q61" s="19">
        <v>3119.623</v>
      </c>
      <c r="R61" s="19" t="s">
        <v>55</v>
      </c>
      <c r="S61" s="62" t="s">
        <v>57</v>
      </c>
    </row>
    <row r="62" spans="1:19" x14ac:dyDescent="0.25">
      <c r="A62" s="62" t="s">
        <v>57</v>
      </c>
      <c r="B62" s="19">
        <v>30257708</v>
      </c>
      <c r="C62" s="19" t="s">
        <v>7568</v>
      </c>
      <c r="D62" s="19">
        <v>377304</v>
      </c>
      <c r="E62" s="19">
        <v>4595714</v>
      </c>
      <c r="F62" s="19">
        <v>14</v>
      </c>
      <c r="G62" s="36">
        <v>45631</v>
      </c>
      <c r="H62" s="19">
        <v>0</v>
      </c>
      <c r="I62" s="19">
        <v>0</v>
      </c>
      <c r="J62" s="19">
        <v>1933</v>
      </c>
      <c r="K62" s="19" t="s">
        <v>167</v>
      </c>
      <c r="L62" s="19">
        <v>1</v>
      </c>
      <c r="O62" s="19">
        <v>1917934</v>
      </c>
      <c r="P62" s="229">
        <v>45630.909479166665</v>
      </c>
      <c r="Q62" s="19">
        <v>1917.934</v>
      </c>
      <c r="R62" s="19" t="s">
        <v>55</v>
      </c>
      <c r="S62" s="62" t="s">
        <v>57</v>
      </c>
    </row>
    <row r="63" spans="1:19" x14ac:dyDescent="0.25">
      <c r="A63" s="62" t="s">
        <v>57</v>
      </c>
      <c r="B63" s="19">
        <v>30257708</v>
      </c>
      <c r="C63" s="19" t="s">
        <v>7568</v>
      </c>
      <c r="D63" s="19">
        <v>377304</v>
      </c>
      <c r="E63" s="19">
        <v>4595714</v>
      </c>
      <c r="F63" s="19">
        <v>15</v>
      </c>
      <c r="G63" s="36">
        <v>45631</v>
      </c>
      <c r="H63" s="19">
        <v>0</v>
      </c>
      <c r="I63" s="19">
        <v>1</v>
      </c>
      <c r="J63" s="19">
        <v>0</v>
      </c>
      <c r="L63" s="19">
        <v>1</v>
      </c>
      <c r="O63" s="19">
        <v>4865623</v>
      </c>
      <c r="P63" s="229">
        <v>45630.965787037036</v>
      </c>
      <c r="Q63" s="19">
        <v>4865.6229999999996</v>
      </c>
      <c r="R63" s="19" t="s">
        <v>55</v>
      </c>
      <c r="S63" s="62" t="s">
        <v>57</v>
      </c>
    </row>
    <row r="64" spans="1:19" x14ac:dyDescent="0.25">
      <c r="A64" s="62" t="s">
        <v>57</v>
      </c>
      <c r="B64" s="19">
        <v>30257708</v>
      </c>
      <c r="C64" s="19" t="s">
        <v>7568</v>
      </c>
      <c r="D64" s="19">
        <v>377304</v>
      </c>
      <c r="E64" s="19">
        <v>4595714</v>
      </c>
      <c r="F64" s="19">
        <v>16</v>
      </c>
      <c r="G64" s="36">
        <v>45631</v>
      </c>
      <c r="H64" s="19">
        <v>1</v>
      </c>
      <c r="I64" s="19">
        <v>0</v>
      </c>
      <c r="J64" s="19">
        <v>0</v>
      </c>
      <c r="L64" s="19">
        <v>1</v>
      </c>
      <c r="M64" s="19">
        <v>431940</v>
      </c>
      <c r="N64" s="19" t="s">
        <v>209</v>
      </c>
      <c r="O64" s="19">
        <v>959543</v>
      </c>
      <c r="P64" s="229">
        <v>45630.976898148147</v>
      </c>
      <c r="Q64" s="19">
        <v>959.54300000000001</v>
      </c>
      <c r="R64" s="19" t="s">
        <v>55</v>
      </c>
      <c r="S64" s="62" t="s">
        <v>57</v>
      </c>
    </row>
    <row r="65" spans="1:19" x14ac:dyDescent="0.25">
      <c r="A65" s="62" t="s">
        <v>57</v>
      </c>
      <c r="B65" s="19">
        <v>30257708</v>
      </c>
      <c r="C65" s="19" t="s">
        <v>7568</v>
      </c>
      <c r="D65" s="19">
        <v>377304</v>
      </c>
      <c r="E65" s="19">
        <v>4595714</v>
      </c>
      <c r="F65" s="19">
        <v>17</v>
      </c>
      <c r="G65" s="36">
        <v>45631</v>
      </c>
      <c r="H65" s="19">
        <v>0</v>
      </c>
      <c r="I65" s="19">
        <v>0</v>
      </c>
      <c r="J65" s="19">
        <v>1938</v>
      </c>
      <c r="K65" s="19" t="s">
        <v>163</v>
      </c>
      <c r="L65" s="19">
        <v>1</v>
      </c>
      <c r="M65" s="19">
        <v>431940</v>
      </c>
      <c r="N65" s="19" t="s">
        <v>209</v>
      </c>
      <c r="O65" s="19">
        <v>111740</v>
      </c>
      <c r="P65" s="229">
        <v>45630.978182870371</v>
      </c>
      <c r="Q65" s="19">
        <v>111.74</v>
      </c>
      <c r="R65" s="19" t="s">
        <v>55</v>
      </c>
      <c r="S65" s="62" t="s">
        <v>57</v>
      </c>
    </row>
    <row r="66" spans="1:19" x14ac:dyDescent="0.25">
      <c r="A66" s="62" t="s">
        <v>57</v>
      </c>
      <c r="B66" s="19">
        <v>30257708</v>
      </c>
      <c r="C66" s="19" t="s">
        <v>7568</v>
      </c>
      <c r="D66" s="19">
        <v>377304</v>
      </c>
      <c r="E66" s="19">
        <v>4595714</v>
      </c>
      <c r="F66" s="19">
        <v>18</v>
      </c>
      <c r="G66" s="36">
        <v>45631</v>
      </c>
      <c r="H66" s="19">
        <v>0</v>
      </c>
      <c r="I66" s="19">
        <v>1</v>
      </c>
      <c r="J66" s="19">
        <v>0</v>
      </c>
      <c r="L66" s="19">
        <v>1</v>
      </c>
      <c r="O66" s="19">
        <v>3830</v>
      </c>
      <c r="P66" s="229">
        <v>45630.978229166663</v>
      </c>
      <c r="Q66" s="19">
        <v>3.83</v>
      </c>
      <c r="R66" s="19" t="s">
        <v>55</v>
      </c>
      <c r="S66" s="62" t="s">
        <v>57</v>
      </c>
    </row>
    <row r="67" spans="1:19" x14ac:dyDescent="0.25">
      <c r="A67" s="62" t="s">
        <v>57</v>
      </c>
      <c r="B67" s="19">
        <v>30257708</v>
      </c>
      <c r="C67" s="19" t="s">
        <v>7568</v>
      </c>
      <c r="D67" s="19">
        <v>377304</v>
      </c>
      <c r="E67" s="19">
        <v>4595714</v>
      </c>
      <c r="F67" s="19">
        <v>19</v>
      </c>
      <c r="G67" s="36">
        <v>45631</v>
      </c>
      <c r="H67" s="19">
        <v>0</v>
      </c>
      <c r="I67" s="19">
        <v>0</v>
      </c>
      <c r="J67" s="19">
        <v>1936</v>
      </c>
      <c r="K67" s="19" t="s">
        <v>164</v>
      </c>
      <c r="L67" s="19">
        <v>1</v>
      </c>
      <c r="O67" s="19">
        <v>1408030</v>
      </c>
      <c r="P67" s="229">
        <v>45630.994525462964</v>
      </c>
      <c r="Q67" s="19">
        <v>1408.03</v>
      </c>
      <c r="R67" s="19" t="s">
        <v>55</v>
      </c>
      <c r="S67" s="62" t="s">
        <v>57</v>
      </c>
    </row>
    <row r="68" spans="1:19" x14ac:dyDescent="0.25">
      <c r="A68" s="62" t="s">
        <v>57</v>
      </c>
      <c r="B68" s="19">
        <v>30257708</v>
      </c>
      <c r="C68" s="19" t="s">
        <v>7568</v>
      </c>
      <c r="D68" s="19">
        <v>377304</v>
      </c>
      <c r="E68" s="19">
        <v>4595714</v>
      </c>
      <c r="F68" s="19">
        <v>20</v>
      </c>
      <c r="G68" s="36">
        <v>45631</v>
      </c>
      <c r="H68" s="19">
        <v>0</v>
      </c>
      <c r="I68" s="19">
        <v>1</v>
      </c>
      <c r="J68" s="19">
        <v>0</v>
      </c>
      <c r="L68" s="19">
        <v>1</v>
      </c>
      <c r="O68" s="19">
        <v>4082467</v>
      </c>
      <c r="P68" s="229">
        <v>45631.04178240741</v>
      </c>
      <c r="Q68" s="19">
        <v>4082.4670000000001</v>
      </c>
      <c r="R68" s="19" t="s">
        <v>55</v>
      </c>
      <c r="S68" s="62" t="s">
        <v>57</v>
      </c>
    </row>
    <row r="69" spans="1:19" x14ac:dyDescent="0.25">
      <c r="A69" s="62" t="s">
        <v>57</v>
      </c>
      <c r="B69" s="19">
        <v>30257708</v>
      </c>
      <c r="C69" s="19" t="s">
        <v>7568</v>
      </c>
      <c r="D69" s="19">
        <v>377304</v>
      </c>
      <c r="E69" s="19">
        <v>4595714</v>
      </c>
      <c r="F69" s="19">
        <v>21</v>
      </c>
      <c r="G69" s="36">
        <v>45631</v>
      </c>
      <c r="H69" s="19">
        <v>0</v>
      </c>
      <c r="I69" s="19">
        <v>0</v>
      </c>
      <c r="J69" s="19">
        <v>0</v>
      </c>
      <c r="L69" s="19">
        <v>2</v>
      </c>
      <c r="O69" s="19">
        <v>0</v>
      </c>
      <c r="P69" s="229">
        <v>45631.04178240741</v>
      </c>
      <c r="Q69" s="19">
        <v>0</v>
      </c>
      <c r="R69" s="19" t="s">
        <v>55</v>
      </c>
      <c r="S69" s="62" t="s">
        <v>57</v>
      </c>
    </row>
    <row r="70" spans="1:19" x14ac:dyDescent="0.25">
      <c r="A70" s="62" t="s">
        <v>57</v>
      </c>
      <c r="B70" s="19">
        <v>30257708</v>
      </c>
      <c r="C70" s="19" t="s">
        <v>7568</v>
      </c>
      <c r="D70" s="19">
        <v>377304</v>
      </c>
      <c r="E70" s="19">
        <v>4595714</v>
      </c>
      <c r="F70" s="19">
        <v>1</v>
      </c>
      <c r="G70" s="36">
        <v>45632</v>
      </c>
      <c r="H70" s="19">
        <v>0</v>
      </c>
      <c r="I70" s="19">
        <v>0</v>
      </c>
      <c r="J70" s="19">
        <v>0</v>
      </c>
      <c r="L70" s="19">
        <v>0</v>
      </c>
      <c r="O70" s="19">
        <v>13</v>
      </c>
      <c r="P70" s="229">
        <v>45631.719942129632</v>
      </c>
      <c r="Q70" s="19">
        <v>1.2999999999999999E-2</v>
      </c>
      <c r="R70" s="19" t="s">
        <v>55</v>
      </c>
      <c r="S70" s="62" t="s">
        <v>57</v>
      </c>
    </row>
    <row r="71" spans="1:19" x14ac:dyDescent="0.25">
      <c r="A71" s="62" t="s">
        <v>57</v>
      </c>
      <c r="B71" s="19">
        <v>30257708</v>
      </c>
      <c r="C71" s="19" t="s">
        <v>7568</v>
      </c>
      <c r="D71" s="19">
        <v>377304</v>
      </c>
      <c r="E71" s="19">
        <v>4595714</v>
      </c>
      <c r="F71" s="19">
        <v>2</v>
      </c>
      <c r="G71" s="36">
        <v>45632</v>
      </c>
      <c r="H71" s="19">
        <v>0</v>
      </c>
      <c r="I71" s="19">
        <v>0</v>
      </c>
      <c r="J71" s="19">
        <v>0</v>
      </c>
      <c r="L71" s="19">
        <v>1</v>
      </c>
      <c r="O71" s="19">
        <v>7480</v>
      </c>
      <c r="P71" s="229">
        <v>45631.720034722224</v>
      </c>
      <c r="Q71" s="19">
        <v>7.48</v>
      </c>
      <c r="R71" s="19" t="s">
        <v>55</v>
      </c>
      <c r="S71" s="62" t="s">
        <v>57</v>
      </c>
    </row>
    <row r="72" spans="1:19" x14ac:dyDescent="0.25">
      <c r="A72" s="62" t="s">
        <v>57</v>
      </c>
      <c r="B72" s="19">
        <v>30257708</v>
      </c>
      <c r="C72" s="19" t="s">
        <v>7568</v>
      </c>
      <c r="D72" s="19">
        <v>377304</v>
      </c>
      <c r="E72" s="19">
        <v>4595714</v>
      </c>
      <c r="F72" s="19">
        <v>3</v>
      </c>
      <c r="G72" s="36">
        <v>45632</v>
      </c>
      <c r="H72" s="19">
        <v>0</v>
      </c>
      <c r="I72" s="19">
        <v>1</v>
      </c>
      <c r="J72" s="19">
        <v>0</v>
      </c>
      <c r="L72" s="19">
        <v>1</v>
      </c>
      <c r="O72" s="19">
        <v>1354137</v>
      </c>
      <c r="P72" s="229">
        <v>45631.735706018517</v>
      </c>
      <c r="Q72" s="19">
        <v>1354.1369999999999</v>
      </c>
      <c r="R72" s="19" t="s">
        <v>55</v>
      </c>
      <c r="S72" s="62" t="s">
        <v>57</v>
      </c>
    </row>
    <row r="73" spans="1:19" x14ac:dyDescent="0.25">
      <c r="A73" s="62" t="s">
        <v>57</v>
      </c>
      <c r="B73" s="19">
        <v>30257708</v>
      </c>
      <c r="C73" s="19" t="s">
        <v>7568</v>
      </c>
      <c r="D73" s="19">
        <v>377304</v>
      </c>
      <c r="E73" s="19">
        <v>4595714</v>
      </c>
      <c r="F73" s="19">
        <v>4</v>
      </c>
      <c r="G73" s="36">
        <v>45632</v>
      </c>
      <c r="H73" s="19">
        <v>0</v>
      </c>
      <c r="I73" s="19">
        <v>0</v>
      </c>
      <c r="J73" s="19">
        <v>1934</v>
      </c>
      <c r="K73" s="19" t="s">
        <v>160</v>
      </c>
      <c r="L73" s="19">
        <v>1</v>
      </c>
      <c r="O73" s="19">
        <v>154523</v>
      </c>
      <c r="P73" s="229">
        <v>45631.737488425926</v>
      </c>
      <c r="Q73" s="19">
        <v>154.523</v>
      </c>
      <c r="R73" s="19" t="s">
        <v>55</v>
      </c>
      <c r="S73" s="62" t="s">
        <v>57</v>
      </c>
    </row>
    <row r="74" spans="1:19" x14ac:dyDescent="0.25">
      <c r="A74" s="62" t="s">
        <v>57</v>
      </c>
      <c r="B74" s="19">
        <v>30257708</v>
      </c>
      <c r="C74" s="19" t="s">
        <v>7568</v>
      </c>
      <c r="D74" s="19">
        <v>377304</v>
      </c>
      <c r="E74" s="19">
        <v>4595714</v>
      </c>
      <c r="F74" s="19">
        <v>5</v>
      </c>
      <c r="G74" s="36">
        <v>45632</v>
      </c>
      <c r="H74" s="19">
        <v>0</v>
      </c>
      <c r="I74" s="19">
        <v>1</v>
      </c>
      <c r="J74" s="19">
        <v>0</v>
      </c>
      <c r="L74" s="19">
        <v>1</v>
      </c>
      <c r="O74" s="19">
        <v>3218077</v>
      </c>
      <c r="P74" s="229">
        <v>45631.774745370371</v>
      </c>
      <c r="Q74" s="19">
        <v>3218.0770000000002</v>
      </c>
      <c r="R74" s="19" t="s">
        <v>55</v>
      </c>
      <c r="S74" s="62" t="s">
        <v>57</v>
      </c>
    </row>
    <row r="75" spans="1:19" x14ac:dyDescent="0.25">
      <c r="A75" s="62" t="s">
        <v>57</v>
      </c>
      <c r="B75" s="19">
        <v>30257708</v>
      </c>
      <c r="C75" s="19" t="s">
        <v>7568</v>
      </c>
      <c r="D75" s="19">
        <v>377304</v>
      </c>
      <c r="E75" s="19">
        <v>4595714</v>
      </c>
      <c r="F75" s="19">
        <v>6</v>
      </c>
      <c r="G75" s="36">
        <v>45632</v>
      </c>
      <c r="H75" s="19">
        <v>0</v>
      </c>
      <c r="I75" s="19">
        <v>0</v>
      </c>
      <c r="J75" s="19">
        <v>1936</v>
      </c>
      <c r="K75" s="19" t="s">
        <v>164</v>
      </c>
      <c r="L75" s="19">
        <v>1</v>
      </c>
      <c r="O75" s="19">
        <v>6126070</v>
      </c>
      <c r="P75" s="229">
        <v>45631.845648148148</v>
      </c>
      <c r="Q75" s="19">
        <v>6126.07</v>
      </c>
      <c r="R75" s="19" t="s">
        <v>55</v>
      </c>
      <c r="S75" s="62" t="s">
        <v>57</v>
      </c>
    </row>
    <row r="76" spans="1:19" x14ac:dyDescent="0.25">
      <c r="A76" s="62" t="s">
        <v>57</v>
      </c>
      <c r="B76" s="19">
        <v>30257708</v>
      </c>
      <c r="C76" s="19" t="s">
        <v>7568</v>
      </c>
      <c r="D76" s="19">
        <v>377304</v>
      </c>
      <c r="E76" s="19">
        <v>4595714</v>
      </c>
      <c r="F76" s="19">
        <v>7</v>
      </c>
      <c r="G76" s="36">
        <v>45632</v>
      </c>
      <c r="H76" s="19">
        <v>0</v>
      </c>
      <c r="I76" s="19">
        <v>1</v>
      </c>
      <c r="J76" s="19">
        <v>0</v>
      </c>
      <c r="L76" s="19">
        <v>1</v>
      </c>
      <c r="O76" s="19">
        <v>3008693</v>
      </c>
      <c r="P76" s="229">
        <v>45631.880462962959</v>
      </c>
      <c r="Q76" s="19">
        <v>3008.6930000000002</v>
      </c>
      <c r="R76" s="19" t="s">
        <v>55</v>
      </c>
      <c r="S76" s="62" t="s">
        <v>57</v>
      </c>
    </row>
    <row r="77" spans="1:19" x14ac:dyDescent="0.25">
      <c r="A77" s="62" t="s">
        <v>57</v>
      </c>
      <c r="B77" s="19">
        <v>30257708</v>
      </c>
      <c r="C77" s="19" t="s">
        <v>7568</v>
      </c>
      <c r="D77" s="19">
        <v>377304</v>
      </c>
      <c r="E77" s="19">
        <v>4595714</v>
      </c>
      <c r="F77" s="19">
        <v>8</v>
      </c>
      <c r="G77" s="36">
        <v>45632</v>
      </c>
      <c r="H77" s="19">
        <v>0</v>
      </c>
      <c r="I77" s="19">
        <v>0</v>
      </c>
      <c r="J77" s="19">
        <v>1934</v>
      </c>
      <c r="K77" s="19" t="s">
        <v>160</v>
      </c>
      <c r="L77" s="19">
        <v>1</v>
      </c>
      <c r="O77" s="19">
        <v>188757</v>
      </c>
      <c r="P77" s="229">
        <v>45631.882650462961</v>
      </c>
      <c r="Q77" s="19">
        <v>188.75700000000001</v>
      </c>
      <c r="R77" s="19" t="s">
        <v>55</v>
      </c>
      <c r="S77" s="62" t="s">
        <v>57</v>
      </c>
    </row>
    <row r="78" spans="1:19" x14ac:dyDescent="0.25">
      <c r="A78" s="62" t="s">
        <v>57</v>
      </c>
      <c r="B78" s="19">
        <v>30257708</v>
      </c>
      <c r="C78" s="19" t="s">
        <v>7568</v>
      </c>
      <c r="D78" s="19">
        <v>377304</v>
      </c>
      <c r="E78" s="19">
        <v>4595714</v>
      </c>
      <c r="F78" s="19">
        <v>9</v>
      </c>
      <c r="G78" s="36">
        <v>45632</v>
      </c>
      <c r="H78" s="19">
        <v>0</v>
      </c>
      <c r="I78" s="19">
        <v>1</v>
      </c>
      <c r="J78" s="19">
        <v>0</v>
      </c>
      <c r="L78" s="19">
        <v>1</v>
      </c>
      <c r="O78" s="19">
        <v>840830</v>
      </c>
      <c r="P78" s="229">
        <v>45631.892384259256</v>
      </c>
      <c r="Q78" s="19">
        <v>840.83</v>
      </c>
      <c r="R78" s="19" t="s">
        <v>55</v>
      </c>
      <c r="S78" s="62" t="s">
        <v>57</v>
      </c>
    </row>
    <row r="79" spans="1:19" x14ac:dyDescent="0.25">
      <c r="A79" s="62" t="s">
        <v>57</v>
      </c>
      <c r="B79" s="19">
        <v>30257708</v>
      </c>
      <c r="C79" s="19" t="s">
        <v>7568</v>
      </c>
      <c r="D79" s="19">
        <v>377304</v>
      </c>
      <c r="E79" s="19">
        <v>4595714</v>
      </c>
      <c r="F79" s="19">
        <v>10</v>
      </c>
      <c r="G79" s="36">
        <v>45632</v>
      </c>
      <c r="H79" s="19">
        <v>0</v>
      </c>
      <c r="I79" s="19">
        <v>0</v>
      </c>
      <c r="J79" s="19">
        <v>1933</v>
      </c>
      <c r="K79" s="19" t="s">
        <v>167</v>
      </c>
      <c r="L79" s="19">
        <v>1</v>
      </c>
      <c r="O79" s="19">
        <v>1849593</v>
      </c>
      <c r="P79" s="229">
        <v>45631.913784722223</v>
      </c>
      <c r="Q79" s="19">
        <v>1849.5930000000001</v>
      </c>
      <c r="R79" s="19" t="s">
        <v>55</v>
      </c>
      <c r="S79" s="62" t="s">
        <v>57</v>
      </c>
    </row>
    <row r="80" spans="1:19" x14ac:dyDescent="0.25">
      <c r="A80" s="62" t="s">
        <v>57</v>
      </c>
      <c r="B80" s="19">
        <v>30257708</v>
      </c>
      <c r="C80" s="19" t="s">
        <v>7568</v>
      </c>
      <c r="D80" s="19">
        <v>377304</v>
      </c>
      <c r="E80" s="19">
        <v>4595714</v>
      </c>
      <c r="F80" s="19">
        <v>11</v>
      </c>
      <c r="G80" s="36">
        <v>45632</v>
      </c>
      <c r="H80" s="19">
        <v>0</v>
      </c>
      <c r="I80" s="19">
        <v>0</v>
      </c>
      <c r="J80" s="19">
        <v>1936</v>
      </c>
      <c r="K80" s="19" t="s">
        <v>164</v>
      </c>
      <c r="L80" s="19">
        <v>1</v>
      </c>
      <c r="O80" s="19">
        <v>3539264</v>
      </c>
      <c r="P80" s="229">
        <v>45631.954756944448</v>
      </c>
      <c r="Q80" s="19">
        <v>3539.2640000000001</v>
      </c>
      <c r="R80" s="19" t="s">
        <v>55</v>
      </c>
      <c r="S80" s="62" t="s">
        <v>57</v>
      </c>
    </row>
    <row r="81" spans="1:19" x14ac:dyDescent="0.25">
      <c r="A81" s="62" t="s">
        <v>57</v>
      </c>
      <c r="B81" s="19">
        <v>30257708</v>
      </c>
      <c r="C81" s="19" t="s">
        <v>7568</v>
      </c>
      <c r="D81" s="19">
        <v>377304</v>
      </c>
      <c r="E81" s="19">
        <v>4595714</v>
      </c>
      <c r="F81" s="19">
        <v>12</v>
      </c>
      <c r="G81" s="36">
        <v>45632</v>
      </c>
      <c r="H81" s="19">
        <v>0</v>
      </c>
      <c r="I81" s="19">
        <v>0</v>
      </c>
      <c r="J81" s="19">
        <v>1934</v>
      </c>
      <c r="K81" s="19" t="s">
        <v>160</v>
      </c>
      <c r="L81" s="19">
        <v>1</v>
      </c>
      <c r="O81" s="19">
        <v>420586</v>
      </c>
      <c r="P81" s="229">
        <v>45631.959618055553</v>
      </c>
      <c r="Q81" s="19">
        <v>420.58600000000001</v>
      </c>
      <c r="R81" s="19" t="s">
        <v>55</v>
      </c>
      <c r="S81" s="62" t="s">
        <v>57</v>
      </c>
    </row>
    <row r="82" spans="1:19" x14ac:dyDescent="0.25">
      <c r="A82" s="62" t="s">
        <v>57</v>
      </c>
      <c r="B82" s="19">
        <v>30257708</v>
      </c>
      <c r="C82" s="19" t="s">
        <v>7568</v>
      </c>
      <c r="D82" s="19">
        <v>377304</v>
      </c>
      <c r="E82" s="19">
        <v>4595714</v>
      </c>
      <c r="F82" s="19">
        <v>13</v>
      </c>
      <c r="G82" s="36">
        <v>45632</v>
      </c>
      <c r="H82" s="19">
        <v>0</v>
      </c>
      <c r="I82" s="19">
        <v>0</v>
      </c>
      <c r="J82" s="19">
        <v>1936</v>
      </c>
      <c r="K82" s="19" t="s">
        <v>164</v>
      </c>
      <c r="L82" s="19">
        <v>1</v>
      </c>
      <c r="O82" s="19">
        <v>7127834</v>
      </c>
      <c r="P82" s="229">
        <v>45632.042118055557</v>
      </c>
      <c r="Q82" s="19">
        <v>7127.8339999999998</v>
      </c>
      <c r="R82" s="19" t="s">
        <v>55</v>
      </c>
      <c r="S82" s="62" t="s">
        <v>57</v>
      </c>
    </row>
    <row r="83" spans="1:19" x14ac:dyDescent="0.25">
      <c r="A83" s="62" t="s">
        <v>57</v>
      </c>
      <c r="B83" s="19">
        <v>30257708</v>
      </c>
      <c r="C83" s="19" t="s">
        <v>7568</v>
      </c>
      <c r="D83" s="19">
        <v>377304</v>
      </c>
      <c r="E83" s="19">
        <v>4595714</v>
      </c>
      <c r="F83" s="19">
        <v>14</v>
      </c>
      <c r="G83" s="36">
        <v>45632</v>
      </c>
      <c r="H83" s="19">
        <v>0</v>
      </c>
      <c r="I83" s="19">
        <v>0</v>
      </c>
      <c r="J83" s="19">
        <v>0</v>
      </c>
      <c r="L83" s="19">
        <v>2</v>
      </c>
      <c r="O83" s="19">
        <v>0</v>
      </c>
      <c r="P83" s="229">
        <v>45632.042118055557</v>
      </c>
      <c r="Q83" s="19">
        <v>0</v>
      </c>
      <c r="R83" s="19" t="s">
        <v>55</v>
      </c>
      <c r="S83" s="62" t="s">
        <v>57</v>
      </c>
    </row>
    <row r="84" spans="1:19" x14ac:dyDescent="0.25">
      <c r="A84" s="62" t="s">
        <v>2239</v>
      </c>
      <c r="B84" s="19">
        <v>6940966</v>
      </c>
      <c r="C84" s="19" t="s">
        <v>7608</v>
      </c>
      <c r="D84" s="19">
        <v>377308</v>
      </c>
      <c r="E84" s="19">
        <v>4595714</v>
      </c>
      <c r="F84" s="19">
        <v>1</v>
      </c>
      <c r="G84" s="36">
        <v>45628</v>
      </c>
      <c r="H84" s="19">
        <v>0</v>
      </c>
      <c r="I84" s="19">
        <v>0</v>
      </c>
      <c r="J84" s="19">
        <v>0</v>
      </c>
      <c r="L84" s="19">
        <v>0</v>
      </c>
      <c r="O84" s="19">
        <v>3</v>
      </c>
      <c r="P84" s="229">
        <v>45628.324618055558</v>
      </c>
      <c r="Q84" s="19">
        <v>3.0000000000000001E-3</v>
      </c>
      <c r="R84" s="19" t="s">
        <v>43</v>
      </c>
      <c r="S84" s="62" t="s">
        <v>2239</v>
      </c>
    </row>
    <row r="85" spans="1:19" x14ac:dyDescent="0.25">
      <c r="A85" s="62" t="s">
        <v>2239</v>
      </c>
      <c r="B85" s="19">
        <v>6940966</v>
      </c>
      <c r="C85" s="19" t="s">
        <v>7608</v>
      </c>
      <c r="D85" s="19">
        <v>377308</v>
      </c>
      <c r="E85" s="19">
        <v>4595714</v>
      </c>
      <c r="F85" s="19">
        <v>2</v>
      </c>
      <c r="G85" s="36">
        <v>45628</v>
      </c>
      <c r="H85" s="19">
        <v>0</v>
      </c>
      <c r="I85" s="19">
        <v>0</v>
      </c>
      <c r="J85" s="19">
        <v>0</v>
      </c>
      <c r="L85" s="19">
        <v>1</v>
      </c>
      <c r="O85" s="19">
        <v>791383</v>
      </c>
      <c r="P85" s="229">
        <v>45628.333773148152</v>
      </c>
      <c r="Q85" s="19">
        <v>791.38300000000004</v>
      </c>
      <c r="R85" s="19" t="s">
        <v>43</v>
      </c>
      <c r="S85" s="62" t="s">
        <v>2239</v>
      </c>
    </row>
    <row r="86" spans="1:19" x14ac:dyDescent="0.25">
      <c r="A86" s="62" t="s">
        <v>2239</v>
      </c>
      <c r="B86" s="19">
        <v>6940966</v>
      </c>
      <c r="C86" s="19" t="s">
        <v>7608</v>
      </c>
      <c r="D86" s="19">
        <v>377308</v>
      </c>
      <c r="E86" s="19">
        <v>4595714</v>
      </c>
      <c r="F86" s="19">
        <v>3</v>
      </c>
      <c r="G86" s="36">
        <v>45628</v>
      </c>
      <c r="H86" s="19">
        <v>0</v>
      </c>
      <c r="I86" s="19">
        <v>1</v>
      </c>
      <c r="J86" s="19">
        <v>0</v>
      </c>
      <c r="L86" s="19">
        <v>1</v>
      </c>
      <c r="O86" s="19">
        <v>2302420</v>
      </c>
      <c r="P86" s="229">
        <v>45628.36042824074</v>
      </c>
      <c r="Q86" s="19">
        <v>2302.42</v>
      </c>
      <c r="R86" s="19" t="s">
        <v>43</v>
      </c>
      <c r="S86" s="62" t="s">
        <v>2239</v>
      </c>
    </row>
    <row r="87" spans="1:19" x14ac:dyDescent="0.25">
      <c r="A87" s="62" t="s">
        <v>2239</v>
      </c>
      <c r="B87" s="19">
        <v>6940966</v>
      </c>
      <c r="C87" s="19" t="s">
        <v>7608</v>
      </c>
      <c r="D87" s="19">
        <v>377308</v>
      </c>
      <c r="E87" s="19">
        <v>4595714</v>
      </c>
      <c r="F87" s="19">
        <v>4</v>
      </c>
      <c r="G87" s="36">
        <v>45628</v>
      </c>
      <c r="H87" s="19">
        <v>1</v>
      </c>
      <c r="I87" s="19">
        <v>0</v>
      </c>
      <c r="J87" s="19">
        <v>0</v>
      </c>
      <c r="L87" s="19">
        <v>1</v>
      </c>
      <c r="M87" s="19">
        <v>431941</v>
      </c>
      <c r="N87" s="19" t="s">
        <v>214</v>
      </c>
      <c r="O87" s="19">
        <v>1414067</v>
      </c>
      <c r="P87" s="229">
        <v>45628.376793981479</v>
      </c>
      <c r="Q87" s="19">
        <v>1414.067</v>
      </c>
      <c r="R87" s="19" t="s">
        <v>43</v>
      </c>
      <c r="S87" s="62" t="s">
        <v>2239</v>
      </c>
    </row>
    <row r="88" spans="1:19" x14ac:dyDescent="0.25">
      <c r="A88" s="62" t="s">
        <v>2239</v>
      </c>
      <c r="B88" s="19">
        <v>6940966</v>
      </c>
      <c r="C88" s="19" t="s">
        <v>7608</v>
      </c>
      <c r="D88" s="19">
        <v>377308</v>
      </c>
      <c r="E88" s="19">
        <v>4595714</v>
      </c>
      <c r="F88" s="19">
        <v>5</v>
      </c>
      <c r="G88" s="36">
        <v>45628</v>
      </c>
      <c r="H88" s="19">
        <v>0</v>
      </c>
      <c r="I88" s="19">
        <v>0</v>
      </c>
      <c r="J88" s="19">
        <v>1938</v>
      </c>
      <c r="K88" s="19" t="s">
        <v>163</v>
      </c>
      <c r="L88" s="19">
        <v>1</v>
      </c>
      <c r="M88" s="19">
        <v>431941</v>
      </c>
      <c r="N88" s="19" t="s">
        <v>214</v>
      </c>
      <c r="O88" s="19">
        <v>355290</v>
      </c>
      <c r="P88" s="229">
        <v>45628.380902777775</v>
      </c>
      <c r="Q88" s="19">
        <v>355.29</v>
      </c>
      <c r="R88" s="19" t="s">
        <v>43</v>
      </c>
      <c r="S88" s="62" t="s">
        <v>2239</v>
      </c>
    </row>
    <row r="89" spans="1:19" x14ac:dyDescent="0.25">
      <c r="A89" s="62" t="s">
        <v>2239</v>
      </c>
      <c r="B89" s="19">
        <v>6940966</v>
      </c>
      <c r="C89" s="19" t="s">
        <v>7608</v>
      </c>
      <c r="D89" s="19">
        <v>377308</v>
      </c>
      <c r="E89" s="19">
        <v>4595714</v>
      </c>
      <c r="F89" s="19">
        <v>6</v>
      </c>
      <c r="G89" s="36">
        <v>45628</v>
      </c>
      <c r="H89" s="19">
        <v>0</v>
      </c>
      <c r="I89" s="19">
        <v>0</v>
      </c>
      <c r="J89" s="19">
        <v>1932</v>
      </c>
      <c r="K89" s="19" t="s">
        <v>173</v>
      </c>
      <c r="L89" s="19">
        <v>1</v>
      </c>
      <c r="O89" s="19">
        <v>120290</v>
      </c>
      <c r="P89" s="229">
        <v>45628.382291666669</v>
      </c>
      <c r="Q89" s="19">
        <v>120.29</v>
      </c>
      <c r="R89" s="19" t="s">
        <v>43</v>
      </c>
      <c r="S89" s="62" t="s">
        <v>2239</v>
      </c>
    </row>
    <row r="90" spans="1:19" x14ac:dyDescent="0.25">
      <c r="A90" s="62" t="s">
        <v>2239</v>
      </c>
      <c r="B90" s="19">
        <v>6940966</v>
      </c>
      <c r="C90" s="19" t="s">
        <v>7608</v>
      </c>
      <c r="D90" s="19">
        <v>377308</v>
      </c>
      <c r="E90" s="19">
        <v>4595714</v>
      </c>
      <c r="F90" s="19">
        <v>7</v>
      </c>
      <c r="G90" s="36">
        <v>45628</v>
      </c>
      <c r="H90" s="19">
        <v>0</v>
      </c>
      <c r="I90" s="19">
        <v>1</v>
      </c>
      <c r="J90" s="19">
        <v>0</v>
      </c>
      <c r="L90" s="19">
        <v>1</v>
      </c>
      <c r="O90" s="19">
        <v>1235057</v>
      </c>
      <c r="P90" s="229">
        <v>45628.396585648145</v>
      </c>
      <c r="Q90" s="19">
        <v>1235.057</v>
      </c>
      <c r="R90" s="19" t="s">
        <v>43</v>
      </c>
      <c r="S90" s="62" t="s">
        <v>2239</v>
      </c>
    </row>
    <row r="91" spans="1:19" x14ac:dyDescent="0.25">
      <c r="A91" s="62" t="s">
        <v>2239</v>
      </c>
      <c r="B91" s="19">
        <v>6940966</v>
      </c>
      <c r="C91" s="19" t="s">
        <v>7608</v>
      </c>
      <c r="D91" s="19">
        <v>377308</v>
      </c>
      <c r="E91" s="19">
        <v>4595714</v>
      </c>
      <c r="F91" s="19">
        <v>8</v>
      </c>
      <c r="G91" s="36">
        <v>45628</v>
      </c>
      <c r="H91" s="19">
        <v>0</v>
      </c>
      <c r="I91" s="19">
        <v>0</v>
      </c>
      <c r="J91" s="19">
        <v>-3</v>
      </c>
      <c r="K91" s="19" t="s">
        <v>185</v>
      </c>
      <c r="L91" s="19">
        <v>1</v>
      </c>
      <c r="O91" s="19">
        <v>2856</v>
      </c>
      <c r="P91" s="229">
        <v>45628.396620370368</v>
      </c>
      <c r="Q91" s="19">
        <v>2.8559999999999999</v>
      </c>
      <c r="R91" s="19" t="s">
        <v>43</v>
      </c>
      <c r="S91" s="62" t="s">
        <v>2239</v>
      </c>
    </row>
    <row r="92" spans="1:19" x14ac:dyDescent="0.25">
      <c r="A92" s="62" t="s">
        <v>2239</v>
      </c>
      <c r="B92" s="19">
        <v>6940966</v>
      </c>
      <c r="C92" s="19" t="s">
        <v>7608</v>
      </c>
      <c r="D92" s="19">
        <v>377308</v>
      </c>
      <c r="E92" s="19">
        <v>4595714</v>
      </c>
      <c r="F92" s="19">
        <v>9</v>
      </c>
      <c r="G92" s="36">
        <v>45628</v>
      </c>
      <c r="H92" s="19">
        <v>0</v>
      </c>
      <c r="I92" s="19">
        <v>1</v>
      </c>
      <c r="J92" s="19">
        <v>0</v>
      </c>
      <c r="L92" s="19">
        <v>1</v>
      </c>
      <c r="O92" s="19">
        <v>847190</v>
      </c>
      <c r="P92" s="229">
        <v>45628.406423611108</v>
      </c>
      <c r="Q92" s="19">
        <v>847.19</v>
      </c>
      <c r="R92" s="19" t="s">
        <v>43</v>
      </c>
      <c r="S92" s="62" t="s">
        <v>2239</v>
      </c>
    </row>
    <row r="93" spans="1:19" x14ac:dyDescent="0.25">
      <c r="A93" s="62" t="s">
        <v>2239</v>
      </c>
      <c r="B93" s="19">
        <v>6940966</v>
      </c>
      <c r="C93" s="19" t="s">
        <v>7608</v>
      </c>
      <c r="D93" s="19">
        <v>377308</v>
      </c>
      <c r="E93" s="19">
        <v>4595714</v>
      </c>
      <c r="F93" s="19">
        <v>10</v>
      </c>
      <c r="G93" s="36">
        <v>45628</v>
      </c>
      <c r="H93" s="19">
        <v>0</v>
      </c>
      <c r="I93" s="19">
        <v>0</v>
      </c>
      <c r="J93" s="19">
        <v>1934</v>
      </c>
      <c r="K93" s="19" t="s">
        <v>160</v>
      </c>
      <c r="L93" s="19">
        <v>1</v>
      </c>
      <c r="O93" s="19">
        <v>891917</v>
      </c>
      <c r="P93" s="229">
        <v>45628.416747685187</v>
      </c>
      <c r="Q93" s="19">
        <v>891.91700000000003</v>
      </c>
      <c r="R93" s="19" t="s">
        <v>43</v>
      </c>
      <c r="S93" s="62" t="s">
        <v>2239</v>
      </c>
    </row>
    <row r="94" spans="1:19" x14ac:dyDescent="0.25">
      <c r="A94" s="62" t="s">
        <v>2239</v>
      </c>
      <c r="B94" s="19">
        <v>6940966</v>
      </c>
      <c r="C94" s="19" t="s">
        <v>7608</v>
      </c>
      <c r="D94" s="19">
        <v>377308</v>
      </c>
      <c r="E94" s="19">
        <v>4595714</v>
      </c>
      <c r="F94" s="19">
        <v>11</v>
      </c>
      <c r="G94" s="36">
        <v>45628</v>
      </c>
      <c r="H94" s="19">
        <v>0</v>
      </c>
      <c r="I94" s="19">
        <v>1</v>
      </c>
      <c r="J94" s="19">
        <v>0</v>
      </c>
      <c r="L94" s="19">
        <v>1</v>
      </c>
      <c r="O94" s="19">
        <v>659963</v>
      </c>
      <c r="P94" s="229">
        <v>45628.424386574072</v>
      </c>
      <c r="Q94" s="19">
        <v>659.96299999999997</v>
      </c>
      <c r="R94" s="19" t="s">
        <v>43</v>
      </c>
      <c r="S94" s="62" t="s">
        <v>2239</v>
      </c>
    </row>
    <row r="95" spans="1:19" x14ac:dyDescent="0.25">
      <c r="A95" s="62" t="s">
        <v>2239</v>
      </c>
      <c r="B95" s="19">
        <v>6940966</v>
      </c>
      <c r="C95" s="19" t="s">
        <v>7608</v>
      </c>
      <c r="D95" s="19">
        <v>377308</v>
      </c>
      <c r="E95" s="19">
        <v>4595714</v>
      </c>
      <c r="F95" s="19">
        <v>12</v>
      </c>
      <c r="G95" s="36">
        <v>45628</v>
      </c>
      <c r="H95" s="19">
        <v>0</v>
      </c>
      <c r="I95" s="19">
        <v>0</v>
      </c>
      <c r="J95" s="19">
        <v>-3</v>
      </c>
      <c r="K95" s="19" t="s">
        <v>185</v>
      </c>
      <c r="L95" s="19">
        <v>1</v>
      </c>
      <c r="O95" s="19">
        <v>10877</v>
      </c>
      <c r="P95" s="229">
        <v>45628.424513888887</v>
      </c>
      <c r="Q95" s="19">
        <v>10.877000000000001</v>
      </c>
      <c r="R95" s="19" t="s">
        <v>43</v>
      </c>
      <c r="S95" s="62" t="s">
        <v>2239</v>
      </c>
    </row>
    <row r="96" spans="1:19" x14ac:dyDescent="0.25">
      <c r="A96" s="62" t="s">
        <v>2239</v>
      </c>
      <c r="B96" s="19">
        <v>6940966</v>
      </c>
      <c r="C96" s="19" t="s">
        <v>7608</v>
      </c>
      <c r="D96" s="19">
        <v>377308</v>
      </c>
      <c r="E96" s="19">
        <v>4595714</v>
      </c>
      <c r="F96" s="19">
        <v>13</v>
      </c>
      <c r="G96" s="36">
        <v>45628</v>
      </c>
      <c r="H96" s="19">
        <v>1</v>
      </c>
      <c r="I96" s="19">
        <v>0</v>
      </c>
      <c r="J96" s="19">
        <v>0</v>
      </c>
      <c r="L96" s="19">
        <v>1</v>
      </c>
      <c r="M96" s="19">
        <v>4010427</v>
      </c>
      <c r="N96" s="19" t="s">
        <v>215</v>
      </c>
      <c r="O96" s="19">
        <v>599733</v>
      </c>
      <c r="P96" s="229">
        <v>45628.431458333333</v>
      </c>
      <c r="Q96" s="19">
        <v>599.73299999999995</v>
      </c>
      <c r="R96" s="19" t="s">
        <v>43</v>
      </c>
      <c r="S96" s="62" t="s">
        <v>2239</v>
      </c>
    </row>
    <row r="97" spans="1:19" x14ac:dyDescent="0.25">
      <c r="A97" s="62" t="s">
        <v>2239</v>
      </c>
      <c r="B97" s="19">
        <v>6940966</v>
      </c>
      <c r="C97" s="19" t="s">
        <v>7608</v>
      </c>
      <c r="D97" s="19">
        <v>377308</v>
      </c>
      <c r="E97" s="19">
        <v>4595714</v>
      </c>
      <c r="F97" s="19">
        <v>14</v>
      </c>
      <c r="G97" s="36">
        <v>45628</v>
      </c>
      <c r="H97" s="19">
        <v>0</v>
      </c>
      <c r="I97" s="19">
        <v>0</v>
      </c>
      <c r="J97" s="19">
        <v>1938</v>
      </c>
      <c r="K97" s="19" t="s">
        <v>163</v>
      </c>
      <c r="L97" s="19">
        <v>1</v>
      </c>
      <c r="M97" s="19">
        <v>4010427</v>
      </c>
      <c r="N97" s="19" t="s">
        <v>215</v>
      </c>
      <c r="O97" s="19">
        <v>617407</v>
      </c>
      <c r="P97" s="229">
        <v>45628.438599537039</v>
      </c>
      <c r="Q97" s="19">
        <v>617.40700000000004</v>
      </c>
      <c r="R97" s="19" t="s">
        <v>43</v>
      </c>
      <c r="S97" s="62" t="s">
        <v>2239</v>
      </c>
    </row>
    <row r="98" spans="1:19" x14ac:dyDescent="0.25">
      <c r="A98" s="62" t="s">
        <v>2239</v>
      </c>
      <c r="B98" s="19">
        <v>6940966</v>
      </c>
      <c r="C98" s="19" t="s">
        <v>7608</v>
      </c>
      <c r="D98" s="19">
        <v>377308</v>
      </c>
      <c r="E98" s="19">
        <v>4595714</v>
      </c>
      <c r="F98" s="19">
        <v>15</v>
      </c>
      <c r="G98" s="36">
        <v>45628</v>
      </c>
      <c r="H98" s="19">
        <v>0</v>
      </c>
      <c r="I98" s="19">
        <v>0</v>
      </c>
      <c r="J98" s="19">
        <v>1932</v>
      </c>
      <c r="K98" s="19" t="s">
        <v>173</v>
      </c>
      <c r="L98" s="19">
        <v>1</v>
      </c>
      <c r="O98" s="19">
        <v>198823</v>
      </c>
      <c r="P98" s="229">
        <v>45628.44090277778</v>
      </c>
      <c r="Q98" s="19">
        <v>198.82300000000001</v>
      </c>
      <c r="R98" s="19" t="s">
        <v>43</v>
      </c>
      <c r="S98" s="62" t="s">
        <v>2239</v>
      </c>
    </row>
    <row r="99" spans="1:19" x14ac:dyDescent="0.25">
      <c r="A99" s="62" t="s">
        <v>2239</v>
      </c>
      <c r="B99" s="19">
        <v>6940966</v>
      </c>
      <c r="C99" s="19" t="s">
        <v>7608</v>
      </c>
      <c r="D99" s="19">
        <v>377308</v>
      </c>
      <c r="E99" s="19">
        <v>4595714</v>
      </c>
      <c r="F99" s="19">
        <v>16</v>
      </c>
      <c r="G99" s="36">
        <v>45628</v>
      </c>
      <c r="H99" s="19">
        <v>0</v>
      </c>
      <c r="I99" s="19">
        <v>1</v>
      </c>
      <c r="J99" s="19">
        <v>0</v>
      </c>
      <c r="L99" s="19">
        <v>1</v>
      </c>
      <c r="O99" s="19">
        <v>47267</v>
      </c>
      <c r="P99" s="229">
        <v>45628.441446759258</v>
      </c>
      <c r="Q99" s="19">
        <v>47.267000000000003</v>
      </c>
      <c r="R99" s="19" t="s">
        <v>43</v>
      </c>
      <c r="S99" s="62" t="s">
        <v>2239</v>
      </c>
    </row>
    <row r="100" spans="1:19" x14ac:dyDescent="0.25">
      <c r="A100" s="62" t="s">
        <v>2239</v>
      </c>
      <c r="B100" s="19">
        <v>6940966</v>
      </c>
      <c r="C100" s="19" t="s">
        <v>7608</v>
      </c>
      <c r="D100" s="19">
        <v>377308</v>
      </c>
      <c r="E100" s="19">
        <v>4595714</v>
      </c>
      <c r="F100" s="19">
        <v>17</v>
      </c>
      <c r="G100" s="36">
        <v>45628</v>
      </c>
      <c r="H100" s="19">
        <v>0</v>
      </c>
      <c r="I100" s="19">
        <v>0</v>
      </c>
      <c r="J100" s="19">
        <v>1931</v>
      </c>
      <c r="K100" s="19" t="s">
        <v>168</v>
      </c>
      <c r="L100" s="19">
        <v>1</v>
      </c>
      <c r="O100" s="19">
        <v>811247</v>
      </c>
      <c r="P100" s="229">
        <v>45628.450844907406</v>
      </c>
      <c r="Q100" s="19">
        <v>811.24699999999996</v>
      </c>
      <c r="R100" s="19" t="s">
        <v>43</v>
      </c>
      <c r="S100" s="62" t="s">
        <v>2239</v>
      </c>
    </row>
    <row r="101" spans="1:19" x14ac:dyDescent="0.25">
      <c r="A101" s="62" t="s">
        <v>2239</v>
      </c>
      <c r="B101" s="19">
        <v>6940966</v>
      </c>
      <c r="C101" s="19" t="s">
        <v>7608</v>
      </c>
      <c r="D101" s="19">
        <v>377308</v>
      </c>
      <c r="E101" s="19">
        <v>4595714</v>
      </c>
      <c r="F101" s="19">
        <v>18</v>
      </c>
      <c r="G101" s="36">
        <v>45628</v>
      </c>
      <c r="H101" s="19">
        <v>0</v>
      </c>
      <c r="I101" s="19">
        <v>0</v>
      </c>
      <c r="J101" s="19">
        <v>1932</v>
      </c>
      <c r="K101" s="19" t="s">
        <v>173</v>
      </c>
      <c r="L101" s="19">
        <v>1</v>
      </c>
      <c r="O101" s="19">
        <v>614940</v>
      </c>
      <c r="P101" s="229">
        <v>45628.457962962966</v>
      </c>
      <c r="Q101" s="19">
        <v>614.94000000000005</v>
      </c>
      <c r="R101" s="19" t="s">
        <v>43</v>
      </c>
      <c r="S101" s="62" t="s">
        <v>2239</v>
      </c>
    </row>
    <row r="102" spans="1:19" x14ac:dyDescent="0.25">
      <c r="A102" s="62" t="s">
        <v>2239</v>
      </c>
      <c r="B102" s="19">
        <v>6940966</v>
      </c>
      <c r="C102" s="19" t="s">
        <v>7608</v>
      </c>
      <c r="D102" s="19">
        <v>377308</v>
      </c>
      <c r="E102" s="19">
        <v>4595714</v>
      </c>
      <c r="F102" s="19">
        <v>19</v>
      </c>
      <c r="G102" s="36">
        <v>45628</v>
      </c>
      <c r="H102" s="19">
        <v>0</v>
      </c>
      <c r="I102" s="19">
        <v>1</v>
      </c>
      <c r="J102" s="19">
        <v>0</v>
      </c>
      <c r="L102" s="19">
        <v>1</v>
      </c>
      <c r="O102" s="19">
        <v>1461576</v>
      </c>
      <c r="P102" s="229">
        <v>45628.474872685183</v>
      </c>
      <c r="Q102" s="19">
        <v>1461.576</v>
      </c>
      <c r="R102" s="19" t="s">
        <v>43</v>
      </c>
      <c r="S102" s="62" t="s">
        <v>2239</v>
      </c>
    </row>
    <row r="103" spans="1:19" x14ac:dyDescent="0.25">
      <c r="A103" s="62" t="s">
        <v>2239</v>
      </c>
      <c r="B103" s="19">
        <v>6940966</v>
      </c>
      <c r="C103" s="19" t="s">
        <v>7608</v>
      </c>
      <c r="D103" s="19">
        <v>377308</v>
      </c>
      <c r="E103" s="19">
        <v>4595714</v>
      </c>
      <c r="F103" s="19">
        <v>20</v>
      </c>
      <c r="G103" s="36">
        <v>45628</v>
      </c>
      <c r="H103" s="19">
        <v>0</v>
      </c>
      <c r="I103" s="19">
        <v>0</v>
      </c>
      <c r="J103" s="19">
        <v>-3</v>
      </c>
      <c r="K103" s="19" t="s">
        <v>185</v>
      </c>
      <c r="L103" s="19">
        <v>1</v>
      </c>
      <c r="O103" s="19">
        <v>8890</v>
      </c>
      <c r="P103" s="229">
        <v>45628.474976851852</v>
      </c>
      <c r="Q103" s="19">
        <v>8.89</v>
      </c>
      <c r="R103" s="19" t="s">
        <v>43</v>
      </c>
      <c r="S103" s="62" t="s">
        <v>2239</v>
      </c>
    </row>
    <row r="104" spans="1:19" x14ac:dyDescent="0.25">
      <c r="A104" s="62" t="s">
        <v>2239</v>
      </c>
      <c r="B104" s="19">
        <v>6940966</v>
      </c>
      <c r="C104" s="19" t="s">
        <v>7608</v>
      </c>
      <c r="D104" s="19">
        <v>377308</v>
      </c>
      <c r="E104" s="19">
        <v>4595714</v>
      </c>
      <c r="F104" s="19">
        <v>21</v>
      </c>
      <c r="G104" s="36">
        <v>45628</v>
      </c>
      <c r="H104" s="19">
        <v>1</v>
      </c>
      <c r="I104" s="19">
        <v>0</v>
      </c>
      <c r="J104" s="19">
        <v>0</v>
      </c>
      <c r="L104" s="19">
        <v>1</v>
      </c>
      <c r="M104" s="19">
        <v>4010427</v>
      </c>
      <c r="N104" s="19" t="s">
        <v>215</v>
      </c>
      <c r="O104" s="19">
        <v>16084</v>
      </c>
      <c r="P104" s="229">
        <v>45628.475162037037</v>
      </c>
      <c r="Q104" s="19">
        <v>16.084</v>
      </c>
      <c r="R104" s="19" t="s">
        <v>43</v>
      </c>
      <c r="S104" s="62" t="s">
        <v>2239</v>
      </c>
    </row>
    <row r="105" spans="1:19" x14ac:dyDescent="0.25">
      <c r="A105" s="62" t="s">
        <v>2239</v>
      </c>
      <c r="B105" s="19">
        <v>6940966</v>
      </c>
      <c r="C105" s="19" t="s">
        <v>7608</v>
      </c>
      <c r="D105" s="19">
        <v>377308</v>
      </c>
      <c r="E105" s="19">
        <v>4595714</v>
      </c>
      <c r="F105" s="19">
        <v>22</v>
      </c>
      <c r="G105" s="36">
        <v>45628</v>
      </c>
      <c r="H105" s="19">
        <v>0</v>
      </c>
      <c r="I105" s="19">
        <v>0</v>
      </c>
      <c r="J105" s="19">
        <v>1938</v>
      </c>
      <c r="K105" s="19" t="s">
        <v>163</v>
      </c>
      <c r="L105" s="19">
        <v>1</v>
      </c>
      <c r="M105" s="19">
        <v>4010427</v>
      </c>
      <c r="N105" s="19" t="s">
        <v>215</v>
      </c>
      <c r="O105" s="19">
        <v>8243</v>
      </c>
      <c r="P105" s="229">
        <v>45628.475254629629</v>
      </c>
      <c r="Q105" s="19">
        <v>8.2430000000000003</v>
      </c>
      <c r="R105" s="19" t="s">
        <v>43</v>
      </c>
      <c r="S105" s="62" t="s">
        <v>2239</v>
      </c>
    </row>
    <row r="106" spans="1:19" x14ac:dyDescent="0.25">
      <c r="A106" s="62" t="s">
        <v>2239</v>
      </c>
      <c r="B106" s="19">
        <v>6940966</v>
      </c>
      <c r="C106" s="19" t="s">
        <v>7608</v>
      </c>
      <c r="D106" s="19">
        <v>377308</v>
      </c>
      <c r="E106" s="19">
        <v>4595714</v>
      </c>
      <c r="F106" s="19">
        <v>23</v>
      </c>
      <c r="G106" s="36">
        <v>45628</v>
      </c>
      <c r="H106" s="19">
        <v>0</v>
      </c>
      <c r="I106" s="19">
        <v>1</v>
      </c>
      <c r="J106" s="19">
        <v>0</v>
      </c>
      <c r="L106" s="19">
        <v>1</v>
      </c>
      <c r="O106" s="19">
        <v>1288540</v>
      </c>
      <c r="P106" s="229">
        <v>45628.490173611113</v>
      </c>
      <c r="Q106" s="19">
        <v>1288.54</v>
      </c>
      <c r="R106" s="19" t="s">
        <v>43</v>
      </c>
      <c r="S106" s="62" t="s">
        <v>2239</v>
      </c>
    </row>
    <row r="107" spans="1:19" x14ac:dyDescent="0.25">
      <c r="A107" s="62" t="s">
        <v>2239</v>
      </c>
      <c r="B107" s="19">
        <v>6940966</v>
      </c>
      <c r="C107" s="19" t="s">
        <v>7608</v>
      </c>
      <c r="D107" s="19">
        <v>377308</v>
      </c>
      <c r="E107" s="19">
        <v>4595714</v>
      </c>
      <c r="F107" s="19">
        <v>24</v>
      </c>
      <c r="G107" s="36">
        <v>45628</v>
      </c>
      <c r="H107" s="19">
        <v>0</v>
      </c>
      <c r="I107" s="19">
        <v>0</v>
      </c>
      <c r="J107" s="19">
        <v>-3</v>
      </c>
      <c r="K107" s="19" t="s">
        <v>185</v>
      </c>
      <c r="L107" s="19">
        <v>1</v>
      </c>
      <c r="O107" s="19">
        <v>9630</v>
      </c>
      <c r="P107" s="229">
        <v>45628.490289351852</v>
      </c>
      <c r="Q107" s="19">
        <v>9.6300000000000008</v>
      </c>
      <c r="R107" s="19" t="s">
        <v>43</v>
      </c>
      <c r="S107" s="62" t="s">
        <v>2239</v>
      </c>
    </row>
    <row r="108" spans="1:19" x14ac:dyDescent="0.25">
      <c r="A108" s="62" t="s">
        <v>2239</v>
      </c>
      <c r="B108" s="19">
        <v>6940966</v>
      </c>
      <c r="C108" s="19" t="s">
        <v>7608</v>
      </c>
      <c r="D108" s="19">
        <v>377308</v>
      </c>
      <c r="E108" s="19">
        <v>4595714</v>
      </c>
      <c r="F108" s="19">
        <v>25</v>
      </c>
      <c r="G108" s="36">
        <v>45628</v>
      </c>
      <c r="H108" s="19">
        <v>1</v>
      </c>
      <c r="I108" s="19">
        <v>0</v>
      </c>
      <c r="J108" s="19">
        <v>0</v>
      </c>
      <c r="L108" s="19">
        <v>1</v>
      </c>
      <c r="M108" s="19">
        <v>4010427</v>
      </c>
      <c r="N108" s="19" t="s">
        <v>215</v>
      </c>
      <c r="O108" s="19">
        <v>141673</v>
      </c>
      <c r="P108" s="229">
        <v>45628.4919212963</v>
      </c>
      <c r="Q108" s="19">
        <v>141.673</v>
      </c>
      <c r="R108" s="19" t="s">
        <v>43</v>
      </c>
      <c r="S108" s="62" t="s">
        <v>2239</v>
      </c>
    </row>
    <row r="109" spans="1:19" x14ac:dyDescent="0.25">
      <c r="A109" s="62" t="s">
        <v>2239</v>
      </c>
      <c r="B109" s="19">
        <v>6940966</v>
      </c>
      <c r="C109" s="19" t="s">
        <v>7608</v>
      </c>
      <c r="D109" s="19">
        <v>377308</v>
      </c>
      <c r="E109" s="19">
        <v>4595714</v>
      </c>
      <c r="F109" s="19">
        <v>26</v>
      </c>
      <c r="G109" s="36">
        <v>45628</v>
      </c>
      <c r="H109" s="19">
        <v>0</v>
      </c>
      <c r="I109" s="19">
        <v>0</v>
      </c>
      <c r="J109" s="19">
        <v>1938</v>
      </c>
      <c r="K109" s="19" t="s">
        <v>163</v>
      </c>
      <c r="L109" s="19">
        <v>1</v>
      </c>
      <c r="M109" s="19">
        <v>4010427</v>
      </c>
      <c r="N109" s="19" t="s">
        <v>215</v>
      </c>
      <c r="O109" s="19">
        <v>416470</v>
      </c>
      <c r="P109" s="229">
        <v>45628.496747685182</v>
      </c>
      <c r="Q109" s="19">
        <v>416.47</v>
      </c>
      <c r="R109" s="19" t="s">
        <v>43</v>
      </c>
      <c r="S109" s="62" t="s">
        <v>2239</v>
      </c>
    </row>
    <row r="110" spans="1:19" x14ac:dyDescent="0.25">
      <c r="A110" s="62" t="s">
        <v>2239</v>
      </c>
      <c r="B110" s="19">
        <v>6940966</v>
      </c>
      <c r="C110" s="19" t="s">
        <v>7608</v>
      </c>
      <c r="D110" s="19">
        <v>377308</v>
      </c>
      <c r="E110" s="19">
        <v>4595714</v>
      </c>
      <c r="F110" s="19">
        <v>27</v>
      </c>
      <c r="G110" s="36">
        <v>45628</v>
      </c>
      <c r="H110" s="19">
        <v>0</v>
      </c>
      <c r="I110" s="19">
        <v>0</v>
      </c>
      <c r="J110" s="19">
        <v>1932</v>
      </c>
      <c r="K110" s="19" t="s">
        <v>173</v>
      </c>
      <c r="L110" s="19">
        <v>1</v>
      </c>
      <c r="O110" s="19">
        <v>274367</v>
      </c>
      <c r="P110" s="229">
        <v>45628.499918981484</v>
      </c>
      <c r="Q110" s="19">
        <v>274.36700000000002</v>
      </c>
      <c r="R110" s="19" t="s">
        <v>43</v>
      </c>
      <c r="S110" s="62" t="s">
        <v>2239</v>
      </c>
    </row>
    <row r="111" spans="1:19" x14ac:dyDescent="0.25">
      <c r="A111" s="62" t="s">
        <v>2239</v>
      </c>
      <c r="B111" s="19">
        <v>6940966</v>
      </c>
      <c r="C111" s="19" t="s">
        <v>7608</v>
      </c>
      <c r="D111" s="19">
        <v>377308</v>
      </c>
      <c r="E111" s="19">
        <v>4595714</v>
      </c>
      <c r="F111" s="19">
        <v>28</v>
      </c>
      <c r="G111" s="36">
        <v>45628</v>
      </c>
      <c r="H111" s="19">
        <v>0</v>
      </c>
      <c r="I111" s="19">
        <v>1</v>
      </c>
      <c r="J111" s="19">
        <v>0</v>
      </c>
      <c r="L111" s="19">
        <v>1</v>
      </c>
      <c r="O111" s="19">
        <v>56540</v>
      </c>
      <c r="P111" s="229">
        <v>45628.500578703701</v>
      </c>
      <c r="Q111" s="19">
        <v>56.54</v>
      </c>
      <c r="R111" s="19" t="s">
        <v>43</v>
      </c>
      <c r="S111" s="62" t="s">
        <v>2239</v>
      </c>
    </row>
    <row r="112" spans="1:19" x14ac:dyDescent="0.25">
      <c r="A112" s="62" t="s">
        <v>2239</v>
      </c>
      <c r="B112" s="19">
        <v>6940966</v>
      </c>
      <c r="C112" s="19" t="s">
        <v>7608</v>
      </c>
      <c r="D112" s="19">
        <v>377308</v>
      </c>
      <c r="E112" s="19">
        <v>4595714</v>
      </c>
      <c r="F112" s="19">
        <v>29</v>
      </c>
      <c r="G112" s="36">
        <v>45628</v>
      </c>
      <c r="H112" s="19">
        <v>0</v>
      </c>
      <c r="I112" s="19">
        <v>0</v>
      </c>
      <c r="J112" s="19">
        <v>1933</v>
      </c>
      <c r="K112" s="19" t="s">
        <v>167</v>
      </c>
      <c r="L112" s="19">
        <v>1</v>
      </c>
      <c r="O112" s="19">
        <v>3671280</v>
      </c>
      <c r="P112" s="229">
        <v>45628.543067129627</v>
      </c>
      <c r="Q112" s="19">
        <v>3671.28</v>
      </c>
      <c r="R112" s="19" t="s">
        <v>43</v>
      </c>
      <c r="S112" s="62" t="s">
        <v>2239</v>
      </c>
    </row>
    <row r="113" spans="1:19" x14ac:dyDescent="0.25">
      <c r="A113" s="62" t="s">
        <v>2239</v>
      </c>
      <c r="B113" s="19">
        <v>6940966</v>
      </c>
      <c r="C113" s="19" t="s">
        <v>7608</v>
      </c>
      <c r="D113" s="19">
        <v>377308</v>
      </c>
      <c r="E113" s="19">
        <v>4595714</v>
      </c>
      <c r="F113" s="19">
        <v>30</v>
      </c>
      <c r="G113" s="36">
        <v>45628</v>
      </c>
      <c r="H113" s="19">
        <v>0</v>
      </c>
      <c r="I113" s="19">
        <v>1</v>
      </c>
      <c r="J113" s="19">
        <v>0</v>
      </c>
      <c r="L113" s="19">
        <v>1</v>
      </c>
      <c r="O113" s="19">
        <v>320943</v>
      </c>
      <c r="P113" s="229">
        <v>45628.546782407408</v>
      </c>
      <c r="Q113" s="19">
        <v>320.94299999999998</v>
      </c>
      <c r="R113" s="19" t="s">
        <v>43</v>
      </c>
      <c r="S113" s="62" t="s">
        <v>2239</v>
      </c>
    </row>
    <row r="114" spans="1:19" x14ac:dyDescent="0.25">
      <c r="A114" s="62" t="s">
        <v>2239</v>
      </c>
      <c r="B114" s="19">
        <v>6940966</v>
      </c>
      <c r="C114" s="19" t="s">
        <v>7608</v>
      </c>
      <c r="D114" s="19">
        <v>377308</v>
      </c>
      <c r="E114" s="19">
        <v>4595714</v>
      </c>
      <c r="F114" s="19">
        <v>31</v>
      </c>
      <c r="G114" s="36">
        <v>45628</v>
      </c>
      <c r="H114" s="19">
        <v>1</v>
      </c>
      <c r="I114" s="19">
        <v>0</v>
      </c>
      <c r="J114" s="19">
        <v>0</v>
      </c>
      <c r="L114" s="19">
        <v>1</v>
      </c>
      <c r="M114" s="19">
        <v>431941</v>
      </c>
      <c r="N114" s="19" t="s">
        <v>214</v>
      </c>
      <c r="O114" s="19">
        <v>1210254</v>
      </c>
      <c r="P114" s="229">
        <v>45628.560787037037</v>
      </c>
      <c r="Q114" s="19">
        <v>1210.2539999999999</v>
      </c>
      <c r="R114" s="19" t="s">
        <v>43</v>
      </c>
      <c r="S114" s="62" t="s">
        <v>2239</v>
      </c>
    </row>
    <row r="115" spans="1:19" x14ac:dyDescent="0.25">
      <c r="A115" s="62" t="s">
        <v>2239</v>
      </c>
      <c r="B115" s="19">
        <v>6940966</v>
      </c>
      <c r="C115" s="19" t="s">
        <v>7608</v>
      </c>
      <c r="D115" s="19">
        <v>377308</v>
      </c>
      <c r="E115" s="19">
        <v>4595714</v>
      </c>
      <c r="F115" s="19">
        <v>32</v>
      </c>
      <c r="G115" s="36">
        <v>45628</v>
      </c>
      <c r="H115" s="19">
        <v>0</v>
      </c>
      <c r="I115" s="19">
        <v>0</v>
      </c>
      <c r="J115" s="19">
        <v>1938</v>
      </c>
      <c r="K115" s="19" t="s">
        <v>163</v>
      </c>
      <c r="L115" s="19">
        <v>1</v>
      </c>
      <c r="M115" s="19">
        <v>431941</v>
      </c>
      <c r="N115" s="19" t="s">
        <v>214</v>
      </c>
      <c r="O115" s="19">
        <v>235856</v>
      </c>
      <c r="P115" s="229">
        <v>45628.563518518517</v>
      </c>
      <c r="Q115" s="19">
        <v>235.85599999999999</v>
      </c>
      <c r="R115" s="19" t="s">
        <v>43</v>
      </c>
      <c r="S115" s="62" t="s">
        <v>2239</v>
      </c>
    </row>
    <row r="116" spans="1:19" x14ac:dyDescent="0.25">
      <c r="A116" s="62" t="s">
        <v>2239</v>
      </c>
      <c r="B116" s="19">
        <v>6940966</v>
      </c>
      <c r="C116" s="19" t="s">
        <v>7608</v>
      </c>
      <c r="D116" s="19">
        <v>377308</v>
      </c>
      <c r="E116" s="19">
        <v>4595714</v>
      </c>
      <c r="F116" s="19">
        <v>33</v>
      </c>
      <c r="G116" s="36">
        <v>45628</v>
      </c>
      <c r="H116" s="19">
        <v>0</v>
      </c>
      <c r="I116" s="19">
        <v>1</v>
      </c>
      <c r="J116" s="19">
        <v>0</v>
      </c>
      <c r="L116" s="19">
        <v>1</v>
      </c>
      <c r="O116" s="19">
        <v>104</v>
      </c>
      <c r="P116" s="229">
        <v>45628.563518518517</v>
      </c>
      <c r="Q116" s="19">
        <v>0.104</v>
      </c>
      <c r="R116" s="19" t="s">
        <v>43</v>
      </c>
      <c r="S116" s="62" t="s">
        <v>2239</v>
      </c>
    </row>
    <row r="117" spans="1:19" x14ac:dyDescent="0.25">
      <c r="A117" s="62" t="s">
        <v>2239</v>
      </c>
      <c r="B117" s="19">
        <v>6940966</v>
      </c>
      <c r="C117" s="19" t="s">
        <v>7608</v>
      </c>
      <c r="D117" s="19">
        <v>377308</v>
      </c>
      <c r="E117" s="19">
        <v>4595714</v>
      </c>
      <c r="F117" s="19">
        <v>34</v>
      </c>
      <c r="G117" s="36">
        <v>45628</v>
      </c>
      <c r="H117" s="19">
        <v>0</v>
      </c>
      <c r="I117" s="19">
        <v>0</v>
      </c>
      <c r="J117" s="19">
        <v>-3</v>
      </c>
      <c r="K117" s="19" t="s">
        <v>185</v>
      </c>
      <c r="L117" s="19">
        <v>1</v>
      </c>
      <c r="O117" s="19">
        <v>4936</v>
      </c>
      <c r="P117" s="229">
        <v>45628.563576388886</v>
      </c>
      <c r="Q117" s="19">
        <v>4.9359999999999999</v>
      </c>
      <c r="R117" s="19" t="s">
        <v>43</v>
      </c>
      <c r="S117" s="62" t="s">
        <v>2239</v>
      </c>
    </row>
    <row r="118" spans="1:19" x14ac:dyDescent="0.25">
      <c r="A118" s="62" t="s">
        <v>2239</v>
      </c>
      <c r="B118" s="19">
        <v>6940966</v>
      </c>
      <c r="C118" s="19" t="s">
        <v>7608</v>
      </c>
      <c r="D118" s="19">
        <v>377308</v>
      </c>
      <c r="E118" s="19">
        <v>4595714</v>
      </c>
      <c r="F118" s="19">
        <v>35</v>
      </c>
      <c r="G118" s="36">
        <v>45628</v>
      </c>
      <c r="H118" s="19">
        <v>1</v>
      </c>
      <c r="I118" s="19">
        <v>0</v>
      </c>
      <c r="J118" s="19">
        <v>0</v>
      </c>
      <c r="L118" s="19">
        <v>1</v>
      </c>
      <c r="M118" s="19">
        <v>4010427</v>
      </c>
      <c r="N118" s="19" t="s">
        <v>215</v>
      </c>
      <c r="O118" s="19">
        <v>1280137</v>
      </c>
      <c r="P118" s="229">
        <v>45628.5783912037</v>
      </c>
      <c r="Q118" s="19">
        <v>1280.1369999999999</v>
      </c>
      <c r="R118" s="19" t="s">
        <v>43</v>
      </c>
      <c r="S118" s="62" t="s">
        <v>2239</v>
      </c>
    </row>
    <row r="119" spans="1:19" x14ac:dyDescent="0.25">
      <c r="A119" s="62" t="s">
        <v>2239</v>
      </c>
      <c r="B119" s="19">
        <v>6940966</v>
      </c>
      <c r="C119" s="19" t="s">
        <v>7608</v>
      </c>
      <c r="D119" s="19">
        <v>377308</v>
      </c>
      <c r="E119" s="19">
        <v>4595714</v>
      </c>
      <c r="F119" s="19">
        <v>36</v>
      </c>
      <c r="G119" s="36">
        <v>45628</v>
      </c>
      <c r="H119" s="19">
        <v>0</v>
      </c>
      <c r="I119" s="19">
        <v>0</v>
      </c>
      <c r="J119" s="19">
        <v>1938</v>
      </c>
      <c r="K119" s="19" t="s">
        <v>163</v>
      </c>
      <c r="L119" s="19">
        <v>1</v>
      </c>
      <c r="M119" s="19">
        <v>4010427</v>
      </c>
      <c r="N119" s="19" t="s">
        <v>215</v>
      </c>
      <c r="O119" s="19">
        <v>335323</v>
      </c>
      <c r="P119" s="229">
        <v>45628.582268518519</v>
      </c>
      <c r="Q119" s="19">
        <v>335.32299999999998</v>
      </c>
      <c r="R119" s="19" t="s">
        <v>43</v>
      </c>
      <c r="S119" s="62" t="s">
        <v>2239</v>
      </c>
    </row>
    <row r="120" spans="1:19" x14ac:dyDescent="0.25">
      <c r="A120" s="62" t="s">
        <v>2239</v>
      </c>
      <c r="B120" s="19">
        <v>6940966</v>
      </c>
      <c r="C120" s="19" t="s">
        <v>7608</v>
      </c>
      <c r="D120" s="19">
        <v>377308</v>
      </c>
      <c r="E120" s="19">
        <v>4595714</v>
      </c>
      <c r="F120" s="19">
        <v>37</v>
      </c>
      <c r="G120" s="36">
        <v>45628</v>
      </c>
      <c r="H120" s="19">
        <v>0</v>
      </c>
      <c r="I120" s="19">
        <v>0</v>
      </c>
      <c r="J120" s="19">
        <v>1932</v>
      </c>
      <c r="K120" s="19" t="s">
        <v>173</v>
      </c>
      <c r="L120" s="19">
        <v>1</v>
      </c>
      <c r="O120" s="19">
        <v>364580</v>
      </c>
      <c r="P120" s="229">
        <v>45628.586493055554</v>
      </c>
      <c r="Q120" s="19">
        <v>364.58</v>
      </c>
      <c r="R120" s="19" t="s">
        <v>43</v>
      </c>
      <c r="S120" s="62" t="s">
        <v>2239</v>
      </c>
    </row>
    <row r="121" spans="1:19" x14ac:dyDescent="0.25">
      <c r="A121" s="62" t="s">
        <v>2239</v>
      </c>
      <c r="B121" s="19">
        <v>6940966</v>
      </c>
      <c r="C121" s="19" t="s">
        <v>7608</v>
      </c>
      <c r="D121" s="19">
        <v>377308</v>
      </c>
      <c r="E121" s="19">
        <v>4595714</v>
      </c>
      <c r="F121" s="19">
        <v>38</v>
      </c>
      <c r="G121" s="36">
        <v>45628</v>
      </c>
      <c r="H121" s="19">
        <v>0</v>
      </c>
      <c r="I121" s="19">
        <v>1</v>
      </c>
      <c r="J121" s="19">
        <v>0</v>
      </c>
      <c r="L121" s="19">
        <v>1</v>
      </c>
      <c r="O121" s="19">
        <v>2280157</v>
      </c>
      <c r="P121" s="229">
        <v>45628.612881944442</v>
      </c>
      <c r="Q121" s="19">
        <v>2280.1570000000002</v>
      </c>
      <c r="R121" s="19" t="s">
        <v>43</v>
      </c>
      <c r="S121" s="62" t="s">
        <v>2239</v>
      </c>
    </row>
    <row r="122" spans="1:19" x14ac:dyDescent="0.25">
      <c r="A122" s="62" t="s">
        <v>2239</v>
      </c>
      <c r="B122" s="19">
        <v>6940966</v>
      </c>
      <c r="C122" s="19" t="s">
        <v>7608</v>
      </c>
      <c r="D122" s="19">
        <v>377308</v>
      </c>
      <c r="E122" s="19">
        <v>4595714</v>
      </c>
      <c r="F122" s="19">
        <v>39</v>
      </c>
      <c r="G122" s="36">
        <v>45628</v>
      </c>
      <c r="H122" s="19">
        <v>0</v>
      </c>
      <c r="I122" s="19">
        <v>0</v>
      </c>
      <c r="J122" s="19">
        <v>-3</v>
      </c>
      <c r="K122" s="19" t="s">
        <v>185</v>
      </c>
      <c r="L122" s="19">
        <v>1</v>
      </c>
      <c r="O122" s="19">
        <v>11640</v>
      </c>
      <c r="P122" s="229">
        <v>45628.613020833334</v>
      </c>
      <c r="Q122" s="19">
        <v>11.64</v>
      </c>
      <c r="R122" s="19" t="s">
        <v>43</v>
      </c>
      <c r="S122" s="62" t="s">
        <v>2239</v>
      </c>
    </row>
    <row r="123" spans="1:19" x14ac:dyDescent="0.25">
      <c r="A123" s="62" t="s">
        <v>2239</v>
      </c>
      <c r="B123" s="19">
        <v>6940966</v>
      </c>
      <c r="C123" s="19" t="s">
        <v>7608</v>
      </c>
      <c r="D123" s="19">
        <v>377308</v>
      </c>
      <c r="E123" s="19">
        <v>4595714</v>
      </c>
      <c r="F123" s="19">
        <v>40</v>
      </c>
      <c r="G123" s="36">
        <v>45628</v>
      </c>
      <c r="H123" s="19">
        <v>1</v>
      </c>
      <c r="I123" s="19">
        <v>0</v>
      </c>
      <c r="J123" s="19">
        <v>0</v>
      </c>
      <c r="L123" s="19">
        <v>1</v>
      </c>
      <c r="M123" s="19">
        <v>4010427</v>
      </c>
      <c r="N123" s="19" t="s">
        <v>215</v>
      </c>
      <c r="O123" s="19">
        <v>721340</v>
      </c>
      <c r="P123" s="229">
        <v>45628.621365740742</v>
      </c>
      <c r="Q123" s="19">
        <v>721.34</v>
      </c>
      <c r="R123" s="19" t="s">
        <v>43</v>
      </c>
      <c r="S123" s="62" t="s">
        <v>2239</v>
      </c>
    </row>
    <row r="124" spans="1:19" x14ac:dyDescent="0.25">
      <c r="A124" s="62" t="s">
        <v>2239</v>
      </c>
      <c r="B124" s="19">
        <v>6940966</v>
      </c>
      <c r="C124" s="19" t="s">
        <v>7608</v>
      </c>
      <c r="D124" s="19">
        <v>377308</v>
      </c>
      <c r="E124" s="19">
        <v>4595714</v>
      </c>
      <c r="F124" s="19">
        <v>41</v>
      </c>
      <c r="G124" s="36">
        <v>45628</v>
      </c>
      <c r="H124" s="19">
        <v>0</v>
      </c>
      <c r="I124" s="19">
        <v>0</v>
      </c>
      <c r="J124" s="19">
        <v>1938</v>
      </c>
      <c r="K124" s="19" t="s">
        <v>163</v>
      </c>
      <c r="L124" s="19">
        <v>1</v>
      </c>
      <c r="M124" s="19">
        <v>4010427</v>
      </c>
      <c r="N124" s="19" t="s">
        <v>215</v>
      </c>
      <c r="O124" s="19">
        <v>386100</v>
      </c>
      <c r="P124" s="229">
        <v>45628.625833333332</v>
      </c>
      <c r="Q124" s="19">
        <v>386.1</v>
      </c>
      <c r="R124" s="19" t="s">
        <v>43</v>
      </c>
      <c r="S124" s="62" t="s">
        <v>2239</v>
      </c>
    </row>
    <row r="125" spans="1:19" x14ac:dyDescent="0.25">
      <c r="A125" s="62" t="s">
        <v>2239</v>
      </c>
      <c r="B125" s="19">
        <v>6940966</v>
      </c>
      <c r="C125" s="19" t="s">
        <v>7608</v>
      </c>
      <c r="D125" s="19">
        <v>377308</v>
      </c>
      <c r="E125" s="19">
        <v>4595714</v>
      </c>
      <c r="F125" s="19">
        <v>42</v>
      </c>
      <c r="G125" s="36">
        <v>45628</v>
      </c>
      <c r="H125" s="19">
        <v>0</v>
      </c>
      <c r="I125" s="19">
        <v>0</v>
      </c>
      <c r="J125" s="19">
        <v>1932</v>
      </c>
      <c r="K125" s="19" t="s">
        <v>173</v>
      </c>
      <c r="L125" s="19">
        <v>1</v>
      </c>
      <c r="O125" s="19">
        <v>275970</v>
      </c>
      <c r="P125" s="229">
        <v>45628.629027777781</v>
      </c>
      <c r="Q125" s="19">
        <v>275.97000000000003</v>
      </c>
      <c r="R125" s="19" t="s">
        <v>43</v>
      </c>
      <c r="S125" s="62" t="s">
        <v>2239</v>
      </c>
    </row>
    <row r="126" spans="1:19" x14ac:dyDescent="0.25">
      <c r="A126" s="62" t="s">
        <v>2239</v>
      </c>
      <c r="B126" s="19">
        <v>6940966</v>
      </c>
      <c r="C126" s="19" t="s">
        <v>7608</v>
      </c>
      <c r="D126" s="19">
        <v>377308</v>
      </c>
      <c r="E126" s="19">
        <v>4595714</v>
      </c>
      <c r="F126" s="19">
        <v>43</v>
      </c>
      <c r="G126" s="36">
        <v>45628</v>
      </c>
      <c r="H126" s="19">
        <v>0</v>
      </c>
      <c r="I126" s="19">
        <v>0</v>
      </c>
      <c r="J126" s="19">
        <v>1934</v>
      </c>
      <c r="K126" s="19" t="s">
        <v>160</v>
      </c>
      <c r="L126" s="19">
        <v>1</v>
      </c>
      <c r="O126" s="19">
        <v>1003960</v>
      </c>
      <c r="P126" s="229">
        <v>45628.640648148146</v>
      </c>
      <c r="Q126" s="19">
        <v>1003.96</v>
      </c>
      <c r="R126" s="19" t="s">
        <v>43</v>
      </c>
      <c r="S126" s="62" t="s">
        <v>2239</v>
      </c>
    </row>
    <row r="127" spans="1:19" x14ac:dyDescent="0.25">
      <c r="A127" s="62" t="s">
        <v>2239</v>
      </c>
      <c r="B127" s="19">
        <v>6940966</v>
      </c>
      <c r="C127" s="19" t="s">
        <v>7608</v>
      </c>
      <c r="D127" s="19">
        <v>377308</v>
      </c>
      <c r="E127" s="19">
        <v>4595714</v>
      </c>
      <c r="F127" s="19">
        <v>44</v>
      </c>
      <c r="G127" s="36">
        <v>45628</v>
      </c>
      <c r="H127" s="19">
        <v>0</v>
      </c>
      <c r="I127" s="19">
        <v>1</v>
      </c>
      <c r="J127" s="19">
        <v>0</v>
      </c>
      <c r="L127" s="19">
        <v>1</v>
      </c>
      <c r="O127" s="19">
        <v>844893</v>
      </c>
      <c r="P127" s="229">
        <v>45628.65042824074</v>
      </c>
      <c r="Q127" s="19">
        <v>844.89300000000003</v>
      </c>
      <c r="R127" s="19" t="s">
        <v>43</v>
      </c>
      <c r="S127" s="62" t="s">
        <v>2239</v>
      </c>
    </row>
    <row r="128" spans="1:19" x14ac:dyDescent="0.25">
      <c r="A128" s="62" t="s">
        <v>2239</v>
      </c>
      <c r="B128" s="19">
        <v>6940966</v>
      </c>
      <c r="C128" s="19" t="s">
        <v>7608</v>
      </c>
      <c r="D128" s="19">
        <v>377308</v>
      </c>
      <c r="E128" s="19">
        <v>4595714</v>
      </c>
      <c r="F128" s="19">
        <v>45</v>
      </c>
      <c r="G128" s="36">
        <v>45628</v>
      </c>
      <c r="H128" s="19">
        <v>0</v>
      </c>
      <c r="I128" s="19">
        <v>0</v>
      </c>
      <c r="J128" s="19">
        <v>-3</v>
      </c>
      <c r="K128" s="19" t="s">
        <v>185</v>
      </c>
      <c r="L128" s="19">
        <v>1</v>
      </c>
      <c r="O128" s="19">
        <v>8740</v>
      </c>
      <c r="P128" s="229">
        <v>45628.65053240741</v>
      </c>
      <c r="Q128" s="19">
        <v>8.74</v>
      </c>
      <c r="R128" s="19" t="s">
        <v>43</v>
      </c>
      <c r="S128" s="62" t="s">
        <v>2239</v>
      </c>
    </row>
    <row r="129" spans="1:19" x14ac:dyDescent="0.25">
      <c r="A129" s="62" t="s">
        <v>2239</v>
      </c>
      <c r="B129" s="19">
        <v>6940966</v>
      </c>
      <c r="C129" s="19" t="s">
        <v>7608</v>
      </c>
      <c r="D129" s="19">
        <v>377308</v>
      </c>
      <c r="E129" s="19">
        <v>4595714</v>
      </c>
      <c r="F129" s="19">
        <v>46</v>
      </c>
      <c r="G129" s="36">
        <v>45628</v>
      </c>
      <c r="H129" s="19">
        <v>1</v>
      </c>
      <c r="I129" s="19">
        <v>0</v>
      </c>
      <c r="J129" s="19">
        <v>0</v>
      </c>
      <c r="L129" s="19">
        <v>1</v>
      </c>
      <c r="M129" s="19">
        <v>4010427</v>
      </c>
      <c r="N129" s="19" t="s">
        <v>215</v>
      </c>
      <c r="O129" s="19">
        <v>625344</v>
      </c>
      <c r="P129" s="229">
        <v>45628.657766203702</v>
      </c>
      <c r="Q129" s="19">
        <v>625.34400000000005</v>
      </c>
      <c r="R129" s="19" t="s">
        <v>43</v>
      </c>
      <c r="S129" s="62" t="s">
        <v>2239</v>
      </c>
    </row>
    <row r="130" spans="1:19" x14ac:dyDescent="0.25">
      <c r="A130" s="62" t="s">
        <v>2239</v>
      </c>
      <c r="B130" s="19">
        <v>6940966</v>
      </c>
      <c r="C130" s="19" t="s">
        <v>7608</v>
      </c>
      <c r="D130" s="19">
        <v>377308</v>
      </c>
      <c r="E130" s="19">
        <v>4595714</v>
      </c>
      <c r="F130" s="19">
        <v>47</v>
      </c>
      <c r="G130" s="36">
        <v>45628</v>
      </c>
      <c r="H130" s="19">
        <v>0</v>
      </c>
      <c r="I130" s="19">
        <v>0</v>
      </c>
      <c r="J130" s="19">
        <v>1938</v>
      </c>
      <c r="K130" s="19" t="s">
        <v>163</v>
      </c>
      <c r="L130" s="19">
        <v>1</v>
      </c>
      <c r="M130" s="19">
        <v>4010427</v>
      </c>
      <c r="N130" s="19" t="s">
        <v>215</v>
      </c>
      <c r="O130" s="19">
        <v>330413</v>
      </c>
      <c r="P130" s="229">
        <v>45628.661597222221</v>
      </c>
      <c r="Q130" s="19">
        <v>330.41300000000001</v>
      </c>
      <c r="R130" s="19" t="s">
        <v>43</v>
      </c>
      <c r="S130" s="62" t="s">
        <v>2239</v>
      </c>
    </row>
    <row r="131" spans="1:19" x14ac:dyDescent="0.25">
      <c r="A131" s="62" t="s">
        <v>2239</v>
      </c>
      <c r="B131" s="19">
        <v>6940966</v>
      </c>
      <c r="C131" s="19" t="s">
        <v>7608</v>
      </c>
      <c r="D131" s="19">
        <v>377308</v>
      </c>
      <c r="E131" s="19">
        <v>4595714</v>
      </c>
      <c r="F131" s="19">
        <v>48</v>
      </c>
      <c r="G131" s="36">
        <v>45628</v>
      </c>
      <c r="H131" s="19">
        <v>0</v>
      </c>
      <c r="I131" s="19">
        <v>0</v>
      </c>
      <c r="J131" s="19">
        <v>1932</v>
      </c>
      <c r="K131" s="19" t="s">
        <v>173</v>
      </c>
      <c r="L131" s="19">
        <v>1</v>
      </c>
      <c r="O131" s="19">
        <v>226663</v>
      </c>
      <c r="P131" s="229">
        <v>45628.664212962962</v>
      </c>
      <c r="Q131" s="19">
        <v>226.66300000000001</v>
      </c>
      <c r="R131" s="19" t="s">
        <v>43</v>
      </c>
      <c r="S131" s="62" t="s">
        <v>2239</v>
      </c>
    </row>
    <row r="132" spans="1:19" x14ac:dyDescent="0.25">
      <c r="A132" s="62" t="s">
        <v>2239</v>
      </c>
      <c r="B132" s="19">
        <v>6940966</v>
      </c>
      <c r="C132" s="19" t="s">
        <v>7608</v>
      </c>
      <c r="D132" s="19">
        <v>377308</v>
      </c>
      <c r="E132" s="19">
        <v>4595714</v>
      </c>
      <c r="F132" s="19">
        <v>49</v>
      </c>
      <c r="G132" s="36">
        <v>45628</v>
      </c>
      <c r="H132" s="19">
        <v>0</v>
      </c>
      <c r="I132" s="19">
        <v>1</v>
      </c>
      <c r="J132" s="19">
        <v>0</v>
      </c>
      <c r="L132" s="19">
        <v>1</v>
      </c>
      <c r="O132" s="19">
        <v>410650</v>
      </c>
      <c r="P132" s="229">
        <v>45628.668969907405</v>
      </c>
      <c r="Q132" s="19">
        <v>410.65</v>
      </c>
      <c r="R132" s="19" t="s">
        <v>43</v>
      </c>
      <c r="S132" s="62" t="s">
        <v>2239</v>
      </c>
    </row>
    <row r="133" spans="1:19" x14ac:dyDescent="0.25">
      <c r="A133" s="62" t="s">
        <v>2239</v>
      </c>
      <c r="B133" s="19">
        <v>6940966</v>
      </c>
      <c r="C133" s="19" t="s">
        <v>7608</v>
      </c>
      <c r="D133" s="19">
        <v>377308</v>
      </c>
      <c r="E133" s="19">
        <v>4595714</v>
      </c>
      <c r="F133" s="19">
        <v>50</v>
      </c>
      <c r="G133" s="36">
        <v>45628</v>
      </c>
      <c r="H133" s="19">
        <v>0</v>
      </c>
      <c r="I133" s="19">
        <v>0</v>
      </c>
      <c r="J133" s="19">
        <v>1931</v>
      </c>
      <c r="K133" s="19" t="s">
        <v>168</v>
      </c>
      <c r="L133" s="19">
        <v>1</v>
      </c>
      <c r="O133" s="19">
        <v>73137</v>
      </c>
      <c r="P133" s="229">
        <v>45628.669814814813</v>
      </c>
      <c r="Q133" s="19">
        <v>73.137</v>
      </c>
      <c r="R133" s="19" t="s">
        <v>43</v>
      </c>
      <c r="S133" s="62" t="s">
        <v>2239</v>
      </c>
    </row>
    <row r="134" spans="1:19" x14ac:dyDescent="0.25">
      <c r="A134" s="62" t="s">
        <v>2239</v>
      </c>
      <c r="B134" s="19">
        <v>6940966</v>
      </c>
      <c r="C134" s="19" t="s">
        <v>7608</v>
      </c>
      <c r="D134" s="19">
        <v>377308</v>
      </c>
      <c r="E134" s="19">
        <v>4595714</v>
      </c>
      <c r="F134" s="19">
        <v>51</v>
      </c>
      <c r="G134" s="36">
        <v>45628</v>
      </c>
      <c r="H134" s="19">
        <v>0</v>
      </c>
      <c r="I134" s="19">
        <v>1</v>
      </c>
      <c r="J134" s="19">
        <v>0</v>
      </c>
      <c r="L134" s="19">
        <v>1</v>
      </c>
      <c r="O134" s="19">
        <v>8193</v>
      </c>
      <c r="P134" s="229">
        <v>45628.669907407406</v>
      </c>
      <c r="Q134" s="19">
        <v>8.1929999999999996</v>
      </c>
      <c r="R134" s="19" t="s">
        <v>43</v>
      </c>
      <c r="S134" s="62" t="s">
        <v>2239</v>
      </c>
    </row>
    <row r="135" spans="1:19" x14ac:dyDescent="0.25">
      <c r="A135" s="62" t="s">
        <v>2239</v>
      </c>
      <c r="B135" s="19">
        <v>6940966</v>
      </c>
      <c r="C135" s="19" t="s">
        <v>7608</v>
      </c>
      <c r="D135" s="19">
        <v>377308</v>
      </c>
      <c r="E135" s="19">
        <v>4595714</v>
      </c>
      <c r="F135" s="19">
        <v>52</v>
      </c>
      <c r="G135" s="36">
        <v>45628</v>
      </c>
      <c r="H135" s="19">
        <v>0</v>
      </c>
      <c r="I135" s="19">
        <v>0</v>
      </c>
      <c r="J135" s="19">
        <v>1931</v>
      </c>
      <c r="K135" s="19" t="s">
        <v>168</v>
      </c>
      <c r="L135" s="19">
        <v>1</v>
      </c>
      <c r="O135" s="19">
        <v>781480</v>
      </c>
      <c r="P135" s="229">
        <v>45628.67895833333</v>
      </c>
      <c r="Q135" s="19">
        <v>781.48</v>
      </c>
      <c r="R135" s="19" t="s">
        <v>43</v>
      </c>
      <c r="S135" s="62" t="s">
        <v>2239</v>
      </c>
    </row>
    <row r="136" spans="1:19" x14ac:dyDescent="0.25">
      <c r="A136" s="62" t="s">
        <v>2239</v>
      </c>
      <c r="B136" s="19">
        <v>6940966</v>
      </c>
      <c r="C136" s="19" t="s">
        <v>7608</v>
      </c>
      <c r="D136" s="19">
        <v>377308</v>
      </c>
      <c r="E136" s="19">
        <v>4595714</v>
      </c>
      <c r="F136" s="19">
        <v>53</v>
      </c>
      <c r="G136" s="36">
        <v>45628</v>
      </c>
      <c r="H136" s="19">
        <v>0</v>
      </c>
      <c r="I136" s="19">
        <v>1</v>
      </c>
      <c r="J136" s="19">
        <v>0</v>
      </c>
      <c r="L136" s="19">
        <v>1</v>
      </c>
      <c r="O136" s="19">
        <v>1138204</v>
      </c>
      <c r="P136" s="229">
        <v>45628.692129629628</v>
      </c>
      <c r="Q136" s="19">
        <v>1138.204</v>
      </c>
      <c r="R136" s="19" t="s">
        <v>43</v>
      </c>
      <c r="S136" s="62" t="s">
        <v>2239</v>
      </c>
    </row>
    <row r="137" spans="1:19" x14ac:dyDescent="0.25">
      <c r="A137" s="62" t="s">
        <v>2239</v>
      </c>
      <c r="B137" s="19">
        <v>6940966</v>
      </c>
      <c r="C137" s="19" t="s">
        <v>7608</v>
      </c>
      <c r="D137" s="19">
        <v>377308</v>
      </c>
      <c r="E137" s="19">
        <v>4595714</v>
      </c>
      <c r="F137" s="19">
        <v>54</v>
      </c>
      <c r="G137" s="36">
        <v>45628</v>
      </c>
      <c r="H137" s="19">
        <v>0</v>
      </c>
      <c r="I137" s="19">
        <v>0</v>
      </c>
      <c r="J137" s="19">
        <v>-3</v>
      </c>
      <c r="K137" s="19" t="s">
        <v>185</v>
      </c>
      <c r="L137" s="19">
        <v>1</v>
      </c>
      <c r="O137" s="19">
        <v>15973</v>
      </c>
      <c r="P137" s="229">
        <v>45628.692314814813</v>
      </c>
      <c r="Q137" s="19">
        <v>15.973000000000001</v>
      </c>
      <c r="R137" s="19" t="s">
        <v>43</v>
      </c>
      <c r="S137" s="62" t="s">
        <v>2239</v>
      </c>
    </row>
    <row r="138" spans="1:19" x14ac:dyDescent="0.25">
      <c r="A138" s="62" t="s">
        <v>2239</v>
      </c>
      <c r="B138" s="19">
        <v>6940966</v>
      </c>
      <c r="C138" s="19" t="s">
        <v>7608</v>
      </c>
      <c r="D138" s="19">
        <v>377308</v>
      </c>
      <c r="E138" s="19">
        <v>4595714</v>
      </c>
      <c r="F138" s="19">
        <v>55</v>
      </c>
      <c r="G138" s="36">
        <v>45628</v>
      </c>
      <c r="H138" s="19">
        <v>1</v>
      </c>
      <c r="I138" s="19">
        <v>0</v>
      </c>
      <c r="J138" s="19">
        <v>0</v>
      </c>
      <c r="L138" s="19">
        <v>1</v>
      </c>
      <c r="M138" s="19">
        <v>4010427</v>
      </c>
      <c r="N138" s="19" t="s">
        <v>215</v>
      </c>
      <c r="O138" s="19">
        <v>582453</v>
      </c>
      <c r="P138" s="229">
        <v>45628.699050925927</v>
      </c>
      <c r="Q138" s="19">
        <v>582.45299999999997</v>
      </c>
      <c r="R138" s="19" t="s">
        <v>43</v>
      </c>
      <c r="S138" s="62" t="s">
        <v>2239</v>
      </c>
    </row>
    <row r="139" spans="1:19" x14ac:dyDescent="0.25">
      <c r="A139" s="62" t="s">
        <v>2239</v>
      </c>
      <c r="B139" s="19">
        <v>6940966</v>
      </c>
      <c r="C139" s="19" t="s">
        <v>7608</v>
      </c>
      <c r="D139" s="19">
        <v>377308</v>
      </c>
      <c r="E139" s="19">
        <v>4595714</v>
      </c>
      <c r="F139" s="19">
        <v>56</v>
      </c>
      <c r="G139" s="36">
        <v>45628</v>
      </c>
      <c r="H139" s="19">
        <v>0</v>
      </c>
      <c r="I139" s="19">
        <v>0</v>
      </c>
      <c r="J139" s="19">
        <v>1938</v>
      </c>
      <c r="K139" s="19" t="s">
        <v>163</v>
      </c>
      <c r="L139" s="19">
        <v>1</v>
      </c>
      <c r="M139" s="19">
        <v>4010427</v>
      </c>
      <c r="N139" s="19" t="s">
        <v>215</v>
      </c>
      <c r="O139" s="19">
        <v>265980</v>
      </c>
      <c r="P139" s="229">
        <v>45628.70212962963</v>
      </c>
      <c r="Q139" s="19">
        <v>265.98</v>
      </c>
      <c r="R139" s="19" t="s">
        <v>43</v>
      </c>
      <c r="S139" s="62" t="s">
        <v>2239</v>
      </c>
    </row>
    <row r="140" spans="1:19" x14ac:dyDescent="0.25">
      <c r="A140" s="62" t="s">
        <v>2239</v>
      </c>
      <c r="B140" s="19">
        <v>6940966</v>
      </c>
      <c r="C140" s="19" t="s">
        <v>7608</v>
      </c>
      <c r="D140" s="19">
        <v>377308</v>
      </c>
      <c r="E140" s="19">
        <v>4595714</v>
      </c>
      <c r="F140" s="19">
        <v>57</v>
      </c>
      <c r="G140" s="36">
        <v>45628</v>
      </c>
      <c r="H140" s="19">
        <v>0</v>
      </c>
      <c r="I140" s="19">
        <v>1</v>
      </c>
      <c r="J140" s="19">
        <v>0</v>
      </c>
      <c r="L140" s="19">
        <v>1</v>
      </c>
      <c r="O140" s="19">
        <v>605240</v>
      </c>
      <c r="P140" s="229">
        <v>45628.709143518521</v>
      </c>
      <c r="Q140" s="19">
        <v>605.24</v>
      </c>
      <c r="R140" s="19" t="s">
        <v>43</v>
      </c>
      <c r="S140" s="62" t="s">
        <v>2239</v>
      </c>
    </row>
    <row r="141" spans="1:19" x14ac:dyDescent="0.25">
      <c r="A141" s="62" t="s">
        <v>2239</v>
      </c>
      <c r="B141" s="19">
        <v>6940966</v>
      </c>
      <c r="C141" s="19" t="s">
        <v>7608</v>
      </c>
      <c r="D141" s="19">
        <v>377308</v>
      </c>
      <c r="E141" s="19">
        <v>4595714</v>
      </c>
      <c r="F141" s="19">
        <v>58</v>
      </c>
      <c r="G141" s="36">
        <v>45628</v>
      </c>
      <c r="H141" s="19">
        <v>0</v>
      </c>
      <c r="I141" s="19">
        <v>0</v>
      </c>
      <c r="J141" s="19">
        <v>0</v>
      </c>
      <c r="L141" s="19">
        <v>2</v>
      </c>
      <c r="O141" s="19">
        <v>0</v>
      </c>
      <c r="P141" s="229">
        <v>45628.709143518521</v>
      </c>
      <c r="Q141" s="19">
        <v>0</v>
      </c>
      <c r="R141" s="19" t="s">
        <v>43</v>
      </c>
      <c r="S141" s="62" t="s">
        <v>2239</v>
      </c>
    </row>
    <row r="142" spans="1:19" x14ac:dyDescent="0.25">
      <c r="A142" s="62" t="s">
        <v>2239</v>
      </c>
      <c r="B142" s="19">
        <v>6940966</v>
      </c>
      <c r="C142" s="19" t="s">
        <v>7608</v>
      </c>
      <c r="D142" s="19">
        <v>377308</v>
      </c>
      <c r="E142" s="19">
        <v>4595714</v>
      </c>
      <c r="F142" s="19">
        <v>1</v>
      </c>
      <c r="G142" s="36">
        <v>45629</v>
      </c>
      <c r="H142" s="19">
        <v>0</v>
      </c>
      <c r="I142" s="19">
        <v>0</v>
      </c>
      <c r="J142" s="19">
        <v>0</v>
      </c>
      <c r="L142" s="19">
        <v>0</v>
      </c>
      <c r="O142" s="19">
        <v>3</v>
      </c>
      <c r="P142" s="229">
        <v>45629.331030092595</v>
      </c>
      <c r="Q142" s="19">
        <v>3.0000000000000001E-3</v>
      </c>
      <c r="R142" s="19" t="s">
        <v>43</v>
      </c>
      <c r="S142" s="62" t="s">
        <v>2239</v>
      </c>
    </row>
    <row r="143" spans="1:19" x14ac:dyDescent="0.25">
      <c r="A143" s="62" t="s">
        <v>2239</v>
      </c>
      <c r="B143" s="19">
        <v>6940966</v>
      </c>
      <c r="C143" s="19" t="s">
        <v>7608</v>
      </c>
      <c r="D143" s="19">
        <v>377308</v>
      </c>
      <c r="E143" s="19">
        <v>4595714</v>
      </c>
      <c r="F143" s="19">
        <v>2</v>
      </c>
      <c r="G143" s="36">
        <v>45629</v>
      </c>
      <c r="H143" s="19">
        <v>0</v>
      </c>
      <c r="I143" s="19">
        <v>0</v>
      </c>
      <c r="J143" s="19">
        <v>0</v>
      </c>
      <c r="L143" s="19">
        <v>1</v>
      </c>
      <c r="O143" s="19">
        <v>235980</v>
      </c>
      <c r="P143" s="229">
        <v>45629.333761574075</v>
      </c>
      <c r="Q143" s="19">
        <v>235.98</v>
      </c>
      <c r="R143" s="19" t="s">
        <v>43</v>
      </c>
      <c r="S143" s="62" t="s">
        <v>2239</v>
      </c>
    </row>
    <row r="144" spans="1:19" x14ac:dyDescent="0.25">
      <c r="A144" s="62" t="s">
        <v>2239</v>
      </c>
      <c r="B144" s="19">
        <v>6940966</v>
      </c>
      <c r="C144" s="19" t="s">
        <v>7608</v>
      </c>
      <c r="D144" s="19">
        <v>377308</v>
      </c>
      <c r="E144" s="19">
        <v>4595714</v>
      </c>
      <c r="F144" s="19">
        <v>3</v>
      </c>
      <c r="G144" s="36">
        <v>45629</v>
      </c>
      <c r="H144" s="19">
        <v>0</v>
      </c>
      <c r="I144" s="19">
        <v>1</v>
      </c>
      <c r="J144" s="19">
        <v>0</v>
      </c>
      <c r="L144" s="19">
        <v>1</v>
      </c>
      <c r="O144" s="19">
        <v>918743</v>
      </c>
      <c r="P144" s="229">
        <v>45629.344398148147</v>
      </c>
      <c r="Q144" s="19">
        <v>918.74300000000005</v>
      </c>
      <c r="R144" s="19" t="s">
        <v>43</v>
      </c>
      <c r="S144" s="62" t="s">
        <v>2239</v>
      </c>
    </row>
    <row r="145" spans="1:19" x14ac:dyDescent="0.25">
      <c r="A145" s="62" t="s">
        <v>2239</v>
      </c>
      <c r="B145" s="19">
        <v>6940966</v>
      </c>
      <c r="C145" s="19" t="s">
        <v>7608</v>
      </c>
      <c r="D145" s="19">
        <v>377308</v>
      </c>
      <c r="E145" s="19">
        <v>4595714</v>
      </c>
      <c r="F145" s="19">
        <v>4</v>
      </c>
      <c r="G145" s="36">
        <v>45629</v>
      </c>
      <c r="H145" s="19">
        <v>0</v>
      </c>
      <c r="I145" s="19">
        <v>0</v>
      </c>
      <c r="J145" s="19">
        <v>-3</v>
      </c>
      <c r="K145" s="19" t="s">
        <v>185</v>
      </c>
      <c r="L145" s="19">
        <v>1</v>
      </c>
      <c r="O145" s="19">
        <v>6050</v>
      </c>
      <c r="P145" s="229">
        <v>45629.344467592593</v>
      </c>
      <c r="Q145" s="19">
        <v>6.05</v>
      </c>
      <c r="R145" s="19" t="s">
        <v>43</v>
      </c>
      <c r="S145" s="62" t="s">
        <v>2239</v>
      </c>
    </row>
    <row r="146" spans="1:19" x14ac:dyDescent="0.25">
      <c r="A146" s="62" t="s">
        <v>2239</v>
      </c>
      <c r="B146" s="19">
        <v>6940966</v>
      </c>
      <c r="C146" s="19" t="s">
        <v>7608</v>
      </c>
      <c r="D146" s="19">
        <v>377308</v>
      </c>
      <c r="E146" s="19">
        <v>4595714</v>
      </c>
      <c r="F146" s="19">
        <v>5</v>
      </c>
      <c r="G146" s="36">
        <v>45629</v>
      </c>
      <c r="H146" s="19">
        <v>1</v>
      </c>
      <c r="I146" s="19">
        <v>0</v>
      </c>
      <c r="J146" s="19">
        <v>0</v>
      </c>
      <c r="L146" s="19">
        <v>1</v>
      </c>
      <c r="M146" s="19">
        <v>4010427</v>
      </c>
      <c r="N146" s="19" t="s">
        <v>215</v>
      </c>
      <c r="O146" s="19">
        <v>166314</v>
      </c>
      <c r="P146" s="229">
        <v>45629.346388888887</v>
      </c>
      <c r="Q146" s="19">
        <v>166.31399999999999</v>
      </c>
      <c r="R146" s="19" t="s">
        <v>43</v>
      </c>
      <c r="S146" s="62" t="s">
        <v>2239</v>
      </c>
    </row>
    <row r="147" spans="1:19" x14ac:dyDescent="0.25">
      <c r="A147" s="62" t="s">
        <v>2239</v>
      </c>
      <c r="B147" s="19">
        <v>6940966</v>
      </c>
      <c r="C147" s="19" t="s">
        <v>7608</v>
      </c>
      <c r="D147" s="19">
        <v>377308</v>
      </c>
      <c r="E147" s="19">
        <v>4595714</v>
      </c>
      <c r="F147" s="19">
        <v>6</v>
      </c>
      <c r="G147" s="36">
        <v>45629</v>
      </c>
      <c r="H147" s="19">
        <v>0</v>
      </c>
      <c r="I147" s="19">
        <v>0</v>
      </c>
      <c r="J147" s="19">
        <v>1938</v>
      </c>
      <c r="K147" s="19" t="s">
        <v>163</v>
      </c>
      <c r="L147" s="19">
        <v>1</v>
      </c>
      <c r="M147" s="19">
        <v>4010427</v>
      </c>
      <c r="N147" s="19" t="s">
        <v>215</v>
      </c>
      <c r="O147" s="19">
        <v>338750</v>
      </c>
      <c r="P147" s="229">
        <v>45629.350312499999</v>
      </c>
      <c r="Q147" s="19">
        <v>338.75</v>
      </c>
      <c r="R147" s="19" t="s">
        <v>43</v>
      </c>
      <c r="S147" s="62" t="s">
        <v>2239</v>
      </c>
    </row>
    <row r="148" spans="1:19" x14ac:dyDescent="0.25">
      <c r="A148" s="62" t="s">
        <v>2239</v>
      </c>
      <c r="B148" s="19">
        <v>6940966</v>
      </c>
      <c r="C148" s="19" t="s">
        <v>7608</v>
      </c>
      <c r="D148" s="19">
        <v>377308</v>
      </c>
      <c r="E148" s="19">
        <v>4595714</v>
      </c>
      <c r="F148" s="19">
        <v>7</v>
      </c>
      <c r="G148" s="36">
        <v>45629</v>
      </c>
      <c r="H148" s="19">
        <v>0</v>
      </c>
      <c r="I148" s="19">
        <v>1</v>
      </c>
      <c r="J148" s="19">
        <v>0</v>
      </c>
      <c r="L148" s="19">
        <v>1</v>
      </c>
      <c r="O148" s="19">
        <v>878630</v>
      </c>
      <c r="P148" s="229">
        <v>45629.360474537039</v>
      </c>
      <c r="Q148" s="19">
        <v>878.63</v>
      </c>
      <c r="R148" s="19" t="s">
        <v>43</v>
      </c>
      <c r="S148" s="62" t="s">
        <v>2239</v>
      </c>
    </row>
    <row r="149" spans="1:19" x14ac:dyDescent="0.25">
      <c r="A149" s="62" t="s">
        <v>2239</v>
      </c>
      <c r="B149" s="19">
        <v>6940966</v>
      </c>
      <c r="C149" s="19" t="s">
        <v>7608</v>
      </c>
      <c r="D149" s="19">
        <v>377308</v>
      </c>
      <c r="E149" s="19">
        <v>4595714</v>
      </c>
      <c r="F149" s="19">
        <v>8</v>
      </c>
      <c r="G149" s="36">
        <v>45629</v>
      </c>
      <c r="H149" s="19">
        <v>0</v>
      </c>
      <c r="I149" s="19">
        <v>0</v>
      </c>
      <c r="J149" s="19">
        <v>-3</v>
      </c>
      <c r="K149" s="19" t="s">
        <v>185</v>
      </c>
      <c r="L149" s="19">
        <v>1</v>
      </c>
      <c r="O149" s="19">
        <v>5533</v>
      </c>
      <c r="P149" s="229">
        <v>45629.360543981478</v>
      </c>
      <c r="Q149" s="19">
        <v>5.5330000000000004</v>
      </c>
      <c r="R149" s="19" t="s">
        <v>43</v>
      </c>
      <c r="S149" s="62" t="s">
        <v>2239</v>
      </c>
    </row>
    <row r="150" spans="1:19" x14ac:dyDescent="0.25">
      <c r="A150" s="62" t="s">
        <v>2239</v>
      </c>
      <c r="B150" s="19">
        <v>6940966</v>
      </c>
      <c r="C150" s="19" t="s">
        <v>7608</v>
      </c>
      <c r="D150" s="19">
        <v>377308</v>
      </c>
      <c r="E150" s="19">
        <v>4595714</v>
      </c>
      <c r="F150" s="19">
        <v>9</v>
      </c>
      <c r="G150" s="36">
        <v>45629</v>
      </c>
      <c r="H150" s="19">
        <v>1</v>
      </c>
      <c r="I150" s="19">
        <v>0</v>
      </c>
      <c r="J150" s="19">
        <v>0</v>
      </c>
      <c r="L150" s="19">
        <v>1</v>
      </c>
      <c r="M150" s="19">
        <v>4010427</v>
      </c>
      <c r="N150" s="19" t="s">
        <v>215</v>
      </c>
      <c r="O150" s="19">
        <v>241663</v>
      </c>
      <c r="P150" s="229">
        <v>45629.363344907404</v>
      </c>
      <c r="Q150" s="19">
        <v>241.66300000000001</v>
      </c>
      <c r="R150" s="19" t="s">
        <v>43</v>
      </c>
      <c r="S150" s="62" t="s">
        <v>2239</v>
      </c>
    </row>
    <row r="151" spans="1:19" x14ac:dyDescent="0.25">
      <c r="A151" s="62" t="s">
        <v>2239</v>
      </c>
      <c r="B151" s="19">
        <v>6940966</v>
      </c>
      <c r="C151" s="19" t="s">
        <v>7608</v>
      </c>
      <c r="D151" s="19">
        <v>377308</v>
      </c>
      <c r="E151" s="19">
        <v>4595714</v>
      </c>
      <c r="F151" s="19">
        <v>10</v>
      </c>
      <c r="G151" s="36">
        <v>45629</v>
      </c>
      <c r="H151" s="19">
        <v>0</v>
      </c>
      <c r="I151" s="19">
        <v>0</v>
      </c>
      <c r="J151" s="19">
        <v>1938</v>
      </c>
      <c r="K151" s="19" t="s">
        <v>163</v>
      </c>
      <c r="L151" s="19">
        <v>1</v>
      </c>
      <c r="M151" s="19">
        <v>4010427</v>
      </c>
      <c r="N151" s="19" t="s">
        <v>215</v>
      </c>
      <c r="O151" s="19">
        <v>363480</v>
      </c>
      <c r="P151" s="229">
        <v>45629.367546296293</v>
      </c>
      <c r="Q151" s="19">
        <v>363.48</v>
      </c>
      <c r="R151" s="19" t="s">
        <v>43</v>
      </c>
      <c r="S151" s="62" t="s">
        <v>2239</v>
      </c>
    </row>
    <row r="152" spans="1:19" x14ac:dyDescent="0.25">
      <c r="A152" s="62" t="s">
        <v>2239</v>
      </c>
      <c r="B152" s="19">
        <v>6940966</v>
      </c>
      <c r="C152" s="19" t="s">
        <v>7608</v>
      </c>
      <c r="D152" s="19">
        <v>377308</v>
      </c>
      <c r="E152" s="19">
        <v>4595714</v>
      </c>
      <c r="F152" s="19">
        <v>11</v>
      </c>
      <c r="G152" s="36">
        <v>45629</v>
      </c>
      <c r="H152" s="19">
        <v>0</v>
      </c>
      <c r="I152" s="19">
        <v>1</v>
      </c>
      <c r="J152" s="19">
        <v>0</v>
      </c>
      <c r="L152" s="19">
        <v>1</v>
      </c>
      <c r="O152" s="19">
        <v>2560234</v>
      </c>
      <c r="P152" s="229">
        <v>45629.397175925929</v>
      </c>
      <c r="Q152" s="19">
        <v>2560.2339999999999</v>
      </c>
      <c r="R152" s="19" t="s">
        <v>43</v>
      </c>
      <c r="S152" s="62" t="s">
        <v>2239</v>
      </c>
    </row>
    <row r="153" spans="1:19" x14ac:dyDescent="0.25">
      <c r="A153" s="62" t="s">
        <v>2239</v>
      </c>
      <c r="B153" s="19">
        <v>6940966</v>
      </c>
      <c r="C153" s="19" t="s">
        <v>7608</v>
      </c>
      <c r="D153" s="19">
        <v>377308</v>
      </c>
      <c r="E153" s="19">
        <v>4595714</v>
      </c>
      <c r="F153" s="19">
        <v>12</v>
      </c>
      <c r="G153" s="36">
        <v>45629</v>
      </c>
      <c r="H153" s="19">
        <v>0</v>
      </c>
      <c r="I153" s="19">
        <v>0</v>
      </c>
      <c r="J153" s="19">
        <v>-3</v>
      </c>
      <c r="K153" s="19" t="s">
        <v>185</v>
      </c>
      <c r="L153" s="19">
        <v>1</v>
      </c>
      <c r="O153" s="19">
        <v>5180</v>
      </c>
      <c r="P153" s="229">
        <v>45629.397233796299</v>
      </c>
      <c r="Q153" s="19">
        <v>5.18</v>
      </c>
      <c r="R153" s="19" t="s">
        <v>43</v>
      </c>
      <c r="S153" s="62" t="s">
        <v>2239</v>
      </c>
    </row>
    <row r="154" spans="1:19" x14ac:dyDescent="0.25">
      <c r="A154" s="62" t="s">
        <v>2239</v>
      </c>
      <c r="B154" s="19">
        <v>6940966</v>
      </c>
      <c r="C154" s="19" t="s">
        <v>7608</v>
      </c>
      <c r="D154" s="19">
        <v>377308</v>
      </c>
      <c r="E154" s="19">
        <v>4595714</v>
      </c>
      <c r="F154" s="19">
        <v>13</v>
      </c>
      <c r="G154" s="36">
        <v>45629</v>
      </c>
      <c r="H154" s="19">
        <v>1</v>
      </c>
      <c r="I154" s="19">
        <v>0</v>
      </c>
      <c r="J154" s="19">
        <v>0</v>
      </c>
      <c r="L154" s="19">
        <v>1</v>
      </c>
      <c r="M154" s="19">
        <v>4010427</v>
      </c>
      <c r="N154" s="19" t="s">
        <v>215</v>
      </c>
      <c r="O154" s="19">
        <v>345160</v>
      </c>
      <c r="P154" s="229">
        <v>45629.401238425926</v>
      </c>
      <c r="Q154" s="19">
        <v>345.16</v>
      </c>
      <c r="R154" s="19" t="s">
        <v>43</v>
      </c>
      <c r="S154" s="62" t="s">
        <v>2239</v>
      </c>
    </row>
    <row r="155" spans="1:19" x14ac:dyDescent="0.25">
      <c r="A155" s="62" t="s">
        <v>2239</v>
      </c>
      <c r="B155" s="19">
        <v>6940966</v>
      </c>
      <c r="C155" s="19" t="s">
        <v>7608</v>
      </c>
      <c r="D155" s="19">
        <v>377308</v>
      </c>
      <c r="E155" s="19">
        <v>4595714</v>
      </c>
      <c r="F155" s="19">
        <v>14</v>
      </c>
      <c r="G155" s="36">
        <v>45629</v>
      </c>
      <c r="H155" s="19">
        <v>0</v>
      </c>
      <c r="I155" s="19">
        <v>0</v>
      </c>
      <c r="J155" s="19">
        <v>1938</v>
      </c>
      <c r="K155" s="19" t="s">
        <v>163</v>
      </c>
      <c r="L155" s="19">
        <v>1</v>
      </c>
      <c r="M155" s="19">
        <v>4010427</v>
      </c>
      <c r="N155" s="19" t="s">
        <v>215</v>
      </c>
      <c r="O155" s="19">
        <v>475766</v>
      </c>
      <c r="P155" s="229">
        <v>45629.406736111108</v>
      </c>
      <c r="Q155" s="19">
        <v>475.76600000000002</v>
      </c>
      <c r="R155" s="19" t="s">
        <v>43</v>
      </c>
      <c r="S155" s="62" t="s">
        <v>2239</v>
      </c>
    </row>
    <row r="156" spans="1:19" x14ac:dyDescent="0.25">
      <c r="A156" s="62" t="s">
        <v>2239</v>
      </c>
      <c r="B156" s="19">
        <v>6940966</v>
      </c>
      <c r="C156" s="19" t="s">
        <v>7608</v>
      </c>
      <c r="D156" s="19">
        <v>377308</v>
      </c>
      <c r="E156" s="19">
        <v>4595714</v>
      </c>
      <c r="F156" s="19">
        <v>15</v>
      </c>
      <c r="G156" s="36">
        <v>45629</v>
      </c>
      <c r="H156" s="19">
        <v>0</v>
      </c>
      <c r="I156" s="19">
        <v>1</v>
      </c>
      <c r="J156" s="19">
        <v>0</v>
      </c>
      <c r="L156" s="19">
        <v>1</v>
      </c>
      <c r="O156" s="19">
        <v>2104</v>
      </c>
      <c r="P156" s="229">
        <v>45629.406759259262</v>
      </c>
      <c r="Q156" s="19">
        <v>2.1040000000000001</v>
      </c>
      <c r="R156" s="19" t="s">
        <v>43</v>
      </c>
      <c r="S156" s="62" t="s">
        <v>2239</v>
      </c>
    </row>
    <row r="157" spans="1:19" x14ac:dyDescent="0.25">
      <c r="A157" s="62" t="s">
        <v>2239</v>
      </c>
      <c r="B157" s="19">
        <v>6940966</v>
      </c>
      <c r="C157" s="19" t="s">
        <v>7608</v>
      </c>
      <c r="D157" s="19">
        <v>377308</v>
      </c>
      <c r="E157" s="19">
        <v>4595714</v>
      </c>
      <c r="F157" s="19">
        <v>16</v>
      </c>
      <c r="G157" s="36">
        <v>45629</v>
      </c>
      <c r="H157" s="19">
        <v>0</v>
      </c>
      <c r="I157" s="19">
        <v>0</v>
      </c>
      <c r="J157" s="19">
        <v>1934</v>
      </c>
      <c r="K157" s="19" t="s">
        <v>160</v>
      </c>
      <c r="L157" s="19">
        <v>1</v>
      </c>
      <c r="O157" s="19">
        <v>885783</v>
      </c>
      <c r="P157" s="229">
        <v>45629.417013888888</v>
      </c>
      <c r="Q157" s="19">
        <v>885.78300000000002</v>
      </c>
      <c r="R157" s="19" t="s">
        <v>43</v>
      </c>
      <c r="S157" s="62" t="s">
        <v>2239</v>
      </c>
    </row>
    <row r="158" spans="1:19" x14ac:dyDescent="0.25">
      <c r="A158" s="62" t="s">
        <v>2239</v>
      </c>
      <c r="B158" s="19">
        <v>6940966</v>
      </c>
      <c r="C158" s="19" t="s">
        <v>7608</v>
      </c>
      <c r="D158" s="19">
        <v>377308</v>
      </c>
      <c r="E158" s="19">
        <v>4595714</v>
      </c>
      <c r="F158" s="19">
        <v>17</v>
      </c>
      <c r="G158" s="36">
        <v>45629</v>
      </c>
      <c r="H158" s="19">
        <v>0</v>
      </c>
      <c r="I158" s="19">
        <v>1</v>
      </c>
      <c r="J158" s="19">
        <v>0</v>
      </c>
      <c r="L158" s="19">
        <v>1</v>
      </c>
      <c r="O158" s="19">
        <v>1451290</v>
      </c>
      <c r="P158" s="229">
        <v>45629.433819444443</v>
      </c>
      <c r="Q158" s="19">
        <v>1451.29</v>
      </c>
      <c r="R158" s="19" t="s">
        <v>43</v>
      </c>
      <c r="S158" s="62" t="s">
        <v>2239</v>
      </c>
    </row>
    <row r="159" spans="1:19" x14ac:dyDescent="0.25">
      <c r="A159" s="62" t="s">
        <v>2239</v>
      </c>
      <c r="B159" s="19">
        <v>6940966</v>
      </c>
      <c r="C159" s="19" t="s">
        <v>7608</v>
      </c>
      <c r="D159" s="19">
        <v>377308</v>
      </c>
      <c r="E159" s="19">
        <v>4595714</v>
      </c>
      <c r="F159" s="19">
        <v>18</v>
      </c>
      <c r="G159" s="36">
        <v>45629</v>
      </c>
      <c r="H159" s="19">
        <v>0</v>
      </c>
      <c r="I159" s="19">
        <v>0</v>
      </c>
      <c r="J159" s="19">
        <v>-3</v>
      </c>
      <c r="K159" s="19" t="s">
        <v>185</v>
      </c>
      <c r="L159" s="19">
        <v>1</v>
      </c>
      <c r="O159" s="19">
        <v>4930</v>
      </c>
      <c r="P159" s="229">
        <v>45629.433865740742</v>
      </c>
      <c r="Q159" s="19">
        <v>4.93</v>
      </c>
      <c r="R159" s="19" t="s">
        <v>43</v>
      </c>
      <c r="S159" s="62" t="s">
        <v>2239</v>
      </c>
    </row>
    <row r="160" spans="1:19" x14ac:dyDescent="0.25">
      <c r="A160" s="62" t="s">
        <v>2239</v>
      </c>
      <c r="B160" s="19">
        <v>6940966</v>
      </c>
      <c r="C160" s="19" t="s">
        <v>7608</v>
      </c>
      <c r="D160" s="19">
        <v>377308</v>
      </c>
      <c r="E160" s="19">
        <v>4595714</v>
      </c>
      <c r="F160" s="19">
        <v>19</v>
      </c>
      <c r="G160" s="36">
        <v>45629</v>
      </c>
      <c r="H160" s="19">
        <v>1</v>
      </c>
      <c r="I160" s="19">
        <v>0</v>
      </c>
      <c r="J160" s="19">
        <v>0</v>
      </c>
      <c r="L160" s="19">
        <v>1</v>
      </c>
      <c r="M160" s="19">
        <v>4010427</v>
      </c>
      <c r="N160" s="19" t="s">
        <v>215</v>
      </c>
      <c r="O160" s="19">
        <v>569660</v>
      </c>
      <c r="P160" s="229">
        <v>45629.440462962964</v>
      </c>
      <c r="Q160" s="19">
        <v>569.66</v>
      </c>
      <c r="R160" s="19" t="s">
        <v>43</v>
      </c>
      <c r="S160" s="62" t="s">
        <v>2239</v>
      </c>
    </row>
    <row r="161" spans="1:19" x14ac:dyDescent="0.25">
      <c r="A161" s="62" t="s">
        <v>2239</v>
      </c>
      <c r="B161" s="19">
        <v>6940966</v>
      </c>
      <c r="C161" s="19" t="s">
        <v>7608</v>
      </c>
      <c r="D161" s="19">
        <v>377308</v>
      </c>
      <c r="E161" s="19">
        <v>4595714</v>
      </c>
      <c r="F161" s="19">
        <v>20</v>
      </c>
      <c r="G161" s="36">
        <v>45629</v>
      </c>
      <c r="H161" s="19">
        <v>0</v>
      </c>
      <c r="I161" s="19">
        <v>0</v>
      </c>
      <c r="J161" s="19">
        <v>1938</v>
      </c>
      <c r="K161" s="19" t="s">
        <v>163</v>
      </c>
      <c r="L161" s="19">
        <v>1</v>
      </c>
      <c r="M161" s="19">
        <v>4010427</v>
      </c>
      <c r="N161" s="19" t="s">
        <v>215</v>
      </c>
      <c r="O161" s="19">
        <v>305783</v>
      </c>
      <c r="P161" s="229">
        <v>45629.444004629629</v>
      </c>
      <c r="Q161" s="19">
        <v>305.78300000000002</v>
      </c>
      <c r="R161" s="19" t="s">
        <v>43</v>
      </c>
      <c r="S161" s="62" t="s">
        <v>2239</v>
      </c>
    </row>
    <row r="162" spans="1:19" x14ac:dyDescent="0.25">
      <c r="A162" s="62" t="s">
        <v>2239</v>
      </c>
      <c r="B162" s="19">
        <v>6940966</v>
      </c>
      <c r="C162" s="19" t="s">
        <v>7608</v>
      </c>
      <c r="D162" s="19">
        <v>377308</v>
      </c>
      <c r="E162" s="19">
        <v>4595714</v>
      </c>
      <c r="F162" s="19">
        <v>21</v>
      </c>
      <c r="G162" s="36">
        <v>45629</v>
      </c>
      <c r="H162" s="19">
        <v>0</v>
      </c>
      <c r="I162" s="19">
        <v>1</v>
      </c>
      <c r="J162" s="19">
        <v>0</v>
      </c>
      <c r="L162" s="19">
        <v>1</v>
      </c>
      <c r="O162" s="19">
        <v>988004</v>
      </c>
      <c r="P162" s="229">
        <v>45629.455439814818</v>
      </c>
      <c r="Q162" s="19">
        <v>988.00400000000002</v>
      </c>
      <c r="R162" s="19" t="s">
        <v>43</v>
      </c>
      <c r="S162" s="62" t="s">
        <v>2239</v>
      </c>
    </row>
    <row r="163" spans="1:19" x14ac:dyDescent="0.25">
      <c r="A163" s="62" t="s">
        <v>2239</v>
      </c>
      <c r="B163" s="19">
        <v>6940966</v>
      </c>
      <c r="C163" s="19" t="s">
        <v>7608</v>
      </c>
      <c r="D163" s="19">
        <v>377308</v>
      </c>
      <c r="E163" s="19">
        <v>4595714</v>
      </c>
      <c r="F163" s="19">
        <v>22</v>
      </c>
      <c r="G163" s="36">
        <v>45629</v>
      </c>
      <c r="H163" s="19">
        <v>1</v>
      </c>
      <c r="I163" s="19">
        <v>0</v>
      </c>
      <c r="J163" s="19">
        <v>0</v>
      </c>
      <c r="L163" s="19">
        <v>1</v>
      </c>
      <c r="M163" s="19">
        <v>431941</v>
      </c>
      <c r="N163" s="19" t="s">
        <v>214</v>
      </c>
      <c r="O163" s="19">
        <v>718583</v>
      </c>
      <c r="P163" s="229">
        <v>45629.463750000003</v>
      </c>
      <c r="Q163" s="19">
        <v>718.58299999999997</v>
      </c>
      <c r="R163" s="19" t="s">
        <v>43</v>
      </c>
      <c r="S163" s="62" t="s">
        <v>2239</v>
      </c>
    </row>
    <row r="164" spans="1:19" x14ac:dyDescent="0.25">
      <c r="A164" s="62" t="s">
        <v>2239</v>
      </c>
      <c r="B164" s="19">
        <v>6940966</v>
      </c>
      <c r="C164" s="19" t="s">
        <v>7608</v>
      </c>
      <c r="D164" s="19">
        <v>377308</v>
      </c>
      <c r="E164" s="19">
        <v>4595714</v>
      </c>
      <c r="F164" s="19">
        <v>23</v>
      </c>
      <c r="G164" s="36">
        <v>45629</v>
      </c>
      <c r="H164" s="19">
        <v>0</v>
      </c>
      <c r="I164" s="19">
        <v>0</v>
      </c>
      <c r="J164" s="19">
        <v>1938</v>
      </c>
      <c r="K164" s="19" t="s">
        <v>163</v>
      </c>
      <c r="L164" s="19">
        <v>1</v>
      </c>
      <c r="M164" s="19">
        <v>431941</v>
      </c>
      <c r="N164" s="19" t="s">
        <v>214</v>
      </c>
      <c r="O164" s="19">
        <v>202127</v>
      </c>
      <c r="P164" s="229">
        <v>45629.466099537036</v>
      </c>
      <c r="Q164" s="19">
        <v>202.12700000000001</v>
      </c>
      <c r="R164" s="19" t="s">
        <v>43</v>
      </c>
      <c r="S164" s="62" t="s">
        <v>2239</v>
      </c>
    </row>
    <row r="165" spans="1:19" x14ac:dyDescent="0.25">
      <c r="A165" s="62" t="s">
        <v>2239</v>
      </c>
      <c r="B165" s="19">
        <v>6940966</v>
      </c>
      <c r="C165" s="19" t="s">
        <v>7608</v>
      </c>
      <c r="D165" s="19">
        <v>377308</v>
      </c>
      <c r="E165" s="19">
        <v>4595714</v>
      </c>
      <c r="F165" s="19">
        <v>24</v>
      </c>
      <c r="G165" s="36">
        <v>45629</v>
      </c>
      <c r="H165" s="19">
        <v>0</v>
      </c>
      <c r="I165" s="19">
        <v>1</v>
      </c>
      <c r="J165" s="19">
        <v>0</v>
      </c>
      <c r="L165" s="19">
        <v>1</v>
      </c>
      <c r="O165" s="19">
        <v>522430</v>
      </c>
      <c r="P165" s="229">
        <v>45629.472141203703</v>
      </c>
      <c r="Q165" s="19">
        <v>522.42999999999995</v>
      </c>
      <c r="R165" s="19" t="s">
        <v>43</v>
      </c>
      <c r="S165" s="62" t="s">
        <v>2239</v>
      </c>
    </row>
    <row r="166" spans="1:19" x14ac:dyDescent="0.25">
      <c r="A166" s="62" t="s">
        <v>2239</v>
      </c>
      <c r="B166" s="19">
        <v>6940966</v>
      </c>
      <c r="C166" s="19" t="s">
        <v>7608</v>
      </c>
      <c r="D166" s="19">
        <v>377308</v>
      </c>
      <c r="E166" s="19">
        <v>4595714</v>
      </c>
      <c r="F166" s="19">
        <v>25</v>
      </c>
      <c r="G166" s="36">
        <v>45629</v>
      </c>
      <c r="H166" s="19">
        <v>1</v>
      </c>
      <c r="I166" s="19">
        <v>0</v>
      </c>
      <c r="J166" s="19">
        <v>0</v>
      </c>
      <c r="L166" s="19">
        <v>1</v>
      </c>
      <c r="M166" s="19">
        <v>431941</v>
      </c>
      <c r="N166" s="19" t="s">
        <v>214</v>
      </c>
      <c r="O166" s="19">
        <v>1819856</v>
      </c>
      <c r="P166" s="229">
        <v>45629.493206018517</v>
      </c>
      <c r="Q166" s="19">
        <v>1819.856</v>
      </c>
      <c r="R166" s="19" t="s">
        <v>43</v>
      </c>
      <c r="S166" s="62" t="s">
        <v>2239</v>
      </c>
    </row>
    <row r="167" spans="1:19" x14ac:dyDescent="0.25">
      <c r="A167" s="62" t="s">
        <v>2239</v>
      </c>
      <c r="B167" s="19">
        <v>6940966</v>
      </c>
      <c r="C167" s="19" t="s">
        <v>7608</v>
      </c>
      <c r="D167" s="19">
        <v>377308</v>
      </c>
      <c r="E167" s="19">
        <v>4595714</v>
      </c>
      <c r="F167" s="19">
        <v>26</v>
      </c>
      <c r="G167" s="36">
        <v>45629</v>
      </c>
      <c r="H167" s="19">
        <v>0</v>
      </c>
      <c r="I167" s="19">
        <v>0</v>
      </c>
      <c r="J167" s="19">
        <v>1938</v>
      </c>
      <c r="K167" s="19" t="s">
        <v>163</v>
      </c>
      <c r="L167" s="19">
        <v>1</v>
      </c>
      <c r="M167" s="19">
        <v>431941</v>
      </c>
      <c r="N167" s="19" t="s">
        <v>214</v>
      </c>
      <c r="O167" s="19">
        <v>370247</v>
      </c>
      <c r="P167" s="229">
        <v>45629.497488425928</v>
      </c>
      <c r="Q167" s="19">
        <v>370.24700000000001</v>
      </c>
      <c r="R167" s="19" t="s">
        <v>43</v>
      </c>
      <c r="S167" s="62" t="s">
        <v>2239</v>
      </c>
    </row>
    <row r="168" spans="1:19" x14ac:dyDescent="0.25">
      <c r="A168" s="62" t="s">
        <v>2239</v>
      </c>
      <c r="B168" s="19">
        <v>6940966</v>
      </c>
      <c r="C168" s="19" t="s">
        <v>7608</v>
      </c>
      <c r="D168" s="19">
        <v>377308</v>
      </c>
      <c r="E168" s="19">
        <v>4595714</v>
      </c>
      <c r="F168" s="19">
        <v>27</v>
      </c>
      <c r="G168" s="36">
        <v>45629</v>
      </c>
      <c r="H168" s="19">
        <v>0</v>
      </c>
      <c r="I168" s="19">
        <v>1</v>
      </c>
      <c r="J168" s="19">
        <v>0</v>
      </c>
      <c r="L168" s="19">
        <v>1</v>
      </c>
      <c r="O168" s="19">
        <v>247670</v>
      </c>
      <c r="P168" s="229">
        <v>45629.500358796293</v>
      </c>
      <c r="Q168" s="19">
        <v>247.67</v>
      </c>
      <c r="R168" s="19" t="s">
        <v>43</v>
      </c>
      <c r="S168" s="62" t="s">
        <v>2239</v>
      </c>
    </row>
    <row r="169" spans="1:19" x14ac:dyDescent="0.25">
      <c r="A169" s="62" t="s">
        <v>2239</v>
      </c>
      <c r="B169" s="19">
        <v>6940966</v>
      </c>
      <c r="C169" s="19" t="s">
        <v>7608</v>
      </c>
      <c r="D169" s="19">
        <v>377308</v>
      </c>
      <c r="E169" s="19">
        <v>4595714</v>
      </c>
      <c r="F169" s="19">
        <v>28</v>
      </c>
      <c r="G169" s="36">
        <v>45629</v>
      </c>
      <c r="H169" s="19">
        <v>0</v>
      </c>
      <c r="I169" s="19">
        <v>0</v>
      </c>
      <c r="J169" s="19">
        <v>1933</v>
      </c>
      <c r="K169" s="19" t="s">
        <v>167</v>
      </c>
      <c r="L169" s="19">
        <v>1</v>
      </c>
      <c r="O169" s="19">
        <v>3660643</v>
      </c>
      <c r="P169" s="229">
        <v>45629.542719907404</v>
      </c>
      <c r="Q169" s="19">
        <v>3660.643</v>
      </c>
      <c r="R169" s="19" t="s">
        <v>43</v>
      </c>
      <c r="S169" s="62" t="s">
        <v>2239</v>
      </c>
    </row>
    <row r="170" spans="1:19" x14ac:dyDescent="0.25">
      <c r="A170" s="62" t="s">
        <v>2239</v>
      </c>
      <c r="B170" s="19">
        <v>6940966</v>
      </c>
      <c r="C170" s="19" t="s">
        <v>7608</v>
      </c>
      <c r="D170" s="19">
        <v>377308</v>
      </c>
      <c r="E170" s="19">
        <v>4595714</v>
      </c>
      <c r="F170" s="19">
        <v>29</v>
      </c>
      <c r="G170" s="36">
        <v>45629</v>
      </c>
      <c r="H170" s="19">
        <v>0</v>
      </c>
      <c r="I170" s="19">
        <v>1</v>
      </c>
      <c r="J170" s="19">
        <v>0</v>
      </c>
      <c r="L170" s="19">
        <v>1</v>
      </c>
      <c r="O170" s="19">
        <v>471210</v>
      </c>
      <c r="P170" s="229">
        <v>45629.548182870371</v>
      </c>
      <c r="Q170" s="19">
        <v>471.21</v>
      </c>
      <c r="R170" s="19" t="s">
        <v>43</v>
      </c>
      <c r="S170" s="62" t="s">
        <v>2239</v>
      </c>
    </row>
    <row r="171" spans="1:19" x14ac:dyDescent="0.25">
      <c r="A171" s="62" t="s">
        <v>2239</v>
      </c>
      <c r="B171" s="19">
        <v>6940966</v>
      </c>
      <c r="C171" s="19" t="s">
        <v>7608</v>
      </c>
      <c r="D171" s="19">
        <v>377308</v>
      </c>
      <c r="E171" s="19">
        <v>4595714</v>
      </c>
      <c r="F171" s="19">
        <v>30</v>
      </c>
      <c r="G171" s="36">
        <v>45629</v>
      </c>
      <c r="H171" s="19">
        <v>0</v>
      </c>
      <c r="I171" s="19">
        <v>0</v>
      </c>
      <c r="J171" s="19">
        <v>-3</v>
      </c>
      <c r="K171" s="19" t="s">
        <v>185</v>
      </c>
      <c r="L171" s="19">
        <v>1</v>
      </c>
      <c r="O171" s="19">
        <v>7477</v>
      </c>
      <c r="P171" s="229">
        <v>45629.548263888886</v>
      </c>
      <c r="Q171" s="19">
        <v>7.4770000000000003</v>
      </c>
      <c r="R171" s="19" t="s">
        <v>43</v>
      </c>
      <c r="S171" s="62" t="s">
        <v>2239</v>
      </c>
    </row>
    <row r="172" spans="1:19" x14ac:dyDescent="0.25">
      <c r="A172" s="62" t="s">
        <v>2239</v>
      </c>
      <c r="B172" s="19">
        <v>6940966</v>
      </c>
      <c r="C172" s="19" t="s">
        <v>7608</v>
      </c>
      <c r="D172" s="19">
        <v>377308</v>
      </c>
      <c r="E172" s="19">
        <v>4595714</v>
      </c>
      <c r="F172" s="19">
        <v>31</v>
      </c>
      <c r="G172" s="36">
        <v>45629</v>
      </c>
      <c r="H172" s="19">
        <v>1</v>
      </c>
      <c r="I172" s="19">
        <v>0</v>
      </c>
      <c r="J172" s="19">
        <v>0</v>
      </c>
      <c r="L172" s="19">
        <v>1</v>
      </c>
      <c r="M172" s="19">
        <v>4010427</v>
      </c>
      <c r="N172" s="19" t="s">
        <v>215</v>
      </c>
      <c r="O172" s="19">
        <v>207517</v>
      </c>
      <c r="P172" s="229">
        <v>45629.550671296296</v>
      </c>
      <c r="Q172" s="19">
        <v>207.517</v>
      </c>
      <c r="R172" s="19" t="s">
        <v>43</v>
      </c>
      <c r="S172" s="62" t="s">
        <v>2239</v>
      </c>
    </row>
    <row r="173" spans="1:19" x14ac:dyDescent="0.25">
      <c r="A173" s="62" t="s">
        <v>2239</v>
      </c>
      <c r="B173" s="19">
        <v>6940966</v>
      </c>
      <c r="C173" s="19" t="s">
        <v>7608</v>
      </c>
      <c r="D173" s="19">
        <v>377308</v>
      </c>
      <c r="E173" s="19">
        <v>4595714</v>
      </c>
      <c r="F173" s="19">
        <v>32</v>
      </c>
      <c r="G173" s="36">
        <v>45629</v>
      </c>
      <c r="H173" s="19">
        <v>0</v>
      </c>
      <c r="I173" s="19">
        <v>0</v>
      </c>
      <c r="J173" s="19">
        <v>1938</v>
      </c>
      <c r="K173" s="19" t="s">
        <v>163</v>
      </c>
      <c r="L173" s="19">
        <v>1</v>
      </c>
      <c r="M173" s="19">
        <v>4010427</v>
      </c>
      <c r="N173" s="19" t="s">
        <v>215</v>
      </c>
      <c r="O173" s="19">
        <v>297776</v>
      </c>
      <c r="P173" s="229">
        <v>45629.554108796299</v>
      </c>
      <c r="Q173" s="19">
        <v>297.77600000000001</v>
      </c>
      <c r="R173" s="19" t="s">
        <v>43</v>
      </c>
      <c r="S173" s="62" t="s">
        <v>2239</v>
      </c>
    </row>
    <row r="174" spans="1:19" x14ac:dyDescent="0.25">
      <c r="A174" s="62" t="s">
        <v>2239</v>
      </c>
      <c r="B174" s="19">
        <v>6940966</v>
      </c>
      <c r="C174" s="19" t="s">
        <v>7608</v>
      </c>
      <c r="D174" s="19">
        <v>377308</v>
      </c>
      <c r="E174" s="19">
        <v>4595714</v>
      </c>
      <c r="F174" s="19">
        <v>33</v>
      </c>
      <c r="G174" s="36">
        <v>45629</v>
      </c>
      <c r="H174" s="19">
        <v>0</v>
      </c>
      <c r="I174" s="19">
        <v>1</v>
      </c>
      <c r="J174" s="19">
        <v>0</v>
      </c>
      <c r="L174" s="19">
        <v>1</v>
      </c>
      <c r="O174" s="19">
        <v>900964</v>
      </c>
      <c r="P174" s="229">
        <v>45629.56453703704</v>
      </c>
      <c r="Q174" s="19">
        <v>900.96400000000006</v>
      </c>
      <c r="R174" s="19" t="s">
        <v>43</v>
      </c>
      <c r="S174" s="62" t="s">
        <v>2239</v>
      </c>
    </row>
    <row r="175" spans="1:19" x14ac:dyDescent="0.25">
      <c r="A175" s="62" t="s">
        <v>2239</v>
      </c>
      <c r="B175" s="19">
        <v>6940966</v>
      </c>
      <c r="C175" s="19" t="s">
        <v>7608</v>
      </c>
      <c r="D175" s="19">
        <v>377308</v>
      </c>
      <c r="E175" s="19">
        <v>4595714</v>
      </c>
      <c r="F175" s="19">
        <v>34</v>
      </c>
      <c r="G175" s="36">
        <v>45629</v>
      </c>
      <c r="H175" s="19">
        <v>0</v>
      </c>
      <c r="I175" s="19">
        <v>0</v>
      </c>
      <c r="J175" s="19">
        <v>-3</v>
      </c>
      <c r="K175" s="19" t="s">
        <v>185</v>
      </c>
      <c r="L175" s="19">
        <v>1</v>
      </c>
      <c r="O175" s="19">
        <v>4296</v>
      </c>
      <c r="P175" s="229">
        <v>45629.56459490741</v>
      </c>
      <c r="Q175" s="19">
        <v>4.2960000000000003</v>
      </c>
      <c r="R175" s="19" t="s">
        <v>43</v>
      </c>
      <c r="S175" s="62" t="s">
        <v>2239</v>
      </c>
    </row>
    <row r="176" spans="1:19" x14ac:dyDescent="0.25">
      <c r="A176" s="62" t="s">
        <v>2239</v>
      </c>
      <c r="B176" s="19">
        <v>6940966</v>
      </c>
      <c r="C176" s="19" t="s">
        <v>7608</v>
      </c>
      <c r="D176" s="19">
        <v>377308</v>
      </c>
      <c r="E176" s="19">
        <v>4595714</v>
      </c>
      <c r="F176" s="19">
        <v>35</v>
      </c>
      <c r="G176" s="36">
        <v>45629</v>
      </c>
      <c r="H176" s="19">
        <v>1</v>
      </c>
      <c r="I176" s="19">
        <v>0</v>
      </c>
      <c r="J176" s="19">
        <v>0</v>
      </c>
      <c r="L176" s="19">
        <v>1</v>
      </c>
      <c r="M176" s="19">
        <v>4010427</v>
      </c>
      <c r="N176" s="19" t="s">
        <v>215</v>
      </c>
      <c r="O176" s="19">
        <v>759590</v>
      </c>
      <c r="P176" s="229">
        <v>45629.573379629626</v>
      </c>
      <c r="Q176" s="19">
        <v>759.59</v>
      </c>
      <c r="R176" s="19" t="s">
        <v>43</v>
      </c>
      <c r="S176" s="62" t="s">
        <v>2239</v>
      </c>
    </row>
    <row r="177" spans="1:19" x14ac:dyDescent="0.25">
      <c r="A177" s="62" t="s">
        <v>2239</v>
      </c>
      <c r="B177" s="19">
        <v>6940966</v>
      </c>
      <c r="C177" s="19" t="s">
        <v>7608</v>
      </c>
      <c r="D177" s="19">
        <v>377308</v>
      </c>
      <c r="E177" s="19">
        <v>4595714</v>
      </c>
      <c r="F177" s="19">
        <v>36</v>
      </c>
      <c r="G177" s="36">
        <v>45629</v>
      </c>
      <c r="H177" s="19">
        <v>0</v>
      </c>
      <c r="I177" s="19">
        <v>0</v>
      </c>
      <c r="J177" s="19">
        <v>1938</v>
      </c>
      <c r="K177" s="19" t="s">
        <v>163</v>
      </c>
      <c r="L177" s="19">
        <v>1</v>
      </c>
      <c r="M177" s="19">
        <v>4010427</v>
      </c>
      <c r="N177" s="19" t="s">
        <v>215</v>
      </c>
      <c r="O177" s="19">
        <v>369510</v>
      </c>
      <c r="P177" s="229">
        <v>45629.577662037038</v>
      </c>
      <c r="Q177" s="19">
        <v>369.51</v>
      </c>
      <c r="R177" s="19" t="s">
        <v>43</v>
      </c>
      <c r="S177" s="62" t="s">
        <v>2239</v>
      </c>
    </row>
    <row r="178" spans="1:19" x14ac:dyDescent="0.25">
      <c r="A178" s="62" t="s">
        <v>2239</v>
      </c>
      <c r="B178" s="19">
        <v>6940966</v>
      </c>
      <c r="C178" s="19" t="s">
        <v>7608</v>
      </c>
      <c r="D178" s="19">
        <v>377308</v>
      </c>
      <c r="E178" s="19">
        <v>4595714</v>
      </c>
      <c r="F178" s="19">
        <v>37</v>
      </c>
      <c r="G178" s="36">
        <v>45629</v>
      </c>
      <c r="H178" s="19">
        <v>0</v>
      </c>
      <c r="I178" s="19">
        <v>0</v>
      </c>
      <c r="J178" s="19">
        <v>1932</v>
      </c>
      <c r="K178" s="19" t="s">
        <v>173</v>
      </c>
      <c r="L178" s="19">
        <v>1</v>
      </c>
      <c r="O178" s="19">
        <v>464844</v>
      </c>
      <c r="P178" s="229">
        <v>45629.583043981482</v>
      </c>
      <c r="Q178" s="19">
        <v>464.84399999999999</v>
      </c>
      <c r="R178" s="19" t="s">
        <v>43</v>
      </c>
      <c r="S178" s="62" t="s">
        <v>2239</v>
      </c>
    </row>
    <row r="179" spans="1:19" x14ac:dyDescent="0.25">
      <c r="A179" s="62" t="s">
        <v>2239</v>
      </c>
      <c r="B179" s="19">
        <v>6940966</v>
      </c>
      <c r="C179" s="19" t="s">
        <v>7608</v>
      </c>
      <c r="D179" s="19">
        <v>377308</v>
      </c>
      <c r="E179" s="19">
        <v>4595714</v>
      </c>
      <c r="F179" s="19">
        <v>38</v>
      </c>
      <c r="G179" s="36">
        <v>45629</v>
      </c>
      <c r="H179" s="19">
        <v>0</v>
      </c>
      <c r="I179" s="19">
        <v>1</v>
      </c>
      <c r="J179" s="19">
        <v>0</v>
      </c>
      <c r="L179" s="19">
        <v>1</v>
      </c>
      <c r="O179" s="19">
        <v>1925010</v>
      </c>
      <c r="P179" s="229">
        <v>45629.605324074073</v>
      </c>
      <c r="Q179" s="19">
        <v>1925.01</v>
      </c>
      <c r="R179" s="19" t="s">
        <v>43</v>
      </c>
      <c r="S179" s="62" t="s">
        <v>2239</v>
      </c>
    </row>
    <row r="180" spans="1:19" x14ac:dyDescent="0.25">
      <c r="A180" s="62" t="s">
        <v>2239</v>
      </c>
      <c r="B180" s="19">
        <v>6940966</v>
      </c>
      <c r="C180" s="19" t="s">
        <v>7608</v>
      </c>
      <c r="D180" s="19">
        <v>377308</v>
      </c>
      <c r="E180" s="19">
        <v>4595714</v>
      </c>
      <c r="F180" s="19">
        <v>39</v>
      </c>
      <c r="G180" s="36">
        <v>45629</v>
      </c>
      <c r="H180" s="19">
        <v>1</v>
      </c>
      <c r="I180" s="19">
        <v>0</v>
      </c>
      <c r="J180" s="19">
        <v>0</v>
      </c>
      <c r="L180" s="19">
        <v>1</v>
      </c>
      <c r="M180" s="19">
        <v>431941</v>
      </c>
      <c r="N180" s="19" t="s">
        <v>214</v>
      </c>
      <c r="O180" s="19">
        <v>1087980</v>
      </c>
      <c r="P180" s="229">
        <v>45629.61791666667</v>
      </c>
      <c r="Q180" s="19">
        <v>1087.98</v>
      </c>
      <c r="R180" s="19" t="s">
        <v>43</v>
      </c>
      <c r="S180" s="62" t="s">
        <v>2239</v>
      </c>
    </row>
    <row r="181" spans="1:19" x14ac:dyDescent="0.25">
      <c r="A181" s="62" t="s">
        <v>2239</v>
      </c>
      <c r="B181" s="19">
        <v>6940966</v>
      </c>
      <c r="C181" s="19" t="s">
        <v>7608</v>
      </c>
      <c r="D181" s="19">
        <v>377308</v>
      </c>
      <c r="E181" s="19">
        <v>4595714</v>
      </c>
      <c r="F181" s="19">
        <v>40</v>
      </c>
      <c r="G181" s="36">
        <v>45629</v>
      </c>
      <c r="H181" s="19">
        <v>0</v>
      </c>
      <c r="I181" s="19">
        <v>0</v>
      </c>
      <c r="J181" s="19">
        <v>1938</v>
      </c>
      <c r="K181" s="19" t="s">
        <v>163</v>
      </c>
      <c r="L181" s="19">
        <v>1</v>
      </c>
      <c r="M181" s="19">
        <v>431941</v>
      </c>
      <c r="N181" s="19" t="s">
        <v>214</v>
      </c>
      <c r="O181" s="19">
        <v>201616</v>
      </c>
      <c r="P181" s="229">
        <v>45629.620243055557</v>
      </c>
      <c r="Q181" s="19">
        <v>201.61600000000001</v>
      </c>
      <c r="R181" s="19" t="s">
        <v>43</v>
      </c>
      <c r="S181" s="62" t="s">
        <v>2239</v>
      </c>
    </row>
    <row r="182" spans="1:19" x14ac:dyDescent="0.25">
      <c r="A182" s="62" t="s">
        <v>2239</v>
      </c>
      <c r="B182" s="19">
        <v>6940966</v>
      </c>
      <c r="C182" s="19" t="s">
        <v>7608</v>
      </c>
      <c r="D182" s="19">
        <v>377308</v>
      </c>
      <c r="E182" s="19">
        <v>4595714</v>
      </c>
      <c r="F182" s="19">
        <v>41</v>
      </c>
      <c r="G182" s="36">
        <v>45629</v>
      </c>
      <c r="H182" s="19">
        <v>0</v>
      </c>
      <c r="I182" s="19">
        <v>0</v>
      </c>
      <c r="J182" s="19">
        <v>1934</v>
      </c>
      <c r="K182" s="19" t="s">
        <v>160</v>
      </c>
      <c r="L182" s="19">
        <v>1</v>
      </c>
      <c r="O182" s="19">
        <v>843397</v>
      </c>
      <c r="P182" s="229">
        <v>45629.630011574074</v>
      </c>
      <c r="Q182" s="19">
        <v>843.39700000000005</v>
      </c>
      <c r="R182" s="19" t="s">
        <v>43</v>
      </c>
      <c r="S182" s="62" t="s">
        <v>2239</v>
      </c>
    </row>
    <row r="183" spans="1:19" x14ac:dyDescent="0.25">
      <c r="A183" s="62" t="s">
        <v>2239</v>
      </c>
      <c r="B183" s="19">
        <v>6940966</v>
      </c>
      <c r="C183" s="19" t="s">
        <v>7608</v>
      </c>
      <c r="D183" s="19">
        <v>377308</v>
      </c>
      <c r="E183" s="19">
        <v>4595714</v>
      </c>
      <c r="F183" s="19">
        <v>42</v>
      </c>
      <c r="G183" s="36">
        <v>45629</v>
      </c>
      <c r="H183" s="19">
        <v>0</v>
      </c>
      <c r="I183" s="19">
        <v>1</v>
      </c>
      <c r="J183" s="19">
        <v>0</v>
      </c>
      <c r="L183" s="19">
        <v>1</v>
      </c>
      <c r="O183" s="19">
        <v>1480170</v>
      </c>
      <c r="P183" s="229">
        <v>45629.647141203706</v>
      </c>
      <c r="Q183" s="19">
        <v>1480.17</v>
      </c>
      <c r="R183" s="19" t="s">
        <v>43</v>
      </c>
      <c r="S183" s="62" t="s">
        <v>2239</v>
      </c>
    </row>
    <row r="184" spans="1:19" x14ac:dyDescent="0.25">
      <c r="A184" s="62" t="s">
        <v>2239</v>
      </c>
      <c r="B184" s="19">
        <v>6940966</v>
      </c>
      <c r="C184" s="19" t="s">
        <v>7608</v>
      </c>
      <c r="D184" s="19">
        <v>377308</v>
      </c>
      <c r="E184" s="19">
        <v>4595714</v>
      </c>
      <c r="F184" s="19">
        <v>43</v>
      </c>
      <c r="G184" s="36">
        <v>45629</v>
      </c>
      <c r="H184" s="19">
        <v>0</v>
      </c>
      <c r="I184" s="19">
        <v>0</v>
      </c>
      <c r="J184" s="19">
        <v>-3</v>
      </c>
      <c r="K184" s="19" t="s">
        <v>185</v>
      </c>
      <c r="L184" s="19">
        <v>1</v>
      </c>
      <c r="O184" s="19">
        <v>9990</v>
      </c>
      <c r="P184" s="229">
        <v>45629.647256944445</v>
      </c>
      <c r="Q184" s="19">
        <v>9.99</v>
      </c>
      <c r="R184" s="19" t="s">
        <v>43</v>
      </c>
      <c r="S184" s="62" t="s">
        <v>2239</v>
      </c>
    </row>
    <row r="185" spans="1:19" x14ac:dyDescent="0.25">
      <c r="A185" s="62" t="s">
        <v>2239</v>
      </c>
      <c r="B185" s="19">
        <v>6940966</v>
      </c>
      <c r="C185" s="19" t="s">
        <v>7608</v>
      </c>
      <c r="D185" s="19">
        <v>377308</v>
      </c>
      <c r="E185" s="19">
        <v>4595714</v>
      </c>
      <c r="F185" s="19">
        <v>44</v>
      </c>
      <c r="G185" s="36">
        <v>45629</v>
      </c>
      <c r="H185" s="19">
        <v>1</v>
      </c>
      <c r="I185" s="19">
        <v>0</v>
      </c>
      <c r="J185" s="19">
        <v>0</v>
      </c>
      <c r="L185" s="19">
        <v>1</v>
      </c>
      <c r="M185" s="19">
        <v>4010427</v>
      </c>
      <c r="N185" s="19" t="s">
        <v>215</v>
      </c>
      <c r="O185" s="19">
        <v>189663</v>
      </c>
      <c r="P185" s="229">
        <v>45629.649444444447</v>
      </c>
      <c r="Q185" s="19">
        <v>189.66300000000001</v>
      </c>
      <c r="R185" s="19" t="s">
        <v>43</v>
      </c>
      <c r="S185" s="62" t="s">
        <v>2239</v>
      </c>
    </row>
    <row r="186" spans="1:19" x14ac:dyDescent="0.25">
      <c r="A186" s="62" t="s">
        <v>2239</v>
      </c>
      <c r="B186" s="19">
        <v>6940966</v>
      </c>
      <c r="C186" s="19" t="s">
        <v>7608</v>
      </c>
      <c r="D186" s="19">
        <v>377308</v>
      </c>
      <c r="E186" s="19">
        <v>4595714</v>
      </c>
      <c r="F186" s="19">
        <v>45</v>
      </c>
      <c r="G186" s="36">
        <v>45629</v>
      </c>
      <c r="H186" s="19">
        <v>0</v>
      </c>
      <c r="I186" s="19">
        <v>0</v>
      </c>
      <c r="J186" s="19">
        <v>1938</v>
      </c>
      <c r="K186" s="19" t="s">
        <v>163</v>
      </c>
      <c r="L186" s="19">
        <v>1</v>
      </c>
      <c r="M186" s="19">
        <v>4010427</v>
      </c>
      <c r="N186" s="19" t="s">
        <v>215</v>
      </c>
      <c r="O186" s="19">
        <v>328200</v>
      </c>
      <c r="P186" s="229">
        <v>45629.653252314813</v>
      </c>
      <c r="Q186" s="19">
        <v>328.2</v>
      </c>
      <c r="R186" s="19" t="s">
        <v>43</v>
      </c>
      <c r="S186" s="62" t="s">
        <v>2239</v>
      </c>
    </row>
    <row r="187" spans="1:19" x14ac:dyDescent="0.25">
      <c r="A187" s="62" t="s">
        <v>2239</v>
      </c>
      <c r="B187" s="19">
        <v>6940966</v>
      </c>
      <c r="C187" s="19" t="s">
        <v>7608</v>
      </c>
      <c r="D187" s="19">
        <v>377308</v>
      </c>
      <c r="E187" s="19">
        <v>4595714</v>
      </c>
      <c r="F187" s="19">
        <v>46</v>
      </c>
      <c r="G187" s="36">
        <v>45629</v>
      </c>
      <c r="H187" s="19">
        <v>0</v>
      </c>
      <c r="I187" s="19">
        <v>1</v>
      </c>
      <c r="J187" s="19">
        <v>0</v>
      </c>
      <c r="L187" s="19">
        <v>1</v>
      </c>
      <c r="O187" s="19">
        <v>2028184</v>
      </c>
      <c r="P187" s="229">
        <v>45629.676724537036</v>
      </c>
      <c r="Q187" s="19">
        <v>2028.184</v>
      </c>
      <c r="R187" s="19" t="s">
        <v>43</v>
      </c>
      <c r="S187" s="62" t="s">
        <v>2239</v>
      </c>
    </row>
    <row r="188" spans="1:19" x14ac:dyDescent="0.25">
      <c r="A188" s="62" t="s">
        <v>2239</v>
      </c>
      <c r="B188" s="19">
        <v>6940966</v>
      </c>
      <c r="C188" s="19" t="s">
        <v>7608</v>
      </c>
      <c r="D188" s="19">
        <v>377308</v>
      </c>
      <c r="E188" s="19">
        <v>4595714</v>
      </c>
      <c r="F188" s="19">
        <v>47</v>
      </c>
      <c r="G188" s="36">
        <v>45629</v>
      </c>
      <c r="H188" s="19">
        <v>1</v>
      </c>
      <c r="I188" s="19">
        <v>0</v>
      </c>
      <c r="J188" s="19">
        <v>0</v>
      </c>
      <c r="L188" s="19">
        <v>1</v>
      </c>
      <c r="M188" s="19">
        <v>431941</v>
      </c>
      <c r="N188" s="19" t="s">
        <v>214</v>
      </c>
      <c r="O188" s="19">
        <v>1483956</v>
      </c>
      <c r="P188" s="229">
        <v>45629.69390046296</v>
      </c>
      <c r="Q188" s="19">
        <v>1483.9559999999999</v>
      </c>
      <c r="R188" s="19" t="s">
        <v>43</v>
      </c>
      <c r="S188" s="62" t="s">
        <v>2239</v>
      </c>
    </row>
    <row r="189" spans="1:19" x14ac:dyDescent="0.25">
      <c r="A189" s="62" t="s">
        <v>2239</v>
      </c>
      <c r="B189" s="19">
        <v>6940966</v>
      </c>
      <c r="C189" s="19" t="s">
        <v>7608</v>
      </c>
      <c r="D189" s="19">
        <v>377308</v>
      </c>
      <c r="E189" s="19">
        <v>4595714</v>
      </c>
      <c r="F189" s="19">
        <v>48</v>
      </c>
      <c r="G189" s="36">
        <v>45629</v>
      </c>
      <c r="H189" s="19">
        <v>0</v>
      </c>
      <c r="I189" s="19">
        <v>0</v>
      </c>
      <c r="J189" s="19">
        <v>1938</v>
      </c>
      <c r="K189" s="19" t="s">
        <v>163</v>
      </c>
      <c r="L189" s="19">
        <v>1</v>
      </c>
      <c r="M189" s="19">
        <v>431941</v>
      </c>
      <c r="N189" s="19" t="s">
        <v>214</v>
      </c>
      <c r="O189" s="19">
        <v>363887</v>
      </c>
      <c r="P189" s="229">
        <v>45629.698113425926</v>
      </c>
      <c r="Q189" s="19">
        <v>363.887</v>
      </c>
      <c r="R189" s="19" t="s">
        <v>43</v>
      </c>
      <c r="S189" s="62" t="s">
        <v>2239</v>
      </c>
    </row>
    <row r="190" spans="1:19" x14ac:dyDescent="0.25">
      <c r="A190" s="62" t="s">
        <v>2239</v>
      </c>
      <c r="B190" s="19">
        <v>6940966</v>
      </c>
      <c r="C190" s="19" t="s">
        <v>7608</v>
      </c>
      <c r="D190" s="19">
        <v>377308</v>
      </c>
      <c r="E190" s="19">
        <v>4595714</v>
      </c>
      <c r="F190" s="19">
        <v>49</v>
      </c>
      <c r="G190" s="36">
        <v>45629</v>
      </c>
      <c r="H190" s="19">
        <v>0</v>
      </c>
      <c r="I190" s="19">
        <v>0</v>
      </c>
      <c r="J190" s="19">
        <v>1932</v>
      </c>
      <c r="K190" s="19" t="s">
        <v>173</v>
      </c>
      <c r="L190" s="19">
        <v>1</v>
      </c>
      <c r="O190" s="19">
        <v>132603</v>
      </c>
      <c r="P190" s="229">
        <v>45629.699641203704</v>
      </c>
      <c r="Q190" s="19">
        <v>132.60300000000001</v>
      </c>
      <c r="R190" s="19" t="s">
        <v>43</v>
      </c>
      <c r="S190" s="62" t="s">
        <v>2239</v>
      </c>
    </row>
    <row r="191" spans="1:19" x14ac:dyDescent="0.25">
      <c r="A191" s="62" t="s">
        <v>2239</v>
      </c>
      <c r="B191" s="19">
        <v>6940966</v>
      </c>
      <c r="C191" s="19" t="s">
        <v>7608</v>
      </c>
      <c r="D191" s="19">
        <v>377308</v>
      </c>
      <c r="E191" s="19">
        <v>4595714</v>
      </c>
      <c r="F191" s="19">
        <v>50</v>
      </c>
      <c r="G191" s="36">
        <v>45629</v>
      </c>
      <c r="H191" s="19">
        <v>0</v>
      </c>
      <c r="I191" s="19">
        <v>1</v>
      </c>
      <c r="J191" s="19">
        <v>0</v>
      </c>
      <c r="L191" s="19">
        <v>1</v>
      </c>
      <c r="O191" s="19">
        <v>765284</v>
      </c>
      <c r="P191" s="229">
        <v>45629.708506944444</v>
      </c>
      <c r="Q191" s="19">
        <v>765.28399999999999</v>
      </c>
      <c r="R191" s="19" t="s">
        <v>43</v>
      </c>
      <c r="S191" s="62" t="s">
        <v>2239</v>
      </c>
    </row>
    <row r="192" spans="1:19" x14ac:dyDescent="0.25">
      <c r="A192" s="62" t="s">
        <v>2239</v>
      </c>
      <c r="B192" s="19">
        <v>6940966</v>
      </c>
      <c r="C192" s="19" t="s">
        <v>7608</v>
      </c>
      <c r="D192" s="19">
        <v>377308</v>
      </c>
      <c r="E192" s="19">
        <v>4595714</v>
      </c>
      <c r="F192" s="19">
        <v>51</v>
      </c>
      <c r="G192" s="36">
        <v>45629</v>
      </c>
      <c r="H192" s="19">
        <v>0</v>
      </c>
      <c r="I192" s="19">
        <v>0</v>
      </c>
      <c r="J192" s="19">
        <v>0</v>
      </c>
      <c r="L192" s="19">
        <v>2</v>
      </c>
      <c r="O192" s="19">
        <v>0</v>
      </c>
      <c r="P192" s="229">
        <v>45629.708506944444</v>
      </c>
      <c r="Q192" s="19">
        <v>0</v>
      </c>
      <c r="R192" s="19" t="s">
        <v>43</v>
      </c>
      <c r="S192" s="62" t="s">
        <v>2239</v>
      </c>
    </row>
    <row r="193" spans="1:19" x14ac:dyDescent="0.25">
      <c r="A193" s="62" t="s">
        <v>2239</v>
      </c>
      <c r="B193" s="19">
        <v>6940966</v>
      </c>
      <c r="C193" s="19" t="s">
        <v>7608</v>
      </c>
      <c r="D193" s="19">
        <v>377308</v>
      </c>
      <c r="E193" s="19">
        <v>4595714</v>
      </c>
      <c r="F193" s="19">
        <v>1</v>
      </c>
      <c r="G193" s="36">
        <v>45630</v>
      </c>
      <c r="H193" s="19">
        <v>0</v>
      </c>
      <c r="I193" s="19">
        <v>0</v>
      </c>
      <c r="J193" s="19">
        <v>0</v>
      </c>
      <c r="L193" s="19">
        <v>0</v>
      </c>
      <c r="O193" s="19">
        <v>3</v>
      </c>
      <c r="P193" s="229">
        <v>45630.331643518519</v>
      </c>
      <c r="Q193" s="19">
        <v>3.0000000000000001E-3</v>
      </c>
      <c r="R193" s="19" t="s">
        <v>43</v>
      </c>
      <c r="S193" s="62" t="s">
        <v>2239</v>
      </c>
    </row>
    <row r="194" spans="1:19" x14ac:dyDescent="0.25">
      <c r="A194" s="62" t="s">
        <v>2239</v>
      </c>
      <c r="B194" s="19">
        <v>6940966</v>
      </c>
      <c r="C194" s="19" t="s">
        <v>7608</v>
      </c>
      <c r="D194" s="19">
        <v>377308</v>
      </c>
      <c r="E194" s="19">
        <v>4595714</v>
      </c>
      <c r="F194" s="19">
        <v>2</v>
      </c>
      <c r="G194" s="36">
        <v>45630</v>
      </c>
      <c r="H194" s="19">
        <v>0</v>
      </c>
      <c r="I194" s="19">
        <v>0</v>
      </c>
      <c r="J194" s="19">
        <v>0</v>
      </c>
      <c r="L194" s="19">
        <v>1</v>
      </c>
      <c r="O194" s="19">
        <v>187620</v>
      </c>
      <c r="P194" s="229">
        <v>45630.333807870367</v>
      </c>
      <c r="Q194" s="19">
        <v>187.62</v>
      </c>
      <c r="R194" s="19" t="s">
        <v>43</v>
      </c>
      <c r="S194" s="62" t="s">
        <v>2239</v>
      </c>
    </row>
    <row r="195" spans="1:19" x14ac:dyDescent="0.25">
      <c r="A195" s="62" t="s">
        <v>2239</v>
      </c>
      <c r="B195" s="19">
        <v>6940966</v>
      </c>
      <c r="C195" s="19" t="s">
        <v>7608</v>
      </c>
      <c r="D195" s="19">
        <v>377308</v>
      </c>
      <c r="E195" s="19">
        <v>4595714</v>
      </c>
      <c r="F195" s="19">
        <v>3</v>
      </c>
      <c r="G195" s="36">
        <v>45630</v>
      </c>
      <c r="H195" s="19">
        <v>0</v>
      </c>
      <c r="I195" s="19">
        <v>1</v>
      </c>
      <c r="J195" s="19">
        <v>0</v>
      </c>
      <c r="L195" s="19">
        <v>1</v>
      </c>
      <c r="O195" s="19">
        <v>1547604</v>
      </c>
      <c r="P195" s="229">
        <v>45630.351724537039</v>
      </c>
      <c r="Q195" s="19">
        <v>1547.604</v>
      </c>
      <c r="R195" s="19" t="s">
        <v>43</v>
      </c>
      <c r="S195" s="62" t="s">
        <v>2239</v>
      </c>
    </row>
    <row r="196" spans="1:19" x14ac:dyDescent="0.25">
      <c r="A196" s="62" t="s">
        <v>2239</v>
      </c>
      <c r="B196" s="19">
        <v>6940966</v>
      </c>
      <c r="C196" s="19" t="s">
        <v>7608</v>
      </c>
      <c r="D196" s="19">
        <v>377308</v>
      </c>
      <c r="E196" s="19">
        <v>4595714</v>
      </c>
      <c r="F196" s="19">
        <v>4</v>
      </c>
      <c r="G196" s="36">
        <v>45630</v>
      </c>
      <c r="H196" s="19">
        <v>0</v>
      </c>
      <c r="I196" s="19">
        <v>0</v>
      </c>
      <c r="J196" s="19">
        <v>-3</v>
      </c>
      <c r="K196" s="19" t="s">
        <v>185</v>
      </c>
      <c r="L196" s="19">
        <v>1</v>
      </c>
      <c r="O196" s="19">
        <v>7506</v>
      </c>
      <c r="P196" s="229">
        <v>45630.351805555554</v>
      </c>
      <c r="Q196" s="19">
        <v>7.5060000000000002</v>
      </c>
      <c r="R196" s="19" t="s">
        <v>43</v>
      </c>
      <c r="S196" s="62" t="s">
        <v>2239</v>
      </c>
    </row>
    <row r="197" spans="1:19" x14ac:dyDescent="0.25">
      <c r="A197" s="62" t="s">
        <v>2239</v>
      </c>
      <c r="B197" s="19">
        <v>6940966</v>
      </c>
      <c r="C197" s="19" t="s">
        <v>7608</v>
      </c>
      <c r="D197" s="19">
        <v>377308</v>
      </c>
      <c r="E197" s="19">
        <v>4595714</v>
      </c>
      <c r="F197" s="19">
        <v>5</v>
      </c>
      <c r="G197" s="36">
        <v>45630</v>
      </c>
      <c r="H197" s="19">
        <v>1</v>
      </c>
      <c r="I197" s="19">
        <v>0</v>
      </c>
      <c r="J197" s="19">
        <v>0</v>
      </c>
      <c r="L197" s="19">
        <v>1</v>
      </c>
      <c r="M197" s="19">
        <v>4010427</v>
      </c>
      <c r="N197" s="19" t="s">
        <v>215</v>
      </c>
      <c r="O197" s="19">
        <v>378674</v>
      </c>
      <c r="P197" s="229">
        <v>45630.356192129628</v>
      </c>
      <c r="Q197" s="19">
        <v>378.67399999999998</v>
      </c>
      <c r="R197" s="19" t="s">
        <v>43</v>
      </c>
      <c r="S197" s="62" t="s">
        <v>2239</v>
      </c>
    </row>
    <row r="198" spans="1:19" x14ac:dyDescent="0.25">
      <c r="A198" s="62" t="s">
        <v>2239</v>
      </c>
      <c r="B198" s="19">
        <v>6940966</v>
      </c>
      <c r="C198" s="19" t="s">
        <v>7608</v>
      </c>
      <c r="D198" s="19">
        <v>377308</v>
      </c>
      <c r="E198" s="19">
        <v>4595714</v>
      </c>
      <c r="F198" s="19">
        <v>6</v>
      </c>
      <c r="G198" s="36">
        <v>45630</v>
      </c>
      <c r="H198" s="19">
        <v>0</v>
      </c>
      <c r="I198" s="19">
        <v>0</v>
      </c>
      <c r="J198" s="19">
        <v>1938</v>
      </c>
      <c r="K198" s="19" t="s">
        <v>163</v>
      </c>
      <c r="L198" s="19">
        <v>1</v>
      </c>
      <c r="M198" s="19">
        <v>4010427</v>
      </c>
      <c r="N198" s="19" t="s">
        <v>215</v>
      </c>
      <c r="O198" s="19">
        <v>345273</v>
      </c>
      <c r="P198" s="229">
        <v>45630.360185185185</v>
      </c>
      <c r="Q198" s="19">
        <v>345.27300000000002</v>
      </c>
      <c r="R198" s="19" t="s">
        <v>43</v>
      </c>
      <c r="S198" s="62" t="s">
        <v>2239</v>
      </c>
    </row>
    <row r="199" spans="1:19" x14ac:dyDescent="0.25">
      <c r="A199" s="62" t="s">
        <v>2239</v>
      </c>
      <c r="B199" s="19">
        <v>6940966</v>
      </c>
      <c r="C199" s="19" t="s">
        <v>7608</v>
      </c>
      <c r="D199" s="19">
        <v>377308</v>
      </c>
      <c r="E199" s="19">
        <v>4595714</v>
      </c>
      <c r="F199" s="19">
        <v>7</v>
      </c>
      <c r="G199" s="36">
        <v>45630</v>
      </c>
      <c r="H199" s="19">
        <v>0</v>
      </c>
      <c r="I199" s="19">
        <v>1</v>
      </c>
      <c r="J199" s="19">
        <v>0</v>
      </c>
      <c r="L199" s="19">
        <v>1</v>
      </c>
      <c r="O199" s="19">
        <v>836230</v>
      </c>
      <c r="P199" s="229">
        <v>45630.369872685187</v>
      </c>
      <c r="Q199" s="19">
        <v>836.23</v>
      </c>
      <c r="R199" s="19" t="s">
        <v>43</v>
      </c>
      <c r="S199" s="62" t="s">
        <v>2239</v>
      </c>
    </row>
    <row r="200" spans="1:19" x14ac:dyDescent="0.25">
      <c r="A200" s="62" t="s">
        <v>2239</v>
      </c>
      <c r="B200" s="19">
        <v>6940966</v>
      </c>
      <c r="C200" s="19" t="s">
        <v>7608</v>
      </c>
      <c r="D200" s="19">
        <v>377308</v>
      </c>
      <c r="E200" s="19">
        <v>4595714</v>
      </c>
      <c r="F200" s="19">
        <v>8</v>
      </c>
      <c r="G200" s="36">
        <v>45630</v>
      </c>
      <c r="H200" s="19">
        <v>0</v>
      </c>
      <c r="I200" s="19">
        <v>0</v>
      </c>
      <c r="J200" s="19">
        <v>1931</v>
      </c>
      <c r="K200" s="19" t="s">
        <v>168</v>
      </c>
      <c r="L200" s="19">
        <v>1</v>
      </c>
      <c r="O200" s="19">
        <v>2069977</v>
      </c>
      <c r="P200" s="229">
        <v>45630.393819444442</v>
      </c>
      <c r="Q200" s="19">
        <v>2069.9769999999999</v>
      </c>
      <c r="R200" s="19" t="s">
        <v>43</v>
      </c>
      <c r="S200" s="62" t="s">
        <v>2239</v>
      </c>
    </row>
    <row r="201" spans="1:19" x14ac:dyDescent="0.25">
      <c r="A201" s="62" t="s">
        <v>2239</v>
      </c>
      <c r="B201" s="19">
        <v>6940966</v>
      </c>
      <c r="C201" s="19" t="s">
        <v>7608</v>
      </c>
      <c r="D201" s="19">
        <v>377308</v>
      </c>
      <c r="E201" s="19">
        <v>4595714</v>
      </c>
      <c r="F201" s="19">
        <v>9</v>
      </c>
      <c r="G201" s="36">
        <v>45630</v>
      </c>
      <c r="H201" s="19">
        <v>0</v>
      </c>
      <c r="I201" s="19">
        <v>1</v>
      </c>
      <c r="J201" s="19">
        <v>0</v>
      </c>
      <c r="L201" s="19">
        <v>1</v>
      </c>
      <c r="O201" s="19">
        <v>1081833</v>
      </c>
      <c r="P201" s="229">
        <v>45630.406342592592</v>
      </c>
      <c r="Q201" s="19">
        <v>1081.8330000000001</v>
      </c>
      <c r="R201" s="19" t="s">
        <v>43</v>
      </c>
      <c r="S201" s="62" t="s">
        <v>2239</v>
      </c>
    </row>
    <row r="202" spans="1:19" x14ac:dyDescent="0.25">
      <c r="A202" s="62" t="s">
        <v>2239</v>
      </c>
      <c r="B202" s="19">
        <v>6940966</v>
      </c>
      <c r="C202" s="19" t="s">
        <v>7608</v>
      </c>
      <c r="D202" s="19">
        <v>377308</v>
      </c>
      <c r="E202" s="19">
        <v>4595714</v>
      </c>
      <c r="F202" s="19">
        <v>10</v>
      </c>
      <c r="G202" s="36">
        <v>45630</v>
      </c>
      <c r="H202" s="19">
        <v>0</v>
      </c>
      <c r="I202" s="19">
        <v>0</v>
      </c>
      <c r="J202" s="19">
        <v>1931</v>
      </c>
      <c r="K202" s="19" t="s">
        <v>168</v>
      </c>
      <c r="L202" s="19">
        <v>1</v>
      </c>
      <c r="O202" s="19">
        <v>1295103</v>
      </c>
      <c r="P202" s="229">
        <v>45630.421331018515</v>
      </c>
      <c r="Q202" s="19">
        <v>1295.1030000000001</v>
      </c>
      <c r="R202" s="19" t="s">
        <v>43</v>
      </c>
      <c r="S202" s="62" t="s">
        <v>2239</v>
      </c>
    </row>
    <row r="203" spans="1:19" x14ac:dyDescent="0.25">
      <c r="A203" s="62" t="s">
        <v>2239</v>
      </c>
      <c r="B203" s="19">
        <v>6940966</v>
      </c>
      <c r="C203" s="19" t="s">
        <v>7608</v>
      </c>
      <c r="D203" s="19">
        <v>377308</v>
      </c>
      <c r="E203" s="19">
        <v>4595714</v>
      </c>
      <c r="F203" s="19">
        <v>11</v>
      </c>
      <c r="G203" s="36">
        <v>45630</v>
      </c>
      <c r="H203" s="19">
        <v>0</v>
      </c>
      <c r="I203" s="19">
        <v>0</v>
      </c>
      <c r="J203" s="19">
        <v>1934</v>
      </c>
      <c r="K203" s="19" t="s">
        <v>160</v>
      </c>
      <c r="L203" s="19">
        <v>1</v>
      </c>
      <c r="O203" s="19">
        <v>961947</v>
      </c>
      <c r="P203" s="229">
        <v>45630.43246527778</v>
      </c>
      <c r="Q203" s="19">
        <v>961.947</v>
      </c>
      <c r="R203" s="19" t="s">
        <v>43</v>
      </c>
      <c r="S203" s="62" t="s">
        <v>2239</v>
      </c>
    </row>
    <row r="204" spans="1:19" x14ac:dyDescent="0.25">
      <c r="A204" s="62" t="s">
        <v>2239</v>
      </c>
      <c r="B204" s="19">
        <v>6940966</v>
      </c>
      <c r="C204" s="19" t="s">
        <v>7608</v>
      </c>
      <c r="D204" s="19">
        <v>377308</v>
      </c>
      <c r="E204" s="19">
        <v>4595714</v>
      </c>
      <c r="F204" s="19">
        <v>12</v>
      </c>
      <c r="G204" s="36">
        <v>45630</v>
      </c>
      <c r="H204" s="19">
        <v>0</v>
      </c>
      <c r="I204" s="19">
        <v>1</v>
      </c>
      <c r="J204" s="19">
        <v>0</v>
      </c>
      <c r="L204" s="19">
        <v>1</v>
      </c>
      <c r="O204" s="19">
        <v>2258490</v>
      </c>
      <c r="P204" s="229">
        <v>45630.458611111113</v>
      </c>
      <c r="Q204" s="19">
        <v>2258.4899999999998</v>
      </c>
      <c r="R204" s="19" t="s">
        <v>43</v>
      </c>
      <c r="S204" s="62" t="s">
        <v>2239</v>
      </c>
    </row>
    <row r="205" spans="1:19" x14ac:dyDescent="0.25">
      <c r="A205" s="62" t="s">
        <v>2239</v>
      </c>
      <c r="B205" s="19">
        <v>6940966</v>
      </c>
      <c r="C205" s="19" t="s">
        <v>7608</v>
      </c>
      <c r="D205" s="19">
        <v>377308</v>
      </c>
      <c r="E205" s="19">
        <v>4595714</v>
      </c>
      <c r="F205" s="19">
        <v>13</v>
      </c>
      <c r="G205" s="36">
        <v>45630</v>
      </c>
      <c r="H205" s="19">
        <v>0</v>
      </c>
      <c r="I205" s="19">
        <v>0</v>
      </c>
      <c r="J205" s="19">
        <v>-3</v>
      </c>
      <c r="K205" s="19" t="s">
        <v>185</v>
      </c>
      <c r="L205" s="19">
        <v>1</v>
      </c>
      <c r="O205" s="19">
        <v>4977</v>
      </c>
      <c r="P205" s="229">
        <v>45630.458668981482</v>
      </c>
      <c r="Q205" s="19">
        <v>4.9770000000000003</v>
      </c>
      <c r="R205" s="19" t="s">
        <v>43</v>
      </c>
      <c r="S205" s="62" t="s">
        <v>2239</v>
      </c>
    </row>
    <row r="206" spans="1:19" x14ac:dyDescent="0.25">
      <c r="A206" s="62" t="s">
        <v>2239</v>
      </c>
      <c r="B206" s="19">
        <v>6940966</v>
      </c>
      <c r="C206" s="19" t="s">
        <v>7608</v>
      </c>
      <c r="D206" s="19">
        <v>377308</v>
      </c>
      <c r="E206" s="19">
        <v>4595714</v>
      </c>
      <c r="F206" s="19">
        <v>14</v>
      </c>
      <c r="G206" s="36">
        <v>45630</v>
      </c>
      <c r="H206" s="19">
        <v>1</v>
      </c>
      <c r="I206" s="19">
        <v>0</v>
      </c>
      <c r="J206" s="19">
        <v>0</v>
      </c>
      <c r="L206" s="19">
        <v>1</v>
      </c>
      <c r="M206" s="19">
        <v>4010427</v>
      </c>
      <c r="N206" s="19" t="s">
        <v>215</v>
      </c>
      <c r="O206" s="19">
        <v>409286</v>
      </c>
      <c r="P206" s="229">
        <v>45630.463402777779</v>
      </c>
      <c r="Q206" s="19">
        <v>409.286</v>
      </c>
      <c r="R206" s="19" t="s">
        <v>43</v>
      </c>
      <c r="S206" s="62" t="s">
        <v>2239</v>
      </c>
    </row>
    <row r="207" spans="1:19" x14ac:dyDescent="0.25">
      <c r="A207" s="62" t="s">
        <v>2239</v>
      </c>
      <c r="B207" s="19">
        <v>6940966</v>
      </c>
      <c r="C207" s="19" t="s">
        <v>7608</v>
      </c>
      <c r="D207" s="19">
        <v>377308</v>
      </c>
      <c r="E207" s="19">
        <v>4595714</v>
      </c>
      <c r="F207" s="19">
        <v>15</v>
      </c>
      <c r="G207" s="36">
        <v>45630</v>
      </c>
      <c r="H207" s="19">
        <v>0</v>
      </c>
      <c r="I207" s="19">
        <v>0</v>
      </c>
      <c r="J207" s="19">
        <v>1938</v>
      </c>
      <c r="K207" s="19" t="s">
        <v>163</v>
      </c>
      <c r="L207" s="19">
        <v>1</v>
      </c>
      <c r="M207" s="19">
        <v>4010427</v>
      </c>
      <c r="N207" s="19" t="s">
        <v>215</v>
      </c>
      <c r="O207" s="19">
        <v>522974</v>
      </c>
      <c r="P207" s="229">
        <v>45630.469456018516</v>
      </c>
      <c r="Q207" s="19">
        <v>522.97400000000005</v>
      </c>
      <c r="R207" s="19" t="s">
        <v>43</v>
      </c>
      <c r="S207" s="62" t="s">
        <v>2239</v>
      </c>
    </row>
    <row r="208" spans="1:19" x14ac:dyDescent="0.25">
      <c r="A208" s="62" t="s">
        <v>2239</v>
      </c>
      <c r="B208" s="19">
        <v>6940966</v>
      </c>
      <c r="C208" s="19" t="s">
        <v>7608</v>
      </c>
      <c r="D208" s="19">
        <v>377308</v>
      </c>
      <c r="E208" s="19">
        <v>4595714</v>
      </c>
      <c r="F208" s="19">
        <v>16</v>
      </c>
      <c r="G208" s="36">
        <v>45630</v>
      </c>
      <c r="H208" s="19">
        <v>0</v>
      </c>
      <c r="I208" s="19">
        <v>1</v>
      </c>
      <c r="J208" s="19">
        <v>0</v>
      </c>
      <c r="L208" s="19">
        <v>1</v>
      </c>
      <c r="O208" s="19">
        <v>2346936</v>
      </c>
      <c r="P208" s="229">
        <v>45630.496620370373</v>
      </c>
      <c r="Q208" s="19">
        <v>2346.9360000000001</v>
      </c>
      <c r="R208" s="19" t="s">
        <v>43</v>
      </c>
      <c r="S208" s="62" t="s">
        <v>2239</v>
      </c>
    </row>
    <row r="209" spans="1:19" x14ac:dyDescent="0.25">
      <c r="A209" s="62" t="s">
        <v>2239</v>
      </c>
      <c r="B209" s="19">
        <v>6940966</v>
      </c>
      <c r="C209" s="19" t="s">
        <v>7608</v>
      </c>
      <c r="D209" s="19">
        <v>377308</v>
      </c>
      <c r="E209" s="19">
        <v>4595714</v>
      </c>
      <c r="F209" s="19">
        <v>17</v>
      </c>
      <c r="G209" s="36">
        <v>45630</v>
      </c>
      <c r="H209" s="19">
        <v>0</v>
      </c>
      <c r="I209" s="19">
        <v>0</v>
      </c>
      <c r="J209" s="19">
        <v>1933</v>
      </c>
      <c r="K209" s="19" t="s">
        <v>167</v>
      </c>
      <c r="L209" s="19">
        <v>1</v>
      </c>
      <c r="O209" s="19">
        <v>4241764</v>
      </c>
      <c r="P209" s="229">
        <v>45630.545717592591</v>
      </c>
      <c r="Q209" s="19">
        <v>4241.7640000000001</v>
      </c>
      <c r="R209" s="19" t="s">
        <v>43</v>
      </c>
      <c r="S209" s="62" t="s">
        <v>2239</v>
      </c>
    </row>
    <row r="210" spans="1:19" x14ac:dyDescent="0.25">
      <c r="A210" s="62" t="s">
        <v>2239</v>
      </c>
      <c r="B210" s="19">
        <v>6940966</v>
      </c>
      <c r="C210" s="19" t="s">
        <v>7608</v>
      </c>
      <c r="D210" s="19">
        <v>377308</v>
      </c>
      <c r="E210" s="19">
        <v>4595714</v>
      </c>
      <c r="F210" s="19">
        <v>18</v>
      </c>
      <c r="G210" s="36">
        <v>45630</v>
      </c>
      <c r="H210" s="19">
        <v>0</v>
      </c>
      <c r="I210" s="19">
        <v>1</v>
      </c>
      <c r="J210" s="19">
        <v>0</v>
      </c>
      <c r="L210" s="19">
        <v>1</v>
      </c>
      <c r="O210" s="19">
        <v>2230520</v>
      </c>
      <c r="P210" s="229">
        <v>45630.571527777778</v>
      </c>
      <c r="Q210" s="19">
        <v>2230.52</v>
      </c>
      <c r="R210" s="19" t="s">
        <v>43</v>
      </c>
      <c r="S210" s="62" t="s">
        <v>2239</v>
      </c>
    </row>
    <row r="211" spans="1:19" x14ac:dyDescent="0.25">
      <c r="A211" s="62" t="s">
        <v>2239</v>
      </c>
      <c r="B211" s="19">
        <v>6940966</v>
      </c>
      <c r="C211" s="19" t="s">
        <v>7608</v>
      </c>
      <c r="D211" s="19">
        <v>377308</v>
      </c>
      <c r="E211" s="19">
        <v>4595714</v>
      </c>
      <c r="F211" s="19">
        <v>19</v>
      </c>
      <c r="G211" s="36">
        <v>45630</v>
      </c>
      <c r="H211" s="19">
        <v>1</v>
      </c>
      <c r="I211" s="19">
        <v>0</v>
      </c>
      <c r="J211" s="19">
        <v>0</v>
      </c>
      <c r="L211" s="19">
        <v>1</v>
      </c>
      <c r="M211" s="19">
        <v>431941</v>
      </c>
      <c r="N211" s="19" t="s">
        <v>214</v>
      </c>
      <c r="O211" s="19">
        <v>875650</v>
      </c>
      <c r="P211" s="229">
        <v>45630.581666666665</v>
      </c>
      <c r="Q211" s="19">
        <v>875.65</v>
      </c>
      <c r="R211" s="19" t="s">
        <v>43</v>
      </c>
      <c r="S211" s="62" t="s">
        <v>2239</v>
      </c>
    </row>
    <row r="212" spans="1:19" x14ac:dyDescent="0.25">
      <c r="A212" s="62" t="s">
        <v>2239</v>
      </c>
      <c r="B212" s="19">
        <v>6940966</v>
      </c>
      <c r="C212" s="19" t="s">
        <v>7608</v>
      </c>
      <c r="D212" s="19">
        <v>377308</v>
      </c>
      <c r="E212" s="19">
        <v>4595714</v>
      </c>
      <c r="F212" s="19">
        <v>20</v>
      </c>
      <c r="G212" s="36">
        <v>45630</v>
      </c>
      <c r="H212" s="19">
        <v>0</v>
      </c>
      <c r="I212" s="19">
        <v>0</v>
      </c>
      <c r="J212" s="19">
        <v>1938</v>
      </c>
      <c r="K212" s="19" t="s">
        <v>163</v>
      </c>
      <c r="L212" s="19">
        <v>1</v>
      </c>
      <c r="M212" s="19">
        <v>431941</v>
      </c>
      <c r="N212" s="19" t="s">
        <v>214</v>
      </c>
      <c r="O212" s="19">
        <v>674790</v>
      </c>
      <c r="P212" s="229">
        <v>45630.589479166665</v>
      </c>
      <c r="Q212" s="19">
        <v>674.79</v>
      </c>
      <c r="R212" s="19" t="s">
        <v>43</v>
      </c>
      <c r="S212" s="62" t="s">
        <v>2239</v>
      </c>
    </row>
    <row r="213" spans="1:19" x14ac:dyDescent="0.25">
      <c r="A213" s="62" t="s">
        <v>2239</v>
      </c>
      <c r="B213" s="19">
        <v>6940966</v>
      </c>
      <c r="C213" s="19" t="s">
        <v>7608</v>
      </c>
      <c r="D213" s="19">
        <v>377308</v>
      </c>
      <c r="E213" s="19">
        <v>4595714</v>
      </c>
      <c r="F213" s="19">
        <v>21</v>
      </c>
      <c r="G213" s="36">
        <v>45630</v>
      </c>
      <c r="H213" s="19">
        <v>0</v>
      </c>
      <c r="I213" s="19">
        <v>1</v>
      </c>
      <c r="J213" s="19">
        <v>0</v>
      </c>
      <c r="L213" s="19">
        <v>1</v>
      </c>
      <c r="O213" s="19">
        <v>2192546</v>
      </c>
      <c r="P213" s="229">
        <v>45630.614849537036</v>
      </c>
      <c r="Q213" s="19">
        <v>2192.5459999999998</v>
      </c>
      <c r="R213" s="19" t="s">
        <v>43</v>
      </c>
      <c r="S213" s="62" t="s">
        <v>2239</v>
      </c>
    </row>
    <row r="214" spans="1:19" x14ac:dyDescent="0.25">
      <c r="A214" s="62" t="s">
        <v>2239</v>
      </c>
      <c r="B214" s="19">
        <v>6940966</v>
      </c>
      <c r="C214" s="19" t="s">
        <v>7608</v>
      </c>
      <c r="D214" s="19">
        <v>377308</v>
      </c>
      <c r="E214" s="19">
        <v>4595714</v>
      </c>
      <c r="F214" s="19">
        <v>22</v>
      </c>
      <c r="G214" s="36">
        <v>45630</v>
      </c>
      <c r="H214" s="19">
        <v>0</v>
      </c>
      <c r="I214" s="19">
        <v>0</v>
      </c>
      <c r="J214" s="19">
        <v>1934</v>
      </c>
      <c r="K214" s="19" t="s">
        <v>160</v>
      </c>
      <c r="L214" s="19">
        <v>1</v>
      </c>
      <c r="O214" s="19">
        <v>903934</v>
      </c>
      <c r="P214" s="229">
        <v>45630.6253125</v>
      </c>
      <c r="Q214" s="19">
        <v>903.93399999999997</v>
      </c>
      <c r="R214" s="19" t="s">
        <v>43</v>
      </c>
      <c r="S214" s="62" t="s">
        <v>2239</v>
      </c>
    </row>
    <row r="215" spans="1:19" x14ac:dyDescent="0.25">
      <c r="A215" s="62" t="s">
        <v>2239</v>
      </c>
      <c r="B215" s="19">
        <v>6940966</v>
      </c>
      <c r="C215" s="19" t="s">
        <v>7608</v>
      </c>
      <c r="D215" s="19">
        <v>377308</v>
      </c>
      <c r="E215" s="19">
        <v>4595714</v>
      </c>
      <c r="F215" s="19">
        <v>23</v>
      </c>
      <c r="G215" s="36">
        <v>45630</v>
      </c>
      <c r="H215" s="19">
        <v>0</v>
      </c>
      <c r="I215" s="19">
        <v>1</v>
      </c>
      <c r="J215" s="19">
        <v>0</v>
      </c>
      <c r="L215" s="19">
        <v>1</v>
      </c>
      <c r="O215" s="19">
        <v>3139270</v>
      </c>
      <c r="P215" s="229">
        <v>45630.66165509259</v>
      </c>
      <c r="Q215" s="19">
        <v>3139.27</v>
      </c>
      <c r="R215" s="19" t="s">
        <v>43</v>
      </c>
      <c r="S215" s="62" t="s">
        <v>2239</v>
      </c>
    </row>
    <row r="216" spans="1:19" x14ac:dyDescent="0.25">
      <c r="A216" s="62" t="s">
        <v>2239</v>
      </c>
      <c r="B216" s="19">
        <v>6940966</v>
      </c>
      <c r="C216" s="19" t="s">
        <v>7608</v>
      </c>
      <c r="D216" s="19">
        <v>377308</v>
      </c>
      <c r="E216" s="19">
        <v>4595714</v>
      </c>
      <c r="F216" s="19">
        <v>24</v>
      </c>
      <c r="G216" s="36">
        <v>45630</v>
      </c>
      <c r="H216" s="19">
        <v>1</v>
      </c>
      <c r="I216" s="19">
        <v>0</v>
      </c>
      <c r="J216" s="19">
        <v>0</v>
      </c>
      <c r="L216" s="19">
        <v>1</v>
      </c>
      <c r="M216" s="19">
        <v>431941</v>
      </c>
      <c r="N216" s="19" t="s">
        <v>214</v>
      </c>
      <c r="O216" s="19">
        <v>736893</v>
      </c>
      <c r="P216" s="229">
        <v>45630.670173611114</v>
      </c>
      <c r="Q216" s="19">
        <v>736.89300000000003</v>
      </c>
      <c r="R216" s="19" t="s">
        <v>43</v>
      </c>
      <c r="S216" s="62" t="s">
        <v>2239</v>
      </c>
    </row>
    <row r="217" spans="1:19" x14ac:dyDescent="0.25">
      <c r="A217" s="62" t="s">
        <v>2239</v>
      </c>
      <c r="B217" s="19">
        <v>6940966</v>
      </c>
      <c r="C217" s="19" t="s">
        <v>7608</v>
      </c>
      <c r="D217" s="19">
        <v>377308</v>
      </c>
      <c r="E217" s="19">
        <v>4595714</v>
      </c>
      <c r="F217" s="19">
        <v>25</v>
      </c>
      <c r="G217" s="36">
        <v>45630</v>
      </c>
      <c r="H217" s="19">
        <v>0</v>
      </c>
      <c r="I217" s="19">
        <v>0</v>
      </c>
      <c r="J217" s="19">
        <v>1938</v>
      </c>
      <c r="K217" s="19" t="s">
        <v>163</v>
      </c>
      <c r="L217" s="19">
        <v>1</v>
      </c>
      <c r="M217" s="19">
        <v>431941</v>
      </c>
      <c r="N217" s="19" t="s">
        <v>214</v>
      </c>
      <c r="O217" s="19">
        <v>568940</v>
      </c>
      <c r="P217" s="229">
        <v>45630.676759259259</v>
      </c>
      <c r="Q217" s="19">
        <v>568.94000000000005</v>
      </c>
      <c r="R217" s="19" t="s">
        <v>43</v>
      </c>
      <c r="S217" s="62" t="s">
        <v>2239</v>
      </c>
    </row>
    <row r="218" spans="1:19" x14ac:dyDescent="0.25">
      <c r="A218" s="62" t="s">
        <v>2239</v>
      </c>
      <c r="B218" s="19">
        <v>6940966</v>
      </c>
      <c r="C218" s="19" t="s">
        <v>7608</v>
      </c>
      <c r="D218" s="19">
        <v>377308</v>
      </c>
      <c r="E218" s="19">
        <v>4595714</v>
      </c>
      <c r="F218" s="19">
        <v>26</v>
      </c>
      <c r="G218" s="36">
        <v>45630</v>
      </c>
      <c r="H218" s="19">
        <v>0</v>
      </c>
      <c r="I218" s="19">
        <v>1</v>
      </c>
      <c r="J218" s="19">
        <v>0</v>
      </c>
      <c r="L218" s="19">
        <v>1</v>
      </c>
      <c r="O218" s="19">
        <v>2732123</v>
      </c>
      <c r="P218" s="229">
        <v>45630.708379629628</v>
      </c>
      <c r="Q218" s="19">
        <v>2732.123</v>
      </c>
      <c r="R218" s="19" t="s">
        <v>43</v>
      </c>
      <c r="S218" s="62" t="s">
        <v>2239</v>
      </c>
    </row>
    <row r="219" spans="1:19" x14ac:dyDescent="0.25">
      <c r="A219" s="62" t="s">
        <v>2239</v>
      </c>
      <c r="B219" s="19">
        <v>6940966</v>
      </c>
      <c r="C219" s="19" t="s">
        <v>7608</v>
      </c>
      <c r="D219" s="19">
        <v>377308</v>
      </c>
      <c r="E219" s="19">
        <v>4595714</v>
      </c>
      <c r="F219" s="19">
        <v>27</v>
      </c>
      <c r="G219" s="36">
        <v>45630</v>
      </c>
      <c r="H219" s="19">
        <v>0</v>
      </c>
      <c r="I219" s="19">
        <v>0</v>
      </c>
      <c r="J219" s="19">
        <v>0</v>
      </c>
      <c r="L219" s="19">
        <v>2</v>
      </c>
      <c r="O219" s="19">
        <v>0</v>
      </c>
      <c r="P219" s="229">
        <v>45630.708379629628</v>
      </c>
      <c r="Q219" s="19">
        <v>0</v>
      </c>
      <c r="R219" s="19" t="s">
        <v>43</v>
      </c>
      <c r="S219" s="62" t="s">
        <v>2239</v>
      </c>
    </row>
    <row r="220" spans="1:19" x14ac:dyDescent="0.25">
      <c r="A220" s="62" t="s">
        <v>2239</v>
      </c>
      <c r="B220" s="19">
        <v>6940966</v>
      </c>
      <c r="C220" s="19" t="s">
        <v>7608</v>
      </c>
      <c r="D220" s="19">
        <v>377308</v>
      </c>
      <c r="E220" s="19">
        <v>4595714</v>
      </c>
      <c r="F220" s="19">
        <v>1</v>
      </c>
      <c r="G220" s="36">
        <v>45631</v>
      </c>
      <c r="H220" s="19">
        <v>0</v>
      </c>
      <c r="I220" s="19">
        <v>0</v>
      </c>
      <c r="J220" s="19">
        <v>0</v>
      </c>
      <c r="L220" s="19">
        <v>0</v>
      </c>
      <c r="O220" s="19">
        <v>0</v>
      </c>
      <c r="P220" s="229">
        <v>45631.333877314813</v>
      </c>
      <c r="Q220" s="19">
        <v>0</v>
      </c>
      <c r="R220" s="19" t="s">
        <v>43</v>
      </c>
      <c r="S220" s="62" t="s">
        <v>2239</v>
      </c>
    </row>
    <row r="221" spans="1:19" x14ac:dyDescent="0.25">
      <c r="A221" s="62" t="s">
        <v>2239</v>
      </c>
      <c r="B221" s="19">
        <v>6940966</v>
      </c>
      <c r="C221" s="19" t="s">
        <v>7608</v>
      </c>
      <c r="D221" s="19">
        <v>377308</v>
      </c>
      <c r="E221" s="19">
        <v>4595714</v>
      </c>
      <c r="F221" s="19">
        <v>2</v>
      </c>
      <c r="G221" s="36">
        <v>45631</v>
      </c>
      <c r="H221" s="19">
        <v>0</v>
      </c>
      <c r="I221" s="19">
        <v>0</v>
      </c>
      <c r="J221" s="19">
        <v>0</v>
      </c>
      <c r="L221" s="19">
        <v>1</v>
      </c>
      <c r="O221" s="19">
        <v>3883</v>
      </c>
      <c r="P221" s="229">
        <v>45631.333923611113</v>
      </c>
      <c r="Q221" s="19">
        <v>3.883</v>
      </c>
      <c r="R221" s="19" t="s">
        <v>43</v>
      </c>
      <c r="S221" s="62" t="s">
        <v>2239</v>
      </c>
    </row>
    <row r="222" spans="1:19" x14ac:dyDescent="0.25">
      <c r="A222" s="62" t="s">
        <v>2239</v>
      </c>
      <c r="B222" s="19">
        <v>6940966</v>
      </c>
      <c r="C222" s="19" t="s">
        <v>7608</v>
      </c>
      <c r="D222" s="19">
        <v>377308</v>
      </c>
      <c r="E222" s="19">
        <v>4595714</v>
      </c>
      <c r="F222" s="19">
        <v>3</v>
      </c>
      <c r="G222" s="36">
        <v>45631</v>
      </c>
      <c r="H222" s="19">
        <v>0</v>
      </c>
      <c r="I222" s="19">
        <v>1</v>
      </c>
      <c r="J222" s="19">
        <v>0</v>
      </c>
      <c r="L222" s="19">
        <v>1</v>
      </c>
      <c r="O222" s="19">
        <v>2261704</v>
      </c>
      <c r="P222" s="229">
        <v>45631.360092592593</v>
      </c>
      <c r="Q222" s="19">
        <v>2261.7040000000002</v>
      </c>
      <c r="R222" s="19" t="s">
        <v>43</v>
      </c>
      <c r="S222" s="62" t="s">
        <v>2239</v>
      </c>
    </row>
    <row r="223" spans="1:19" x14ac:dyDescent="0.25">
      <c r="A223" s="62" t="s">
        <v>2239</v>
      </c>
      <c r="B223" s="19">
        <v>6940966</v>
      </c>
      <c r="C223" s="19" t="s">
        <v>7608</v>
      </c>
      <c r="D223" s="19">
        <v>377308</v>
      </c>
      <c r="E223" s="19">
        <v>4595714</v>
      </c>
      <c r="F223" s="19">
        <v>4</v>
      </c>
      <c r="G223" s="36">
        <v>45631</v>
      </c>
      <c r="H223" s="19">
        <v>1</v>
      </c>
      <c r="I223" s="19">
        <v>0</v>
      </c>
      <c r="J223" s="19">
        <v>0</v>
      </c>
      <c r="L223" s="19">
        <v>1</v>
      </c>
      <c r="M223" s="19">
        <v>431941</v>
      </c>
      <c r="N223" s="19" t="s">
        <v>214</v>
      </c>
      <c r="O223" s="19">
        <v>493066</v>
      </c>
      <c r="P223" s="229">
        <v>45631.365810185183</v>
      </c>
      <c r="Q223" s="19">
        <v>493.06599999999997</v>
      </c>
      <c r="R223" s="19" t="s">
        <v>43</v>
      </c>
      <c r="S223" s="62" t="s">
        <v>2239</v>
      </c>
    </row>
    <row r="224" spans="1:19" x14ac:dyDescent="0.25">
      <c r="A224" s="62" t="s">
        <v>2239</v>
      </c>
      <c r="B224" s="19">
        <v>6940966</v>
      </c>
      <c r="C224" s="19" t="s">
        <v>7608</v>
      </c>
      <c r="D224" s="19">
        <v>377308</v>
      </c>
      <c r="E224" s="19">
        <v>4595714</v>
      </c>
      <c r="F224" s="19">
        <v>5</v>
      </c>
      <c r="G224" s="36">
        <v>45631</v>
      </c>
      <c r="H224" s="19">
        <v>0</v>
      </c>
      <c r="I224" s="19">
        <v>0</v>
      </c>
      <c r="J224" s="19">
        <v>1938</v>
      </c>
      <c r="K224" s="19" t="s">
        <v>163</v>
      </c>
      <c r="L224" s="19">
        <v>1</v>
      </c>
      <c r="M224" s="19">
        <v>431941</v>
      </c>
      <c r="N224" s="19" t="s">
        <v>214</v>
      </c>
      <c r="O224" s="19">
        <v>838137</v>
      </c>
      <c r="P224" s="229">
        <v>45631.375509259262</v>
      </c>
      <c r="Q224" s="19">
        <v>838.13699999999994</v>
      </c>
      <c r="R224" s="19" t="s">
        <v>43</v>
      </c>
      <c r="S224" s="62" t="s">
        <v>2239</v>
      </c>
    </row>
    <row r="225" spans="1:19" x14ac:dyDescent="0.25">
      <c r="A225" s="62" t="s">
        <v>2239</v>
      </c>
      <c r="B225" s="19">
        <v>6940966</v>
      </c>
      <c r="C225" s="19" t="s">
        <v>7608</v>
      </c>
      <c r="D225" s="19">
        <v>377308</v>
      </c>
      <c r="E225" s="19">
        <v>4595714</v>
      </c>
      <c r="F225" s="19">
        <v>6</v>
      </c>
      <c r="G225" s="36">
        <v>45631</v>
      </c>
      <c r="H225" s="19">
        <v>0</v>
      </c>
      <c r="I225" s="19">
        <v>1</v>
      </c>
      <c r="J225" s="19">
        <v>0</v>
      </c>
      <c r="L225" s="19">
        <v>1</v>
      </c>
      <c r="O225" s="19">
        <v>2679287</v>
      </c>
      <c r="P225" s="229">
        <v>45631.4065162037</v>
      </c>
      <c r="Q225" s="19">
        <v>2679.2869999999998</v>
      </c>
      <c r="R225" s="19" t="s">
        <v>43</v>
      </c>
      <c r="S225" s="62" t="s">
        <v>2239</v>
      </c>
    </row>
    <row r="226" spans="1:19" x14ac:dyDescent="0.25">
      <c r="A226" s="62" t="s">
        <v>2239</v>
      </c>
      <c r="B226" s="19">
        <v>6940966</v>
      </c>
      <c r="C226" s="19" t="s">
        <v>7608</v>
      </c>
      <c r="D226" s="19">
        <v>377308</v>
      </c>
      <c r="E226" s="19">
        <v>4595714</v>
      </c>
      <c r="F226" s="19">
        <v>7</v>
      </c>
      <c r="G226" s="36">
        <v>45631</v>
      </c>
      <c r="H226" s="19">
        <v>0</v>
      </c>
      <c r="I226" s="19">
        <v>0</v>
      </c>
      <c r="J226" s="19">
        <v>1934</v>
      </c>
      <c r="K226" s="19" t="s">
        <v>160</v>
      </c>
      <c r="L226" s="19">
        <v>1</v>
      </c>
      <c r="O226" s="19">
        <v>884040</v>
      </c>
      <c r="P226" s="229">
        <v>45631.416747685187</v>
      </c>
      <c r="Q226" s="19">
        <v>884.04</v>
      </c>
      <c r="R226" s="19" t="s">
        <v>43</v>
      </c>
      <c r="S226" s="62" t="s">
        <v>2239</v>
      </c>
    </row>
    <row r="227" spans="1:19" x14ac:dyDescent="0.25">
      <c r="A227" s="62" t="s">
        <v>2239</v>
      </c>
      <c r="B227" s="19">
        <v>6940966</v>
      </c>
      <c r="C227" s="19" t="s">
        <v>7608</v>
      </c>
      <c r="D227" s="19">
        <v>377308</v>
      </c>
      <c r="E227" s="19">
        <v>4595714</v>
      </c>
      <c r="F227" s="19">
        <v>8</v>
      </c>
      <c r="G227" s="36">
        <v>45631</v>
      </c>
      <c r="H227" s="19">
        <v>0</v>
      </c>
      <c r="I227" s="19">
        <v>1</v>
      </c>
      <c r="J227" s="19">
        <v>0</v>
      </c>
      <c r="L227" s="19">
        <v>1</v>
      </c>
      <c r="O227" s="19">
        <v>1092020</v>
      </c>
      <c r="P227" s="229">
        <v>45631.429386574076</v>
      </c>
      <c r="Q227" s="19">
        <v>1092.02</v>
      </c>
      <c r="R227" s="19" t="s">
        <v>43</v>
      </c>
      <c r="S227" s="62" t="s">
        <v>2239</v>
      </c>
    </row>
    <row r="228" spans="1:19" x14ac:dyDescent="0.25">
      <c r="A228" s="62" t="s">
        <v>2239</v>
      </c>
      <c r="B228" s="19">
        <v>6940966</v>
      </c>
      <c r="C228" s="19" t="s">
        <v>7608</v>
      </c>
      <c r="D228" s="19">
        <v>377308</v>
      </c>
      <c r="E228" s="19">
        <v>4595714</v>
      </c>
      <c r="F228" s="19">
        <v>9</v>
      </c>
      <c r="G228" s="36">
        <v>45631</v>
      </c>
      <c r="H228" s="19">
        <v>1</v>
      </c>
      <c r="I228" s="19">
        <v>0</v>
      </c>
      <c r="J228" s="19">
        <v>0</v>
      </c>
      <c r="L228" s="19">
        <v>1</v>
      </c>
      <c r="M228" s="19">
        <v>431941</v>
      </c>
      <c r="N228" s="19" t="s">
        <v>214</v>
      </c>
      <c r="O228" s="19">
        <v>1252836</v>
      </c>
      <c r="P228" s="229">
        <v>45631.443888888891</v>
      </c>
      <c r="Q228" s="19">
        <v>1252.836</v>
      </c>
      <c r="R228" s="19" t="s">
        <v>43</v>
      </c>
      <c r="S228" s="62" t="s">
        <v>2239</v>
      </c>
    </row>
    <row r="229" spans="1:19" x14ac:dyDescent="0.25">
      <c r="A229" s="62" t="s">
        <v>2239</v>
      </c>
      <c r="B229" s="19">
        <v>6940966</v>
      </c>
      <c r="C229" s="19" t="s">
        <v>7608</v>
      </c>
      <c r="D229" s="19">
        <v>377308</v>
      </c>
      <c r="E229" s="19">
        <v>4595714</v>
      </c>
      <c r="F229" s="19">
        <v>10</v>
      </c>
      <c r="G229" s="36">
        <v>45631</v>
      </c>
      <c r="H229" s="19">
        <v>0</v>
      </c>
      <c r="I229" s="19">
        <v>0</v>
      </c>
      <c r="J229" s="19">
        <v>1938</v>
      </c>
      <c r="K229" s="19" t="s">
        <v>163</v>
      </c>
      <c r="L229" s="19">
        <v>1</v>
      </c>
      <c r="M229" s="19">
        <v>431941</v>
      </c>
      <c r="N229" s="19" t="s">
        <v>214</v>
      </c>
      <c r="O229" s="19">
        <v>345447</v>
      </c>
      <c r="P229" s="229">
        <v>45631.447881944441</v>
      </c>
      <c r="Q229" s="19">
        <v>345.447</v>
      </c>
      <c r="R229" s="19" t="s">
        <v>43</v>
      </c>
      <c r="S229" s="62" t="s">
        <v>2239</v>
      </c>
    </row>
    <row r="230" spans="1:19" x14ac:dyDescent="0.25">
      <c r="A230" s="62" t="s">
        <v>2239</v>
      </c>
      <c r="B230" s="19">
        <v>6940966</v>
      </c>
      <c r="C230" s="19" t="s">
        <v>7608</v>
      </c>
      <c r="D230" s="19">
        <v>377308</v>
      </c>
      <c r="E230" s="19">
        <v>4595714</v>
      </c>
      <c r="F230" s="19">
        <v>11</v>
      </c>
      <c r="G230" s="36">
        <v>45631</v>
      </c>
      <c r="H230" s="19">
        <v>0</v>
      </c>
      <c r="I230" s="19">
        <v>1</v>
      </c>
      <c r="J230" s="19">
        <v>0</v>
      </c>
      <c r="L230" s="19">
        <v>1</v>
      </c>
      <c r="O230" s="19">
        <v>3465257</v>
      </c>
      <c r="P230" s="229">
        <v>45631.487997685188</v>
      </c>
      <c r="Q230" s="19">
        <v>3465.2570000000001</v>
      </c>
      <c r="R230" s="19" t="s">
        <v>43</v>
      </c>
      <c r="S230" s="62" t="s">
        <v>2239</v>
      </c>
    </row>
    <row r="231" spans="1:19" x14ac:dyDescent="0.25">
      <c r="A231" s="62" t="s">
        <v>2239</v>
      </c>
      <c r="B231" s="19">
        <v>6940966</v>
      </c>
      <c r="C231" s="19" t="s">
        <v>7608</v>
      </c>
      <c r="D231" s="19">
        <v>377308</v>
      </c>
      <c r="E231" s="19">
        <v>4595714</v>
      </c>
      <c r="F231" s="19">
        <v>12</v>
      </c>
      <c r="G231" s="36">
        <v>45631</v>
      </c>
      <c r="H231" s="19">
        <v>0</v>
      </c>
      <c r="I231" s="19">
        <v>0</v>
      </c>
      <c r="J231" s="19">
        <v>-3</v>
      </c>
      <c r="K231" s="19" t="s">
        <v>185</v>
      </c>
      <c r="L231" s="19">
        <v>1</v>
      </c>
      <c r="O231" s="19">
        <v>6476</v>
      </c>
      <c r="P231" s="229">
        <v>45631.488067129627</v>
      </c>
      <c r="Q231" s="19">
        <v>6.476</v>
      </c>
      <c r="R231" s="19" t="s">
        <v>43</v>
      </c>
      <c r="S231" s="62" t="s">
        <v>2239</v>
      </c>
    </row>
    <row r="232" spans="1:19" x14ac:dyDescent="0.25">
      <c r="A232" s="62" t="s">
        <v>2239</v>
      </c>
      <c r="B232" s="19">
        <v>6940966</v>
      </c>
      <c r="C232" s="19" t="s">
        <v>7608</v>
      </c>
      <c r="D232" s="19">
        <v>377308</v>
      </c>
      <c r="E232" s="19">
        <v>4595714</v>
      </c>
      <c r="F232" s="19">
        <v>13</v>
      </c>
      <c r="G232" s="36">
        <v>45631</v>
      </c>
      <c r="H232" s="19">
        <v>1</v>
      </c>
      <c r="I232" s="19">
        <v>0</v>
      </c>
      <c r="J232" s="19">
        <v>0</v>
      </c>
      <c r="L232" s="19">
        <v>1</v>
      </c>
      <c r="M232" s="19">
        <v>4010427</v>
      </c>
      <c r="N232" s="19" t="s">
        <v>215</v>
      </c>
      <c r="O232" s="19">
        <v>164690</v>
      </c>
      <c r="P232" s="229">
        <v>45631.489976851852</v>
      </c>
      <c r="Q232" s="19">
        <v>164.69</v>
      </c>
      <c r="R232" s="19" t="s">
        <v>43</v>
      </c>
      <c r="S232" s="62" t="s">
        <v>2239</v>
      </c>
    </row>
    <row r="233" spans="1:19" x14ac:dyDescent="0.25">
      <c r="A233" s="62" t="s">
        <v>2239</v>
      </c>
      <c r="B233" s="19">
        <v>6940966</v>
      </c>
      <c r="C233" s="19" t="s">
        <v>7608</v>
      </c>
      <c r="D233" s="19">
        <v>377308</v>
      </c>
      <c r="E233" s="19">
        <v>4595714</v>
      </c>
      <c r="F233" s="19">
        <v>14</v>
      </c>
      <c r="G233" s="36">
        <v>45631</v>
      </c>
      <c r="H233" s="19">
        <v>0</v>
      </c>
      <c r="I233" s="19">
        <v>0</v>
      </c>
      <c r="J233" s="19">
        <v>1938</v>
      </c>
      <c r="K233" s="19" t="s">
        <v>163</v>
      </c>
      <c r="L233" s="19">
        <v>1</v>
      </c>
      <c r="M233" s="19">
        <v>4010427</v>
      </c>
      <c r="N233" s="19" t="s">
        <v>215</v>
      </c>
      <c r="O233" s="19">
        <v>459160</v>
      </c>
      <c r="P233" s="229">
        <v>45631.495289351849</v>
      </c>
      <c r="Q233" s="19">
        <v>459.16</v>
      </c>
      <c r="R233" s="19" t="s">
        <v>43</v>
      </c>
      <c r="S233" s="62" t="s">
        <v>2239</v>
      </c>
    </row>
    <row r="234" spans="1:19" x14ac:dyDescent="0.25">
      <c r="A234" s="62" t="s">
        <v>2239</v>
      </c>
      <c r="B234" s="19">
        <v>6940966</v>
      </c>
      <c r="C234" s="19" t="s">
        <v>7608</v>
      </c>
      <c r="D234" s="19">
        <v>377308</v>
      </c>
      <c r="E234" s="19">
        <v>4595714</v>
      </c>
      <c r="F234" s="19">
        <v>15</v>
      </c>
      <c r="G234" s="36">
        <v>45631</v>
      </c>
      <c r="H234" s="19">
        <v>0</v>
      </c>
      <c r="I234" s="19">
        <v>0</v>
      </c>
      <c r="J234" s="19">
        <v>1932</v>
      </c>
      <c r="K234" s="19" t="s">
        <v>173</v>
      </c>
      <c r="L234" s="19">
        <v>1</v>
      </c>
      <c r="O234" s="19">
        <v>361750</v>
      </c>
      <c r="P234" s="229">
        <v>45631.499479166669</v>
      </c>
      <c r="Q234" s="19">
        <v>361.75</v>
      </c>
      <c r="R234" s="19" t="s">
        <v>43</v>
      </c>
      <c r="S234" s="62" t="s">
        <v>2239</v>
      </c>
    </row>
    <row r="235" spans="1:19" x14ac:dyDescent="0.25">
      <c r="A235" s="62" t="s">
        <v>2239</v>
      </c>
      <c r="B235" s="19">
        <v>6940966</v>
      </c>
      <c r="C235" s="19" t="s">
        <v>7608</v>
      </c>
      <c r="D235" s="19">
        <v>377308</v>
      </c>
      <c r="E235" s="19">
        <v>4595714</v>
      </c>
      <c r="F235" s="19">
        <v>16</v>
      </c>
      <c r="G235" s="36">
        <v>45631</v>
      </c>
      <c r="H235" s="19">
        <v>0</v>
      </c>
      <c r="I235" s="19">
        <v>1</v>
      </c>
      <c r="J235" s="19">
        <v>0</v>
      </c>
      <c r="L235" s="19">
        <v>1</v>
      </c>
      <c r="O235" s="19">
        <v>64300</v>
      </c>
      <c r="P235" s="229">
        <v>45631.500219907408</v>
      </c>
      <c r="Q235" s="19">
        <v>64.3</v>
      </c>
      <c r="R235" s="19" t="s">
        <v>43</v>
      </c>
      <c r="S235" s="62" t="s">
        <v>2239</v>
      </c>
    </row>
    <row r="236" spans="1:19" x14ac:dyDescent="0.25">
      <c r="A236" s="62" t="s">
        <v>2239</v>
      </c>
      <c r="B236" s="19">
        <v>6940966</v>
      </c>
      <c r="C236" s="19" t="s">
        <v>7608</v>
      </c>
      <c r="D236" s="19">
        <v>377308</v>
      </c>
      <c r="E236" s="19">
        <v>4595714</v>
      </c>
      <c r="F236" s="19">
        <v>17</v>
      </c>
      <c r="G236" s="36">
        <v>45631</v>
      </c>
      <c r="H236" s="19">
        <v>0</v>
      </c>
      <c r="I236" s="19">
        <v>0</v>
      </c>
      <c r="J236" s="19">
        <v>1933</v>
      </c>
      <c r="K236" s="19" t="s">
        <v>167</v>
      </c>
      <c r="L236" s="19">
        <v>1</v>
      </c>
      <c r="O236" s="19">
        <v>3682494</v>
      </c>
      <c r="P236" s="229">
        <v>45631.54283564815</v>
      </c>
      <c r="Q236" s="19">
        <v>3682.4940000000001</v>
      </c>
      <c r="R236" s="19" t="s">
        <v>43</v>
      </c>
      <c r="S236" s="62" t="s">
        <v>2239</v>
      </c>
    </row>
    <row r="237" spans="1:19" x14ac:dyDescent="0.25">
      <c r="A237" s="62" t="s">
        <v>2239</v>
      </c>
      <c r="B237" s="19">
        <v>6940966</v>
      </c>
      <c r="C237" s="19" t="s">
        <v>7608</v>
      </c>
      <c r="D237" s="19">
        <v>377308</v>
      </c>
      <c r="E237" s="19">
        <v>4595714</v>
      </c>
      <c r="F237" s="19">
        <v>18</v>
      </c>
      <c r="G237" s="36">
        <v>45631</v>
      </c>
      <c r="H237" s="19">
        <v>0</v>
      </c>
      <c r="I237" s="19">
        <v>1</v>
      </c>
      <c r="J237" s="19">
        <v>0</v>
      </c>
      <c r="L237" s="19">
        <v>1</v>
      </c>
      <c r="O237" s="19">
        <v>293916</v>
      </c>
      <c r="P237" s="229">
        <v>45631.546238425923</v>
      </c>
      <c r="Q237" s="19">
        <v>293.916</v>
      </c>
      <c r="R237" s="19" t="s">
        <v>43</v>
      </c>
      <c r="S237" s="62" t="s">
        <v>2239</v>
      </c>
    </row>
    <row r="238" spans="1:19" x14ac:dyDescent="0.25">
      <c r="A238" s="62" t="s">
        <v>2239</v>
      </c>
      <c r="B238" s="19">
        <v>6940966</v>
      </c>
      <c r="C238" s="19" t="s">
        <v>7608</v>
      </c>
      <c r="D238" s="19">
        <v>377308</v>
      </c>
      <c r="E238" s="19">
        <v>4595714</v>
      </c>
      <c r="F238" s="19">
        <v>19</v>
      </c>
      <c r="G238" s="36">
        <v>45631</v>
      </c>
      <c r="H238" s="19">
        <v>0</v>
      </c>
      <c r="I238" s="19">
        <v>0</v>
      </c>
      <c r="J238" s="19">
        <v>-3</v>
      </c>
      <c r="K238" s="19" t="s">
        <v>185</v>
      </c>
      <c r="L238" s="19">
        <v>1</v>
      </c>
      <c r="O238" s="19">
        <v>5797</v>
      </c>
      <c r="P238" s="229">
        <v>45631.546307870369</v>
      </c>
      <c r="Q238" s="19">
        <v>5.7969999999999997</v>
      </c>
      <c r="R238" s="19" t="s">
        <v>43</v>
      </c>
      <c r="S238" s="62" t="s">
        <v>2239</v>
      </c>
    </row>
    <row r="239" spans="1:19" x14ac:dyDescent="0.25">
      <c r="A239" s="62" t="s">
        <v>2239</v>
      </c>
      <c r="B239" s="19">
        <v>6940966</v>
      </c>
      <c r="C239" s="19" t="s">
        <v>7608</v>
      </c>
      <c r="D239" s="19">
        <v>377308</v>
      </c>
      <c r="E239" s="19">
        <v>4595714</v>
      </c>
      <c r="F239" s="19">
        <v>20</v>
      </c>
      <c r="G239" s="36">
        <v>45631</v>
      </c>
      <c r="H239" s="19">
        <v>1</v>
      </c>
      <c r="I239" s="19">
        <v>0</v>
      </c>
      <c r="J239" s="19">
        <v>0</v>
      </c>
      <c r="L239" s="19">
        <v>1</v>
      </c>
      <c r="M239" s="19">
        <v>4010427</v>
      </c>
      <c r="N239" s="19" t="s">
        <v>215</v>
      </c>
      <c r="O239" s="19">
        <v>163840</v>
      </c>
      <c r="P239" s="229">
        <v>45631.548206018517</v>
      </c>
      <c r="Q239" s="19">
        <v>163.84</v>
      </c>
      <c r="R239" s="19" t="s">
        <v>43</v>
      </c>
      <c r="S239" s="62" t="s">
        <v>2239</v>
      </c>
    </row>
    <row r="240" spans="1:19" x14ac:dyDescent="0.25">
      <c r="A240" s="62" t="s">
        <v>2239</v>
      </c>
      <c r="B240" s="19">
        <v>6940966</v>
      </c>
      <c r="C240" s="19" t="s">
        <v>7608</v>
      </c>
      <c r="D240" s="19">
        <v>377308</v>
      </c>
      <c r="E240" s="19">
        <v>4595714</v>
      </c>
      <c r="F240" s="19">
        <v>21</v>
      </c>
      <c r="G240" s="36">
        <v>45631</v>
      </c>
      <c r="H240" s="19">
        <v>0</v>
      </c>
      <c r="I240" s="19">
        <v>0</v>
      </c>
      <c r="J240" s="19">
        <v>1938</v>
      </c>
      <c r="K240" s="19" t="s">
        <v>163</v>
      </c>
      <c r="L240" s="19">
        <v>1</v>
      </c>
      <c r="M240" s="19">
        <v>4010427</v>
      </c>
      <c r="N240" s="19" t="s">
        <v>215</v>
      </c>
      <c r="O240" s="19">
        <v>8107</v>
      </c>
      <c r="P240" s="229">
        <v>45631.548298611109</v>
      </c>
      <c r="Q240" s="19">
        <v>8.1069999999999993</v>
      </c>
      <c r="R240" s="19" t="s">
        <v>43</v>
      </c>
      <c r="S240" s="62" t="s">
        <v>2239</v>
      </c>
    </row>
    <row r="241" spans="1:19" x14ac:dyDescent="0.25">
      <c r="A241" s="62" t="s">
        <v>2239</v>
      </c>
      <c r="B241" s="19">
        <v>6940966</v>
      </c>
      <c r="C241" s="19" t="s">
        <v>7608</v>
      </c>
      <c r="D241" s="19">
        <v>377308</v>
      </c>
      <c r="E241" s="19">
        <v>4595714</v>
      </c>
      <c r="F241" s="19">
        <v>22</v>
      </c>
      <c r="G241" s="36">
        <v>45631</v>
      </c>
      <c r="H241" s="19">
        <v>0</v>
      </c>
      <c r="I241" s="19">
        <v>1</v>
      </c>
      <c r="J241" s="19">
        <v>0</v>
      </c>
      <c r="L241" s="19">
        <v>1</v>
      </c>
      <c r="O241" s="19">
        <v>30</v>
      </c>
      <c r="P241" s="229">
        <v>45631.548298611109</v>
      </c>
      <c r="Q241" s="19">
        <v>0.03</v>
      </c>
      <c r="R241" s="19" t="s">
        <v>43</v>
      </c>
      <c r="S241" s="62" t="s">
        <v>2239</v>
      </c>
    </row>
    <row r="242" spans="1:19" x14ac:dyDescent="0.25">
      <c r="A242" s="62" t="s">
        <v>2239</v>
      </c>
      <c r="B242" s="19">
        <v>6940966</v>
      </c>
      <c r="C242" s="19" t="s">
        <v>7608</v>
      </c>
      <c r="D242" s="19">
        <v>377308</v>
      </c>
      <c r="E242" s="19">
        <v>4595714</v>
      </c>
      <c r="F242" s="19">
        <v>23</v>
      </c>
      <c r="G242" s="36">
        <v>45631</v>
      </c>
      <c r="H242" s="19">
        <v>1</v>
      </c>
      <c r="I242" s="19">
        <v>0</v>
      </c>
      <c r="J242" s="19">
        <v>0</v>
      </c>
      <c r="L242" s="19">
        <v>1</v>
      </c>
      <c r="M242" s="19">
        <v>431941</v>
      </c>
      <c r="N242" s="19" t="s">
        <v>214</v>
      </c>
      <c r="O242" s="19">
        <v>1828930</v>
      </c>
      <c r="P242" s="229">
        <v>45631.569467592592</v>
      </c>
      <c r="Q242" s="19">
        <v>1828.93</v>
      </c>
      <c r="R242" s="19" t="s">
        <v>43</v>
      </c>
      <c r="S242" s="62" t="s">
        <v>2239</v>
      </c>
    </row>
    <row r="243" spans="1:19" x14ac:dyDescent="0.25">
      <c r="A243" s="62" t="s">
        <v>2239</v>
      </c>
      <c r="B243" s="19">
        <v>6940966</v>
      </c>
      <c r="C243" s="19" t="s">
        <v>7608</v>
      </c>
      <c r="D243" s="19">
        <v>377308</v>
      </c>
      <c r="E243" s="19">
        <v>4595714</v>
      </c>
      <c r="F243" s="19">
        <v>24</v>
      </c>
      <c r="G243" s="36">
        <v>45631</v>
      </c>
      <c r="H243" s="19">
        <v>0</v>
      </c>
      <c r="I243" s="19">
        <v>0</v>
      </c>
      <c r="J243" s="19">
        <v>1938</v>
      </c>
      <c r="K243" s="19" t="s">
        <v>163</v>
      </c>
      <c r="L243" s="19">
        <v>1</v>
      </c>
      <c r="M243" s="19">
        <v>431941</v>
      </c>
      <c r="N243" s="19" t="s">
        <v>214</v>
      </c>
      <c r="O243" s="19">
        <v>329193</v>
      </c>
      <c r="P243" s="229">
        <v>45631.573275462964</v>
      </c>
      <c r="Q243" s="19">
        <v>329.19299999999998</v>
      </c>
      <c r="R243" s="19" t="s">
        <v>43</v>
      </c>
      <c r="S243" s="62" t="s">
        <v>2239</v>
      </c>
    </row>
    <row r="244" spans="1:19" x14ac:dyDescent="0.25">
      <c r="A244" s="62" t="s">
        <v>2239</v>
      </c>
      <c r="B244" s="19">
        <v>6940966</v>
      </c>
      <c r="C244" s="19" t="s">
        <v>7608</v>
      </c>
      <c r="D244" s="19">
        <v>377308</v>
      </c>
      <c r="E244" s="19">
        <v>4595714</v>
      </c>
      <c r="F244" s="19">
        <v>25</v>
      </c>
      <c r="G244" s="36">
        <v>45631</v>
      </c>
      <c r="H244" s="19">
        <v>0</v>
      </c>
      <c r="I244" s="19">
        <v>0</v>
      </c>
      <c r="J244" s="19">
        <v>1932</v>
      </c>
      <c r="K244" s="19" t="s">
        <v>173</v>
      </c>
      <c r="L244" s="19">
        <v>1</v>
      </c>
      <c r="O244" s="19">
        <v>83250</v>
      </c>
      <c r="P244" s="229">
        <v>45631.574236111112</v>
      </c>
      <c r="Q244" s="19">
        <v>83.25</v>
      </c>
      <c r="R244" s="19" t="s">
        <v>43</v>
      </c>
      <c r="S244" s="62" t="s">
        <v>2239</v>
      </c>
    </row>
    <row r="245" spans="1:19" x14ac:dyDescent="0.25">
      <c r="A245" s="62" t="s">
        <v>2239</v>
      </c>
      <c r="B245" s="19">
        <v>6940966</v>
      </c>
      <c r="C245" s="19" t="s">
        <v>7608</v>
      </c>
      <c r="D245" s="19">
        <v>377308</v>
      </c>
      <c r="E245" s="19">
        <v>4595714</v>
      </c>
      <c r="F245" s="19">
        <v>26</v>
      </c>
      <c r="G245" s="36">
        <v>45631</v>
      </c>
      <c r="H245" s="19">
        <v>0</v>
      </c>
      <c r="I245" s="19">
        <v>1</v>
      </c>
      <c r="J245" s="19">
        <v>0</v>
      </c>
      <c r="L245" s="19">
        <v>1</v>
      </c>
      <c r="O245" s="19">
        <v>1188207</v>
      </c>
      <c r="P245" s="229">
        <v>45631.587997685187</v>
      </c>
      <c r="Q245" s="19">
        <v>1188.2070000000001</v>
      </c>
      <c r="R245" s="19" t="s">
        <v>43</v>
      </c>
      <c r="S245" s="62" t="s">
        <v>2239</v>
      </c>
    </row>
    <row r="246" spans="1:19" x14ac:dyDescent="0.25">
      <c r="A246" s="62" t="s">
        <v>2239</v>
      </c>
      <c r="B246" s="19">
        <v>6940966</v>
      </c>
      <c r="C246" s="19" t="s">
        <v>7608</v>
      </c>
      <c r="D246" s="19">
        <v>377308</v>
      </c>
      <c r="E246" s="19">
        <v>4595714</v>
      </c>
      <c r="F246" s="19">
        <v>27</v>
      </c>
      <c r="G246" s="36">
        <v>45631</v>
      </c>
      <c r="H246" s="19">
        <v>0</v>
      </c>
      <c r="I246" s="19">
        <v>0</v>
      </c>
      <c r="J246" s="19">
        <v>1931</v>
      </c>
      <c r="K246" s="19" t="s">
        <v>168</v>
      </c>
      <c r="L246" s="19">
        <v>1</v>
      </c>
      <c r="O246" s="19">
        <v>199216</v>
      </c>
      <c r="P246" s="229">
        <v>45631.590300925927</v>
      </c>
      <c r="Q246" s="19">
        <v>199.21600000000001</v>
      </c>
      <c r="R246" s="19" t="s">
        <v>43</v>
      </c>
      <c r="S246" s="62" t="s">
        <v>2239</v>
      </c>
    </row>
    <row r="247" spans="1:19" x14ac:dyDescent="0.25">
      <c r="A247" s="62" t="s">
        <v>2239</v>
      </c>
      <c r="B247" s="19">
        <v>6940966</v>
      </c>
      <c r="C247" s="19" t="s">
        <v>7608</v>
      </c>
      <c r="D247" s="19">
        <v>377308</v>
      </c>
      <c r="E247" s="19">
        <v>4595714</v>
      </c>
      <c r="F247" s="19">
        <v>28</v>
      </c>
      <c r="G247" s="36">
        <v>45631</v>
      </c>
      <c r="H247" s="19">
        <v>0</v>
      </c>
      <c r="I247" s="19">
        <v>1</v>
      </c>
      <c r="J247" s="19">
        <v>0</v>
      </c>
      <c r="L247" s="19">
        <v>1</v>
      </c>
      <c r="O247" s="19">
        <v>277217</v>
      </c>
      <c r="P247" s="229">
        <v>45631.593506944446</v>
      </c>
      <c r="Q247" s="19">
        <v>277.21699999999998</v>
      </c>
      <c r="R247" s="19" t="s">
        <v>43</v>
      </c>
      <c r="S247" s="62" t="s">
        <v>2239</v>
      </c>
    </row>
    <row r="248" spans="1:19" x14ac:dyDescent="0.25">
      <c r="A248" s="62" t="s">
        <v>2239</v>
      </c>
      <c r="B248" s="19">
        <v>6940966</v>
      </c>
      <c r="C248" s="19" t="s">
        <v>7608</v>
      </c>
      <c r="D248" s="19">
        <v>377308</v>
      </c>
      <c r="E248" s="19">
        <v>4595714</v>
      </c>
      <c r="F248" s="19">
        <v>29</v>
      </c>
      <c r="G248" s="36">
        <v>45631</v>
      </c>
      <c r="H248" s="19">
        <v>0</v>
      </c>
      <c r="I248" s="19">
        <v>0</v>
      </c>
      <c r="J248" s="19">
        <v>1931</v>
      </c>
      <c r="K248" s="19" t="s">
        <v>168</v>
      </c>
      <c r="L248" s="19">
        <v>1</v>
      </c>
      <c r="O248" s="19">
        <v>1850273</v>
      </c>
      <c r="P248" s="229">
        <v>45631.614918981482</v>
      </c>
      <c r="Q248" s="19">
        <v>1850.2729999999999</v>
      </c>
      <c r="R248" s="19" t="s">
        <v>43</v>
      </c>
      <c r="S248" s="62" t="s">
        <v>2239</v>
      </c>
    </row>
    <row r="249" spans="1:19" x14ac:dyDescent="0.25">
      <c r="A249" s="62" t="s">
        <v>2239</v>
      </c>
      <c r="B249" s="19">
        <v>6940966</v>
      </c>
      <c r="C249" s="19" t="s">
        <v>7608</v>
      </c>
      <c r="D249" s="19">
        <v>377308</v>
      </c>
      <c r="E249" s="19">
        <v>4595714</v>
      </c>
      <c r="F249" s="19">
        <v>30</v>
      </c>
      <c r="G249" s="36">
        <v>45631</v>
      </c>
      <c r="H249" s="19">
        <v>0</v>
      </c>
      <c r="I249" s="19">
        <v>1</v>
      </c>
      <c r="J249" s="19">
        <v>0</v>
      </c>
      <c r="L249" s="19">
        <v>1</v>
      </c>
      <c r="O249" s="19">
        <v>9354</v>
      </c>
      <c r="P249" s="229">
        <v>45631.615034722221</v>
      </c>
      <c r="Q249" s="19">
        <v>9.3539999999999992</v>
      </c>
      <c r="R249" s="19" t="s">
        <v>43</v>
      </c>
      <c r="S249" s="62" t="s">
        <v>2239</v>
      </c>
    </row>
    <row r="250" spans="1:19" x14ac:dyDescent="0.25">
      <c r="A250" s="62" t="s">
        <v>2239</v>
      </c>
      <c r="B250" s="19">
        <v>6940966</v>
      </c>
      <c r="C250" s="19" t="s">
        <v>7608</v>
      </c>
      <c r="D250" s="19">
        <v>377308</v>
      </c>
      <c r="E250" s="19">
        <v>4595714</v>
      </c>
      <c r="F250" s="19">
        <v>31</v>
      </c>
      <c r="G250" s="36">
        <v>45631</v>
      </c>
      <c r="H250" s="19">
        <v>0</v>
      </c>
      <c r="I250" s="19">
        <v>0</v>
      </c>
      <c r="J250" s="19">
        <v>1934</v>
      </c>
      <c r="K250" s="19" t="s">
        <v>160</v>
      </c>
      <c r="L250" s="19">
        <v>1</v>
      </c>
      <c r="O250" s="19">
        <v>960703</v>
      </c>
      <c r="P250" s="229">
        <v>45631.626145833332</v>
      </c>
      <c r="Q250" s="19">
        <v>960.70299999999997</v>
      </c>
      <c r="R250" s="19" t="s">
        <v>43</v>
      </c>
      <c r="S250" s="62" t="s">
        <v>2239</v>
      </c>
    </row>
    <row r="251" spans="1:19" x14ac:dyDescent="0.25">
      <c r="A251" s="62" t="s">
        <v>2239</v>
      </c>
      <c r="B251" s="19">
        <v>6940966</v>
      </c>
      <c r="C251" s="19" t="s">
        <v>7608</v>
      </c>
      <c r="D251" s="19">
        <v>377308</v>
      </c>
      <c r="E251" s="19">
        <v>4595714</v>
      </c>
      <c r="F251" s="19">
        <v>32</v>
      </c>
      <c r="G251" s="36">
        <v>45631</v>
      </c>
      <c r="H251" s="19">
        <v>0</v>
      </c>
      <c r="I251" s="19">
        <v>1</v>
      </c>
      <c r="J251" s="19">
        <v>0</v>
      </c>
      <c r="L251" s="19">
        <v>1</v>
      </c>
      <c r="O251" s="19">
        <v>2303720</v>
      </c>
      <c r="P251" s="229">
        <v>45631.652812499997</v>
      </c>
      <c r="Q251" s="19">
        <v>2303.7199999999998</v>
      </c>
      <c r="R251" s="19" t="s">
        <v>43</v>
      </c>
      <c r="S251" s="62" t="s">
        <v>2239</v>
      </c>
    </row>
    <row r="252" spans="1:19" x14ac:dyDescent="0.25">
      <c r="A252" s="62" t="s">
        <v>2239</v>
      </c>
      <c r="B252" s="19">
        <v>6940966</v>
      </c>
      <c r="C252" s="19" t="s">
        <v>7608</v>
      </c>
      <c r="D252" s="19">
        <v>377308</v>
      </c>
      <c r="E252" s="19">
        <v>4595714</v>
      </c>
      <c r="F252" s="19">
        <v>33</v>
      </c>
      <c r="G252" s="36">
        <v>45631</v>
      </c>
      <c r="H252" s="19">
        <v>0</v>
      </c>
      <c r="I252" s="19">
        <v>0</v>
      </c>
      <c r="J252" s="19">
        <v>-3</v>
      </c>
      <c r="K252" s="19" t="s">
        <v>185</v>
      </c>
      <c r="L252" s="19">
        <v>1</v>
      </c>
      <c r="O252" s="19">
        <v>7530</v>
      </c>
      <c r="P252" s="229">
        <v>45631.652905092589</v>
      </c>
      <c r="Q252" s="19">
        <v>7.53</v>
      </c>
      <c r="R252" s="19" t="s">
        <v>43</v>
      </c>
      <c r="S252" s="62" t="s">
        <v>2239</v>
      </c>
    </row>
    <row r="253" spans="1:19" x14ac:dyDescent="0.25">
      <c r="A253" s="62" t="s">
        <v>2239</v>
      </c>
      <c r="B253" s="19">
        <v>6940966</v>
      </c>
      <c r="C253" s="19" t="s">
        <v>7608</v>
      </c>
      <c r="D253" s="19">
        <v>377308</v>
      </c>
      <c r="E253" s="19">
        <v>4595714</v>
      </c>
      <c r="F253" s="19">
        <v>34</v>
      </c>
      <c r="G253" s="36">
        <v>45631</v>
      </c>
      <c r="H253" s="19">
        <v>1</v>
      </c>
      <c r="I253" s="19">
        <v>0</v>
      </c>
      <c r="J253" s="19">
        <v>0</v>
      </c>
      <c r="L253" s="19">
        <v>1</v>
      </c>
      <c r="M253" s="19">
        <v>4010427</v>
      </c>
      <c r="N253" s="19" t="s">
        <v>215</v>
      </c>
      <c r="O253" s="19">
        <v>1763133</v>
      </c>
      <c r="P253" s="229">
        <v>45631.673310185186</v>
      </c>
      <c r="Q253" s="19">
        <v>1763.133</v>
      </c>
      <c r="R253" s="19" t="s">
        <v>43</v>
      </c>
      <c r="S253" s="62" t="s">
        <v>2239</v>
      </c>
    </row>
    <row r="254" spans="1:19" x14ac:dyDescent="0.25">
      <c r="A254" s="62" t="s">
        <v>2239</v>
      </c>
      <c r="B254" s="19">
        <v>6940966</v>
      </c>
      <c r="C254" s="19" t="s">
        <v>7608</v>
      </c>
      <c r="D254" s="19">
        <v>377308</v>
      </c>
      <c r="E254" s="19">
        <v>4595714</v>
      </c>
      <c r="F254" s="19">
        <v>35</v>
      </c>
      <c r="G254" s="36">
        <v>45631</v>
      </c>
      <c r="H254" s="19">
        <v>0</v>
      </c>
      <c r="I254" s="19">
        <v>0</v>
      </c>
      <c r="J254" s="19">
        <v>1938</v>
      </c>
      <c r="K254" s="19" t="s">
        <v>163</v>
      </c>
      <c r="L254" s="19">
        <v>1</v>
      </c>
      <c r="M254" s="19">
        <v>4010427</v>
      </c>
      <c r="N254" s="19" t="s">
        <v>215</v>
      </c>
      <c r="O254" s="19">
        <v>374377</v>
      </c>
      <c r="P254" s="229">
        <v>45631.67763888889</v>
      </c>
      <c r="Q254" s="19">
        <v>374.37700000000001</v>
      </c>
      <c r="R254" s="19" t="s">
        <v>43</v>
      </c>
      <c r="S254" s="62" t="s">
        <v>2239</v>
      </c>
    </row>
    <row r="255" spans="1:19" x14ac:dyDescent="0.25">
      <c r="A255" s="62" t="s">
        <v>2239</v>
      </c>
      <c r="B255" s="19">
        <v>6940966</v>
      </c>
      <c r="C255" s="19" t="s">
        <v>7608</v>
      </c>
      <c r="D255" s="19">
        <v>377308</v>
      </c>
      <c r="E255" s="19">
        <v>4595714</v>
      </c>
      <c r="F255" s="19">
        <v>36</v>
      </c>
      <c r="G255" s="36">
        <v>45631</v>
      </c>
      <c r="H255" s="19">
        <v>0</v>
      </c>
      <c r="I255" s="19">
        <v>1</v>
      </c>
      <c r="J255" s="19">
        <v>0</v>
      </c>
      <c r="L255" s="19">
        <v>1</v>
      </c>
      <c r="O255" s="19">
        <v>1158843</v>
      </c>
      <c r="P255" s="229">
        <v>45631.691053240742</v>
      </c>
      <c r="Q255" s="19">
        <v>1158.8430000000001</v>
      </c>
      <c r="R255" s="19" t="s">
        <v>43</v>
      </c>
      <c r="S255" s="62" t="s">
        <v>2239</v>
      </c>
    </row>
    <row r="256" spans="1:19" x14ac:dyDescent="0.25">
      <c r="A256" s="62" t="s">
        <v>2239</v>
      </c>
      <c r="B256" s="19">
        <v>6940966</v>
      </c>
      <c r="C256" s="19" t="s">
        <v>7608</v>
      </c>
      <c r="D256" s="19">
        <v>377308</v>
      </c>
      <c r="E256" s="19">
        <v>4595714</v>
      </c>
      <c r="F256" s="19">
        <v>37</v>
      </c>
      <c r="G256" s="36">
        <v>45631</v>
      </c>
      <c r="H256" s="19">
        <v>0</v>
      </c>
      <c r="I256" s="19">
        <v>0</v>
      </c>
      <c r="J256" s="19">
        <v>-3</v>
      </c>
      <c r="K256" s="19" t="s">
        <v>185</v>
      </c>
      <c r="L256" s="19">
        <v>1</v>
      </c>
      <c r="O256" s="19">
        <v>8287</v>
      </c>
      <c r="P256" s="229">
        <v>45631.691145833334</v>
      </c>
      <c r="Q256" s="19">
        <v>8.2870000000000008</v>
      </c>
      <c r="R256" s="19" t="s">
        <v>43</v>
      </c>
      <c r="S256" s="62" t="s">
        <v>2239</v>
      </c>
    </row>
    <row r="257" spans="1:19" x14ac:dyDescent="0.25">
      <c r="A257" s="62" t="s">
        <v>2239</v>
      </c>
      <c r="B257" s="19">
        <v>6940966</v>
      </c>
      <c r="C257" s="19" t="s">
        <v>7608</v>
      </c>
      <c r="D257" s="19">
        <v>377308</v>
      </c>
      <c r="E257" s="19">
        <v>4595714</v>
      </c>
      <c r="F257" s="19">
        <v>38</v>
      </c>
      <c r="G257" s="36">
        <v>45631</v>
      </c>
      <c r="H257" s="19">
        <v>1</v>
      </c>
      <c r="I257" s="19">
        <v>0</v>
      </c>
      <c r="J257" s="19">
        <v>0</v>
      </c>
      <c r="L257" s="19">
        <v>1</v>
      </c>
      <c r="M257" s="19">
        <v>4010427</v>
      </c>
      <c r="N257" s="19" t="s">
        <v>215</v>
      </c>
      <c r="O257" s="19">
        <v>280023</v>
      </c>
      <c r="P257" s="229">
        <v>45631.694386574076</v>
      </c>
      <c r="Q257" s="19">
        <v>280.02300000000002</v>
      </c>
      <c r="R257" s="19" t="s">
        <v>43</v>
      </c>
      <c r="S257" s="62" t="s">
        <v>2239</v>
      </c>
    </row>
    <row r="258" spans="1:19" x14ac:dyDescent="0.25">
      <c r="A258" s="62" t="s">
        <v>2239</v>
      </c>
      <c r="B258" s="19">
        <v>6940966</v>
      </c>
      <c r="C258" s="19" t="s">
        <v>7608</v>
      </c>
      <c r="D258" s="19">
        <v>377308</v>
      </c>
      <c r="E258" s="19">
        <v>4595714</v>
      </c>
      <c r="F258" s="19">
        <v>39</v>
      </c>
      <c r="G258" s="36">
        <v>45631</v>
      </c>
      <c r="H258" s="19">
        <v>0</v>
      </c>
      <c r="I258" s="19">
        <v>0</v>
      </c>
      <c r="J258" s="19">
        <v>1938</v>
      </c>
      <c r="K258" s="19" t="s">
        <v>163</v>
      </c>
      <c r="L258" s="19">
        <v>1</v>
      </c>
      <c r="M258" s="19">
        <v>4010427</v>
      </c>
      <c r="N258" s="19" t="s">
        <v>215</v>
      </c>
      <c r="O258" s="19">
        <v>555410</v>
      </c>
      <c r="P258" s="229">
        <v>45631.700821759259</v>
      </c>
      <c r="Q258" s="19">
        <v>555.41</v>
      </c>
      <c r="R258" s="19" t="s">
        <v>43</v>
      </c>
      <c r="S258" s="62" t="s">
        <v>2239</v>
      </c>
    </row>
    <row r="259" spans="1:19" x14ac:dyDescent="0.25">
      <c r="A259" s="62" t="s">
        <v>2239</v>
      </c>
      <c r="B259" s="19">
        <v>6940966</v>
      </c>
      <c r="C259" s="19" t="s">
        <v>7608</v>
      </c>
      <c r="D259" s="19">
        <v>377308</v>
      </c>
      <c r="E259" s="19">
        <v>4595714</v>
      </c>
      <c r="F259" s="19">
        <v>40</v>
      </c>
      <c r="G259" s="36">
        <v>45631</v>
      </c>
      <c r="H259" s="19">
        <v>0</v>
      </c>
      <c r="I259" s="19">
        <v>0</v>
      </c>
      <c r="J259" s="19">
        <v>1932</v>
      </c>
      <c r="K259" s="19" t="s">
        <v>173</v>
      </c>
      <c r="L259" s="19">
        <v>1</v>
      </c>
      <c r="O259" s="19">
        <v>518257</v>
      </c>
      <c r="P259" s="229">
        <v>45631.706817129627</v>
      </c>
      <c r="Q259" s="19">
        <v>518.25699999999995</v>
      </c>
      <c r="R259" s="19" t="s">
        <v>43</v>
      </c>
      <c r="S259" s="62" t="s">
        <v>2239</v>
      </c>
    </row>
    <row r="260" spans="1:19" x14ac:dyDescent="0.25">
      <c r="A260" s="62" t="s">
        <v>2239</v>
      </c>
      <c r="B260" s="19">
        <v>6940966</v>
      </c>
      <c r="C260" s="19" t="s">
        <v>7608</v>
      </c>
      <c r="D260" s="19">
        <v>377308</v>
      </c>
      <c r="E260" s="19">
        <v>4595714</v>
      </c>
      <c r="F260" s="19">
        <v>41</v>
      </c>
      <c r="G260" s="36">
        <v>45631</v>
      </c>
      <c r="H260" s="19">
        <v>0</v>
      </c>
      <c r="I260" s="19">
        <v>1</v>
      </c>
      <c r="J260" s="19">
        <v>0</v>
      </c>
      <c r="L260" s="19">
        <v>1</v>
      </c>
      <c r="O260" s="19">
        <v>161470</v>
      </c>
      <c r="P260" s="229">
        <v>45631.708692129629</v>
      </c>
      <c r="Q260" s="19">
        <v>161.47</v>
      </c>
      <c r="R260" s="19" t="s">
        <v>43</v>
      </c>
      <c r="S260" s="62" t="s">
        <v>2239</v>
      </c>
    </row>
    <row r="261" spans="1:19" x14ac:dyDescent="0.25">
      <c r="A261" s="62" t="s">
        <v>2239</v>
      </c>
      <c r="B261" s="19">
        <v>6940966</v>
      </c>
      <c r="C261" s="19" t="s">
        <v>7608</v>
      </c>
      <c r="D261" s="19">
        <v>377308</v>
      </c>
      <c r="E261" s="19">
        <v>4595714</v>
      </c>
      <c r="F261" s="19">
        <v>42</v>
      </c>
      <c r="G261" s="36">
        <v>45631</v>
      </c>
      <c r="H261" s="19">
        <v>0</v>
      </c>
      <c r="I261" s="19">
        <v>0</v>
      </c>
      <c r="J261" s="19">
        <v>0</v>
      </c>
      <c r="L261" s="19">
        <v>2</v>
      </c>
      <c r="O261" s="19">
        <v>0</v>
      </c>
      <c r="P261" s="229">
        <v>45631.708692129629</v>
      </c>
      <c r="Q261" s="19">
        <v>0</v>
      </c>
      <c r="R261" s="19" t="s">
        <v>43</v>
      </c>
      <c r="S261" s="62" t="s">
        <v>2239</v>
      </c>
    </row>
    <row r="262" spans="1:19" x14ac:dyDescent="0.25">
      <c r="A262" s="62" t="s">
        <v>2239</v>
      </c>
      <c r="B262" s="19">
        <v>6940966</v>
      </c>
      <c r="C262" s="19" t="s">
        <v>7608</v>
      </c>
      <c r="D262" s="19">
        <v>377308</v>
      </c>
      <c r="E262" s="19">
        <v>4595714</v>
      </c>
      <c r="F262" s="19">
        <v>1</v>
      </c>
      <c r="G262" s="36">
        <v>45632</v>
      </c>
      <c r="H262" s="19">
        <v>0</v>
      </c>
      <c r="I262" s="19">
        <v>0</v>
      </c>
      <c r="J262" s="19">
        <v>0</v>
      </c>
      <c r="L262" s="19">
        <v>0</v>
      </c>
      <c r="O262" s="19">
        <v>17</v>
      </c>
      <c r="P262" s="229">
        <v>45632.329398148147</v>
      </c>
      <c r="Q262" s="19">
        <v>1.7000000000000001E-2</v>
      </c>
      <c r="R262" s="19" t="s">
        <v>43</v>
      </c>
      <c r="S262" s="62" t="s">
        <v>2239</v>
      </c>
    </row>
    <row r="263" spans="1:19" x14ac:dyDescent="0.25">
      <c r="A263" s="62" t="s">
        <v>2239</v>
      </c>
      <c r="B263" s="19">
        <v>6940966</v>
      </c>
      <c r="C263" s="19" t="s">
        <v>7608</v>
      </c>
      <c r="D263" s="19">
        <v>377308</v>
      </c>
      <c r="E263" s="19">
        <v>4595714</v>
      </c>
      <c r="F263" s="19">
        <v>2</v>
      </c>
      <c r="G263" s="36">
        <v>45632</v>
      </c>
      <c r="H263" s="19">
        <v>0</v>
      </c>
      <c r="I263" s="19">
        <v>0</v>
      </c>
      <c r="J263" s="19">
        <v>0</v>
      </c>
      <c r="L263" s="19">
        <v>1</v>
      </c>
      <c r="O263" s="19">
        <v>369813</v>
      </c>
      <c r="P263" s="229">
        <v>45632.333680555559</v>
      </c>
      <c r="Q263" s="19">
        <v>369.81299999999999</v>
      </c>
      <c r="R263" s="19" t="s">
        <v>43</v>
      </c>
      <c r="S263" s="62" t="s">
        <v>2239</v>
      </c>
    </row>
    <row r="264" spans="1:19" x14ac:dyDescent="0.25">
      <c r="A264" s="62" t="s">
        <v>2239</v>
      </c>
      <c r="B264" s="19">
        <v>6940966</v>
      </c>
      <c r="C264" s="19" t="s">
        <v>7608</v>
      </c>
      <c r="D264" s="19">
        <v>377308</v>
      </c>
      <c r="E264" s="19">
        <v>4595714</v>
      </c>
      <c r="F264" s="19">
        <v>3</v>
      </c>
      <c r="G264" s="36">
        <v>45632</v>
      </c>
      <c r="H264" s="19">
        <v>0</v>
      </c>
      <c r="I264" s="19">
        <v>1</v>
      </c>
      <c r="J264" s="19">
        <v>0</v>
      </c>
      <c r="L264" s="19">
        <v>1</v>
      </c>
      <c r="O264" s="19">
        <v>1246357</v>
      </c>
      <c r="P264" s="229">
        <v>45632.348101851851</v>
      </c>
      <c r="Q264" s="19">
        <v>1246.357</v>
      </c>
      <c r="R264" s="19" t="s">
        <v>43</v>
      </c>
      <c r="S264" s="62" t="s">
        <v>2239</v>
      </c>
    </row>
    <row r="265" spans="1:19" x14ac:dyDescent="0.25">
      <c r="A265" s="62" t="s">
        <v>2239</v>
      </c>
      <c r="B265" s="19">
        <v>6940966</v>
      </c>
      <c r="C265" s="19" t="s">
        <v>7608</v>
      </c>
      <c r="D265" s="19">
        <v>377308</v>
      </c>
      <c r="E265" s="19">
        <v>4595714</v>
      </c>
      <c r="F265" s="19">
        <v>4</v>
      </c>
      <c r="G265" s="36">
        <v>45632</v>
      </c>
      <c r="H265" s="19">
        <v>0</v>
      </c>
      <c r="I265" s="19">
        <v>0</v>
      </c>
      <c r="J265" s="19">
        <v>-3</v>
      </c>
      <c r="K265" s="19" t="s">
        <v>185</v>
      </c>
      <c r="L265" s="19">
        <v>1</v>
      </c>
      <c r="O265" s="19">
        <v>6626</v>
      </c>
      <c r="P265" s="229">
        <v>45632.348182870373</v>
      </c>
      <c r="Q265" s="19">
        <v>6.6260000000000003</v>
      </c>
      <c r="R265" s="19" t="s">
        <v>43</v>
      </c>
      <c r="S265" s="62" t="s">
        <v>2239</v>
      </c>
    </row>
    <row r="266" spans="1:19" x14ac:dyDescent="0.25">
      <c r="A266" s="62" t="s">
        <v>2239</v>
      </c>
      <c r="B266" s="19">
        <v>6940966</v>
      </c>
      <c r="C266" s="19" t="s">
        <v>7608</v>
      </c>
      <c r="D266" s="19">
        <v>377308</v>
      </c>
      <c r="E266" s="19">
        <v>4595714</v>
      </c>
      <c r="F266" s="19">
        <v>5</v>
      </c>
      <c r="G266" s="36">
        <v>45632</v>
      </c>
      <c r="H266" s="19">
        <v>1</v>
      </c>
      <c r="I266" s="19">
        <v>0</v>
      </c>
      <c r="J266" s="19">
        <v>0</v>
      </c>
      <c r="L266" s="19">
        <v>1</v>
      </c>
      <c r="M266" s="19">
        <v>4010427</v>
      </c>
      <c r="N266" s="19" t="s">
        <v>215</v>
      </c>
      <c r="O266" s="19">
        <v>163230</v>
      </c>
      <c r="P266" s="229">
        <v>45632.350069444445</v>
      </c>
      <c r="Q266" s="19">
        <v>163.22999999999999</v>
      </c>
      <c r="R266" s="19" t="s">
        <v>43</v>
      </c>
      <c r="S266" s="62" t="s">
        <v>2239</v>
      </c>
    </row>
    <row r="267" spans="1:19" x14ac:dyDescent="0.25">
      <c r="A267" s="62" t="s">
        <v>2239</v>
      </c>
      <c r="B267" s="19">
        <v>6940966</v>
      </c>
      <c r="C267" s="19" t="s">
        <v>7608</v>
      </c>
      <c r="D267" s="19">
        <v>377308</v>
      </c>
      <c r="E267" s="19">
        <v>4595714</v>
      </c>
      <c r="F267" s="19">
        <v>6</v>
      </c>
      <c r="G267" s="36">
        <v>45632</v>
      </c>
      <c r="H267" s="19">
        <v>0</v>
      </c>
      <c r="I267" s="19">
        <v>0</v>
      </c>
      <c r="J267" s="19">
        <v>1938</v>
      </c>
      <c r="K267" s="19" t="s">
        <v>163</v>
      </c>
      <c r="L267" s="19">
        <v>1</v>
      </c>
      <c r="M267" s="19">
        <v>4010427</v>
      </c>
      <c r="N267" s="19" t="s">
        <v>215</v>
      </c>
      <c r="O267" s="19">
        <v>340657</v>
      </c>
      <c r="P267" s="229">
        <v>45632.354016203702</v>
      </c>
      <c r="Q267" s="19">
        <v>340.65699999999998</v>
      </c>
      <c r="R267" s="19" t="s">
        <v>43</v>
      </c>
      <c r="S267" s="62" t="s">
        <v>2239</v>
      </c>
    </row>
    <row r="268" spans="1:19" x14ac:dyDescent="0.25">
      <c r="A268" s="62" t="s">
        <v>2239</v>
      </c>
      <c r="B268" s="19">
        <v>6940966</v>
      </c>
      <c r="C268" s="19" t="s">
        <v>7608</v>
      </c>
      <c r="D268" s="19">
        <v>377308</v>
      </c>
      <c r="E268" s="19">
        <v>4595714</v>
      </c>
      <c r="F268" s="19">
        <v>7</v>
      </c>
      <c r="G268" s="36">
        <v>45632</v>
      </c>
      <c r="H268" s="19">
        <v>0</v>
      </c>
      <c r="I268" s="19">
        <v>1</v>
      </c>
      <c r="J268" s="19">
        <v>0</v>
      </c>
      <c r="L268" s="19">
        <v>1</v>
      </c>
      <c r="O268" s="19">
        <v>3149947</v>
      </c>
      <c r="P268" s="229">
        <v>45632.390474537038</v>
      </c>
      <c r="Q268" s="19">
        <v>3149.9470000000001</v>
      </c>
      <c r="R268" s="19" t="s">
        <v>43</v>
      </c>
      <c r="S268" s="62" t="s">
        <v>2239</v>
      </c>
    </row>
    <row r="269" spans="1:19" x14ac:dyDescent="0.25">
      <c r="A269" s="62" t="s">
        <v>2239</v>
      </c>
      <c r="B269" s="19">
        <v>6940966</v>
      </c>
      <c r="C269" s="19" t="s">
        <v>7608</v>
      </c>
      <c r="D269" s="19">
        <v>377308</v>
      </c>
      <c r="E269" s="19">
        <v>4595714</v>
      </c>
      <c r="F269" s="19">
        <v>8</v>
      </c>
      <c r="G269" s="36">
        <v>45632</v>
      </c>
      <c r="H269" s="19">
        <v>0</v>
      </c>
      <c r="I269" s="19">
        <v>0</v>
      </c>
      <c r="J269" s="19">
        <v>-3</v>
      </c>
      <c r="K269" s="19" t="s">
        <v>185</v>
      </c>
      <c r="L269" s="19">
        <v>1</v>
      </c>
      <c r="O269" s="19">
        <v>5920</v>
      </c>
      <c r="P269" s="229">
        <v>45632.390543981484</v>
      </c>
      <c r="Q269" s="19">
        <v>5.92</v>
      </c>
      <c r="R269" s="19" t="s">
        <v>43</v>
      </c>
      <c r="S269" s="62" t="s">
        <v>2239</v>
      </c>
    </row>
    <row r="270" spans="1:19" x14ac:dyDescent="0.25">
      <c r="A270" s="62" t="s">
        <v>2239</v>
      </c>
      <c r="B270" s="19">
        <v>6940966</v>
      </c>
      <c r="C270" s="19" t="s">
        <v>7608</v>
      </c>
      <c r="D270" s="19">
        <v>377308</v>
      </c>
      <c r="E270" s="19">
        <v>4595714</v>
      </c>
      <c r="F270" s="19">
        <v>9</v>
      </c>
      <c r="G270" s="36">
        <v>45632</v>
      </c>
      <c r="H270" s="19">
        <v>1</v>
      </c>
      <c r="I270" s="19">
        <v>0</v>
      </c>
      <c r="J270" s="19">
        <v>0</v>
      </c>
      <c r="L270" s="19">
        <v>1</v>
      </c>
      <c r="M270" s="19">
        <v>4010427</v>
      </c>
      <c r="N270" s="19" t="s">
        <v>215</v>
      </c>
      <c r="O270" s="19">
        <v>279783</v>
      </c>
      <c r="P270" s="229">
        <v>45632.393784722219</v>
      </c>
      <c r="Q270" s="19">
        <v>279.78300000000002</v>
      </c>
      <c r="R270" s="19" t="s">
        <v>43</v>
      </c>
      <c r="S270" s="62" t="s">
        <v>2239</v>
      </c>
    </row>
    <row r="271" spans="1:19" x14ac:dyDescent="0.25">
      <c r="A271" s="62" t="s">
        <v>2239</v>
      </c>
      <c r="B271" s="19">
        <v>6940966</v>
      </c>
      <c r="C271" s="19" t="s">
        <v>7608</v>
      </c>
      <c r="D271" s="19">
        <v>377308</v>
      </c>
      <c r="E271" s="19">
        <v>4595714</v>
      </c>
      <c r="F271" s="19">
        <v>10</v>
      </c>
      <c r="G271" s="36">
        <v>45632</v>
      </c>
      <c r="H271" s="19">
        <v>0</v>
      </c>
      <c r="I271" s="19">
        <v>0</v>
      </c>
      <c r="J271" s="19">
        <v>1938</v>
      </c>
      <c r="K271" s="19" t="s">
        <v>163</v>
      </c>
      <c r="L271" s="19">
        <v>1</v>
      </c>
      <c r="M271" s="19">
        <v>4010427</v>
      </c>
      <c r="N271" s="19" t="s">
        <v>215</v>
      </c>
      <c r="O271" s="19">
        <v>321973</v>
      </c>
      <c r="P271" s="229">
        <v>45632.397511574076</v>
      </c>
      <c r="Q271" s="19">
        <v>321.97300000000001</v>
      </c>
      <c r="R271" s="19" t="s">
        <v>43</v>
      </c>
      <c r="S271" s="62" t="s">
        <v>2239</v>
      </c>
    </row>
    <row r="272" spans="1:19" x14ac:dyDescent="0.25">
      <c r="A272" s="62" t="s">
        <v>2239</v>
      </c>
      <c r="B272" s="19">
        <v>6940966</v>
      </c>
      <c r="C272" s="19" t="s">
        <v>7608</v>
      </c>
      <c r="D272" s="19">
        <v>377308</v>
      </c>
      <c r="E272" s="19">
        <v>4595714</v>
      </c>
      <c r="F272" s="19">
        <v>11</v>
      </c>
      <c r="G272" s="36">
        <v>45632</v>
      </c>
      <c r="H272" s="19">
        <v>0</v>
      </c>
      <c r="I272" s="19">
        <v>0</v>
      </c>
      <c r="J272" s="19">
        <v>1932</v>
      </c>
      <c r="K272" s="19" t="s">
        <v>173</v>
      </c>
      <c r="L272" s="19">
        <v>1</v>
      </c>
      <c r="O272" s="19">
        <v>309830</v>
      </c>
      <c r="P272" s="229">
        <v>45632.401087962964</v>
      </c>
      <c r="Q272" s="19">
        <v>309.83</v>
      </c>
      <c r="R272" s="19" t="s">
        <v>43</v>
      </c>
      <c r="S272" s="62" t="s">
        <v>2239</v>
      </c>
    </row>
    <row r="273" spans="1:19" x14ac:dyDescent="0.25">
      <c r="A273" s="62" t="s">
        <v>2239</v>
      </c>
      <c r="B273" s="19">
        <v>6940966</v>
      </c>
      <c r="C273" s="19" t="s">
        <v>7608</v>
      </c>
      <c r="D273" s="19">
        <v>377308</v>
      </c>
      <c r="E273" s="19">
        <v>4595714</v>
      </c>
      <c r="F273" s="19">
        <v>12</v>
      </c>
      <c r="G273" s="36">
        <v>45632</v>
      </c>
      <c r="H273" s="19">
        <v>0</v>
      </c>
      <c r="I273" s="19">
        <v>1</v>
      </c>
      <c r="J273" s="19">
        <v>0</v>
      </c>
      <c r="L273" s="19">
        <v>1</v>
      </c>
      <c r="O273" s="19">
        <v>538857</v>
      </c>
      <c r="P273" s="229">
        <v>45632.407326388886</v>
      </c>
      <c r="Q273" s="19">
        <v>538.85699999999997</v>
      </c>
      <c r="R273" s="19" t="s">
        <v>43</v>
      </c>
      <c r="S273" s="62" t="s">
        <v>2239</v>
      </c>
    </row>
    <row r="274" spans="1:19" x14ac:dyDescent="0.25">
      <c r="A274" s="62" t="s">
        <v>2239</v>
      </c>
      <c r="B274" s="19">
        <v>6940966</v>
      </c>
      <c r="C274" s="19" t="s">
        <v>7608</v>
      </c>
      <c r="D274" s="19">
        <v>377308</v>
      </c>
      <c r="E274" s="19">
        <v>4595714</v>
      </c>
      <c r="F274" s="19">
        <v>13</v>
      </c>
      <c r="G274" s="36">
        <v>45632</v>
      </c>
      <c r="H274" s="19">
        <v>0</v>
      </c>
      <c r="I274" s="19">
        <v>0</v>
      </c>
      <c r="J274" s="19">
        <v>1934</v>
      </c>
      <c r="K274" s="19" t="s">
        <v>160</v>
      </c>
      <c r="L274" s="19">
        <v>1</v>
      </c>
      <c r="O274" s="19">
        <v>945800</v>
      </c>
      <c r="P274" s="229">
        <v>45632.418275462966</v>
      </c>
      <c r="Q274" s="19">
        <v>945.8</v>
      </c>
      <c r="R274" s="19" t="s">
        <v>43</v>
      </c>
      <c r="S274" s="62" t="s">
        <v>2239</v>
      </c>
    </row>
    <row r="275" spans="1:19" x14ac:dyDescent="0.25">
      <c r="A275" s="62" t="s">
        <v>2239</v>
      </c>
      <c r="B275" s="19">
        <v>6940966</v>
      </c>
      <c r="C275" s="19" t="s">
        <v>7608</v>
      </c>
      <c r="D275" s="19">
        <v>377308</v>
      </c>
      <c r="E275" s="19">
        <v>4595714</v>
      </c>
      <c r="F275" s="19">
        <v>14</v>
      </c>
      <c r="G275" s="36">
        <v>45632</v>
      </c>
      <c r="H275" s="19">
        <v>0</v>
      </c>
      <c r="I275" s="19">
        <v>1</v>
      </c>
      <c r="J275" s="19">
        <v>0</v>
      </c>
      <c r="L275" s="19">
        <v>1</v>
      </c>
      <c r="O275" s="19">
        <v>539303</v>
      </c>
      <c r="P275" s="229">
        <v>45632.424513888887</v>
      </c>
      <c r="Q275" s="19">
        <v>539.303</v>
      </c>
      <c r="R275" s="19" t="s">
        <v>43</v>
      </c>
      <c r="S275" s="62" t="s">
        <v>2239</v>
      </c>
    </row>
    <row r="276" spans="1:19" x14ac:dyDescent="0.25">
      <c r="A276" s="62" t="s">
        <v>2239</v>
      </c>
      <c r="B276" s="19">
        <v>6940966</v>
      </c>
      <c r="C276" s="19" t="s">
        <v>7608</v>
      </c>
      <c r="D276" s="19">
        <v>377308</v>
      </c>
      <c r="E276" s="19">
        <v>4595714</v>
      </c>
      <c r="F276" s="19">
        <v>15</v>
      </c>
      <c r="G276" s="36">
        <v>45632</v>
      </c>
      <c r="H276" s="19">
        <v>0</v>
      </c>
      <c r="I276" s="19">
        <v>0</v>
      </c>
      <c r="J276" s="19">
        <v>-3</v>
      </c>
      <c r="K276" s="19" t="s">
        <v>185</v>
      </c>
      <c r="L276" s="19">
        <v>1</v>
      </c>
      <c r="O276" s="19">
        <v>12904</v>
      </c>
      <c r="P276" s="229">
        <v>45632.424664351849</v>
      </c>
      <c r="Q276" s="19">
        <v>12.904</v>
      </c>
      <c r="R276" s="19" t="s">
        <v>43</v>
      </c>
      <c r="S276" s="62" t="s">
        <v>2239</v>
      </c>
    </row>
    <row r="277" spans="1:19" x14ac:dyDescent="0.25">
      <c r="A277" s="62" t="s">
        <v>2239</v>
      </c>
      <c r="B277" s="19">
        <v>6940966</v>
      </c>
      <c r="C277" s="19" t="s">
        <v>7608</v>
      </c>
      <c r="D277" s="19">
        <v>377308</v>
      </c>
      <c r="E277" s="19">
        <v>4595714</v>
      </c>
      <c r="F277" s="19">
        <v>16</v>
      </c>
      <c r="G277" s="36">
        <v>45632</v>
      </c>
      <c r="H277" s="19">
        <v>1</v>
      </c>
      <c r="I277" s="19">
        <v>0</v>
      </c>
      <c r="J277" s="19">
        <v>0</v>
      </c>
      <c r="L277" s="19">
        <v>1</v>
      </c>
      <c r="M277" s="19">
        <v>4010427</v>
      </c>
      <c r="N277" s="19" t="s">
        <v>215</v>
      </c>
      <c r="O277" s="19">
        <v>363653</v>
      </c>
      <c r="P277" s="229">
        <v>45632.428877314815</v>
      </c>
      <c r="Q277" s="19">
        <v>363.65300000000002</v>
      </c>
      <c r="R277" s="19" t="s">
        <v>43</v>
      </c>
      <c r="S277" s="62" t="s">
        <v>2239</v>
      </c>
    </row>
    <row r="278" spans="1:19" x14ac:dyDescent="0.25">
      <c r="A278" s="62" t="s">
        <v>2239</v>
      </c>
      <c r="B278" s="19">
        <v>6940966</v>
      </c>
      <c r="C278" s="19" t="s">
        <v>7608</v>
      </c>
      <c r="D278" s="19">
        <v>377308</v>
      </c>
      <c r="E278" s="19">
        <v>4595714</v>
      </c>
      <c r="F278" s="19">
        <v>17</v>
      </c>
      <c r="G278" s="36">
        <v>45632</v>
      </c>
      <c r="H278" s="19">
        <v>0</v>
      </c>
      <c r="I278" s="19">
        <v>0</v>
      </c>
      <c r="J278" s="19">
        <v>1938</v>
      </c>
      <c r="K278" s="19" t="s">
        <v>163</v>
      </c>
      <c r="L278" s="19">
        <v>1</v>
      </c>
      <c r="M278" s="19">
        <v>4010427</v>
      </c>
      <c r="N278" s="19" t="s">
        <v>215</v>
      </c>
      <c r="O278" s="19">
        <v>443853</v>
      </c>
      <c r="P278" s="229">
        <v>45632.434016203704</v>
      </c>
      <c r="Q278" s="19">
        <v>443.85300000000001</v>
      </c>
      <c r="R278" s="19" t="s">
        <v>43</v>
      </c>
      <c r="S278" s="62" t="s">
        <v>2239</v>
      </c>
    </row>
    <row r="279" spans="1:19" x14ac:dyDescent="0.25">
      <c r="A279" s="62" t="s">
        <v>2239</v>
      </c>
      <c r="B279" s="19">
        <v>6940966</v>
      </c>
      <c r="C279" s="19" t="s">
        <v>7608</v>
      </c>
      <c r="D279" s="19">
        <v>377308</v>
      </c>
      <c r="E279" s="19">
        <v>4595714</v>
      </c>
      <c r="F279" s="19">
        <v>18</v>
      </c>
      <c r="G279" s="36">
        <v>45632</v>
      </c>
      <c r="H279" s="19">
        <v>0</v>
      </c>
      <c r="I279" s="19">
        <v>1</v>
      </c>
      <c r="J279" s="19">
        <v>0</v>
      </c>
      <c r="L279" s="19">
        <v>1</v>
      </c>
      <c r="O279" s="19">
        <v>1344344</v>
      </c>
      <c r="P279" s="229">
        <v>45632.449571759258</v>
      </c>
      <c r="Q279" s="19">
        <v>1344.3440000000001</v>
      </c>
      <c r="R279" s="19" t="s">
        <v>43</v>
      </c>
      <c r="S279" s="62" t="s">
        <v>2239</v>
      </c>
    </row>
    <row r="280" spans="1:19" x14ac:dyDescent="0.25">
      <c r="A280" s="62" t="s">
        <v>2239</v>
      </c>
      <c r="B280" s="19">
        <v>6940966</v>
      </c>
      <c r="C280" s="19" t="s">
        <v>7608</v>
      </c>
      <c r="D280" s="19">
        <v>377308</v>
      </c>
      <c r="E280" s="19">
        <v>4595714</v>
      </c>
      <c r="F280" s="19">
        <v>19</v>
      </c>
      <c r="G280" s="36">
        <v>45632</v>
      </c>
      <c r="H280" s="19">
        <v>0</v>
      </c>
      <c r="I280" s="19">
        <v>0</v>
      </c>
      <c r="J280" s="19">
        <v>-3</v>
      </c>
      <c r="K280" s="19" t="s">
        <v>185</v>
      </c>
      <c r="L280" s="19">
        <v>1</v>
      </c>
      <c r="O280" s="19">
        <v>5810</v>
      </c>
      <c r="P280" s="229">
        <v>45632.449641203704</v>
      </c>
      <c r="Q280" s="19">
        <v>5.81</v>
      </c>
      <c r="R280" s="19" t="s">
        <v>43</v>
      </c>
      <c r="S280" s="62" t="s">
        <v>2239</v>
      </c>
    </row>
    <row r="281" spans="1:19" x14ac:dyDescent="0.25">
      <c r="A281" s="62" t="s">
        <v>2239</v>
      </c>
      <c r="B281" s="19">
        <v>6940966</v>
      </c>
      <c r="C281" s="19" t="s">
        <v>7608</v>
      </c>
      <c r="D281" s="19">
        <v>377308</v>
      </c>
      <c r="E281" s="19">
        <v>4595714</v>
      </c>
      <c r="F281" s="19">
        <v>20</v>
      </c>
      <c r="G281" s="36">
        <v>45632</v>
      </c>
      <c r="H281" s="19">
        <v>1</v>
      </c>
      <c r="I281" s="19">
        <v>0</v>
      </c>
      <c r="J281" s="19">
        <v>0</v>
      </c>
      <c r="L281" s="19">
        <v>1</v>
      </c>
      <c r="M281" s="19">
        <v>4010427</v>
      </c>
      <c r="N281" s="19" t="s">
        <v>215</v>
      </c>
      <c r="O281" s="19">
        <v>392846</v>
      </c>
      <c r="P281" s="229">
        <v>45632.454189814816</v>
      </c>
      <c r="Q281" s="19">
        <v>392.846</v>
      </c>
      <c r="R281" s="19" t="s">
        <v>43</v>
      </c>
      <c r="S281" s="62" t="s">
        <v>2239</v>
      </c>
    </row>
    <row r="282" spans="1:19" x14ac:dyDescent="0.25">
      <c r="A282" s="62" t="s">
        <v>2239</v>
      </c>
      <c r="B282" s="19">
        <v>6940966</v>
      </c>
      <c r="C282" s="19" t="s">
        <v>7608</v>
      </c>
      <c r="D282" s="19">
        <v>377308</v>
      </c>
      <c r="E282" s="19">
        <v>4595714</v>
      </c>
      <c r="F282" s="19">
        <v>21</v>
      </c>
      <c r="G282" s="36">
        <v>45632</v>
      </c>
      <c r="H282" s="19">
        <v>0</v>
      </c>
      <c r="I282" s="19">
        <v>0</v>
      </c>
      <c r="J282" s="19">
        <v>1938</v>
      </c>
      <c r="K282" s="19" t="s">
        <v>163</v>
      </c>
      <c r="L282" s="19">
        <v>1</v>
      </c>
      <c r="M282" s="19">
        <v>4010427</v>
      </c>
      <c r="N282" s="19" t="s">
        <v>215</v>
      </c>
      <c r="O282" s="19">
        <v>369717</v>
      </c>
      <c r="P282" s="229">
        <v>45632.458472222221</v>
      </c>
      <c r="Q282" s="19">
        <v>369.71699999999998</v>
      </c>
      <c r="R282" s="19" t="s">
        <v>43</v>
      </c>
      <c r="S282" s="62" t="s">
        <v>2239</v>
      </c>
    </row>
    <row r="283" spans="1:19" x14ac:dyDescent="0.25">
      <c r="A283" s="62" t="s">
        <v>2239</v>
      </c>
      <c r="B283" s="19">
        <v>6940966</v>
      </c>
      <c r="C283" s="19" t="s">
        <v>7608</v>
      </c>
      <c r="D283" s="19">
        <v>377308</v>
      </c>
      <c r="E283" s="19">
        <v>4595714</v>
      </c>
      <c r="F283" s="19">
        <v>22</v>
      </c>
      <c r="G283" s="36">
        <v>45632</v>
      </c>
      <c r="H283" s="19">
        <v>0</v>
      </c>
      <c r="I283" s="19">
        <v>0</v>
      </c>
      <c r="J283" s="19">
        <v>1932</v>
      </c>
      <c r="K283" s="19" t="s">
        <v>173</v>
      </c>
      <c r="L283" s="19">
        <v>1</v>
      </c>
      <c r="O283" s="19">
        <v>380460</v>
      </c>
      <c r="P283" s="229">
        <v>45632.462870370371</v>
      </c>
      <c r="Q283" s="19">
        <v>380.46</v>
      </c>
      <c r="R283" s="19" t="s">
        <v>43</v>
      </c>
      <c r="S283" s="62" t="s">
        <v>2239</v>
      </c>
    </row>
    <row r="284" spans="1:19" x14ac:dyDescent="0.25">
      <c r="A284" s="62" t="s">
        <v>2239</v>
      </c>
      <c r="B284" s="19">
        <v>6940966</v>
      </c>
      <c r="C284" s="19" t="s">
        <v>7608</v>
      </c>
      <c r="D284" s="19">
        <v>377308</v>
      </c>
      <c r="E284" s="19">
        <v>4595714</v>
      </c>
      <c r="F284" s="19">
        <v>23</v>
      </c>
      <c r="G284" s="36">
        <v>45632</v>
      </c>
      <c r="H284" s="19">
        <v>0</v>
      </c>
      <c r="I284" s="19">
        <v>1</v>
      </c>
      <c r="J284" s="19">
        <v>0</v>
      </c>
      <c r="L284" s="19">
        <v>1</v>
      </c>
      <c r="O284" s="19">
        <v>1841000</v>
      </c>
      <c r="P284" s="229">
        <v>45632.484178240738</v>
      </c>
      <c r="Q284" s="19">
        <v>1841</v>
      </c>
      <c r="R284" s="19" t="s">
        <v>43</v>
      </c>
      <c r="S284" s="62" t="s">
        <v>2239</v>
      </c>
    </row>
    <row r="285" spans="1:19" x14ac:dyDescent="0.25">
      <c r="A285" s="62" t="s">
        <v>2239</v>
      </c>
      <c r="B285" s="19">
        <v>6940966</v>
      </c>
      <c r="C285" s="19" t="s">
        <v>7608</v>
      </c>
      <c r="D285" s="19">
        <v>377308</v>
      </c>
      <c r="E285" s="19">
        <v>4595714</v>
      </c>
      <c r="F285" s="19">
        <v>24</v>
      </c>
      <c r="G285" s="36">
        <v>45632</v>
      </c>
      <c r="H285" s="19">
        <v>1</v>
      </c>
      <c r="I285" s="19">
        <v>0</v>
      </c>
      <c r="J285" s="19">
        <v>0</v>
      </c>
      <c r="L285" s="19">
        <v>1</v>
      </c>
      <c r="M285" s="19">
        <v>431941</v>
      </c>
      <c r="N285" s="19" t="s">
        <v>214</v>
      </c>
      <c r="O285" s="19">
        <v>794180</v>
      </c>
      <c r="P285" s="229">
        <v>45632.493368055555</v>
      </c>
      <c r="Q285" s="19">
        <v>794.18</v>
      </c>
      <c r="R285" s="19" t="s">
        <v>43</v>
      </c>
      <c r="S285" s="62" t="s">
        <v>2239</v>
      </c>
    </row>
    <row r="286" spans="1:19" x14ac:dyDescent="0.25">
      <c r="A286" s="62" t="s">
        <v>2239</v>
      </c>
      <c r="B286" s="19">
        <v>6940966</v>
      </c>
      <c r="C286" s="19" t="s">
        <v>7608</v>
      </c>
      <c r="D286" s="19">
        <v>377308</v>
      </c>
      <c r="E286" s="19">
        <v>4595714</v>
      </c>
      <c r="F286" s="19">
        <v>25</v>
      </c>
      <c r="G286" s="36">
        <v>45632</v>
      </c>
      <c r="H286" s="19">
        <v>0</v>
      </c>
      <c r="I286" s="19">
        <v>0</v>
      </c>
      <c r="J286" s="19">
        <v>1938</v>
      </c>
      <c r="K286" s="19" t="s">
        <v>163</v>
      </c>
      <c r="L286" s="19">
        <v>1</v>
      </c>
      <c r="M286" s="19">
        <v>431941</v>
      </c>
      <c r="N286" s="19" t="s">
        <v>214</v>
      </c>
      <c r="O286" s="19">
        <v>281670</v>
      </c>
      <c r="P286" s="229">
        <v>45632.496631944443</v>
      </c>
      <c r="Q286" s="19">
        <v>281.67</v>
      </c>
      <c r="R286" s="19" t="s">
        <v>43</v>
      </c>
      <c r="S286" s="62" t="s">
        <v>2239</v>
      </c>
    </row>
    <row r="287" spans="1:19" x14ac:dyDescent="0.25">
      <c r="A287" s="62" t="s">
        <v>2239</v>
      </c>
      <c r="B287" s="19">
        <v>6940966</v>
      </c>
      <c r="C287" s="19" t="s">
        <v>7608</v>
      </c>
      <c r="D287" s="19">
        <v>377308</v>
      </c>
      <c r="E287" s="19">
        <v>4595714</v>
      </c>
      <c r="F287" s="19">
        <v>26</v>
      </c>
      <c r="G287" s="36">
        <v>45632</v>
      </c>
      <c r="H287" s="19">
        <v>0</v>
      </c>
      <c r="I287" s="19">
        <v>0</v>
      </c>
      <c r="J287" s="19">
        <v>1932</v>
      </c>
      <c r="K287" s="19" t="s">
        <v>173</v>
      </c>
      <c r="L287" s="19">
        <v>1</v>
      </c>
      <c r="O287" s="19">
        <v>320933</v>
      </c>
      <c r="P287" s="229">
        <v>45632.500347222223</v>
      </c>
      <c r="Q287" s="19">
        <v>320.93299999999999</v>
      </c>
      <c r="R287" s="19" t="s">
        <v>43</v>
      </c>
      <c r="S287" s="62" t="s">
        <v>2239</v>
      </c>
    </row>
    <row r="288" spans="1:19" x14ac:dyDescent="0.25">
      <c r="A288" s="62" t="s">
        <v>2239</v>
      </c>
      <c r="B288" s="19">
        <v>6940966</v>
      </c>
      <c r="C288" s="19" t="s">
        <v>7608</v>
      </c>
      <c r="D288" s="19">
        <v>377308</v>
      </c>
      <c r="E288" s="19">
        <v>4595714</v>
      </c>
      <c r="F288" s="19">
        <v>27</v>
      </c>
      <c r="G288" s="36">
        <v>45632</v>
      </c>
      <c r="H288" s="19">
        <v>0</v>
      </c>
      <c r="I288" s="19">
        <v>1</v>
      </c>
      <c r="J288" s="19">
        <v>0</v>
      </c>
      <c r="L288" s="19">
        <v>1</v>
      </c>
      <c r="O288" s="19">
        <v>99204</v>
      </c>
      <c r="P288" s="229">
        <v>45632.501493055555</v>
      </c>
      <c r="Q288" s="19">
        <v>99.203999999999994</v>
      </c>
      <c r="R288" s="19" t="s">
        <v>43</v>
      </c>
      <c r="S288" s="62" t="s">
        <v>2239</v>
      </c>
    </row>
    <row r="289" spans="1:19" x14ac:dyDescent="0.25">
      <c r="A289" s="62" t="s">
        <v>2239</v>
      </c>
      <c r="B289" s="19">
        <v>6940966</v>
      </c>
      <c r="C289" s="19" t="s">
        <v>7608</v>
      </c>
      <c r="D289" s="19">
        <v>377308</v>
      </c>
      <c r="E289" s="19">
        <v>4595714</v>
      </c>
      <c r="F289" s="19">
        <v>28</v>
      </c>
      <c r="G289" s="36">
        <v>45632</v>
      </c>
      <c r="H289" s="19">
        <v>0</v>
      </c>
      <c r="I289" s="19">
        <v>0</v>
      </c>
      <c r="J289" s="19">
        <v>1933</v>
      </c>
      <c r="K289" s="19" t="s">
        <v>167</v>
      </c>
      <c r="L289" s="19">
        <v>1</v>
      </c>
      <c r="O289" s="19">
        <v>3619000</v>
      </c>
      <c r="P289" s="229">
        <v>45632.543379629627</v>
      </c>
      <c r="Q289" s="19">
        <v>3619</v>
      </c>
      <c r="R289" s="19" t="s">
        <v>43</v>
      </c>
      <c r="S289" s="62" t="s">
        <v>2239</v>
      </c>
    </row>
    <row r="290" spans="1:19" x14ac:dyDescent="0.25">
      <c r="A290" s="62" t="s">
        <v>2239</v>
      </c>
      <c r="B290" s="19">
        <v>6940966</v>
      </c>
      <c r="C290" s="19" t="s">
        <v>7608</v>
      </c>
      <c r="D290" s="19">
        <v>377308</v>
      </c>
      <c r="E290" s="19">
        <v>4595714</v>
      </c>
      <c r="F290" s="19">
        <v>29</v>
      </c>
      <c r="G290" s="36">
        <v>45632</v>
      </c>
      <c r="H290" s="19">
        <v>0</v>
      </c>
      <c r="I290" s="19">
        <v>1</v>
      </c>
      <c r="J290" s="19">
        <v>0</v>
      </c>
      <c r="L290" s="19">
        <v>1</v>
      </c>
      <c r="O290" s="19">
        <v>677133</v>
      </c>
      <c r="P290" s="229">
        <v>45632.551215277781</v>
      </c>
      <c r="Q290" s="19">
        <v>677.13300000000004</v>
      </c>
      <c r="R290" s="19" t="s">
        <v>43</v>
      </c>
      <c r="S290" s="62" t="s">
        <v>2239</v>
      </c>
    </row>
    <row r="291" spans="1:19" x14ac:dyDescent="0.25">
      <c r="A291" s="62" t="s">
        <v>2239</v>
      </c>
      <c r="B291" s="19">
        <v>6940966</v>
      </c>
      <c r="C291" s="19" t="s">
        <v>7608</v>
      </c>
      <c r="D291" s="19">
        <v>377308</v>
      </c>
      <c r="E291" s="19">
        <v>4595714</v>
      </c>
      <c r="F291" s="19">
        <v>30</v>
      </c>
      <c r="G291" s="36">
        <v>45632</v>
      </c>
      <c r="H291" s="19">
        <v>0</v>
      </c>
      <c r="I291" s="19">
        <v>0</v>
      </c>
      <c r="J291" s="19">
        <v>-3</v>
      </c>
      <c r="K291" s="19" t="s">
        <v>185</v>
      </c>
      <c r="L291" s="19">
        <v>1</v>
      </c>
      <c r="O291" s="19">
        <v>6520</v>
      </c>
      <c r="P291" s="229">
        <v>45632.551296296297</v>
      </c>
      <c r="Q291" s="19">
        <v>6.52</v>
      </c>
      <c r="R291" s="19" t="s">
        <v>43</v>
      </c>
      <c r="S291" s="62" t="s">
        <v>2239</v>
      </c>
    </row>
    <row r="292" spans="1:19" x14ac:dyDescent="0.25">
      <c r="A292" s="62" t="s">
        <v>2239</v>
      </c>
      <c r="B292" s="19">
        <v>6940966</v>
      </c>
      <c r="C292" s="19" t="s">
        <v>7608</v>
      </c>
      <c r="D292" s="19">
        <v>377308</v>
      </c>
      <c r="E292" s="19">
        <v>4595714</v>
      </c>
      <c r="F292" s="19">
        <v>31</v>
      </c>
      <c r="G292" s="36">
        <v>45632</v>
      </c>
      <c r="H292" s="19">
        <v>1</v>
      </c>
      <c r="I292" s="19">
        <v>0</v>
      </c>
      <c r="J292" s="19">
        <v>0</v>
      </c>
      <c r="L292" s="19">
        <v>1</v>
      </c>
      <c r="M292" s="19">
        <v>4010427</v>
      </c>
      <c r="N292" s="19" t="s">
        <v>215</v>
      </c>
      <c r="O292" s="19">
        <v>453757</v>
      </c>
      <c r="P292" s="229">
        <v>45632.556539351855</v>
      </c>
      <c r="Q292" s="19">
        <v>453.75700000000001</v>
      </c>
      <c r="R292" s="19" t="s">
        <v>43</v>
      </c>
      <c r="S292" s="62" t="s">
        <v>2239</v>
      </c>
    </row>
    <row r="293" spans="1:19" x14ac:dyDescent="0.25">
      <c r="A293" s="62" t="s">
        <v>2239</v>
      </c>
      <c r="B293" s="19">
        <v>6940966</v>
      </c>
      <c r="C293" s="19" t="s">
        <v>7608</v>
      </c>
      <c r="D293" s="19">
        <v>377308</v>
      </c>
      <c r="E293" s="19">
        <v>4595714</v>
      </c>
      <c r="F293" s="19">
        <v>32</v>
      </c>
      <c r="G293" s="36">
        <v>45632</v>
      </c>
      <c r="H293" s="19">
        <v>0</v>
      </c>
      <c r="I293" s="19">
        <v>0</v>
      </c>
      <c r="J293" s="19">
        <v>1938</v>
      </c>
      <c r="K293" s="19" t="s">
        <v>163</v>
      </c>
      <c r="L293" s="19">
        <v>1</v>
      </c>
      <c r="M293" s="19">
        <v>4010427</v>
      </c>
      <c r="N293" s="19" t="s">
        <v>215</v>
      </c>
      <c r="O293" s="19">
        <v>445266</v>
      </c>
      <c r="P293" s="229">
        <v>45632.561701388891</v>
      </c>
      <c r="Q293" s="19">
        <v>445.26600000000002</v>
      </c>
      <c r="R293" s="19" t="s">
        <v>43</v>
      </c>
      <c r="S293" s="62" t="s">
        <v>2239</v>
      </c>
    </row>
    <row r="294" spans="1:19" x14ac:dyDescent="0.25">
      <c r="A294" s="62" t="s">
        <v>2239</v>
      </c>
      <c r="B294" s="19">
        <v>6940966</v>
      </c>
      <c r="C294" s="19" t="s">
        <v>7608</v>
      </c>
      <c r="D294" s="19">
        <v>377308</v>
      </c>
      <c r="E294" s="19">
        <v>4595714</v>
      </c>
      <c r="F294" s="19">
        <v>33</v>
      </c>
      <c r="G294" s="36">
        <v>45632</v>
      </c>
      <c r="H294" s="19">
        <v>0</v>
      </c>
      <c r="I294" s="19">
        <v>1</v>
      </c>
      <c r="J294" s="19">
        <v>0</v>
      </c>
      <c r="L294" s="19">
        <v>1</v>
      </c>
      <c r="O294" s="19">
        <v>690247</v>
      </c>
      <c r="P294" s="229">
        <v>45632.569687499999</v>
      </c>
      <c r="Q294" s="19">
        <v>690.24699999999996</v>
      </c>
      <c r="R294" s="19" t="s">
        <v>43</v>
      </c>
      <c r="S294" s="62" t="s">
        <v>2239</v>
      </c>
    </row>
    <row r="295" spans="1:19" x14ac:dyDescent="0.25">
      <c r="A295" s="62" t="s">
        <v>2239</v>
      </c>
      <c r="B295" s="19">
        <v>6940966</v>
      </c>
      <c r="C295" s="19" t="s">
        <v>7608</v>
      </c>
      <c r="D295" s="19">
        <v>377308</v>
      </c>
      <c r="E295" s="19">
        <v>4595714</v>
      </c>
      <c r="F295" s="19">
        <v>34</v>
      </c>
      <c r="G295" s="36">
        <v>45632</v>
      </c>
      <c r="H295" s="19">
        <v>0</v>
      </c>
      <c r="I295" s="19">
        <v>0</v>
      </c>
      <c r="J295" s="19">
        <v>-3</v>
      </c>
      <c r="K295" s="19" t="s">
        <v>185</v>
      </c>
      <c r="L295" s="19">
        <v>1</v>
      </c>
      <c r="O295" s="19">
        <v>15573</v>
      </c>
      <c r="P295" s="229">
        <v>45632.569861111115</v>
      </c>
      <c r="Q295" s="19">
        <v>15.573</v>
      </c>
      <c r="R295" s="19" t="s">
        <v>43</v>
      </c>
      <c r="S295" s="62" t="s">
        <v>2239</v>
      </c>
    </row>
    <row r="296" spans="1:19" x14ac:dyDescent="0.25">
      <c r="A296" s="62" t="s">
        <v>2239</v>
      </c>
      <c r="B296" s="19">
        <v>6940966</v>
      </c>
      <c r="C296" s="19" t="s">
        <v>7608</v>
      </c>
      <c r="D296" s="19">
        <v>377308</v>
      </c>
      <c r="E296" s="19">
        <v>4595714</v>
      </c>
      <c r="F296" s="19">
        <v>35</v>
      </c>
      <c r="G296" s="36">
        <v>45632</v>
      </c>
      <c r="H296" s="19">
        <v>0</v>
      </c>
      <c r="I296" s="19">
        <v>0</v>
      </c>
      <c r="J296" s="19">
        <v>-1</v>
      </c>
      <c r="K296" s="19" t="s">
        <v>119</v>
      </c>
      <c r="L296" s="19">
        <v>1</v>
      </c>
      <c r="M296" s="19">
        <v>4010427</v>
      </c>
      <c r="N296" s="19" t="s">
        <v>215</v>
      </c>
      <c r="O296" s="19">
        <v>4084</v>
      </c>
      <c r="P296" s="229">
        <v>45632.569918981484</v>
      </c>
      <c r="Q296" s="19">
        <v>4.0839999999999996</v>
      </c>
      <c r="R296" s="19" t="s">
        <v>43</v>
      </c>
      <c r="S296" s="62" t="s">
        <v>2239</v>
      </c>
    </row>
    <row r="297" spans="1:19" x14ac:dyDescent="0.25">
      <c r="A297" s="62" t="s">
        <v>2239</v>
      </c>
      <c r="B297" s="19">
        <v>6940966</v>
      </c>
      <c r="C297" s="19" t="s">
        <v>7608</v>
      </c>
      <c r="D297" s="19">
        <v>377308</v>
      </c>
      <c r="E297" s="19">
        <v>4595714</v>
      </c>
      <c r="F297" s="19">
        <v>36</v>
      </c>
      <c r="G297" s="36">
        <v>45632</v>
      </c>
      <c r="H297" s="19">
        <v>0</v>
      </c>
      <c r="I297" s="19">
        <v>1</v>
      </c>
      <c r="J297" s="19">
        <v>0</v>
      </c>
      <c r="L297" s="19">
        <v>1</v>
      </c>
      <c r="O297" s="19">
        <v>1105713</v>
      </c>
      <c r="P297" s="229">
        <v>45632.582708333335</v>
      </c>
      <c r="Q297" s="19">
        <v>1105.713</v>
      </c>
      <c r="R297" s="19" t="s">
        <v>43</v>
      </c>
      <c r="S297" s="62" t="s">
        <v>2239</v>
      </c>
    </row>
    <row r="298" spans="1:19" x14ac:dyDescent="0.25">
      <c r="A298" s="62" t="s">
        <v>2239</v>
      </c>
      <c r="B298" s="19">
        <v>6940966</v>
      </c>
      <c r="C298" s="19" t="s">
        <v>7608</v>
      </c>
      <c r="D298" s="19">
        <v>377308</v>
      </c>
      <c r="E298" s="19">
        <v>4595714</v>
      </c>
      <c r="F298" s="19">
        <v>37</v>
      </c>
      <c r="G298" s="36">
        <v>45632</v>
      </c>
      <c r="H298" s="19">
        <v>1</v>
      </c>
      <c r="I298" s="19">
        <v>0</v>
      </c>
      <c r="J298" s="19">
        <v>0</v>
      </c>
      <c r="L298" s="19">
        <v>1</v>
      </c>
      <c r="M298" s="19">
        <v>431941</v>
      </c>
      <c r="N298" s="19" t="s">
        <v>214</v>
      </c>
      <c r="O298" s="19">
        <v>1165977</v>
      </c>
      <c r="P298" s="229">
        <v>45632.596203703702</v>
      </c>
      <c r="Q298" s="19">
        <v>1165.9770000000001</v>
      </c>
      <c r="R298" s="19" t="s">
        <v>43</v>
      </c>
      <c r="S298" s="62" t="s">
        <v>2239</v>
      </c>
    </row>
    <row r="299" spans="1:19" x14ac:dyDescent="0.25">
      <c r="A299" s="62" t="s">
        <v>2239</v>
      </c>
      <c r="B299" s="19">
        <v>6940966</v>
      </c>
      <c r="C299" s="19" t="s">
        <v>7608</v>
      </c>
      <c r="D299" s="19">
        <v>377308</v>
      </c>
      <c r="E299" s="19">
        <v>4595714</v>
      </c>
      <c r="F299" s="19">
        <v>38</v>
      </c>
      <c r="G299" s="36">
        <v>45632</v>
      </c>
      <c r="H299" s="19">
        <v>0</v>
      </c>
      <c r="I299" s="19">
        <v>0</v>
      </c>
      <c r="J299" s="19">
        <v>1938</v>
      </c>
      <c r="K299" s="19" t="s">
        <v>163</v>
      </c>
      <c r="L299" s="19">
        <v>1</v>
      </c>
      <c r="M299" s="19">
        <v>431941</v>
      </c>
      <c r="N299" s="19" t="s">
        <v>214</v>
      </c>
      <c r="O299" s="19">
        <v>288473</v>
      </c>
      <c r="P299" s="229">
        <v>45632.599548611113</v>
      </c>
      <c r="Q299" s="19">
        <v>288.47300000000001</v>
      </c>
      <c r="R299" s="19" t="s">
        <v>43</v>
      </c>
      <c r="S299" s="62" t="s">
        <v>2239</v>
      </c>
    </row>
    <row r="300" spans="1:19" x14ac:dyDescent="0.25">
      <c r="A300" s="62" t="s">
        <v>2239</v>
      </c>
      <c r="B300" s="19">
        <v>6940966</v>
      </c>
      <c r="C300" s="19" t="s">
        <v>7608</v>
      </c>
      <c r="D300" s="19">
        <v>377308</v>
      </c>
      <c r="E300" s="19">
        <v>4595714</v>
      </c>
      <c r="F300" s="19">
        <v>39</v>
      </c>
      <c r="G300" s="36">
        <v>45632</v>
      </c>
      <c r="H300" s="19">
        <v>0</v>
      </c>
      <c r="I300" s="19">
        <v>1</v>
      </c>
      <c r="J300" s="19">
        <v>0</v>
      </c>
      <c r="L300" s="19">
        <v>1</v>
      </c>
      <c r="O300" s="19">
        <v>1329143</v>
      </c>
      <c r="P300" s="229">
        <v>45632.614930555559</v>
      </c>
      <c r="Q300" s="19">
        <v>1329.143</v>
      </c>
      <c r="R300" s="19" t="s">
        <v>43</v>
      </c>
      <c r="S300" s="62" t="s">
        <v>2239</v>
      </c>
    </row>
    <row r="301" spans="1:19" x14ac:dyDescent="0.25">
      <c r="A301" s="62" t="s">
        <v>2239</v>
      </c>
      <c r="B301" s="19">
        <v>6940966</v>
      </c>
      <c r="C301" s="19" t="s">
        <v>7608</v>
      </c>
      <c r="D301" s="19">
        <v>377308</v>
      </c>
      <c r="E301" s="19">
        <v>4595714</v>
      </c>
      <c r="F301" s="19">
        <v>40</v>
      </c>
      <c r="G301" s="36">
        <v>45632</v>
      </c>
      <c r="H301" s="19">
        <v>0</v>
      </c>
      <c r="I301" s="19">
        <v>0</v>
      </c>
      <c r="J301" s="19">
        <v>1934</v>
      </c>
      <c r="K301" s="19" t="s">
        <v>160</v>
      </c>
      <c r="L301" s="19">
        <v>1</v>
      </c>
      <c r="O301" s="19">
        <v>1103487</v>
      </c>
      <c r="P301" s="229">
        <v>45632.627696759257</v>
      </c>
      <c r="Q301" s="19">
        <v>1103.4870000000001</v>
      </c>
      <c r="R301" s="19" t="s">
        <v>43</v>
      </c>
      <c r="S301" s="62" t="s">
        <v>2239</v>
      </c>
    </row>
    <row r="302" spans="1:19" x14ac:dyDescent="0.25">
      <c r="A302" s="62" t="s">
        <v>2239</v>
      </c>
      <c r="B302" s="19">
        <v>6940966</v>
      </c>
      <c r="C302" s="19" t="s">
        <v>7608</v>
      </c>
      <c r="D302" s="19">
        <v>377308</v>
      </c>
      <c r="E302" s="19">
        <v>4595714</v>
      </c>
      <c r="F302" s="19">
        <v>41</v>
      </c>
      <c r="G302" s="36">
        <v>45632</v>
      </c>
      <c r="H302" s="19">
        <v>0</v>
      </c>
      <c r="I302" s="19">
        <v>1</v>
      </c>
      <c r="J302" s="19">
        <v>0</v>
      </c>
      <c r="L302" s="19">
        <v>1</v>
      </c>
      <c r="O302" s="19">
        <v>1301283</v>
      </c>
      <c r="P302" s="229">
        <v>45632.642766203702</v>
      </c>
      <c r="Q302" s="19">
        <v>1301.2829999999999</v>
      </c>
      <c r="R302" s="19" t="s">
        <v>43</v>
      </c>
      <c r="S302" s="62" t="s">
        <v>2239</v>
      </c>
    </row>
    <row r="303" spans="1:19" x14ac:dyDescent="0.25">
      <c r="A303" s="62" t="s">
        <v>2239</v>
      </c>
      <c r="B303" s="19">
        <v>6940966</v>
      </c>
      <c r="C303" s="19" t="s">
        <v>7608</v>
      </c>
      <c r="D303" s="19">
        <v>377308</v>
      </c>
      <c r="E303" s="19">
        <v>4595714</v>
      </c>
      <c r="F303" s="19">
        <v>42</v>
      </c>
      <c r="G303" s="36">
        <v>45632</v>
      </c>
      <c r="H303" s="19">
        <v>0</v>
      </c>
      <c r="I303" s="19">
        <v>0</v>
      </c>
      <c r="J303" s="19">
        <v>-3</v>
      </c>
      <c r="K303" s="19" t="s">
        <v>185</v>
      </c>
      <c r="L303" s="19">
        <v>1</v>
      </c>
      <c r="O303" s="19">
        <v>8117</v>
      </c>
      <c r="P303" s="229">
        <v>45632.642858796295</v>
      </c>
      <c r="Q303" s="19">
        <v>8.1170000000000009</v>
      </c>
      <c r="R303" s="19" t="s">
        <v>43</v>
      </c>
      <c r="S303" s="62" t="s">
        <v>2239</v>
      </c>
    </row>
    <row r="304" spans="1:19" x14ac:dyDescent="0.25">
      <c r="A304" s="62" t="s">
        <v>2239</v>
      </c>
      <c r="B304" s="19">
        <v>6940966</v>
      </c>
      <c r="C304" s="19" t="s">
        <v>7608</v>
      </c>
      <c r="D304" s="19">
        <v>377308</v>
      </c>
      <c r="E304" s="19">
        <v>4595714</v>
      </c>
      <c r="F304" s="19">
        <v>43</v>
      </c>
      <c r="G304" s="36">
        <v>45632</v>
      </c>
      <c r="H304" s="19">
        <v>1</v>
      </c>
      <c r="I304" s="19">
        <v>0</v>
      </c>
      <c r="J304" s="19">
        <v>0</v>
      </c>
      <c r="L304" s="19">
        <v>1</v>
      </c>
      <c r="M304" s="19">
        <v>4010427</v>
      </c>
      <c r="N304" s="19" t="s">
        <v>215</v>
      </c>
      <c r="O304" s="19">
        <v>1720690</v>
      </c>
      <c r="P304" s="229">
        <v>45632.662766203706</v>
      </c>
      <c r="Q304" s="19">
        <v>1720.69</v>
      </c>
      <c r="R304" s="19" t="s">
        <v>43</v>
      </c>
      <c r="S304" s="62" t="s">
        <v>2239</v>
      </c>
    </row>
    <row r="305" spans="1:19" x14ac:dyDescent="0.25">
      <c r="A305" s="62" t="s">
        <v>2239</v>
      </c>
      <c r="B305" s="19">
        <v>6940966</v>
      </c>
      <c r="C305" s="19" t="s">
        <v>7608</v>
      </c>
      <c r="D305" s="19">
        <v>377308</v>
      </c>
      <c r="E305" s="19">
        <v>4595714</v>
      </c>
      <c r="F305" s="19">
        <v>44</v>
      </c>
      <c r="G305" s="36">
        <v>45632</v>
      </c>
      <c r="H305" s="19">
        <v>0</v>
      </c>
      <c r="I305" s="19">
        <v>0</v>
      </c>
      <c r="J305" s="19">
        <v>1938</v>
      </c>
      <c r="K305" s="19" t="s">
        <v>163</v>
      </c>
      <c r="L305" s="19">
        <v>1</v>
      </c>
      <c r="M305" s="19">
        <v>4010427</v>
      </c>
      <c r="N305" s="19" t="s">
        <v>215</v>
      </c>
      <c r="O305" s="19">
        <v>46910</v>
      </c>
      <c r="P305" s="229">
        <v>45632.663310185184</v>
      </c>
      <c r="Q305" s="19">
        <v>46.91</v>
      </c>
      <c r="R305" s="19" t="s">
        <v>43</v>
      </c>
      <c r="S305" s="62" t="s">
        <v>2239</v>
      </c>
    </row>
    <row r="306" spans="1:19" x14ac:dyDescent="0.25">
      <c r="A306" s="62" t="s">
        <v>2239</v>
      </c>
      <c r="B306" s="19">
        <v>6940966</v>
      </c>
      <c r="C306" s="19" t="s">
        <v>7608</v>
      </c>
      <c r="D306" s="19">
        <v>377308</v>
      </c>
      <c r="E306" s="19">
        <v>4595714</v>
      </c>
      <c r="F306" s="19">
        <v>45</v>
      </c>
      <c r="G306" s="36">
        <v>45632</v>
      </c>
      <c r="H306" s="19">
        <v>0</v>
      </c>
      <c r="I306" s="19">
        <v>1</v>
      </c>
      <c r="J306" s="19">
        <v>0</v>
      </c>
      <c r="L306" s="19">
        <v>1</v>
      </c>
      <c r="O306" s="19">
        <v>11637</v>
      </c>
      <c r="P306" s="229">
        <v>45632.663449074076</v>
      </c>
      <c r="Q306" s="19">
        <v>11.637</v>
      </c>
      <c r="R306" s="19" t="s">
        <v>43</v>
      </c>
      <c r="S306" s="62" t="s">
        <v>2239</v>
      </c>
    </row>
    <row r="307" spans="1:19" x14ac:dyDescent="0.25">
      <c r="A307" s="62" t="s">
        <v>2239</v>
      </c>
      <c r="B307" s="19">
        <v>6940966</v>
      </c>
      <c r="C307" s="19" t="s">
        <v>7608</v>
      </c>
      <c r="D307" s="19">
        <v>377308</v>
      </c>
      <c r="E307" s="19">
        <v>4595714</v>
      </c>
      <c r="F307" s="19">
        <v>46</v>
      </c>
      <c r="G307" s="36">
        <v>45632</v>
      </c>
      <c r="H307" s="19">
        <v>0</v>
      </c>
      <c r="I307" s="19">
        <v>0</v>
      </c>
      <c r="J307" s="19">
        <v>1931</v>
      </c>
      <c r="K307" s="19" t="s">
        <v>168</v>
      </c>
      <c r="L307" s="19">
        <v>1</v>
      </c>
      <c r="O307" s="19">
        <v>1890630</v>
      </c>
      <c r="P307" s="229">
        <v>45632.685335648152</v>
      </c>
      <c r="Q307" s="19">
        <v>1890.63</v>
      </c>
      <c r="R307" s="19" t="s">
        <v>43</v>
      </c>
      <c r="S307" s="62" t="s">
        <v>2239</v>
      </c>
    </row>
    <row r="308" spans="1:19" x14ac:dyDescent="0.25">
      <c r="A308" s="62" t="s">
        <v>2239</v>
      </c>
      <c r="B308" s="19">
        <v>6940966</v>
      </c>
      <c r="C308" s="19" t="s">
        <v>7608</v>
      </c>
      <c r="D308" s="19">
        <v>377308</v>
      </c>
      <c r="E308" s="19">
        <v>4595714</v>
      </c>
      <c r="F308" s="19">
        <v>47</v>
      </c>
      <c r="G308" s="36">
        <v>45632</v>
      </c>
      <c r="H308" s="19">
        <v>0</v>
      </c>
      <c r="I308" s="19">
        <v>0</v>
      </c>
      <c r="J308" s="19">
        <v>1932</v>
      </c>
      <c r="K308" s="19" t="s">
        <v>173</v>
      </c>
      <c r="L308" s="19">
        <v>1</v>
      </c>
      <c r="O308" s="19">
        <v>217156</v>
      </c>
      <c r="P308" s="229">
        <v>45632.687847222223</v>
      </c>
      <c r="Q308" s="19">
        <v>217.15600000000001</v>
      </c>
      <c r="R308" s="19" t="s">
        <v>43</v>
      </c>
      <c r="S308" s="62" t="s">
        <v>2239</v>
      </c>
    </row>
    <row r="309" spans="1:19" x14ac:dyDescent="0.25">
      <c r="A309" s="62" t="s">
        <v>2239</v>
      </c>
      <c r="B309" s="19">
        <v>6940966</v>
      </c>
      <c r="C309" s="19" t="s">
        <v>7608</v>
      </c>
      <c r="D309" s="19">
        <v>377308</v>
      </c>
      <c r="E309" s="19">
        <v>4595714</v>
      </c>
      <c r="F309" s="19">
        <v>48</v>
      </c>
      <c r="G309" s="36">
        <v>45632</v>
      </c>
      <c r="H309" s="19">
        <v>0</v>
      </c>
      <c r="I309" s="19">
        <v>1</v>
      </c>
      <c r="J309" s="19">
        <v>0</v>
      </c>
      <c r="L309" s="19">
        <v>1</v>
      </c>
      <c r="O309" s="19">
        <v>1845184</v>
      </c>
      <c r="P309" s="229">
        <v>45632.709201388891</v>
      </c>
      <c r="Q309" s="19">
        <v>1845.184</v>
      </c>
      <c r="R309" s="19" t="s">
        <v>43</v>
      </c>
      <c r="S309" s="62" t="s">
        <v>2239</v>
      </c>
    </row>
    <row r="310" spans="1:19" x14ac:dyDescent="0.25">
      <c r="A310" s="62" t="s">
        <v>2239</v>
      </c>
      <c r="B310" s="19">
        <v>6940966</v>
      </c>
      <c r="C310" s="19" t="s">
        <v>7608</v>
      </c>
      <c r="D310" s="19">
        <v>377308</v>
      </c>
      <c r="E310" s="19">
        <v>4595714</v>
      </c>
      <c r="F310" s="19">
        <v>49</v>
      </c>
      <c r="G310" s="36">
        <v>45632</v>
      </c>
      <c r="H310" s="19">
        <v>0</v>
      </c>
      <c r="I310" s="19">
        <v>0</v>
      </c>
      <c r="J310" s="19">
        <v>0</v>
      </c>
      <c r="L310" s="19">
        <v>2</v>
      </c>
      <c r="O310" s="19">
        <v>0</v>
      </c>
      <c r="P310" s="229">
        <v>45632.709201388891</v>
      </c>
      <c r="Q310" s="19">
        <v>0</v>
      </c>
      <c r="R310" s="19" t="s">
        <v>43</v>
      </c>
      <c r="S310" s="62" t="s">
        <v>2239</v>
      </c>
    </row>
    <row r="311" spans="1:19" x14ac:dyDescent="0.25">
      <c r="A311" s="19" t="s">
        <v>180</v>
      </c>
      <c r="B311" s="19">
        <v>34712719</v>
      </c>
      <c r="C311" s="19" t="s">
        <v>7587</v>
      </c>
      <c r="D311" s="19">
        <v>377308</v>
      </c>
      <c r="E311" s="19">
        <v>4595714</v>
      </c>
      <c r="F311" s="19">
        <v>1</v>
      </c>
      <c r="G311" s="36">
        <v>45628</v>
      </c>
      <c r="H311" s="19">
        <v>0</v>
      </c>
      <c r="I311" s="19">
        <v>0</v>
      </c>
      <c r="J311" s="19">
        <v>0</v>
      </c>
      <c r="L311" s="19">
        <v>0</v>
      </c>
      <c r="O311" s="19">
        <v>3</v>
      </c>
      <c r="P311" s="229">
        <v>45628.372442129628</v>
      </c>
      <c r="Q311" s="19">
        <v>3.0000000000000001E-3</v>
      </c>
      <c r="R311" s="19" t="s">
        <v>43</v>
      </c>
      <c r="S311" s="19" t="s">
        <v>180</v>
      </c>
    </row>
    <row r="312" spans="1:19" x14ac:dyDescent="0.25">
      <c r="A312" s="19" t="s">
        <v>180</v>
      </c>
      <c r="B312" s="19">
        <v>34712719</v>
      </c>
      <c r="C312" s="19" t="s">
        <v>7587</v>
      </c>
      <c r="D312" s="19">
        <v>377308</v>
      </c>
      <c r="E312" s="19">
        <v>4595714</v>
      </c>
      <c r="F312" s="19">
        <v>2</v>
      </c>
      <c r="G312" s="36">
        <v>45628</v>
      </c>
      <c r="H312" s="19">
        <v>0</v>
      </c>
      <c r="I312" s="19">
        <v>0</v>
      </c>
      <c r="J312" s="19">
        <v>0</v>
      </c>
      <c r="L312" s="19">
        <v>1</v>
      </c>
      <c r="O312" s="19">
        <v>3937</v>
      </c>
      <c r="P312" s="229">
        <v>45628.372488425928</v>
      </c>
      <c r="Q312" s="19">
        <v>3.9369999999999998</v>
      </c>
      <c r="R312" s="19" t="s">
        <v>43</v>
      </c>
      <c r="S312" s="19" t="s">
        <v>180</v>
      </c>
    </row>
    <row r="313" spans="1:19" x14ac:dyDescent="0.25">
      <c r="A313" s="19" t="s">
        <v>180</v>
      </c>
      <c r="B313" s="19">
        <v>34712719</v>
      </c>
      <c r="C313" s="19" t="s">
        <v>7587</v>
      </c>
      <c r="D313" s="19">
        <v>377308</v>
      </c>
      <c r="E313" s="19">
        <v>4595714</v>
      </c>
      <c r="F313" s="19">
        <v>3</v>
      </c>
      <c r="G313" s="36">
        <v>45628</v>
      </c>
      <c r="H313" s="19">
        <v>0</v>
      </c>
      <c r="I313" s="19">
        <v>1</v>
      </c>
      <c r="J313" s="19">
        <v>0</v>
      </c>
      <c r="L313" s="19">
        <v>1</v>
      </c>
      <c r="O313" s="19">
        <v>781023</v>
      </c>
      <c r="P313" s="229">
        <v>45628.381527777776</v>
      </c>
      <c r="Q313" s="19">
        <v>781.02300000000002</v>
      </c>
      <c r="R313" s="19" t="s">
        <v>43</v>
      </c>
      <c r="S313" s="19" t="s">
        <v>180</v>
      </c>
    </row>
    <row r="314" spans="1:19" x14ac:dyDescent="0.25">
      <c r="A314" s="19" t="s">
        <v>180</v>
      </c>
      <c r="B314" s="19">
        <v>34712719</v>
      </c>
      <c r="C314" s="19" t="s">
        <v>7587</v>
      </c>
      <c r="D314" s="19">
        <v>377308</v>
      </c>
      <c r="E314" s="19">
        <v>4595714</v>
      </c>
      <c r="F314" s="19">
        <v>4</v>
      </c>
      <c r="G314" s="36">
        <v>45628</v>
      </c>
      <c r="H314" s="19">
        <v>0</v>
      </c>
      <c r="I314" s="19">
        <v>0</v>
      </c>
      <c r="J314" s="19">
        <v>1936</v>
      </c>
      <c r="K314" s="19" t="s">
        <v>164</v>
      </c>
      <c r="L314" s="19">
        <v>1</v>
      </c>
      <c r="O314" s="19">
        <v>7118024</v>
      </c>
      <c r="P314" s="229">
        <v>45628.463912037034</v>
      </c>
      <c r="Q314" s="19">
        <v>7118.0240000000003</v>
      </c>
      <c r="R314" s="19" t="s">
        <v>43</v>
      </c>
      <c r="S314" s="19" t="s">
        <v>180</v>
      </c>
    </row>
    <row r="315" spans="1:19" x14ac:dyDescent="0.25">
      <c r="A315" s="19" t="s">
        <v>180</v>
      </c>
      <c r="B315" s="19">
        <v>34712719</v>
      </c>
      <c r="C315" s="19" t="s">
        <v>7587</v>
      </c>
      <c r="D315" s="19">
        <v>377308</v>
      </c>
      <c r="E315" s="19">
        <v>4595714</v>
      </c>
      <c r="F315" s="19">
        <v>5</v>
      </c>
      <c r="G315" s="36">
        <v>45628</v>
      </c>
      <c r="H315" s="19">
        <v>0</v>
      </c>
      <c r="I315" s="19">
        <v>0</v>
      </c>
      <c r="J315" s="19">
        <v>1934</v>
      </c>
      <c r="K315" s="19" t="s">
        <v>160</v>
      </c>
      <c r="L315" s="19">
        <v>1</v>
      </c>
      <c r="O315" s="19">
        <v>943803</v>
      </c>
      <c r="P315" s="229">
        <v>45628.47483796296</v>
      </c>
      <c r="Q315" s="19">
        <v>943.803</v>
      </c>
      <c r="R315" s="19" t="s">
        <v>43</v>
      </c>
      <c r="S315" s="19" t="s">
        <v>180</v>
      </c>
    </row>
    <row r="316" spans="1:19" x14ac:dyDescent="0.25">
      <c r="A316" s="19" t="s">
        <v>180</v>
      </c>
      <c r="B316" s="19">
        <v>34712719</v>
      </c>
      <c r="C316" s="19" t="s">
        <v>7587</v>
      </c>
      <c r="D316" s="19">
        <v>377308</v>
      </c>
      <c r="E316" s="19">
        <v>4595714</v>
      </c>
      <c r="F316" s="19">
        <v>6</v>
      </c>
      <c r="G316" s="36">
        <v>45628</v>
      </c>
      <c r="H316" s="19">
        <v>0</v>
      </c>
      <c r="I316" s="19">
        <v>0</v>
      </c>
      <c r="J316" s="19">
        <v>1936</v>
      </c>
      <c r="K316" s="19" t="s">
        <v>164</v>
      </c>
      <c r="L316" s="19">
        <v>1</v>
      </c>
      <c r="O316" s="19">
        <v>5544140</v>
      </c>
      <c r="P316" s="229">
        <v>45628.539004629631</v>
      </c>
      <c r="Q316" s="19">
        <v>5544.14</v>
      </c>
      <c r="R316" s="19" t="s">
        <v>43</v>
      </c>
      <c r="S316" s="19" t="s">
        <v>180</v>
      </c>
    </row>
    <row r="317" spans="1:19" x14ac:dyDescent="0.25">
      <c r="A317" s="19" t="s">
        <v>180</v>
      </c>
      <c r="B317" s="19">
        <v>34712719</v>
      </c>
      <c r="C317" s="19" t="s">
        <v>7587</v>
      </c>
      <c r="D317" s="19">
        <v>377308</v>
      </c>
      <c r="E317" s="19">
        <v>4595714</v>
      </c>
      <c r="F317" s="19">
        <v>7</v>
      </c>
      <c r="G317" s="36">
        <v>45628</v>
      </c>
      <c r="H317" s="19">
        <v>0</v>
      </c>
      <c r="I317" s="19">
        <v>1</v>
      </c>
      <c r="J317" s="19">
        <v>0</v>
      </c>
      <c r="L317" s="19">
        <v>1</v>
      </c>
      <c r="O317" s="19">
        <v>230577</v>
      </c>
      <c r="P317" s="229">
        <v>45628.541678240741</v>
      </c>
      <c r="Q317" s="19">
        <v>230.577</v>
      </c>
      <c r="R317" s="19" t="s">
        <v>43</v>
      </c>
      <c r="S317" s="19" t="s">
        <v>180</v>
      </c>
    </row>
    <row r="318" spans="1:19" x14ac:dyDescent="0.25">
      <c r="A318" s="19" t="s">
        <v>180</v>
      </c>
      <c r="B318" s="19">
        <v>34712719</v>
      </c>
      <c r="C318" s="19" t="s">
        <v>7587</v>
      </c>
      <c r="D318" s="19">
        <v>377308</v>
      </c>
      <c r="E318" s="19">
        <v>4595714</v>
      </c>
      <c r="F318" s="19">
        <v>8</v>
      </c>
      <c r="G318" s="36">
        <v>45628</v>
      </c>
      <c r="H318" s="19">
        <v>0</v>
      </c>
      <c r="I318" s="19">
        <v>0</v>
      </c>
      <c r="J318" s="19">
        <v>1933</v>
      </c>
      <c r="K318" s="19" t="s">
        <v>167</v>
      </c>
      <c r="L318" s="19">
        <v>1</v>
      </c>
      <c r="O318" s="19">
        <v>3614973</v>
      </c>
      <c r="P318" s="229">
        <v>45628.583518518521</v>
      </c>
      <c r="Q318" s="19">
        <v>3614.973</v>
      </c>
      <c r="R318" s="19" t="s">
        <v>43</v>
      </c>
      <c r="S318" s="19" t="s">
        <v>180</v>
      </c>
    </row>
    <row r="319" spans="1:19" x14ac:dyDescent="0.25">
      <c r="A319" s="19" t="s">
        <v>180</v>
      </c>
      <c r="B319" s="19">
        <v>34712719</v>
      </c>
      <c r="C319" s="19" t="s">
        <v>7587</v>
      </c>
      <c r="D319" s="19">
        <v>377308</v>
      </c>
      <c r="E319" s="19">
        <v>4595714</v>
      </c>
      <c r="F319" s="19">
        <v>9</v>
      </c>
      <c r="G319" s="36">
        <v>45628</v>
      </c>
      <c r="H319" s="19">
        <v>0</v>
      </c>
      <c r="I319" s="19">
        <v>0</v>
      </c>
      <c r="J319" s="19">
        <v>1936</v>
      </c>
      <c r="K319" s="19" t="s">
        <v>164</v>
      </c>
      <c r="L319" s="19">
        <v>1</v>
      </c>
      <c r="O319" s="19">
        <v>7884023</v>
      </c>
      <c r="P319" s="229">
        <v>45628.674768518518</v>
      </c>
      <c r="Q319" s="19">
        <v>7884.0230000000001</v>
      </c>
      <c r="R319" s="19" t="s">
        <v>43</v>
      </c>
      <c r="S319" s="19" t="s">
        <v>180</v>
      </c>
    </row>
    <row r="320" spans="1:19" x14ac:dyDescent="0.25">
      <c r="A320" s="19" t="s">
        <v>180</v>
      </c>
      <c r="B320" s="19">
        <v>34712719</v>
      </c>
      <c r="C320" s="19" t="s">
        <v>7587</v>
      </c>
      <c r="D320" s="19">
        <v>377308</v>
      </c>
      <c r="E320" s="19">
        <v>4595714</v>
      </c>
      <c r="F320" s="19">
        <v>10</v>
      </c>
      <c r="G320" s="36">
        <v>45628</v>
      </c>
      <c r="H320" s="19">
        <v>0</v>
      </c>
      <c r="I320" s="19">
        <v>0</v>
      </c>
      <c r="J320" s="19">
        <v>1934</v>
      </c>
      <c r="K320" s="19" t="s">
        <v>160</v>
      </c>
      <c r="L320" s="19">
        <v>1</v>
      </c>
      <c r="O320" s="19">
        <v>914847</v>
      </c>
      <c r="P320" s="229">
        <v>45628.685358796298</v>
      </c>
      <c r="Q320" s="19">
        <v>914.84699999999998</v>
      </c>
      <c r="R320" s="19" t="s">
        <v>43</v>
      </c>
      <c r="S320" s="19" t="s">
        <v>180</v>
      </c>
    </row>
    <row r="321" spans="1:19" x14ac:dyDescent="0.25">
      <c r="A321" s="19" t="s">
        <v>180</v>
      </c>
      <c r="B321" s="19">
        <v>34712719</v>
      </c>
      <c r="C321" s="19" t="s">
        <v>7587</v>
      </c>
      <c r="D321" s="19">
        <v>377308</v>
      </c>
      <c r="E321" s="19">
        <v>4595714</v>
      </c>
      <c r="F321" s="19">
        <v>11</v>
      </c>
      <c r="G321" s="36">
        <v>45628</v>
      </c>
      <c r="H321" s="19">
        <v>0</v>
      </c>
      <c r="I321" s="19">
        <v>0</v>
      </c>
      <c r="J321" s="19">
        <v>1936</v>
      </c>
      <c r="K321" s="19" t="s">
        <v>164</v>
      </c>
      <c r="L321" s="19">
        <v>1</v>
      </c>
      <c r="O321" s="19">
        <v>2393537</v>
      </c>
      <c r="P321" s="229">
        <v>45628.713055555556</v>
      </c>
      <c r="Q321" s="19">
        <v>2393.5369999999998</v>
      </c>
      <c r="R321" s="19" t="s">
        <v>43</v>
      </c>
      <c r="S321" s="19" t="s">
        <v>180</v>
      </c>
    </row>
    <row r="322" spans="1:19" x14ac:dyDescent="0.25">
      <c r="A322" s="19" t="s">
        <v>180</v>
      </c>
      <c r="B322" s="19">
        <v>34712719</v>
      </c>
      <c r="C322" s="19" t="s">
        <v>7587</v>
      </c>
      <c r="D322" s="19">
        <v>377308</v>
      </c>
      <c r="E322" s="19">
        <v>4595714</v>
      </c>
      <c r="F322" s="19">
        <v>12</v>
      </c>
      <c r="G322" s="36">
        <v>45628</v>
      </c>
      <c r="H322" s="19">
        <v>0</v>
      </c>
      <c r="I322" s="19">
        <v>1</v>
      </c>
      <c r="J322" s="19">
        <v>0</v>
      </c>
      <c r="L322" s="19">
        <v>1</v>
      </c>
      <c r="O322" s="19">
        <v>2776170</v>
      </c>
      <c r="P322" s="229">
        <v>45628.745185185187</v>
      </c>
      <c r="Q322" s="19">
        <v>2776.17</v>
      </c>
      <c r="R322" s="19" t="s">
        <v>43</v>
      </c>
      <c r="S322" s="19" t="s">
        <v>180</v>
      </c>
    </row>
    <row r="323" spans="1:19" x14ac:dyDescent="0.25">
      <c r="A323" s="19" t="s">
        <v>180</v>
      </c>
      <c r="B323" s="19">
        <v>34712719</v>
      </c>
      <c r="C323" s="19" t="s">
        <v>7587</v>
      </c>
      <c r="D323" s="19">
        <v>377308</v>
      </c>
      <c r="E323" s="19">
        <v>4595714</v>
      </c>
      <c r="F323" s="19">
        <v>13</v>
      </c>
      <c r="G323" s="36">
        <v>45628</v>
      </c>
      <c r="H323" s="19">
        <v>0</v>
      </c>
      <c r="I323" s="19">
        <v>0</v>
      </c>
      <c r="J323" s="19">
        <v>-3</v>
      </c>
      <c r="K323" s="19" t="s">
        <v>185</v>
      </c>
      <c r="L323" s="19">
        <v>1</v>
      </c>
      <c r="O323" s="19">
        <v>5563</v>
      </c>
      <c r="P323" s="229">
        <v>45628.745254629626</v>
      </c>
      <c r="Q323" s="19">
        <v>5.5629999999999997</v>
      </c>
      <c r="R323" s="19" t="s">
        <v>43</v>
      </c>
      <c r="S323" s="19" t="s">
        <v>180</v>
      </c>
    </row>
    <row r="324" spans="1:19" x14ac:dyDescent="0.25">
      <c r="A324" s="19" t="s">
        <v>180</v>
      </c>
      <c r="B324" s="19">
        <v>34712719</v>
      </c>
      <c r="C324" s="19" t="s">
        <v>7587</v>
      </c>
      <c r="D324" s="19">
        <v>377308</v>
      </c>
      <c r="E324" s="19">
        <v>4595714</v>
      </c>
      <c r="F324" s="19">
        <v>14</v>
      </c>
      <c r="G324" s="36">
        <v>45628</v>
      </c>
      <c r="H324" s="19">
        <v>1</v>
      </c>
      <c r="I324" s="19">
        <v>0</v>
      </c>
      <c r="J324" s="19">
        <v>0</v>
      </c>
      <c r="L324" s="19">
        <v>1</v>
      </c>
      <c r="M324" s="19">
        <v>4010427</v>
      </c>
      <c r="N324" s="19" t="s">
        <v>215</v>
      </c>
      <c r="O324" s="19">
        <v>1017</v>
      </c>
      <c r="P324" s="229">
        <v>45628.745266203703</v>
      </c>
      <c r="Q324" s="19">
        <v>1.0169999999999999</v>
      </c>
      <c r="R324" s="19" t="s">
        <v>43</v>
      </c>
      <c r="S324" s="19" t="s">
        <v>180</v>
      </c>
    </row>
    <row r="325" spans="1:19" x14ac:dyDescent="0.25">
      <c r="A325" s="19" t="s">
        <v>180</v>
      </c>
      <c r="B325" s="19">
        <v>34712719</v>
      </c>
      <c r="C325" s="19" t="s">
        <v>7587</v>
      </c>
      <c r="D325" s="19">
        <v>377308</v>
      </c>
      <c r="E325" s="19">
        <v>4595714</v>
      </c>
      <c r="F325" s="19">
        <v>15</v>
      </c>
      <c r="G325" s="36">
        <v>45628</v>
      </c>
      <c r="H325" s="19">
        <v>0</v>
      </c>
      <c r="I325" s="19">
        <v>0</v>
      </c>
      <c r="J325" s="19">
        <v>1938</v>
      </c>
      <c r="K325" s="19" t="s">
        <v>163</v>
      </c>
      <c r="L325" s="19">
        <v>1</v>
      </c>
      <c r="M325" s="19">
        <v>4010427</v>
      </c>
      <c r="N325" s="19" t="s">
        <v>215</v>
      </c>
      <c r="O325" s="19">
        <v>51266</v>
      </c>
      <c r="P325" s="229">
        <v>45628.745856481481</v>
      </c>
      <c r="Q325" s="19">
        <v>51.265999999999998</v>
      </c>
      <c r="R325" s="19" t="s">
        <v>43</v>
      </c>
      <c r="S325" s="19" t="s">
        <v>180</v>
      </c>
    </row>
    <row r="326" spans="1:19" x14ac:dyDescent="0.25">
      <c r="A326" s="19" t="s">
        <v>180</v>
      </c>
      <c r="B326" s="19">
        <v>34712719</v>
      </c>
      <c r="C326" s="19" t="s">
        <v>7587</v>
      </c>
      <c r="D326" s="19">
        <v>377308</v>
      </c>
      <c r="E326" s="19">
        <v>4595714</v>
      </c>
      <c r="F326" s="19">
        <v>16</v>
      </c>
      <c r="G326" s="36">
        <v>45628</v>
      </c>
      <c r="H326" s="19">
        <v>0</v>
      </c>
      <c r="I326" s="19">
        <v>1</v>
      </c>
      <c r="J326" s="19">
        <v>0</v>
      </c>
      <c r="L326" s="19">
        <v>1</v>
      </c>
      <c r="O326" s="19">
        <v>386020</v>
      </c>
      <c r="P326" s="229">
        <v>45628.750324074077</v>
      </c>
      <c r="Q326" s="19">
        <v>386.02</v>
      </c>
      <c r="R326" s="19" t="s">
        <v>43</v>
      </c>
      <c r="S326" s="19" t="s">
        <v>180</v>
      </c>
    </row>
    <row r="327" spans="1:19" x14ac:dyDescent="0.25">
      <c r="A327" s="19" t="s">
        <v>180</v>
      </c>
      <c r="B327" s="19">
        <v>34712719</v>
      </c>
      <c r="C327" s="19" t="s">
        <v>7587</v>
      </c>
      <c r="D327" s="19">
        <v>377308</v>
      </c>
      <c r="E327" s="19">
        <v>4595714</v>
      </c>
      <c r="F327" s="19">
        <v>17</v>
      </c>
      <c r="G327" s="36">
        <v>45628</v>
      </c>
      <c r="H327" s="19">
        <v>0</v>
      </c>
      <c r="I327" s="19">
        <v>0</v>
      </c>
      <c r="J327" s="19">
        <v>0</v>
      </c>
      <c r="L327" s="19">
        <v>2</v>
      </c>
      <c r="O327" s="19">
        <v>0</v>
      </c>
      <c r="P327" s="229">
        <v>45628.750324074077</v>
      </c>
      <c r="Q327" s="19">
        <v>0</v>
      </c>
      <c r="R327" s="19" t="s">
        <v>43</v>
      </c>
      <c r="S327" s="19" t="s">
        <v>180</v>
      </c>
    </row>
    <row r="328" spans="1:19" x14ac:dyDescent="0.25">
      <c r="A328" s="62" t="s">
        <v>180</v>
      </c>
      <c r="B328" s="19">
        <v>34712719</v>
      </c>
      <c r="C328" s="19" t="s">
        <v>7587</v>
      </c>
      <c r="D328" s="19">
        <v>377308</v>
      </c>
      <c r="E328" s="19">
        <v>4595714</v>
      </c>
      <c r="F328" s="19">
        <v>1</v>
      </c>
      <c r="G328" s="36">
        <v>45629</v>
      </c>
      <c r="H328" s="19">
        <v>0</v>
      </c>
      <c r="I328" s="19">
        <v>0</v>
      </c>
      <c r="J328" s="19">
        <v>0</v>
      </c>
      <c r="L328" s="19">
        <v>0</v>
      </c>
      <c r="O328" s="19">
        <v>3</v>
      </c>
      <c r="P328" s="229">
        <v>45629.367638888885</v>
      </c>
      <c r="Q328" s="19">
        <v>3.0000000000000001E-3</v>
      </c>
      <c r="R328" s="19" t="s">
        <v>43</v>
      </c>
      <c r="S328" s="62" t="s">
        <v>180</v>
      </c>
    </row>
    <row r="329" spans="1:19" x14ac:dyDescent="0.25">
      <c r="A329" s="62" t="s">
        <v>180</v>
      </c>
      <c r="B329" s="19">
        <v>34712719</v>
      </c>
      <c r="C329" s="19" t="s">
        <v>7587</v>
      </c>
      <c r="D329" s="19">
        <v>377308</v>
      </c>
      <c r="E329" s="19">
        <v>4595714</v>
      </c>
      <c r="F329" s="19">
        <v>2</v>
      </c>
      <c r="G329" s="36">
        <v>45629</v>
      </c>
      <c r="H329" s="19">
        <v>0</v>
      </c>
      <c r="I329" s="19">
        <v>0</v>
      </c>
      <c r="J329" s="19">
        <v>0</v>
      </c>
      <c r="L329" s="19">
        <v>1</v>
      </c>
      <c r="O329" s="19">
        <v>3874</v>
      </c>
      <c r="P329" s="229">
        <v>45629.367685185185</v>
      </c>
      <c r="Q329" s="19">
        <v>3.8740000000000001</v>
      </c>
      <c r="R329" s="19" t="s">
        <v>43</v>
      </c>
      <c r="S329" s="62" t="s">
        <v>180</v>
      </c>
    </row>
    <row r="330" spans="1:19" x14ac:dyDescent="0.25">
      <c r="A330" s="62" t="s">
        <v>180</v>
      </c>
      <c r="B330" s="19">
        <v>34712719</v>
      </c>
      <c r="C330" s="19" t="s">
        <v>7587</v>
      </c>
      <c r="D330" s="19">
        <v>377308</v>
      </c>
      <c r="E330" s="19">
        <v>4595714</v>
      </c>
      <c r="F330" s="19">
        <v>3</v>
      </c>
      <c r="G330" s="36">
        <v>45629</v>
      </c>
      <c r="H330" s="19">
        <v>0</v>
      </c>
      <c r="I330" s="19">
        <v>1</v>
      </c>
      <c r="J330" s="19">
        <v>0</v>
      </c>
      <c r="L330" s="19">
        <v>1</v>
      </c>
      <c r="O330" s="19">
        <v>2874240</v>
      </c>
      <c r="P330" s="229">
        <v>45629.400949074072</v>
      </c>
      <c r="Q330" s="19">
        <v>2874.24</v>
      </c>
      <c r="R330" s="19" t="s">
        <v>43</v>
      </c>
      <c r="S330" s="62" t="s">
        <v>180</v>
      </c>
    </row>
    <row r="331" spans="1:19" x14ac:dyDescent="0.25">
      <c r="A331" s="62" t="s">
        <v>180</v>
      </c>
      <c r="B331" s="19">
        <v>34712719</v>
      </c>
      <c r="C331" s="19" t="s">
        <v>7587</v>
      </c>
      <c r="D331" s="19">
        <v>377308</v>
      </c>
      <c r="E331" s="19">
        <v>4595714</v>
      </c>
      <c r="F331" s="19">
        <v>4</v>
      </c>
      <c r="G331" s="36">
        <v>45629</v>
      </c>
      <c r="H331" s="19">
        <v>0</v>
      </c>
      <c r="I331" s="19">
        <v>0</v>
      </c>
      <c r="J331" s="19">
        <v>-3</v>
      </c>
      <c r="K331" s="19" t="s">
        <v>185</v>
      </c>
      <c r="L331" s="19">
        <v>1</v>
      </c>
      <c r="O331" s="19">
        <v>5990</v>
      </c>
      <c r="P331" s="229">
        <v>45629.401018518518</v>
      </c>
      <c r="Q331" s="19">
        <v>5.99</v>
      </c>
      <c r="R331" s="19" t="s">
        <v>43</v>
      </c>
      <c r="S331" s="62" t="s">
        <v>180</v>
      </c>
    </row>
    <row r="332" spans="1:19" x14ac:dyDescent="0.25">
      <c r="A332" s="62" t="s">
        <v>180</v>
      </c>
      <c r="B332" s="19">
        <v>34712719</v>
      </c>
      <c r="C332" s="19" t="s">
        <v>7587</v>
      </c>
      <c r="D332" s="19">
        <v>377308</v>
      </c>
      <c r="E332" s="19">
        <v>4595714</v>
      </c>
      <c r="F332" s="19">
        <v>5</v>
      </c>
      <c r="G332" s="36">
        <v>45629</v>
      </c>
      <c r="H332" s="19">
        <v>1</v>
      </c>
      <c r="I332" s="19">
        <v>0</v>
      </c>
      <c r="J332" s="19">
        <v>0</v>
      </c>
      <c r="L332" s="19">
        <v>1</v>
      </c>
      <c r="M332" s="19">
        <v>4010427</v>
      </c>
      <c r="N332" s="19" t="s">
        <v>215</v>
      </c>
      <c r="O332" s="19">
        <v>493</v>
      </c>
      <c r="P332" s="229">
        <v>45629.401030092595</v>
      </c>
      <c r="Q332" s="19">
        <v>0.49299999999999999</v>
      </c>
      <c r="R332" s="19" t="s">
        <v>43</v>
      </c>
      <c r="S332" s="62" t="s">
        <v>180</v>
      </c>
    </row>
    <row r="333" spans="1:19" x14ac:dyDescent="0.25">
      <c r="A333" s="62" t="s">
        <v>180</v>
      </c>
      <c r="B333" s="19">
        <v>34712719</v>
      </c>
      <c r="C333" s="19" t="s">
        <v>7587</v>
      </c>
      <c r="D333" s="19">
        <v>377308</v>
      </c>
      <c r="E333" s="19">
        <v>4595714</v>
      </c>
      <c r="F333" s="19">
        <v>6</v>
      </c>
      <c r="G333" s="36">
        <v>45629</v>
      </c>
      <c r="H333" s="19">
        <v>0</v>
      </c>
      <c r="I333" s="19">
        <v>0</v>
      </c>
      <c r="J333" s="19">
        <v>1938</v>
      </c>
      <c r="K333" s="19" t="s">
        <v>163</v>
      </c>
      <c r="L333" s="19">
        <v>1</v>
      </c>
      <c r="M333" s="19">
        <v>4010427</v>
      </c>
      <c r="N333" s="19" t="s">
        <v>215</v>
      </c>
      <c r="O333" s="19">
        <v>68740</v>
      </c>
      <c r="P333" s="229">
        <v>45629.401828703703</v>
      </c>
      <c r="Q333" s="19">
        <v>68.739999999999995</v>
      </c>
      <c r="R333" s="19" t="s">
        <v>43</v>
      </c>
      <c r="S333" s="62" t="s">
        <v>180</v>
      </c>
    </row>
    <row r="334" spans="1:19" x14ac:dyDescent="0.25">
      <c r="A334" s="62" t="s">
        <v>180</v>
      </c>
      <c r="B334" s="19">
        <v>34712719</v>
      </c>
      <c r="C334" s="19" t="s">
        <v>7587</v>
      </c>
      <c r="D334" s="19">
        <v>377308</v>
      </c>
      <c r="E334" s="19">
        <v>4595714</v>
      </c>
      <c r="F334" s="19">
        <v>7</v>
      </c>
      <c r="G334" s="36">
        <v>45629</v>
      </c>
      <c r="H334" s="19">
        <v>0</v>
      </c>
      <c r="I334" s="19">
        <v>1</v>
      </c>
      <c r="J334" s="19">
        <v>0</v>
      </c>
      <c r="L334" s="19">
        <v>1</v>
      </c>
      <c r="O334" s="19">
        <v>2114963</v>
      </c>
      <c r="P334" s="229">
        <v>45629.426307870373</v>
      </c>
      <c r="Q334" s="19">
        <v>2114.9630000000002</v>
      </c>
      <c r="R334" s="19" t="s">
        <v>43</v>
      </c>
      <c r="S334" s="62" t="s">
        <v>180</v>
      </c>
    </row>
    <row r="335" spans="1:19" x14ac:dyDescent="0.25">
      <c r="A335" s="62" t="s">
        <v>180</v>
      </c>
      <c r="B335" s="19">
        <v>34712719</v>
      </c>
      <c r="C335" s="19" t="s">
        <v>7587</v>
      </c>
      <c r="D335" s="19">
        <v>377308</v>
      </c>
      <c r="E335" s="19">
        <v>4595714</v>
      </c>
      <c r="F335" s="19">
        <v>8</v>
      </c>
      <c r="G335" s="36">
        <v>45629</v>
      </c>
      <c r="H335" s="19">
        <v>0</v>
      </c>
      <c r="I335" s="19">
        <v>0</v>
      </c>
      <c r="J335" s="19">
        <v>1936</v>
      </c>
      <c r="K335" s="19" t="s">
        <v>164</v>
      </c>
      <c r="L335" s="19">
        <v>1</v>
      </c>
      <c r="O335" s="19">
        <v>1949867</v>
      </c>
      <c r="P335" s="229">
        <v>45629.448865740742</v>
      </c>
      <c r="Q335" s="19">
        <v>1949.867</v>
      </c>
      <c r="R335" s="19" t="s">
        <v>43</v>
      </c>
      <c r="S335" s="62" t="s">
        <v>180</v>
      </c>
    </row>
    <row r="336" spans="1:19" x14ac:dyDescent="0.25">
      <c r="A336" s="62" t="s">
        <v>180</v>
      </c>
      <c r="B336" s="19">
        <v>34712719</v>
      </c>
      <c r="C336" s="19" t="s">
        <v>7587</v>
      </c>
      <c r="D336" s="19">
        <v>377308</v>
      </c>
      <c r="E336" s="19">
        <v>4595714</v>
      </c>
      <c r="F336" s="19">
        <v>9</v>
      </c>
      <c r="G336" s="36">
        <v>45629</v>
      </c>
      <c r="H336" s="19">
        <v>0</v>
      </c>
      <c r="I336" s="19">
        <v>1</v>
      </c>
      <c r="J336" s="19">
        <v>0</v>
      </c>
      <c r="L336" s="19">
        <v>1</v>
      </c>
      <c r="O336" s="19">
        <v>884983</v>
      </c>
      <c r="P336" s="229">
        <v>45629.459108796298</v>
      </c>
      <c r="Q336" s="19">
        <v>884.98299999999995</v>
      </c>
      <c r="R336" s="19" t="s">
        <v>43</v>
      </c>
      <c r="S336" s="62" t="s">
        <v>180</v>
      </c>
    </row>
    <row r="337" spans="1:19" x14ac:dyDescent="0.25">
      <c r="A337" s="62" t="s">
        <v>180</v>
      </c>
      <c r="B337" s="19">
        <v>34712719</v>
      </c>
      <c r="C337" s="19" t="s">
        <v>7587</v>
      </c>
      <c r="D337" s="19">
        <v>377308</v>
      </c>
      <c r="E337" s="19">
        <v>4595714</v>
      </c>
      <c r="F337" s="19">
        <v>10</v>
      </c>
      <c r="G337" s="36">
        <v>45629</v>
      </c>
      <c r="H337" s="19">
        <v>0</v>
      </c>
      <c r="I337" s="19">
        <v>0</v>
      </c>
      <c r="J337" s="19">
        <v>1934</v>
      </c>
      <c r="K337" s="19" t="s">
        <v>160</v>
      </c>
      <c r="L337" s="19">
        <v>1</v>
      </c>
      <c r="O337" s="19">
        <v>995527</v>
      </c>
      <c r="P337" s="229">
        <v>45629.470636574071</v>
      </c>
      <c r="Q337" s="19">
        <v>995.52700000000004</v>
      </c>
      <c r="R337" s="19" t="s">
        <v>43</v>
      </c>
      <c r="S337" s="62" t="s">
        <v>180</v>
      </c>
    </row>
    <row r="338" spans="1:19" x14ac:dyDescent="0.25">
      <c r="A338" s="62" t="s">
        <v>180</v>
      </c>
      <c r="B338" s="19">
        <v>34712719</v>
      </c>
      <c r="C338" s="19" t="s">
        <v>7587</v>
      </c>
      <c r="D338" s="19">
        <v>377308</v>
      </c>
      <c r="E338" s="19">
        <v>4595714</v>
      </c>
      <c r="F338" s="19">
        <v>11</v>
      </c>
      <c r="G338" s="36">
        <v>45629</v>
      </c>
      <c r="H338" s="19">
        <v>0</v>
      </c>
      <c r="I338" s="19">
        <v>1</v>
      </c>
      <c r="J338" s="19">
        <v>0</v>
      </c>
      <c r="L338" s="19">
        <v>1</v>
      </c>
      <c r="O338" s="19">
        <v>1890013</v>
      </c>
      <c r="P338" s="229">
        <v>45629.492511574077</v>
      </c>
      <c r="Q338" s="19">
        <v>1890.0129999999999</v>
      </c>
      <c r="R338" s="19" t="s">
        <v>43</v>
      </c>
      <c r="S338" s="62" t="s">
        <v>180</v>
      </c>
    </row>
    <row r="339" spans="1:19" x14ac:dyDescent="0.25">
      <c r="A339" s="62" t="s">
        <v>180</v>
      </c>
      <c r="B339" s="19">
        <v>34712719</v>
      </c>
      <c r="C339" s="19" t="s">
        <v>7587</v>
      </c>
      <c r="D339" s="19">
        <v>377308</v>
      </c>
      <c r="E339" s="19">
        <v>4595714</v>
      </c>
      <c r="F339" s="19">
        <v>12</v>
      </c>
      <c r="G339" s="36">
        <v>45629</v>
      </c>
      <c r="H339" s="19">
        <v>0</v>
      </c>
      <c r="I339" s="19">
        <v>0</v>
      </c>
      <c r="J339" s="19">
        <v>-3</v>
      </c>
      <c r="K339" s="19" t="s">
        <v>185</v>
      </c>
      <c r="L339" s="19">
        <v>1</v>
      </c>
      <c r="O339" s="19">
        <v>9834</v>
      </c>
      <c r="P339" s="229">
        <v>45629.492627314816</v>
      </c>
      <c r="Q339" s="19">
        <v>9.8339999999999996</v>
      </c>
      <c r="R339" s="19" t="s">
        <v>43</v>
      </c>
      <c r="S339" s="62" t="s">
        <v>180</v>
      </c>
    </row>
    <row r="340" spans="1:19" x14ac:dyDescent="0.25">
      <c r="A340" s="62" t="s">
        <v>180</v>
      </c>
      <c r="B340" s="19">
        <v>34712719</v>
      </c>
      <c r="C340" s="19" t="s">
        <v>7587</v>
      </c>
      <c r="D340" s="19">
        <v>377308</v>
      </c>
      <c r="E340" s="19">
        <v>4595714</v>
      </c>
      <c r="F340" s="19">
        <v>13</v>
      </c>
      <c r="G340" s="36">
        <v>45629</v>
      </c>
      <c r="H340" s="19">
        <v>1</v>
      </c>
      <c r="I340" s="19">
        <v>0</v>
      </c>
      <c r="J340" s="19">
        <v>0</v>
      </c>
      <c r="L340" s="19">
        <v>1</v>
      </c>
      <c r="M340" s="19">
        <v>4010427</v>
      </c>
      <c r="N340" s="19" t="s">
        <v>215</v>
      </c>
      <c r="O340" s="19">
        <v>179450</v>
      </c>
      <c r="P340" s="229">
        <v>45629.494699074072</v>
      </c>
      <c r="Q340" s="19">
        <v>179.45</v>
      </c>
      <c r="R340" s="19" t="s">
        <v>43</v>
      </c>
      <c r="S340" s="62" t="s">
        <v>180</v>
      </c>
    </row>
    <row r="341" spans="1:19" x14ac:dyDescent="0.25">
      <c r="A341" s="62" t="s">
        <v>180</v>
      </c>
      <c r="B341" s="19">
        <v>34712719</v>
      </c>
      <c r="C341" s="19" t="s">
        <v>7587</v>
      </c>
      <c r="D341" s="19">
        <v>377308</v>
      </c>
      <c r="E341" s="19">
        <v>4595714</v>
      </c>
      <c r="F341" s="19">
        <v>14</v>
      </c>
      <c r="G341" s="36">
        <v>45629</v>
      </c>
      <c r="H341" s="19">
        <v>0</v>
      </c>
      <c r="I341" s="19">
        <v>0</v>
      </c>
      <c r="J341" s="19">
        <v>1938</v>
      </c>
      <c r="K341" s="19" t="s">
        <v>163</v>
      </c>
      <c r="L341" s="19">
        <v>1</v>
      </c>
      <c r="M341" s="19">
        <v>4010427</v>
      </c>
      <c r="N341" s="19" t="s">
        <v>215</v>
      </c>
      <c r="O341" s="19">
        <v>149503</v>
      </c>
      <c r="P341" s="229">
        <v>45629.496435185189</v>
      </c>
      <c r="Q341" s="19">
        <v>149.50299999999999</v>
      </c>
      <c r="R341" s="19" t="s">
        <v>43</v>
      </c>
      <c r="S341" s="62" t="s">
        <v>180</v>
      </c>
    </row>
    <row r="342" spans="1:19" x14ac:dyDescent="0.25">
      <c r="A342" s="62" t="s">
        <v>180</v>
      </c>
      <c r="B342" s="19">
        <v>34712719</v>
      </c>
      <c r="C342" s="19" t="s">
        <v>7587</v>
      </c>
      <c r="D342" s="19">
        <v>377308</v>
      </c>
      <c r="E342" s="19">
        <v>4595714</v>
      </c>
      <c r="F342" s="19">
        <v>15</v>
      </c>
      <c r="G342" s="36">
        <v>45629</v>
      </c>
      <c r="H342" s="19">
        <v>0</v>
      </c>
      <c r="I342" s="19">
        <v>1</v>
      </c>
      <c r="J342" s="19">
        <v>0</v>
      </c>
      <c r="L342" s="19">
        <v>1</v>
      </c>
      <c r="O342" s="19">
        <v>1565457</v>
      </c>
      <c r="P342" s="229">
        <v>45629.514548611114</v>
      </c>
      <c r="Q342" s="19">
        <v>1565.4570000000001</v>
      </c>
      <c r="R342" s="19" t="s">
        <v>43</v>
      </c>
      <c r="S342" s="62" t="s">
        <v>180</v>
      </c>
    </row>
    <row r="343" spans="1:19" x14ac:dyDescent="0.25">
      <c r="A343" s="62" t="s">
        <v>180</v>
      </c>
      <c r="B343" s="19">
        <v>34712719</v>
      </c>
      <c r="C343" s="19" t="s">
        <v>7587</v>
      </c>
      <c r="D343" s="19">
        <v>377308</v>
      </c>
      <c r="E343" s="19">
        <v>4595714</v>
      </c>
      <c r="F343" s="19">
        <v>16</v>
      </c>
      <c r="G343" s="36">
        <v>45629</v>
      </c>
      <c r="H343" s="19">
        <v>0</v>
      </c>
      <c r="I343" s="19">
        <v>0</v>
      </c>
      <c r="J343" s="19">
        <v>0</v>
      </c>
      <c r="L343" s="19">
        <v>2</v>
      </c>
      <c r="O343" s="19">
        <v>0</v>
      </c>
      <c r="P343" s="229">
        <v>45629.514548611114</v>
      </c>
      <c r="Q343" s="19">
        <v>0</v>
      </c>
      <c r="R343" s="19" t="s">
        <v>43</v>
      </c>
      <c r="S343" s="62" t="s">
        <v>180</v>
      </c>
    </row>
    <row r="344" spans="1:19" x14ac:dyDescent="0.25">
      <c r="A344" s="62" t="s">
        <v>180</v>
      </c>
      <c r="B344" s="19">
        <v>34712719</v>
      </c>
      <c r="C344" s="19" t="s">
        <v>7587</v>
      </c>
      <c r="D344" s="19">
        <v>377308</v>
      </c>
      <c r="E344" s="19">
        <v>4595714</v>
      </c>
      <c r="F344" s="19">
        <v>1</v>
      </c>
      <c r="G344" s="36">
        <v>45629</v>
      </c>
      <c r="H344" s="19">
        <v>0</v>
      </c>
      <c r="I344" s="19">
        <v>0</v>
      </c>
      <c r="J344" s="19">
        <v>0</v>
      </c>
      <c r="L344" s="19">
        <v>0</v>
      </c>
      <c r="O344" s="19">
        <v>4</v>
      </c>
      <c r="P344" s="229">
        <v>45629.514652777776</v>
      </c>
      <c r="Q344" s="19">
        <v>4.0000000000000001E-3</v>
      </c>
      <c r="R344" s="19" t="s">
        <v>43</v>
      </c>
      <c r="S344" s="62" t="s">
        <v>180</v>
      </c>
    </row>
    <row r="345" spans="1:19" x14ac:dyDescent="0.25">
      <c r="A345" s="62" t="s">
        <v>180</v>
      </c>
      <c r="B345" s="19">
        <v>34712719</v>
      </c>
      <c r="C345" s="19" t="s">
        <v>7587</v>
      </c>
      <c r="D345" s="19">
        <v>377308</v>
      </c>
      <c r="E345" s="19">
        <v>4595714</v>
      </c>
      <c r="F345" s="19">
        <v>2</v>
      </c>
      <c r="G345" s="36">
        <v>45629</v>
      </c>
      <c r="H345" s="19">
        <v>0</v>
      </c>
      <c r="I345" s="19">
        <v>0</v>
      </c>
      <c r="J345" s="19">
        <v>0</v>
      </c>
      <c r="L345" s="19">
        <v>1</v>
      </c>
      <c r="O345" s="19">
        <v>2550</v>
      </c>
      <c r="P345" s="229">
        <v>45629.514675925922</v>
      </c>
      <c r="Q345" s="19">
        <v>2.5499999999999998</v>
      </c>
      <c r="R345" s="19" t="s">
        <v>43</v>
      </c>
      <c r="S345" s="62" t="s">
        <v>180</v>
      </c>
    </row>
    <row r="346" spans="1:19" x14ac:dyDescent="0.25">
      <c r="A346" s="62" t="s">
        <v>180</v>
      </c>
      <c r="B346" s="19">
        <v>34712719</v>
      </c>
      <c r="C346" s="19" t="s">
        <v>7587</v>
      </c>
      <c r="D346" s="19">
        <v>377308</v>
      </c>
      <c r="E346" s="19">
        <v>4595714</v>
      </c>
      <c r="F346" s="19">
        <v>3</v>
      </c>
      <c r="G346" s="36">
        <v>45629</v>
      </c>
      <c r="H346" s="19">
        <v>0</v>
      </c>
      <c r="I346" s="19">
        <v>1</v>
      </c>
      <c r="J346" s="19">
        <v>0</v>
      </c>
      <c r="L346" s="19">
        <v>1</v>
      </c>
      <c r="O346" s="19">
        <v>1031606</v>
      </c>
      <c r="P346" s="229">
        <v>45629.526620370372</v>
      </c>
      <c r="Q346" s="19">
        <v>1031.606</v>
      </c>
      <c r="R346" s="19" t="s">
        <v>43</v>
      </c>
      <c r="S346" s="62" t="s">
        <v>180</v>
      </c>
    </row>
    <row r="347" spans="1:19" x14ac:dyDescent="0.25">
      <c r="A347" s="62" t="s">
        <v>180</v>
      </c>
      <c r="B347" s="19">
        <v>34712719</v>
      </c>
      <c r="C347" s="19" t="s">
        <v>7587</v>
      </c>
      <c r="D347" s="19">
        <v>377308</v>
      </c>
      <c r="E347" s="19">
        <v>4595714</v>
      </c>
      <c r="F347" s="19">
        <v>4</v>
      </c>
      <c r="G347" s="36">
        <v>45629</v>
      </c>
      <c r="H347" s="19">
        <v>0</v>
      </c>
      <c r="I347" s="19">
        <v>0</v>
      </c>
      <c r="J347" s="19">
        <v>1933</v>
      </c>
      <c r="K347" s="19" t="s">
        <v>167</v>
      </c>
      <c r="L347" s="19">
        <v>1</v>
      </c>
      <c r="O347" s="19">
        <v>3627514</v>
      </c>
      <c r="P347" s="229">
        <v>45629.568599537037</v>
      </c>
      <c r="Q347" s="19">
        <v>3627.5140000000001</v>
      </c>
      <c r="R347" s="19" t="s">
        <v>43</v>
      </c>
      <c r="S347" s="62" t="s">
        <v>180</v>
      </c>
    </row>
    <row r="348" spans="1:19" x14ac:dyDescent="0.25">
      <c r="A348" s="62" t="s">
        <v>180</v>
      </c>
      <c r="B348" s="19">
        <v>34712719</v>
      </c>
      <c r="C348" s="19" t="s">
        <v>7587</v>
      </c>
      <c r="D348" s="19">
        <v>377308</v>
      </c>
      <c r="E348" s="19">
        <v>4595714</v>
      </c>
      <c r="F348" s="19">
        <v>5</v>
      </c>
      <c r="G348" s="36">
        <v>45629</v>
      </c>
      <c r="H348" s="19">
        <v>0</v>
      </c>
      <c r="I348" s="19">
        <v>1</v>
      </c>
      <c r="J348" s="19">
        <v>0</v>
      </c>
      <c r="L348" s="19">
        <v>1</v>
      </c>
      <c r="O348" s="19">
        <v>1154690</v>
      </c>
      <c r="P348" s="229">
        <v>45629.581967592596</v>
      </c>
      <c r="Q348" s="19">
        <v>1154.69</v>
      </c>
      <c r="R348" s="19" t="s">
        <v>43</v>
      </c>
      <c r="S348" s="62" t="s">
        <v>180</v>
      </c>
    </row>
    <row r="349" spans="1:19" x14ac:dyDescent="0.25">
      <c r="A349" s="62" t="s">
        <v>180</v>
      </c>
      <c r="B349" s="19">
        <v>34712719</v>
      </c>
      <c r="C349" s="19" t="s">
        <v>7587</v>
      </c>
      <c r="D349" s="19">
        <v>377308</v>
      </c>
      <c r="E349" s="19">
        <v>4595714</v>
      </c>
      <c r="F349" s="19">
        <v>6</v>
      </c>
      <c r="G349" s="36">
        <v>45629</v>
      </c>
      <c r="H349" s="19">
        <v>1</v>
      </c>
      <c r="I349" s="19">
        <v>0</v>
      </c>
      <c r="J349" s="19">
        <v>0</v>
      </c>
      <c r="L349" s="19">
        <v>1</v>
      </c>
      <c r="M349" s="19">
        <v>431941</v>
      </c>
      <c r="N349" s="19" t="s">
        <v>214</v>
      </c>
      <c r="O349" s="19">
        <v>1254830</v>
      </c>
      <c r="P349" s="229">
        <v>45629.596493055556</v>
      </c>
      <c r="Q349" s="19">
        <v>1254.83</v>
      </c>
      <c r="R349" s="19" t="s">
        <v>43</v>
      </c>
      <c r="S349" s="62" t="s">
        <v>180</v>
      </c>
    </row>
    <row r="350" spans="1:19" x14ac:dyDescent="0.25">
      <c r="A350" s="62" t="s">
        <v>180</v>
      </c>
      <c r="B350" s="19">
        <v>34712719</v>
      </c>
      <c r="C350" s="19" t="s">
        <v>7587</v>
      </c>
      <c r="D350" s="19">
        <v>377308</v>
      </c>
      <c r="E350" s="19">
        <v>4595714</v>
      </c>
      <c r="F350" s="19">
        <v>7</v>
      </c>
      <c r="G350" s="36">
        <v>45629</v>
      </c>
      <c r="H350" s="19">
        <v>0</v>
      </c>
      <c r="I350" s="19">
        <v>0</v>
      </c>
      <c r="J350" s="19">
        <v>1938</v>
      </c>
      <c r="K350" s="19" t="s">
        <v>163</v>
      </c>
      <c r="L350" s="19">
        <v>1</v>
      </c>
      <c r="M350" s="19">
        <v>431941</v>
      </c>
      <c r="N350" s="19" t="s">
        <v>214</v>
      </c>
      <c r="O350" s="19">
        <v>172370</v>
      </c>
      <c r="P350" s="229">
        <v>45629.598483796297</v>
      </c>
      <c r="Q350" s="19">
        <v>172.37</v>
      </c>
      <c r="R350" s="19" t="s">
        <v>43</v>
      </c>
      <c r="S350" s="62" t="s">
        <v>180</v>
      </c>
    </row>
    <row r="351" spans="1:19" x14ac:dyDescent="0.25">
      <c r="A351" s="62" t="s">
        <v>180</v>
      </c>
      <c r="B351" s="19">
        <v>34712719</v>
      </c>
      <c r="C351" s="19" t="s">
        <v>7587</v>
      </c>
      <c r="D351" s="19">
        <v>377308</v>
      </c>
      <c r="E351" s="19">
        <v>4595714</v>
      </c>
      <c r="F351" s="19">
        <v>8</v>
      </c>
      <c r="G351" s="36">
        <v>45629</v>
      </c>
      <c r="H351" s="19">
        <v>0</v>
      </c>
      <c r="I351" s="19">
        <v>1</v>
      </c>
      <c r="J351" s="19">
        <v>0</v>
      </c>
      <c r="L351" s="19">
        <v>1</v>
      </c>
      <c r="O351" s="19">
        <v>183333</v>
      </c>
      <c r="P351" s="229">
        <v>45629.600613425922</v>
      </c>
      <c r="Q351" s="19">
        <v>183.333</v>
      </c>
      <c r="R351" s="19" t="s">
        <v>43</v>
      </c>
      <c r="S351" s="62" t="s">
        <v>180</v>
      </c>
    </row>
    <row r="352" spans="1:19" x14ac:dyDescent="0.25">
      <c r="A352" s="62" t="s">
        <v>180</v>
      </c>
      <c r="B352" s="19">
        <v>34712719</v>
      </c>
      <c r="C352" s="19" t="s">
        <v>7587</v>
      </c>
      <c r="D352" s="19">
        <v>377308</v>
      </c>
      <c r="E352" s="19">
        <v>4595714</v>
      </c>
      <c r="F352" s="19">
        <v>9</v>
      </c>
      <c r="G352" s="36">
        <v>45629</v>
      </c>
      <c r="H352" s="19">
        <v>0</v>
      </c>
      <c r="I352" s="19">
        <v>0</v>
      </c>
      <c r="J352" s="19">
        <v>1931</v>
      </c>
      <c r="K352" s="19" t="s">
        <v>168</v>
      </c>
      <c r="L352" s="19">
        <v>1</v>
      </c>
      <c r="O352" s="19">
        <v>293007</v>
      </c>
      <c r="P352" s="229">
        <v>45629.604004629633</v>
      </c>
      <c r="Q352" s="19">
        <v>293.00700000000001</v>
      </c>
      <c r="R352" s="19" t="s">
        <v>43</v>
      </c>
      <c r="S352" s="62" t="s">
        <v>180</v>
      </c>
    </row>
    <row r="353" spans="1:19" x14ac:dyDescent="0.25">
      <c r="A353" s="62" t="s">
        <v>180</v>
      </c>
      <c r="B353" s="19">
        <v>34712719</v>
      </c>
      <c r="C353" s="19" t="s">
        <v>7587</v>
      </c>
      <c r="D353" s="19">
        <v>377308</v>
      </c>
      <c r="E353" s="19">
        <v>4595714</v>
      </c>
      <c r="F353" s="19">
        <v>10</v>
      </c>
      <c r="G353" s="36">
        <v>45629</v>
      </c>
      <c r="H353" s="19">
        <v>0</v>
      </c>
      <c r="I353" s="19">
        <v>1</v>
      </c>
      <c r="J353" s="19">
        <v>0</v>
      </c>
      <c r="L353" s="19">
        <v>1</v>
      </c>
      <c r="O353" s="19">
        <v>1492756</v>
      </c>
      <c r="P353" s="229">
        <v>45629.62127314815</v>
      </c>
      <c r="Q353" s="19">
        <v>1492.7560000000001</v>
      </c>
      <c r="R353" s="19" t="s">
        <v>43</v>
      </c>
      <c r="S353" s="62" t="s">
        <v>180</v>
      </c>
    </row>
    <row r="354" spans="1:19" x14ac:dyDescent="0.25">
      <c r="A354" s="62" t="s">
        <v>180</v>
      </c>
      <c r="B354" s="19">
        <v>34712719</v>
      </c>
      <c r="C354" s="19" t="s">
        <v>7587</v>
      </c>
      <c r="D354" s="19">
        <v>377308</v>
      </c>
      <c r="E354" s="19">
        <v>4595714</v>
      </c>
      <c r="F354" s="19">
        <v>11</v>
      </c>
      <c r="G354" s="36">
        <v>45629</v>
      </c>
      <c r="H354" s="19">
        <v>0</v>
      </c>
      <c r="I354" s="19">
        <v>0</v>
      </c>
      <c r="J354" s="19">
        <v>-3</v>
      </c>
      <c r="K354" s="19" t="s">
        <v>185</v>
      </c>
      <c r="L354" s="19">
        <v>1</v>
      </c>
      <c r="O354" s="19">
        <v>5810</v>
      </c>
      <c r="P354" s="229">
        <v>45629.621342592596</v>
      </c>
      <c r="Q354" s="19">
        <v>5.81</v>
      </c>
      <c r="R354" s="19" t="s">
        <v>43</v>
      </c>
      <c r="S354" s="62" t="s">
        <v>180</v>
      </c>
    </row>
    <row r="355" spans="1:19" x14ac:dyDescent="0.25">
      <c r="A355" s="62" t="s">
        <v>180</v>
      </c>
      <c r="B355" s="19">
        <v>34712719</v>
      </c>
      <c r="C355" s="19" t="s">
        <v>7587</v>
      </c>
      <c r="D355" s="19">
        <v>377308</v>
      </c>
      <c r="E355" s="19">
        <v>4595714</v>
      </c>
      <c r="F355" s="19">
        <v>12</v>
      </c>
      <c r="G355" s="36">
        <v>45629</v>
      </c>
      <c r="H355" s="19">
        <v>1</v>
      </c>
      <c r="I355" s="19">
        <v>0</v>
      </c>
      <c r="J355" s="19">
        <v>0</v>
      </c>
      <c r="L355" s="19">
        <v>1</v>
      </c>
      <c r="M355" s="19">
        <v>4010427</v>
      </c>
      <c r="N355" s="19" t="s">
        <v>215</v>
      </c>
      <c r="O355" s="19">
        <v>585697</v>
      </c>
      <c r="P355" s="229">
        <v>45629.628125000003</v>
      </c>
      <c r="Q355" s="19">
        <v>585.697</v>
      </c>
      <c r="R355" s="19" t="s">
        <v>43</v>
      </c>
      <c r="S355" s="62" t="s">
        <v>180</v>
      </c>
    </row>
    <row r="356" spans="1:19" x14ac:dyDescent="0.25">
      <c r="A356" s="62" t="s">
        <v>180</v>
      </c>
      <c r="B356" s="19">
        <v>34712719</v>
      </c>
      <c r="C356" s="19" t="s">
        <v>7587</v>
      </c>
      <c r="D356" s="19">
        <v>377308</v>
      </c>
      <c r="E356" s="19">
        <v>4595714</v>
      </c>
      <c r="F356" s="19">
        <v>13</v>
      </c>
      <c r="G356" s="36">
        <v>45629</v>
      </c>
      <c r="H356" s="19">
        <v>0</v>
      </c>
      <c r="I356" s="19">
        <v>0</v>
      </c>
      <c r="J356" s="19">
        <v>1938</v>
      </c>
      <c r="K356" s="19" t="s">
        <v>163</v>
      </c>
      <c r="L356" s="19">
        <v>1</v>
      </c>
      <c r="M356" s="19">
        <v>4010427</v>
      </c>
      <c r="N356" s="19" t="s">
        <v>215</v>
      </c>
      <c r="O356" s="19">
        <v>438903</v>
      </c>
      <c r="P356" s="229">
        <v>45629.633206018516</v>
      </c>
      <c r="Q356" s="19">
        <v>438.90300000000002</v>
      </c>
      <c r="R356" s="19" t="s">
        <v>43</v>
      </c>
      <c r="S356" s="62" t="s">
        <v>180</v>
      </c>
    </row>
    <row r="357" spans="1:19" x14ac:dyDescent="0.25">
      <c r="A357" s="62" t="s">
        <v>180</v>
      </c>
      <c r="B357" s="19">
        <v>34712719</v>
      </c>
      <c r="C357" s="19" t="s">
        <v>7587</v>
      </c>
      <c r="D357" s="19">
        <v>377308</v>
      </c>
      <c r="E357" s="19">
        <v>4595714</v>
      </c>
      <c r="F357" s="19">
        <v>14</v>
      </c>
      <c r="G357" s="36">
        <v>45629</v>
      </c>
      <c r="H357" s="19">
        <v>0</v>
      </c>
      <c r="I357" s="19">
        <v>1</v>
      </c>
      <c r="J357" s="19">
        <v>0</v>
      </c>
      <c r="L357" s="19">
        <v>1</v>
      </c>
      <c r="O357" s="19">
        <v>1434304</v>
      </c>
      <c r="P357" s="229">
        <v>45629.64980324074</v>
      </c>
      <c r="Q357" s="19">
        <v>1434.3040000000001</v>
      </c>
      <c r="R357" s="19" t="s">
        <v>43</v>
      </c>
      <c r="S357" s="62" t="s">
        <v>180</v>
      </c>
    </row>
    <row r="358" spans="1:19" x14ac:dyDescent="0.25">
      <c r="A358" s="62" t="s">
        <v>180</v>
      </c>
      <c r="B358" s="19">
        <v>34712719</v>
      </c>
      <c r="C358" s="19" t="s">
        <v>7587</v>
      </c>
      <c r="D358" s="19">
        <v>377308</v>
      </c>
      <c r="E358" s="19">
        <v>4595714</v>
      </c>
      <c r="F358" s="19">
        <v>15</v>
      </c>
      <c r="G358" s="36">
        <v>45629</v>
      </c>
      <c r="H358" s="19">
        <v>0</v>
      </c>
      <c r="I358" s="19">
        <v>0</v>
      </c>
      <c r="J358" s="19">
        <v>1931</v>
      </c>
      <c r="K358" s="19" t="s">
        <v>168</v>
      </c>
      <c r="L358" s="19">
        <v>1</v>
      </c>
      <c r="O358" s="19">
        <v>369980</v>
      </c>
      <c r="P358" s="229">
        <v>45629.654085648152</v>
      </c>
      <c r="Q358" s="19">
        <v>369.98</v>
      </c>
      <c r="R358" s="19" t="s">
        <v>43</v>
      </c>
      <c r="S358" s="62" t="s">
        <v>180</v>
      </c>
    </row>
    <row r="359" spans="1:19" x14ac:dyDescent="0.25">
      <c r="A359" s="62" t="s">
        <v>180</v>
      </c>
      <c r="B359" s="19">
        <v>34712719</v>
      </c>
      <c r="C359" s="19" t="s">
        <v>7587</v>
      </c>
      <c r="D359" s="19">
        <v>377308</v>
      </c>
      <c r="E359" s="19">
        <v>4595714</v>
      </c>
      <c r="F359" s="19">
        <v>16</v>
      </c>
      <c r="G359" s="36">
        <v>45629</v>
      </c>
      <c r="H359" s="19">
        <v>0</v>
      </c>
      <c r="I359" s="19">
        <v>1</v>
      </c>
      <c r="J359" s="19">
        <v>0</v>
      </c>
      <c r="L359" s="19">
        <v>1</v>
      </c>
      <c r="O359" s="19">
        <v>2029170</v>
      </c>
      <c r="P359" s="229">
        <v>45629.677569444444</v>
      </c>
      <c r="Q359" s="19">
        <v>2029.17</v>
      </c>
      <c r="R359" s="19" t="s">
        <v>43</v>
      </c>
      <c r="S359" s="62" t="s">
        <v>180</v>
      </c>
    </row>
    <row r="360" spans="1:19" x14ac:dyDescent="0.25">
      <c r="A360" s="62" t="s">
        <v>180</v>
      </c>
      <c r="B360" s="19">
        <v>34712719</v>
      </c>
      <c r="C360" s="19" t="s">
        <v>7587</v>
      </c>
      <c r="D360" s="19">
        <v>377308</v>
      </c>
      <c r="E360" s="19">
        <v>4595714</v>
      </c>
      <c r="F360" s="19">
        <v>17</v>
      </c>
      <c r="G360" s="36">
        <v>45629</v>
      </c>
      <c r="H360" s="19">
        <v>0</v>
      </c>
      <c r="I360" s="19">
        <v>0</v>
      </c>
      <c r="J360" s="19">
        <v>1934</v>
      </c>
      <c r="K360" s="19" t="s">
        <v>160</v>
      </c>
      <c r="L360" s="19">
        <v>1</v>
      </c>
      <c r="O360" s="19">
        <v>962720</v>
      </c>
      <c r="P360" s="229">
        <v>45629.688715277778</v>
      </c>
      <c r="Q360" s="19">
        <v>962.72</v>
      </c>
      <c r="R360" s="19" t="s">
        <v>43</v>
      </c>
      <c r="S360" s="62" t="s">
        <v>180</v>
      </c>
    </row>
    <row r="361" spans="1:19" x14ac:dyDescent="0.25">
      <c r="A361" s="62" t="s">
        <v>180</v>
      </c>
      <c r="B361" s="19">
        <v>34712719</v>
      </c>
      <c r="C361" s="19" t="s">
        <v>7587</v>
      </c>
      <c r="D361" s="19">
        <v>377308</v>
      </c>
      <c r="E361" s="19">
        <v>4595714</v>
      </c>
      <c r="F361" s="19">
        <v>18</v>
      </c>
      <c r="G361" s="36">
        <v>45629</v>
      </c>
      <c r="H361" s="19">
        <v>0</v>
      </c>
      <c r="I361" s="19">
        <v>1</v>
      </c>
      <c r="J361" s="19">
        <v>0</v>
      </c>
      <c r="L361" s="19">
        <v>1</v>
      </c>
      <c r="O361" s="19">
        <v>1371020</v>
      </c>
      <c r="P361" s="229">
        <v>45629.704583333332</v>
      </c>
      <c r="Q361" s="19">
        <v>1371.02</v>
      </c>
      <c r="R361" s="19" t="s">
        <v>43</v>
      </c>
      <c r="S361" s="62" t="s">
        <v>180</v>
      </c>
    </row>
    <row r="362" spans="1:19" x14ac:dyDescent="0.25">
      <c r="A362" s="62" t="s">
        <v>180</v>
      </c>
      <c r="B362" s="19">
        <v>34712719</v>
      </c>
      <c r="C362" s="19" t="s">
        <v>7587</v>
      </c>
      <c r="D362" s="19">
        <v>377308</v>
      </c>
      <c r="E362" s="19">
        <v>4595714</v>
      </c>
      <c r="F362" s="19">
        <v>19</v>
      </c>
      <c r="G362" s="36">
        <v>45629</v>
      </c>
      <c r="H362" s="19">
        <v>1</v>
      </c>
      <c r="I362" s="19">
        <v>0</v>
      </c>
      <c r="J362" s="19">
        <v>0</v>
      </c>
      <c r="L362" s="19">
        <v>1</v>
      </c>
      <c r="M362" s="19">
        <v>431941</v>
      </c>
      <c r="N362" s="19" t="s">
        <v>214</v>
      </c>
      <c r="O362" s="19">
        <v>481310</v>
      </c>
      <c r="P362" s="229">
        <v>45629.710150462961</v>
      </c>
      <c r="Q362" s="19">
        <v>481.31</v>
      </c>
      <c r="R362" s="19" t="s">
        <v>43</v>
      </c>
      <c r="S362" s="62" t="s">
        <v>180</v>
      </c>
    </row>
    <row r="363" spans="1:19" x14ac:dyDescent="0.25">
      <c r="A363" s="62" t="s">
        <v>180</v>
      </c>
      <c r="B363" s="19">
        <v>34712719</v>
      </c>
      <c r="C363" s="19" t="s">
        <v>7587</v>
      </c>
      <c r="D363" s="19">
        <v>377308</v>
      </c>
      <c r="E363" s="19">
        <v>4595714</v>
      </c>
      <c r="F363" s="19">
        <v>20</v>
      </c>
      <c r="G363" s="36">
        <v>45629</v>
      </c>
      <c r="H363" s="19">
        <v>0</v>
      </c>
      <c r="I363" s="19">
        <v>0</v>
      </c>
      <c r="J363" s="19">
        <v>1938</v>
      </c>
      <c r="K363" s="19" t="s">
        <v>163</v>
      </c>
      <c r="L363" s="19">
        <v>1</v>
      </c>
      <c r="M363" s="19">
        <v>431941</v>
      </c>
      <c r="N363" s="19" t="s">
        <v>214</v>
      </c>
      <c r="O363" s="19">
        <v>195253</v>
      </c>
      <c r="P363" s="229">
        <v>45629.712418981479</v>
      </c>
      <c r="Q363" s="19">
        <v>195.25299999999999</v>
      </c>
      <c r="R363" s="19" t="s">
        <v>43</v>
      </c>
      <c r="S363" s="62" t="s">
        <v>180</v>
      </c>
    </row>
    <row r="364" spans="1:19" x14ac:dyDescent="0.25">
      <c r="A364" s="62" t="s">
        <v>180</v>
      </c>
      <c r="B364" s="19">
        <v>34712719</v>
      </c>
      <c r="C364" s="19" t="s">
        <v>7587</v>
      </c>
      <c r="D364" s="19">
        <v>377308</v>
      </c>
      <c r="E364" s="19">
        <v>4595714</v>
      </c>
      <c r="F364" s="19">
        <v>21</v>
      </c>
      <c r="G364" s="36">
        <v>45629</v>
      </c>
      <c r="H364" s="19">
        <v>0</v>
      </c>
      <c r="I364" s="19">
        <v>1</v>
      </c>
      <c r="J364" s="19">
        <v>0</v>
      </c>
      <c r="L364" s="19">
        <v>1</v>
      </c>
      <c r="O364" s="19">
        <v>1720</v>
      </c>
      <c r="P364" s="229">
        <v>45629.712430555555</v>
      </c>
      <c r="Q364" s="19">
        <v>1.72</v>
      </c>
      <c r="R364" s="19" t="s">
        <v>43</v>
      </c>
      <c r="S364" s="62" t="s">
        <v>180</v>
      </c>
    </row>
    <row r="365" spans="1:19" x14ac:dyDescent="0.25">
      <c r="A365" s="62" t="s">
        <v>180</v>
      </c>
      <c r="B365" s="19">
        <v>34712719</v>
      </c>
      <c r="C365" s="19" t="s">
        <v>7587</v>
      </c>
      <c r="D365" s="19">
        <v>377308</v>
      </c>
      <c r="E365" s="19">
        <v>4595714</v>
      </c>
      <c r="F365" s="19">
        <v>22</v>
      </c>
      <c r="G365" s="36">
        <v>45629</v>
      </c>
      <c r="H365" s="19">
        <v>0</v>
      </c>
      <c r="I365" s="19">
        <v>0</v>
      </c>
      <c r="J365" s="19">
        <v>1932</v>
      </c>
      <c r="K365" s="19" t="s">
        <v>173</v>
      </c>
      <c r="L365" s="19">
        <v>1</v>
      </c>
      <c r="O365" s="19">
        <v>438517</v>
      </c>
      <c r="P365" s="229">
        <v>45629.717511574076</v>
      </c>
      <c r="Q365" s="19">
        <v>438.517</v>
      </c>
      <c r="R365" s="19" t="s">
        <v>43</v>
      </c>
      <c r="S365" s="62" t="s">
        <v>180</v>
      </c>
    </row>
    <row r="366" spans="1:19" x14ac:dyDescent="0.25">
      <c r="A366" s="62" t="s">
        <v>180</v>
      </c>
      <c r="B366" s="19">
        <v>34712719</v>
      </c>
      <c r="C366" s="19" t="s">
        <v>7587</v>
      </c>
      <c r="D366" s="19">
        <v>377308</v>
      </c>
      <c r="E366" s="19">
        <v>4595714</v>
      </c>
      <c r="F366" s="19">
        <v>23</v>
      </c>
      <c r="G366" s="36">
        <v>45629</v>
      </c>
      <c r="H366" s="19">
        <v>0</v>
      </c>
      <c r="I366" s="19">
        <v>1</v>
      </c>
      <c r="J366" s="19">
        <v>0</v>
      </c>
      <c r="L366" s="19">
        <v>1</v>
      </c>
      <c r="O366" s="19">
        <v>2898310</v>
      </c>
      <c r="P366" s="229">
        <v>45629.75105324074</v>
      </c>
      <c r="Q366" s="19">
        <v>2898.31</v>
      </c>
      <c r="R366" s="19" t="s">
        <v>43</v>
      </c>
      <c r="S366" s="62" t="s">
        <v>180</v>
      </c>
    </row>
    <row r="367" spans="1:19" x14ac:dyDescent="0.25">
      <c r="A367" s="62" t="s">
        <v>180</v>
      </c>
      <c r="B367" s="19">
        <v>34712719</v>
      </c>
      <c r="C367" s="19" t="s">
        <v>7587</v>
      </c>
      <c r="D367" s="19">
        <v>377308</v>
      </c>
      <c r="E367" s="19">
        <v>4595714</v>
      </c>
      <c r="F367" s="19">
        <v>24</v>
      </c>
      <c r="G367" s="36">
        <v>45629</v>
      </c>
      <c r="H367" s="19">
        <v>0</v>
      </c>
      <c r="I367" s="19">
        <v>0</v>
      </c>
      <c r="J367" s="19">
        <v>0</v>
      </c>
      <c r="L367" s="19">
        <v>2</v>
      </c>
      <c r="O367" s="19">
        <v>0</v>
      </c>
      <c r="P367" s="229">
        <v>45629.75105324074</v>
      </c>
      <c r="Q367" s="19">
        <v>0</v>
      </c>
      <c r="R367" s="19" t="s">
        <v>43</v>
      </c>
      <c r="S367" s="62" t="s">
        <v>180</v>
      </c>
    </row>
    <row r="368" spans="1:19" x14ac:dyDescent="0.25">
      <c r="A368" s="62" t="s">
        <v>180</v>
      </c>
      <c r="B368" s="19">
        <v>34712719</v>
      </c>
      <c r="C368" s="19" t="s">
        <v>7587</v>
      </c>
      <c r="D368" s="19">
        <v>377308</v>
      </c>
      <c r="E368" s="19">
        <v>4595714</v>
      </c>
      <c r="F368" s="19">
        <v>1</v>
      </c>
      <c r="G368" s="36">
        <v>45630</v>
      </c>
      <c r="H368" s="19">
        <v>0</v>
      </c>
      <c r="I368" s="19">
        <v>0</v>
      </c>
      <c r="J368" s="19">
        <v>0</v>
      </c>
      <c r="L368" s="19">
        <v>0</v>
      </c>
      <c r="O368" s="19">
        <v>3</v>
      </c>
      <c r="P368" s="229">
        <v>45630.371967592589</v>
      </c>
      <c r="Q368" s="19">
        <v>3.0000000000000001E-3</v>
      </c>
      <c r="R368" s="19" t="s">
        <v>43</v>
      </c>
      <c r="S368" s="62" t="s">
        <v>180</v>
      </c>
    </row>
    <row r="369" spans="1:19" x14ac:dyDescent="0.25">
      <c r="A369" s="62" t="s">
        <v>180</v>
      </c>
      <c r="B369" s="19">
        <v>34712719</v>
      </c>
      <c r="C369" s="19" t="s">
        <v>7587</v>
      </c>
      <c r="D369" s="19">
        <v>377308</v>
      </c>
      <c r="E369" s="19">
        <v>4595714</v>
      </c>
      <c r="F369" s="19">
        <v>2</v>
      </c>
      <c r="G369" s="36">
        <v>45630</v>
      </c>
      <c r="H369" s="19">
        <v>0</v>
      </c>
      <c r="I369" s="19">
        <v>0</v>
      </c>
      <c r="J369" s="19">
        <v>0</v>
      </c>
      <c r="L369" s="19">
        <v>1</v>
      </c>
      <c r="O369" s="19">
        <v>2987</v>
      </c>
      <c r="P369" s="229">
        <v>45630.372002314813</v>
      </c>
      <c r="Q369" s="19">
        <v>2.9870000000000001</v>
      </c>
      <c r="R369" s="19" t="s">
        <v>43</v>
      </c>
      <c r="S369" s="62" t="s">
        <v>180</v>
      </c>
    </row>
    <row r="370" spans="1:19" x14ac:dyDescent="0.25">
      <c r="A370" s="62" t="s">
        <v>180</v>
      </c>
      <c r="B370" s="19">
        <v>34712719</v>
      </c>
      <c r="C370" s="19" t="s">
        <v>7587</v>
      </c>
      <c r="D370" s="19">
        <v>377308</v>
      </c>
      <c r="E370" s="19">
        <v>4595714</v>
      </c>
      <c r="F370" s="19">
        <v>3</v>
      </c>
      <c r="G370" s="36">
        <v>45630</v>
      </c>
      <c r="H370" s="19">
        <v>0</v>
      </c>
      <c r="I370" s="19">
        <v>1</v>
      </c>
      <c r="J370" s="19">
        <v>0</v>
      </c>
      <c r="L370" s="19">
        <v>1</v>
      </c>
      <c r="O370" s="19">
        <v>3237777</v>
      </c>
      <c r="P370" s="229">
        <v>45630.409467592595</v>
      </c>
      <c r="Q370" s="19">
        <v>3237.777</v>
      </c>
      <c r="R370" s="19" t="s">
        <v>43</v>
      </c>
      <c r="S370" s="62" t="s">
        <v>180</v>
      </c>
    </row>
    <row r="371" spans="1:19" x14ac:dyDescent="0.25">
      <c r="A371" s="62" t="s">
        <v>180</v>
      </c>
      <c r="B371" s="19">
        <v>34712719</v>
      </c>
      <c r="C371" s="19" t="s">
        <v>7587</v>
      </c>
      <c r="D371" s="19">
        <v>377308</v>
      </c>
      <c r="E371" s="19">
        <v>4595714</v>
      </c>
      <c r="F371" s="19">
        <v>4</v>
      </c>
      <c r="G371" s="36">
        <v>45630</v>
      </c>
      <c r="H371" s="19">
        <v>1</v>
      </c>
      <c r="I371" s="19">
        <v>0</v>
      </c>
      <c r="J371" s="19">
        <v>0</v>
      </c>
      <c r="L371" s="19">
        <v>1</v>
      </c>
      <c r="M371" s="19">
        <v>431941</v>
      </c>
      <c r="N371" s="19" t="s">
        <v>214</v>
      </c>
      <c r="O371" s="19">
        <v>979870</v>
      </c>
      <c r="P371" s="229">
        <v>45630.420810185184</v>
      </c>
      <c r="Q371" s="19">
        <v>979.87</v>
      </c>
      <c r="R371" s="19" t="s">
        <v>43</v>
      </c>
      <c r="S371" s="62" t="s">
        <v>180</v>
      </c>
    </row>
    <row r="372" spans="1:19" x14ac:dyDescent="0.25">
      <c r="A372" s="62" t="s">
        <v>180</v>
      </c>
      <c r="B372" s="19">
        <v>34712719</v>
      </c>
      <c r="C372" s="19" t="s">
        <v>7587</v>
      </c>
      <c r="D372" s="19">
        <v>377308</v>
      </c>
      <c r="E372" s="19">
        <v>4595714</v>
      </c>
      <c r="F372" s="19">
        <v>5</v>
      </c>
      <c r="G372" s="36">
        <v>45630</v>
      </c>
      <c r="H372" s="19">
        <v>0</v>
      </c>
      <c r="I372" s="19">
        <v>0</v>
      </c>
      <c r="J372" s="19">
        <v>1938</v>
      </c>
      <c r="K372" s="19" t="s">
        <v>163</v>
      </c>
      <c r="L372" s="19">
        <v>1</v>
      </c>
      <c r="M372" s="19">
        <v>431941</v>
      </c>
      <c r="N372" s="19" t="s">
        <v>214</v>
      </c>
      <c r="O372" s="19">
        <v>431566</v>
      </c>
      <c r="P372" s="229">
        <v>45630.425810185188</v>
      </c>
      <c r="Q372" s="19">
        <v>431.56599999999997</v>
      </c>
      <c r="R372" s="19" t="s">
        <v>43</v>
      </c>
      <c r="S372" s="62" t="s">
        <v>180</v>
      </c>
    </row>
    <row r="373" spans="1:19" x14ac:dyDescent="0.25">
      <c r="A373" s="62" t="s">
        <v>180</v>
      </c>
      <c r="B373" s="19">
        <v>34712719</v>
      </c>
      <c r="C373" s="19" t="s">
        <v>7587</v>
      </c>
      <c r="D373" s="19">
        <v>377308</v>
      </c>
      <c r="E373" s="19">
        <v>4595714</v>
      </c>
      <c r="F373" s="19">
        <v>6</v>
      </c>
      <c r="G373" s="36">
        <v>45630</v>
      </c>
      <c r="H373" s="19">
        <v>0</v>
      </c>
      <c r="I373" s="19">
        <v>1</v>
      </c>
      <c r="J373" s="19">
        <v>0</v>
      </c>
      <c r="L373" s="19">
        <v>1</v>
      </c>
      <c r="O373" s="19">
        <v>1352027</v>
      </c>
      <c r="P373" s="229">
        <v>45630.441458333335</v>
      </c>
      <c r="Q373" s="19">
        <v>1352.027</v>
      </c>
      <c r="R373" s="19" t="s">
        <v>43</v>
      </c>
      <c r="S373" s="62" t="s">
        <v>180</v>
      </c>
    </row>
    <row r="374" spans="1:19" x14ac:dyDescent="0.25">
      <c r="A374" s="62" t="s">
        <v>180</v>
      </c>
      <c r="B374" s="19">
        <v>34712719</v>
      </c>
      <c r="C374" s="19" t="s">
        <v>7587</v>
      </c>
      <c r="D374" s="19">
        <v>377308</v>
      </c>
      <c r="E374" s="19">
        <v>4595714</v>
      </c>
      <c r="F374" s="19">
        <v>7</v>
      </c>
      <c r="G374" s="36">
        <v>45630</v>
      </c>
      <c r="H374" s="19">
        <v>0</v>
      </c>
      <c r="I374" s="19">
        <v>0</v>
      </c>
      <c r="J374" s="19">
        <v>-3</v>
      </c>
      <c r="K374" s="19" t="s">
        <v>185</v>
      </c>
      <c r="L374" s="19">
        <v>1</v>
      </c>
      <c r="O374" s="19">
        <v>5343</v>
      </c>
      <c r="P374" s="229">
        <v>45630.441516203704</v>
      </c>
      <c r="Q374" s="19">
        <v>5.343</v>
      </c>
      <c r="R374" s="19" t="s">
        <v>43</v>
      </c>
      <c r="S374" s="62" t="s">
        <v>180</v>
      </c>
    </row>
    <row r="375" spans="1:19" x14ac:dyDescent="0.25">
      <c r="A375" s="62" t="s">
        <v>180</v>
      </c>
      <c r="B375" s="19">
        <v>34712719</v>
      </c>
      <c r="C375" s="19" t="s">
        <v>7587</v>
      </c>
      <c r="D375" s="19">
        <v>377308</v>
      </c>
      <c r="E375" s="19">
        <v>4595714</v>
      </c>
      <c r="F375" s="19">
        <v>8</v>
      </c>
      <c r="G375" s="36">
        <v>45630</v>
      </c>
      <c r="H375" s="19">
        <v>1</v>
      </c>
      <c r="I375" s="19">
        <v>0</v>
      </c>
      <c r="J375" s="19">
        <v>0</v>
      </c>
      <c r="L375" s="19">
        <v>1</v>
      </c>
      <c r="M375" s="19">
        <v>4010427</v>
      </c>
      <c r="N375" s="19" t="s">
        <v>215</v>
      </c>
      <c r="O375" s="19">
        <v>418320</v>
      </c>
      <c r="P375" s="229">
        <v>45630.44635416667</v>
      </c>
      <c r="Q375" s="19">
        <v>418.32</v>
      </c>
      <c r="R375" s="19" t="s">
        <v>43</v>
      </c>
      <c r="S375" s="62" t="s">
        <v>180</v>
      </c>
    </row>
    <row r="376" spans="1:19" x14ac:dyDescent="0.25">
      <c r="A376" s="62" t="s">
        <v>180</v>
      </c>
      <c r="B376" s="19">
        <v>34712719</v>
      </c>
      <c r="C376" s="19" t="s">
        <v>7587</v>
      </c>
      <c r="D376" s="19">
        <v>377308</v>
      </c>
      <c r="E376" s="19">
        <v>4595714</v>
      </c>
      <c r="F376" s="19">
        <v>9</v>
      </c>
      <c r="G376" s="36">
        <v>45630</v>
      </c>
      <c r="H376" s="19">
        <v>0</v>
      </c>
      <c r="I376" s="19">
        <v>0</v>
      </c>
      <c r="J376" s="19">
        <v>1938</v>
      </c>
      <c r="K376" s="19" t="s">
        <v>163</v>
      </c>
      <c r="L376" s="19">
        <v>1</v>
      </c>
      <c r="M376" s="19">
        <v>4010427</v>
      </c>
      <c r="N376" s="19" t="s">
        <v>215</v>
      </c>
      <c r="O376" s="19">
        <v>287844</v>
      </c>
      <c r="P376" s="229">
        <v>45630.449687499997</v>
      </c>
      <c r="Q376" s="19">
        <v>287.84399999999999</v>
      </c>
      <c r="R376" s="19" t="s">
        <v>43</v>
      </c>
      <c r="S376" s="62" t="s">
        <v>180</v>
      </c>
    </row>
    <row r="377" spans="1:19" x14ac:dyDescent="0.25">
      <c r="A377" s="62" t="s">
        <v>180</v>
      </c>
      <c r="B377" s="19">
        <v>34712719</v>
      </c>
      <c r="C377" s="19" t="s">
        <v>7587</v>
      </c>
      <c r="D377" s="19">
        <v>377308</v>
      </c>
      <c r="E377" s="19">
        <v>4595714</v>
      </c>
      <c r="F377" s="19">
        <v>10</v>
      </c>
      <c r="G377" s="36">
        <v>45630</v>
      </c>
      <c r="H377" s="19">
        <v>0</v>
      </c>
      <c r="I377" s="19">
        <v>1</v>
      </c>
      <c r="J377" s="19">
        <v>0</v>
      </c>
      <c r="L377" s="19">
        <v>1</v>
      </c>
      <c r="O377" s="19">
        <v>1203060</v>
      </c>
      <c r="P377" s="229">
        <v>45630.46361111111</v>
      </c>
      <c r="Q377" s="19">
        <v>1203.06</v>
      </c>
      <c r="R377" s="19" t="s">
        <v>43</v>
      </c>
      <c r="S377" s="62" t="s">
        <v>180</v>
      </c>
    </row>
    <row r="378" spans="1:19" x14ac:dyDescent="0.25">
      <c r="A378" s="62" t="s">
        <v>180</v>
      </c>
      <c r="B378" s="19">
        <v>34712719</v>
      </c>
      <c r="C378" s="19" t="s">
        <v>7587</v>
      </c>
      <c r="D378" s="19">
        <v>377308</v>
      </c>
      <c r="E378" s="19">
        <v>4595714</v>
      </c>
      <c r="F378" s="19">
        <v>11</v>
      </c>
      <c r="G378" s="36">
        <v>45630</v>
      </c>
      <c r="H378" s="19">
        <v>0</v>
      </c>
      <c r="I378" s="19">
        <v>0</v>
      </c>
      <c r="J378" s="19">
        <v>1934</v>
      </c>
      <c r="K378" s="19" t="s">
        <v>160</v>
      </c>
      <c r="L378" s="19">
        <v>1</v>
      </c>
      <c r="O378" s="19">
        <v>1040530</v>
      </c>
      <c r="P378" s="229">
        <v>45630.475659722222</v>
      </c>
      <c r="Q378" s="19">
        <v>1040.53</v>
      </c>
      <c r="R378" s="19" t="s">
        <v>43</v>
      </c>
      <c r="S378" s="62" t="s">
        <v>180</v>
      </c>
    </row>
    <row r="379" spans="1:19" x14ac:dyDescent="0.25">
      <c r="A379" s="62" t="s">
        <v>180</v>
      </c>
      <c r="B379" s="19">
        <v>34712719</v>
      </c>
      <c r="C379" s="19" t="s">
        <v>7587</v>
      </c>
      <c r="D379" s="19">
        <v>377308</v>
      </c>
      <c r="E379" s="19">
        <v>4595714</v>
      </c>
      <c r="F379" s="19">
        <v>12</v>
      </c>
      <c r="G379" s="36">
        <v>45630</v>
      </c>
      <c r="H379" s="19">
        <v>0</v>
      </c>
      <c r="I379" s="19">
        <v>1</v>
      </c>
      <c r="J379" s="19">
        <v>0</v>
      </c>
      <c r="L379" s="19">
        <v>1</v>
      </c>
      <c r="O379" s="19">
        <v>1703006</v>
      </c>
      <c r="P379" s="229">
        <v>45630.495370370372</v>
      </c>
      <c r="Q379" s="19">
        <v>1703.0060000000001</v>
      </c>
      <c r="R379" s="19" t="s">
        <v>43</v>
      </c>
      <c r="S379" s="62" t="s">
        <v>180</v>
      </c>
    </row>
    <row r="380" spans="1:19" x14ac:dyDescent="0.25">
      <c r="A380" s="62" t="s">
        <v>180</v>
      </c>
      <c r="B380" s="19">
        <v>34712719</v>
      </c>
      <c r="C380" s="19" t="s">
        <v>7587</v>
      </c>
      <c r="D380" s="19">
        <v>377308</v>
      </c>
      <c r="E380" s="19">
        <v>4595714</v>
      </c>
      <c r="F380" s="19">
        <v>13</v>
      </c>
      <c r="G380" s="36">
        <v>45630</v>
      </c>
      <c r="H380" s="19">
        <v>0</v>
      </c>
      <c r="I380" s="19">
        <v>0</v>
      </c>
      <c r="J380" s="19">
        <v>1933</v>
      </c>
      <c r="K380" s="19" t="s">
        <v>167</v>
      </c>
      <c r="L380" s="19">
        <v>1</v>
      </c>
      <c r="O380" s="19">
        <v>4257587</v>
      </c>
      <c r="P380" s="229">
        <v>45630.544641203705</v>
      </c>
      <c r="Q380" s="19">
        <v>4257.5870000000004</v>
      </c>
      <c r="R380" s="19" t="s">
        <v>43</v>
      </c>
      <c r="S380" s="62" t="s">
        <v>180</v>
      </c>
    </row>
    <row r="381" spans="1:19" x14ac:dyDescent="0.25">
      <c r="A381" s="62" t="s">
        <v>180</v>
      </c>
      <c r="B381" s="19">
        <v>34712719</v>
      </c>
      <c r="C381" s="19" t="s">
        <v>7587</v>
      </c>
      <c r="D381" s="19">
        <v>377308</v>
      </c>
      <c r="E381" s="19">
        <v>4595714</v>
      </c>
      <c r="F381" s="19">
        <v>14</v>
      </c>
      <c r="G381" s="36">
        <v>45630</v>
      </c>
      <c r="H381" s="19">
        <v>0</v>
      </c>
      <c r="I381" s="19">
        <v>1</v>
      </c>
      <c r="J381" s="19">
        <v>0</v>
      </c>
      <c r="L381" s="19">
        <v>1</v>
      </c>
      <c r="O381" s="19">
        <v>1958657</v>
      </c>
      <c r="P381" s="229">
        <v>45630.567314814813</v>
      </c>
      <c r="Q381" s="19">
        <v>1958.6569999999999</v>
      </c>
      <c r="R381" s="19" t="s">
        <v>43</v>
      </c>
      <c r="S381" s="62" t="s">
        <v>180</v>
      </c>
    </row>
    <row r="382" spans="1:19" x14ac:dyDescent="0.25">
      <c r="A382" s="62" t="s">
        <v>180</v>
      </c>
      <c r="B382" s="19">
        <v>34712719</v>
      </c>
      <c r="C382" s="19" t="s">
        <v>7587</v>
      </c>
      <c r="D382" s="19">
        <v>377308</v>
      </c>
      <c r="E382" s="19">
        <v>4595714</v>
      </c>
      <c r="F382" s="19">
        <v>15</v>
      </c>
      <c r="G382" s="36">
        <v>45630</v>
      </c>
      <c r="H382" s="19">
        <v>0</v>
      </c>
      <c r="I382" s="19">
        <v>0</v>
      </c>
      <c r="J382" s="19">
        <v>-3</v>
      </c>
      <c r="K382" s="19" t="s">
        <v>185</v>
      </c>
      <c r="L382" s="19">
        <v>1</v>
      </c>
      <c r="O382" s="19">
        <v>8883</v>
      </c>
      <c r="P382" s="229">
        <v>45630.567418981482</v>
      </c>
      <c r="Q382" s="19">
        <v>8.8829999999999991</v>
      </c>
      <c r="R382" s="19" t="s">
        <v>43</v>
      </c>
      <c r="S382" s="62" t="s">
        <v>180</v>
      </c>
    </row>
    <row r="383" spans="1:19" x14ac:dyDescent="0.25">
      <c r="A383" s="62" t="s">
        <v>180</v>
      </c>
      <c r="B383" s="19">
        <v>34712719</v>
      </c>
      <c r="C383" s="19" t="s">
        <v>7587</v>
      </c>
      <c r="D383" s="19">
        <v>377308</v>
      </c>
      <c r="E383" s="19">
        <v>4595714</v>
      </c>
      <c r="F383" s="19">
        <v>16</v>
      </c>
      <c r="G383" s="36">
        <v>45630</v>
      </c>
      <c r="H383" s="19">
        <v>1</v>
      </c>
      <c r="I383" s="19">
        <v>0</v>
      </c>
      <c r="J383" s="19">
        <v>0</v>
      </c>
      <c r="L383" s="19">
        <v>1</v>
      </c>
      <c r="M383" s="19">
        <v>4010427</v>
      </c>
      <c r="N383" s="19" t="s">
        <v>215</v>
      </c>
      <c r="O383" s="19">
        <v>270593</v>
      </c>
      <c r="P383" s="229">
        <v>45630.570555555554</v>
      </c>
      <c r="Q383" s="19">
        <v>270.59300000000002</v>
      </c>
      <c r="R383" s="19" t="s">
        <v>43</v>
      </c>
      <c r="S383" s="62" t="s">
        <v>180</v>
      </c>
    </row>
    <row r="384" spans="1:19" x14ac:dyDescent="0.25">
      <c r="A384" s="62" t="s">
        <v>180</v>
      </c>
      <c r="B384" s="19">
        <v>34712719</v>
      </c>
      <c r="C384" s="19" t="s">
        <v>7587</v>
      </c>
      <c r="D384" s="19">
        <v>377308</v>
      </c>
      <c r="E384" s="19">
        <v>4595714</v>
      </c>
      <c r="F384" s="19">
        <v>17</v>
      </c>
      <c r="G384" s="36">
        <v>45630</v>
      </c>
      <c r="H384" s="19">
        <v>0</v>
      </c>
      <c r="I384" s="19">
        <v>0</v>
      </c>
      <c r="J384" s="19">
        <v>1938</v>
      </c>
      <c r="K384" s="19" t="s">
        <v>163</v>
      </c>
      <c r="L384" s="19">
        <v>1</v>
      </c>
      <c r="M384" s="19">
        <v>4010427</v>
      </c>
      <c r="N384" s="19" t="s">
        <v>215</v>
      </c>
      <c r="O384" s="19">
        <v>296130</v>
      </c>
      <c r="P384" s="229">
        <v>45630.573981481481</v>
      </c>
      <c r="Q384" s="19">
        <v>296.13</v>
      </c>
      <c r="R384" s="19" t="s">
        <v>43</v>
      </c>
      <c r="S384" s="62" t="s">
        <v>180</v>
      </c>
    </row>
    <row r="385" spans="1:19" x14ac:dyDescent="0.25">
      <c r="A385" s="62" t="s">
        <v>180</v>
      </c>
      <c r="B385" s="19">
        <v>34712719</v>
      </c>
      <c r="C385" s="19" t="s">
        <v>7587</v>
      </c>
      <c r="D385" s="19">
        <v>377308</v>
      </c>
      <c r="E385" s="19">
        <v>4595714</v>
      </c>
      <c r="F385" s="19">
        <v>18</v>
      </c>
      <c r="G385" s="36">
        <v>45630</v>
      </c>
      <c r="H385" s="19">
        <v>0</v>
      </c>
      <c r="I385" s="19">
        <v>1</v>
      </c>
      <c r="J385" s="19">
        <v>0</v>
      </c>
      <c r="L385" s="19">
        <v>1</v>
      </c>
      <c r="O385" s="19">
        <v>2609400</v>
      </c>
      <c r="P385" s="229">
        <v>45630.604178240741</v>
      </c>
      <c r="Q385" s="19">
        <v>2609.4</v>
      </c>
      <c r="R385" s="19" t="s">
        <v>43</v>
      </c>
      <c r="S385" s="62" t="s">
        <v>180</v>
      </c>
    </row>
    <row r="386" spans="1:19" x14ac:dyDescent="0.25">
      <c r="A386" s="62" t="s">
        <v>180</v>
      </c>
      <c r="B386" s="19">
        <v>34712719</v>
      </c>
      <c r="C386" s="19" t="s">
        <v>7587</v>
      </c>
      <c r="D386" s="19">
        <v>377308</v>
      </c>
      <c r="E386" s="19">
        <v>4595714</v>
      </c>
      <c r="F386" s="19">
        <v>19</v>
      </c>
      <c r="G386" s="36">
        <v>45630</v>
      </c>
      <c r="H386" s="19">
        <v>1</v>
      </c>
      <c r="I386" s="19">
        <v>0</v>
      </c>
      <c r="J386" s="19">
        <v>0</v>
      </c>
      <c r="L386" s="19">
        <v>1</v>
      </c>
      <c r="M386" s="19">
        <v>431941</v>
      </c>
      <c r="N386" s="19" t="s">
        <v>214</v>
      </c>
      <c r="O386" s="19">
        <v>2159817</v>
      </c>
      <c r="P386" s="229">
        <v>45630.629178240742</v>
      </c>
      <c r="Q386" s="19">
        <v>2159.817</v>
      </c>
      <c r="R386" s="19" t="s">
        <v>43</v>
      </c>
      <c r="S386" s="62" t="s">
        <v>180</v>
      </c>
    </row>
    <row r="387" spans="1:19" x14ac:dyDescent="0.25">
      <c r="A387" s="62" t="s">
        <v>180</v>
      </c>
      <c r="B387" s="19">
        <v>34712719</v>
      </c>
      <c r="C387" s="19" t="s">
        <v>7587</v>
      </c>
      <c r="D387" s="19">
        <v>377308</v>
      </c>
      <c r="E387" s="19">
        <v>4595714</v>
      </c>
      <c r="F387" s="19">
        <v>20</v>
      </c>
      <c r="G387" s="36">
        <v>45630</v>
      </c>
      <c r="H387" s="19">
        <v>0</v>
      </c>
      <c r="I387" s="19">
        <v>0</v>
      </c>
      <c r="J387" s="19">
        <v>1938</v>
      </c>
      <c r="K387" s="19" t="s">
        <v>163</v>
      </c>
      <c r="L387" s="19">
        <v>1</v>
      </c>
      <c r="M387" s="19">
        <v>431941</v>
      </c>
      <c r="N387" s="19" t="s">
        <v>214</v>
      </c>
      <c r="O387" s="19">
        <v>197900</v>
      </c>
      <c r="P387" s="229">
        <v>45630.631469907406</v>
      </c>
      <c r="Q387" s="19">
        <v>197.9</v>
      </c>
      <c r="R387" s="19" t="s">
        <v>43</v>
      </c>
      <c r="S387" s="62" t="s">
        <v>180</v>
      </c>
    </row>
    <row r="388" spans="1:19" x14ac:dyDescent="0.25">
      <c r="A388" s="62" t="s">
        <v>180</v>
      </c>
      <c r="B388" s="19">
        <v>34712719</v>
      </c>
      <c r="C388" s="19" t="s">
        <v>7587</v>
      </c>
      <c r="D388" s="19">
        <v>377308</v>
      </c>
      <c r="E388" s="19">
        <v>4595714</v>
      </c>
      <c r="F388" s="19">
        <v>21</v>
      </c>
      <c r="G388" s="36">
        <v>45630</v>
      </c>
      <c r="H388" s="19">
        <v>0</v>
      </c>
      <c r="I388" s="19">
        <v>1</v>
      </c>
      <c r="J388" s="19">
        <v>0</v>
      </c>
      <c r="L388" s="19">
        <v>1</v>
      </c>
      <c r="O388" s="19">
        <v>2640967</v>
      </c>
      <c r="P388" s="229">
        <v>45630.662037037036</v>
      </c>
      <c r="Q388" s="19">
        <v>2640.9670000000001</v>
      </c>
      <c r="R388" s="19" t="s">
        <v>43</v>
      </c>
      <c r="S388" s="62" t="s">
        <v>180</v>
      </c>
    </row>
    <row r="389" spans="1:19" x14ac:dyDescent="0.25">
      <c r="A389" s="62" t="s">
        <v>180</v>
      </c>
      <c r="B389" s="19">
        <v>34712719</v>
      </c>
      <c r="C389" s="19" t="s">
        <v>7587</v>
      </c>
      <c r="D389" s="19">
        <v>377308</v>
      </c>
      <c r="E389" s="19">
        <v>4595714</v>
      </c>
      <c r="F389" s="19">
        <v>22</v>
      </c>
      <c r="G389" s="36">
        <v>45630</v>
      </c>
      <c r="H389" s="19">
        <v>0</v>
      </c>
      <c r="I389" s="19">
        <v>0</v>
      </c>
      <c r="J389" s="19">
        <v>1934</v>
      </c>
      <c r="K389" s="19" t="s">
        <v>160</v>
      </c>
      <c r="L389" s="19">
        <v>1</v>
      </c>
      <c r="O389" s="19">
        <v>970046</v>
      </c>
      <c r="P389" s="229">
        <v>45630.673263888886</v>
      </c>
      <c r="Q389" s="19">
        <v>970.04600000000005</v>
      </c>
      <c r="R389" s="19" t="s">
        <v>43</v>
      </c>
      <c r="S389" s="62" t="s">
        <v>180</v>
      </c>
    </row>
    <row r="390" spans="1:19" x14ac:dyDescent="0.25">
      <c r="A390" s="62" t="s">
        <v>180</v>
      </c>
      <c r="B390" s="19">
        <v>34712719</v>
      </c>
      <c r="C390" s="19" t="s">
        <v>7587</v>
      </c>
      <c r="D390" s="19">
        <v>377308</v>
      </c>
      <c r="E390" s="19">
        <v>4595714</v>
      </c>
      <c r="F390" s="19">
        <v>23</v>
      </c>
      <c r="G390" s="36">
        <v>45630</v>
      </c>
      <c r="H390" s="19">
        <v>0</v>
      </c>
      <c r="I390" s="19">
        <v>1</v>
      </c>
      <c r="J390" s="19">
        <v>0</v>
      </c>
      <c r="L390" s="19">
        <v>1</v>
      </c>
      <c r="O390" s="19">
        <v>2609187</v>
      </c>
      <c r="P390" s="229">
        <v>45630.703460648147</v>
      </c>
      <c r="Q390" s="19">
        <v>2609.1869999999999</v>
      </c>
      <c r="R390" s="19" t="s">
        <v>43</v>
      </c>
      <c r="S390" s="62" t="s">
        <v>180</v>
      </c>
    </row>
    <row r="391" spans="1:19" x14ac:dyDescent="0.25">
      <c r="A391" s="62" t="s">
        <v>180</v>
      </c>
      <c r="B391" s="19">
        <v>34712719</v>
      </c>
      <c r="C391" s="19" t="s">
        <v>7587</v>
      </c>
      <c r="D391" s="19">
        <v>377308</v>
      </c>
      <c r="E391" s="19">
        <v>4595714</v>
      </c>
      <c r="F391" s="19">
        <v>24</v>
      </c>
      <c r="G391" s="36">
        <v>45630</v>
      </c>
      <c r="H391" s="19">
        <v>0</v>
      </c>
      <c r="I391" s="19">
        <v>0</v>
      </c>
      <c r="J391" s="19">
        <v>-3</v>
      </c>
      <c r="K391" s="19" t="s">
        <v>185</v>
      </c>
      <c r="L391" s="19">
        <v>1</v>
      </c>
      <c r="O391" s="19">
        <v>10780</v>
      </c>
      <c r="P391" s="229">
        <v>45630.703587962962</v>
      </c>
      <c r="Q391" s="19">
        <v>10.78</v>
      </c>
      <c r="R391" s="19" t="s">
        <v>43</v>
      </c>
      <c r="S391" s="62" t="s">
        <v>180</v>
      </c>
    </row>
    <row r="392" spans="1:19" x14ac:dyDescent="0.25">
      <c r="A392" s="62" t="s">
        <v>180</v>
      </c>
      <c r="B392" s="19">
        <v>34712719</v>
      </c>
      <c r="C392" s="19" t="s">
        <v>7587</v>
      </c>
      <c r="D392" s="19">
        <v>377308</v>
      </c>
      <c r="E392" s="19">
        <v>4595714</v>
      </c>
      <c r="F392" s="19">
        <v>25</v>
      </c>
      <c r="G392" s="36">
        <v>45630</v>
      </c>
      <c r="H392" s="19">
        <v>1</v>
      </c>
      <c r="I392" s="19">
        <v>0</v>
      </c>
      <c r="J392" s="19">
        <v>0</v>
      </c>
      <c r="L392" s="19">
        <v>1</v>
      </c>
      <c r="M392" s="19">
        <v>4010427</v>
      </c>
      <c r="N392" s="19" t="s">
        <v>215</v>
      </c>
      <c r="O392" s="19">
        <v>253250</v>
      </c>
      <c r="P392" s="229">
        <v>45630.706516203703</v>
      </c>
      <c r="Q392" s="19">
        <v>253.25</v>
      </c>
      <c r="R392" s="19" t="s">
        <v>43</v>
      </c>
      <c r="S392" s="62" t="s">
        <v>180</v>
      </c>
    </row>
    <row r="393" spans="1:19" x14ac:dyDescent="0.25">
      <c r="A393" s="62" t="s">
        <v>180</v>
      </c>
      <c r="B393" s="19">
        <v>34712719</v>
      </c>
      <c r="C393" s="19" t="s">
        <v>7587</v>
      </c>
      <c r="D393" s="19">
        <v>377308</v>
      </c>
      <c r="E393" s="19">
        <v>4595714</v>
      </c>
      <c r="F393" s="19">
        <v>26</v>
      </c>
      <c r="G393" s="36">
        <v>45630</v>
      </c>
      <c r="H393" s="19">
        <v>0</v>
      </c>
      <c r="I393" s="19">
        <v>0</v>
      </c>
      <c r="J393" s="19">
        <v>1938</v>
      </c>
      <c r="K393" s="19" t="s">
        <v>163</v>
      </c>
      <c r="L393" s="19">
        <v>1</v>
      </c>
      <c r="M393" s="19">
        <v>4010427</v>
      </c>
      <c r="N393" s="19" t="s">
        <v>215</v>
      </c>
      <c r="O393" s="19">
        <v>189683</v>
      </c>
      <c r="P393" s="229">
        <v>45630.708715277775</v>
      </c>
      <c r="Q393" s="19">
        <v>189.68299999999999</v>
      </c>
      <c r="R393" s="19" t="s">
        <v>43</v>
      </c>
      <c r="S393" s="62" t="s">
        <v>180</v>
      </c>
    </row>
    <row r="394" spans="1:19" x14ac:dyDescent="0.25">
      <c r="A394" s="62" t="s">
        <v>180</v>
      </c>
      <c r="B394" s="19">
        <v>34712719</v>
      </c>
      <c r="C394" s="19" t="s">
        <v>7587</v>
      </c>
      <c r="D394" s="19">
        <v>377308</v>
      </c>
      <c r="E394" s="19">
        <v>4595714</v>
      </c>
      <c r="F394" s="19">
        <v>27</v>
      </c>
      <c r="G394" s="36">
        <v>45630</v>
      </c>
      <c r="H394" s="19">
        <v>0</v>
      </c>
      <c r="I394" s="19">
        <v>1</v>
      </c>
      <c r="J394" s="19">
        <v>0</v>
      </c>
      <c r="L394" s="19">
        <v>1</v>
      </c>
      <c r="O394" s="19">
        <v>1960867</v>
      </c>
      <c r="P394" s="229">
        <v>45630.731412037036</v>
      </c>
      <c r="Q394" s="19">
        <v>1960.867</v>
      </c>
      <c r="R394" s="19" t="s">
        <v>43</v>
      </c>
      <c r="S394" s="62" t="s">
        <v>180</v>
      </c>
    </row>
    <row r="395" spans="1:19" x14ac:dyDescent="0.25">
      <c r="A395" s="62" t="s">
        <v>180</v>
      </c>
      <c r="B395" s="19">
        <v>34712719</v>
      </c>
      <c r="C395" s="19" t="s">
        <v>7587</v>
      </c>
      <c r="D395" s="19">
        <v>377308</v>
      </c>
      <c r="E395" s="19">
        <v>4595714</v>
      </c>
      <c r="F395" s="19">
        <v>28</v>
      </c>
      <c r="G395" s="36">
        <v>45630</v>
      </c>
      <c r="H395" s="19">
        <v>0</v>
      </c>
      <c r="I395" s="19">
        <v>0</v>
      </c>
      <c r="J395" s="19">
        <v>-3</v>
      </c>
      <c r="K395" s="19" t="s">
        <v>185</v>
      </c>
      <c r="L395" s="19">
        <v>1</v>
      </c>
      <c r="O395" s="19">
        <v>9330</v>
      </c>
      <c r="P395" s="229">
        <v>45630.731516203705</v>
      </c>
      <c r="Q395" s="19">
        <v>9.33</v>
      </c>
      <c r="R395" s="19" t="s">
        <v>43</v>
      </c>
      <c r="S395" s="62" t="s">
        <v>180</v>
      </c>
    </row>
    <row r="396" spans="1:19" x14ac:dyDescent="0.25">
      <c r="A396" s="62" t="s">
        <v>180</v>
      </c>
      <c r="B396" s="19">
        <v>34712719</v>
      </c>
      <c r="C396" s="19" t="s">
        <v>7587</v>
      </c>
      <c r="D396" s="19">
        <v>377308</v>
      </c>
      <c r="E396" s="19">
        <v>4595714</v>
      </c>
      <c r="F396" s="19">
        <v>29</v>
      </c>
      <c r="G396" s="36">
        <v>45630</v>
      </c>
      <c r="H396" s="19">
        <v>1</v>
      </c>
      <c r="I396" s="19">
        <v>0</v>
      </c>
      <c r="J396" s="19">
        <v>0</v>
      </c>
      <c r="L396" s="19">
        <v>1</v>
      </c>
      <c r="M396" s="19">
        <v>4010427</v>
      </c>
      <c r="N396" s="19" t="s">
        <v>215</v>
      </c>
      <c r="O396" s="19">
        <v>371337</v>
      </c>
      <c r="P396" s="229">
        <v>45630.735810185186</v>
      </c>
      <c r="Q396" s="19">
        <v>371.33699999999999</v>
      </c>
      <c r="R396" s="19" t="s">
        <v>43</v>
      </c>
      <c r="S396" s="62" t="s">
        <v>180</v>
      </c>
    </row>
    <row r="397" spans="1:19" x14ac:dyDescent="0.25">
      <c r="A397" s="62" t="s">
        <v>180</v>
      </c>
      <c r="B397" s="19">
        <v>34712719</v>
      </c>
      <c r="C397" s="19" t="s">
        <v>7587</v>
      </c>
      <c r="D397" s="19">
        <v>377308</v>
      </c>
      <c r="E397" s="19">
        <v>4595714</v>
      </c>
      <c r="F397" s="19">
        <v>30</v>
      </c>
      <c r="G397" s="36">
        <v>45630</v>
      </c>
      <c r="H397" s="19">
        <v>0</v>
      </c>
      <c r="I397" s="19">
        <v>0</v>
      </c>
      <c r="J397" s="19">
        <v>1938</v>
      </c>
      <c r="K397" s="19" t="s">
        <v>163</v>
      </c>
      <c r="L397" s="19">
        <v>1</v>
      </c>
      <c r="M397" s="19">
        <v>4010427</v>
      </c>
      <c r="N397" s="19" t="s">
        <v>215</v>
      </c>
      <c r="O397" s="19">
        <v>344266</v>
      </c>
      <c r="P397" s="229">
        <v>45630.739803240744</v>
      </c>
      <c r="Q397" s="19">
        <v>344.26600000000002</v>
      </c>
      <c r="R397" s="19" t="s">
        <v>43</v>
      </c>
      <c r="S397" s="62" t="s">
        <v>180</v>
      </c>
    </row>
    <row r="398" spans="1:19" x14ac:dyDescent="0.25">
      <c r="A398" s="62" t="s">
        <v>180</v>
      </c>
      <c r="B398" s="19">
        <v>34712719</v>
      </c>
      <c r="C398" s="19" t="s">
        <v>7587</v>
      </c>
      <c r="D398" s="19">
        <v>377308</v>
      </c>
      <c r="E398" s="19">
        <v>4595714</v>
      </c>
      <c r="F398" s="19">
        <v>31</v>
      </c>
      <c r="G398" s="36">
        <v>45630</v>
      </c>
      <c r="H398" s="19">
        <v>0</v>
      </c>
      <c r="I398" s="19">
        <v>1</v>
      </c>
      <c r="J398" s="19">
        <v>0</v>
      </c>
      <c r="L398" s="19">
        <v>1</v>
      </c>
      <c r="O398" s="19">
        <v>890827</v>
      </c>
      <c r="P398" s="229">
        <v>45630.750104166669</v>
      </c>
      <c r="Q398" s="19">
        <v>890.827</v>
      </c>
      <c r="R398" s="19" t="s">
        <v>43</v>
      </c>
      <c r="S398" s="62" t="s">
        <v>180</v>
      </c>
    </row>
    <row r="399" spans="1:19" x14ac:dyDescent="0.25">
      <c r="A399" s="62" t="s">
        <v>180</v>
      </c>
      <c r="B399" s="19">
        <v>34712719</v>
      </c>
      <c r="C399" s="19" t="s">
        <v>7587</v>
      </c>
      <c r="D399" s="19">
        <v>377308</v>
      </c>
      <c r="E399" s="19">
        <v>4595714</v>
      </c>
      <c r="F399" s="19">
        <v>32</v>
      </c>
      <c r="G399" s="36">
        <v>45630</v>
      </c>
      <c r="H399" s="19">
        <v>0</v>
      </c>
      <c r="I399" s="19">
        <v>0</v>
      </c>
      <c r="J399" s="19">
        <v>0</v>
      </c>
      <c r="L399" s="19">
        <v>2</v>
      </c>
      <c r="O399" s="19">
        <v>0</v>
      </c>
      <c r="P399" s="229">
        <v>45630.750104166669</v>
      </c>
      <c r="Q399" s="19">
        <v>0</v>
      </c>
      <c r="R399" s="19" t="s">
        <v>43</v>
      </c>
      <c r="S399" s="62" t="s">
        <v>180</v>
      </c>
    </row>
    <row r="400" spans="1:19" x14ac:dyDescent="0.25">
      <c r="A400" s="62" t="s">
        <v>180</v>
      </c>
      <c r="B400" s="19">
        <v>34712719</v>
      </c>
      <c r="C400" s="19" t="s">
        <v>7587</v>
      </c>
      <c r="D400" s="19">
        <v>377308</v>
      </c>
      <c r="E400" s="19">
        <v>4595714</v>
      </c>
      <c r="F400" s="19">
        <v>1</v>
      </c>
      <c r="G400" s="36">
        <v>45631</v>
      </c>
      <c r="H400" s="19">
        <v>0</v>
      </c>
      <c r="I400" s="19">
        <v>0</v>
      </c>
      <c r="J400" s="19">
        <v>0</v>
      </c>
      <c r="L400" s="19">
        <v>0</v>
      </c>
      <c r="O400" s="19">
        <v>3</v>
      </c>
      <c r="P400" s="229">
        <v>45631.376539351855</v>
      </c>
      <c r="Q400" s="19">
        <v>3.0000000000000001E-3</v>
      </c>
      <c r="R400" s="19" t="s">
        <v>43</v>
      </c>
      <c r="S400" s="62" t="s">
        <v>180</v>
      </c>
    </row>
    <row r="401" spans="1:19" x14ac:dyDescent="0.25">
      <c r="A401" s="62" t="s">
        <v>180</v>
      </c>
      <c r="B401" s="19">
        <v>34712719</v>
      </c>
      <c r="C401" s="19" t="s">
        <v>7587</v>
      </c>
      <c r="D401" s="19">
        <v>377308</v>
      </c>
      <c r="E401" s="19">
        <v>4595714</v>
      </c>
      <c r="F401" s="19">
        <v>2</v>
      </c>
      <c r="G401" s="36">
        <v>45631</v>
      </c>
      <c r="H401" s="19">
        <v>0</v>
      </c>
      <c r="I401" s="19">
        <v>0</v>
      </c>
      <c r="J401" s="19">
        <v>0</v>
      </c>
      <c r="L401" s="19">
        <v>1</v>
      </c>
      <c r="O401" s="19">
        <v>4480</v>
      </c>
      <c r="P401" s="229">
        <v>45631.376597222225</v>
      </c>
      <c r="Q401" s="19">
        <v>4.4800000000000004</v>
      </c>
      <c r="R401" s="19" t="s">
        <v>43</v>
      </c>
      <c r="S401" s="62" t="s">
        <v>180</v>
      </c>
    </row>
    <row r="402" spans="1:19" x14ac:dyDescent="0.25">
      <c r="A402" s="62" t="s">
        <v>180</v>
      </c>
      <c r="B402" s="19">
        <v>34712719</v>
      </c>
      <c r="C402" s="19" t="s">
        <v>7587</v>
      </c>
      <c r="D402" s="19">
        <v>377308</v>
      </c>
      <c r="E402" s="19">
        <v>4595714</v>
      </c>
      <c r="F402" s="19">
        <v>3</v>
      </c>
      <c r="G402" s="36">
        <v>45631</v>
      </c>
      <c r="H402" s="19">
        <v>0</v>
      </c>
      <c r="I402" s="19">
        <v>1</v>
      </c>
      <c r="J402" s="19">
        <v>0</v>
      </c>
      <c r="L402" s="19">
        <v>1</v>
      </c>
      <c r="O402" s="19">
        <v>4056437</v>
      </c>
      <c r="P402" s="229">
        <v>45631.423541666663</v>
      </c>
      <c r="Q402" s="19">
        <v>4056.4369999999999</v>
      </c>
      <c r="R402" s="19" t="s">
        <v>43</v>
      </c>
      <c r="S402" s="62" t="s">
        <v>180</v>
      </c>
    </row>
    <row r="403" spans="1:19" x14ac:dyDescent="0.25">
      <c r="A403" s="62" t="s">
        <v>180</v>
      </c>
      <c r="B403" s="19">
        <v>34712719</v>
      </c>
      <c r="C403" s="19" t="s">
        <v>7587</v>
      </c>
      <c r="D403" s="19">
        <v>377308</v>
      </c>
      <c r="E403" s="19">
        <v>4595714</v>
      </c>
      <c r="F403" s="19">
        <v>4</v>
      </c>
      <c r="G403" s="36">
        <v>45631</v>
      </c>
      <c r="H403" s="19">
        <v>1</v>
      </c>
      <c r="I403" s="19">
        <v>0</v>
      </c>
      <c r="J403" s="19">
        <v>0</v>
      </c>
      <c r="L403" s="19">
        <v>1</v>
      </c>
      <c r="M403" s="19">
        <v>431941</v>
      </c>
      <c r="N403" s="19" t="s">
        <v>214</v>
      </c>
      <c r="O403" s="19">
        <v>264640</v>
      </c>
      <c r="P403" s="229">
        <v>45631.426608796297</v>
      </c>
      <c r="Q403" s="19">
        <v>264.64</v>
      </c>
      <c r="R403" s="19" t="s">
        <v>43</v>
      </c>
      <c r="S403" s="62" t="s">
        <v>180</v>
      </c>
    </row>
    <row r="404" spans="1:19" x14ac:dyDescent="0.25">
      <c r="A404" s="62" t="s">
        <v>180</v>
      </c>
      <c r="B404" s="19">
        <v>34712719</v>
      </c>
      <c r="C404" s="19" t="s">
        <v>7587</v>
      </c>
      <c r="D404" s="19">
        <v>377308</v>
      </c>
      <c r="E404" s="19">
        <v>4595714</v>
      </c>
      <c r="F404" s="19">
        <v>5</v>
      </c>
      <c r="G404" s="36">
        <v>45631</v>
      </c>
      <c r="H404" s="19">
        <v>0</v>
      </c>
      <c r="I404" s="19">
        <v>0</v>
      </c>
      <c r="J404" s="19">
        <v>1938</v>
      </c>
      <c r="K404" s="19" t="s">
        <v>163</v>
      </c>
      <c r="L404" s="19">
        <v>1</v>
      </c>
      <c r="M404" s="19">
        <v>431941</v>
      </c>
      <c r="N404" s="19" t="s">
        <v>214</v>
      </c>
      <c r="O404" s="19">
        <v>438613</v>
      </c>
      <c r="P404" s="229">
        <v>45631.43167824074</v>
      </c>
      <c r="Q404" s="19">
        <v>438.613</v>
      </c>
      <c r="R404" s="19" t="s">
        <v>43</v>
      </c>
      <c r="S404" s="62" t="s">
        <v>180</v>
      </c>
    </row>
    <row r="405" spans="1:19" x14ac:dyDescent="0.25">
      <c r="A405" s="62" t="s">
        <v>180</v>
      </c>
      <c r="B405" s="19">
        <v>34712719</v>
      </c>
      <c r="C405" s="19" t="s">
        <v>7587</v>
      </c>
      <c r="D405" s="19">
        <v>377308</v>
      </c>
      <c r="E405" s="19">
        <v>4595714</v>
      </c>
      <c r="F405" s="19">
        <v>6</v>
      </c>
      <c r="G405" s="36">
        <v>45631</v>
      </c>
      <c r="H405" s="19">
        <v>0</v>
      </c>
      <c r="I405" s="19">
        <v>1</v>
      </c>
      <c r="J405" s="19">
        <v>0</v>
      </c>
      <c r="L405" s="19">
        <v>1</v>
      </c>
      <c r="O405" s="19">
        <v>2353330</v>
      </c>
      <c r="P405" s="229">
        <v>45631.458923611113</v>
      </c>
      <c r="Q405" s="19">
        <v>2353.33</v>
      </c>
      <c r="R405" s="19" t="s">
        <v>43</v>
      </c>
      <c r="S405" s="62" t="s">
        <v>180</v>
      </c>
    </row>
    <row r="406" spans="1:19" x14ac:dyDescent="0.25">
      <c r="A406" s="62" t="s">
        <v>180</v>
      </c>
      <c r="B406" s="19">
        <v>34712719</v>
      </c>
      <c r="C406" s="19" t="s">
        <v>7587</v>
      </c>
      <c r="D406" s="19">
        <v>377308</v>
      </c>
      <c r="E406" s="19">
        <v>4595714</v>
      </c>
      <c r="F406" s="19">
        <v>7</v>
      </c>
      <c r="G406" s="36">
        <v>45631</v>
      </c>
      <c r="H406" s="19">
        <v>0</v>
      </c>
      <c r="I406" s="19">
        <v>0</v>
      </c>
      <c r="J406" s="19">
        <v>-3</v>
      </c>
      <c r="K406" s="19" t="s">
        <v>185</v>
      </c>
      <c r="L406" s="19">
        <v>1</v>
      </c>
      <c r="O406" s="19">
        <v>7310</v>
      </c>
      <c r="P406" s="229">
        <v>45631.459004629629</v>
      </c>
      <c r="Q406" s="19">
        <v>7.31</v>
      </c>
      <c r="R406" s="19" t="s">
        <v>43</v>
      </c>
      <c r="S406" s="62" t="s">
        <v>180</v>
      </c>
    </row>
    <row r="407" spans="1:19" x14ac:dyDescent="0.25">
      <c r="A407" s="62" t="s">
        <v>180</v>
      </c>
      <c r="B407" s="19">
        <v>34712719</v>
      </c>
      <c r="C407" s="19" t="s">
        <v>7587</v>
      </c>
      <c r="D407" s="19">
        <v>377308</v>
      </c>
      <c r="E407" s="19">
        <v>4595714</v>
      </c>
      <c r="F407" s="19">
        <v>8</v>
      </c>
      <c r="G407" s="36">
        <v>45631</v>
      </c>
      <c r="H407" s="19">
        <v>1</v>
      </c>
      <c r="I407" s="19">
        <v>0</v>
      </c>
      <c r="J407" s="19">
        <v>0</v>
      </c>
      <c r="L407" s="19">
        <v>1</v>
      </c>
      <c r="M407" s="19">
        <v>4010427</v>
      </c>
      <c r="N407" s="19" t="s">
        <v>215</v>
      </c>
      <c r="O407" s="19">
        <v>1163</v>
      </c>
      <c r="P407" s="229">
        <v>45631.459016203706</v>
      </c>
      <c r="Q407" s="19">
        <v>1.163</v>
      </c>
      <c r="R407" s="19" t="s">
        <v>43</v>
      </c>
      <c r="S407" s="62" t="s">
        <v>180</v>
      </c>
    </row>
    <row r="408" spans="1:19" x14ac:dyDescent="0.25">
      <c r="A408" s="62" t="s">
        <v>180</v>
      </c>
      <c r="B408" s="19">
        <v>34712719</v>
      </c>
      <c r="C408" s="19" t="s">
        <v>7587</v>
      </c>
      <c r="D408" s="19">
        <v>377308</v>
      </c>
      <c r="E408" s="19">
        <v>4595714</v>
      </c>
      <c r="F408" s="19">
        <v>9</v>
      </c>
      <c r="G408" s="36">
        <v>45631</v>
      </c>
      <c r="H408" s="19">
        <v>0</v>
      </c>
      <c r="I408" s="19">
        <v>0</v>
      </c>
      <c r="J408" s="19">
        <v>1938</v>
      </c>
      <c r="K408" s="19" t="s">
        <v>163</v>
      </c>
      <c r="L408" s="19">
        <v>1</v>
      </c>
      <c r="M408" s="19">
        <v>4010427</v>
      </c>
      <c r="N408" s="19" t="s">
        <v>215</v>
      </c>
      <c r="O408" s="19">
        <v>160794</v>
      </c>
      <c r="P408" s="229">
        <v>45631.460879629631</v>
      </c>
      <c r="Q408" s="19">
        <v>160.79400000000001</v>
      </c>
      <c r="R408" s="19" t="s">
        <v>43</v>
      </c>
      <c r="S408" s="62" t="s">
        <v>180</v>
      </c>
    </row>
    <row r="409" spans="1:19" x14ac:dyDescent="0.25">
      <c r="A409" s="62" t="s">
        <v>180</v>
      </c>
      <c r="B409" s="19">
        <v>34712719</v>
      </c>
      <c r="C409" s="19" t="s">
        <v>7587</v>
      </c>
      <c r="D409" s="19">
        <v>377308</v>
      </c>
      <c r="E409" s="19">
        <v>4595714</v>
      </c>
      <c r="F409" s="19">
        <v>10</v>
      </c>
      <c r="G409" s="36">
        <v>45631</v>
      </c>
      <c r="H409" s="19">
        <v>0</v>
      </c>
      <c r="I409" s="19">
        <v>1</v>
      </c>
      <c r="J409" s="19">
        <v>0</v>
      </c>
      <c r="L409" s="19">
        <v>1</v>
      </c>
      <c r="O409" s="19">
        <v>2546390</v>
      </c>
      <c r="P409" s="229">
        <v>45631.490347222221</v>
      </c>
      <c r="Q409" s="19">
        <v>2546.39</v>
      </c>
      <c r="R409" s="19" t="s">
        <v>43</v>
      </c>
      <c r="S409" s="62" t="s">
        <v>180</v>
      </c>
    </row>
    <row r="410" spans="1:19" x14ac:dyDescent="0.25">
      <c r="A410" s="62" t="s">
        <v>180</v>
      </c>
      <c r="B410" s="19">
        <v>34712719</v>
      </c>
      <c r="C410" s="19" t="s">
        <v>7587</v>
      </c>
      <c r="D410" s="19">
        <v>377308</v>
      </c>
      <c r="E410" s="19">
        <v>4595714</v>
      </c>
      <c r="F410" s="19">
        <v>11</v>
      </c>
      <c r="G410" s="36">
        <v>45631</v>
      </c>
      <c r="H410" s="19">
        <v>0</v>
      </c>
      <c r="I410" s="19">
        <v>0</v>
      </c>
      <c r="J410" s="19">
        <v>1934</v>
      </c>
      <c r="K410" s="19" t="s">
        <v>160</v>
      </c>
      <c r="L410" s="19">
        <v>1</v>
      </c>
      <c r="O410" s="19">
        <v>1016773</v>
      </c>
      <c r="P410" s="229">
        <v>45631.502118055556</v>
      </c>
      <c r="Q410" s="19">
        <v>1016.773</v>
      </c>
      <c r="R410" s="19" t="s">
        <v>43</v>
      </c>
      <c r="S410" s="62" t="s">
        <v>180</v>
      </c>
    </row>
    <row r="411" spans="1:19" x14ac:dyDescent="0.25">
      <c r="A411" s="62" t="s">
        <v>180</v>
      </c>
      <c r="B411" s="19">
        <v>34712719</v>
      </c>
      <c r="C411" s="19" t="s">
        <v>7587</v>
      </c>
      <c r="D411" s="19">
        <v>377308</v>
      </c>
      <c r="E411" s="19">
        <v>4595714</v>
      </c>
      <c r="F411" s="19">
        <v>12</v>
      </c>
      <c r="G411" s="36">
        <v>45631</v>
      </c>
      <c r="H411" s="19">
        <v>0</v>
      </c>
      <c r="I411" s="19">
        <v>1</v>
      </c>
      <c r="J411" s="19">
        <v>0</v>
      </c>
      <c r="L411" s="19">
        <v>1</v>
      </c>
      <c r="O411" s="19">
        <v>1283917</v>
      </c>
      <c r="P411" s="229">
        <v>45631.516979166663</v>
      </c>
      <c r="Q411" s="19">
        <v>1283.9169999999999</v>
      </c>
      <c r="R411" s="19" t="s">
        <v>43</v>
      </c>
      <c r="S411" s="62" t="s">
        <v>180</v>
      </c>
    </row>
    <row r="412" spans="1:19" x14ac:dyDescent="0.25">
      <c r="A412" s="62" t="s">
        <v>180</v>
      </c>
      <c r="B412" s="19">
        <v>34712719</v>
      </c>
      <c r="C412" s="19" t="s">
        <v>7587</v>
      </c>
      <c r="D412" s="19">
        <v>377308</v>
      </c>
      <c r="E412" s="19">
        <v>4595714</v>
      </c>
      <c r="F412" s="19">
        <v>13</v>
      </c>
      <c r="G412" s="36">
        <v>45631</v>
      </c>
      <c r="H412" s="19">
        <v>0</v>
      </c>
      <c r="I412" s="19">
        <v>0</v>
      </c>
      <c r="J412" s="19">
        <v>-3</v>
      </c>
      <c r="K412" s="19" t="s">
        <v>185</v>
      </c>
      <c r="L412" s="19">
        <v>1</v>
      </c>
      <c r="O412" s="19">
        <v>16626</v>
      </c>
      <c r="P412" s="229">
        <v>45631.517175925925</v>
      </c>
      <c r="Q412" s="19">
        <v>16.626000000000001</v>
      </c>
      <c r="R412" s="19" t="s">
        <v>43</v>
      </c>
      <c r="S412" s="62" t="s">
        <v>180</v>
      </c>
    </row>
    <row r="413" spans="1:19" x14ac:dyDescent="0.25">
      <c r="A413" s="62" t="s">
        <v>180</v>
      </c>
      <c r="B413" s="19">
        <v>34712719</v>
      </c>
      <c r="C413" s="19" t="s">
        <v>7587</v>
      </c>
      <c r="D413" s="19">
        <v>377308</v>
      </c>
      <c r="E413" s="19">
        <v>4595714</v>
      </c>
      <c r="F413" s="19">
        <v>14</v>
      </c>
      <c r="G413" s="36">
        <v>45631</v>
      </c>
      <c r="H413" s="19">
        <v>0</v>
      </c>
      <c r="I413" s="19">
        <v>0</v>
      </c>
      <c r="J413" s="19">
        <v>-1</v>
      </c>
      <c r="K413" s="19" t="s">
        <v>119</v>
      </c>
      <c r="L413" s="19">
        <v>1</v>
      </c>
      <c r="M413" s="19">
        <v>4010427</v>
      </c>
      <c r="N413" s="19" t="s">
        <v>215</v>
      </c>
      <c r="O413" s="19">
        <v>3667</v>
      </c>
      <c r="P413" s="229">
        <v>45631.517210648148</v>
      </c>
      <c r="Q413" s="19">
        <v>3.6669999999999998</v>
      </c>
      <c r="R413" s="19" t="s">
        <v>43</v>
      </c>
      <c r="S413" s="62" t="s">
        <v>180</v>
      </c>
    </row>
    <row r="414" spans="1:19" x14ac:dyDescent="0.25">
      <c r="A414" s="62" t="s">
        <v>180</v>
      </c>
      <c r="B414" s="19">
        <v>34712719</v>
      </c>
      <c r="C414" s="19" t="s">
        <v>7587</v>
      </c>
      <c r="D414" s="19">
        <v>377308</v>
      </c>
      <c r="E414" s="19">
        <v>4595714</v>
      </c>
      <c r="F414" s="19">
        <v>15</v>
      </c>
      <c r="G414" s="36">
        <v>45631</v>
      </c>
      <c r="H414" s="19">
        <v>0</v>
      </c>
      <c r="I414" s="19">
        <v>1</v>
      </c>
      <c r="J414" s="19">
        <v>0</v>
      </c>
      <c r="L414" s="19">
        <v>1</v>
      </c>
      <c r="O414" s="19">
        <v>1271920</v>
      </c>
      <c r="P414" s="229">
        <v>45631.53193287037</v>
      </c>
      <c r="Q414" s="19">
        <v>1271.92</v>
      </c>
      <c r="R414" s="19" t="s">
        <v>43</v>
      </c>
      <c r="S414" s="62" t="s">
        <v>180</v>
      </c>
    </row>
    <row r="415" spans="1:19" x14ac:dyDescent="0.25">
      <c r="A415" s="62" t="s">
        <v>180</v>
      </c>
      <c r="B415" s="19">
        <v>34712719</v>
      </c>
      <c r="C415" s="19" t="s">
        <v>7587</v>
      </c>
      <c r="D415" s="19">
        <v>377308</v>
      </c>
      <c r="E415" s="19">
        <v>4595714</v>
      </c>
      <c r="F415" s="19">
        <v>16</v>
      </c>
      <c r="G415" s="36">
        <v>45631</v>
      </c>
      <c r="H415" s="19">
        <v>0</v>
      </c>
      <c r="I415" s="19">
        <v>0</v>
      </c>
      <c r="J415" s="19">
        <v>-3</v>
      </c>
      <c r="K415" s="19" t="s">
        <v>185</v>
      </c>
      <c r="L415" s="19">
        <v>1</v>
      </c>
      <c r="O415" s="19">
        <v>6193</v>
      </c>
      <c r="P415" s="229">
        <v>45631.532002314816</v>
      </c>
      <c r="Q415" s="19">
        <v>6.1929999999999996</v>
      </c>
      <c r="R415" s="19" t="s">
        <v>43</v>
      </c>
      <c r="S415" s="62" t="s">
        <v>180</v>
      </c>
    </row>
    <row r="416" spans="1:19" x14ac:dyDescent="0.25">
      <c r="A416" s="62" t="s">
        <v>180</v>
      </c>
      <c r="B416" s="19">
        <v>34712719</v>
      </c>
      <c r="C416" s="19" t="s">
        <v>7587</v>
      </c>
      <c r="D416" s="19">
        <v>377308</v>
      </c>
      <c r="E416" s="19">
        <v>4595714</v>
      </c>
      <c r="F416" s="19">
        <v>17</v>
      </c>
      <c r="G416" s="36">
        <v>45631</v>
      </c>
      <c r="H416" s="19">
        <v>1</v>
      </c>
      <c r="I416" s="19">
        <v>0</v>
      </c>
      <c r="J416" s="19">
        <v>0</v>
      </c>
      <c r="L416" s="19">
        <v>1</v>
      </c>
      <c r="M416" s="19">
        <v>4010427</v>
      </c>
      <c r="N416" s="19" t="s">
        <v>215</v>
      </c>
      <c r="O416" s="19">
        <v>324</v>
      </c>
      <c r="P416" s="229">
        <v>45631.532013888886</v>
      </c>
      <c r="Q416" s="19">
        <v>0.32400000000000001</v>
      </c>
      <c r="R416" s="19" t="s">
        <v>43</v>
      </c>
      <c r="S416" s="62" t="s">
        <v>180</v>
      </c>
    </row>
    <row r="417" spans="1:19" x14ac:dyDescent="0.25">
      <c r="A417" s="62" t="s">
        <v>180</v>
      </c>
      <c r="B417" s="19">
        <v>34712719</v>
      </c>
      <c r="C417" s="19" t="s">
        <v>7587</v>
      </c>
      <c r="D417" s="19">
        <v>377308</v>
      </c>
      <c r="E417" s="19">
        <v>4595714</v>
      </c>
      <c r="F417" s="19">
        <v>18</v>
      </c>
      <c r="G417" s="36">
        <v>45631</v>
      </c>
      <c r="H417" s="19">
        <v>0</v>
      </c>
      <c r="I417" s="19">
        <v>0</v>
      </c>
      <c r="J417" s="19">
        <v>1938</v>
      </c>
      <c r="K417" s="19" t="s">
        <v>163</v>
      </c>
      <c r="L417" s="19">
        <v>1</v>
      </c>
      <c r="M417" s="19">
        <v>4010427</v>
      </c>
      <c r="N417" s="19" t="s">
        <v>215</v>
      </c>
      <c r="O417" s="19">
        <v>125220</v>
      </c>
      <c r="P417" s="229">
        <v>45631.533460648148</v>
      </c>
      <c r="Q417" s="19">
        <v>125.22</v>
      </c>
      <c r="R417" s="19" t="s">
        <v>43</v>
      </c>
      <c r="S417" s="62" t="s">
        <v>180</v>
      </c>
    </row>
    <row r="418" spans="1:19" x14ac:dyDescent="0.25">
      <c r="A418" s="62" t="s">
        <v>180</v>
      </c>
      <c r="B418" s="19">
        <v>34712719</v>
      </c>
      <c r="C418" s="19" t="s">
        <v>7587</v>
      </c>
      <c r="D418" s="19">
        <v>377308</v>
      </c>
      <c r="E418" s="19">
        <v>4595714</v>
      </c>
      <c r="F418" s="19">
        <v>19</v>
      </c>
      <c r="G418" s="36">
        <v>45631</v>
      </c>
      <c r="H418" s="19">
        <v>0</v>
      </c>
      <c r="I418" s="19">
        <v>1</v>
      </c>
      <c r="J418" s="19">
        <v>0</v>
      </c>
      <c r="L418" s="19">
        <v>1</v>
      </c>
      <c r="O418" s="19">
        <v>663350</v>
      </c>
      <c r="P418" s="229">
        <v>45631.541134259256</v>
      </c>
      <c r="Q418" s="19">
        <v>663.35</v>
      </c>
      <c r="R418" s="19" t="s">
        <v>43</v>
      </c>
      <c r="S418" s="62" t="s">
        <v>180</v>
      </c>
    </row>
    <row r="419" spans="1:19" x14ac:dyDescent="0.25">
      <c r="A419" s="62" t="s">
        <v>180</v>
      </c>
      <c r="B419" s="19">
        <v>34712719</v>
      </c>
      <c r="C419" s="19" t="s">
        <v>7587</v>
      </c>
      <c r="D419" s="19">
        <v>377308</v>
      </c>
      <c r="E419" s="19">
        <v>4595714</v>
      </c>
      <c r="F419" s="19">
        <v>20</v>
      </c>
      <c r="G419" s="36">
        <v>45631</v>
      </c>
      <c r="H419" s="19">
        <v>0</v>
      </c>
      <c r="I419" s="19">
        <v>0</v>
      </c>
      <c r="J419" s="19">
        <v>-3</v>
      </c>
      <c r="K419" s="19" t="s">
        <v>185</v>
      </c>
      <c r="L419" s="19">
        <v>1</v>
      </c>
      <c r="O419" s="19">
        <v>13303</v>
      </c>
      <c r="P419" s="229">
        <v>45631.541296296295</v>
      </c>
      <c r="Q419" s="19">
        <v>13.303000000000001</v>
      </c>
      <c r="R419" s="19" t="s">
        <v>43</v>
      </c>
      <c r="S419" s="62" t="s">
        <v>180</v>
      </c>
    </row>
    <row r="420" spans="1:19" x14ac:dyDescent="0.25">
      <c r="A420" s="62" t="s">
        <v>180</v>
      </c>
      <c r="B420" s="19">
        <v>34712719</v>
      </c>
      <c r="C420" s="19" t="s">
        <v>7587</v>
      </c>
      <c r="D420" s="19">
        <v>377308</v>
      </c>
      <c r="E420" s="19">
        <v>4595714</v>
      </c>
      <c r="F420" s="19">
        <v>21</v>
      </c>
      <c r="G420" s="36">
        <v>45631</v>
      </c>
      <c r="H420" s="19">
        <v>1</v>
      </c>
      <c r="I420" s="19">
        <v>0</v>
      </c>
      <c r="J420" s="19">
        <v>0</v>
      </c>
      <c r="L420" s="19">
        <v>1</v>
      </c>
      <c r="M420" s="19">
        <v>4010427</v>
      </c>
      <c r="N420" s="19" t="s">
        <v>215</v>
      </c>
      <c r="O420" s="19">
        <v>853</v>
      </c>
      <c r="P420" s="229">
        <v>45631.541296296295</v>
      </c>
      <c r="Q420" s="19">
        <v>0.85299999999999998</v>
      </c>
      <c r="R420" s="19" t="s">
        <v>43</v>
      </c>
      <c r="S420" s="62" t="s">
        <v>180</v>
      </c>
    </row>
    <row r="421" spans="1:19" x14ac:dyDescent="0.25">
      <c r="A421" s="62" t="s">
        <v>180</v>
      </c>
      <c r="B421" s="19">
        <v>34712719</v>
      </c>
      <c r="C421" s="19" t="s">
        <v>7587</v>
      </c>
      <c r="D421" s="19">
        <v>377308</v>
      </c>
      <c r="E421" s="19">
        <v>4595714</v>
      </c>
      <c r="F421" s="19">
        <v>22</v>
      </c>
      <c r="G421" s="36">
        <v>45631</v>
      </c>
      <c r="H421" s="19">
        <v>0</v>
      </c>
      <c r="I421" s="19">
        <v>0</v>
      </c>
      <c r="J421" s="19">
        <v>1938</v>
      </c>
      <c r="K421" s="19" t="s">
        <v>163</v>
      </c>
      <c r="L421" s="19">
        <v>1</v>
      </c>
      <c r="M421" s="19">
        <v>4010427</v>
      </c>
      <c r="N421" s="19" t="s">
        <v>215</v>
      </c>
      <c r="O421" s="19">
        <v>244950</v>
      </c>
      <c r="P421" s="229">
        <v>45631.544131944444</v>
      </c>
      <c r="Q421" s="19">
        <v>244.95</v>
      </c>
      <c r="R421" s="19" t="s">
        <v>43</v>
      </c>
      <c r="S421" s="62" t="s">
        <v>180</v>
      </c>
    </row>
    <row r="422" spans="1:19" x14ac:dyDescent="0.25">
      <c r="A422" s="62" t="s">
        <v>180</v>
      </c>
      <c r="B422" s="19">
        <v>34712719</v>
      </c>
      <c r="C422" s="19" t="s">
        <v>7587</v>
      </c>
      <c r="D422" s="19">
        <v>377308</v>
      </c>
      <c r="E422" s="19">
        <v>4595714</v>
      </c>
      <c r="F422" s="19">
        <v>23</v>
      </c>
      <c r="G422" s="36">
        <v>45631</v>
      </c>
      <c r="H422" s="19">
        <v>0</v>
      </c>
      <c r="I422" s="19">
        <v>1</v>
      </c>
      <c r="J422" s="19">
        <v>0</v>
      </c>
      <c r="L422" s="19">
        <v>1</v>
      </c>
      <c r="O422" s="19">
        <v>88407</v>
      </c>
      <c r="P422" s="229">
        <v>45631.545162037037</v>
      </c>
      <c r="Q422" s="19">
        <v>88.406999999999996</v>
      </c>
      <c r="R422" s="19" t="s">
        <v>43</v>
      </c>
      <c r="S422" s="62" t="s">
        <v>180</v>
      </c>
    </row>
    <row r="423" spans="1:19" x14ac:dyDescent="0.25">
      <c r="A423" s="62" t="s">
        <v>180</v>
      </c>
      <c r="B423" s="19">
        <v>34712719</v>
      </c>
      <c r="C423" s="19" t="s">
        <v>7587</v>
      </c>
      <c r="D423" s="19">
        <v>377308</v>
      </c>
      <c r="E423" s="19">
        <v>4595714</v>
      </c>
      <c r="F423" s="19">
        <v>24</v>
      </c>
      <c r="G423" s="36">
        <v>45631</v>
      </c>
      <c r="H423" s="19">
        <v>0</v>
      </c>
      <c r="I423" s="19">
        <v>0</v>
      </c>
      <c r="J423" s="19">
        <v>1933</v>
      </c>
      <c r="K423" s="19" t="s">
        <v>167</v>
      </c>
      <c r="L423" s="19">
        <v>1</v>
      </c>
      <c r="O423" s="19">
        <v>3697897</v>
      </c>
      <c r="P423" s="229">
        <v>45631.587962962964</v>
      </c>
      <c r="Q423" s="19">
        <v>3697.8969999999999</v>
      </c>
      <c r="R423" s="19" t="s">
        <v>43</v>
      </c>
      <c r="S423" s="62" t="s">
        <v>180</v>
      </c>
    </row>
    <row r="424" spans="1:19" x14ac:dyDescent="0.25">
      <c r="A424" s="62" t="s">
        <v>180</v>
      </c>
      <c r="B424" s="19">
        <v>34712719</v>
      </c>
      <c r="C424" s="19" t="s">
        <v>7587</v>
      </c>
      <c r="D424" s="19">
        <v>377308</v>
      </c>
      <c r="E424" s="19">
        <v>4595714</v>
      </c>
      <c r="F424" s="19">
        <v>25</v>
      </c>
      <c r="G424" s="36">
        <v>45631</v>
      </c>
      <c r="H424" s="19">
        <v>0</v>
      </c>
      <c r="I424" s="19">
        <v>1</v>
      </c>
      <c r="J424" s="19">
        <v>0</v>
      </c>
      <c r="L424" s="19">
        <v>1</v>
      </c>
      <c r="O424" s="19">
        <v>1600076</v>
      </c>
      <c r="P424" s="229">
        <v>45631.606481481482</v>
      </c>
      <c r="Q424" s="19">
        <v>1600.076</v>
      </c>
      <c r="R424" s="19" t="s">
        <v>43</v>
      </c>
      <c r="S424" s="62" t="s">
        <v>180</v>
      </c>
    </row>
    <row r="425" spans="1:19" x14ac:dyDescent="0.25">
      <c r="A425" s="62" t="s">
        <v>180</v>
      </c>
      <c r="B425" s="19">
        <v>34712719</v>
      </c>
      <c r="C425" s="19" t="s">
        <v>7587</v>
      </c>
      <c r="D425" s="19">
        <v>377308</v>
      </c>
      <c r="E425" s="19">
        <v>4595714</v>
      </c>
      <c r="F425" s="19">
        <v>26</v>
      </c>
      <c r="G425" s="36">
        <v>45631</v>
      </c>
      <c r="H425" s="19">
        <v>0</v>
      </c>
      <c r="I425" s="19">
        <v>0</v>
      </c>
      <c r="J425" s="19">
        <v>-3</v>
      </c>
      <c r="K425" s="19" t="s">
        <v>185</v>
      </c>
      <c r="L425" s="19">
        <v>1</v>
      </c>
      <c r="O425" s="19">
        <v>12637</v>
      </c>
      <c r="P425" s="229">
        <v>45631.606620370374</v>
      </c>
      <c r="Q425" s="19">
        <v>12.637</v>
      </c>
      <c r="R425" s="19" t="s">
        <v>43</v>
      </c>
      <c r="S425" s="62" t="s">
        <v>180</v>
      </c>
    </row>
    <row r="426" spans="1:19" x14ac:dyDescent="0.25">
      <c r="A426" s="62" t="s">
        <v>180</v>
      </c>
      <c r="B426" s="19">
        <v>34712719</v>
      </c>
      <c r="C426" s="19" t="s">
        <v>7587</v>
      </c>
      <c r="D426" s="19">
        <v>377308</v>
      </c>
      <c r="E426" s="19">
        <v>4595714</v>
      </c>
      <c r="F426" s="19">
        <v>27</v>
      </c>
      <c r="G426" s="36">
        <v>45631</v>
      </c>
      <c r="H426" s="19">
        <v>1</v>
      </c>
      <c r="I426" s="19">
        <v>0</v>
      </c>
      <c r="J426" s="19">
        <v>0</v>
      </c>
      <c r="L426" s="19">
        <v>1</v>
      </c>
      <c r="M426" s="19">
        <v>4010427</v>
      </c>
      <c r="N426" s="19" t="s">
        <v>215</v>
      </c>
      <c r="O426" s="19">
        <v>8067</v>
      </c>
      <c r="P426" s="229">
        <v>45631.606712962966</v>
      </c>
      <c r="Q426" s="19">
        <v>8.0670000000000002</v>
      </c>
      <c r="R426" s="19" t="s">
        <v>43</v>
      </c>
      <c r="S426" s="62" t="s">
        <v>180</v>
      </c>
    </row>
    <row r="427" spans="1:19" x14ac:dyDescent="0.25">
      <c r="A427" s="62" t="s">
        <v>180</v>
      </c>
      <c r="B427" s="19">
        <v>34712719</v>
      </c>
      <c r="C427" s="19" t="s">
        <v>7587</v>
      </c>
      <c r="D427" s="19">
        <v>377308</v>
      </c>
      <c r="E427" s="19">
        <v>4595714</v>
      </c>
      <c r="F427" s="19">
        <v>28</v>
      </c>
      <c r="G427" s="36">
        <v>45631</v>
      </c>
      <c r="H427" s="19">
        <v>0</v>
      </c>
      <c r="I427" s="19">
        <v>0</v>
      </c>
      <c r="J427" s="19">
        <v>1938</v>
      </c>
      <c r="K427" s="19" t="s">
        <v>163</v>
      </c>
      <c r="L427" s="19">
        <v>1</v>
      </c>
      <c r="M427" s="19">
        <v>4010427</v>
      </c>
      <c r="N427" s="19" t="s">
        <v>215</v>
      </c>
      <c r="O427" s="19">
        <v>106073</v>
      </c>
      <c r="P427" s="229">
        <v>45631.607951388891</v>
      </c>
      <c r="Q427" s="19">
        <v>106.07299999999999</v>
      </c>
      <c r="R427" s="19" t="s">
        <v>43</v>
      </c>
      <c r="S427" s="62" t="s">
        <v>180</v>
      </c>
    </row>
    <row r="428" spans="1:19" x14ac:dyDescent="0.25">
      <c r="A428" s="62" t="s">
        <v>180</v>
      </c>
      <c r="B428" s="19">
        <v>34712719</v>
      </c>
      <c r="C428" s="19" t="s">
        <v>7587</v>
      </c>
      <c r="D428" s="19">
        <v>377308</v>
      </c>
      <c r="E428" s="19">
        <v>4595714</v>
      </c>
      <c r="F428" s="19">
        <v>29</v>
      </c>
      <c r="G428" s="36">
        <v>45631</v>
      </c>
      <c r="H428" s="19">
        <v>0</v>
      </c>
      <c r="I428" s="19">
        <v>1</v>
      </c>
      <c r="J428" s="19">
        <v>0</v>
      </c>
      <c r="L428" s="19">
        <v>1</v>
      </c>
      <c r="O428" s="19">
        <v>827117</v>
      </c>
      <c r="P428" s="229">
        <v>45631.617523148147</v>
      </c>
      <c r="Q428" s="19">
        <v>827.11699999999996</v>
      </c>
      <c r="R428" s="19" t="s">
        <v>43</v>
      </c>
      <c r="S428" s="62" t="s">
        <v>180</v>
      </c>
    </row>
    <row r="429" spans="1:19" x14ac:dyDescent="0.25">
      <c r="A429" s="62" t="s">
        <v>180</v>
      </c>
      <c r="B429" s="19">
        <v>34712719</v>
      </c>
      <c r="C429" s="19" t="s">
        <v>7587</v>
      </c>
      <c r="D429" s="19">
        <v>377308</v>
      </c>
      <c r="E429" s="19">
        <v>4595714</v>
      </c>
      <c r="F429" s="19">
        <v>30</v>
      </c>
      <c r="G429" s="36">
        <v>45631</v>
      </c>
      <c r="H429" s="19">
        <v>1</v>
      </c>
      <c r="I429" s="19">
        <v>0</v>
      </c>
      <c r="J429" s="19">
        <v>0</v>
      </c>
      <c r="L429" s="19">
        <v>1</v>
      </c>
      <c r="M429" s="19">
        <v>431941</v>
      </c>
      <c r="N429" s="19" t="s">
        <v>214</v>
      </c>
      <c r="O429" s="19">
        <v>1852493</v>
      </c>
      <c r="P429" s="229">
        <v>45631.638958333337</v>
      </c>
      <c r="Q429" s="19">
        <v>1852.4929999999999</v>
      </c>
      <c r="R429" s="19" t="s">
        <v>43</v>
      </c>
      <c r="S429" s="62" t="s">
        <v>180</v>
      </c>
    </row>
    <row r="430" spans="1:19" x14ac:dyDescent="0.25">
      <c r="A430" s="62" t="s">
        <v>180</v>
      </c>
      <c r="B430" s="19">
        <v>34712719</v>
      </c>
      <c r="C430" s="19" t="s">
        <v>7587</v>
      </c>
      <c r="D430" s="19">
        <v>377308</v>
      </c>
      <c r="E430" s="19">
        <v>4595714</v>
      </c>
      <c r="F430" s="19">
        <v>31</v>
      </c>
      <c r="G430" s="36">
        <v>45631</v>
      </c>
      <c r="H430" s="19">
        <v>0</v>
      </c>
      <c r="I430" s="19">
        <v>0</v>
      </c>
      <c r="J430" s="19">
        <v>1938</v>
      </c>
      <c r="K430" s="19" t="s">
        <v>163</v>
      </c>
      <c r="L430" s="19">
        <v>1</v>
      </c>
      <c r="M430" s="19">
        <v>431941</v>
      </c>
      <c r="N430" s="19" t="s">
        <v>214</v>
      </c>
      <c r="O430" s="19">
        <v>128243</v>
      </c>
      <c r="P430" s="229">
        <v>45631.640439814815</v>
      </c>
      <c r="Q430" s="19">
        <v>128.24299999999999</v>
      </c>
      <c r="R430" s="19" t="s">
        <v>43</v>
      </c>
      <c r="S430" s="62" t="s">
        <v>180</v>
      </c>
    </row>
    <row r="431" spans="1:19" x14ac:dyDescent="0.25">
      <c r="A431" s="62" t="s">
        <v>180</v>
      </c>
      <c r="B431" s="19">
        <v>34712719</v>
      </c>
      <c r="C431" s="19" t="s">
        <v>7587</v>
      </c>
      <c r="D431" s="19">
        <v>377308</v>
      </c>
      <c r="E431" s="19">
        <v>4595714</v>
      </c>
      <c r="F431" s="19">
        <v>32</v>
      </c>
      <c r="G431" s="36">
        <v>45631</v>
      </c>
      <c r="H431" s="19">
        <v>0</v>
      </c>
      <c r="I431" s="19">
        <v>1</v>
      </c>
      <c r="J431" s="19">
        <v>0</v>
      </c>
      <c r="L431" s="19">
        <v>1</v>
      </c>
      <c r="O431" s="19">
        <v>1467874</v>
      </c>
      <c r="P431" s="229">
        <v>45631.657430555555</v>
      </c>
      <c r="Q431" s="19">
        <v>1467.874</v>
      </c>
      <c r="R431" s="19" t="s">
        <v>43</v>
      </c>
      <c r="S431" s="62" t="s">
        <v>180</v>
      </c>
    </row>
    <row r="432" spans="1:19" x14ac:dyDescent="0.25">
      <c r="A432" s="62" t="s">
        <v>180</v>
      </c>
      <c r="B432" s="19">
        <v>34712719</v>
      </c>
      <c r="C432" s="19" t="s">
        <v>7587</v>
      </c>
      <c r="D432" s="19">
        <v>377308</v>
      </c>
      <c r="E432" s="19">
        <v>4595714</v>
      </c>
      <c r="F432" s="19">
        <v>33</v>
      </c>
      <c r="G432" s="36">
        <v>45631</v>
      </c>
      <c r="H432" s="19">
        <v>0</v>
      </c>
      <c r="I432" s="19">
        <v>0</v>
      </c>
      <c r="J432" s="19">
        <v>1934</v>
      </c>
      <c r="K432" s="19" t="s">
        <v>160</v>
      </c>
      <c r="L432" s="19">
        <v>1</v>
      </c>
      <c r="O432" s="19">
        <v>956960</v>
      </c>
      <c r="P432" s="229">
        <v>45631.668506944443</v>
      </c>
      <c r="Q432" s="19">
        <v>956.96</v>
      </c>
      <c r="R432" s="19" t="s">
        <v>43</v>
      </c>
      <c r="S432" s="62" t="s">
        <v>180</v>
      </c>
    </row>
    <row r="433" spans="1:19" x14ac:dyDescent="0.25">
      <c r="A433" s="62" t="s">
        <v>180</v>
      </c>
      <c r="B433" s="19">
        <v>34712719</v>
      </c>
      <c r="C433" s="19" t="s">
        <v>7587</v>
      </c>
      <c r="D433" s="19">
        <v>377308</v>
      </c>
      <c r="E433" s="19">
        <v>4595714</v>
      </c>
      <c r="F433" s="19">
        <v>34</v>
      </c>
      <c r="G433" s="36">
        <v>45631</v>
      </c>
      <c r="H433" s="19">
        <v>0</v>
      </c>
      <c r="I433" s="19">
        <v>1</v>
      </c>
      <c r="J433" s="19">
        <v>0</v>
      </c>
      <c r="L433" s="19">
        <v>1</v>
      </c>
      <c r="O433" s="19">
        <v>441143</v>
      </c>
      <c r="P433" s="229">
        <v>45631.673611111109</v>
      </c>
      <c r="Q433" s="19">
        <v>441.14299999999997</v>
      </c>
      <c r="R433" s="19" t="s">
        <v>43</v>
      </c>
      <c r="S433" s="62" t="s">
        <v>180</v>
      </c>
    </row>
    <row r="434" spans="1:19" x14ac:dyDescent="0.25">
      <c r="A434" s="62" t="s">
        <v>180</v>
      </c>
      <c r="B434" s="19">
        <v>34712719</v>
      </c>
      <c r="C434" s="19" t="s">
        <v>7587</v>
      </c>
      <c r="D434" s="19">
        <v>377308</v>
      </c>
      <c r="E434" s="19">
        <v>4595714</v>
      </c>
      <c r="F434" s="19">
        <v>35</v>
      </c>
      <c r="G434" s="36">
        <v>45631</v>
      </c>
      <c r="H434" s="19">
        <v>0</v>
      </c>
      <c r="I434" s="19">
        <v>0</v>
      </c>
      <c r="J434" s="19">
        <v>-3</v>
      </c>
      <c r="K434" s="19" t="s">
        <v>185</v>
      </c>
      <c r="L434" s="19">
        <v>1</v>
      </c>
      <c r="O434" s="19">
        <v>11557</v>
      </c>
      <c r="P434" s="229">
        <v>45631.673750000002</v>
      </c>
      <c r="Q434" s="19">
        <v>11.557</v>
      </c>
      <c r="R434" s="19" t="s">
        <v>43</v>
      </c>
      <c r="S434" s="62" t="s">
        <v>180</v>
      </c>
    </row>
    <row r="435" spans="1:19" x14ac:dyDescent="0.25">
      <c r="A435" s="62" t="s">
        <v>180</v>
      </c>
      <c r="B435" s="19">
        <v>34712719</v>
      </c>
      <c r="C435" s="19" t="s">
        <v>7587</v>
      </c>
      <c r="D435" s="19">
        <v>377308</v>
      </c>
      <c r="E435" s="19">
        <v>4595714</v>
      </c>
      <c r="F435" s="19">
        <v>36</v>
      </c>
      <c r="G435" s="36">
        <v>45631</v>
      </c>
      <c r="H435" s="19">
        <v>1</v>
      </c>
      <c r="I435" s="19">
        <v>0</v>
      </c>
      <c r="J435" s="19">
        <v>0</v>
      </c>
      <c r="L435" s="19">
        <v>1</v>
      </c>
      <c r="M435" s="19">
        <v>4010427</v>
      </c>
      <c r="N435" s="19" t="s">
        <v>215</v>
      </c>
      <c r="O435" s="19">
        <v>527873</v>
      </c>
      <c r="P435" s="229">
        <v>45631.679861111108</v>
      </c>
      <c r="Q435" s="19">
        <v>527.87300000000005</v>
      </c>
      <c r="R435" s="19" t="s">
        <v>43</v>
      </c>
      <c r="S435" s="62" t="s">
        <v>180</v>
      </c>
    </row>
    <row r="436" spans="1:19" x14ac:dyDescent="0.25">
      <c r="A436" s="62" t="s">
        <v>180</v>
      </c>
      <c r="B436" s="19">
        <v>34712719</v>
      </c>
      <c r="C436" s="19" t="s">
        <v>7587</v>
      </c>
      <c r="D436" s="19">
        <v>377308</v>
      </c>
      <c r="E436" s="19">
        <v>4595714</v>
      </c>
      <c r="F436" s="19">
        <v>37</v>
      </c>
      <c r="G436" s="36">
        <v>45631</v>
      </c>
      <c r="H436" s="19">
        <v>0</v>
      </c>
      <c r="I436" s="19">
        <v>0</v>
      </c>
      <c r="J436" s="19">
        <v>1938</v>
      </c>
      <c r="K436" s="19" t="s">
        <v>163</v>
      </c>
      <c r="L436" s="19">
        <v>1</v>
      </c>
      <c r="M436" s="19">
        <v>4010427</v>
      </c>
      <c r="N436" s="19" t="s">
        <v>215</v>
      </c>
      <c r="O436" s="19">
        <v>657170</v>
      </c>
      <c r="P436" s="229">
        <v>45631.687465277777</v>
      </c>
      <c r="Q436" s="19">
        <v>657.17</v>
      </c>
      <c r="R436" s="19" t="s">
        <v>43</v>
      </c>
      <c r="S436" s="62" t="s">
        <v>180</v>
      </c>
    </row>
    <row r="437" spans="1:19" x14ac:dyDescent="0.25">
      <c r="A437" s="62" t="s">
        <v>180</v>
      </c>
      <c r="B437" s="19">
        <v>34712719</v>
      </c>
      <c r="C437" s="19" t="s">
        <v>7587</v>
      </c>
      <c r="D437" s="19">
        <v>377308</v>
      </c>
      <c r="E437" s="19">
        <v>4595714</v>
      </c>
      <c r="F437" s="19">
        <v>38</v>
      </c>
      <c r="G437" s="36">
        <v>45631</v>
      </c>
      <c r="H437" s="19">
        <v>0</v>
      </c>
      <c r="I437" s="19">
        <v>1</v>
      </c>
      <c r="J437" s="19">
        <v>0</v>
      </c>
      <c r="L437" s="19">
        <v>1</v>
      </c>
      <c r="O437" s="19">
        <v>1505093</v>
      </c>
      <c r="P437" s="229">
        <v>45631.704884259256</v>
      </c>
      <c r="Q437" s="19">
        <v>1505.0930000000001</v>
      </c>
      <c r="R437" s="19" t="s">
        <v>43</v>
      </c>
      <c r="S437" s="62" t="s">
        <v>180</v>
      </c>
    </row>
    <row r="438" spans="1:19" x14ac:dyDescent="0.25">
      <c r="A438" s="62" t="s">
        <v>180</v>
      </c>
      <c r="B438" s="19">
        <v>34712719</v>
      </c>
      <c r="C438" s="19" t="s">
        <v>7587</v>
      </c>
      <c r="D438" s="19">
        <v>377308</v>
      </c>
      <c r="E438" s="19">
        <v>4595714</v>
      </c>
      <c r="F438" s="19">
        <v>39</v>
      </c>
      <c r="G438" s="36">
        <v>45631</v>
      </c>
      <c r="H438" s="19">
        <v>0</v>
      </c>
      <c r="I438" s="19">
        <v>0</v>
      </c>
      <c r="J438" s="19">
        <v>-3</v>
      </c>
      <c r="K438" s="19" t="s">
        <v>185</v>
      </c>
      <c r="L438" s="19">
        <v>1</v>
      </c>
      <c r="O438" s="19">
        <v>9690</v>
      </c>
      <c r="P438" s="229">
        <v>45631.705000000002</v>
      </c>
      <c r="Q438" s="19">
        <v>9.69</v>
      </c>
      <c r="R438" s="19" t="s">
        <v>43</v>
      </c>
      <c r="S438" s="62" t="s">
        <v>180</v>
      </c>
    </row>
    <row r="439" spans="1:19" x14ac:dyDescent="0.25">
      <c r="A439" s="62" t="s">
        <v>180</v>
      </c>
      <c r="B439" s="19">
        <v>34712719</v>
      </c>
      <c r="C439" s="19" t="s">
        <v>7587</v>
      </c>
      <c r="D439" s="19">
        <v>377308</v>
      </c>
      <c r="E439" s="19">
        <v>4595714</v>
      </c>
      <c r="F439" s="19">
        <v>40</v>
      </c>
      <c r="G439" s="36">
        <v>45631</v>
      </c>
      <c r="H439" s="19">
        <v>1</v>
      </c>
      <c r="I439" s="19">
        <v>0</v>
      </c>
      <c r="J439" s="19">
        <v>0</v>
      </c>
      <c r="L439" s="19">
        <v>1</v>
      </c>
      <c r="M439" s="19">
        <v>4010427</v>
      </c>
      <c r="N439" s="19" t="s">
        <v>215</v>
      </c>
      <c r="O439" s="19">
        <v>167850</v>
      </c>
      <c r="P439" s="229">
        <v>45631.706944444442</v>
      </c>
      <c r="Q439" s="19">
        <v>167.85</v>
      </c>
      <c r="R439" s="19" t="s">
        <v>43</v>
      </c>
      <c r="S439" s="62" t="s">
        <v>180</v>
      </c>
    </row>
    <row r="440" spans="1:19" x14ac:dyDescent="0.25">
      <c r="A440" s="62" t="s">
        <v>180</v>
      </c>
      <c r="B440" s="19">
        <v>34712719</v>
      </c>
      <c r="C440" s="19" t="s">
        <v>7587</v>
      </c>
      <c r="D440" s="19">
        <v>377308</v>
      </c>
      <c r="E440" s="19">
        <v>4595714</v>
      </c>
      <c r="F440" s="19">
        <v>41</v>
      </c>
      <c r="G440" s="36">
        <v>45631</v>
      </c>
      <c r="H440" s="19">
        <v>0</v>
      </c>
      <c r="I440" s="19">
        <v>0</v>
      </c>
      <c r="J440" s="19">
        <v>1938</v>
      </c>
      <c r="K440" s="19" t="s">
        <v>163</v>
      </c>
      <c r="L440" s="19">
        <v>1</v>
      </c>
      <c r="M440" s="19">
        <v>4010427</v>
      </c>
      <c r="N440" s="19" t="s">
        <v>215</v>
      </c>
      <c r="O440" s="19">
        <v>279024</v>
      </c>
      <c r="P440" s="229">
        <v>45631.710173611114</v>
      </c>
      <c r="Q440" s="19">
        <v>279.024</v>
      </c>
      <c r="R440" s="19" t="s">
        <v>43</v>
      </c>
      <c r="S440" s="62" t="s">
        <v>180</v>
      </c>
    </row>
    <row r="441" spans="1:19" x14ac:dyDescent="0.25">
      <c r="A441" s="62" t="s">
        <v>180</v>
      </c>
      <c r="B441" s="19">
        <v>34712719</v>
      </c>
      <c r="C441" s="19" t="s">
        <v>7587</v>
      </c>
      <c r="D441" s="19">
        <v>377308</v>
      </c>
      <c r="E441" s="19">
        <v>4595714</v>
      </c>
      <c r="F441" s="19">
        <v>42</v>
      </c>
      <c r="G441" s="36">
        <v>45631</v>
      </c>
      <c r="H441" s="19">
        <v>0</v>
      </c>
      <c r="I441" s="19">
        <v>1</v>
      </c>
      <c r="J441" s="19">
        <v>0</v>
      </c>
      <c r="L441" s="19">
        <v>1</v>
      </c>
      <c r="O441" s="19">
        <v>3485910</v>
      </c>
      <c r="P441" s="229">
        <v>45631.750520833331</v>
      </c>
      <c r="Q441" s="19">
        <v>3485.91</v>
      </c>
      <c r="R441" s="19" t="s">
        <v>43</v>
      </c>
      <c r="S441" s="62" t="s">
        <v>180</v>
      </c>
    </row>
    <row r="442" spans="1:19" x14ac:dyDescent="0.25">
      <c r="A442" s="62" t="s">
        <v>180</v>
      </c>
      <c r="B442" s="19">
        <v>34712719</v>
      </c>
      <c r="C442" s="19" t="s">
        <v>7587</v>
      </c>
      <c r="D442" s="19">
        <v>377308</v>
      </c>
      <c r="E442" s="19">
        <v>4595714</v>
      </c>
      <c r="F442" s="19">
        <v>43</v>
      </c>
      <c r="G442" s="36">
        <v>45631</v>
      </c>
      <c r="H442" s="19">
        <v>0</v>
      </c>
      <c r="I442" s="19">
        <v>0</v>
      </c>
      <c r="J442" s="19">
        <v>0</v>
      </c>
      <c r="L442" s="19">
        <v>2</v>
      </c>
      <c r="O442" s="19">
        <v>0</v>
      </c>
      <c r="P442" s="229">
        <v>45631.750520833331</v>
      </c>
      <c r="Q442" s="19">
        <v>0</v>
      </c>
      <c r="R442" s="19" t="s">
        <v>43</v>
      </c>
      <c r="S442" s="62" t="s">
        <v>180</v>
      </c>
    </row>
    <row r="443" spans="1:19" x14ac:dyDescent="0.25">
      <c r="A443" s="19" t="s">
        <v>180</v>
      </c>
      <c r="B443" s="19">
        <v>34712719</v>
      </c>
      <c r="C443" s="19" t="s">
        <v>7587</v>
      </c>
      <c r="D443" s="19">
        <v>377308</v>
      </c>
      <c r="E443" s="19">
        <v>4595714</v>
      </c>
      <c r="F443" s="19">
        <v>1</v>
      </c>
      <c r="G443" s="36">
        <v>45632</v>
      </c>
      <c r="H443" s="19">
        <v>0</v>
      </c>
      <c r="I443" s="19">
        <v>0</v>
      </c>
      <c r="J443" s="19">
        <v>0</v>
      </c>
      <c r="L443" s="19">
        <v>0</v>
      </c>
      <c r="O443" s="19">
        <v>0</v>
      </c>
      <c r="P443" s="229">
        <v>45632.374583333331</v>
      </c>
      <c r="Q443" s="19">
        <v>0</v>
      </c>
      <c r="R443" s="19" t="s">
        <v>43</v>
      </c>
      <c r="S443" s="19" t="s">
        <v>180</v>
      </c>
    </row>
    <row r="444" spans="1:19" x14ac:dyDescent="0.25">
      <c r="A444" s="19" t="s">
        <v>180</v>
      </c>
      <c r="B444" s="19">
        <v>34712719</v>
      </c>
      <c r="C444" s="19" t="s">
        <v>7587</v>
      </c>
      <c r="D444" s="19">
        <v>377308</v>
      </c>
      <c r="E444" s="19">
        <v>4595714</v>
      </c>
      <c r="F444" s="19">
        <v>2</v>
      </c>
      <c r="G444" s="36">
        <v>45632</v>
      </c>
      <c r="H444" s="19">
        <v>0</v>
      </c>
      <c r="I444" s="19">
        <v>0</v>
      </c>
      <c r="J444" s="19">
        <v>0</v>
      </c>
      <c r="L444" s="19">
        <v>1</v>
      </c>
      <c r="O444" s="19">
        <v>3987</v>
      </c>
      <c r="P444" s="229">
        <v>45632.37462962963</v>
      </c>
      <c r="Q444" s="19">
        <v>3.9870000000000001</v>
      </c>
      <c r="R444" s="19" t="s">
        <v>43</v>
      </c>
      <c r="S444" s="19" t="s">
        <v>180</v>
      </c>
    </row>
    <row r="445" spans="1:19" x14ac:dyDescent="0.25">
      <c r="A445" s="19" t="s">
        <v>180</v>
      </c>
      <c r="B445" s="19">
        <v>34712719</v>
      </c>
      <c r="C445" s="19" t="s">
        <v>7587</v>
      </c>
      <c r="D445" s="19">
        <v>377308</v>
      </c>
      <c r="E445" s="19">
        <v>4595714</v>
      </c>
      <c r="F445" s="19">
        <v>3</v>
      </c>
      <c r="G445" s="36">
        <v>45632</v>
      </c>
      <c r="H445" s="19">
        <v>0</v>
      </c>
      <c r="I445" s="19">
        <v>1</v>
      </c>
      <c r="J445" s="19">
        <v>0</v>
      </c>
      <c r="L445" s="19">
        <v>1</v>
      </c>
      <c r="O445" s="19">
        <v>3398193</v>
      </c>
      <c r="P445" s="229">
        <v>45632.413958333331</v>
      </c>
      <c r="Q445" s="19">
        <v>3398.1930000000002</v>
      </c>
      <c r="R445" s="19" t="s">
        <v>43</v>
      </c>
      <c r="S445" s="19" t="s">
        <v>180</v>
      </c>
    </row>
    <row r="446" spans="1:19" x14ac:dyDescent="0.25">
      <c r="A446" s="19" t="s">
        <v>180</v>
      </c>
      <c r="B446" s="19">
        <v>34712719</v>
      </c>
      <c r="C446" s="19" t="s">
        <v>7587</v>
      </c>
      <c r="D446" s="19">
        <v>377308</v>
      </c>
      <c r="E446" s="19">
        <v>4595714</v>
      </c>
      <c r="F446" s="19">
        <v>4</v>
      </c>
      <c r="G446" s="36">
        <v>45632</v>
      </c>
      <c r="H446" s="19">
        <v>0</v>
      </c>
      <c r="I446" s="19">
        <v>0</v>
      </c>
      <c r="J446" s="19">
        <v>-3</v>
      </c>
      <c r="K446" s="19" t="s">
        <v>185</v>
      </c>
      <c r="L446" s="19">
        <v>1</v>
      </c>
      <c r="O446" s="19">
        <v>6717</v>
      </c>
      <c r="P446" s="229">
        <v>45632.414039351854</v>
      </c>
      <c r="Q446" s="19">
        <v>6.7169999999999996</v>
      </c>
      <c r="R446" s="19" t="s">
        <v>43</v>
      </c>
      <c r="S446" s="19" t="s">
        <v>180</v>
      </c>
    </row>
    <row r="447" spans="1:19" x14ac:dyDescent="0.25">
      <c r="A447" s="19" t="s">
        <v>180</v>
      </c>
      <c r="B447" s="19">
        <v>34712719</v>
      </c>
      <c r="C447" s="19" t="s">
        <v>7587</v>
      </c>
      <c r="D447" s="19">
        <v>377308</v>
      </c>
      <c r="E447" s="19">
        <v>4595714</v>
      </c>
      <c r="F447" s="19">
        <v>5</v>
      </c>
      <c r="G447" s="36">
        <v>45632</v>
      </c>
      <c r="H447" s="19">
        <v>1</v>
      </c>
      <c r="I447" s="19">
        <v>0</v>
      </c>
      <c r="J447" s="19">
        <v>0</v>
      </c>
      <c r="L447" s="19">
        <v>1</v>
      </c>
      <c r="M447" s="19">
        <v>4010427</v>
      </c>
      <c r="N447" s="19" t="s">
        <v>215</v>
      </c>
      <c r="O447" s="19">
        <v>1330</v>
      </c>
      <c r="P447" s="229">
        <v>45632.414050925923</v>
      </c>
      <c r="Q447" s="19">
        <v>1.33</v>
      </c>
      <c r="R447" s="19" t="s">
        <v>43</v>
      </c>
      <c r="S447" s="19" t="s">
        <v>180</v>
      </c>
    </row>
    <row r="448" spans="1:19" x14ac:dyDescent="0.25">
      <c r="A448" s="19" t="s">
        <v>180</v>
      </c>
      <c r="B448" s="19">
        <v>34712719</v>
      </c>
      <c r="C448" s="19" t="s">
        <v>7587</v>
      </c>
      <c r="D448" s="19">
        <v>377308</v>
      </c>
      <c r="E448" s="19">
        <v>4595714</v>
      </c>
      <c r="F448" s="19">
        <v>6</v>
      </c>
      <c r="G448" s="36">
        <v>45632</v>
      </c>
      <c r="H448" s="19">
        <v>0</v>
      </c>
      <c r="I448" s="19">
        <v>0</v>
      </c>
      <c r="J448" s="19">
        <v>1938</v>
      </c>
      <c r="K448" s="19" t="s">
        <v>163</v>
      </c>
      <c r="L448" s="19">
        <v>1</v>
      </c>
      <c r="M448" s="19">
        <v>4010427</v>
      </c>
      <c r="N448" s="19" t="s">
        <v>215</v>
      </c>
      <c r="O448" s="19">
        <v>521203</v>
      </c>
      <c r="P448" s="229">
        <v>45632.420081018521</v>
      </c>
      <c r="Q448" s="19">
        <v>521.20299999999997</v>
      </c>
      <c r="R448" s="19" t="s">
        <v>43</v>
      </c>
      <c r="S448" s="19" t="s">
        <v>180</v>
      </c>
    </row>
    <row r="449" spans="1:19" x14ac:dyDescent="0.25">
      <c r="A449" s="19" t="s">
        <v>180</v>
      </c>
      <c r="B449" s="19">
        <v>34712719</v>
      </c>
      <c r="C449" s="19" t="s">
        <v>7587</v>
      </c>
      <c r="D449" s="19">
        <v>377308</v>
      </c>
      <c r="E449" s="19">
        <v>4595714</v>
      </c>
      <c r="F449" s="19">
        <v>7</v>
      </c>
      <c r="G449" s="36">
        <v>45632</v>
      </c>
      <c r="H449" s="19">
        <v>0</v>
      </c>
      <c r="I449" s="19">
        <v>1</v>
      </c>
      <c r="J449" s="19">
        <v>0</v>
      </c>
      <c r="L449" s="19">
        <v>1</v>
      </c>
      <c r="O449" s="19">
        <v>928317</v>
      </c>
      <c r="P449" s="229">
        <v>45632.430833333332</v>
      </c>
      <c r="Q449" s="19">
        <v>928.31700000000001</v>
      </c>
      <c r="R449" s="19" t="s">
        <v>43</v>
      </c>
      <c r="S449" s="19" t="s">
        <v>180</v>
      </c>
    </row>
    <row r="450" spans="1:19" x14ac:dyDescent="0.25">
      <c r="A450" s="19" t="s">
        <v>180</v>
      </c>
      <c r="B450" s="19">
        <v>34712719</v>
      </c>
      <c r="C450" s="19" t="s">
        <v>7587</v>
      </c>
      <c r="D450" s="19">
        <v>377308</v>
      </c>
      <c r="E450" s="19">
        <v>4595714</v>
      </c>
      <c r="F450" s="19">
        <v>8</v>
      </c>
      <c r="G450" s="36">
        <v>45632</v>
      </c>
      <c r="H450" s="19">
        <v>0</v>
      </c>
      <c r="I450" s="19">
        <v>0</v>
      </c>
      <c r="J450" s="19">
        <v>-3</v>
      </c>
      <c r="K450" s="19" t="s">
        <v>185</v>
      </c>
      <c r="L450" s="19">
        <v>1</v>
      </c>
      <c r="O450" s="19">
        <v>16160</v>
      </c>
      <c r="P450" s="229">
        <v>45632.431018518517</v>
      </c>
      <c r="Q450" s="19">
        <v>16.16</v>
      </c>
      <c r="R450" s="19" t="s">
        <v>43</v>
      </c>
      <c r="S450" s="19" t="s">
        <v>180</v>
      </c>
    </row>
    <row r="451" spans="1:19" x14ac:dyDescent="0.25">
      <c r="A451" s="19" t="s">
        <v>180</v>
      </c>
      <c r="B451" s="19">
        <v>34712719</v>
      </c>
      <c r="C451" s="19" t="s">
        <v>7587</v>
      </c>
      <c r="D451" s="19">
        <v>377308</v>
      </c>
      <c r="E451" s="19">
        <v>4595714</v>
      </c>
      <c r="F451" s="19">
        <v>9</v>
      </c>
      <c r="G451" s="36">
        <v>45632</v>
      </c>
      <c r="H451" s="19">
        <v>0</v>
      </c>
      <c r="I451" s="19">
        <v>0</v>
      </c>
      <c r="J451" s="19">
        <v>-1</v>
      </c>
      <c r="K451" s="19" t="s">
        <v>119</v>
      </c>
      <c r="L451" s="19">
        <v>1</v>
      </c>
      <c r="M451" s="19">
        <v>4010427</v>
      </c>
      <c r="N451" s="19" t="s">
        <v>215</v>
      </c>
      <c r="O451" s="19">
        <v>4840</v>
      </c>
      <c r="P451" s="229">
        <v>45632.431076388886</v>
      </c>
      <c r="Q451" s="19">
        <v>4.84</v>
      </c>
      <c r="R451" s="19" t="s">
        <v>43</v>
      </c>
      <c r="S451" s="19" t="s">
        <v>180</v>
      </c>
    </row>
    <row r="452" spans="1:19" x14ac:dyDescent="0.25">
      <c r="A452" s="62" t="s">
        <v>180</v>
      </c>
      <c r="B452" s="19">
        <v>34712719</v>
      </c>
      <c r="C452" s="19" t="s">
        <v>7587</v>
      </c>
      <c r="D452" s="19">
        <v>377308</v>
      </c>
      <c r="E452" s="19">
        <v>4595714</v>
      </c>
      <c r="F452" s="19">
        <v>10</v>
      </c>
      <c r="G452" s="36">
        <v>45632</v>
      </c>
      <c r="H452" s="19">
        <v>0</v>
      </c>
      <c r="I452" s="19">
        <v>1</v>
      </c>
      <c r="J452" s="19">
        <v>0</v>
      </c>
      <c r="L452" s="19">
        <v>1</v>
      </c>
      <c r="O452" s="19">
        <v>1318693</v>
      </c>
      <c r="P452" s="229">
        <v>45632.446331018517</v>
      </c>
      <c r="Q452" s="19">
        <v>1318.693</v>
      </c>
      <c r="R452" s="19" t="s">
        <v>43</v>
      </c>
      <c r="S452" s="62" t="s">
        <v>180</v>
      </c>
    </row>
    <row r="453" spans="1:19" x14ac:dyDescent="0.25">
      <c r="A453" s="62" t="s">
        <v>180</v>
      </c>
      <c r="B453" s="19">
        <v>34712719</v>
      </c>
      <c r="C453" s="19" t="s">
        <v>7587</v>
      </c>
      <c r="D453" s="19">
        <v>377308</v>
      </c>
      <c r="E453" s="19">
        <v>4595714</v>
      </c>
      <c r="F453" s="19">
        <v>11</v>
      </c>
      <c r="G453" s="36">
        <v>45632</v>
      </c>
      <c r="H453" s="19">
        <v>0</v>
      </c>
      <c r="I453" s="19">
        <v>0</v>
      </c>
      <c r="J453" s="19">
        <v>-3</v>
      </c>
      <c r="K453" s="19" t="s">
        <v>185</v>
      </c>
      <c r="L453" s="19">
        <v>1</v>
      </c>
      <c r="O453" s="19">
        <v>11007</v>
      </c>
      <c r="P453" s="229">
        <v>45632.446458333332</v>
      </c>
      <c r="Q453" s="19">
        <v>11.007</v>
      </c>
      <c r="R453" s="19" t="s">
        <v>43</v>
      </c>
      <c r="S453" s="62" t="s">
        <v>180</v>
      </c>
    </row>
    <row r="454" spans="1:19" x14ac:dyDescent="0.25">
      <c r="A454" s="62" t="s">
        <v>180</v>
      </c>
      <c r="B454" s="19">
        <v>34712719</v>
      </c>
      <c r="C454" s="19" t="s">
        <v>7587</v>
      </c>
      <c r="D454" s="19">
        <v>377308</v>
      </c>
      <c r="E454" s="19">
        <v>4595714</v>
      </c>
      <c r="F454" s="19">
        <v>12</v>
      </c>
      <c r="G454" s="36">
        <v>45632</v>
      </c>
      <c r="H454" s="19">
        <v>1</v>
      </c>
      <c r="I454" s="19">
        <v>0</v>
      </c>
      <c r="J454" s="19">
        <v>0</v>
      </c>
      <c r="L454" s="19">
        <v>1</v>
      </c>
      <c r="M454" s="19">
        <v>4010427</v>
      </c>
      <c r="N454" s="19" t="s">
        <v>215</v>
      </c>
      <c r="O454" s="19">
        <v>404407</v>
      </c>
      <c r="P454" s="229">
        <v>45632.451145833336</v>
      </c>
      <c r="Q454" s="19">
        <v>404.40699999999998</v>
      </c>
      <c r="R454" s="19" t="s">
        <v>43</v>
      </c>
      <c r="S454" s="62" t="s">
        <v>180</v>
      </c>
    </row>
    <row r="455" spans="1:19" x14ac:dyDescent="0.25">
      <c r="A455" s="62" t="s">
        <v>180</v>
      </c>
      <c r="B455" s="19">
        <v>34712719</v>
      </c>
      <c r="C455" s="19" t="s">
        <v>7587</v>
      </c>
      <c r="D455" s="19">
        <v>377308</v>
      </c>
      <c r="E455" s="19">
        <v>4595714</v>
      </c>
      <c r="F455" s="19">
        <v>13</v>
      </c>
      <c r="G455" s="36">
        <v>45632</v>
      </c>
      <c r="H455" s="19">
        <v>0</v>
      </c>
      <c r="I455" s="19">
        <v>0</v>
      </c>
      <c r="J455" s="19">
        <v>1938</v>
      </c>
      <c r="K455" s="19" t="s">
        <v>163</v>
      </c>
      <c r="L455" s="19">
        <v>1</v>
      </c>
      <c r="M455" s="19">
        <v>4010427</v>
      </c>
      <c r="N455" s="19" t="s">
        <v>215</v>
      </c>
      <c r="O455" s="19">
        <v>284403</v>
      </c>
      <c r="P455" s="229">
        <v>45632.454432870371</v>
      </c>
      <c r="Q455" s="19">
        <v>284.40300000000002</v>
      </c>
      <c r="R455" s="19" t="s">
        <v>43</v>
      </c>
      <c r="S455" s="62" t="s">
        <v>180</v>
      </c>
    </row>
    <row r="456" spans="1:19" x14ac:dyDescent="0.25">
      <c r="A456" s="62" t="s">
        <v>180</v>
      </c>
      <c r="B456" s="19">
        <v>34712719</v>
      </c>
      <c r="C456" s="19" t="s">
        <v>7587</v>
      </c>
      <c r="D456" s="19">
        <v>377308</v>
      </c>
      <c r="E456" s="19">
        <v>4595714</v>
      </c>
      <c r="F456" s="19">
        <v>14</v>
      </c>
      <c r="G456" s="36">
        <v>45632</v>
      </c>
      <c r="H456" s="19">
        <v>0</v>
      </c>
      <c r="I456" s="19">
        <v>1</v>
      </c>
      <c r="J456" s="19">
        <v>0</v>
      </c>
      <c r="L456" s="19">
        <v>1</v>
      </c>
      <c r="O456" s="19">
        <v>3573</v>
      </c>
      <c r="P456" s="229">
        <v>45632.454479166663</v>
      </c>
      <c r="Q456" s="19">
        <v>3.573</v>
      </c>
      <c r="R456" s="19" t="s">
        <v>43</v>
      </c>
      <c r="S456" s="62" t="s">
        <v>180</v>
      </c>
    </row>
    <row r="457" spans="1:19" x14ac:dyDescent="0.25">
      <c r="A457" s="62" t="s">
        <v>180</v>
      </c>
      <c r="B457" s="19">
        <v>34712719</v>
      </c>
      <c r="C457" s="19" t="s">
        <v>7587</v>
      </c>
      <c r="D457" s="19">
        <v>377308</v>
      </c>
      <c r="E457" s="19">
        <v>4595714</v>
      </c>
      <c r="F457" s="19">
        <v>15</v>
      </c>
      <c r="G457" s="36">
        <v>45632</v>
      </c>
      <c r="H457" s="19">
        <v>0</v>
      </c>
      <c r="I457" s="19">
        <v>0</v>
      </c>
      <c r="J457" s="19">
        <v>1932</v>
      </c>
      <c r="K457" s="19" t="s">
        <v>173</v>
      </c>
      <c r="L457" s="19">
        <v>1</v>
      </c>
      <c r="O457" s="19">
        <v>278967</v>
      </c>
      <c r="P457" s="229">
        <v>45632.457708333335</v>
      </c>
      <c r="Q457" s="19">
        <v>278.96699999999998</v>
      </c>
      <c r="R457" s="19" t="s">
        <v>43</v>
      </c>
      <c r="S457" s="62" t="s">
        <v>180</v>
      </c>
    </row>
    <row r="458" spans="1:19" x14ac:dyDescent="0.25">
      <c r="A458" s="62" t="s">
        <v>180</v>
      </c>
      <c r="B458" s="19">
        <v>34712719</v>
      </c>
      <c r="C458" s="19" t="s">
        <v>7587</v>
      </c>
      <c r="D458" s="19">
        <v>377308</v>
      </c>
      <c r="E458" s="19">
        <v>4595714</v>
      </c>
      <c r="F458" s="19">
        <v>16</v>
      </c>
      <c r="G458" s="36">
        <v>45632</v>
      </c>
      <c r="H458" s="19">
        <v>0</v>
      </c>
      <c r="I458" s="19">
        <v>1</v>
      </c>
      <c r="J458" s="19">
        <v>0</v>
      </c>
      <c r="L458" s="19">
        <v>1</v>
      </c>
      <c r="O458" s="19">
        <v>2170040</v>
      </c>
      <c r="P458" s="229">
        <v>45632.482824074075</v>
      </c>
      <c r="Q458" s="19">
        <v>2170.04</v>
      </c>
      <c r="R458" s="19" t="s">
        <v>43</v>
      </c>
      <c r="S458" s="62" t="s">
        <v>180</v>
      </c>
    </row>
    <row r="459" spans="1:19" x14ac:dyDescent="0.25">
      <c r="A459" s="62" t="s">
        <v>180</v>
      </c>
      <c r="B459" s="19">
        <v>34712719</v>
      </c>
      <c r="C459" s="19" t="s">
        <v>7587</v>
      </c>
      <c r="D459" s="19">
        <v>377308</v>
      </c>
      <c r="E459" s="19">
        <v>4595714</v>
      </c>
      <c r="F459" s="19">
        <v>17</v>
      </c>
      <c r="G459" s="36">
        <v>45632</v>
      </c>
      <c r="H459" s="19">
        <v>0</v>
      </c>
      <c r="I459" s="19">
        <v>0</v>
      </c>
      <c r="J459" s="19">
        <v>-3</v>
      </c>
      <c r="K459" s="19" t="s">
        <v>185</v>
      </c>
      <c r="L459" s="19">
        <v>1</v>
      </c>
      <c r="O459" s="19">
        <v>16477</v>
      </c>
      <c r="P459" s="229">
        <v>45632.48300925926</v>
      </c>
      <c r="Q459" s="19">
        <v>16.477</v>
      </c>
      <c r="R459" s="19" t="s">
        <v>43</v>
      </c>
      <c r="S459" s="62" t="s">
        <v>180</v>
      </c>
    </row>
    <row r="460" spans="1:19" x14ac:dyDescent="0.25">
      <c r="A460" s="62" t="s">
        <v>180</v>
      </c>
      <c r="B460" s="19">
        <v>34712719</v>
      </c>
      <c r="C460" s="19" t="s">
        <v>7587</v>
      </c>
      <c r="D460" s="19">
        <v>377308</v>
      </c>
      <c r="E460" s="19">
        <v>4595714</v>
      </c>
      <c r="F460" s="19">
        <v>18</v>
      </c>
      <c r="G460" s="36">
        <v>45632</v>
      </c>
      <c r="H460" s="19">
        <v>0</v>
      </c>
      <c r="I460" s="19">
        <v>0</v>
      </c>
      <c r="J460" s="19">
        <v>-1</v>
      </c>
      <c r="K460" s="19" t="s">
        <v>119</v>
      </c>
      <c r="L460" s="19">
        <v>1</v>
      </c>
      <c r="M460" s="19">
        <v>4010427</v>
      </c>
      <c r="N460" s="19" t="s">
        <v>215</v>
      </c>
      <c r="O460" s="19">
        <v>3473</v>
      </c>
      <c r="P460" s="229">
        <v>45632.483055555553</v>
      </c>
      <c r="Q460" s="19">
        <v>3.4729999999999999</v>
      </c>
      <c r="R460" s="19" t="s">
        <v>43</v>
      </c>
      <c r="S460" s="62" t="s">
        <v>180</v>
      </c>
    </row>
    <row r="461" spans="1:19" x14ac:dyDescent="0.25">
      <c r="A461" s="62" t="s">
        <v>180</v>
      </c>
      <c r="B461" s="19">
        <v>34712719</v>
      </c>
      <c r="C461" s="19" t="s">
        <v>7587</v>
      </c>
      <c r="D461" s="19">
        <v>377308</v>
      </c>
      <c r="E461" s="19">
        <v>4595714</v>
      </c>
      <c r="F461" s="19">
        <v>19</v>
      </c>
      <c r="G461" s="36">
        <v>45632</v>
      </c>
      <c r="H461" s="19">
        <v>0</v>
      </c>
      <c r="I461" s="19">
        <v>1</v>
      </c>
      <c r="J461" s="19">
        <v>0</v>
      </c>
      <c r="L461" s="19">
        <v>1</v>
      </c>
      <c r="O461" s="19">
        <v>634240</v>
      </c>
      <c r="P461" s="229">
        <v>45632.490393518521</v>
      </c>
      <c r="Q461" s="19">
        <v>634.24</v>
      </c>
      <c r="R461" s="19" t="s">
        <v>43</v>
      </c>
      <c r="S461" s="62" t="s">
        <v>180</v>
      </c>
    </row>
    <row r="462" spans="1:19" x14ac:dyDescent="0.25">
      <c r="A462" s="62" t="s">
        <v>180</v>
      </c>
      <c r="B462" s="19">
        <v>34712719</v>
      </c>
      <c r="C462" s="19" t="s">
        <v>7587</v>
      </c>
      <c r="D462" s="19">
        <v>377308</v>
      </c>
      <c r="E462" s="19">
        <v>4595714</v>
      </c>
      <c r="F462" s="19">
        <v>20</v>
      </c>
      <c r="G462" s="36">
        <v>45632</v>
      </c>
      <c r="H462" s="19">
        <v>0</v>
      </c>
      <c r="I462" s="19">
        <v>0</v>
      </c>
      <c r="J462" s="19">
        <v>1934</v>
      </c>
      <c r="K462" s="19" t="s">
        <v>160</v>
      </c>
      <c r="L462" s="19">
        <v>1</v>
      </c>
      <c r="O462" s="19">
        <v>926443</v>
      </c>
      <c r="P462" s="229">
        <v>45632.501111111109</v>
      </c>
      <c r="Q462" s="19">
        <v>926.44299999999998</v>
      </c>
      <c r="R462" s="19" t="s">
        <v>43</v>
      </c>
      <c r="S462" s="62" t="s">
        <v>180</v>
      </c>
    </row>
    <row r="463" spans="1:19" x14ac:dyDescent="0.25">
      <c r="A463" s="62" t="s">
        <v>180</v>
      </c>
      <c r="B463" s="19">
        <v>34712719</v>
      </c>
      <c r="C463" s="19" t="s">
        <v>7587</v>
      </c>
      <c r="D463" s="19">
        <v>377308</v>
      </c>
      <c r="E463" s="19">
        <v>4595714</v>
      </c>
      <c r="F463" s="19">
        <v>21</v>
      </c>
      <c r="G463" s="36">
        <v>45632</v>
      </c>
      <c r="H463" s="19">
        <v>0</v>
      </c>
      <c r="I463" s="19">
        <v>1</v>
      </c>
      <c r="J463" s="19">
        <v>0</v>
      </c>
      <c r="L463" s="19">
        <v>1</v>
      </c>
      <c r="O463" s="19">
        <v>1572307</v>
      </c>
      <c r="P463" s="229">
        <v>45632.519317129627</v>
      </c>
      <c r="Q463" s="19">
        <v>1572.307</v>
      </c>
      <c r="R463" s="19" t="s">
        <v>43</v>
      </c>
      <c r="S463" s="62" t="s">
        <v>180</v>
      </c>
    </row>
    <row r="464" spans="1:19" x14ac:dyDescent="0.25">
      <c r="A464" s="62" t="s">
        <v>180</v>
      </c>
      <c r="B464" s="19">
        <v>34712719</v>
      </c>
      <c r="C464" s="19" t="s">
        <v>7587</v>
      </c>
      <c r="D464" s="19">
        <v>377308</v>
      </c>
      <c r="E464" s="19">
        <v>4595714</v>
      </c>
      <c r="F464" s="19">
        <v>22</v>
      </c>
      <c r="G464" s="36">
        <v>45632</v>
      </c>
      <c r="H464" s="19">
        <v>1</v>
      </c>
      <c r="I464" s="19">
        <v>0</v>
      </c>
      <c r="J464" s="19">
        <v>0</v>
      </c>
      <c r="L464" s="19">
        <v>1</v>
      </c>
      <c r="M464" s="19">
        <v>431941</v>
      </c>
      <c r="N464" s="19" t="s">
        <v>214</v>
      </c>
      <c r="O464" s="19">
        <v>30030</v>
      </c>
      <c r="P464" s="229">
        <v>45632.51966435185</v>
      </c>
      <c r="Q464" s="19">
        <v>30.03</v>
      </c>
      <c r="R464" s="19" t="s">
        <v>43</v>
      </c>
      <c r="S464" s="62" t="s">
        <v>180</v>
      </c>
    </row>
    <row r="465" spans="1:19" x14ac:dyDescent="0.25">
      <c r="A465" s="62" t="s">
        <v>180</v>
      </c>
      <c r="B465" s="19">
        <v>34712719</v>
      </c>
      <c r="C465" s="19" t="s">
        <v>7587</v>
      </c>
      <c r="D465" s="19">
        <v>377308</v>
      </c>
      <c r="E465" s="19">
        <v>4595714</v>
      </c>
      <c r="F465" s="19">
        <v>23</v>
      </c>
      <c r="G465" s="36">
        <v>45632</v>
      </c>
      <c r="H465" s="19">
        <v>0</v>
      </c>
      <c r="I465" s="19">
        <v>0</v>
      </c>
      <c r="J465" s="19">
        <v>-1</v>
      </c>
      <c r="K465" s="19" t="s">
        <v>119</v>
      </c>
      <c r="L465" s="19">
        <v>1</v>
      </c>
      <c r="O465" s="19">
        <v>2243</v>
      </c>
      <c r="P465" s="229">
        <v>45632.519687499997</v>
      </c>
      <c r="Q465" s="19">
        <v>2.2429999999999999</v>
      </c>
      <c r="R465" s="19" t="s">
        <v>43</v>
      </c>
      <c r="S465" s="62" t="s">
        <v>180</v>
      </c>
    </row>
    <row r="466" spans="1:19" x14ac:dyDescent="0.25">
      <c r="A466" s="62" t="s">
        <v>180</v>
      </c>
      <c r="B466" s="19">
        <v>34712719</v>
      </c>
      <c r="C466" s="19" t="s">
        <v>7587</v>
      </c>
      <c r="D466" s="19">
        <v>377308</v>
      </c>
      <c r="E466" s="19">
        <v>4595714</v>
      </c>
      <c r="F466" s="19">
        <v>24</v>
      </c>
      <c r="G466" s="36">
        <v>45632</v>
      </c>
      <c r="H466" s="19">
        <v>0</v>
      </c>
      <c r="I466" s="19">
        <v>1</v>
      </c>
      <c r="J466" s="19">
        <v>0</v>
      </c>
      <c r="L466" s="19">
        <v>1</v>
      </c>
      <c r="O466" s="19">
        <v>149594</v>
      </c>
      <c r="P466" s="229">
        <v>45632.521423611113</v>
      </c>
      <c r="Q466" s="19">
        <v>149.59399999999999</v>
      </c>
      <c r="R466" s="19" t="s">
        <v>43</v>
      </c>
      <c r="S466" s="62" t="s">
        <v>180</v>
      </c>
    </row>
    <row r="467" spans="1:19" x14ac:dyDescent="0.25">
      <c r="A467" s="62" t="s">
        <v>180</v>
      </c>
      <c r="B467" s="19">
        <v>34712719</v>
      </c>
      <c r="C467" s="19" t="s">
        <v>7587</v>
      </c>
      <c r="D467" s="19">
        <v>377308</v>
      </c>
      <c r="E467" s="19">
        <v>4595714</v>
      </c>
      <c r="F467" s="19">
        <v>25</v>
      </c>
      <c r="G467" s="36">
        <v>45632</v>
      </c>
      <c r="H467" s="19">
        <v>0</v>
      </c>
      <c r="I467" s="19">
        <v>0</v>
      </c>
      <c r="J467" s="19">
        <v>0</v>
      </c>
      <c r="L467" s="19">
        <v>2</v>
      </c>
      <c r="O467" s="19">
        <v>0</v>
      </c>
      <c r="P467" s="229">
        <v>45632.521423611113</v>
      </c>
      <c r="Q467" s="19">
        <v>0</v>
      </c>
      <c r="R467" s="19" t="s">
        <v>43</v>
      </c>
      <c r="S467" s="62" t="s">
        <v>180</v>
      </c>
    </row>
    <row r="468" spans="1:19" x14ac:dyDescent="0.25">
      <c r="A468" s="62" t="s">
        <v>180</v>
      </c>
      <c r="B468" s="19">
        <v>34712719</v>
      </c>
      <c r="C468" s="19" t="s">
        <v>7587</v>
      </c>
      <c r="D468" s="19">
        <v>377308</v>
      </c>
      <c r="E468" s="19">
        <v>4595714</v>
      </c>
      <c r="F468" s="19">
        <v>1</v>
      </c>
      <c r="G468" s="36">
        <v>45632</v>
      </c>
      <c r="H468" s="19">
        <v>0</v>
      </c>
      <c r="I468" s="19">
        <v>0</v>
      </c>
      <c r="J468" s="19">
        <v>0</v>
      </c>
      <c r="L468" s="19">
        <v>0</v>
      </c>
      <c r="O468" s="19">
        <v>3</v>
      </c>
      <c r="P468" s="229">
        <v>45632.52584490741</v>
      </c>
      <c r="Q468" s="19">
        <v>3.0000000000000001E-3</v>
      </c>
      <c r="R468" s="19" t="s">
        <v>43</v>
      </c>
      <c r="S468" s="62" t="s">
        <v>180</v>
      </c>
    </row>
    <row r="469" spans="1:19" x14ac:dyDescent="0.25">
      <c r="A469" s="62" t="s">
        <v>180</v>
      </c>
      <c r="B469" s="19">
        <v>34712719</v>
      </c>
      <c r="C469" s="19" t="s">
        <v>7587</v>
      </c>
      <c r="D469" s="19">
        <v>377308</v>
      </c>
      <c r="E469" s="19">
        <v>4595714</v>
      </c>
      <c r="F469" s="19">
        <v>2</v>
      </c>
      <c r="G469" s="36">
        <v>45632</v>
      </c>
      <c r="H469" s="19">
        <v>0</v>
      </c>
      <c r="I469" s="19">
        <v>0</v>
      </c>
      <c r="J469" s="19">
        <v>0</v>
      </c>
      <c r="L469" s="19">
        <v>1</v>
      </c>
      <c r="O469" s="19">
        <v>3963</v>
      </c>
      <c r="P469" s="229">
        <v>45632.525891203702</v>
      </c>
      <c r="Q469" s="19">
        <v>3.9630000000000001</v>
      </c>
      <c r="R469" s="19" t="s">
        <v>43</v>
      </c>
      <c r="S469" s="62" t="s">
        <v>180</v>
      </c>
    </row>
    <row r="470" spans="1:19" x14ac:dyDescent="0.25">
      <c r="A470" s="62" t="s">
        <v>180</v>
      </c>
      <c r="B470" s="19">
        <v>34712719</v>
      </c>
      <c r="C470" s="19" t="s">
        <v>7587</v>
      </c>
      <c r="D470" s="19">
        <v>377308</v>
      </c>
      <c r="E470" s="19">
        <v>4595714</v>
      </c>
      <c r="F470" s="19">
        <v>3</v>
      </c>
      <c r="G470" s="36">
        <v>45632</v>
      </c>
      <c r="H470" s="19">
        <v>0</v>
      </c>
      <c r="I470" s="19">
        <v>1</v>
      </c>
      <c r="J470" s="19">
        <v>0</v>
      </c>
      <c r="L470" s="19">
        <v>1</v>
      </c>
      <c r="O470" s="19">
        <v>1216214</v>
      </c>
      <c r="P470" s="229">
        <v>45632.539965277778</v>
      </c>
      <c r="Q470" s="19">
        <v>1216.2139999999999</v>
      </c>
      <c r="R470" s="19" t="s">
        <v>43</v>
      </c>
      <c r="S470" s="62" t="s">
        <v>180</v>
      </c>
    </row>
    <row r="471" spans="1:19" x14ac:dyDescent="0.25">
      <c r="A471" s="62" t="s">
        <v>180</v>
      </c>
      <c r="B471" s="19">
        <v>34712719</v>
      </c>
      <c r="C471" s="19" t="s">
        <v>7587</v>
      </c>
      <c r="D471" s="19">
        <v>377308</v>
      </c>
      <c r="E471" s="19">
        <v>4595714</v>
      </c>
      <c r="F471" s="19">
        <v>4</v>
      </c>
      <c r="G471" s="36">
        <v>45632</v>
      </c>
      <c r="H471" s="19">
        <v>0</v>
      </c>
      <c r="I471" s="19">
        <v>0</v>
      </c>
      <c r="J471" s="19">
        <v>-3</v>
      </c>
      <c r="K471" s="19" t="s">
        <v>185</v>
      </c>
      <c r="L471" s="19">
        <v>1</v>
      </c>
      <c r="O471" s="19">
        <v>11256</v>
      </c>
      <c r="P471" s="229">
        <v>45632.54010416667</v>
      </c>
      <c r="Q471" s="19">
        <v>11.256</v>
      </c>
      <c r="R471" s="19" t="s">
        <v>43</v>
      </c>
      <c r="S471" s="62" t="s">
        <v>180</v>
      </c>
    </row>
    <row r="472" spans="1:19" x14ac:dyDescent="0.25">
      <c r="A472" s="62" t="s">
        <v>180</v>
      </c>
      <c r="B472" s="19">
        <v>34712719</v>
      </c>
      <c r="C472" s="19" t="s">
        <v>7587</v>
      </c>
      <c r="D472" s="19">
        <v>377308</v>
      </c>
      <c r="E472" s="19">
        <v>4595714</v>
      </c>
      <c r="F472" s="19">
        <v>5</v>
      </c>
      <c r="G472" s="36">
        <v>45632</v>
      </c>
      <c r="H472" s="19">
        <v>1</v>
      </c>
      <c r="I472" s="19">
        <v>0</v>
      </c>
      <c r="J472" s="19">
        <v>0</v>
      </c>
      <c r="L472" s="19">
        <v>1</v>
      </c>
      <c r="M472" s="19">
        <v>4010427</v>
      </c>
      <c r="N472" s="19" t="s">
        <v>215</v>
      </c>
      <c r="O472" s="19">
        <v>175937</v>
      </c>
      <c r="P472" s="229">
        <v>45632.542141203703</v>
      </c>
      <c r="Q472" s="19">
        <v>175.93700000000001</v>
      </c>
      <c r="R472" s="19" t="s">
        <v>43</v>
      </c>
      <c r="S472" s="62" t="s">
        <v>180</v>
      </c>
    </row>
    <row r="473" spans="1:19" x14ac:dyDescent="0.25">
      <c r="A473" s="62" t="s">
        <v>180</v>
      </c>
      <c r="B473" s="19">
        <v>34712719</v>
      </c>
      <c r="C473" s="19" t="s">
        <v>7587</v>
      </c>
      <c r="D473" s="19">
        <v>377308</v>
      </c>
      <c r="E473" s="19">
        <v>4595714</v>
      </c>
      <c r="F473" s="19">
        <v>6</v>
      </c>
      <c r="G473" s="36">
        <v>45632</v>
      </c>
      <c r="H473" s="19">
        <v>0</v>
      </c>
      <c r="I473" s="19">
        <v>0</v>
      </c>
      <c r="J473" s="19">
        <v>1938</v>
      </c>
      <c r="K473" s="19" t="s">
        <v>163</v>
      </c>
      <c r="L473" s="19">
        <v>1</v>
      </c>
      <c r="M473" s="19">
        <v>4010427</v>
      </c>
      <c r="N473" s="19" t="s">
        <v>215</v>
      </c>
      <c r="O473" s="19">
        <v>27513</v>
      </c>
      <c r="P473" s="229">
        <v>45632.542453703703</v>
      </c>
      <c r="Q473" s="19">
        <v>27.513000000000002</v>
      </c>
      <c r="R473" s="19" t="s">
        <v>43</v>
      </c>
      <c r="S473" s="62" t="s">
        <v>180</v>
      </c>
    </row>
    <row r="474" spans="1:19" x14ac:dyDescent="0.25">
      <c r="A474" s="62" t="s">
        <v>180</v>
      </c>
      <c r="B474" s="19">
        <v>34712719</v>
      </c>
      <c r="C474" s="19" t="s">
        <v>7587</v>
      </c>
      <c r="D474" s="19">
        <v>377308</v>
      </c>
      <c r="E474" s="19">
        <v>4595714</v>
      </c>
      <c r="F474" s="19">
        <v>7</v>
      </c>
      <c r="G474" s="36">
        <v>45632</v>
      </c>
      <c r="H474" s="19">
        <v>0</v>
      </c>
      <c r="I474" s="19">
        <v>1</v>
      </c>
      <c r="J474" s="19">
        <v>0</v>
      </c>
      <c r="L474" s="19">
        <v>1</v>
      </c>
      <c r="O474" s="19">
        <v>2197</v>
      </c>
      <c r="P474" s="229">
        <v>45632.54247685185</v>
      </c>
      <c r="Q474" s="19">
        <v>2.1970000000000001</v>
      </c>
      <c r="R474" s="19" t="s">
        <v>43</v>
      </c>
      <c r="S474" s="62" t="s">
        <v>180</v>
      </c>
    </row>
    <row r="475" spans="1:19" x14ac:dyDescent="0.25">
      <c r="A475" s="62" t="s">
        <v>180</v>
      </c>
      <c r="B475" s="19">
        <v>34712719</v>
      </c>
      <c r="C475" s="19" t="s">
        <v>7587</v>
      </c>
      <c r="D475" s="19">
        <v>377308</v>
      </c>
      <c r="E475" s="19">
        <v>4595714</v>
      </c>
      <c r="F475" s="19">
        <v>8</v>
      </c>
      <c r="G475" s="36">
        <v>45632</v>
      </c>
      <c r="H475" s="19">
        <v>0</v>
      </c>
      <c r="I475" s="19">
        <v>0</v>
      </c>
      <c r="J475" s="19">
        <v>1932</v>
      </c>
      <c r="K475" s="19" t="s">
        <v>173</v>
      </c>
      <c r="L475" s="19">
        <v>1</v>
      </c>
      <c r="O475" s="19">
        <v>236050</v>
      </c>
      <c r="P475" s="229">
        <v>45632.545208333337</v>
      </c>
      <c r="Q475" s="19">
        <v>236.05</v>
      </c>
      <c r="R475" s="19" t="s">
        <v>43</v>
      </c>
      <c r="S475" s="62" t="s">
        <v>180</v>
      </c>
    </row>
    <row r="476" spans="1:19" x14ac:dyDescent="0.25">
      <c r="A476" s="62" t="s">
        <v>180</v>
      </c>
      <c r="B476" s="19">
        <v>34712719</v>
      </c>
      <c r="C476" s="19" t="s">
        <v>7587</v>
      </c>
      <c r="D476" s="19">
        <v>377308</v>
      </c>
      <c r="E476" s="19">
        <v>4595714</v>
      </c>
      <c r="F476" s="19">
        <v>9</v>
      </c>
      <c r="G476" s="36">
        <v>45632</v>
      </c>
      <c r="H476" s="19">
        <v>0</v>
      </c>
      <c r="I476" s="19">
        <v>0</v>
      </c>
      <c r="J476" s="19">
        <v>1933</v>
      </c>
      <c r="K476" s="19" t="s">
        <v>167</v>
      </c>
      <c r="L476" s="19">
        <v>1</v>
      </c>
      <c r="O476" s="19">
        <v>3622900</v>
      </c>
      <c r="P476" s="229">
        <v>45632.587141203701</v>
      </c>
      <c r="Q476" s="19">
        <v>3622.9</v>
      </c>
      <c r="R476" s="19" t="s">
        <v>43</v>
      </c>
      <c r="S476" s="62" t="s">
        <v>180</v>
      </c>
    </row>
    <row r="477" spans="1:19" x14ac:dyDescent="0.25">
      <c r="A477" s="62" t="s">
        <v>180</v>
      </c>
      <c r="B477" s="19">
        <v>34712719</v>
      </c>
      <c r="C477" s="19" t="s">
        <v>7587</v>
      </c>
      <c r="D477" s="19">
        <v>377308</v>
      </c>
      <c r="E477" s="19">
        <v>4595714</v>
      </c>
      <c r="F477" s="19">
        <v>10</v>
      </c>
      <c r="G477" s="36">
        <v>45632</v>
      </c>
      <c r="H477" s="19">
        <v>0</v>
      </c>
      <c r="I477" s="19">
        <v>1</v>
      </c>
      <c r="J477" s="19">
        <v>0</v>
      </c>
      <c r="L477" s="19">
        <v>1</v>
      </c>
      <c r="O477" s="19">
        <v>1326113</v>
      </c>
      <c r="P477" s="229">
        <v>45632.602488425924</v>
      </c>
      <c r="Q477" s="19">
        <v>1326.1130000000001</v>
      </c>
      <c r="R477" s="19" t="s">
        <v>43</v>
      </c>
      <c r="S477" s="62" t="s">
        <v>180</v>
      </c>
    </row>
    <row r="478" spans="1:19" x14ac:dyDescent="0.25">
      <c r="A478" s="62" t="s">
        <v>180</v>
      </c>
      <c r="B478" s="19">
        <v>34712719</v>
      </c>
      <c r="C478" s="19" t="s">
        <v>7587</v>
      </c>
      <c r="D478" s="19">
        <v>377308</v>
      </c>
      <c r="E478" s="19">
        <v>4595714</v>
      </c>
      <c r="F478" s="19">
        <v>11</v>
      </c>
      <c r="G478" s="36">
        <v>45632</v>
      </c>
      <c r="H478" s="19">
        <v>0</v>
      </c>
      <c r="I478" s="19">
        <v>0</v>
      </c>
      <c r="J478" s="19">
        <v>-3</v>
      </c>
      <c r="K478" s="19" t="s">
        <v>185</v>
      </c>
      <c r="L478" s="19">
        <v>1</v>
      </c>
      <c r="O478" s="19">
        <v>11727</v>
      </c>
      <c r="P478" s="229">
        <v>45632.602627314816</v>
      </c>
      <c r="Q478" s="19">
        <v>11.727</v>
      </c>
      <c r="R478" s="19" t="s">
        <v>43</v>
      </c>
      <c r="S478" s="62" t="s">
        <v>180</v>
      </c>
    </row>
    <row r="479" spans="1:19" x14ac:dyDescent="0.25">
      <c r="A479" s="62" t="s">
        <v>180</v>
      </c>
      <c r="B479" s="19">
        <v>34712719</v>
      </c>
      <c r="C479" s="19" t="s">
        <v>7587</v>
      </c>
      <c r="D479" s="19">
        <v>377308</v>
      </c>
      <c r="E479" s="19">
        <v>4595714</v>
      </c>
      <c r="F479" s="19">
        <v>12</v>
      </c>
      <c r="G479" s="36">
        <v>45632</v>
      </c>
      <c r="H479" s="19">
        <v>1</v>
      </c>
      <c r="I479" s="19">
        <v>0</v>
      </c>
      <c r="J479" s="19">
        <v>0</v>
      </c>
      <c r="L479" s="19">
        <v>1</v>
      </c>
      <c r="M479" s="19">
        <v>4010427</v>
      </c>
      <c r="N479" s="19" t="s">
        <v>215</v>
      </c>
      <c r="O479" s="19">
        <v>149297</v>
      </c>
      <c r="P479" s="229">
        <v>45632.604351851849</v>
      </c>
      <c r="Q479" s="19">
        <v>149.297</v>
      </c>
      <c r="R479" s="19" t="s">
        <v>43</v>
      </c>
      <c r="S479" s="62" t="s">
        <v>180</v>
      </c>
    </row>
    <row r="480" spans="1:19" x14ac:dyDescent="0.25">
      <c r="A480" s="62" t="s">
        <v>180</v>
      </c>
      <c r="B480" s="19">
        <v>34712719</v>
      </c>
      <c r="C480" s="19" t="s">
        <v>7587</v>
      </c>
      <c r="D480" s="19">
        <v>377308</v>
      </c>
      <c r="E480" s="19">
        <v>4595714</v>
      </c>
      <c r="F480" s="19">
        <v>13</v>
      </c>
      <c r="G480" s="36">
        <v>45632</v>
      </c>
      <c r="H480" s="19">
        <v>0</v>
      </c>
      <c r="I480" s="19">
        <v>0</v>
      </c>
      <c r="J480" s="19">
        <v>1938</v>
      </c>
      <c r="K480" s="19" t="s">
        <v>163</v>
      </c>
      <c r="L480" s="19">
        <v>1</v>
      </c>
      <c r="M480" s="19">
        <v>4010427</v>
      </c>
      <c r="N480" s="19" t="s">
        <v>215</v>
      </c>
      <c r="O480" s="19">
        <v>262466</v>
      </c>
      <c r="P480" s="229">
        <v>45632.607395833336</v>
      </c>
      <c r="Q480" s="19">
        <v>262.46600000000001</v>
      </c>
      <c r="R480" s="19" t="s">
        <v>43</v>
      </c>
      <c r="S480" s="62" t="s">
        <v>180</v>
      </c>
    </row>
    <row r="481" spans="1:19" x14ac:dyDescent="0.25">
      <c r="A481" s="62" t="s">
        <v>180</v>
      </c>
      <c r="B481" s="19">
        <v>34712719</v>
      </c>
      <c r="C481" s="19" t="s">
        <v>7587</v>
      </c>
      <c r="D481" s="19">
        <v>377308</v>
      </c>
      <c r="E481" s="19">
        <v>4595714</v>
      </c>
      <c r="F481" s="19">
        <v>14</v>
      </c>
      <c r="G481" s="36">
        <v>45632</v>
      </c>
      <c r="H481" s="19">
        <v>0</v>
      </c>
      <c r="I481" s="19">
        <v>1</v>
      </c>
      <c r="J481" s="19">
        <v>0</v>
      </c>
      <c r="L481" s="19">
        <v>1</v>
      </c>
      <c r="O481" s="19">
        <v>1235807</v>
      </c>
      <c r="P481" s="229">
        <v>45632.621701388889</v>
      </c>
      <c r="Q481" s="19">
        <v>1235.807</v>
      </c>
      <c r="R481" s="19" t="s">
        <v>43</v>
      </c>
      <c r="S481" s="62" t="s">
        <v>180</v>
      </c>
    </row>
    <row r="482" spans="1:19" x14ac:dyDescent="0.25">
      <c r="A482" s="62" t="s">
        <v>180</v>
      </c>
      <c r="B482" s="19">
        <v>34712719</v>
      </c>
      <c r="C482" s="19" t="s">
        <v>7587</v>
      </c>
      <c r="D482" s="19">
        <v>377308</v>
      </c>
      <c r="E482" s="19">
        <v>4595714</v>
      </c>
      <c r="F482" s="19">
        <v>15</v>
      </c>
      <c r="G482" s="36">
        <v>45632</v>
      </c>
      <c r="H482" s="19">
        <v>0</v>
      </c>
      <c r="I482" s="19">
        <v>0</v>
      </c>
      <c r="J482" s="19">
        <v>1931</v>
      </c>
      <c r="K482" s="19" t="s">
        <v>168</v>
      </c>
      <c r="L482" s="19">
        <v>1</v>
      </c>
      <c r="O482" s="19">
        <v>191620</v>
      </c>
      <c r="P482" s="229">
        <v>45632.623912037037</v>
      </c>
      <c r="Q482" s="19">
        <v>191.62</v>
      </c>
      <c r="R482" s="19" t="s">
        <v>43</v>
      </c>
      <c r="S482" s="62" t="s">
        <v>180</v>
      </c>
    </row>
    <row r="483" spans="1:19" x14ac:dyDescent="0.25">
      <c r="A483" s="62" t="s">
        <v>180</v>
      </c>
      <c r="B483" s="19">
        <v>34712719</v>
      </c>
      <c r="C483" s="19" t="s">
        <v>7587</v>
      </c>
      <c r="D483" s="19">
        <v>377308</v>
      </c>
      <c r="E483" s="19">
        <v>4595714</v>
      </c>
      <c r="F483" s="19">
        <v>16</v>
      </c>
      <c r="G483" s="36">
        <v>45632</v>
      </c>
      <c r="H483" s="19">
        <v>0</v>
      </c>
      <c r="I483" s="19">
        <v>1</v>
      </c>
      <c r="J483" s="19">
        <v>0</v>
      </c>
      <c r="L483" s="19">
        <v>1</v>
      </c>
      <c r="O483" s="19">
        <v>1011960</v>
      </c>
      <c r="P483" s="229">
        <v>45632.635625000003</v>
      </c>
      <c r="Q483" s="19">
        <v>1011.96</v>
      </c>
      <c r="R483" s="19" t="s">
        <v>43</v>
      </c>
      <c r="S483" s="62" t="s">
        <v>180</v>
      </c>
    </row>
    <row r="484" spans="1:19" x14ac:dyDescent="0.25">
      <c r="A484" s="62" t="s">
        <v>180</v>
      </c>
      <c r="B484" s="19">
        <v>34712719</v>
      </c>
      <c r="C484" s="19" t="s">
        <v>7587</v>
      </c>
      <c r="D484" s="19">
        <v>377308</v>
      </c>
      <c r="E484" s="19">
        <v>4595714</v>
      </c>
      <c r="F484" s="19">
        <v>17</v>
      </c>
      <c r="G484" s="36">
        <v>45632</v>
      </c>
      <c r="H484" s="19">
        <v>0</v>
      </c>
      <c r="I484" s="19">
        <v>0</v>
      </c>
      <c r="J484" s="19">
        <v>-3</v>
      </c>
      <c r="K484" s="19" t="s">
        <v>185</v>
      </c>
      <c r="L484" s="19">
        <v>1</v>
      </c>
      <c r="O484" s="19">
        <v>12300</v>
      </c>
      <c r="P484" s="229">
        <v>45632.635775462964</v>
      </c>
      <c r="Q484" s="19">
        <v>12.3</v>
      </c>
      <c r="R484" s="19" t="s">
        <v>43</v>
      </c>
      <c r="S484" s="62" t="s">
        <v>180</v>
      </c>
    </row>
    <row r="485" spans="1:19" x14ac:dyDescent="0.25">
      <c r="A485" s="62" t="s">
        <v>180</v>
      </c>
      <c r="B485" s="19">
        <v>34712719</v>
      </c>
      <c r="C485" s="19" t="s">
        <v>7587</v>
      </c>
      <c r="D485" s="19">
        <v>377308</v>
      </c>
      <c r="E485" s="19">
        <v>4595714</v>
      </c>
      <c r="F485" s="19">
        <v>18</v>
      </c>
      <c r="G485" s="36">
        <v>45632</v>
      </c>
      <c r="H485" s="19">
        <v>1</v>
      </c>
      <c r="I485" s="19">
        <v>0</v>
      </c>
      <c r="J485" s="19">
        <v>0</v>
      </c>
      <c r="L485" s="19">
        <v>1</v>
      </c>
      <c r="M485" s="19">
        <v>4010427</v>
      </c>
      <c r="N485" s="19" t="s">
        <v>215</v>
      </c>
      <c r="O485" s="19">
        <v>377840</v>
      </c>
      <c r="P485" s="229">
        <v>45632.640138888892</v>
      </c>
      <c r="Q485" s="19">
        <v>377.84</v>
      </c>
      <c r="R485" s="19" t="s">
        <v>43</v>
      </c>
      <c r="S485" s="62" t="s">
        <v>180</v>
      </c>
    </row>
    <row r="486" spans="1:19" x14ac:dyDescent="0.25">
      <c r="A486" s="62" t="s">
        <v>180</v>
      </c>
      <c r="B486" s="19">
        <v>34712719</v>
      </c>
      <c r="C486" s="19" t="s">
        <v>7587</v>
      </c>
      <c r="D486" s="19">
        <v>377308</v>
      </c>
      <c r="E486" s="19">
        <v>4595714</v>
      </c>
      <c r="F486" s="19">
        <v>19</v>
      </c>
      <c r="G486" s="36">
        <v>45632</v>
      </c>
      <c r="H486" s="19">
        <v>0</v>
      </c>
      <c r="I486" s="19">
        <v>0</v>
      </c>
      <c r="J486" s="19">
        <v>1938</v>
      </c>
      <c r="K486" s="19" t="s">
        <v>163</v>
      </c>
      <c r="L486" s="19">
        <v>1</v>
      </c>
      <c r="M486" s="19">
        <v>4010427</v>
      </c>
      <c r="N486" s="19" t="s">
        <v>215</v>
      </c>
      <c r="O486" s="19">
        <v>194500</v>
      </c>
      <c r="P486" s="229">
        <v>45632.642395833333</v>
      </c>
      <c r="Q486" s="19">
        <v>194.5</v>
      </c>
      <c r="R486" s="19" t="s">
        <v>43</v>
      </c>
      <c r="S486" s="62" t="s">
        <v>180</v>
      </c>
    </row>
    <row r="487" spans="1:19" x14ac:dyDescent="0.25">
      <c r="A487" s="62" t="s">
        <v>180</v>
      </c>
      <c r="B487" s="19">
        <v>34712719</v>
      </c>
      <c r="C487" s="19" t="s">
        <v>7587</v>
      </c>
      <c r="D487" s="19">
        <v>377308</v>
      </c>
      <c r="E487" s="19">
        <v>4595714</v>
      </c>
      <c r="F487" s="19">
        <v>20</v>
      </c>
      <c r="G487" s="36">
        <v>45632</v>
      </c>
      <c r="H487" s="19">
        <v>0</v>
      </c>
      <c r="I487" s="19">
        <v>1</v>
      </c>
      <c r="J487" s="19">
        <v>0</v>
      </c>
      <c r="L487" s="19">
        <v>1</v>
      </c>
      <c r="O487" s="19">
        <v>1937</v>
      </c>
      <c r="P487" s="229">
        <v>45632.642418981479</v>
      </c>
      <c r="Q487" s="19">
        <v>1.9370000000000001</v>
      </c>
      <c r="R487" s="19" t="s">
        <v>43</v>
      </c>
      <c r="S487" s="62" t="s">
        <v>180</v>
      </c>
    </row>
    <row r="488" spans="1:19" x14ac:dyDescent="0.25">
      <c r="A488" s="62" t="s">
        <v>180</v>
      </c>
      <c r="B488" s="19">
        <v>34712719</v>
      </c>
      <c r="C488" s="19" t="s">
        <v>7587</v>
      </c>
      <c r="D488" s="19">
        <v>377308</v>
      </c>
      <c r="E488" s="19">
        <v>4595714</v>
      </c>
      <c r="F488" s="19">
        <v>21</v>
      </c>
      <c r="G488" s="36">
        <v>45632</v>
      </c>
      <c r="H488" s="19">
        <v>0</v>
      </c>
      <c r="I488" s="19">
        <v>0</v>
      </c>
      <c r="J488" s="19">
        <v>1932</v>
      </c>
      <c r="K488" s="19" t="s">
        <v>173</v>
      </c>
      <c r="L488" s="19">
        <v>1</v>
      </c>
      <c r="O488" s="19">
        <v>370933</v>
      </c>
      <c r="P488" s="229">
        <v>45632.64671296296</v>
      </c>
      <c r="Q488" s="19">
        <v>370.93299999999999</v>
      </c>
      <c r="R488" s="19" t="s">
        <v>43</v>
      </c>
      <c r="S488" s="62" t="s">
        <v>180</v>
      </c>
    </row>
    <row r="489" spans="1:19" x14ac:dyDescent="0.25">
      <c r="A489" s="62" t="s">
        <v>180</v>
      </c>
      <c r="B489" s="19">
        <v>34712719</v>
      </c>
      <c r="C489" s="19" t="s">
        <v>7587</v>
      </c>
      <c r="D489" s="19">
        <v>377308</v>
      </c>
      <c r="E489" s="19">
        <v>4595714</v>
      </c>
      <c r="F489" s="19">
        <v>22</v>
      </c>
      <c r="G489" s="36">
        <v>45632</v>
      </c>
      <c r="H489" s="19">
        <v>0</v>
      </c>
      <c r="I489" s="19">
        <v>1</v>
      </c>
      <c r="J489" s="19">
        <v>0</v>
      </c>
      <c r="L489" s="19">
        <v>1</v>
      </c>
      <c r="O489" s="19">
        <v>1991517</v>
      </c>
      <c r="P489" s="229">
        <v>45632.669756944444</v>
      </c>
      <c r="Q489" s="19">
        <v>1991.5170000000001</v>
      </c>
      <c r="R489" s="19" t="s">
        <v>43</v>
      </c>
      <c r="S489" s="62" t="s">
        <v>180</v>
      </c>
    </row>
    <row r="490" spans="1:19" x14ac:dyDescent="0.25">
      <c r="A490" s="62" t="s">
        <v>180</v>
      </c>
      <c r="B490" s="19">
        <v>34712719</v>
      </c>
      <c r="C490" s="19" t="s">
        <v>7587</v>
      </c>
      <c r="D490" s="19">
        <v>377308</v>
      </c>
      <c r="E490" s="19">
        <v>4595714</v>
      </c>
      <c r="F490" s="19">
        <v>23</v>
      </c>
      <c r="G490" s="36">
        <v>45632</v>
      </c>
      <c r="H490" s="19">
        <v>0</v>
      </c>
      <c r="I490" s="19">
        <v>0</v>
      </c>
      <c r="J490" s="19">
        <v>1934</v>
      </c>
      <c r="K490" s="19" t="s">
        <v>160</v>
      </c>
      <c r="L490" s="19">
        <v>1</v>
      </c>
      <c r="O490" s="19">
        <v>910100</v>
      </c>
      <c r="P490" s="229">
        <v>45632.680289351854</v>
      </c>
      <c r="Q490" s="19">
        <v>910.1</v>
      </c>
      <c r="R490" s="19" t="s">
        <v>43</v>
      </c>
      <c r="S490" s="62" t="s">
        <v>180</v>
      </c>
    </row>
    <row r="491" spans="1:19" x14ac:dyDescent="0.25">
      <c r="A491" s="62" t="s">
        <v>180</v>
      </c>
      <c r="B491" s="19">
        <v>34712719</v>
      </c>
      <c r="C491" s="19" t="s">
        <v>7587</v>
      </c>
      <c r="D491" s="19">
        <v>377308</v>
      </c>
      <c r="E491" s="19">
        <v>4595714</v>
      </c>
      <c r="F491" s="19">
        <v>24</v>
      </c>
      <c r="G491" s="36">
        <v>45632</v>
      </c>
      <c r="H491" s="19">
        <v>0</v>
      </c>
      <c r="I491" s="19">
        <v>0</v>
      </c>
      <c r="J491" s="19">
        <v>1931</v>
      </c>
      <c r="K491" s="19" t="s">
        <v>168</v>
      </c>
      <c r="L491" s="19">
        <v>1</v>
      </c>
      <c r="O491" s="19">
        <v>382256</v>
      </c>
      <c r="P491" s="229">
        <v>45632.68472222222</v>
      </c>
      <c r="Q491" s="19">
        <v>382.25599999999997</v>
      </c>
      <c r="R491" s="19" t="s">
        <v>43</v>
      </c>
      <c r="S491" s="62" t="s">
        <v>180</v>
      </c>
    </row>
    <row r="492" spans="1:19" x14ac:dyDescent="0.25">
      <c r="A492" s="62" t="s">
        <v>180</v>
      </c>
      <c r="B492" s="19">
        <v>34712719</v>
      </c>
      <c r="C492" s="19" t="s">
        <v>7587</v>
      </c>
      <c r="D492" s="19">
        <v>377308</v>
      </c>
      <c r="E492" s="19">
        <v>4595714</v>
      </c>
      <c r="F492" s="19">
        <v>25</v>
      </c>
      <c r="G492" s="36">
        <v>45632</v>
      </c>
      <c r="H492" s="19">
        <v>0</v>
      </c>
      <c r="I492" s="19">
        <v>1</v>
      </c>
      <c r="J492" s="19">
        <v>0</v>
      </c>
      <c r="L492" s="19">
        <v>1</v>
      </c>
      <c r="O492" s="19">
        <v>2272514</v>
      </c>
      <c r="P492" s="229">
        <v>45632.711018518516</v>
      </c>
      <c r="Q492" s="19">
        <v>2272.5140000000001</v>
      </c>
      <c r="R492" s="19" t="s">
        <v>43</v>
      </c>
      <c r="S492" s="62" t="s">
        <v>180</v>
      </c>
    </row>
    <row r="493" spans="1:19" x14ac:dyDescent="0.25">
      <c r="A493" s="62" t="s">
        <v>180</v>
      </c>
      <c r="B493" s="19">
        <v>34712719</v>
      </c>
      <c r="C493" s="19" t="s">
        <v>7587</v>
      </c>
      <c r="D493" s="19">
        <v>377308</v>
      </c>
      <c r="E493" s="19">
        <v>4595714</v>
      </c>
      <c r="F493" s="19">
        <v>26</v>
      </c>
      <c r="G493" s="36">
        <v>45632</v>
      </c>
      <c r="H493" s="19">
        <v>1</v>
      </c>
      <c r="I493" s="19">
        <v>0</v>
      </c>
      <c r="J493" s="19">
        <v>0</v>
      </c>
      <c r="L493" s="19">
        <v>1</v>
      </c>
      <c r="M493" s="19">
        <v>431941</v>
      </c>
      <c r="N493" s="19" t="s">
        <v>214</v>
      </c>
      <c r="O493" s="19">
        <v>577040</v>
      </c>
      <c r="P493" s="229">
        <v>45632.71769675926</v>
      </c>
      <c r="Q493" s="19">
        <v>577.04</v>
      </c>
      <c r="R493" s="19" t="s">
        <v>43</v>
      </c>
      <c r="S493" s="62" t="s">
        <v>180</v>
      </c>
    </row>
    <row r="494" spans="1:19" x14ac:dyDescent="0.25">
      <c r="A494" s="62" t="s">
        <v>180</v>
      </c>
      <c r="B494" s="19">
        <v>34712719</v>
      </c>
      <c r="C494" s="19" t="s">
        <v>7587</v>
      </c>
      <c r="D494" s="19">
        <v>377308</v>
      </c>
      <c r="E494" s="19">
        <v>4595714</v>
      </c>
      <c r="F494" s="19">
        <v>27</v>
      </c>
      <c r="G494" s="36">
        <v>45632</v>
      </c>
      <c r="H494" s="19">
        <v>0</v>
      </c>
      <c r="I494" s="19">
        <v>0</v>
      </c>
      <c r="J494" s="19">
        <v>1938</v>
      </c>
      <c r="K494" s="19" t="s">
        <v>163</v>
      </c>
      <c r="L494" s="19">
        <v>1</v>
      </c>
      <c r="M494" s="19">
        <v>431941</v>
      </c>
      <c r="N494" s="19" t="s">
        <v>214</v>
      </c>
      <c r="O494" s="19">
        <v>174100</v>
      </c>
      <c r="P494" s="229">
        <v>45632.719710648147</v>
      </c>
      <c r="Q494" s="19">
        <v>174.1</v>
      </c>
      <c r="R494" s="19" t="s">
        <v>43</v>
      </c>
      <c r="S494" s="62" t="s">
        <v>180</v>
      </c>
    </row>
    <row r="495" spans="1:19" x14ac:dyDescent="0.25">
      <c r="A495" s="62" t="s">
        <v>180</v>
      </c>
      <c r="B495" s="19">
        <v>34712719</v>
      </c>
      <c r="C495" s="19" t="s">
        <v>7587</v>
      </c>
      <c r="D495" s="19">
        <v>377308</v>
      </c>
      <c r="E495" s="19">
        <v>4595714</v>
      </c>
      <c r="F495" s="19">
        <v>28</v>
      </c>
      <c r="G495" s="36">
        <v>45632</v>
      </c>
      <c r="H495" s="19">
        <v>0</v>
      </c>
      <c r="I495" s="19">
        <v>1</v>
      </c>
      <c r="J495" s="19">
        <v>0</v>
      </c>
      <c r="L495" s="19">
        <v>1</v>
      </c>
      <c r="O495" s="19">
        <v>2619060</v>
      </c>
      <c r="P495" s="229">
        <v>45632.750023148146</v>
      </c>
      <c r="Q495" s="19">
        <v>2619.06</v>
      </c>
      <c r="R495" s="19" t="s">
        <v>43</v>
      </c>
      <c r="S495" s="62" t="s">
        <v>180</v>
      </c>
    </row>
    <row r="496" spans="1:19" x14ac:dyDescent="0.25">
      <c r="A496" s="62" t="s">
        <v>180</v>
      </c>
      <c r="B496" s="19">
        <v>34712719</v>
      </c>
      <c r="C496" s="19" t="s">
        <v>7587</v>
      </c>
      <c r="D496" s="19">
        <v>377308</v>
      </c>
      <c r="E496" s="19">
        <v>4595714</v>
      </c>
      <c r="F496" s="19">
        <v>29</v>
      </c>
      <c r="G496" s="36">
        <v>45632</v>
      </c>
      <c r="H496" s="19">
        <v>0</v>
      </c>
      <c r="I496" s="19">
        <v>0</v>
      </c>
      <c r="J496" s="19">
        <v>0</v>
      </c>
      <c r="L496" s="19">
        <v>2</v>
      </c>
      <c r="O496" s="19">
        <v>0</v>
      </c>
      <c r="P496" s="229">
        <v>45632.750023148146</v>
      </c>
      <c r="Q496" s="19">
        <v>0</v>
      </c>
      <c r="R496" s="19" t="s">
        <v>43</v>
      </c>
      <c r="S496" s="62" t="s">
        <v>180</v>
      </c>
    </row>
    <row r="497" spans="1:19" x14ac:dyDescent="0.25">
      <c r="A497" s="62" t="s">
        <v>62</v>
      </c>
      <c r="B497" s="19">
        <v>20755984</v>
      </c>
      <c r="C497" s="19" t="s">
        <v>7546</v>
      </c>
      <c r="D497" s="19">
        <v>377305</v>
      </c>
      <c r="E497" s="19">
        <v>4595714</v>
      </c>
      <c r="F497" s="19">
        <v>1</v>
      </c>
      <c r="G497" s="36">
        <v>45628</v>
      </c>
      <c r="H497" s="19">
        <v>0</v>
      </c>
      <c r="I497" s="19">
        <v>0</v>
      </c>
      <c r="J497" s="19">
        <v>0</v>
      </c>
      <c r="L497" s="19">
        <v>0</v>
      </c>
      <c r="O497" s="19">
        <v>3</v>
      </c>
      <c r="P497" s="229">
        <v>45627.712685185186</v>
      </c>
      <c r="Q497" s="19">
        <v>3.0000000000000001E-3</v>
      </c>
      <c r="R497" s="19" t="s">
        <v>55</v>
      </c>
      <c r="S497" s="62" t="s">
        <v>62</v>
      </c>
    </row>
    <row r="498" spans="1:19" x14ac:dyDescent="0.25">
      <c r="A498" s="62" t="s">
        <v>62</v>
      </c>
      <c r="B498" s="19">
        <v>20755984</v>
      </c>
      <c r="C498" s="19" t="s">
        <v>7546</v>
      </c>
      <c r="D498" s="19">
        <v>377305</v>
      </c>
      <c r="E498" s="19">
        <v>4595714</v>
      </c>
      <c r="F498" s="19">
        <v>2</v>
      </c>
      <c r="G498" s="36">
        <v>45628</v>
      </c>
      <c r="H498" s="19">
        <v>0</v>
      </c>
      <c r="I498" s="19">
        <v>0</v>
      </c>
      <c r="J498" s="19">
        <v>0</v>
      </c>
      <c r="L498" s="19">
        <v>1</v>
      </c>
      <c r="O498" s="19">
        <v>27567</v>
      </c>
      <c r="P498" s="229">
        <v>45627.713009259256</v>
      </c>
      <c r="Q498" s="19">
        <v>27.567</v>
      </c>
      <c r="R498" s="19" t="s">
        <v>55</v>
      </c>
      <c r="S498" s="62" t="s">
        <v>62</v>
      </c>
    </row>
    <row r="499" spans="1:19" x14ac:dyDescent="0.25">
      <c r="A499" s="62" t="s">
        <v>62</v>
      </c>
      <c r="B499" s="19">
        <v>20755984</v>
      </c>
      <c r="C499" s="19" t="s">
        <v>7546</v>
      </c>
      <c r="D499" s="19">
        <v>377305</v>
      </c>
      <c r="E499" s="19">
        <v>4595714</v>
      </c>
      <c r="F499" s="19">
        <v>3</v>
      </c>
      <c r="G499" s="36">
        <v>45628</v>
      </c>
      <c r="H499" s="19">
        <v>0</v>
      </c>
      <c r="I499" s="19">
        <v>0</v>
      </c>
      <c r="J499" s="19">
        <v>1936</v>
      </c>
      <c r="K499" s="19" t="s">
        <v>164</v>
      </c>
      <c r="L499" s="19">
        <v>1</v>
      </c>
      <c r="O499" s="19">
        <v>3317870</v>
      </c>
      <c r="P499" s="229">
        <v>45627.751400462963</v>
      </c>
      <c r="Q499" s="19">
        <v>3317.87</v>
      </c>
      <c r="R499" s="19" t="s">
        <v>55</v>
      </c>
      <c r="S499" s="62" t="s">
        <v>62</v>
      </c>
    </row>
    <row r="500" spans="1:19" x14ac:dyDescent="0.25">
      <c r="A500" s="62" t="s">
        <v>62</v>
      </c>
      <c r="B500" s="19">
        <v>20755984</v>
      </c>
      <c r="C500" s="19" t="s">
        <v>7546</v>
      </c>
      <c r="D500" s="19">
        <v>377305</v>
      </c>
      <c r="E500" s="19">
        <v>4595714</v>
      </c>
      <c r="F500" s="19">
        <v>4</v>
      </c>
      <c r="G500" s="36">
        <v>45628</v>
      </c>
      <c r="H500" s="19">
        <v>0</v>
      </c>
      <c r="I500" s="19">
        <v>0</v>
      </c>
      <c r="J500" s="19">
        <v>1931</v>
      </c>
      <c r="K500" s="19" t="s">
        <v>168</v>
      </c>
      <c r="L500" s="19">
        <v>1</v>
      </c>
      <c r="O500" s="19">
        <v>8233987</v>
      </c>
      <c r="P500" s="229">
        <v>45627.846701388888</v>
      </c>
      <c r="Q500" s="19">
        <v>8233.9869999999992</v>
      </c>
      <c r="R500" s="19" t="s">
        <v>55</v>
      </c>
      <c r="S500" s="62" t="s">
        <v>62</v>
      </c>
    </row>
    <row r="501" spans="1:19" x14ac:dyDescent="0.25">
      <c r="A501" s="62" t="s">
        <v>62</v>
      </c>
      <c r="B501" s="19">
        <v>20755984</v>
      </c>
      <c r="C501" s="19" t="s">
        <v>7546</v>
      </c>
      <c r="D501" s="19">
        <v>377305</v>
      </c>
      <c r="E501" s="19">
        <v>4595714</v>
      </c>
      <c r="F501" s="19">
        <v>5</v>
      </c>
      <c r="G501" s="36">
        <v>45628</v>
      </c>
      <c r="H501" s="19">
        <v>0</v>
      </c>
      <c r="I501" s="19">
        <v>0</v>
      </c>
      <c r="J501" s="19">
        <v>1936</v>
      </c>
      <c r="K501" s="19" t="s">
        <v>164</v>
      </c>
      <c r="L501" s="19">
        <v>1</v>
      </c>
      <c r="O501" s="19">
        <v>4778326</v>
      </c>
      <c r="P501" s="229">
        <v>45627.902013888888</v>
      </c>
      <c r="Q501" s="19">
        <v>4778.326</v>
      </c>
      <c r="R501" s="19" t="s">
        <v>55</v>
      </c>
      <c r="S501" s="62" t="s">
        <v>62</v>
      </c>
    </row>
    <row r="502" spans="1:19" x14ac:dyDescent="0.25">
      <c r="A502" s="62" t="s">
        <v>62</v>
      </c>
      <c r="B502" s="19">
        <v>20755984</v>
      </c>
      <c r="C502" s="19" t="s">
        <v>7546</v>
      </c>
      <c r="D502" s="19">
        <v>377305</v>
      </c>
      <c r="E502" s="19">
        <v>4595714</v>
      </c>
      <c r="F502" s="19">
        <v>6</v>
      </c>
      <c r="G502" s="36">
        <v>45628</v>
      </c>
      <c r="H502" s="19">
        <v>0</v>
      </c>
      <c r="I502" s="19">
        <v>0</v>
      </c>
      <c r="J502" s="19">
        <v>1933</v>
      </c>
      <c r="K502" s="19" t="s">
        <v>167</v>
      </c>
      <c r="L502" s="19">
        <v>1</v>
      </c>
      <c r="O502" s="19">
        <v>2091344</v>
      </c>
      <c r="P502" s="229">
        <v>45627.926215277781</v>
      </c>
      <c r="Q502" s="19">
        <v>2091.3440000000001</v>
      </c>
      <c r="R502" s="19" t="s">
        <v>55</v>
      </c>
      <c r="S502" s="62" t="s">
        <v>62</v>
      </c>
    </row>
    <row r="503" spans="1:19" x14ac:dyDescent="0.25">
      <c r="A503" s="62" t="s">
        <v>62</v>
      </c>
      <c r="B503" s="19">
        <v>20755984</v>
      </c>
      <c r="C503" s="19" t="s">
        <v>7546</v>
      </c>
      <c r="D503" s="19">
        <v>377305</v>
      </c>
      <c r="E503" s="19">
        <v>4595714</v>
      </c>
      <c r="F503" s="19">
        <v>7</v>
      </c>
      <c r="G503" s="36">
        <v>45628</v>
      </c>
      <c r="H503" s="19">
        <v>0</v>
      </c>
      <c r="I503" s="19">
        <v>0</v>
      </c>
      <c r="J503" s="19">
        <v>1936</v>
      </c>
      <c r="K503" s="19" t="s">
        <v>164</v>
      </c>
      <c r="L503" s="19">
        <v>1</v>
      </c>
      <c r="O503" s="19">
        <v>17271173</v>
      </c>
      <c r="P503" s="229">
        <v>45628.126111111109</v>
      </c>
      <c r="Q503" s="19">
        <v>17271.172999999999</v>
      </c>
      <c r="R503" s="19" t="s">
        <v>55</v>
      </c>
      <c r="S503" s="62" t="s">
        <v>62</v>
      </c>
    </row>
    <row r="504" spans="1:19" x14ac:dyDescent="0.25">
      <c r="A504" s="62" t="s">
        <v>62</v>
      </c>
      <c r="B504" s="19">
        <v>20755984</v>
      </c>
      <c r="C504" s="19" t="s">
        <v>7546</v>
      </c>
      <c r="D504" s="19">
        <v>377305</v>
      </c>
      <c r="E504" s="19">
        <v>4595714</v>
      </c>
      <c r="F504" s="19">
        <v>8</v>
      </c>
      <c r="G504" s="36">
        <v>45628</v>
      </c>
      <c r="H504" s="19">
        <v>0</v>
      </c>
      <c r="I504" s="19">
        <v>0</v>
      </c>
      <c r="J504" s="19">
        <v>0</v>
      </c>
      <c r="L504" s="19">
        <v>1</v>
      </c>
      <c r="O504" s="19">
        <v>5003</v>
      </c>
      <c r="P504" s="229">
        <v>45628.126168981478</v>
      </c>
      <c r="Q504" s="19">
        <v>5.0030000000000001</v>
      </c>
      <c r="R504" s="19" t="s">
        <v>55</v>
      </c>
      <c r="S504" s="62" t="s">
        <v>62</v>
      </c>
    </row>
    <row r="505" spans="1:19" x14ac:dyDescent="0.25">
      <c r="A505" s="62" t="s">
        <v>62</v>
      </c>
      <c r="B505" s="19">
        <v>20755984</v>
      </c>
      <c r="C505" s="19" t="s">
        <v>7546</v>
      </c>
      <c r="D505" s="19">
        <v>377305</v>
      </c>
      <c r="E505" s="19">
        <v>4595714</v>
      </c>
      <c r="F505" s="19">
        <v>9</v>
      </c>
      <c r="G505" s="36">
        <v>45628</v>
      </c>
      <c r="H505" s="19">
        <v>0</v>
      </c>
      <c r="I505" s="19">
        <v>0</v>
      </c>
      <c r="J505" s="19">
        <v>0</v>
      </c>
      <c r="L505" s="19">
        <v>1</v>
      </c>
      <c r="O505" s="19">
        <v>7</v>
      </c>
      <c r="P505" s="229">
        <v>45628.126168981478</v>
      </c>
      <c r="Q505" s="19">
        <v>7.0000000000000001E-3</v>
      </c>
      <c r="R505" s="19" t="s">
        <v>55</v>
      </c>
      <c r="S505" s="62" t="s">
        <v>62</v>
      </c>
    </row>
    <row r="506" spans="1:19" x14ac:dyDescent="0.25">
      <c r="A506" s="62" t="s">
        <v>62</v>
      </c>
      <c r="B506" s="19">
        <v>20755984</v>
      </c>
      <c r="C506" s="19" t="s">
        <v>7546</v>
      </c>
      <c r="D506" s="19">
        <v>377305</v>
      </c>
      <c r="E506" s="19">
        <v>4595714</v>
      </c>
      <c r="F506" s="19">
        <v>10</v>
      </c>
      <c r="G506" s="36">
        <v>45628</v>
      </c>
      <c r="H506" s="19">
        <v>0</v>
      </c>
      <c r="I506" s="19">
        <v>0</v>
      </c>
      <c r="J506" s="19">
        <v>0</v>
      </c>
      <c r="L506" s="19">
        <v>2</v>
      </c>
      <c r="O506" s="19">
        <v>0</v>
      </c>
      <c r="P506" s="229">
        <v>45628.126168981478</v>
      </c>
      <c r="Q506" s="19">
        <v>0</v>
      </c>
      <c r="R506" s="19" t="s">
        <v>55</v>
      </c>
      <c r="S506" s="62" t="s">
        <v>62</v>
      </c>
    </row>
    <row r="507" spans="1:19" x14ac:dyDescent="0.25">
      <c r="A507" s="62" t="s">
        <v>62</v>
      </c>
      <c r="B507" s="19">
        <v>20755984</v>
      </c>
      <c r="C507" s="19" t="s">
        <v>7546</v>
      </c>
      <c r="D507" s="19">
        <v>377305</v>
      </c>
      <c r="E507" s="19">
        <v>4595714</v>
      </c>
      <c r="F507" s="19">
        <v>1</v>
      </c>
      <c r="G507" s="36">
        <v>45631</v>
      </c>
      <c r="H507" s="19">
        <v>0</v>
      </c>
      <c r="I507" s="19">
        <v>0</v>
      </c>
      <c r="J507" s="19">
        <v>0</v>
      </c>
      <c r="L507" s="19">
        <v>0</v>
      </c>
      <c r="O507" s="19">
        <v>3</v>
      </c>
      <c r="P507" s="229">
        <v>45630.714884259258</v>
      </c>
      <c r="Q507" s="19">
        <v>3.0000000000000001E-3</v>
      </c>
      <c r="R507" s="19" t="s">
        <v>55</v>
      </c>
      <c r="S507" s="62" t="s">
        <v>62</v>
      </c>
    </row>
    <row r="508" spans="1:19" x14ac:dyDescent="0.25">
      <c r="A508" s="62" t="s">
        <v>62</v>
      </c>
      <c r="B508" s="19">
        <v>20755984</v>
      </c>
      <c r="C508" s="19" t="s">
        <v>7546</v>
      </c>
      <c r="D508" s="19">
        <v>377305</v>
      </c>
      <c r="E508" s="19">
        <v>4595714</v>
      </c>
      <c r="F508" s="19">
        <v>2</v>
      </c>
      <c r="G508" s="36">
        <v>45631</v>
      </c>
      <c r="H508" s="19">
        <v>0</v>
      </c>
      <c r="I508" s="19">
        <v>0</v>
      </c>
      <c r="J508" s="19">
        <v>0</v>
      </c>
      <c r="L508" s="19">
        <v>1</v>
      </c>
      <c r="O508" s="19">
        <v>6177</v>
      </c>
      <c r="P508" s="229">
        <v>45630.714953703704</v>
      </c>
      <c r="Q508" s="19">
        <v>6.1769999999999996</v>
      </c>
      <c r="R508" s="19" t="s">
        <v>55</v>
      </c>
      <c r="S508" s="62" t="s">
        <v>62</v>
      </c>
    </row>
    <row r="509" spans="1:19" x14ac:dyDescent="0.25">
      <c r="A509" s="62" t="s">
        <v>62</v>
      </c>
      <c r="B509" s="19">
        <v>20755984</v>
      </c>
      <c r="C509" s="19" t="s">
        <v>7546</v>
      </c>
      <c r="D509" s="19">
        <v>377305</v>
      </c>
      <c r="E509" s="19">
        <v>4595714</v>
      </c>
      <c r="F509" s="19">
        <v>3</v>
      </c>
      <c r="G509" s="36">
        <v>45631</v>
      </c>
      <c r="H509" s="19">
        <v>0</v>
      </c>
      <c r="I509" s="19">
        <v>0</v>
      </c>
      <c r="J509" s="19">
        <v>1936</v>
      </c>
      <c r="K509" s="19" t="s">
        <v>164</v>
      </c>
      <c r="L509" s="19">
        <v>1</v>
      </c>
      <c r="O509" s="19">
        <v>19638230</v>
      </c>
      <c r="P509" s="229">
        <v>45630.942256944443</v>
      </c>
      <c r="Q509" s="19">
        <v>19638.23</v>
      </c>
      <c r="R509" s="19" t="s">
        <v>55</v>
      </c>
      <c r="S509" s="62" t="s">
        <v>62</v>
      </c>
    </row>
    <row r="510" spans="1:19" x14ac:dyDescent="0.25">
      <c r="A510" s="62" t="s">
        <v>62</v>
      </c>
      <c r="B510" s="19">
        <v>20755984</v>
      </c>
      <c r="C510" s="19" t="s">
        <v>7546</v>
      </c>
      <c r="D510" s="19">
        <v>377305</v>
      </c>
      <c r="E510" s="19">
        <v>4595714</v>
      </c>
      <c r="F510" s="19">
        <v>4</v>
      </c>
      <c r="G510" s="36">
        <v>45631</v>
      </c>
      <c r="H510" s="19">
        <v>0</v>
      </c>
      <c r="I510" s="19">
        <v>0</v>
      </c>
      <c r="J510" s="19">
        <v>1933</v>
      </c>
      <c r="K510" s="19" t="s">
        <v>167</v>
      </c>
      <c r="L510" s="19">
        <v>1</v>
      </c>
      <c r="O510" s="19">
        <v>5008410</v>
      </c>
      <c r="P510" s="229">
        <v>45631.000219907408</v>
      </c>
      <c r="Q510" s="19">
        <v>5008.41</v>
      </c>
      <c r="R510" s="19" t="s">
        <v>55</v>
      </c>
      <c r="S510" s="62" t="s">
        <v>62</v>
      </c>
    </row>
    <row r="511" spans="1:19" x14ac:dyDescent="0.25">
      <c r="A511" s="62" t="s">
        <v>62</v>
      </c>
      <c r="B511" s="19">
        <v>20755984</v>
      </c>
      <c r="C511" s="19" t="s">
        <v>7546</v>
      </c>
      <c r="D511" s="19">
        <v>377305</v>
      </c>
      <c r="E511" s="19">
        <v>4595714</v>
      </c>
      <c r="F511" s="19">
        <v>5</v>
      </c>
      <c r="G511" s="36">
        <v>45631</v>
      </c>
      <c r="H511" s="19">
        <v>0</v>
      </c>
      <c r="I511" s="19">
        <v>0</v>
      </c>
      <c r="J511" s="19">
        <v>1936</v>
      </c>
      <c r="K511" s="19" t="s">
        <v>164</v>
      </c>
      <c r="L511" s="19">
        <v>1</v>
      </c>
      <c r="O511" s="19">
        <v>8346060</v>
      </c>
      <c r="P511" s="229">
        <v>45631.096817129626</v>
      </c>
      <c r="Q511" s="19">
        <v>8346.06</v>
      </c>
      <c r="R511" s="19" t="s">
        <v>55</v>
      </c>
      <c r="S511" s="62" t="s">
        <v>62</v>
      </c>
    </row>
    <row r="512" spans="1:19" x14ac:dyDescent="0.25">
      <c r="A512" s="62" t="s">
        <v>62</v>
      </c>
      <c r="B512" s="19">
        <v>20755984</v>
      </c>
      <c r="C512" s="19" t="s">
        <v>7546</v>
      </c>
      <c r="D512" s="19">
        <v>377305</v>
      </c>
      <c r="E512" s="19">
        <v>4595714</v>
      </c>
      <c r="F512" s="19">
        <v>6</v>
      </c>
      <c r="G512" s="36">
        <v>45631</v>
      </c>
      <c r="H512" s="19">
        <v>0</v>
      </c>
      <c r="I512" s="19">
        <v>0</v>
      </c>
      <c r="J512" s="19">
        <v>0</v>
      </c>
      <c r="L512" s="19">
        <v>2</v>
      </c>
      <c r="O512" s="19">
        <v>0</v>
      </c>
      <c r="P512" s="229">
        <v>45631.096817129626</v>
      </c>
      <c r="Q512" s="19">
        <v>0</v>
      </c>
      <c r="R512" s="19" t="s">
        <v>55</v>
      </c>
      <c r="S512" s="62" t="s">
        <v>62</v>
      </c>
    </row>
    <row r="513" spans="1:19" x14ac:dyDescent="0.25">
      <c r="A513" s="62" t="s">
        <v>178</v>
      </c>
      <c r="B513" s="19">
        <v>34568687</v>
      </c>
      <c r="C513" s="19" t="s">
        <v>177</v>
      </c>
      <c r="D513" s="19">
        <v>377301</v>
      </c>
      <c r="E513" s="19">
        <v>4595714</v>
      </c>
      <c r="F513" s="19">
        <v>1</v>
      </c>
      <c r="G513" s="36">
        <v>45629</v>
      </c>
      <c r="H513" s="19">
        <v>0</v>
      </c>
      <c r="I513" s="19">
        <v>0</v>
      </c>
      <c r="J513" s="19">
        <v>0</v>
      </c>
      <c r="L513" s="19">
        <v>0</v>
      </c>
      <c r="O513" s="19">
        <v>0</v>
      </c>
      <c r="P513" s="229">
        <v>45629.085173611114</v>
      </c>
      <c r="Q513" s="19">
        <v>0</v>
      </c>
      <c r="R513" s="19" t="s">
        <v>52</v>
      </c>
      <c r="S513" s="62" t="s">
        <v>178</v>
      </c>
    </row>
    <row r="514" spans="1:19" x14ac:dyDescent="0.25">
      <c r="A514" s="62" t="s">
        <v>178</v>
      </c>
      <c r="B514" s="19">
        <v>34568687</v>
      </c>
      <c r="C514" s="19" t="s">
        <v>177</v>
      </c>
      <c r="D514" s="19">
        <v>377301</v>
      </c>
      <c r="E514" s="19">
        <v>4595714</v>
      </c>
      <c r="F514" s="19">
        <v>2</v>
      </c>
      <c r="G514" s="36">
        <v>45629</v>
      </c>
      <c r="H514" s="19">
        <v>0</v>
      </c>
      <c r="I514" s="19">
        <v>0</v>
      </c>
      <c r="J514" s="19">
        <v>0</v>
      </c>
      <c r="L514" s="19">
        <v>1</v>
      </c>
      <c r="O514" s="19">
        <v>7580</v>
      </c>
      <c r="P514" s="229">
        <v>45629.08525462963</v>
      </c>
      <c r="Q514" s="19">
        <v>7.58</v>
      </c>
      <c r="R514" s="19" t="s">
        <v>52</v>
      </c>
      <c r="S514" s="62" t="s">
        <v>178</v>
      </c>
    </row>
    <row r="515" spans="1:19" x14ac:dyDescent="0.25">
      <c r="A515" s="62" t="s">
        <v>178</v>
      </c>
      <c r="B515" s="19">
        <v>34568687</v>
      </c>
      <c r="C515" s="19" t="s">
        <v>177</v>
      </c>
      <c r="D515" s="19">
        <v>377301</v>
      </c>
      <c r="E515" s="19">
        <v>4595714</v>
      </c>
      <c r="F515" s="19">
        <v>3</v>
      </c>
      <c r="G515" s="36">
        <v>45629</v>
      </c>
      <c r="H515" s="19">
        <v>0</v>
      </c>
      <c r="I515" s="19">
        <v>1</v>
      </c>
      <c r="J515" s="19">
        <v>0</v>
      </c>
      <c r="L515" s="19">
        <v>1</v>
      </c>
      <c r="O515" s="19">
        <v>576830</v>
      </c>
      <c r="P515" s="229">
        <v>45629.091932870368</v>
      </c>
      <c r="Q515" s="19">
        <v>576.83000000000004</v>
      </c>
      <c r="R515" s="19" t="s">
        <v>52</v>
      </c>
      <c r="S515" s="62" t="s">
        <v>178</v>
      </c>
    </row>
    <row r="516" spans="1:19" x14ac:dyDescent="0.25">
      <c r="A516" s="62" t="s">
        <v>178</v>
      </c>
      <c r="B516" s="19">
        <v>34568687</v>
      </c>
      <c r="C516" s="19" t="s">
        <v>177</v>
      </c>
      <c r="D516" s="19">
        <v>377301</v>
      </c>
      <c r="E516" s="19">
        <v>4595714</v>
      </c>
      <c r="F516" s="19">
        <v>4</v>
      </c>
      <c r="G516" s="36">
        <v>45629</v>
      </c>
      <c r="H516" s="19">
        <v>1</v>
      </c>
      <c r="I516" s="19">
        <v>0</v>
      </c>
      <c r="J516" s="19">
        <v>0</v>
      </c>
      <c r="L516" s="19">
        <v>1</v>
      </c>
      <c r="M516" s="19">
        <v>4242463</v>
      </c>
      <c r="N516" s="19" t="s">
        <v>219</v>
      </c>
      <c r="O516" s="19">
        <v>261853</v>
      </c>
      <c r="P516" s="229">
        <v>45629.094965277778</v>
      </c>
      <c r="Q516" s="19">
        <v>261.85300000000001</v>
      </c>
      <c r="R516" s="19" t="s">
        <v>52</v>
      </c>
      <c r="S516" s="62" t="s">
        <v>178</v>
      </c>
    </row>
    <row r="517" spans="1:19" x14ac:dyDescent="0.25">
      <c r="A517" s="62" t="s">
        <v>178</v>
      </c>
      <c r="B517" s="19">
        <v>34568687</v>
      </c>
      <c r="C517" s="19" t="s">
        <v>177</v>
      </c>
      <c r="D517" s="19">
        <v>377301</v>
      </c>
      <c r="E517" s="19">
        <v>4595714</v>
      </c>
      <c r="F517" s="19">
        <v>5</v>
      </c>
      <c r="G517" s="36">
        <v>45629</v>
      </c>
      <c r="H517" s="19">
        <v>0</v>
      </c>
      <c r="I517" s="19">
        <v>0</v>
      </c>
      <c r="J517" s="19">
        <v>1938</v>
      </c>
      <c r="K517" s="19" t="s">
        <v>163</v>
      </c>
      <c r="L517" s="19">
        <v>1</v>
      </c>
      <c r="M517" s="19">
        <v>4242463</v>
      </c>
      <c r="N517" s="19" t="s">
        <v>219</v>
      </c>
      <c r="O517" s="19">
        <v>6377</v>
      </c>
      <c r="P517" s="229">
        <v>45629.095034722224</v>
      </c>
      <c r="Q517" s="19">
        <v>6.3769999999999998</v>
      </c>
      <c r="R517" s="19" t="s">
        <v>52</v>
      </c>
      <c r="S517" s="62" t="s">
        <v>178</v>
      </c>
    </row>
    <row r="518" spans="1:19" x14ac:dyDescent="0.25">
      <c r="A518" s="62" t="s">
        <v>178</v>
      </c>
      <c r="B518" s="19">
        <v>34568687</v>
      </c>
      <c r="C518" s="19" t="s">
        <v>177</v>
      </c>
      <c r="D518" s="19">
        <v>377301</v>
      </c>
      <c r="E518" s="19">
        <v>4595714</v>
      </c>
      <c r="F518" s="19">
        <v>6</v>
      </c>
      <c r="G518" s="36">
        <v>45629</v>
      </c>
      <c r="H518" s="19">
        <v>0</v>
      </c>
      <c r="I518" s="19">
        <v>1</v>
      </c>
      <c r="J518" s="19">
        <v>0</v>
      </c>
      <c r="L518" s="19">
        <v>1</v>
      </c>
      <c r="O518" s="19">
        <v>642487</v>
      </c>
      <c r="P518" s="229">
        <v>45629.102476851855</v>
      </c>
      <c r="Q518" s="19">
        <v>642.48699999999997</v>
      </c>
      <c r="R518" s="19" t="s">
        <v>52</v>
      </c>
      <c r="S518" s="62" t="s">
        <v>178</v>
      </c>
    </row>
    <row r="519" spans="1:19" x14ac:dyDescent="0.25">
      <c r="A519" s="62" t="s">
        <v>178</v>
      </c>
      <c r="B519" s="19">
        <v>34568687</v>
      </c>
      <c r="C519" s="19" t="s">
        <v>177</v>
      </c>
      <c r="D519" s="19">
        <v>377301</v>
      </c>
      <c r="E519" s="19">
        <v>4595714</v>
      </c>
      <c r="F519" s="19">
        <v>7</v>
      </c>
      <c r="G519" s="36">
        <v>45629</v>
      </c>
      <c r="H519" s="19">
        <v>0</v>
      </c>
      <c r="I519" s="19">
        <v>0</v>
      </c>
      <c r="J519" s="19">
        <v>-3</v>
      </c>
      <c r="K519" s="19" t="s">
        <v>185</v>
      </c>
      <c r="L519" s="19">
        <v>1</v>
      </c>
      <c r="O519" s="19">
        <v>9063</v>
      </c>
      <c r="P519" s="229">
        <v>45629.102581018517</v>
      </c>
      <c r="Q519" s="19">
        <v>9.0630000000000006</v>
      </c>
      <c r="R519" s="19" t="s">
        <v>52</v>
      </c>
      <c r="S519" s="62" t="s">
        <v>178</v>
      </c>
    </row>
    <row r="520" spans="1:19" x14ac:dyDescent="0.25">
      <c r="A520" s="62" t="s">
        <v>178</v>
      </c>
      <c r="B520" s="19">
        <v>34568687</v>
      </c>
      <c r="C520" s="19" t="s">
        <v>177</v>
      </c>
      <c r="D520" s="19">
        <v>377301</v>
      </c>
      <c r="E520" s="19">
        <v>4595714</v>
      </c>
      <c r="F520" s="19">
        <v>8</v>
      </c>
      <c r="G520" s="36">
        <v>45629</v>
      </c>
      <c r="H520" s="19">
        <v>1</v>
      </c>
      <c r="I520" s="19">
        <v>0</v>
      </c>
      <c r="J520" s="19">
        <v>0</v>
      </c>
      <c r="L520" s="19">
        <v>1</v>
      </c>
      <c r="M520" s="19">
        <v>4225212</v>
      </c>
      <c r="N520" s="19" t="s">
        <v>220</v>
      </c>
      <c r="O520" s="19">
        <v>494797</v>
      </c>
      <c r="P520" s="229">
        <v>45629.108310185184</v>
      </c>
      <c r="Q520" s="19">
        <v>494.79700000000003</v>
      </c>
      <c r="R520" s="19" t="s">
        <v>52</v>
      </c>
      <c r="S520" s="62" t="s">
        <v>178</v>
      </c>
    </row>
    <row r="521" spans="1:19" x14ac:dyDescent="0.25">
      <c r="A521" s="62" t="s">
        <v>178</v>
      </c>
      <c r="B521" s="19">
        <v>34568687</v>
      </c>
      <c r="C521" s="19" t="s">
        <v>177</v>
      </c>
      <c r="D521" s="19">
        <v>377301</v>
      </c>
      <c r="E521" s="19">
        <v>4595714</v>
      </c>
      <c r="F521" s="19">
        <v>9</v>
      </c>
      <c r="G521" s="36">
        <v>45629</v>
      </c>
      <c r="H521" s="19">
        <v>0</v>
      </c>
      <c r="I521" s="19">
        <v>0</v>
      </c>
      <c r="J521" s="19">
        <v>1938</v>
      </c>
      <c r="K521" s="19" t="s">
        <v>163</v>
      </c>
      <c r="L521" s="19">
        <v>1</v>
      </c>
      <c r="M521" s="19">
        <v>4225212</v>
      </c>
      <c r="N521" s="19" t="s">
        <v>220</v>
      </c>
      <c r="O521" s="19">
        <v>28410</v>
      </c>
      <c r="P521" s="229">
        <v>45629.108634259261</v>
      </c>
      <c r="Q521" s="19">
        <v>28.41</v>
      </c>
      <c r="R521" s="19" t="s">
        <v>52</v>
      </c>
      <c r="S521" s="62" t="s">
        <v>178</v>
      </c>
    </row>
    <row r="522" spans="1:19" x14ac:dyDescent="0.25">
      <c r="A522" s="62" t="s">
        <v>178</v>
      </c>
      <c r="B522" s="19">
        <v>34568687</v>
      </c>
      <c r="C522" s="19" t="s">
        <v>177</v>
      </c>
      <c r="D522" s="19">
        <v>377301</v>
      </c>
      <c r="E522" s="19">
        <v>4595714</v>
      </c>
      <c r="F522" s="19">
        <v>10</v>
      </c>
      <c r="G522" s="36">
        <v>45629</v>
      </c>
      <c r="H522" s="19">
        <v>0</v>
      </c>
      <c r="I522" s="19">
        <v>0</v>
      </c>
      <c r="J522" s="19">
        <v>1937</v>
      </c>
      <c r="K522" s="19" t="s">
        <v>169</v>
      </c>
      <c r="L522" s="19">
        <v>1</v>
      </c>
      <c r="O522" s="19">
        <v>3860</v>
      </c>
      <c r="P522" s="229">
        <v>45629.108680555553</v>
      </c>
      <c r="Q522" s="19">
        <v>3.86</v>
      </c>
      <c r="R522" s="19" t="s">
        <v>52</v>
      </c>
      <c r="S522" s="62" t="s">
        <v>178</v>
      </c>
    </row>
    <row r="523" spans="1:19" x14ac:dyDescent="0.25">
      <c r="A523" s="62" t="s">
        <v>178</v>
      </c>
      <c r="B523" s="19">
        <v>34568687</v>
      </c>
      <c r="C523" s="19" t="s">
        <v>177</v>
      </c>
      <c r="D523" s="19">
        <v>377301</v>
      </c>
      <c r="E523" s="19">
        <v>4595714</v>
      </c>
      <c r="F523" s="19">
        <v>11</v>
      </c>
      <c r="G523" s="36">
        <v>45629</v>
      </c>
      <c r="H523" s="19">
        <v>0</v>
      </c>
      <c r="I523" s="19">
        <v>1</v>
      </c>
      <c r="J523" s="19">
        <v>0</v>
      </c>
      <c r="L523" s="19">
        <v>1</v>
      </c>
      <c r="O523" s="19">
        <v>90166</v>
      </c>
      <c r="P523" s="229">
        <v>45629.109722222223</v>
      </c>
      <c r="Q523" s="19">
        <v>90.165999999999997</v>
      </c>
      <c r="R523" s="19" t="s">
        <v>52</v>
      </c>
      <c r="S523" s="62" t="s">
        <v>178</v>
      </c>
    </row>
    <row r="524" spans="1:19" x14ac:dyDescent="0.25">
      <c r="A524" s="62" t="s">
        <v>178</v>
      </c>
      <c r="B524" s="19">
        <v>34568687</v>
      </c>
      <c r="C524" s="19" t="s">
        <v>177</v>
      </c>
      <c r="D524" s="19">
        <v>377301</v>
      </c>
      <c r="E524" s="19">
        <v>4595714</v>
      </c>
      <c r="F524" s="19">
        <v>12</v>
      </c>
      <c r="G524" s="36">
        <v>45629</v>
      </c>
      <c r="H524" s="19">
        <v>1</v>
      </c>
      <c r="I524" s="19">
        <v>0</v>
      </c>
      <c r="J524" s="19">
        <v>0</v>
      </c>
      <c r="L524" s="19">
        <v>1</v>
      </c>
      <c r="M524" s="19">
        <v>431936</v>
      </c>
      <c r="N524" s="19" t="s">
        <v>223</v>
      </c>
      <c r="O524" s="19">
        <v>654707</v>
      </c>
      <c r="P524" s="229">
        <v>45629.117303240739</v>
      </c>
      <c r="Q524" s="19">
        <v>654.70699999999999</v>
      </c>
      <c r="R524" s="19" t="s">
        <v>52</v>
      </c>
      <c r="S524" s="62" t="s">
        <v>178</v>
      </c>
    </row>
    <row r="525" spans="1:19" x14ac:dyDescent="0.25">
      <c r="A525" s="62" t="s">
        <v>178</v>
      </c>
      <c r="B525" s="19">
        <v>34568687</v>
      </c>
      <c r="C525" s="19" t="s">
        <v>177</v>
      </c>
      <c r="D525" s="19">
        <v>377301</v>
      </c>
      <c r="E525" s="19">
        <v>4595714</v>
      </c>
      <c r="F525" s="19">
        <v>13</v>
      </c>
      <c r="G525" s="36">
        <v>45629</v>
      </c>
      <c r="H525" s="19">
        <v>0</v>
      </c>
      <c r="I525" s="19">
        <v>0</v>
      </c>
      <c r="J525" s="19">
        <v>1938</v>
      </c>
      <c r="K525" s="19" t="s">
        <v>163</v>
      </c>
      <c r="L525" s="19">
        <v>1</v>
      </c>
      <c r="M525" s="19">
        <v>431936</v>
      </c>
      <c r="N525" s="19" t="s">
        <v>223</v>
      </c>
      <c r="O525" s="19">
        <v>90337</v>
      </c>
      <c r="P525" s="229">
        <v>45629.118344907409</v>
      </c>
      <c r="Q525" s="19">
        <v>90.337000000000003</v>
      </c>
      <c r="R525" s="19" t="s">
        <v>52</v>
      </c>
      <c r="S525" s="62" t="s">
        <v>178</v>
      </c>
    </row>
    <row r="526" spans="1:19" x14ac:dyDescent="0.25">
      <c r="A526" s="62" t="s">
        <v>178</v>
      </c>
      <c r="B526" s="19">
        <v>34568687</v>
      </c>
      <c r="C526" s="19" t="s">
        <v>177</v>
      </c>
      <c r="D526" s="19">
        <v>377301</v>
      </c>
      <c r="E526" s="19">
        <v>4595714</v>
      </c>
      <c r="F526" s="19">
        <v>14</v>
      </c>
      <c r="G526" s="36">
        <v>45629</v>
      </c>
      <c r="H526" s="19">
        <v>0</v>
      </c>
      <c r="I526" s="19">
        <v>1</v>
      </c>
      <c r="J526" s="19">
        <v>0</v>
      </c>
      <c r="L526" s="19">
        <v>1</v>
      </c>
      <c r="O526" s="19">
        <v>440196</v>
      </c>
      <c r="P526" s="229">
        <v>45629.123437499999</v>
      </c>
      <c r="Q526" s="19">
        <v>440.19600000000003</v>
      </c>
      <c r="R526" s="19" t="s">
        <v>52</v>
      </c>
      <c r="S526" s="62" t="s">
        <v>178</v>
      </c>
    </row>
    <row r="527" spans="1:19" x14ac:dyDescent="0.25">
      <c r="A527" s="62" t="s">
        <v>178</v>
      </c>
      <c r="B527" s="19">
        <v>34568687</v>
      </c>
      <c r="C527" s="19" t="s">
        <v>177</v>
      </c>
      <c r="D527" s="19">
        <v>377301</v>
      </c>
      <c r="E527" s="19">
        <v>4595714</v>
      </c>
      <c r="F527" s="19">
        <v>15</v>
      </c>
      <c r="G527" s="36">
        <v>45629</v>
      </c>
      <c r="H527" s="19">
        <v>0</v>
      </c>
      <c r="I527" s="19">
        <v>0</v>
      </c>
      <c r="J527" s="19">
        <v>1931</v>
      </c>
      <c r="K527" s="19" t="s">
        <v>168</v>
      </c>
      <c r="L527" s="19">
        <v>1</v>
      </c>
      <c r="O527" s="19">
        <v>807357</v>
      </c>
      <c r="P527" s="229">
        <v>45629.132789351854</v>
      </c>
      <c r="Q527" s="19">
        <v>807.35699999999997</v>
      </c>
      <c r="R527" s="19" t="s">
        <v>52</v>
      </c>
      <c r="S527" s="62" t="s">
        <v>178</v>
      </c>
    </row>
    <row r="528" spans="1:19" x14ac:dyDescent="0.25">
      <c r="A528" s="62" t="s">
        <v>178</v>
      </c>
      <c r="B528" s="19">
        <v>34568687</v>
      </c>
      <c r="C528" s="19" t="s">
        <v>177</v>
      </c>
      <c r="D528" s="19">
        <v>377301</v>
      </c>
      <c r="E528" s="19">
        <v>4595714</v>
      </c>
      <c r="F528" s="19">
        <v>16</v>
      </c>
      <c r="G528" s="36">
        <v>45629</v>
      </c>
      <c r="H528" s="19">
        <v>0</v>
      </c>
      <c r="I528" s="19">
        <v>1</v>
      </c>
      <c r="J528" s="19">
        <v>0</v>
      </c>
      <c r="L528" s="19">
        <v>1</v>
      </c>
      <c r="O528" s="19">
        <v>791347</v>
      </c>
      <c r="P528" s="229">
        <v>45629.141944444447</v>
      </c>
      <c r="Q528" s="19">
        <v>791.34699999999998</v>
      </c>
      <c r="R528" s="19" t="s">
        <v>52</v>
      </c>
      <c r="S528" s="62" t="s">
        <v>178</v>
      </c>
    </row>
    <row r="529" spans="1:19" x14ac:dyDescent="0.25">
      <c r="A529" s="62" t="s">
        <v>178</v>
      </c>
      <c r="B529" s="19">
        <v>34568687</v>
      </c>
      <c r="C529" s="19" t="s">
        <v>177</v>
      </c>
      <c r="D529" s="19">
        <v>377301</v>
      </c>
      <c r="E529" s="19">
        <v>4595714</v>
      </c>
      <c r="F529" s="19">
        <v>17</v>
      </c>
      <c r="G529" s="36">
        <v>45629</v>
      </c>
      <c r="H529" s="19">
        <v>0</v>
      </c>
      <c r="I529" s="19">
        <v>0</v>
      </c>
      <c r="J529" s="19">
        <v>-3</v>
      </c>
      <c r="K529" s="19" t="s">
        <v>185</v>
      </c>
      <c r="L529" s="19">
        <v>1</v>
      </c>
      <c r="O529" s="19">
        <v>9513</v>
      </c>
      <c r="P529" s="229">
        <v>45629.142048611109</v>
      </c>
      <c r="Q529" s="19">
        <v>9.5129999999999999</v>
      </c>
      <c r="R529" s="19" t="s">
        <v>52</v>
      </c>
      <c r="S529" s="62" t="s">
        <v>178</v>
      </c>
    </row>
    <row r="530" spans="1:19" x14ac:dyDescent="0.25">
      <c r="A530" s="62" t="s">
        <v>178</v>
      </c>
      <c r="B530" s="19">
        <v>34568687</v>
      </c>
      <c r="C530" s="19" t="s">
        <v>177</v>
      </c>
      <c r="D530" s="19">
        <v>377301</v>
      </c>
      <c r="E530" s="19">
        <v>4595714</v>
      </c>
      <c r="F530" s="19">
        <v>18</v>
      </c>
      <c r="G530" s="36">
        <v>45629</v>
      </c>
      <c r="H530" s="19">
        <v>1</v>
      </c>
      <c r="I530" s="19">
        <v>0</v>
      </c>
      <c r="J530" s="19">
        <v>0</v>
      </c>
      <c r="L530" s="19">
        <v>1</v>
      </c>
      <c r="M530" s="19">
        <v>4010454</v>
      </c>
      <c r="N530" s="19" t="s">
        <v>218</v>
      </c>
      <c r="O530" s="19">
        <v>248000</v>
      </c>
      <c r="P530" s="229">
        <v>45629.144918981481</v>
      </c>
      <c r="Q530" s="19">
        <v>248</v>
      </c>
      <c r="R530" s="19" t="s">
        <v>52</v>
      </c>
      <c r="S530" s="62" t="s">
        <v>178</v>
      </c>
    </row>
    <row r="531" spans="1:19" x14ac:dyDescent="0.25">
      <c r="A531" s="62" t="s">
        <v>178</v>
      </c>
      <c r="B531" s="19">
        <v>34568687</v>
      </c>
      <c r="C531" s="19" t="s">
        <v>177</v>
      </c>
      <c r="D531" s="19">
        <v>377301</v>
      </c>
      <c r="E531" s="19">
        <v>4595714</v>
      </c>
      <c r="F531" s="19">
        <v>19</v>
      </c>
      <c r="G531" s="36">
        <v>45629</v>
      </c>
      <c r="H531" s="19">
        <v>0</v>
      </c>
      <c r="I531" s="19">
        <v>0</v>
      </c>
      <c r="J531" s="19">
        <v>-7</v>
      </c>
      <c r="K531" s="19" t="s">
        <v>187</v>
      </c>
      <c r="L531" s="19">
        <v>1</v>
      </c>
      <c r="O531" s="19">
        <v>160</v>
      </c>
      <c r="P531" s="229">
        <v>45629.144930555558</v>
      </c>
      <c r="Q531" s="19">
        <v>0.16</v>
      </c>
      <c r="R531" s="19" t="s">
        <v>52</v>
      </c>
      <c r="S531" s="62" t="s">
        <v>178</v>
      </c>
    </row>
    <row r="532" spans="1:19" x14ac:dyDescent="0.25">
      <c r="A532" s="62" t="s">
        <v>178</v>
      </c>
      <c r="B532" s="19">
        <v>34568687</v>
      </c>
      <c r="C532" s="19" t="s">
        <v>177</v>
      </c>
      <c r="D532" s="19">
        <v>377301</v>
      </c>
      <c r="E532" s="19">
        <v>4595714</v>
      </c>
      <c r="F532" s="19">
        <v>20</v>
      </c>
      <c r="G532" s="36">
        <v>45629</v>
      </c>
      <c r="H532" s="19">
        <v>2</v>
      </c>
      <c r="I532" s="19">
        <v>0</v>
      </c>
      <c r="J532" s="19">
        <v>0</v>
      </c>
      <c r="L532" s="19">
        <v>1</v>
      </c>
      <c r="M532" s="19">
        <v>4010454</v>
      </c>
      <c r="N532" s="19" t="s">
        <v>218</v>
      </c>
      <c r="O532" s="19">
        <v>32183</v>
      </c>
      <c r="P532" s="229">
        <v>45629.145300925928</v>
      </c>
      <c r="Q532" s="19">
        <v>32.183</v>
      </c>
      <c r="R532" s="19" t="s">
        <v>52</v>
      </c>
      <c r="S532" s="62" t="s">
        <v>178</v>
      </c>
    </row>
    <row r="533" spans="1:19" x14ac:dyDescent="0.25">
      <c r="A533" s="62" t="s">
        <v>178</v>
      </c>
      <c r="B533" s="19">
        <v>34568687</v>
      </c>
      <c r="C533" s="19" t="s">
        <v>177</v>
      </c>
      <c r="D533" s="19">
        <v>377301</v>
      </c>
      <c r="E533" s="19">
        <v>4595714</v>
      </c>
      <c r="F533" s="19">
        <v>21</v>
      </c>
      <c r="G533" s="36">
        <v>45629</v>
      </c>
      <c r="H533" s="19">
        <v>0</v>
      </c>
      <c r="I533" s="19">
        <v>0</v>
      </c>
      <c r="J533" s="19">
        <v>-7</v>
      </c>
      <c r="K533" s="19" t="s">
        <v>187</v>
      </c>
      <c r="L533" s="19">
        <v>1</v>
      </c>
      <c r="O533" s="19">
        <v>157</v>
      </c>
      <c r="P533" s="229">
        <v>45629.145300925928</v>
      </c>
      <c r="Q533" s="19">
        <v>0.157</v>
      </c>
      <c r="R533" s="19" t="s">
        <v>52</v>
      </c>
      <c r="S533" s="62" t="s">
        <v>178</v>
      </c>
    </row>
    <row r="534" spans="1:19" x14ac:dyDescent="0.25">
      <c r="A534" s="62" t="s">
        <v>178</v>
      </c>
      <c r="B534" s="19">
        <v>34568687</v>
      </c>
      <c r="C534" s="19" t="s">
        <v>177</v>
      </c>
      <c r="D534" s="19">
        <v>377301</v>
      </c>
      <c r="E534" s="19">
        <v>4595714</v>
      </c>
      <c r="F534" s="19">
        <v>22</v>
      </c>
      <c r="G534" s="36">
        <v>45629</v>
      </c>
      <c r="H534" s="19">
        <v>2</v>
      </c>
      <c r="I534" s="19">
        <v>0</v>
      </c>
      <c r="J534" s="19">
        <v>0</v>
      </c>
      <c r="L534" s="19">
        <v>1</v>
      </c>
      <c r="M534" s="19">
        <v>4010454</v>
      </c>
      <c r="N534" s="19" t="s">
        <v>218</v>
      </c>
      <c r="O534" s="19">
        <v>46313</v>
      </c>
      <c r="P534" s="229">
        <v>45629.145833333336</v>
      </c>
      <c r="Q534" s="19">
        <v>46.313000000000002</v>
      </c>
      <c r="R534" s="19" t="s">
        <v>52</v>
      </c>
      <c r="S534" s="62" t="s">
        <v>178</v>
      </c>
    </row>
    <row r="535" spans="1:19" x14ac:dyDescent="0.25">
      <c r="A535" s="62" t="s">
        <v>178</v>
      </c>
      <c r="B535" s="19">
        <v>34568687</v>
      </c>
      <c r="C535" s="19" t="s">
        <v>177</v>
      </c>
      <c r="D535" s="19">
        <v>377301</v>
      </c>
      <c r="E535" s="19">
        <v>4595714</v>
      </c>
      <c r="F535" s="19">
        <v>23</v>
      </c>
      <c r="G535" s="36">
        <v>45629</v>
      </c>
      <c r="H535" s="19">
        <v>0</v>
      </c>
      <c r="I535" s="19">
        <v>0</v>
      </c>
      <c r="J535" s="19">
        <v>-7</v>
      </c>
      <c r="K535" s="19" t="s">
        <v>187</v>
      </c>
      <c r="L535" s="19">
        <v>1</v>
      </c>
      <c r="O535" s="19">
        <v>157</v>
      </c>
      <c r="P535" s="229">
        <v>45629.145833333336</v>
      </c>
      <c r="Q535" s="19">
        <v>0.157</v>
      </c>
      <c r="R535" s="19" t="s">
        <v>52</v>
      </c>
      <c r="S535" s="62" t="s">
        <v>178</v>
      </c>
    </row>
    <row r="536" spans="1:19" x14ac:dyDescent="0.25">
      <c r="A536" s="62" t="s">
        <v>178</v>
      </c>
      <c r="B536" s="19">
        <v>34568687</v>
      </c>
      <c r="C536" s="19" t="s">
        <v>177</v>
      </c>
      <c r="D536" s="19">
        <v>377301</v>
      </c>
      <c r="E536" s="19">
        <v>4595714</v>
      </c>
      <c r="F536" s="19">
        <v>24</v>
      </c>
      <c r="G536" s="36">
        <v>45629</v>
      </c>
      <c r="H536" s="19">
        <v>2</v>
      </c>
      <c r="I536" s="19">
        <v>0</v>
      </c>
      <c r="J536" s="19">
        <v>0</v>
      </c>
      <c r="L536" s="19">
        <v>1</v>
      </c>
      <c r="M536" s="19">
        <v>4010454</v>
      </c>
      <c r="N536" s="19" t="s">
        <v>218</v>
      </c>
      <c r="O536" s="19">
        <v>53013</v>
      </c>
      <c r="P536" s="229">
        <v>45629.14644675926</v>
      </c>
      <c r="Q536" s="19">
        <v>53.012999999999998</v>
      </c>
      <c r="R536" s="19" t="s">
        <v>52</v>
      </c>
      <c r="S536" s="62" t="s">
        <v>178</v>
      </c>
    </row>
    <row r="537" spans="1:19" x14ac:dyDescent="0.25">
      <c r="A537" s="62" t="s">
        <v>178</v>
      </c>
      <c r="B537" s="19">
        <v>34568687</v>
      </c>
      <c r="C537" s="19" t="s">
        <v>177</v>
      </c>
      <c r="D537" s="19">
        <v>377301</v>
      </c>
      <c r="E537" s="19">
        <v>4595714</v>
      </c>
      <c r="F537" s="19">
        <v>25</v>
      </c>
      <c r="G537" s="36">
        <v>45629</v>
      </c>
      <c r="H537" s="19">
        <v>0</v>
      </c>
      <c r="I537" s="19">
        <v>0</v>
      </c>
      <c r="J537" s="19">
        <v>1938</v>
      </c>
      <c r="K537" s="19" t="s">
        <v>163</v>
      </c>
      <c r="L537" s="19">
        <v>1</v>
      </c>
      <c r="M537" s="19">
        <v>4010454</v>
      </c>
      <c r="N537" s="19" t="s">
        <v>218</v>
      </c>
      <c r="O537" s="19">
        <v>16440</v>
      </c>
      <c r="P537" s="229">
        <v>45629.146643518521</v>
      </c>
      <c r="Q537" s="19">
        <v>16.440000000000001</v>
      </c>
      <c r="R537" s="19" t="s">
        <v>52</v>
      </c>
      <c r="S537" s="62" t="s">
        <v>178</v>
      </c>
    </row>
    <row r="538" spans="1:19" x14ac:dyDescent="0.25">
      <c r="A538" s="62" t="s">
        <v>178</v>
      </c>
      <c r="B538" s="19">
        <v>34568687</v>
      </c>
      <c r="C538" s="19" t="s">
        <v>177</v>
      </c>
      <c r="D538" s="19">
        <v>377301</v>
      </c>
      <c r="E538" s="19">
        <v>4595714</v>
      </c>
      <c r="F538" s="19">
        <v>26</v>
      </c>
      <c r="G538" s="36">
        <v>45629</v>
      </c>
      <c r="H538" s="19">
        <v>0</v>
      </c>
      <c r="I538" s="19">
        <v>1</v>
      </c>
      <c r="J538" s="19">
        <v>0</v>
      </c>
      <c r="L538" s="19">
        <v>1</v>
      </c>
      <c r="O538" s="19">
        <v>135707</v>
      </c>
      <c r="P538" s="229">
        <v>45629.148217592592</v>
      </c>
      <c r="Q538" s="19">
        <v>135.70699999999999</v>
      </c>
      <c r="R538" s="19" t="s">
        <v>52</v>
      </c>
      <c r="S538" s="62" t="s">
        <v>178</v>
      </c>
    </row>
    <row r="539" spans="1:19" x14ac:dyDescent="0.25">
      <c r="A539" s="62" t="s">
        <v>178</v>
      </c>
      <c r="B539" s="19">
        <v>34568687</v>
      </c>
      <c r="C539" s="19" t="s">
        <v>177</v>
      </c>
      <c r="D539" s="19">
        <v>377301</v>
      </c>
      <c r="E539" s="19">
        <v>4595714</v>
      </c>
      <c r="F539" s="19">
        <v>27</v>
      </c>
      <c r="G539" s="36">
        <v>45629</v>
      </c>
      <c r="H539" s="19">
        <v>0</v>
      </c>
      <c r="I539" s="19">
        <v>0</v>
      </c>
      <c r="J539" s="19">
        <v>1937</v>
      </c>
      <c r="K539" s="19" t="s">
        <v>169</v>
      </c>
      <c r="L539" s="19">
        <v>1</v>
      </c>
      <c r="O539" s="19">
        <v>1590997</v>
      </c>
      <c r="P539" s="229">
        <v>45629.166631944441</v>
      </c>
      <c r="Q539" s="19">
        <v>1590.9970000000001</v>
      </c>
      <c r="R539" s="19" t="s">
        <v>52</v>
      </c>
      <c r="S539" s="62" t="s">
        <v>178</v>
      </c>
    </row>
    <row r="540" spans="1:19" x14ac:dyDescent="0.25">
      <c r="A540" s="62" t="s">
        <v>178</v>
      </c>
      <c r="B540" s="19">
        <v>34568687</v>
      </c>
      <c r="C540" s="19" t="s">
        <v>177</v>
      </c>
      <c r="D540" s="19">
        <v>377301</v>
      </c>
      <c r="E540" s="19">
        <v>4595714</v>
      </c>
      <c r="F540" s="19">
        <v>28</v>
      </c>
      <c r="G540" s="36">
        <v>45629</v>
      </c>
      <c r="H540" s="19">
        <v>0</v>
      </c>
      <c r="I540" s="19">
        <v>1</v>
      </c>
      <c r="J540" s="19">
        <v>0</v>
      </c>
      <c r="L540" s="19">
        <v>1</v>
      </c>
      <c r="O540" s="19">
        <v>836513</v>
      </c>
      <c r="P540" s="229">
        <v>45629.176307870373</v>
      </c>
      <c r="Q540" s="19">
        <v>836.51300000000003</v>
      </c>
      <c r="R540" s="19" t="s">
        <v>52</v>
      </c>
      <c r="S540" s="62" t="s">
        <v>178</v>
      </c>
    </row>
    <row r="541" spans="1:19" x14ac:dyDescent="0.25">
      <c r="A541" s="62" t="s">
        <v>178</v>
      </c>
      <c r="B541" s="19">
        <v>34568687</v>
      </c>
      <c r="C541" s="19" t="s">
        <v>177</v>
      </c>
      <c r="D541" s="19">
        <v>377301</v>
      </c>
      <c r="E541" s="19">
        <v>4595714</v>
      </c>
      <c r="F541" s="19">
        <v>29</v>
      </c>
      <c r="G541" s="36">
        <v>45629</v>
      </c>
      <c r="H541" s="19">
        <v>0</v>
      </c>
      <c r="I541" s="19">
        <v>0</v>
      </c>
      <c r="J541" s="19">
        <v>-3</v>
      </c>
      <c r="K541" s="19" t="s">
        <v>185</v>
      </c>
      <c r="L541" s="19">
        <v>1</v>
      </c>
      <c r="O541" s="19">
        <v>10640</v>
      </c>
      <c r="P541" s="229">
        <v>45629.176435185182</v>
      </c>
      <c r="Q541" s="19">
        <v>10.64</v>
      </c>
      <c r="R541" s="19" t="s">
        <v>52</v>
      </c>
      <c r="S541" s="62" t="s">
        <v>178</v>
      </c>
    </row>
    <row r="542" spans="1:19" x14ac:dyDescent="0.25">
      <c r="A542" s="62" t="s">
        <v>178</v>
      </c>
      <c r="B542" s="19">
        <v>34568687</v>
      </c>
      <c r="C542" s="19" t="s">
        <v>177</v>
      </c>
      <c r="D542" s="19">
        <v>377301</v>
      </c>
      <c r="E542" s="19">
        <v>4595714</v>
      </c>
      <c r="F542" s="19">
        <v>30</v>
      </c>
      <c r="G542" s="36">
        <v>45629</v>
      </c>
      <c r="H542" s="19">
        <v>1</v>
      </c>
      <c r="I542" s="19">
        <v>0</v>
      </c>
      <c r="J542" s="19">
        <v>0</v>
      </c>
      <c r="L542" s="19">
        <v>1</v>
      </c>
      <c r="M542" s="19">
        <v>4225212</v>
      </c>
      <c r="N542" s="19" t="s">
        <v>220</v>
      </c>
      <c r="O542" s="19">
        <v>832343</v>
      </c>
      <c r="P542" s="229">
        <v>45629.186064814814</v>
      </c>
      <c r="Q542" s="19">
        <v>832.34299999999996</v>
      </c>
      <c r="R542" s="19" t="s">
        <v>52</v>
      </c>
      <c r="S542" s="62" t="s">
        <v>178</v>
      </c>
    </row>
    <row r="543" spans="1:19" x14ac:dyDescent="0.25">
      <c r="A543" s="62" t="s">
        <v>178</v>
      </c>
      <c r="B543" s="19">
        <v>34568687</v>
      </c>
      <c r="C543" s="19" t="s">
        <v>177</v>
      </c>
      <c r="D543" s="19">
        <v>377301</v>
      </c>
      <c r="E543" s="19">
        <v>4595714</v>
      </c>
      <c r="F543" s="19">
        <v>31</v>
      </c>
      <c r="G543" s="36">
        <v>45629</v>
      </c>
      <c r="H543" s="19">
        <v>0</v>
      </c>
      <c r="I543" s="19">
        <v>0</v>
      </c>
      <c r="J543" s="19">
        <v>1938</v>
      </c>
      <c r="K543" s="19" t="s">
        <v>163</v>
      </c>
      <c r="L543" s="19">
        <v>1</v>
      </c>
      <c r="M543" s="19">
        <v>4225212</v>
      </c>
      <c r="N543" s="19" t="s">
        <v>220</v>
      </c>
      <c r="O543" s="19">
        <v>112020</v>
      </c>
      <c r="P543" s="229">
        <v>45629.187361111108</v>
      </c>
      <c r="Q543" s="19">
        <v>112.02</v>
      </c>
      <c r="R543" s="19" t="s">
        <v>52</v>
      </c>
      <c r="S543" s="62" t="s">
        <v>178</v>
      </c>
    </row>
    <row r="544" spans="1:19" x14ac:dyDescent="0.25">
      <c r="A544" s="62" t="s">
        <v>178</v>
      </c>
      <c r="B544" s="19">
        <v>34568687</v>
      </c>
      <c r="C544" s="19" t="s">
        <v>177</v>
      </c>
      <c r="D544" s="19">
        <v>377301</v>
      </c>
      <c r="E544" s="19">
        <v>4595714</v>
      </c>
      <c r="F544" s="19">
        <v>32</v>
      </c>
      <c r="G544" s="36">
        <v>45629</v>
      </c>
      <c r="H544" s="19">
        <v>0</v>
      </c>
      <c r="I544" s="19">
        <v>1</v>
      </c>
      <c r="J544" s="19">
        <v>0</v>
      </c>
      <c r="L544" s="19">
        <v>1</v>
      </c>
      <c r="O544" s="19">
        <v>704290</v>
      </c>
      <c r="P544" s="229">
        <v>45629.195509259262</v>
      </c>
      <c r="Q544" s="19">
        <v>704.29</v>
      </c>
      <c r="R544" s="19" t="s">
        <v>52</v>
      </c>
      <c r="S544" s="62" t="s">
        <v>178</v>
      </c>
    </row>
    <row r="545" spans="1:19" x14ac:dyDescent="0.25">
      <c r="A545" s="62" t="s">
        <v>178</v>
      </c>
      <c r="B545" s="19">
        <v>34568687</v>
      </c>
      <c r="C545" s="19" t="s">
        <v>177</v>
      </c>
      <c r="D545" s="19">
        <v>377301</v>
      </c>
      <c r="E545" s="19">
        <v>4595714</v>
      </c>
      <c r="F545" s="19">
        <v>33</v>
      </c>
      <c r="G545" s="36">
        <v>45629</v>
      </c>
      <c r="H545" s="19">
        <v>1</v>
      </c>
      <c r="I545" s="19">
        <v>0</v>
      </c>
      <c r="J545" s="19">
        <v>0</v>
      </c>
      <c r="L545" s="19">
        <v>1</v>
      </c>
      <c r="M545" s="19">
        <v>4242463</v>
      </c>
      <c r="N545" s="19" t="s">
        <v>219</v>
      </c>
      <c r="O545" s="19">
        <v>1953784</v>
      </c>
      <c r="P545" s="229">
        <v>45629.218124999999</v>
      </c>
      <c r="Q545" s="19">
        <v>1953.7840000000001</v>
      </c>
      <c r="R545" s="19" t="s">
        <v>52</v>
      </c>
      <c r="S545" s="62" t="s">
        <v>178</v>
      </c>
    </row>
    <row r="546" spans="1:19" x14ac:dyDescent="0.25">
      <c r="A546" s="62" t="s">
        <v>178</v>
      </c>
      <c r="B546" s="19">
        <v>34568687</v>
      </c>
      <c r="C546" s="19" t="s">
        <v>177</v>
      </c>
      <c r="D546" s="19">
        <v>377301</v>
      </c>
      <c r="E546" s="19">
        <v>4595714</v>
      </c>
      <c r="F546" s="19">
        <v>34</v>
      </c>
      <c r="G546" s="36">
        <v>45629</v>
      </c>
      <c r="H546" s="19">
        <v>0</v>
      </c>
      <c r="I546" s="19">
        <v>0</v>
      </c>
      <c r="J546" s="19">
        <v>1938</v>
      </c>
      <c r="K546" s="19" t="s">
        <v>163</v>
      </c>
      <c r="L546" s="19">
        <v>1</v>
      </c>
      <c r="M546" s="19">
        <v>4242463</v>
      </c>
      <c r="N546" s="19" t="s">
        <v>219</v>
      </c>
      <c r="O546" s="19">
        <v>6180</v>
      </c>
      <c r="P546" s="229">
        <v>45629.218194444446</v>
      </c>
      <c r="Q546" s="19">
        <v>6.18</v>
      </c>
      <c r="R546" s="19" t="s">
        <v>52</v>
      </c>
      <c r="S546" s="62" t="s">
        <v>178</v>
      </c>
    </row>
    <row r="547" spans="1:19" x14ac:dyDescent="0.25">
      <c r="A547" s="62" t="s">
        <v>178</v>
      </c>
      <c r="B547" s="19">
        <v>34568687</v>
      </c>
      <c r="C547" s="19" t="s">
        <v>177</v>
      </c>
      <c r="D547" s="19">
        <v>377301</v>
      </c>
      <c r="E547" s="19">
        <v>4595714</v>
      </c>
      <c r="F547" s="19">
        <v>35</v>
      </c>
      <c r="G547" s="36">
        <v>45629</v>
      </c>
      <c r="H547" s="19">
        <v>0</v>
      </c>
      <c r="I547" s="19">
        <v>1</v>
      </c>
      <c r="J547" s="19">
        <v>0</v>
      </c>
      <c r="L547" s="19">
        <v>1</v>
      </c>
      <c r="O547" s="19">
        <v>4023740</v>
      </c>
      <c r="P547" s="229">
        <v>45629.264768518522</v>
      </c>
      <c r="Q547" s="19">
        <v>4023.74</v>
      </c>
      <c r="R547" s="19" t="s">
        <v>52</v>
      </c>
      <c r="S547" s="62" t="s">
        <v>178</v>
      </c>
    </row>
    <row r="548" spans="1:19" x14ac:dyDescent="0.25">
      <c r="A548" s="62" t="s">
        <v>178</v>
      </c>
      <c r="B548" s="19">
        <v>34568687</v>
      </c>
      <c r="C548" s="19" t="s">
        <v>177</v>
      </c>
      <c r="D548" s="19">
        <v>377301</v>
      </c>
      <c r="E548" s="19">
        <v>4595714</v>
      </c>
      <c r="F548" s="19">
        <v>36</v>
      </c>
      <c r="G548" s="36">
        <v>45629</v>
      </c>
      <c r="H548" s="19">
        <v>0</v>
      </c>
      <c r="I548" s="19">
        <v>0</v>
      </c>
      <c r="J548" s="19">
        <v>0</v>
      </c>
      <c r="L548" s="19">
        <v>2</v>
      </c>
      <c r="O548" s="19">
        <v>0</v>
      </c>
      <c r="P548" s="229">
        <v>45629.264768518522</v>
      </c>
      <c r="Q548" s="19">
        <v>0</v>
      </c>
      <c r="R548" s="19" t="s">
        <v>52</v>
      </c>
      <c r="S548" s="62" t="s">
        <v>178</v>
      </c>
    </row>
    <row r="549" spans="1:19" x14ac:dyDescent="0.25">
      <c r="A549" s="62" t="s">
        <v>290</v>
      </c>
      <c r="B549" s="19">
        <v>39089991</v>
      </c>
      <c r="C549" s="19" t="s">
        <v>7602</v>
      </c>
      <c r="D549" s="19">
        <v>377300</v>
      </c>
      <c r="E549" s="19">
        <v>4595714</v>
      </c>
      <c r="F549" s="19">
        <v>1</v>
      </c>
      <c r="G549" s="36">
        <v>45629</v>
      </c>
      <c r="H549" s="19">
        <v>0</v>
      </c>
      <c r="I549" s="19">
        <v>0</v>
      </c>
      <c r="J549" s="19">
        <v>0</v>
      </c>
      <c r="L549" s="19">
        <v>0</v>
      </c>
      <c r="O549" s="19">
        <v>4</v>
      </c>
      <c r="P549" s="229">
        <v>45629.098379629628</v>
      </c>
      <c r="Q549" s="19">
        <v>4.0000000000000001E-3</v>
      </c>
      <c r="R549" s="19" t="s">
        <v>52</v>
      </c>
      <c r="S549" s="62" t="s">
        <v>290</v>
      </c>
    </row>
    <row r="550" spans="1:19" x14ac:dyDescent="0.25">
      <c r="A550" s="62" t="s">
        <v>290</v>
      </c>
      <c r="B550" s="19">
        <v>39089991</v>
      </c>
      <c r="C550" s="19" t="s">
        <v>7602</v>
      </c>
      <c r="D550" s="19">
        <v>377300</v>
      </c>
      <c r="E550" s="19">
        <v>4595714</v>
      </c>
      <c r="F550" s="19">
        <v>2</v>
      </c>
      <c r="G550" s="36">
        <v>45629</v>
      </c>
      <c r="H550" s="19">
        <v>0</v>
      </c>
      <c r="I550" s="19">
        <v>0</v>
      </c>
      <c r="J550" s="19">
        <v>0</v>
      </c>
      <c r="L550" s="19">
        <v>1</v>
      </c>
      <c r="O550" s="19">
        <v>2823</v>
      </c>
      <c r="P550" s="229">
        <v>45629.098414351851</v>
      </c>
      <c r="Q550" s="19">
        <v>2.823</v>
      </c>
      <c r="R550" s="19" t="s">
        <v>52</v>
      </c>
      <c r="S550" s="62" t="s">
        <v>290</v>
      </c>
    </row>
    <row r="551" spans="1:19" x14ac:dyDescent="0.25">
      <c r="A551" s="62" t="s">
        <v>290</v>
      </c>
      <c r="B551" s="19">
        <v>39089991</v>
      </c>
      <c r="C551" s="19" t="s">
        <v>7602</v>
      </c>
      <c r="D551" s="19">
        <v>377300</v>
      </c>
      <c r="E551" s="19">
        <v>4595714</v>
      </c>
      <c r="F551" s="19">
        <v>3</v>
      </c>
      <c r="G551" s="36">
        <v>45629</v>
      </c>
      <c r="H551" s="19">
        <v>0</v>
      </c>
      <c r="I551" s="19">
        <v>1</v>
      </c>
      <c r="J551" s="19">
        <v>0</v>
      </c>
      <c r="L551" s="19">
        <v>1</v>
      </c>
      <c r="O551" s="19">
        <v>511067</v>
      </c>
      <c r="P551" s="229">
        <v>45629.104328703703</v>
      </c>
      <c r="Q551" s="19">
        <v>511.06700000000001</v>
      </c>
      <c r="R551" s="19" t="s">
        <v>52</v>
      </c>
      <c r="S551" s="62" t="s">
        <v>290</v>
      </c>
    </row>
    <row r="552" spans="1:19" x14ac:dyDescent="0.25">
      <c r="A552" s="62" t="s">
        <v>290</v>
      </c>
      <c r="B552" s="19">
        <v>39089991</v>
      </c>
      <c r="C552" s="19" t="s">
        <v>7602</v>
      </c>
      <c r="D552" s="19">
        <v>377300</v>
      </c>
      <c r="E552" s="19">
        <v>4595714</v>
      </c>
      <c r="F552" s="19">
        <v>4</v>
      </c>
      <c r="G552" s="36">
        <v>45629</v>
      </c>
      <c r="H552" s="19">
        <v>1</v>
      </c>
      <c r="I552" s="19">
        <v>0</v>
      </c>
      <c r="J552" s="19">
        <v>0</v>
      </c>
      <c r="L552" s="19">
        <v>1</v>
      </c>
      <c r="M552" s="19">
        <v>431936</v>
      </c>
      <c r="N552" s="19" t="s">
        <v>223</v>
      </c>
      <c r="O552" s="19">
        <v>465226</v>
      </c>
      <c r="P552" s="229">
        <v>45629.109710648147</v>
      </c>
      <c r="Q552" s="19">
        <v>465.226</v>
      </c>
      <c r="R552" s="19" t="s">
        <v>52</v>
      </c>
      <c r="S552" s="62" t="s">
        <v>290</v>
      </c>
    </row>
    <row r="553" spans="1:19" x14ac:dyDescent="0.25">
      <c r="A553" s="62" t="s">
        <v>290</v>
      </c>
      <c r="B553" s="19">
        <v>39089991</v>
      </c>
      <c r="C553" s="19" t="s">
        <v>7602</v>
      </c>
      <c r="D553" s="19">
        <v>377300</v>
      </c>
      <c r="E553" s="19">
        <v>4595714</v>
      </c>
      <c r="F553" s="19">
        <v>5</v>
      </c>
      <c r="G553" s="36">
        <v>45629</v>
      </c>
      <c r="H553" s="19">
        <v>0</v>
      </c>
      <c r="I553" s="19">
        <v>0</v>
      </c>
      <c r="J553" s="19">
        <v>1938</v>
      </c>
      <c r="K553" s="19" t="s">
        <v>163</v>
      </c>
      <c r="L553" s="19">
        <v>1</v>
      </c>
      <c r="M553" s="19">
        <v>431936</v>
      </c>
      <c r="N553" s="19" t="s">
        <v>223</v>
      </c>
      <c r="O553" s="19">
        <v>2937</v>
      </c>
      <c r="P553" s="229">
        <v>45629.10974537037</v>
      </c>
      <c r="Q553" s="19">
        <v>2.9369999999999998</v>
      </c>
      <c r="R553" s="19" t="s">
        <v>52</v>
      </c>
      <c r="S553" s="62" t="s">
        <v>290</v>
      </c>
    </row>
    <row r="554" spans="1:19" x14ac:dyDescent="0.25">
      <c r="A554" s="62" t="s">
        <v>290</v>
      </c>
      <c r="B554" s="19">
        <v>39089991</v>
      </c>
      <c r="C554" s="19" t="s">
        <v>7602</v>
      </c>
      <c r="D554" s="19">
        <v>377300</v>
      </c>
      <c r="E554" s="19">
        <v>4595714</v>
      </c>
      <c r="F554" s="19">
        <v>6</v>
      </c>
      <c r="G554" s="36">
        <v>45629</v>
      </c>
      <c r="H554" s="19">
        <v>0</v>
      </c>
      <c r="I554" s="19">
        <v>1</v>
      </c>
      <c r="J554" s="19">
        <v>0</v>
      </c>
      <c r="L554" s="19">
        <v>1</v>
      </c>
      <c r="O554" s="19">
        <v>2628963</v>
      </c>
      <c r="P554" s="229">
        <v>45629.140173611115</v>
      </c>
      <c r="Q554" s="19">
        <v>2628.9630000000002</v>
      </c>
      <c r="R554" s="19" t="s">
        <v>52</v>
      </c>
      <c r="S554" s="62" t="s">
        <v>290</v>
      </c>
    </row>
    <row r="555" spans="1:19" x14ac:dyDescent="0.25">
      <c r="A555" s="62" t="s">
        <v>290</v>
      </c>
      <c r="B555" s="19">
        <v>39089991</v>
      </c>
      <c r="C555" s="19" t="s">
        <v>7602</v>
      </c>
      <c r="D555" s="19">
        <v>377300</v>
      </c>
      <c r="E555" s="19">
        <v>4595714</v>
      </c>
      <c r="F555" s="19">
        <v>7</v>
      </c>
      <c r="G555" s="36">
        <v>45629</v>
      </c>
      <c r="H555" s="19">
        <v>0</v>
      </c>
      <c r="I555" s="19">
        <v>0</v>
      </c>
      <c r="J555" s="19">
        <v>-3</v>
      </c>
      <c r="K555" s="19" t="s">
        <v>185</v>
      </c>
      <c r="L555" s="19">
        <v>1</v>
      </c>
      <c r="O555" s="19">
        <v>15947</v>
      </c>
      <c r="P555" s="229">
        <v>45629.1403587963</v>
      </c>
      <c r="Q555" s="19">
        <v>15.946999999999999</v>
      </c>
      <c r="R555" s="19" t="s">
        <v>52</v>
      </c>
      <c r="S555" s="62" t="s">
        <v>290</v>
      </c>
    </row>
    <row r="556" spans="1:19" x14ac:dyDescent="0.25">
      <c r="A556" s="62" t="s">
        <v>290</v>
      </c>
      <c r="B556" s="19">
        <v>39089991</v>
      </c>
      <c r="C556" s="19" t="s">
        <v>7602</v>
      </c>
      <c r="D556" s="19">
        <v>377300</v>
      </c>
      <c r="E556" s="19">
        <v>4595714</v>
      </c>
      <c r="F556" s="19">
        <v>8</v>
      </c>
      <c r="G556" s="36">
        <v>45629</v>
      </c>
      <c r="H556" s="19">
        <v>1</v>
      </c>
      <c r="I556" s="19">
        <v>0</v>
      </c>
      <c r="J556" s="19">
        <v>0</v>
      </c>
      <c r="L556" s="19">
        <v>1</v>
      </c>
      <c r="M556" s="19">
        <v>4010454</v>
      </c>
      <c r="N556" s="19" t="s">
        <v>218</v>
      </c>
      <c r="O556" s="19">
        <v>136550</v>
      </c>
      <c r="P556" s="229">
        <v>45629.141944444447</v>
      </c>
      <c r="Q556" s="19">
        <v>136.55000000000001</v>
      </c>
      <c r="R556" s="19" t="s">
        <v>52</v>
      </c>
      <c r="S556" s="62" t="s">
        <v>290</v>
      </c>
    </row>
    <row r="557" spans="1:19" x14ac:dyDescent="0.25">
      <c r="A557" s="62" t="s">
        <v>290</v>
      </c>
      <c r="B557" s="19">
        <v>39089991</v>
      </c>
      <c r="C557" s="19" t="s">
        <v>7602</v>
      </c>
      <c r="D557" s="19">
        <v>377300</v>
      </c>
      <c r="E557" s="19">
        <v>4595714</v>
      </c>
      <c r="F557" s="19">
        <v>9</v>
      </c>
      <c r="G557" s="36">
        <v>45629</v>
      </c>
      <c r="H557" s="19">
        <v>0</v>
      </c>
      <c r="I557" s="19">
        <v>0</v>
      </c>
      <c r="J557" s="19">
        <v>-7</v>
      </c>
      <c r="K557" s="19" t="s">
        <v>187</v>
      </c>
      <c r="L557" s="19">
        <v>1</v>
      </c>
      <c r="O557" s="19">
        <v>170</v>
      </c>
      <c r="P557" s="229">
        <v>45629.141944444447</v>
      </c>
      <c r="Q557" s="19">
        <v>0.17</v>
      </c>
      <c r="R557" s="19" t="s">
        <v>52</v>
      </c>
      <c r="S557" s="62" t="s">
        <v>290</v>
      </c>
    </row>
    <row r="558" spans="1:19" x14ac:dyDescent="0.25">
      <c r="A558" s="62" t="s">
        <v>290</v>
      </c>
      <c r="B558" s="19">
        <v>39089991</v>
      </c>
      <c r="C558" s="19" t="s">
        <v>7602</v>
      </c>
      <c r="D558" s="19">
        <v>377300</v>
      </c>
      <c r="E558" s="19">
        <v>4595714</v>
      </c>
      <c r="F558" s="19">
        <v>10</v>
      </c>
      <c r="G558" s="36">
        <v>45629</v>
      </c>
      <c r="H558" s="19">
        <v>2</v>
      </c>
      <c r="I558" s="19">
        <v>0</v>
      </c>
      <c r="J558" s="19">
        <v>0</v>
      </c>
      <c r="L558" s="19">
        <v>1</v>
      </c>
      <c r="M558" s="19">
        <v>4010454</v>
      </c>
      <c r="N558" s="19" t="s">
        <v>218</v>
      </c>
      <c r="O558" s="19">
        <v>1680</v>
      </c>
      <c r="P558" s="229">
        <v>45629.141956018517</v>
      </c>
      <c r="Q558" s="19">
        <v>1.68</v>
      </c>
      <c r="R558" s="19" t="s">
        <v>52</v>
      </c>
      <c r="S558" s="62" t="s">
        <v>290</v>
      </c>
    </row>
    <row r="559" spans="1:19" x14ac:dyDescent="0.25">
      <c r="A559" s="62" t="s">
        <v>290</v>
      </c>
      <c r="B559" s="19">
        <v>39089991</v>
      </c>
      <c r="C559" s="19" t="s">
        <v>7602</v>
      </c>
      <c r="D559" s="19">
        <v>377300</v>
      </c>
      <c r="E559" s="19">
        <v>4595714</v>
      </c>
      <c r="F559" s="19">
        <v>11</v>
      </c>
      <c r="G559" s="36">
        <v>45629</v>
      </c>
      <c r="H559" s="19">
        <v>0</v>
      </c>
      <c r="I559" s="19">
        <v>0</v>
      </c>
      <c r="J559" s="19">
        <v>1938</v>
      </c>
      <c r="K559" s="19" t="s">
        <v>163</v>
      </c>
      <c r="L559" s="19">
        <v>1</v>
      </c>
      <c r="M559" s="19">
        <v>4010454</v>
      </c>
      <c r="N559" s="19" t="s">
        <v>218</v>
      </c>
      <c r="O559" s="19">
        <v>8700</v>
      </c>
      <c r="P559" s="229">
        <v>45629.142060185186</v>
      </c>
      <c r="Q559" s="19">
        <v>8.6999999999999993</v>
      </c>
      <c r="R559" s="19" t="s">
        <v>52</v>
      </c>
      <c r="S559" s="62" t="s">
        <v>290</v>
      </c>
    </row>
    <row r="560" spans="1:19" x14ac:dyDescent="0.25">
      <c r="A560" s="62" t="s">
        <v>290</v>
      </c>
      <c r="B560" s="19">
        <v>39089991</v>
      </c>
      <c r="C560" s="19" t="s">
        <v>7602</v>
      </c>
      <c r="D560" s="19">
        <v>377300</v>
      </c>
      <c r="E560" s="19">
        <v>4595714</v>
      </c>
      <c r="F560" s="19">
        <v>12</v>
      </c>
      <c r="G560" s="36">
        <v>45629</v>
      </c>
      <c r="H560" s="19">
        <v>0</v>
      </c>
      <c r="I560" s="19">
        <v>1</v>
      </c>
      <c r="J560" s="19">
        <v>0</v>
      </c>
      <c r="L560" s="19">
        <v>1</v>
      </c>
      <c r="O560" s="19">
        <v>247720</v>
      </c>
      <c r="P560" s="229">
        <v>45629.144930555558</v>
      </c>
      <c r="Q560" s="19">
        <v>247.72</v>
      </c>
      <c r="R560" s="19" t="s">
        <v>52</v>
      </c>
      <c r="S560" s="62" t="s">
        <v>290</v>
      </c>
    </row>
    <row r="561" spans="1:19" x14ac:dyDescent="0.25">
      <c r="A561" s="62" t="s">
        <v>290</v>
      </c>
      <c r="B561" s="19">
        <v>39089991</v>
      </c>
      <c r="C561" s="19" t="s">
        <v>7602</v>
      </c>
      <c r="D561" s="19">
        <v>377300</v>
      </c>
      <c r="E561" s="19">
        <v>4595714</v>
      </c>
      <c r="F561" s="19">
        <v>13</v>
      </c>
      <c r="G561" s="36">
        <v>45629</v>
      </c>
      <c r="H561" s="19">
        <v>0</v>
      </c>
      <c r="I561" s="19">
        <v>0</v>
      </c>
      <c r="J561" s="19">
        <v>-3</v>
      </c>
      <c r="K561" s="19" t="s">
        <v>185</v>
      </c>
      <c r="L561" s="19">
        <v>1</v>
      </c>
      <c r="O561" s="19">
        <v>5030</v>
      </c>
      <c r="P561" s="229">
        <v>45629.144988425927</v>
      </c>
      <c r="Q561" s="19">
        <v>5.03</v>
      </c>
      <c r="R561" s="19" t="s">
        <v>52</v>
      </c>
      <c r="S561" s="62" t="s">
        <v>290</v>
      </c>
    </row>
    <row r="562" spans="1:19" x14ac:dyDescent="0.25">
      <c r="A562" s="62" t="s">
        <v>290</v>
      </c>
      <c r="B562" s="19">
        <v>39089991</v>
      </c>
      <c r="C562" s="19" t="s">
        <v>7602</v>
      </c>
      <c r="D562" s="19">
        <v>377300</v>
      </c>
      <c r="E562" s="19">
        <v>4595714</v>
      </c>
      <c r="F562" s="19">
        <v>14</v>
      </c>
      <c r="G562" s="36">
        <v>45629</v>
      </c>
      <c r="H562" s="19">
        <v>0</v>
      </c>
      <c r="I562" s="19">
        <v>1</v>
      </c>
      <c r="J562" s="19">
        <v>0</v>
      </c>
      <c r="L562" s="19">
        <v>1</v>
      </c>
      <c r="O562" s="19">
        <v>27287</v>
      </c>
      <c r="P562" s="229">
        <v>45629.145300925928</v>
      </c>
      <c r="Q562" s="19">
        <v>27.286999999999999</v>
      </c>
      <c r="R562" s="19" t="s">
        <v>52</v>
      </c>
      <c r="S562" s="62" t="s">
        <v>290</v>
      </c>
    </row>
    <row r="563" spans="1:19" x14ac:dyDescent="0.25">
      <c r="A563" s="62" t="s">
        <v>290</v>
      </c>
      <c r="B563" s="19">
        <v>39089991</v>
      </c>
      <c r="C563" s="19" t="s">
        <v>7602</v>
      </c>
      <c r="D563" s="19">
        <v>377300</v>
      </c>
      <c r="E563" s="19">
        <v>4595714</v>
      </c>
      <c r="F563" s="19">
        <v>15</v>
      </c>
      <c r="G563" s="36">
        <v>45629</v>
      </c>
      <c r="H563" s="19">
        <v>0</v>
      </c>
      <c r="I563" s="19">
        <v>0</v>
      </c>
      <c r="J563" s="19">
        <v>-3</v>
      </c>
      <c r="K563" s="19" t="s">
        <v>185</v>
      </c>
      <c r="L563" s="19">
        <v>1</v>
      </c>
      <c r="O563" s="19">
        <v>950</v>
      </c>
      <c r="P563" s="229">
        <v>45629.145312499997</v>
      </c>
      <c r="Q563" s="19">
        <v>0.95</v>
      </c>
      <c r="R563" s="19" t="s">
        <v>52</v>
      </c>
      <c r="S563" s="62" t="s">
        <v>290</v>
      </c>
    </row>
    <row r="564" spans="1:19" x14ac:dyDescent="0.25">
      <c r="A564" s="62" t="s">
        <v>290</v>
      </c>
      <c r="B564" s="19">
        <v>39089991</v>
      </c>
      <c r="C564" s="19" t="s">
        <v>7602</v>
      </c>
      <c r="D564" s="19">
        <v>377300</v>
      </c>
      <c r="E564" s="19">
        <v>4595714</v>
      </c>
      <c r="F564" s="19">
        <v>16</v>
      </c>
      <c r="G564" s="36">
        <v>45629</v>
      </c>
      <c r="H564" s="19">
        <v>1</v>
      </c>
      <c r="I564" s="19">
        <v>0</v>
      </c>
      <c r="J564" s="19">
        <v>0</v>
      </c>
      <c r="L564" s="19">
        <v>1</v>
      </c>
      <c r="M564" s="19">
        <v>4010454</v>
      </c>
      <c r="N564" s="19" t="s">
        <v>218</v>
      </c>
      <c r="O564" s="19">
        <v>20376</v>
      </c>
      <c r="P564" s="229">
        <v>45629.145543981482</v>
      </c>
      <c r="Q564" s="19">
        <v>20.376000000000001</v>
      </c>
      <c r="R564" s="19" t="s">
        <v>52</v>
      </c>
      <c r="S564" s="62" t="s">
        <v>290</v>
      </c>
    </row>
    <row r="565" spans="1:19" x14ac:dyDescent="0.25">
      <c r="A565" s="62" t="s">
        <v>290</v>
      </c>
      <c r="B565" s="19">
        <v>39089991</v>
      </c>
      <c r="C565" s="19" t="s">
        <v>7602</v>
      </c>
      <c r="D565" s="19">
        <v>377300</v>
      </c>
      <c r="E565" s="19">
        <v>4595714</v>
      </c>
      <c r="F565" s="19">
        <v>17</v>
      </c>
      <c r="G565" s="36">
        <v>45629</v>
      </c>
      <c r="H565" s="19">
        <v>0</v>
      </c>
      <c r="I565" s="19">
        <v>0</v>
      </c>
      <c r="J565" s="19">
        <v>1938</v>
      </c>
      <c r="K565" s="19" t="s">
        <v>163</v>
      </c>
      <c r="L565" s="19">
        <v>1</v>
      </c>
      <c r="M565" s="19">
        <v>4010454</v>
      </c>
      <c r="N565" s="19" t="s">
        <v>218</v>
      </c>
      <c r="O565" s="19">
        <v>23837</v>
      </c>
      <c r="P565" s="229">
        <v>45629.145821759259</v>
      </c>
      <c r="Q565" s="19">
        <v>23.837</v>
      </c>
      <c r="R565" s="19" t="s">
        <v>52</v>
      </c>
      <c r="S565" s="62" t="s">
        <v>290</v>
      </c>
    </row>
    <row r="566" spans="1:19" x14ac:dyDescent="0.25">
      <c r="A566" s="62" t="s">
        <v>290</v>
      </c>
      <c r="B566" s="19">
        <v>39089991</v>
      </c>
      <c r="C566" s="19" t="s">
        <v>7602</v>
      </c>
      <c r="D566" s="19">
        <v>377300</v>
      </c>
      <c r="E566" s="19">
        <v>4595714</v>
      </c>
      <c r="F566" s="19">
        <v>18</v>
      </c>
      <c r="G566" s="36">
        <v>45629</v>
      </c>
      <c r="H566" s="19">
        <v>0</v>
      </c>
      <c r="I566" s="19">
        <v>1</v>
      </c>
      <c r="J566" s="19">
        <v>0</v>
      </c>
      <c r="L566" s="19">
        <v>1</v>
      </c>
      <c r="O566" s="19">
        <v>277707</v>
      </c>
      <c r="P566" s="229">
        <v>45629.149039351854</v>
      </c>
      <c r="Q566" s="19">
        <v>277.70699999999999</v>
      </c>
      <c r="R566" s="19" t="s">
        <v>52</v>
      </c>
      <c r="S566" s="62" t="s">
        <v>290</v>
      </c>
    </row>
    <row r="567" spans="1:19" x14ac:dyDescent="0.25">
      <c r="A567" s="62" t="s">
        <v>290</v>
      </c>
      <c r="B567" s="19">
        <v>39089991</v>
      </c>
      <c r="C567" s="19" t="s">
        <v>7602</v>
      </c>
      <c r="D567" s="19">
        <v>377300</v>
      </c>
      <c r="E567" s="19">
        <v>4595714</v>
      </c>
      <c r="F567" s="19">
        <v>19</v>
      </c>
      <c r="G567" s="36">
        <v>45629</v>
      </c>
      <c r="H567" s="19">
        <v>0</v>
      </c>
      <c r="I567" s="19">
        <v>0</v>
      </c>
      <c r="J567" s="19">
        <v>1934</v>
      </c>
      <c r="K567" s="19" t="s">
        <v>160</v>
      </c>
      <c r="L567" s="19">
        <v>1</v>
      </c>
      <c r="O567" s="19">
        <v>368336</v>
      </c>
      <c r="P567" s="229">
        <v>45629.153298611112</v>
      </c>
      <c r="Q567" s="19">
        <v>368.33600000000001</v>
      </c>
      <c r="R567" s="19" t="s">
        <v>52</v>
      </c>
      <c r="S567" s="62" t="s">
        <v>290</v>
      </c>
    </row>
    <row r="568" spans="1:19" x14ac:dyDescent="0.25">
      <c r="A568" s="62" t="s">
        <v>290</v>
      </c>
      <c r="B568" s="19">
        <v>39089991</v>
      </c>
      <c r="C568" s="19" t="s">
        <v>7602</v>
      </c>
      <c r="D568" s="19">
        <v>377300</v>
      </c>
      <c r="E568" s="19">
        <v>4595714</v>
      </c>
      <c r="F568" s="19">
        <v>20</v>
      </c>
      <c r="G568" s="36">
        <v>45629</v>
      </c>
      <c r="H568" s="19">
        <v>0</v>
      </c>
      <c r="I568" s="19">
        <v>1</v>
      </c>
      <c r="J568" s="19">
        <v>0</v>
      </c>
      <c r="L568" s="19">
        <v>1</v>
      </c>
      <c r="O568" s="19">
        <v>1064797</v>
      </c>
      <c r="P568" s="229">
        <v>45629.165625000001</v>
      </c>
      <c r="Q568" s="19">
        <v>1064.797</v>
      </c>
      <c r="R568" s="19" t="s">
        <v>52</v>
      </c>
      <c r="S568" s="62" t="s">
        <v>290</v>
      </c>
    </row>
    <row r="569" spans="1:19" x14ac:dyDescent="0.25">
      <c r="A569" s="62" t="s">
        <v>290</v>
      </c>
      <c r="B569" s="19">
        <v>39089991</v>
      </c>
      <c r="C569" s="19" t="s">
        <v>7602</v>
      </c>
      <c r="D569" s="19">
        <v>377300</v>
      </c>
      <c r="E569" s="19">
        <v>4595714</v>
      </c>
      <c r="F569" s="19">
        <v>21</v>
      </c>
      <c r="G569" s="36">
        <v>45629</v>
      </c>
      <c r="H569" s="19">
        <v>0</v>
      </c>
      <c r="I569" s="19">
        <v>0</v>
      </c>
      <c r="J569" s="19">
        <v>-3</v>
      </c>
      <c r="K569" s="19" t="s">
        <v>185</v>
      </c>
      <c r="L569" s="19">
        <v>1</v>
      </c>
      <c r="O569" s="19">
        <v>12780</v>
      </c>
      <c r="P569" s="229">
        <v>45629.165775462963</v>
      </c>
      <c r="Q569" s="19">
        <v>12.78</v>
      </c>
      <c r="R569" s="19" t="s">
        <v>52</v>
      </c>
      <c r="S569" s="62" t="s">
        <v>290</v>
      </c>
    </row>
    <row r="570" spans="1:19" x14ac:dyDescent="0.25">
      <c r="A570" s="62" t="s">
        <v>290</v>
      </c>
      <c r="B570" s="19">
        <v>39089991</v>
      </c>
      <c r="C570" s="19" t="s">
        <v>7602</v>
      </c>
      <c r="D570" s="19">
        <v>377300</v>
      </c>
      <c r="E570" s="19">
        <v>4595714</v>
      </c>
      <c r="F570" s="19">
        <v>22</v>
      </c>
      <c r="G570" s="36">
        <v>45629</v>
      </c>
      <c r="H570" s="19">
        <v>1</v>
      </c>
      <c r="I570" s="19">
        <v>0</v>
      </c>
      <c r="J570" s="19">
        <v>0</v>
      </c>
      <c r="L570" s="19">
        <v>1</v>
      </c>
      <c r="M570" s="19">
        <v>4010454</v>
      </c>
      <c r="N570" s="19" t="s">
        <v>218</v>
      </c>
      <c r="O570" s="19">
        <v>1555563</v>
      </c>
      <c r="P570" s="229">
        <v>45629.18378472222</v>
      </c>
      <c r="Q570" s="19">
        <v>1555.5630000000001</v>
      </c>
      <c r="R570" s="19" t="s">
        <v>52</v>
      </c>
      <c r="S570" s="62" t="s">
        <v>290</v>
      </c>
    </row>
    <row r="571" spans="1:19" x14ac:dyDescent="0.25">
      <c r="A571" s="62" t="s">
        <v>290</v>
      </c>
      <c r="B571" s="19">
        <v>39089991</v>
      </c>
      <c r="C571" s="19" t="s">
        <v>7602</v>
      </c>
      <c r="D571" s="19">
        <v>377300</v>
      </c>
      <c r="E571" s="19">
        <v>4595714</v>
      </c>
      <c r="F571" s="19">
        <v>23</v>
      </c>
      <c r="G571" s="36">
        <v>45629</v>
      </c>
      <c r="H571" s="19">
        <v>0</v>
      </c>
      <c r="I571" s="19">
        <v>0</v>
      </c>
      <c r="J571" s="19">
        <v>1938</v>
      </c>
      <c r="K571" s="19" t="s">
        <v>163</v>
      </c>
      <c r="L571" s="19">
        <v>1</v>
      </c>
      <c r="M571" s="19">
        <v>4010454</v>
      </c>
      <c r="N571" s="19" t="s">
        <v>218</v>
      </c>
      <c r="O571" s="19">
        <v>295624</v>
      </c>
      <c r="P571" s="229">
        <v>45629.187199074076</v>
      </c>
      <c r="Q571" s="19">
        <v>295.62400000000002</v>
      </c>
      <c r="R571" s="19" t="s">
        <v>52</v>
      </c>
      <c r="S571" s="62" t="s">
        <v>290</v>
      </c>
    </row>
    <row r="572" spans="1:19" x14ac:dyDescent="0.25">
      <c r="A572" s="62" t="s">
        <v>290</v>
      </c>
      <c r="B572" s="19">
        <v>39089991</v>
      </c>
      <c r="C572" s="19" t="s">
        <v>7602</v>
      </c>
      <c r="D572" s="19">
        <v>377300</v>
      </c>
      <c r="E572" s="19">
        <v>4595714</v>
      </c>
      <c r="F572" s="19">
        <v>24</v>
      </c>
      <c r="G572" s="36">
        <v>45629</v>
      </c>
      <c r="H572" s="19">
        <v>0</v>
      </c>
      <c r="I572" s="19">
        <v>1</v>
      </c>
      <c r="J572" s="19">
        <v>0</v>
      </c>
      <c r="L572" s="19">
        <v>1</v>
      </c>
      <c r="O572" s="19">
        <v>20</v>
      </c>
      <c r="P572" s="229">
        <v>45629.187199074076</v>
      </c>
      <c r="Q572" s="19">
        <v>0.02</v>
      </c>
      <c r="R572" s="19" t="s">
        <v>52</v>
      </c>
      <c r="S572" s="62" t="s">
        <v>290</v>
      </c>
    </row>
    <row r="573" spans="1:19" x14ac:dyDescent="0.25">
      <c r="A573" s="62" t="s">
        <v>290</v>
      </c>
      <c r="B573" s="19">
        <v>39089991</v>
      </c>
      <c r="C573" s="19" t="s">
        <v>7602</v>
      </c>
      <c r="D573" s="19">
        <v>377300</v>
      </c>
      <c r="E573" s="19">
        <v>4595714</v>
      </c>
      <c r="F573" s="19">
        <v>25</v>
      </c>
      <c r="G573" s="36">
        <v>45629</v>
      </c>
      <c r="H573" s="19">
        <v>1</v>
      </c>
      <c r="I573" s="19">
        <v>0</v>
      </c>
      <c r="J573" s="19">
        <v>0</v>
      </c>
      <c r="L573" s="19">
        <v>1</v>
      </c>
      <c r="M573" s="19">
        <v>431936</v>
      </c>
      <c r="N573" s="19" t="s">
        <v>223</v>
      </c>
      <c r="O573" s="19">
        <v>1149940</v>
      </c>
      <c r="P573" s="229">
        <v>45629.200509259259</v>
      </c>
      <c r="Q573" s="19">
        <v>1149.94</v>
      </c>
      <c r="R573" s="19" t="s">
        <v>52</v>
      </c>
      <c r="S573" s="62" t="s">
        <v>290</v>
      </c>
    </row>
    <row r="574" spans="1:19" x14ac:dyDescent="0.25">
      <c r="A574" s="62" t="s">
        <v>290</v>
      </c>
      <c r="B574" s="19">
        <v>39089991</v>
      </c>
      <c r="C574" s="19" t="s">
        <v>7602</v>
      </c>
      <c r="D574" s="19">
        <v>377300</v>
      </c>
      <c r="E574" s="19">
        <v>4595714</v>
      </c>
      <c r="F574" s="19">
        <v>26</v>
      </c>
      <c r="G574" s="36">
        <v>45629</v>
      </c>
      <c r="H574" s="19">
        <v>0</v>
      </c>
      <c r="I574" s="19">
        <v>0</v>
      </c>
      <c r="J574" s="19">
        <v>1938</v>
      </c>
      <c r="K574" s="19" t="s">
        <v>163</v>
      </c>
      <c r="L574" s="19">
        <v>1</v>
      </c>
      <c r="M574" s="19">
        <v>431936</v>
      </c>
      <c r="N574" s="19" t="s">
        <v>223</v>
      </c>
      <c r="O574" s="19">
        <v>4753</v>
      </c>
      <c r="P574" s="229">
        <v>45629.200567129628</v>
      </c>
      <c r="Q574" s="19">
        <v>4.7530000000000001</v>
      </c>
      <c r="R574" s="19" t="s">
        <v>52</v>
      </c>
      <c r="S574" s="62" t="s">
        <v>290</v>
      </c>
    </row>
    <row r="575" spans="1:19" x14ac:dyDescent="0.25">
      <c r="A575" s="62" t="s">
        <v>290</v>
      </c>
      <c r="B575" s="19">
        <v>39089991</v>
      </c>
      <c r="C575" s="19" t="s">
        <v>7602</v>
      </c>
      <c r="D575" s="19">
        <v>377300</v>
      </c>
      <c r="E575" s="19">
        <v>4595714</v>
      </c>
      <c r="F575" s="19">
        <v>27</v>
      </c>
      <c r="G575" s="36">
        <v>45629</v>
      </c>
      <c r="H575" s="19">
        <v>0</v>
      </c>
      <c r="I575" s="19">
        <v>1</v>
      </c>
      <c r="J575" s="19">
        <v>0</v>
      </c>
      <c r="L575" s="19">
        <v>1</v>
      </c>
      <c r="O575" s="19">
        <v>143</v>
      </c>
      <c r="P575" s="229">
        <v>45629.200567129628</v>
      </c>
      <c r="Q575" s="19">
        <v>0.14299999999999999</v>
      </c>
      <c r="R575" s="19" t="s">
        <v>52</v>
      </c>
      <c r="S575" s="62" t="s">
        <v>290</v>
      </c>
    </row>
    <row r="576" spans="1:19" x14ac:dyDescent="0.25">
      <c r="A576" s="62" t="s">
        <v>290</v>
      </c>
      <c r="B576" s="19">
        <v>39089991</v>
      </c>
      <c r="C576" s="19" t="s">
        <v>7602</v>
      </c>
      <c r="D576" s="19">
        <v>377300</v>
      </c>
      <c r="E576" s="19">
        <v>4595714</v>
      </c>
      <c r="F576" s="19">
        <v>28</v>
      </c>
      <c r="G576" s="36">
        <v>45629</v>
      </c>
      <c r="H576" s="19">
        <v>1</v>
      </c>
      <c r="I576" s="19">
        <v>0</v>
      </c>
      <c r="J576" s="19">
        <v>0</v>
      </c>
      <c r="L576" s="19">
        <v>1</v>
      </c>
      <c r="M576" s="19">
        <v>431936</v>
      </c>
      <c r="N576" s="19" t="s">
        <v>223</v>
      </c>
      <c r="O576" s="19">
        <v>779410</v>
      </c>
      <c r="P576" s="229">
        <v>45629.209583333337</v>
      </c>
      <c r="Q576" s="19">
        <v>779.41</v>
      </c>
      <c r="R576" s="19" t="s">
        <v>52</v>
      </c>
      <c r="S576" s="62" t="s">
        <v>290</v>
      </c>
    </row>
    <row r="577" spans="1:19" x14ac:dyDescent="0.25">
      <c r="A577" s="62" t="s">
        <v>290</v>
      </c>
      <c r="B577" s="19">
        <v>39089991</v>
      </c>
      <c r="C577" s="19" t="s">
        <v>7602</v>
      </c>
      <c r="D577" s="19">
        <v>377300</v>
      </c>
      <c r="E577" s="19">
        <v>4595714</v>
      </c>
      <c r="F577" s="19">
        <v>29</v>
      </c>
      <c r="G577" s="36">
        <v>45629</v>
      </c>
      <c r="H577" s="19">
        <v>0</v>
      </c>
      <c r="I577" s="19">
        <v>0</v>
      </c>
      <c r="J577" s="19">
        <v>1938</v>
      </c>
      <c r="K577" s="19" t="s">
        <v>163</v>
      </c>
      <c r="L577" s="19">
        <v>1</v>
      </c>
      <c r="M577" s="19">
        <v>431936</v>
      </c>
      <c r="N577" s="19" t="s">
        <v>223</v>
      </c>
      <c r="O577" s="19">
        <v>24597</v>
      </c>
      <c r="P577" s="229">
        <v>45629.209872685184</v>
      </c>
      <c r="Q577" s="19">
        <v>24.597000000000001</v>
      </c>
      <c r="R577" s="19" t="s">
        <v>52</v>
      </c>
      <c r="S577" s="62" t="s">
        <v>290</v>
      </c>
    </row>
    <row r="578" spans="1:19" x14ac:dyDescent="0.25">
      <c r="A578" s="62" t="s">
        <v>290</v>
      </c>
      <c r="B578" s="19">
        <v>39089991</v>
      </c>
      <c r="C578" s="19" t="s">
        <v>7602</v>
      </c>
      <c r="D578" s="19">
        <v>377300</v>
      </c>
      <c r="E578" s="19">
        <v>4595714</v>
      </c>
      <c r="F578" s="19">
        <v>30</v>
      </c>
      <c r="G578" s="36">
        <v>45629</v>
      </c>
      <c r="H578" s="19">
        <v>0</v>
      </c>
      <c r="I578" s="19">
        <v>1</v>
      </c>
      <c r="J578" s="19">
        <v>0</v>
      </c>
      <c r="L578" s="19">
        <v>1</v>
      </c>
      <c r="O578" s="19">
        <v>23</v>
      </c>
      <c r="P578" s="229">
        <v>45629.209872685184</v>
      </c>
      <c r="Q578" s="19">
        <v>2.3E-2</v>
      </c>
      <c r="R578" s="19" t="s">
        <v>52</v>
      </c>
      <c r="S578" s="62" t="s">
        <v>290</v>
      </c>
    </row>
    <row r="579" spans="1:19" x14ac:dyDescent="0.25">
      <c r="A579" s="62" t="s">
        <v>290</v>
      </c>
      <c r="B579" s="19">
        <v>39089991</v>
      </c>
      <c r="C579" s="19" t="s">
        <v>7602</v>
      </c>
      <c r="D579" s="19">
        <v>377300</v>
      </c>
      <c r="E579" s="19">
        <v>4595714</v>
      </c>
      <c r="F579" s="19">
        <v>31</v>
      </c>
      <c r="G579" s="36">
        <v>45629</v>
      </c>
      <c r="H579" s="19">
        <v>0</v>
      </c>
      <c r="I579" s="19">
        <v>0</v>
      </c>
      <c r="J579" s="19">
        <v>-3</v>
      </c>
      <c r="K579" s="19" t="s">
        <v>185</v>
      </c>
      <c r="L579" s="19">
        <v>1</v>
      </c>
      <c r="O579" s="19">
        <v>6624</v>
      </c>
      <c r="P579" s="229">
        <v>45629.209953703707</v>
      </c>
      <c r="Q579" s="19">
        <v>6.6239999999999997</v>
      </c>
      <c r="R579" s="19" t="s">
        <v>52</v>
      </c>
      <c r="S579" s="62" t="s">
        <v>290</v>
      </c>
    </row>
    <row r="580" spans="1:19" x14ac:dyDescent="0.25">
      <c r="A580" s="62" t="s">
        <v>290</v>
      </c>
      <c r="B580" s="19">
        <v>39089991</v>
      </c>
      <c r="C580" s="19" t="s">
        <v>7602</v>
      </c>
      <c r="D580" s="19">
        <v>377300</v>
      </c>
      <c r="E580" s="19">
        <v>4595714</v>
      </c>
      <c r="F580" s="19">
        <v>32</v>
      </c>
      <c r="G580" s="36">
        <v>45629</v>
      </c>
      <c r="H580" s="19">
        <v>1</v>
      </c>
      <c r="I580" s="19">
        <v>0</v>
      </c>
      <c r="J580" s="19">
        <v>0</v>
      </c>
      <c r="L580" s="19">
        <v>1</v>
      </c>
      <c r="M580" s="19">
        <v>4010454</v>
      </c>
      <c r="N580" s="19" t="s">
        <v>218</v>
      </c>
      <c r="O580" s="19">
        <v>375250</v>
      </c>
      <c r="P580" s="229">
        <v>45629.21429398148</v>
      </c>
      <c r="Q580" s="19">
        <v>375.25</v>
      </c>
      <c r="R580" s="19" t="s">
        <v>52</v>
      </c>
      <c r="S580" s="62" t="s">
        <v>290</v>
      </c>
    </row>
    <row r="581" spans="1:19" x14ac:dyDescent="0.25">
      <c r="A581" s="62" t="s">
        <v>290</v>
      </c>
      <c r="B581" s="19">
        <v>39089991</v>
      </c>
      <c r="C581" s="19" t="s">
        <v>7602</v>
      </c>
      <c r="D581" s="19">
        <v>377300</v>
      </c>
      <c r="E581" s="19">
        <v>4595714</v>
      </c>
      <c r="F581" s="19">
        <v>33</v>
      </c>
      <c r="G581" s="36">
        <v>45629</v>
      </c>
      <c r="H581" s="19">
        <v>0</v>
      </c>
      <c r="I581" s="19">
        <v>0</v>
      </c>
      <c r="J581" s="19">
        <v>1938</v>
      </c>
      <c r="K581" s="19" t="s">
        <v>163</v>
      </c>
      <c r="L581" s="19">
        <v>1</v>
      </c>
      <c r="M581" s="19">
        <v>4010454</v>
      </c>
      <c r="N581" s="19" t="s">
        <v>218</v>
      </c>
      <c r="O581" s="19">
        <v>124390</v>
      </c>
      <c r="P581" s="229">
        <v>45629.215729166666</v>
      </c>
      <c r="Q581" s="19">
        <v>124.39</v>
      </c>
      <c r="R581" s="19" t="s">
        <v>52</v>
      </c>
      <c r="S581" s="62" t="s">
        <v>290</v>
      </c>
    </row>
    <row r="582" spans="1:19" x14ac:dyDescent="0.25">
      <c r="A582" s="62" t="s">
        <v>290</v>
      </c>
      <c r="B582" s="19">
        <v>39089991</v>
      </c>
      <c r="C582" s="19" t="s">
        <v>7602</v>
      </c>
      <c r="D582" s="19">
        <v>377300</v>
      </c>
      <c r="E582" s="19">
        <v>4595714</v>
      </c>
      <c r="F582" s="19">
        <v>34</v>
      </c>
      <c r="G582" s="36">
        <v>45629</v>
      </c>
      <c r="H582" s="19">
        <v>0</v>
      </c>
      <c r="I582" s="19">
        <v>1</v>
      </c>
      <c r="J582" s="19">
        <v>0</v>
      </c>
      <c r="L582" s="19">
        <v>1</v>
      </c>
      <c r="O582" s="19">
        <v>23</v>
      </c>
      <c r="P582" s="229">
        <v>45629.215729166666</v>
      </c>
      <c r="Q582" s="19">
        <v>2.3E-2</v>
      </c>
      <c r="R582" s="19" t="s">
        <v>52</v>
      </c>
      <c r="S582" s="62" t="s">
        <v>290</v>
      </c>
    </row>
    <row r="583" spans="1:19" x14ac:dyDescent="0.25">
      <c r="A583" s="62" t="s">
        <v>290</v>
      </c>
      <c r="B583" s="19">
        <v>39089991</v>
      </c>
      <c r="C583" s="19" t="s">
        <v>7602</v>
      </c>
      <c r="D583" s="19">
        <v>377300</v>
      </c>
      <c r="E583" s="19">
        <v>4595714</v>
      </c>
      <c r="F583" s="19">
        <v>35</v>
      </c>
      <c r="G583" s="36">
        <v>45629</v>
      </c>
      <c r="H583" s="19">
        <v>1</v>
      </c>
      <c r="I583" s="19">
        <v>0</v>
      </c>
      <c r="J583" s="19">
        <v>0</v>
      </c>
      <c r="L583" s="19">
        <v>1</v>
      </c>
      <c r="M583" s="19">
        <v>431936</v>
      </c>
      <c r="N583" s="19" t="s">
        <v>223</v>
      </c>
      <c r="O583" s="19">
        <v>2939747</v>
      </c>
      <c r="P583" s="229">
        <v>45629.249756944446</v>
      </c>
      <c r="Q583" s="19">
        <v>2939.7469999999998</v>
      </c>
      <c r="R583" s="19" t="s">
        <v>52</v>
      </c>
      <c r="S583" s="62" t="s">
        <v>290</v>
      </c>
    </row>
    <row r="584" spans="1:19" x14ac:dyDescent="0.25">
      <c r="A584" s="62" t="s">
        <v>290</v>
      </c>
      <c r="B584" s="19">
        <v>39089991</v>
      </c>
      <c r="C584" s="19" t="s">
        <v>7602</v>
      </c>
      <c r="D584" s="19">
        <v>377300</v>
      </c>
      <c r="E584" s="19">
        <v>4595714</v>
      </c>
      <c r="F584" s="19">
        <v>36</v>
      </c>
      <c r="G584" s="36">
        <v>45629</v>
      </c>
      <c r="H584" s="19">
        <v>0</v>
      </c>
      <c r="I584" s="19">
        <v>0</v>
      </c>
      <c r="J584" s="19">
        <v>1938</v>
      </c>
      <c r="K584" s="19" t="s">
        <v>163</v>
      </c>
      <c r="L584" s="19">
        <v>1</v>
      </c>
      <c r="M584" s="19">
        <v>431936</v>
      </c>
      <c r="N584" s="19" t="s">
        <v>223</v>
      </c>
      <c r="O584" s="19">
        <v>3120</v>
      </c>
      <c r="P584" s="229">
        <v>45629.249791666669</v>
      </c>
      <c r="Q584" s="19">
        <v>3.12</v>
      </c>
      <c r="R584" s="19" t="s">
        <v>52</v>
      </c>
      <c r="S584" s="62" t="s">
        <v>290</v>
      </c>
    </row>
    <row r="585" spans="1:19" x14ac:dyDescent="0.25">
      <c r="A585" s="62" t="s">
        <v>290</v>
      </c>
      <c r="B585" s="19">
        <v>39089991</v>
      </c>
      <c r="C585" s="19" t="s">
        <v>7602</v>
      </c>
      <c r="D585" s="19">
        <v>377300</v>
      </c>
      <c r="E585" s="19">
        <v>4595714</v>
      </c>
      <c r="F585" s="19">
        <v>37</v>
      </c>
      <c r="G585" s="36">
        <v>45629</v>
      </c>
      <c r="H585" s="19">
        <v>0</v>
      </c>
      <c r="I585" s="19">
        <v>1</v>
      </c>
      <c r="J585" s="19">
        <v>0</v>
      </c>
      <c r="L585" s="19">
        <v>1</v>
      </c>
      <c r="O585" s="19">
        <v>252740</v>
      </c>
      <c r="P585" s="229">
        <v>45629.25271990741</v>
      </c>
      <c r="Q585" s="19">
        <v>252.74</v>
      </c>
      <c r="R585" s="19" t="s">
        <v>52</v>
      </c>
      <c r="S585" s="62" t="s">
        <v>290</v>
      </c>
    </row>
    <row r="586" spans="1:19" x14ac:dyDescent="0.25">
      <c r="A586" s="62" t="s">
        <v>290</v>
      </c>
      <c r="B586" s="19">
        <v>39089991</v>
      </c>
      <c r="C586" s="19" t="s">
        <v>7602</v>
      </c>
      <c r="D586" s="19">
        <v>377300</v>
      </c>
      <c r="E586" s="19">
        <v>4595714</v>
      </c>
      <c r="F586" s="19">
        <v>38</v>
      </c>
      <c r="G586" s="36">
        <v>45629</v>
      </c>
      <c r="H586" s="19">
        <v>0</v>
      </c>
      <c r="I586" s="19">
        <v>0</v>
      </c>
      <c r="J586" s="19">
        <v>1931</v>
      </c>
      <c r="K586" s="19" t="s">
        <v>168</v>
      </c>
      <c r="L586" s="19">
        <v>1</v>
      </c>
      <c r="O586" s="19">
        <v>3444026</v>
      </c>
      <c r="P586" s="229">
        <v>45629.292581018519</v>
      </c>
      <c r="Q586" s="19">
        <v>3444.0259999999998</v>
      </c>
      <c r="R586" s="19" t="s">
        <v>52</v>
      </c>
      <c r="S586" s="62" t="s">
        <v>290</v>
      </c>
    </row>
    <row r="587" spans="1:19" x14ac:dyDescent="0.25">
      <c r="A587" s="62" t="s">
        <v>290</v>
      </c>
      <c r="B587" s="19">
        <v>39089991</v>
      </c>
      <c r="C587" s="19" t="s">
        <v>7602</v>
      </c>
      <c r="D587" s="19">
        <v>377300</v>
      </c>
      <c r="E587" s="19">
        <v>4595714</v>
      </c>
      <c r="F587" s="19">
        <v>39</v>
      </c>
      <c r="G587" s="36">
        <v>45629</v>
      </c>
      <c r="H587" s="19">
        <v>0</v>
      </c>
      <c r="I587" s="19">
        <v>0</v>
      </c>
      <c r="J587" s="19">
        <v>1933</v>
      </c>
      <c r="K587" s="19" t="s">
        <v>167</v>
      </c>
      <c r="L587" s="19">
        <v>1</v>
      </c>
      <c r="O587" s="19">
        <v>3325880</v>
      </c>
      <c r="P587" s="229">
        <v>45629.331076388888</v>
      </c>
      <c r="Q587" s="19">
        <v>3325.88</v>
      </c>
      <c r="R587" s="19" t="s">
        <v>52</v>
      </c>
      <c r="S587" s="62" t="s">
        <v>290</v>
      </c>
    </row>
    <row r="588" spans="1:19" x14ac:dyDescent="0.25">
      <c r="A588" s="62" t="s">
        <v>290</v>
      </c>
      <c r="B588" s="19">
        <v>39089991</v>
      </c>
      <c r="C588" s="19" t="s">
        <v>7602</v>
      </c>
      <c r="D588" s="19">
        <v>377300</v>
      </c>
      <c r="E588" s="19">
        <v>4595714</v>
      </c>
      <c r="F588" s="19">
        <v>40</v>
      </c>
      <c r="G588" s="36">
        <v>45629</v>
      </c>
      <c r="H588" s="19">
        <v>0</v>
      </c>
      <c r="I588" s="19">
        <v>1</v>
      </c>
      <c r="J588" s="19">
        <v>0</v>
      </c>
      <c r="L588" s="19">
        <v>1</v>
      </c>
      <c r="O588" s="19">
        <v>20</v>
      </c>
      <c r="P588" s="229">
        <v>45629.331076388888</v>
      </c>
      <c r="Q588" s="19">
        <v>0.02</v>
      </c>
      <c r="R588" s="19" t="s">
        <v>52</v>
      </c>
      <c r="S588" s="62" t="s">
        <v>290</v>
      </c>
    </row>
    <row r="589" spans="1:19" x14ac:dyDescent="0.25">
      <c r="A589" s="62" t="s">
        <v>290</v>
      </c>
      <c r="B589" s="19">
        <v>39089991</v>
      </c>
      <c r="C589" s="19" t="s">
        <v>7602</v>
      </c>
      <c r="D589" s="19">
        <v>377300</v>
      </c>
      <c r="E589" s="19">
        <v>4595714</v>
      </c>
      <c r="F589" s="19">
        <v>41</v>
      </c>
      <c r="G589" s="36">
        <v>45629</v>
      </c>
      <c r="H589" s="19">
        <v>1</v>
      </c>
      <c r="I589" s="19">
        <v>0</v>
      </c>
      <c r="J589" s="19">
        <v>0</v>
      </c>
      <c r="L589" s="19">
        <v>1</v>
      </c>
      <c r="M589" s="19">
        <v>431936</v>
      </c>
      <c r="N589" s="19" t="s">
        <v>223</v>
      </c>
      <c r="O589" s="19">
        <v>1359980</v>
      </c>
      <c r="P589" s="229">
        <v>45629.346817129626</v>
      </c>
      <c r="Q589" s="19">
        <v>1359.98</v>
      </c>
      <c r="R589" s="19" t="s">
        <v>52</v>
      </c>
      <c r="S589" s="62" t="s">
        <v>290</v>
      </c>
    </row>
    <row r="590" spans="1:19" x14ac:dyDescent="0.25">
      <c r="A590" s="62" t="s">
        <v>290</v>
      </c>
      <c r="B590" s="19">
        <v>39089991</v>
      </c>
      <c r="C590" s="19" t="s">
        <v>7602</v>
      </c>
      <c r="D590" s="19">
        <v>377300</v>
      </c>
      <c r="E590" s="19">
        <v>4595714</v>
      </c>
      <c r="F590" s="19">
        <v>42</v>
      </c>
      <c r="G590" s="36">
        <v>45629</v>
      </c>
      <c r="H590" s="19">
        <v>0</v>
      </c>
      <c r="I590" s="19">
        <v>0</v>
      </c>
      <c r="J590" s="19">
        <v>1938</v>
      </c>
      <c r="K590" s="19" t="s">
        <v>163</v>
      </c>
      <c r="L590" s="19">
        <v>1</v>
      </c>
      <c r="M590" s="19">
        <v>431936</v>
      </c>
      <c r="N590" s="19" t="s">
        <v>223</v>
      </c>
      <c r="O590" s="19">
        <v>3927</v>
      </c>
      <c r="P590" s="229">
        <v>45629.346863425926</v>
      </c>
      <c r="Q590" s="19">
        <v>3.927</v>
      </c>
      <c r="R590" s="19" t="s">
        <v>52</v>
      </c>
      <c r="S590" s="62" t="s">
        <v>290</v>
      </c>
    </row>
    <row r="591" spans="1:19" x14ac:dyDescent="0.25">
      <c r="A591" s="62" t="s">
        <v>290</v>
      </c>
      <c r="B591" s="19">
        <v>39089991</v>
      </c>
      <c r="C591" s="19" t="s">
        <v>7602</v>
      </c>
      <c r="D591" s="19">
        <v>377300</v>
      </c>
      <c r="E591" s="19">
        <v>4595714</v>
      </c>
      <c r="F591" s="19">
        <v>43</v>
      </c>
      <c r="G591" s="36">
        <v>45629</v>
      </c>
      <c r="H591" s="19">
        <v>0</v>
      </c>
      <c r="I591" s="19">
        <v>1</v>
      </c>
      <c r="J591" s="19">
        <v>0</v>
      </c>
      <c r="L591" s="19">
        <v>1</v>
      </c>
      <c r="O591" s="19">
        <v>3262900</v>
      </c>
      <c r="P591" s="229">
        <v>45629.384629629632</v>
      </c>
      <c r="Q591" s="19">
        <v>3262.9</v>
      </c>
      <c r="R591" s="19" t="s">
        <v>52</v>
      </c>
      <c r="S591" s="62" t="s">
        <v>290</v>
      </c>
    </row>
    <row r="592" spans="1:19" x14ac:dyDescent="0.25">
      <c r="A592" s="62" t="s">
        <v>290</v>
      </c>
      <c r="B592" s="19">
        <v>39089991</v>
      </c>
      <c r="C592" s="19" t="s">
        <v>7602</v>
      </c>
      <c r="D592" s="19">
        <v>377300</v>
      </c>
      <c r="E592" s="19">
        <v>4595714</v>
      </c>
      <c r="F592" s="19">
        <v>44</v>
      </c>
      <c r="G592" s="36">
        <v>45629</v>
      </c>
      <c r="H592" s="19">
        <v>1</v>
      </c>
      <c r="I592" s="19">
        <v>0</v>
      </c>
      <c r="J592" s="19">
        <v>0</v>
      </c>
      <c r="L592" s="19">
        <v>1</v>
      </c>
      <c r="M592" s="19">
        <v>431936</v>
      </c>
      <c r="N592" s="19" t="s">
        <v>223</v>
      </c>
      <c r="O592" s="19">
        <v>1323290</v>
      </c>
      <c r="P592" s="229">
        <v>45629.399942129632</v>
      </c>
      <c r="Q592" s="19">
        <v>1323.29</v>
      </c>
      <c r="R592" s="19" t="s">
        <v>52</v>
      </c>
      <c r="S592" s="62" t="s">
        <v>290</v>
      </c>
    </row>
    <row r="593" spans="1:19" x14ac:dyDescent="0.25">
      <c r="A593" s="62" t="s">
        <v>290</v>
      </c>
      <c r="B593" s="19">
        <v>39089991</v>
      </c>
      <c r="C593" s="19" t="s">
        <v>7602</v>
      </c>
      <c r="D593" s="19">
        <v>377300</v>
      </c>
      <c r="E593" s="19">
        <v>4595714</v>
      </c>
      <c r="F593" s="19">
        <v>45</v>
      </c>
      <c r="G593" s="36">
        <v>45629</v>
      </c>
      <c r="H593" s="19">
        <v>0</v>
      </c>
      <c r="I593" s="19">
        <v>0</v>
      </c>
      <c r="J593" s="19">
        <v>1938</v>
      </c>
      <c r="K593" s="19" t="s">
        <v>163</v>
      </c>
      <c r="L593" s="19">
        <v>1</v>
      </c>
      <c r="M593" s="19">
        <v>431936</v>
      </c>
      <c r="N593" s="19" t="s">
        <v>223</v>
      </c>
      <c r="O593" s="19">
        <v>2643</v>
      </c>
      <c r="P593" s="229">
        <v>45629.399976851855</v>
      </c>
      <c r="Q593" s="19">
        <v>2.6429999999999998</v>
      </c>
      <c r="R593" s="19" t="s">
        <v>52</v>
      </c>
      <c r="S593" s="62" t="s">
        <v>290</v>
      </c>
    </row>
    <row r="594" spans="1:19" x14ac:dyDescent="0.25">
      <c r="A594" s="62" t="s">
        <v>290</v>
      </c>
      <c r="B594" s="19">
        <v>39089991</v>
      </c>
      <c r="C594" s="19" t="s">
        <v>7602</v>
      </c>
      <c r="D594" s="19">
        <v>377300</v>
      </c>
      <c r="E594" s="19">
        <v>4595714</v>
      </c>
      <c r="F594" s="19">
        <v>46</v>
      </c>
      <c r="G594" s="36">
        <v>45629</v>
      </c>
      <c r="H594" s="19">
        <v>0</v>
      </c>
      <c r="I594" s="19">
        <v>1</v>
      </c>
      <c r="J594" s="19">
        <v>0</v>
      </c>
      <c r="L594" s="19">
        <v>1</v>
      </c>
      <c r="O594" s="19">
        <v>2247</v>
      </c>
      <c r="P594" s="229">
        <v>45629.4</v>
      </c>
      <c r="Q594" s="19">
        <v>2.2469999999999999</v>
      </c>
      <c r="R594" s="19" t="s">
        <v>52</v>
      </c>
      <c r="S594" s="62" t="s">
        <v>290</v>
      </c>
    </row>
    <row r="595" spans="1:19" x14ac:dyDescent="0.25">
      <c r="A595" s="62" t="s">
        <v>290</v>
      </c>
      <c r="B595" s="19">
        <v>39089991</v>
      </c>
      <c r="C595" s="19" t="s">
        <v>7602</v>
      </c>
      <c r="D595" s="19">
        <v>377300</v>
      </c>
      <c r="E595" s="19">
        <v>4595714</v>
      </c>
      <c r="F595" s="19">
        <v>47</v>
      </c>
      <c r="G595" s="36">
        <v>45629</v>
      </c>
      <c r="H595" s="19">
        <v>0</v>
      </c>
      <c r="I595" s="19">
        <v>0</v>
      </c>
      <c r="J595" s="19">
        <v>1937</v>
      </c>
      <c r="K595" s="19" t="s">
        <v>169</v>
      </c>
      <c r="L595" s="19">
        <v>1</v>
      </c>
      <c r="O595" s="19">
        <v>2047747</v>
      </c>
      <c r="P595" s="229">
        <v>45629.423703703702</v>
      </c>
      <c r="Q595" s="19">
        <v>2047.7470000000001</v>
      </c>
      <c r="R595" s="19" t="s">
        <v>52</v>
      </c>
      <c r="S595" s="62" t="s">
        <v>290</v>
      </c>
    </row>
    <row r="596" spans="1:19" x14ac:dyDescent="0.25">
      <c r="A596" s="62" t="s">
        <v>290</v>
      </c>
      <c r="B596" s="19">
        <v>39089991</v>
      </c>
      <c r="C596" s="19" t="s">
        <v>7602</v>
      </c>
      <c r="D596" s="19">
        <v>377300</v>
      </c>
      <c r="E596" s="19">
        <v>4595714</v>
      </c>
      <c r="F596" s="19">
        <v>48</v>
      </c>
      <c r="G596" s="36">
        <v>45629</v>
      </c>
      <c r="H596" s="19">
        <v>0</v>
      </c>
      <c r="I596" s="19">
        <v>1</v>
      </c>
      <c r="J596" s="19">
        <v>0</v>
      </c>
      <c r="L596" s="19">
        <v>1</v>
      </c>
      <c r="O596" s="19">
        <v>20</v>
      </c>
      <c r="P596" s="229">
        <v>45629.423703703702</v>
      </c>
      <c r="Q596" s="19">
        <v>0.02</v>
      </c>
      <c r="R596" s="19" t="s">
        <v>52</v>
      </c>
      <c r="S596" s="62" t="s">
        <v>290</v>
      </c>
    </row>
    <row r="597" spans="1:19" x14ac:dyDescent="0.25">
      <c r="A597" s="62" t="s">
        <v>290</v>
      </c>
      <c r="B597" s="19">
        <v>39089991</v>
      </c>
      <c r="C597" s="19" t="s">
        <v>7602</v>
      </c>
      <c r="D597" s="19">
        <v>377300</v>
      </c>
      <c r="E597" s="19">
        <v>4595714</v>
      </c>
      <c r="F597" s="19">
        <v>49</v>
      </c>
      <c r="G597" s="36">
        <v>45629</v>
      </c>
      <c r="H597" s="19">
        <v>1</v>
      </c>
      <c r="I597" s="19">
        <v>0</v>
      </c>
      <c r="J597" s="19">
        <v>0</v>
      </c>
      <c r="L597" s="19">
        <v>1</v>
      </c>
      <c r="M597" s="19">
        <v>431936</v>
      </c>
      <c r="N597" s="19" t="s">
        <v>223</v>
      </c>
      <c r="O597" s="19">
        <v>1077606</v>
      </c>
      <c r="P597" s="229">
        <v>45629.436168981483</v>
      </c>
      <c r="Q597" s="19">
        <v>1077.606</v>
      </c>
      <c r="R597" s="19" t="s">
        <v>52</v>
      </c>
      <c r="S597" s="62" t="s">
        <v>290</v>
      </c>
    </row>
    <row r="598" spans="1:19" x14ac:dyDescent="0.25">
      <c r="A598" s="62" t="s">
        <v>290</v>
      </c>
      <c r="B598" s="19">
        <v>39089991</v>
      </c>
      <c r="C598" s="19" t="s">
        <v>7602</v>
      </c>
      <c r="D598" s="19">
        <v>377300</v>
      </c>
      <c r="E598" s="19">
        <v>4595714</v>
      </c>
      <c r="F598" s="19">
        <v>50</v>
      </c>
      <c r="G598" s="36">
        <v>45629</v>
      </c>
      <c r="H598" s="19">
        <v>0</v>
      </c>
      <c r="I598" s="19">
        <v>0</v>
      </c>
      <c r="J598" s="19">
        <v>1938</v>
      </c>
      <c r="K598" s="19" t="s">
        <v>163</v>
      </c>
      <c r="L598" s="19">
        <v>1</v>
      </c>
      <c r="M598" s="19">
        <v>431936</v>
      </c>
      <c r="N598" s="19" t="s">
        <v>223</v>
      </c>
      <c r="O598" s="19">
        <v>583040</v>
      </c>
      <c r="P598" s="229">
        <v>45629.442916666667</v>
      </c>
      <c r="Q598" s="19">
        <v>583.04</v>
      </c>
      <c r="R598" s="19" t="s">
        <v>52</v>
      </c>
      <c r="S598" s="62" t="s">
        <v>290</v>
      </c>
    </row>
    <row r="599" spans="1:19" x14ac:dyDescent="0.25">
      <c r="A599" s="62" t="s">
        <v>290</v>
      </c>
      <c r="B599" s="19">
        <v>39089991</v>
      </c>
      <c r="C599" s="19" t="s">
        <v>7602</v>
      </c>
      <c r="D599" s="19">
        <v>377300</v>
      </c>
      <c r="E599" s="19">
        <v>4595714</v>
      </c>
      <c r="F599" s="19">
        <v>51</v>
      </c>
      <c r="G599" s="36">
        <v>45629</v>
      </c>
      <c r="H599" s="19">
        <v>0</v>
      </c>
      <c r="I599" s="19">
        <v>1</v>
      </c>
      <c r="J599" s="19">
        <v>0</v>
      </c>
      <c r="L599" s="19">
        <v>1</v>
      </c>
      <c r="O599" s="19">
        <v>2014</v>
      </c>
      <c r="P599" s="229">
        <v>45629.442939814813</v>
      </c>
      <c r="Q599" s="19">
        <v>2.0139999999999998</v>
      </c>
      <c r="R599" s="19" t="s">
        <v>52</v>
      </c>
      <c r="S599" s="62" t="s">
        <v>290</v>
      </c>
    </row>
    <row r="600" spans="1:19" x14ac:dyDescent="0.25">
      <c r="A600" s="62" t="s">
        <v>290</v>
      </c>
      <c r="B600" s="19">
        <v>39089991</v>
      </c>
      <c r="C600" s="19" t="s">
        <v>7602</v>
      </c>
      <c r="D600" s="19">
        <v>377300</v>
      </c>
      <c r="E600" s="19">
        <v>4595714</v>
      </c>
      <c r="F600" s="19">
        <v>52</v>
      </c>
      <c r="G600" s="36">
        <v>45629</v>
      </c>
      <c r="H600" s="19">
        <v>0</v>
      </c>
      <c r="I600" s="19">
        <v>0</v>
      </c>
      <c r="J600" s="19">
        <v>1937</v>
      </c>
      <c r="K600" s="19" t="s">
        <v>169</v>
      </c>
      <c r="L600" s="19">
        <v>1</v>
      </c>
      <c r="O600" s="19">
        <v>833456</v>
      </c>
      <c r="P600" s="229">
        <v>45629.452592592592</v>
      </c>
      <c r="Q600" s="19">
        <v>833.45600000000002</v>
      </c>
      <c r="R600" s="19" t="s">
        <v>52</v>
      </c>
      <c r="S600" s="62" t="s">
        <v>290</v>
      </c>
    </row>
    <row r="601" spans="1:19" x14ac:dyDescent="0.25">
      <c r="A601" s="62" t="s">
        <v>290</v>
      </c>
      <c r="B601" s="19">
        <v>39089991</v>
      </c>
      <c r="C601" s="19" t="s">
        <v>7602</v>
      </c>
      <c r="D601" s="19">
        <v>377300</v>
      </c>
      <c r="E601" s="19">
        <v>4595714</v>
      </c>
      <c r="F601" s="19">
        <v>53</v>
      </c>
      <c r="G601" s="36">
        <v>45629</v>
      </c>
      <c r="H601" s="19">
        <v>0</v>
      </c>
      <c r="I601" s="19">
        <v>1</v>
      </c>
      <c r="J601" s="19">
        <v>0</v>
      </c>
      <c r="L601" s="19">
        <v>1</v>
      </c>
      <c r="O601" s="19">
        <v>526827</v>
      </c>
      <c r="P601" s="229">
        <v>45629.458692129629</v>
      </c>
      <c r="Q601" s="19">
        <v>526.827</v>
      </c>
      <c r="R601" s="19" t="s">
        <v>52</v>
      </c>
      <c r="S601" s="62" t="s">
        <v>290</v>
      </c>
    </row>
    <row r="602" spans="1:19" x14ac:dyDescent="0.25">
      <c r="A602" s="62" t="s">
        <v>290</v>
      </c>
      <c r="B602" s="19">
        <v>39089991</v>
      </c>
      <c r="C602" s="19" t="s">
        <v>7602</v>
      </c>
      <c r="D602" s="19">
        <v>377300</v>
      </c>
      <c r="E602" s="19">
        <v>4595714</v>
      </c>
      <c r="F602" s="19">
        <v>54</v>
      </c>
      <c r="G602" s="36">
        <v>45629</v>
      </c>
      <c r="H602" s="19">
        <v>0</v>
      </c>
      <c r="I602" s="19">
        <v>0</v>
      </c>
      <c r="J602" s="19">
        <v>0</v>
      </c>
      <c r="L602" s="19">
        <v>2</v>
      </c>
      <c r="O602" s="19">
        <v>0</v>
      </c>
      <c r="P602" s="229">
        <v>45629.458692129629</v>
      </c>
      <c r="Q602" s="19">
        <v>0</v>
      </c>
      <c r="R602" s="19" t="s">
        <v>52</v>
      </c>
      <c r="S602" s="62" t="s">
        <v>290</v>
      </c>
    </row>
    <row r="603" spans="1:19" x14ac:dyDescent="0.25">
      <c r="A603" s="62" t="s">
        <v>290</v>
      </c>
      <c r="B603" s="19">
        <v>39089991</v>
      </c>
      <c r="C603" s="19" t="s">
        <v>7602</v>
      </c>
      <c r="D603" s="19">
        <v>377300</v>
      </c>
      <c r="E603" s="19">
        <v>4595714</v>
      </c>
      <c r="F603" s="19">
        <v>1</v>
      </c>
      <c r="G603" s="36">
        <v>45630</v>
      </c>
      <c r="H603" s="19">
        <v>0</v>
      </c>
      <c r="I603" s="19">
        <v>0</v>
      </c>
      <c r="J603" s="19">
        <v>0</v>
      </c>
      <c r="L603" s="19">
        <v>0</v>
      </c>
      <c r="O603" s="19">
        <v>4</v>
      </c>
      <c r="P603" s="229">
        <v>45630.092442129629</v>
      </c>
      <c r="Q603" s="19">
        <v>4.0000000000000001E-3</v>
      </c>
      <c r="R603" s="19" t="s">
        <v>52</v>
      </c>
      <c r="S603" s="62" t="s">
        <v>290</v>
      </c>
    </row>
    <row r="604" spans="1:19" x14ac:dyDescent="0.25">
      <c r="A604" s="62" t="s">
        <v>290</v>
      </c>
      <c r="B604" s="19">
        <v>39089991</v>
      </c>
      <c r="C604" s="19" t="s">
        <v>7602</v>
      </c>
      <c r="D604" s="19">
        <v>377300</v>
      </c>
      <c r="E604" s="19">
        <v>4595714</v>
      </c>
      <c r="F604" s="19">
        <v>2</v>
      </c>
      <c r="G604" s="36">
        <v>45630</v>
      </c>
      <c r="H604" s="19">
        <v>0</v>
      </c>
      <c r="I604" s="19">
        <v>0</v>
      </c>
      <c r="J604" s="19">
        <v>0</v>
      </c>
      <c r="L604" s="19">
        <v>1</v>
      </c>
      <c r="O604" s="19">
        <v>4456</v>
      </c>
      <c r="P604" s="229">
        <v>45630.092488425929</v>
      </c>
      <c r="Q604" s="19">
        <v>4.4560000000000004</v>
      </c>
      <c r="R604" s="19" t="s">
        <v>52</v>
      </c>
      <c r="S604" s="62" t="s">
        <v>290</v>
      </c>
    </row>
    <row r="605" spans="1:19" x14ac:dyDescent="0.25">
      <c r="A605" s="62" t="s">
        <v>290</v>
      </c>
      <c r="B605" s="19">
        <v>39089991</v>
      </c>
      <c r="C605" s="19" t="s">
        <v>7602</v>
      </c>
      <c r="D605" s="19">
        <v>377300</v>
      </c>
      <c r="E605" s="19">
        <v>4595714</v>
      </c>
      <c r="F605" s="19">
        <v>3</v>
      </c>
      <c r="G605" s="36">
        <v>45630</v>
      </c>
      <c r="H605" s="19">
        <v>0</v>
      </c>
      <c r="I605" s="19">
        <v>1</v>
      </c>
      <c r="J605" s="19">
        <v>0</v>
      </c>
      <c r="L605" s="19">
        <v>1</v>
      </c>
      <c r="O605" s="19">
        <v>652604</v>
      </c>
      <c r="P605" s="229">
        <v>45630.100046296298</v>
      </c>
      <c r="Q605" s="19">
        <v>652.60400000000004</v>
      </c>
      <c r="R605" s="19" t="s">
        <v>52</v>
      </c>
      <c r="S605" s="62" t="s">
        <v>290</v>
      </c>
    </row>
    <row r="606" spans="1:19" x14ac:dyDescent="0.25">
      <c r="A606" s="62" t="s">
        <v>290</v>
      </c>
      <c r="B606" s="19">
        <v>39089991</v>
      </c>
      <c r="C606" s="19" t="s">
        <v>7602</v>
      </c>
      <c r="D606" s="19">
        <v>377300</v>
      </c>
      <c r="E606" s="19">
        <v>4595714</v>
      </c>
      <c r="F606" s="19">
        <v>4</v>
      </c>
      <c r="G606" s="36">
        <v>45630</v>
      </c>
      <c r="H606" s="19">
        <v>0</v>
      </c>
      <c r="I606" s="19">
        <v>0</v>
      </c>
      <c r="J606" s="19">
        <v>1934</v>
      </c>
      <c r="K606" s="19" t="s">
        <v>160</v>
      </c>
      <c r="L606" s="19">
        <v>1</v>
      </c>
      <c r="O606" s="19">
        <v>457390</v>
      </c>
      <c r="P606" s="229">
        <v>45630.10533564815</v>
      </c>
      <c r="Q606" s="19">
        <v>457.39</v>
      </c>
      <c r="R606" s="19" t="s">
        <v>52</v>
      </c>
      <c r="S606" s="62" t="s">
        <v>290</v>
      </c>
    </row>
    <row r="607" spans="1:19" x14ac:dyDescent="0.25">
      <c r="A607" s="62" t="s">
        <v>290</v>
      </c>
      <c r="B607" s="19">
        <v>39089991</v>
      </c>
      <c r="C607" s="19" t="s">
        <v>7602</v>
      </c>
      <c r="D607" s="19">
        <v>377300</v>
      </c>
      <c r="E607" s="19">
        <v>4595714</v>
      </c>
      <c r="F607" s="19">
        <v>5</v>
      </c>
      <c r="G607" s="36">
        <v>45630</v>
      </c>
      <c r="H607" s="19">
        <v>0</v>
      </c>
      <c r="I607" s="19">
        <v>1</v>
      </c>
      <c r="J607" s="19">
        <v>0</v>
      </c>
      <c r="L607" s="19">
        <v>1</v>
      </c>
      <c r="O607" s="19">
        <v>2624320</v>
      </c>
      <c r="P607" s="229">
        <v>45630.135706018518</v>
      </c>
      <c r="Q607" s="19">
        <v>2624.32</v>
      </c>
      <c r="R607" s="19" t="s">
        <v>52</v>
      </c>
      <c r="S607" s="62" t="s">
        <v>290</v>
      </c>
    </row>
    <row r="608" spans="1:19" x14ac:dyDescent="0.25">
      <c r="A608" s="62" t="s">
        <v>290</v>
      </c>
      <c r="B608" s="19">
        <v>39089991</v>
      </c>
      <c r="C608" s="19" t="s">
        <v>7602</v>
      </c>
      <c r="D608" s="19">
        <v>377300</v>
      </c>
      <c r="E608" s="19">
        <v>4595714</v>
      </c>
      <c r="F608" s="19">
        <v>6</v>
      </c>
      <c r="G608" s="36">
        <v>45630</v>
      </c>
      <c r="H608" s="19">
        <v>0</v>
      </c>
      <c r="I608" s="19">
        <v>0</v>
      </c>
      <c r="J608" s="19">
        <v>-3</v>
      </c>
      <c r="K608" s="19" t="s">
        <v>185</v>
      </c>
      <c r="L608" s="19">
        <v>1</v>
      </c>
      <c r="O608" s="19">
        <v>17446</v>
      </c>
      <c r="P608" s="229">
        <v>45630.135914351849</v>
      </c>
      <c r="Q608" s="19">
        <v>17.446000000000002</v>
      </c>
      <c r="R608" s="19" t="s">
        <v>52</v>
      </c>
      <c r="S608" s="62" t="s">
        <v>290</v>
      </c>
    </row>
    <row r="609" spans="1:19" x14ac:dyDescent="0.25">
      <c r="A609" s="62" t="s">
        <v>290</v>
      </c>
      <c r="B609" s="19">
        <v>39089991</v>
      </c>
      <c r="C609" s="19" t="s">
        <v>7602</v>
      </c>
      <c r="D609" s="19">
        <v>377300</v>
      </c>
      <c r="E609" s="19">
        <v>4595714</v>
      </c>
      <c r="F609" s="19">
        <v>7</v>
      </c>
      <c r="G609" s="36">
        <v>45630</v>
      </c>
      <c r="H609" s="19">
        <v>0</v>
      </c>
      <c r="I609" s="19">
        <v>0</v>
      </c>
      <c r="J609" s="19">
        <v>-1</v>
      </c>
      <c r="K609" s="19" t="s">
        <v>119</v>
      </c>
      <c r="L609" s="19">
        <v>1</v>
      </c>
      <c r="M609" s="19">
        <v>4010454</v>
      </c>
      <c r="N609" s="19" t="s">
        <v>218</v>
      </c>
      <c r="O609" s="19">
        <v>11244</v>
      </c>
      <c r="P609" s="229">
        <v>45630.136041666665</v>
      </c>
      <c r="Q609" s="19">
        <v>11.244</v>
      </c>
      <c r="R609" s="19" t="s">
        <v>52</v>
      </c>
      <c r="S609" s="62" t="s">
        <v>290</v>
      </c>
    </row>
    <row r="610" spans="1:19" x14ac:dyDescent="0.25">
      <c r="A610" s="62" t="s">
        <v>290</v>
      </c>
      <c r="B610" s="19">
        <v>39089991</v>
      </c>
      <c r="C610" s="19" t="s">
        <v>7602</v>
      </c>
      <c r="D610" s="19">
        <v>377300</v>
      </c>
      <c r="E610" s="19">
        <v>4595714</v>
      </c>
      <c r="F610" s="19">
        <v>8</v>
      </c>
      <c r="G610" s="36">
        <v>45630</v>
      </c>
      <c r="H610" s="19">
        <v>0</v>
      </c>
      <c r="I610" s="19">
        <v>1</v>
      </c>
      <c r="J610" s="19">
        <v>0</v>
      </c>
      <c r="L610" s="19">
        <v>1</v>
      </c>
      <c r="O610" s="19">
        <v>102226</v>
      </c>
      <c r="P610" s="229">
        <v>45630.13722222222</v>
      </c>
      <c r="Q610" s="19">
        <v>102.226</v>
      </c>
      <c r="R610" s="19" t="s">
        <v>52</v>
      </c>
      <c r="S610" s="62" t="s">
        <v>290</v>
      </c>
    </row>
    <row r="611" spans="1:19" x14ac:dyDescent="0.25">
      <c r="A611" s="62" t="s">
        <v>290</v>
      </c>
      <c r="B611" s="19">
        <v>39089991</v>
      </c>
      <c r="C611" s="19" t="s">
        <v>7602</v>
      </c>
      <c r="D611" s="19">
        <v>377300</v>
      </c>
      <c r="E611" s="19">
        <v>4595714</v>
      </c>
      <c r="F611" s="19">
        <v>9</v>
      </c>
      <c r="G611" s="36">
        <v>45630</v>
      </c>
      <c r="H611" s="19">
        <v>0</v>
      </c>
      <c r="I611" s="19">
        <v>0</v>
      </c>
      <c r="J611" s="19">
        <v>0</v>
      </c>
      <c r="L611" s="19">
        <v>2</v>
      </c>
      <c r="O611" s="19">
        <v>0</v>
      </c>
      <c r="P611" s="229">
        <v>45630.13722222222</v>
      </c>
      <c r="Q611" s="19">
        <v>0</v>
      </c>
      <c r="R611" s="19" t="s">
        <v>52</v>
      </c>
      <c r="S611" s="62" t="s">
        <v>290</v>
      </c>
    </row>
    <row r="612" spans="1:19" x14ac:dyDescent="0.25">
      <c r="A612" s="62" t="s">
        <v>290</v>
      </c>
      <c r="B612" s="19">
        <v>39089991</v>
      </c>
      <c r="C612" s="19" t="s">
        <v>7602</v>
      </c>
      <c r="D612" s="19">
        <v>377300</v>
      </c>
      <c r="E612" s="19">
        <v>4595714</v>
      </c>
      <c r="F612" s="19">
        <v>1</v>
      </c>
      <c r="G612" s="36">
        <v>45630</v>
      </c>
      <c r="H612" s="19">
        <v>0</v>
      </c>
      <c r="I612" s="19">
        <v>0</v>
      </c>
      <c r="J612" s="19">
        <v>0</v>
      </c>
      <c r="L612" s="19">
        <v>0</v>
      </c>
      <c r="O612" s="19">
        <v>10</v>
      </c>
      <c r="P612" s="229">
        <v>45630.140034722222</v>
      </c>
      <c r="Q612" s="19">
        <v>0.01</v>
      </c>
      <c r="R612" s="19" t="s">
        <v>52</v>
      </c>
      <c r="S612" s="62" t="s">
        <v>290</v>
      </c>
    </row>
    <row r="613" spans="1:19" x14ac:dyDescent="0.25">
      <c r="A613" s="62" t="s">
        <v>290</v>
      </c>
      <c r="B613" s="19">
        <v>39089991</v>
      </c>
      <c r="C613" s="19" t="s">
        <v>7602</v>
      </c>
      <c r="D613" s="19">
        <v>377300</v>
      </c>
      <c r="E613" s="19">
        <v>4595714</v>
      </c>
      <c r="F613" s="19">
        <v>2</v>
      </c>
      <c r="G613" s="36">
        <v>45630</v>
      </c>
      <c r="H613" s="19">
        <v>0</v>
      </c>
      <c r="I613" s="19">
        <v>0</v>
      </c>
      <c r="J613" s="19">
        <v>0</v>
      </c>
      <c r="L613" s="19">
        <v>1</v>
      </c>
      <c r="O613" s="19">
        <v>2304</v>
      </c>
      <c r="P613" s="229">
        <v>45630.140057870369</v>
      </c>
      <c r="Q613" s="19">
        <v>2.3039999999999998</v>
      </c>
      <c r="R613" s="19" t="s">
        <v>52</v>
      </c>
      <c r="S613" s="62" t="s">
        <v>290</v>
      </c>
    </row>
    <row r="614" spans="1:19" x14ac:dyDescent="0.25">
      <c r="A614" s="62" t="s">
        <v>290</v>
      </c>
      <c r="B614" s="19">
        <v>39089991</v>
      </c>
      <c r="C614" s="19" t="s">
        <v>7602</v>
      </c>
      <c r="D614" s="19">
        <v>377300</v>
      </c>
      <c r="E614" s="19">
        <v>4595714</v>
      </c>
      <c r="F614" s="19">
        <v>3</v>
      </c>
      <c r="G614" s="36">
        <v>45630</v>
      </c>
      <c r="H614" s="19">
        <v>0</v>
      </c>
      <c r="I614" s="19">
        <v>1</v>
      </c>
      <c r="J614" s="19">
        <v>0</v>
      </c>
      <c r="L614" s="19">
        <v>1</v>
      </c>
      <c r="O614" s="19">
        <v>2694106</v>
      </c>
      <c r="P614" s="229">
        <v>45630.171249999999</v>
      </c>
      <c r="Q614" s="19">
        <v>2694.1060000000002</v>
      </c>
      <c r="R614" s="19" t="s">
        <v>52</v>
      </c>
      <c r="S614" s="62" t="s">
        <v>290</v>
      </c>
    </row>
    <row r="615" spans="1:19" x14ac:dyDescent="0.25">
      <c r="A615" s="62" t="s">
        <v>290</v>
      </c>
      <c r="B615" s="19">
        <v>39089991</v>
      </c>
      <c r="C615" s="19" t="s">
        <v>7602</v>
      </c>
      <c r="D615" s="19">
        <v>377300</v>
      </c>
      <c r="E615" s="19">
        <v>4595714</v>
      </c>
      <c r="F615" s="19">
        <v>4</v>
      </c>
      <c r="G615" s="36">
        <v>45630</v>
      </c>
      <c r="H615" s="19">
        <v>1</v>
      </c>
      <c r="I615" s="19">
        <v>0</v>
      </c>
      <c r="J615" s="19">
        <v>0</v>
      </c>
      <c r="L615" s="19">
        <v>1</v>
      </c>
      <c r="M615" s="19">
        <v>431936</v>
      </c>
      <c r="N615" s="19" t="s">
        <v>223</v>
      </c>
      <c r="O615" s="19">
        <v>1583384</v>
      </c>
      <c r="P615" s="229">
        <v>45630.189571759256</v>
      </c>
      <c r="Q615" s="19">
        <v>1583.384</v>
      </c>
      <c r="R615" s="19" t="s">
        <v>52</v>
      </c>
      <c r="S615" s="62" t="s">
        <v>290</v>
      </c>
    </row>
    <row r="616" spans="1:19" x14ac:dyDescent="0.25">
      <c r="A616" s="62" t="s">
        <v>290</v>
      </c>
      <c r="B616" s="19">
        <v>39089991</v>
      </c>
      <c r="C616" s="19" t="s">
        <v>7602</v>
      </c>
      <c r="D616" s="19">
        <v>377300</v>
      </c>
      <c r="E616" s="19">
        <v>4595714</v>
      </c>
      <c r="F616" s="19">
        <v>5</v>
      </c>
      <c r="G616" s="36">
        <v>45630</v>
      </c>
      <c r="H616" s="19">
        <v>0</v>
      </c>
      <c r="I616" s="19">
        <v>0</v>
      </c>
      <c r="J616" s="19">
        <v>1938</v>
      </c>
      <c r="K616" s="19" t="s">
        <v>163</v>
      </c>
      <c r="L616" s="19">
        <v>1</v>
      </c>
      <c r="M616" s="19">
        <v>431936</v>
      </c>
      <c r="N616" s="19" t="s">
        <v>223</v>
      </c>
      <c r="O616" s="19">
        <v>12506</v>
      </c>
      <c r="P616" s="229">
        <v>45630.189710648148</v>
      </c>
      <c r="Q616" s="19">
        <v>12.506</v>
      </c>
      <c r="R616" s="19" t="s">
        <v>52</v>
      </c>
      <c r="S616" s="62" t="s">
        <v>290</v>
      </c>
    </row>
    <row r="617" spans="1:19" x14ac:dyDescent="0.25">
      <c r="A617" s="62" t="s">
        <v>290</v>
      </c>
      <c r="B617" s="19">
        <v>39089991</v>
      </c>
      <c r="C617" s="19" t="s">
        <v>7602</v>
      </c>
      <c r="D617" s="19">
        <v>377300</v>
      </c>
      <c r="E617" s="19">
        <v>4595714</v>
      </c>
      <c r="F617" s="19">
        <v>6</v>
      </c>
      <c r="G617" s="36">
        <v>45630</v>
      </c>
      <c r="H617" s="19">
        <v>0</v>
      </c>
      <c r="I617" s="19">
        <v>1</v>
      </c>
      <c r="J617" s="19">
        <v>0</v>
      </c>
      <c r="L617" s="19">
        <v>1</v>
      </c>
      <c r="O617" s="19">
        <v>447720</v>
      </c>
      <c r="P617" s="229">
        <v>45630.194895833331</v>
      </c>
      <c r="Q617" s="19">
        <v>447.72</v>
      </c>
      <c r="R617" s="19" t="s">
        <v>52</v>
      </c>
      <c r="S617" s="62" t="s">
        <v>290</v>
      </c>
    </row>
    <row r="618" spans="1:19" x14ac:dyDescent="0.25">
      <c r="A618" s="62" t="s">
        <v>290</v>
      </c>
      <c r="B618" s="19">
        <v>39089991</v>
      </c>
      <c r="C618" s="19" t="s">
        <v>7602</v>
      </c>
      <c r="D618" s="19">
        <v>377300</v>
      </c>
      <c r="E618" s="19">
        <v>4595714</v>
      </c>
      <c r="F618" s="19">
        <v>7</v>
      </c>
      <c r="G618" s="36">
        <v>45630</v>
      </c>
      <c r="H618" s="19">
        <v>1</v>
      </c>
      <c r="I618" s="19">
        <v>0</v>
      </c>
      <c r="J618" s="19">
        <v>0</v>
      </c>
      <c r="L618" s="19">
        <v>1</v>
      </c>
      <c r="M618" s="19">
        <v>431936</v>
      </c>
      <c r="N618" s="19" t="s">
        <v>223</v>
      </c>
      <c r="O618" s="19">
        <v>929270</v>
      </c>
      <c r="P618" s="229">
        <v>45630.205648148149</v>
      </c>
      <c r="Q618" s="19">
        <v>929.27</v>
      </c>
      <c r="R618" s="19" t="s">
        <v>52</v>
      </c>
      <c r="S618" s="62" t="s">
        <v>290</v>
      </c>
    </row>
    <row r="619" spans="1:19" x14ac:dyDescent="0.25">
      <c r="A619" s="62" t="s">
        <v>290</v>
      </c>
      <c r="B619" s="19">
        <v>39089991</v>
      </c>
      <c r="C619" s="19" t="s">
        <v>7602</v>
      </c>
      <c r="D619" s="19">
        <v>377300</v>
      </c>
      <c r="E619" s="19">
        <v>4595714</v>
      </c>
      <c r="F619" s="19">
        <v>8</v>
      </c>
      <c r="G619" s="36">
        <v>45630</v>
      </c>
      <c r="H619" s="19">
        <v>0</v>
      </c>
      <c r="I619" s="19">
        <v>0</v>
      </c>
      <c r="J619" s="19">
        <v>1938</v>
      </c>
      <c r="K619" s="19" t="s">
        <v>163</v>
      </c>
      <c r="L619" s="19">
        <v>1</v>
      </c>
      <c r="M619" s="19">
        <v>431936</v>
      </c>
      <c r="N619" s="19" t="s">
        <v>223</v>
      </c>
      <c r="O619" s="19">
        <v>153367</v>
      </c>
      <c r="P619" s="229">
        <v>45630.207430555558</v>
      </c>
      <c r="Q619" s="19">
        <v>153.36699999999999</v>
      </c>
      <c r="R619" s="19" t="s">
        <v>52</v>
      </c>
      <c r="S619" s="62" t="s">
        <v>290</v>
      </c>
    </row>
    <row r="620" spans="1:19" x14ac:dyDescent="0.25">
      <c r="A620" s="62" t="s">
        <v>290</v>
      </c>
      <c r="B620" s="19">
        <v>39089991</v>
      </c>
      <c r="C620" s="19" t="s">
        <v>7602</v>
      </c>
      <c r="D620" s="19">
        <v>377300</v>
      </c>
      <c r="E620" s="19">
        <v>4595714</v>
      </c>
      <c r="F620" s="19">
        <v>9</v>
      </c>
      <c r="G620" s="36">
        <v>45630</v>
      </c>
      <c r="H620" s="19">
        <v>0</v>
      </c>
      <c r="I620" s="19">
        <v>1</v>
      </c>
      <c r="J620" s="19">
        <v>0</v>
      </c>
      <c r="L620" s="19">
        <v>1</v>
      </c>
      <c r="O620" s="19">
        <v>141947</v>
      </c>
      <c r="P620" s="229">
        <v>45630.209074074075</v>
      </c>
      <c r="Q620" s="19">
        <v>141.947</v>
      </c>
      <c r="R620" s="19" t="s">
        <v>52</v>
      </c>
      <c r="S620" s="62" t="s">
        <v>290</v>
      </c>
    </row>
    <row r="621" spans="1:19" x14ac:dyDescent="0.25">
      <c r="A621" s="62" t="s">
        <v>290</v>
      </c>
      <c r="B621" s="19">
        <v>39089991</v>
      </c>
      <c r="C621" s="19" t="s">
        <v>7602</v>
      </c>
      <c r="D621" s="19">
        <v>377300</v>
      </c>
      <c r="E621" s="19">
        <v>4595714</v>
      </c>
      <c r="F621" s="19">
        <v>10</v>
      </c>
      <c r="G621" s="36">
        <v>45630</v>
      </c>
      <c r="H621" s="19">
        <v>1</v>
      </c>
      <c r="I621" s="19">
        <v>0</v>
      </c>
      <c r="J621" s="19">
        <v>0</v>
      </c>
      <c r="L621" s="19">
        <v>1</v>
      </c>
      <c r="M621" s="19">
        <v>431936</v>
      </c>
      <c r="N621" s="19" t="s">
        <v>223</v>
      </c>
      <c r="O621" s="19">
        <v>592486</v>
      </c>
      <c r="P621" s="229">
        <v>45630.215925925928</v>
      </c>
      <c r="Q621" s="19">
        <v>592.48599999999999</v>
      </c>
      <c r="R621" s="19" t="s">
        <v>52</v>
      </c>
      <c r="S621" s="62" t="s">
        <v>290</v>
      </c>
    </row>
    <row r="622" spans="1:19" x14ac:dyDescent="0.25">
      <c r="A622" s="62" t="s">
        <v>290</v>
      </c>
      <c r="B622" s="19">
        <v>39089991</v>
      </c>
      <c r="C622" s="19" t="s">
        <v>7602</v>
      </c>
      <c r="D622" s="19">
        <v>377300</v>
      </c>
      <c r="E622" s="19">
        <v>4595714</v>
      </c>
      <c r="F622" s="19">
        <v>11</v>
      </c>
      <c r="G622" s="36">
        <v>45630</v>
      </c>
      <c r="H622" s="19">
        <v>0</v>
      </c>
      <c r="I622" s="19">
        <v>0</v>
      </c>
      <c r="J622" s="19">
        <v>1938</v>
      </c>
      <c r="K622" s="19" t="s">
        <v>163</v>
      </c>
      <c r="L622" s="19">
        <v>1</v>
      </c>
      <c r="M622" s="19">
        <v>431936</v>
      </c>
      <c r="N622" s="19" t="s">
        <v>223</v>
      </c>
      <c r="O622" s="19">
        <v>10870</v>
      </c>
      <c r="P622" s="229">
        <v>45630.216053240743</v>
      </c>
      <c r="Q622" s="19">
        <v>10.87</v>
      </c>
      <c r="R622" s="19" t="s">
        <v>52</v>
      </c>
      <c r="S622" s="62" t="s">
        <v>290</v>
      </c>
    </row>
    <row r="623" spans="1:19" x14ac:dyDescent="0.25">
      <c r="A623" s="62" t="s">
        <v>290</v>
      </c>
      <c r="B623" s="19">
        <v>39089991</v>
      </c>
      <c r="C623" s="19" t="s">
        <v>7602</v>
      </c>
      <c r="D623" s="19">
        <v>377300</v>
      </c>
      <c r="E623" s="19">
        <v>4595714</v>
      </c>
      <c r="F623" s="19">
        <v>12</v>
      </c>
      <c r="G623" s="36">
        <v>45630</v>
      </c>
      <c r="H623" s="19">
        <v>0</v>
      </c>
      <c r="I623" s="19">
        <v>1</v>
      </c>
      <c r="J623" s="19">
        <v>0</v>
      </c>
      <c r="L623" s="19">
        <v>1</v>
      </c>
      <c r="O623" s="19">
        <v>1430260</v>
      </c>
      <c r="P623" s="229">
        <v>45630.232604166667</v>
      </c>
      <c r="Q623" s="19">
        <v>1430.26</v>
      </c>
      <c r="R623" s="19" t="s">
        <v>52</v>
      </c>
      <c r="S623" s="62" t="s">
        <v>290</v>
      </c>
    </row>
    <row r="624" spans="1:19" x14ac:dyDescent="0.25">
      <c r="A624" s="62" t="s">
        <v>290</v>
      </c>
      <c r="B624" s="19">
        <v>39089991</v>
      </c>
      <c r="C624" s="19" t="s">
        <v>7602</v>
      </c>
      <c r="D624" s="19">
        <v>377300</v>
      </c>
      <c r="E624" s="19">
        <v>4595714</v>
      </c>
      <c r="F624" s="19">
        <v>13</v>
      </c>
      <c r="G624" s="36">
        <v>45630</v>
      </c>
      <c r="H624" s="19">
        <v>0</v>
      </c>
      <c r="I624" s="19">
        <v>0</v>
      </c>
      <c r="J624" s="19">
        <v>-3</v>
      </c>
      <c r="K624" s="19" t="s">
        <v>185</v>
      </c>
      <c r="L624" s="19">
        <v>1</v>
      </c>
      <c r="O624" s="19">
        <v>14687</v>
      </c>
      <c r="P624" s="229">
        <v>45630.232777777775</v>
      </c>
      <c r="Q624" s="19">
        <v>14.686999999999999</v>
      </c>
      <c r="R624" s="19" t="s">
        <v>52</v>
      </c>
      <c r="S624" s="62" t="s">
        <v>290</v>
      </c>
    </row>
    <row r="625" spans="1:19" x14ac:dyDescent="0.25">
      <c r="A625" s="62" t="s">
        <v>290</v>
      </c>
      <c r="B625" s="19">
        <v>39089991</v>
      </c>
      <c r="C625" s="19" t="s">
        <v>7602</v>
      </c>
      <c r="D625" s="19">
        <v>377300</v>
      </c>
      <c r="E625" s="19">
        <v>4595714</v>
      </c>
      <c r="F625" s="19">
        <v>14</v>
      </c>
      <c r="G625" s="36">
        <v>45630</v>
      </c>
      <c r="H625" s="19">
        <v>1</v>
      </c>
      <c r="I625" s="19">
        <v>0</v>
      </c>
      <c r="J625" s="19">
        <v>0</v>
      </c>
      <c r="L625" s="19">
        <v>1</v>
      </c>
      <c r="M625" s="19">
        <v>4010454</v>
      </c>
      <c r="N625" s="19" t="s">
        <v>218</v>
      </c>
      <c r="O625" s="19">
        <v>132453</v>
      </c>
      <c r="P625" s="229">
        <v>45630.234317129631</v>
      </c>
      <c r="Q625" s="19">
        <v>132.453</v>
      </c>
      <c r="R625" s="19" t="s">
        <v>52</v>
      </c>
      <c r="S625" s="62" t="s">
        <v>290</v>
      </c>
    </row>
    <row r="626" spans="1:19" x14ac:dyDescent="0.25">
      <c r="A626" s="62" t="s">
        <v>290</v>
      </c>
      <c r="B626" s="19">
        <v>39089991</v>
      </c>
      <c r="C626" s="19" t="s">
        <v>7602</v>
      </c>
      <c r="D626" s="19">
        <v>377300</v>
      </c>
      <c r="E626" s="19">
        <v>4595714</v>
      </c>
      <c r="F626" s="19">
        <v>15</v>
      </c>
      <c r="G626" s="36">
        <v>45630</v>
      </c>
      <c r="H626" s="19">
        <v>0</v>
      </c>
      <c r="I626" s="19">
        <v>0</v>
      </c>
      <c r="J626" s="19">
        <v>1938</v>
      </c>
      <c r="K626" s="19" t="s">
        <v>163</v>
      </c>
      <c r="L626" s="19">
        <v>1</v>
      </c>
      <c r="M626" s="19">
        <v>4010454</v>
      </c>
      <c r="N626" s="19" t="s">
        <v>218</v>
      </c>
      <c r="O626" s="19">
        <v>7990</v>
      </c>
      <c r="P626" s="229">
        <v>45630.234409722223</v>
      </c>
      <c r="Q626" s="19">
        <v>7.99</v>
      </c>
      <c r="R626" s="19" t="s">
        <v>52</v>
      </c>
      <c r="S626" s="62" t="s">
        <v>290</v>
      </c>
    </row>
    <row r="627" spans="1:19" x14ac:dyDescent="0.25">
      <c r="A627" s="62" t="s">
        <v>290</v>
      </c>
      <c r="B627" s="19">
        <v>39089991</v>
      </c>
      <c r="C627" s="19" t="s">
        <v>7602</v>
      </c>
      <c r="D627" s="19">
        <v>377300</v>
      </c>
      <c r="E627" s="19">
        <v>4595714</v>
      </c>
      <c r="F627" s="19">
        <v>16</v>
      </c>
      <c r="G627" s="36">
        <v>45630</v>
      </c>
      <c r="H627" s="19">
        <v>0</v>
      </c>
      <c r="I627" s="19">
        <v>1</v>
      </c>
      <c r="J627" s="19">
        <v>0</v>
      </c>
      <c r="L627" s="19">
        <v>1</v>
      </c>
      <c r="O627" s="19">
        <v>716524</v>
      </c>
      <c r="P627" s="229">
        <v>45630.242696759262</v>
      </c>
      <c r="Q627" s="19">
        <v>716.524</v>
      </c>
      <c r="R627" s="19" t="s">
        <v>52</v>
      </c>
      <c r="S627" s="62" t="s">
        <v>290</v>
      </c>
    </row>
    <row r="628" spans="1:19" x14ac:dyDescent="0.25">
      <c r="A628" s="62" t="s">
        <v>290</v>
      </c>
      <c r="B628" s="19">
        <v>39089991</v>
      </c>
      <c r="C628" s="19" t="s">
        <v>7602</v>
      </c>
      <c r="D628" s="19">
        <v>377300</v>
      </c>
      <c r="E628" s="19">
        <v>4595714</v>
      </c>
      <c r="F628" s="19">
        <v>17</v>
      </c>
      <c r="G628" s="36">
        <v>45630</v>
      </c>
      <c r="H628" s="19">
        <v>0</v>
      </c>
      <c r="I628" s="19">
        <v>0</v>
      </c>
      <c r="J628" s="19">
        <v>-3</v>
      </c>
      <c r="K628" s="19" t="s">
        <v>185</v>
      </c>
      <c r="L628" s="19">
        <v>1</v>
      </c>
      <c r="O628" s="19">
        <v>12830</v>
      </c>
      <c r="P628" s="229">
        <v>45630.242847222224</v>
      </c>
      <c r="Q628" s="19">
        <v>12.83</v>
      </c>
      <c r="R628" s="19" t="s">
        <v>52</v>
      </c>
      <c r="S628" s="62" t="s">
        <v>290</v>
      </c>
    </row>
    <row r="629" spans="1:19" x14ac:dyDescent="0.25">
      <c r="A629" s="62" t="s">
        <v>290</v>
      </c>
      <c r="B629" s="19">
        <v>39089991</v>
      </c>
      <c r="C629" s="19" t="s">
        <v>7602</v>
      </c>
      <c r="D629" s="19">
        <v>377300</v>
      </c>
      <c r="E629" s="19">
        <v>4595714</v>
      </c>
      <c r="F629" s="19">
        <v>18</v>
      </c>
      <c r="G629" s="36">
        <v>45630</v>
      </c>
      <c r="H629" s="19">
        <v>1</v>
      </c>
      <c r="I629" s="19">
        <v>0</v>
      </c>
      <c r="J629" s="19">
        <v>0</v>
      </c>
      <c r="L629" s="19">
        <v>1</v>
      </c>
      <c r="M629" s="19">
        <v>4010454</v>
      </c>
      <c r="N629" s="19" t="s">
        <v>218</v>
      </c>
      <c r="O629" s="19">
        <v>45286</v>
      </c>
      <c r="P629" s="229">
        <v>45630.243368055555</v>
      </c>
      <c r="Q629" s="19">
        <v>45.286000000000001</v>
      </c>
      <c r="R629" s="19" t="s">
        <v>52</v>
      </c>
      <c r="S629" s="62" t="s">
        <v>290</v>
      </c>
    </row>
    <row r="630" spans="1:19" x14ac:dyDescent="0.25">
      <c r="A630" s="62" t="s">
        <v>290</v>
      </c>
      <c r="B630" s="19">
        <v>39089991</v>
      </c>
      <c r="C630" s="19" t="s">
        <v>7602</v>
      </c>
      <c r="D630" s="19">
        <v>377300</v>
      </c>
      <c r="E630" s="19">
        <v>4595714</v>
      </c>
      <c r="F630" s="19">
        <v>19</v>
      </c>
      <c r="G630" s="36">
        <v>45630</v>
      </c>
      <c r="H630" s="19">
        <v>0</v>
      </c>
      <c r="I630" s="19">
        <v>0</v>
      </c>
      <c r="J630" s="19">
        <v>-7</v>
      </c>
      <c r="K630" s="19" t="s">
        <v>187</v>
      </c>
      <c r="L630" s="19">
        <v>1</v>
      </c>
      <c r="O630" s="19">
        <v>170</v>
      </c>
      <c r="P630" s="229">
        <v>45630.243368055555</v>
      </c>
      <c r="Q630" s="19">
        <v>0.17</v>
      </c>
      <c r="R630" s="19" t="s">
        <v>52</v>
      </c>
      <c r="S630" s="62" t="s">
        <v>290</v>
      </c>
    </row>
    <row r="631" spans="1:19" x14ac:dyDescent="0.25">
      <c r="A631" s="62" t="s">
        <v>290</v>
      </c>
      <c r="B631" s="19">
        <v>39089991</v>
      </c>
      <c r="C631" s="19" t="s">
        <v>7602</v>
      </c>
      <c r="D631" s="19">
        <v>377300</v>
      </c>
      <c r="E631" s="19">
        <v>4595714</v>
      </c>
      <c r="F631" s="19">
        <v>20</v>
      </c>
      <c r="G631" s="36">
        <v>45630</v>
      </c>
      <c r="H631" s="19">
        <v>2</v>
      </c>
      <c r="I631" s="19">
        <v>0</v>
      </c>
      <c r="J631" s="19">
        <v>0</v>
      </c>
      <c r="L631" s="19">
        <v>1</v>
      </c>
      <c r="M631" s="19">
        <v>4010454</v>
      </c>
      <c r="N631" s="19" t="s">
        <v>218</v>
      </c>
      <c r="O631" s="19">
        <v>2257</v>
      </c>
      <c r="P631" s="229">
        <v>45630.243402777778</v>
      </c>
      <c r="Q631" s="19">
        <v>2.2570000000000001</v>
      </c>
      <c r="R631" s="19" t="s">
        <v>52</v>
      </c>
      <c r="S631" s="62" t="s">
        <v>290</v>
      </c>
    </row>
    <row r="632" spans="1:19" x14ac:dyDescent="0.25">
      <c r="A632" s="62" t="s">
        <v>290</v>
      </c>
      <c r="B632" s="19">
        <v>39089991</v>
      </c>
      <c r="C632" s="19" t="s">
        <v>7602</v>
      </c>
      <c r="D632" s="19">
        <v>377300</v>
      </c>
      <c r="E632" s="19">
        <v>4595714</v>
      </c>
      <c r="F632" s="19">
        <v>21</v>
      </c>
      <c r="G632" s="36">
        <v>45630</v>
      </c>
      <c r="H632" s="19">
        <v>0</v>
      </c>
      <c r="I632" s="19">
        <v>0</v>
      </c>
      <c r="J632" s="19">
        <v>1938</v>
      </c>
      <c r="K632" s="19" t="s">
        <v>163</v>
      </c>
      <c r="L632" s="19">
        <v>1</v>
      </c>
      <c r="M632" s="19">
        <v>4010454</v>
      </c>
      <c r="N632" s="19" t="s">
        <v>218</v>
      </c>
      <c r="O632" s="19">
        <v>5813</v>
      </c>
      <c r="P632" s="229">
        <v>45630.243460648147</v>
      </c>
      <c r="Q632" s="19">
        <v>5.8129999999999997</v>
      </c>
      <c r="R632" s="19" t="s">
        <v>52</v>
      </c>
      <c r="S632" s="62" t="s">
        <v>290</v>
      </c>
    </row>
    <row r="633" spans="1:19" x14ac:dyDescent="0.25">
      <c r="A633" s="62" t="s">
        <v>290</v>
      </c>
      <c r="B633" s="19">
        <v>39089991</v>
      </c>
      <c r="C633" s="19" t="s">
        <v>7602</v>
      </c>
      <c r="D633" s="19">
        <v>377300</v>
      </c>
      <c r="E633" s="19">
        <v>4595714</v>
      </c>
      <c r="F633" s="19">
        <v>22</v>
      </c>
      <c r="G633" s="36">
        <v>45630</v>
      </c>
      <c r="H633" s="19">
        <v>0</v>
      </c>
      <c r="I633" s="19">
        <v>1</v>
      </c>
      <c r="J633" s="19">
        <v>0</v>
      </c>
      <c r="L633" s="19">
        <v>1</v>
      </c>
      <c r="O633" s="19">
        <v>1482287</v>
      </c>
      <c r="P633" s="229">
        <v>45630.260625000003</v>
      </c>
      <c r="Q633" s="19">
        <v>1482.287</v>
      </c>
      <c r="R633" s="19" t="s">
        <v>52</v>
      </c>
      <c r="S633" s="62" t="s">
        <v>290</v>
      </c>
    </row>
    <row r="634" spans="1:19" x14ac:dyDescent="0.25">
      <c r="A634" s="62" t="s">
        <v>290</v>
      </c>
      <c r="B634" s="19">
        <v>39089991</v>
      </c>
      <c r="C634" s="19" t="s">
        <v>7602</v>
      </c>
      <c r="D634" s="19">
        <v>377300</v>
      </c>
      <c r="E634" s="19">
        <v>4595714</v>
      </c>
      <c r="F634" s="19">
        <v>23</v>
      </c>
      <c r="G634" s="36">
        <v>45630</v>
      </c>
      <c r="H634" s="19">
        <v>0</v>
      </c>
      <c r="I634" s="19">
        <v>0</v>
      </c>
      <c r="J634" s="19">
        <v>1933</v>
      </c>
      <c r="K634" s="19" t="s">
        <v>167</v>
      </c>
      <c r="L634" s="19">
        <v>1</v>
      </c>
      <c r="O634" s="19">
        <v>3994640</v>
      </c>
      <c r="P634" s="229">
        <v>45630.306851851848</v>
      </c>
      <c r="Q634" s="19">
        <v>3994.64</v>
      </c>
      <c r="R634" s="19" t="s">
        <v>52</v>
      </c>
      <c r="S634" s="62" t="s">
        <v>290</v>
      </c>
    </row>
    <row r="635" spans="1:19" x14ac:dyDescent="0.25">
      <c r="A635" s="62" t="s">
        <v>290</v>
      </c>
      <c r="B635" s="19">
        <v>39089991</v>
      </c>
      <c r="C635" s="19" t="s">
        <v>7602</v>
      </c>
      <c r="D635" s="19">
        <v>377300</v>
      </c>
      <c r="E635" s="19">
        <v>4595714</v>
      </c>
      <c r="F635" s="19">
        <v>24</v>
      </c>
      <c r="G635" s="36">
        <v>45630</v>
      </c>
      <c r="H635" s="19">
        <v>0</v>
      </c>
      <c r="I635" s="19">
        <v>1</v>
      </c>
      <c r="J635" s="19">
        <v>0</v>
      </c>
      <c r="L635" s="19">
        <v>1</v>
      </c>
      <c r="O635" s="19">
        <v>1791937</v>
      </c>
      <c r="P635" s="229">
        <v>45630.327592592592</v>
      </c>
      <c r="Q635" s="19">
        <v>1791.9369999999999</v>
      </c>
      <c r="R635" s="19" t="s">
        <v>52</v>
      </c>
      <c r="S635" s="62" t="s">
        <v>290</v>
      </c>
    </row>
    <row r="636" spans="1:19" x14ac:dyDescent="0.25">
      <c r="A636" s="62" t="s">
        <v>290</v>
      </c>
      <c r="B636" s="19">
        <v>39089991</v>
      </c>
      <c r="C636" s="19" t="s">
        <v>7602</v>
      </c>
      <c r="D636" s="19">
        <v>377300</v>
      </c>
      <c r="E636" s="19">
        <v>4595714</v>
      </c>
      <c r="F636" s="19">
        <v>25</v>
      </c>
      <c r="G636" s="36">
        <v>45630</v>
      </c>
      <c r="H636" s="19">
        <v>0</v>
      </c>
      <c r="I636" s="19">
        <v>0</v>
      </c>
      <c r="J636" s="19">
        <v>1934</v>
      </c>
      <c r="K636" s="19" t="s">
        <v>160</v>
      </c>
      <c r="L636" s="19">
        <v>1</v>
      </c>
      <c r="O636" s="19">
        <v>363596</v>
      </c>
      <c r="P636" s="229">
        <v>45630.331805555557</v>
      </c>
      <c r="Q636" s="19">
        <v>363.596</v>
      </c>
      <c r="R636" s="19" t="s">
        <v>52</v>
      </c>
      <c r="S636" s="62" t="s">
        <v>290</v>
      </c>
    </row>
    <row r="637" spans="1:19" x14ac:dyDescent="0.25">
      <c r="A637" s="62" t="s">
        <v>290</v>
      </c>
      <c r="B637" s="19">
        <v>39089991</v>
      </c>
      <c r="C637" s="19" t="s">
        <v>7602</v>
      </c>
      <c r="D637" s="19">
        <v>377300</v>
      </c>
      <c r="E637" s="19">
        <v>4595714</v>
      </c>
      <c r="F637" s="19">
        <v>26</v>
      </c>
      <c r="G637" s="36">
        <v>45630</v>
      </c>
      <c r="H637" s="19">
        <v>0</v>
      </c>
      <c r="I637" s="19">
        <v>1</v>
      </c>
      <c r="J637" s="19">
        <v>0</v>
      </c>
      <c r="L637" s="19">
        <v>1</v>
      </c>
      <c r="O637" s="19">
        <v>307157</v>
      </c>
      <c r="P637" s="229">
        <v>45630.335358796299</v>
      </c>
      <c r="Q637" s="19">
        <v>307.15699999999998</v>
      </c>
      <c r="R637" s="19" t="s">
        <v>52</v>
      </c>
      <c r="S637" s="62" t="s">
        <v>290</v>
      </c>
    </row>
    <row r="638" spans="1:19" x14ac:dyDescent="0.25">
      <c r="A638" s="62" t="s">
        <v>290</v>
      </c>
      <c r="B638" s="19">
        <v>39089991</v>
      </c>
      <c r="C638" s="19" t="s">
        <v>7602</v>
      </c>
      <c r="D638" s="19">
        <v>377300</v>
      </c>
      <c r="E638" s="19">
        <v>4595714</v>
      </c>
      <c r="F638" s="19">
        <v>27</v>
      </c>
      <c r="G638" s="36">
        <v>45630</v>
      </c>
      <c r="H638" s="19">
        <v>0</v>
      </c>
      <c r="I638" s="19">
        <v>0</v>
      </c>
      <c r="J638" s="19">
        <v>-3</v>
      </c>
      <c r="K638" s="19" t="s">
        <v>185</v>
      </c>
      <c r="L638" s="19">
        <v>1</v>
      </c>
      <c r="O638" s="19">
        <v>6630</v>
      </c>
      <c r="P638" s="229">
        <v>45630.335439814815</v>
      </c>
      <c r="Q638" s="19">
        <v>6.63</v>
      </c>
      <c r="R638" s="19" t="s">
        <v>52</v>
      </c>
      <c r="S638" s="62" t="s">
        <v>290</v>
      </c>
    </row>
    <row r="639" spans="1:19" x14ac:dyDescent="0.25">
      <c r="A639" s="62" t="s">
        <v>290</v>
      </c>
      <c r="B639" s="19">
        <v>39089991</v>
      </c>
      <c r="C639" s="19" t="s">
        <v>7602</v>
      </c>
      <c r="D639" s="19">
        <v>377300</v>
      </c>
      <c r="E639" s="19">
        <v>4595714</v>
      </c>
      <c r="F639" s="19">
        <v>28</v>
      </c>
      <c r="G639" s="36">
        <v>45630</v>
      </c>
      <c r="H639" s="19">
        <v>1</v>
      </c>
      <c r="I639" s="19">
        <v>0</v>
      </c>
      <c r="J639" s="19">
        <v>0</v>
      </c>
      <c r="L639" s="19">
        <v>1</v>
      </c>
      <c r="M639" s="19">
        <v>4010454</v>
      </c>
      <c r="N639" s="19" t="s">
        <v>218</v>
      </c>
      <c r="O639" s="19">
        <v>137927</v>
      </c>
      <c r="P639" s="229">
        <v>45630.337037037039</v>
      </c>
      <c r="Q639" s="19">
        <v>137.92699999999999</v>
      </c>
      <c r="R639" s="19" t="s">
        <v>52</v>
      </c>
      <c r="S639" s="62" t="s">
        <v>290</v>
      </c>
    </row>
    <row r="640" spans="1:19" x14ac:dyDescent="0.25">
      <c r="A640" s="62" t="s">
        <v>290</v>
      </c>
      <c r="B640" s="19">
        <v>39089991</v>
      </c>
      <c r="C640" s="19" t="s">
        <v>7602</v>
      </c>
      <c r="D640" s="19">
        <v>377300</v>
      </c>
      <c r="E640" s="19">
        <v>4595714</v>
      </c>
      <c r="F640" s="19">
        <v>29</v>
      </c>
      <c r="G640" s="36">
        <v>45630</v>
      </c>
      <c r="H640" s="19">
        <v>0</v>
      </c>
      <c r="I640" s="19">
        <v>0</v>
      </c>
      <c r="J640" s="19">
        <v>1938</v>
      </c>
      <c r="K640" s="19" t="s">
        <v>163</v>
      </c>
      <c r="L640" s="19">
        <v>1</v>
      </c>
      <c r="M640" s="19">
        <v>4010454</v>
      </c>
      <c r="N640" s="19" t="s">
        <v>218</v>
      </c>
      <c r="O640" s="19">
        <v>638733</v>
      </c>
      <c r="P640" s="229">
        <v>45630.344421296293</v>
      </c>
      <c r="Q640" s="19">
        <v>638.73299999999995</v>
      </c>
      <c r="R640" s="19" t="s">
        <v>52</v>
      </c>
      <c r="S640" s="62" t="s">
        <v>290</v>
      </c>
    </row>
    <row r="641" spans="1:19" x14ac:dyDescent="0.25">
      <c r="A641" s="62" t="s">
        <v>290</v>
      </c>
      <c r="B641" s="19">
        <v>39089991</v>
      </c>
      <c r="C641" s="19" t="s">
        <v>7602</v>
      </c>
      <c r="D641" s="19">
        <v>377300</v>
      </c>
      <c r="E641" s="19">
        <v>4595714</v>
      </c>
      <c r="F641" s="19">
        <v>30</v>
      </c>
      <c r="G641" s="36">
        <v>45630</v>
      </c>
      <c r="H641" s="19">
        <v>0</v>
      </c>
      <c r="I641" s="19">
        <v>1</v>
      </c>
      <c r="J641" s="19">
        <v>0</v>
      </c>
      <c r="L641" s="19">
        <v>1</v>
      </c>
      <c r="O641" s="19">
        <v>1382217</v>
      </c>
      <c r="P641" s="229">
        <v>45630.36042824074</v>
      </c>
      <c r="Q641" s="19">
        <v>1382.2170000000001</v>
      </c>
      <c r="R641" s="19" t="s">
        <v>52</v>
      </c>
      <c r="S641" s="62" t="s">
        <v>290</v>
      </c>
    </row>
    <row r="642" spans="1:19" x14ac:dyDescent="0.25">
      <c r="A642" s="62" t="s">
        <v>290</v>
      </c>
      <c r="B642" s="19">
        <v>39089991</v>
      </c>
      <c r="C642" s="19" t="s">
        <v>7602</v>
      </c>
      <c r="D642" s="19">
        <v>377300</v>
      </c>
      <c r="E642" s="19">
        <v>4595714</v>
      </c>
      <c r="F642" s="19">
        <v>31</v>
      </c>
      <c r="G642" s="36">
        <v>45630</v>
      </c>
      <c r="H642" s="19">
        <v>1</v>
      </c>
      <c r="I642" s="19">
        <v>0</v>
      </c>
      <c r="J642" s="19">
        <v>0</v>
      </c>
      <c r="L642" s="19">
        <v>1</v>
      </c>
      <c r="M642" s="19">
        <v>431936</v>
      </c>
      <c r="N642" s="19" t="s">
        <v>223</v>
      </c>
      <c r="O642" s="19">
        <v>1263916</v>
      </c>
      <c r="P642" s="229">
        <v>45630.3750462963</v>
      </c>
      <c r="Q642" s="19">
        <v>1263.9159999999999</v>
      </c>
      <c r="R642" s="19" t="s">
        <v>52</v>
      </c>
      <c r="S642" s="62" t="s">
        <v>290</v>
      </c>
    </row>
    <row r="643" spans="1:19" x14ac:dyDescent="0.25">
      <c r="A643" s="62" t="s">
        <v>290</v>
      </c>
      <c r="B643" s="19">
        <v>39089991</v>
      </c>
      <c r="C643" s="19" t="s">
        <v>7602</v>
      </c>
      <c r="D643" s="19">
        <v>377300</v>
      </c>
      <c r="E643" s="19">
        <v>4595714</v>
      </c>
      <c r="F643" s="19">
        <v>32</v>
      </c>
      <c r="G643" s="36">
        <v>45630</v>
      </c>
      <c r="H643" s="19">
        <v>0</v>
      </c>
      <c r="I643" s="19">
        <v>0</v>
      </c>
      <c r="J643" s="19">
        <v>1938</v>
      </c>
      <c r="K643" s="19" t="s">
        <v>163</v>
      </c>
      <c r="L643" s="19">
        <v>1</v>
      </c>
      <c r="M643" s="19">
        <v>431936</v>
      </c>
      <c r="N643" s="19" t="s">
        <v>223</v>
      </c>
      <c r="O643" s="19">
        <v>52524</v>
      </c>
      <c r="P643" s="229">
        <v>45630.375659722224</v>
      </c>
      <c r="Q643" s="19">
        <v>52.524000000000001</v>
      </c>
      <c r="R643" s="19" t="s">
        <v>52</v>
      </c>
      <c r="S643" s="62" t="s">
        <v>290</v>
      </c>
    </row>
    <row r="644" spans="1:19" x14ac:dyDescent="0.25">
      <c r="A644" s="62" t="s">
        <v>290</v>
      </c>
      <c r="B644" s="19">
        <v>39089991</v>
      </c>
      <c r="C644" s="19" t="s">
        <v>7602</v>
      </c>
      <c r="D644" s="19">
        <v>377300</v>
      </c>
      <c r="E644" s="19">
        <v>4595714</v>
      </c>
      <c r="F644" s="19">
        <v>33</v>
      </c>
      <c r="G644" s="36">
        <v>45630</v>
      </c>
      <c r="H644" s="19">
        <v>0</v>
      </c>
      <c r="I644" s="19">
        <v>1</v>
      </c>
      <c r="J644" s="19">
        <v>0</v>
      </c>
      <c r="L644" s="19">
        <v>1</v>
      </c>
      <c r="O644" s="19">
        <v>1148036</v>
      </c>
      <c r="P644" s="229">
        <v>45630.38894675926</v>
      </c>
      <c r="Q644" s="19">
        <v>1148.0360000000001</v>
      </c>
      <c r="R644" s="19" t="s">
        <v>52</v>
      </c>
      <c r="S644" s="62" t="s">
        <v>290</v>
      </c>
    </row>
    <row r="645" spans="1:19" x14ac:dyDescent="0.25">
      <c r="A645" s="62" t="s">
        <v>290</v>
      </c>
      <c r="B645" s="19">
        <v>39089991</v>
      </c>
      <c r="C645" s="19" t="s">
        <v>7602</v>
      </c>
      <c r="D645" s="19">
        <v>377300</v>
      </c>
      <c r="E645" s="19">
        <v>4595714</v>
      </c>
      <c r="F645" s="19">
        <v>34</v>
      </c>
      <c r="G645" s="36">
        <v>45630</v>
      </c>
      <c r="H645" s="19">
        <v>1</v>
      </c>
      <c r="I645" s="19">
        <v>0</v>
      </c>
      <c r="J645" s="19">
        <v>0</v>
      </c>
      <c r="L645" s="19">
        <v>1</v>
      </c>
      <c r="M645" s="19">
        <v>431936</v>
      </c>
      <c r="N645" s="19" t="s">
        <v>223</v>
      </c>
      <c r="O645" s="19">
        <v>2791624</v>
      </c>
      <c r="P645" s="229">
        <v>45630.421261574076</v>
      </c>
      <c r="Q645" s="19">
        <v>2791.6239999999998</v>
      </c>
      <c r="R645" s="19" t="s">
        <v>52</v>
      </c>
      <c r="S645" s="62" t="s">
        <v>290</v>
      </c>
    </row>
    <row r="646" spans="1:19" x14ac:dyDescent="0.25">
      <c r="A646" s="62" t="s">
        <v>290</v>
      </c>
      <c r="B646" s="19">
        <v>39089991</v>
      </c>
      <c r="C646" s="19" t="s">
        <v>7602</v>
      </c>
      <c r="D646" s="19">
        <v>377300</v>
      </c>
      <c r="E646" s="19">
        <v>4595714</v>
      </c>
      <c r="F646" s="19">
        <v>35</v>
      </c>
      <c r="G646" s="36">
        <v>45630</v>
      </c>
      <c r="H646" s="19">
        <v>0</v>
      </c>
      <c r="I646" s="19">
        <v>0</v>
      </c>
      <c r="J646" s="19">
        <v>1938</v>
      </c>
      <c r="K646" s="19" t="s">
        <v>163</v>
      </c>
      <c r="L646" s="19">
        <v>1</v>
      </c>
      <c r="M646" s="19">
        <v>431936</v>
      </c>
      <c r="N646" s="19" t="s">
        <v>223</v>
      </c>
      <c r="O646" s="19">
        <v>2960</v>
      </c>
      <c r="P646" s="229">
        <v>45630.421296296299</v>
      </c>
      <c r="Q646" s="19">
        <v>2.96</v>
      </c>
      <c r="R646" s="19" t="s">
        <v>52</v>
      </c>
      <c r="S646" s="62" t="s">
        <v>290</v>
      </c>
    </row>
    <row r="647" spans="1:19" x14ac:dyDescent="0.25">
      <c r="A647" s="62" t="s">
        <v>290</v>
      </c>
      <c r="B647" s="19">
        <v>39089991</v>
      </c>
      <c r="C647" s="19" t="s">
        <v>7602</v>
      </c>
      <c r="D647" s="19">
        <v>377300</v>
      </c>
      <c r="E647" s="19">
        <v>4595714</v>
      </c>
      <c r="F647" s="19">
        <v>36</v>
      </c>
      <c r="G647" s="36">
        <v>45630</v>
      </c>
      <c r="H647" s="19">
        <v>0</v>
      </c>
      <c r="I647" s="19">
        <v>1</v>
      </c>
      <c r="J647" s="19">
        <v>0</v>
      </c>
      <c r="L647" s="19">
        <v>1</v>
      </c>
      <c r="O647" s="19">
        <v>743626</v>
      </c>
      <c r="P647" s="229">
        <v>45630.429895833331</v>
      </c>
      <c r="Q647" s="19">
        <v>743.62599999999998</v>
      </c>
      <c r="R647" s="19" t="s">
        <v>52</v>
      </c>
      <c r="S647" s="62" t="s">
        <v>290</v>
      </c>
    </row>
    <row r="648" spans="1:19" x14ac:dyDescent="0.25">
      <c r="A648" s="62" t="s">
        <v>290</v>
      </c>
      <c r="B648" s="19">
        <v>39089991</v>
      </c>
      <c r="C648" s="19" t="s">
        <v>7602</v>
      </c>
      <c r="D648" s="19">
        <v>377300</v>
      </c>
      <c r="E648" s="19">
        <v>4595714</v>
      </c>
      <c r="F648" s="19">
        <v>37</v>
      </c>
      <c r="G648" s="36">
        <v>45630</v>
      </c>
      <c r="H648" s="19">
        <v>0</v>
      </c>
      <c r="I648" s="19">
        <v>0</v>
      </c>
      <c r="J648" s="19">
        <v>-3</v>
      </c>
      <c r="K648" s="19" t="s">
        <v>185</v>
      </c>
      <c r="L648" s="19">
        <v>1</v>
      </c>
      <c r="O648" s="19">
        <v>13320</v>
      </c>
      <c r="P648" s="229">
        <v>45630.43005787037</v>
      </c>
      <c r="Q648" s="19">
        <v>13.32</v>
      </c>
      <c r="R648" s="19" t="s">
        <v>52</v>
      </c>
      <c r="S648" s="62" t="s">
        <v>290</v>
      </c>
    </row>
    <row r="649" spans="1:19" x14ac:dyDescent="0.25">
      <c r="A649" s="62" t="s">
        <v>290</v>
      </c>
      <c r="B649" s="19">
        <v>39089991</v>
      </c>
      <c r="C649" s="19" t="s">
        <v>7602</v>
      </c>
      <c r="D649" s="19">
        <v>377300</v>
      </c>
      <c r="E649" s="19">
        <v>4595714</v>
      </c>
      <c r="F649" s="19">
        <v>38</v>
      </c>
      <c r="G649" s="36">
        <v>45630</v>
      </c>
      <c r="H649" s="19">
        <v>1</v>
      </c>
      <c r="I649" s="19">
        <v>0</v>
      </c>
      <c r="J649" s="19">
        <v>0</v>
      </c>
      <c r="L649" s="19">
        <v>1</v>
      </c>
      <c r="M649" s="19">
        <v>4010454</v>
      </c>
      <c r="N649" s="19" t="s">
        <v>218</v>
      </c>
      <c r="O649" s="19">
        <v>311737</v>
      </c>
      <c r="P649" s="229">
        <v>45630.433657407404</v>
      </c>
      <c r="Q649" s="19">
        <v>311.73700000000002</v>
      </c>
      <c r="R649" s="19" t="s">
        <v>52</v>
      </c>
      <c r="S649" s="62" t="s">
        <v>290</v>
      </c>
    </row>
    <row r="650" spans="1:19" x14ac:dyDescent="0.25">
      <c r="A650" s="62" t="s">
        <v>290</v>
      </c>
      <c r="B650" s="19">
        <v>39089991</v>
      </c>
      <c r="C650" s="19" t="s">
        <v>7602</v>
      </c>
      <c r="D650" s="19">
        <v>377300</v>
      </c>
      <c r="E650" s="19">
        <v>4595714</v>
      </c>
      <c r="F650" s="19">
        <v>39</v>
      </c>
      <c r="G650" s="36">
        <v>45630</v>
      </c>
      <c r="H650" s="19">
        <v>0</v>
      </c>
      <c r="I650" s="19">
        <v>0</v>
      </c>
      <c r="J650" s="19">
        <v>1938</v>
      </c>
      <c r="K650" s="19" t="s">
        <v>163</v>
      </c>
      <c r="L650" s="19">
        <v>1</v>
      </c>
      <c r="M650" s="19">
        <v>4010454</v>
      </c>
      <c r="N650" s="19" t="s">
        <v>218</v>
      </c>
      <c r="O650" s="19">
        <v>4963</v>
      </c>
      <c r="P650" s="229">
        <v>45630.433715277781</v>
      </c>
      <c r="Q650" s="19">
        <v>4.9630000000000001</v>
      </c>
      <c r="R650" s="19" t="s">
        <v>52</v>
      </c>
      <c r="S650" s="62" t="s">
        <v>290</v>
      </c>
    </row>
    <row r="651" spans="1:19" x14ac:dyDescent="0.25">
      <c r="A651" s="62" t="s">
        <v>290</v>
      </c>
      <c r="B651" s="19">
        <v>39089991</v>
      </c>
      <c r="C651" s="19" t="s">
        <v>7602</v>
      </c>
      <c r="D651" s="19">
        <v>377300</v>
      </c>
      <c r="E651" s="19">
        <v>4595714</v>
      </c>
      <c r="F651" s="19">
        <v>40</v>
      </c>
      <c r="G651" s="36">
        <v>45630</v>
      </c>
      <c r="H651" s="19">
        <v>0</v>
      </c>
      <c r="I651" s="19">
        <v>1</v>
      </c>
      <c r="J651" s="19">
        <v>0</v>
      </c>
      <c r="L651" s="19">
        <v>1</v>
      </c>
      <c r="O651" s="19">
        <v>2129337</v>
      </c>
      <c r="P651" s="229">
        <v>45630.458368055559</v>
      </c>
      <c r="Q651" s="19">
        <v>2129.337</v>
      </c>
      <c r="R651" s="19" t="s">
        <v>52</v>
      </c>
      <c r="S651" s="62" t="s">
        <v>290</v>
      </c>
    </row>
    <row r="652" spans="1:19" x14ac:dyDescent="0.25">
      <c r="A652" s="62" t="s">
        <v>290</v>
      </c>
      <c r="B652" s="19">
        <v>39089991</v>
      </c>
      <c r="C652" s="19" t="s">
        <v>7602</v>
      </c>
      <c r="D652" s="19">
        <v>377300</v>
      </c>
      <c r="E652" s="19">
        <v>4595714</v>
      </c>
      <c r="F652" s="19">
        <v>41</v>
      </c>
      <c r="G652" s="36">
        <v>45630</v>
      </c>
      <c r="H652" s="19">
        <v>0</v>
      </c>
      <c r="I652" s="19">
        <v>0</v>
      </c>
      <c r="J652" s="19">
        <v>0</v>
      </c>
      <c r="L652" s="19">
        <v>2</v>
      </c>
      <c r="O652" s="19">
        <v>0</v>
      </c>
      <c r="P652" s="229">
        <v>45630.458368055559</v>
      </c>
      <c r="Q652" s="19">
        <v>0</v>
      </c>
      <c r="R652" s="19" t="s">
        <v>52</v>
      </c>
      <c r="S652" s="62" t="s">
        <v>290</v>
      </c>
    </row>
    <row r="653" spans="1:19" x14ac:dyDescent="0.25">
      <c r="A653" s="62" t="s">
        <v>290</v>
      </c>
      <c r="B653" s="19">
        <v>39089991</v>
      </c>
      <c r="C653" s="19" t="s">
        <v>7602</v>
      </c>
      <c r="D653" s="19">
        <v>377300</v>
      </c>
      <c r="E653" s="19">
        <v>4595714</v>
      </c>
      <c r="F653" s="19">
        <v>1</v>
      </c>
      <c r="G653" s="36">
        <v>45631</v>
      </c>
      <c r="H653" s="19">
        <v>0</v>
      </c>
      <c r="I653" s="19">
        <v>0</v>
      </c>
      <c r="J653" s="19">
        <v>0</v>
      </c>
      <c r="L653" s="19">
        <v>0</v>
      </c>
      <c r="O653" s="19">
        <v>3</v>
      </c>
      <c r="P653" s="229">
        <v>45631.089201388888</v>
      </c>
      <c r="Q653" s="19">
        <v>3.0000000000000001E-3</v>
      </c>
      <c r="R653" s="19" t="s">
        <v>52</v>
      </c>
      <c r="S653" s="62" t="s">
        <v>290</v>
      </c>
    </row>
    <row r="654" spans="1:19" x14ac:dyDescent="0.25">
      <c r="A654" s="62" t="s">
        <v>290</v>
      </c>
      <c r="B654" s="19">
        <v>39089991</v>
      </c>
      <c r="C654" s="19" t="s">
        <v>7602</v>
      </c>
      <c r="D654" s="19">
        <v>377300</v>
      </c>
      <c r="E654" s="19">
        <v>4595714</v>
      </c>
      <c r="F654" s="19">
        <v>2</v>
      </c>
      <c r="G654" s="36">
        <v>45631</v>
      </c>
      <c r="H654" s="19">
        <v>0</v>
      </c>
      <c r="I654" s="19">
        <v>0</v>
      </c>
      <c r="J654" s="19">
        <v>0</v>
      </c>
      <c r="L654" s="19">
        <v>1</v>
      </c>
      <c r="O654" s="19">
        <v>106800</v>
      </c>
      <c r="P654" s="229">
        <v>45631.090439814812</v>
      </c>
      <c r="Q654" s="19">
        <v>106.8</v>
      </c>
      <c r="R654" s="19" t="s">
        <v>52</v>
      </c>
      <c r="S654" s="62" t="s">
        <v>290</v>
      </c>
    </row>
    <row r="655" spans="1:19" x14ac:dyDescent="0.25">
      <c r="A655" s="62" t="s">
        <v>290</v>
      </c>
      <c r="B655" s="19">
        <v>39089991</v>
      </c>
      <c r="C655" s="19" t="s">
        <v>7602</v>
      </c>
      <c r="D655" s="19">
        <v>377300</v>
      </c>
      <c r="E655" s="19">
        <v>4595714</v>
      </c>
      <c r="F655" s="19">
        <v>3</v>
      </c>
      <c r="G655" s="36">
        <v>45631</v>
      </c>
      <c r="H655" s="19">
        <v>0</v>
      </c>
      <c r="I655" s="19">
        <v>1</v>
      </c>
      <c r="J655" s="19">
        <v>0</v>
      </c>
      <c r="L655" s="19">
        <v>1</v>
      </c>
      <c r="O655" s="19">
        <v>605317</v>
      </c>
      <c r="P655" s="229">
        <v>45631.097453703704</v>
      </c>
      <c r="Q655" s="19">
        <v>605.31700000000001</v>
      </c>
      <c r="R655" s="19" t="s">
        <v>52</v>
      </c>
      <c r="S655" s="62" t="s">
        <v>290</v>
      </c>
    </row>
    <row r="656" spans="1:19" x14ac:dyDescent="0.25">
      <c r="A656" s="62" t="s">
        <v>290</v>
      </c>
      <c r="B656" s="19">
        <v>39089991</v>
      </c>
      <c r="C656" s="19" t="s">
        <v>7602</v>
      </c>
      <c r="D656" s="19">
        <v>377300</v>
      </c>
      <c r="E656" s="19">
        <v>4595714</v>
      </c>
      <c r="F656" s="19">
        <v>4</v>
      </c>
      <c r="G656" s="36">
        <v>45631</v>
      </c>
      <c r="H656" s="19">
        <v>0</v>
      </c>
      <c r="I656" s="19">
        <v>0</v>
      </c>
      <c r="J656" s="19">
        <v>-3</v>
      </c>
      <c r="K656" s="19" t="s">
        <v>185</v>
      </c>
      <c r="L656" s="19">
        <v>1</v>
      </c>
      <c r="O656" s="19">
        <v>12213</v>
      </c>
      <c r="P656" s="229">
        <v>45631.097592592596</v>
      </c>
      <c r="Q656" s="19">
        <v>12.212999999999999</v>
      </c>
      <c r="R656" s="19" t="s">
        <v>52</v>
      </c>
      <c r="S656" s="62" t="s">
        <v>290</v>
      </c>
    </row>
    <row r="657" spans="1:19" x14ac:dyDescent="0.25">
      <c r="A657" s="62" t="s">
        <v>290</v>
      </c>
      <c r="B657" s="19">
        <v>39089991</v>
      </c>
      <c r="C657" s="19" t="s">
        <v>7602</v>
      </c>
      <c r="D657" s="19">
        <v>377300</v>
      </c>
      <c r="E657" s="19">
        <v>4595714</v>
      </c>
      <c r="F657" s="19">
        <v>5</v>
      </c>
      <c r="G657" s="36">
        <v>45631</v>
      </c>
      <c r="H657" s="19">
        <v>1</v>
      </c>
      <c r="I657" s="19">
        <v>0</v>
      </c>
      <c r="J657" s="19">
        <v>0</v>
      </c>
      <c r="L657" s="19">
        <v>1</v>
      </c>
      <c r="M657" s="19">
        <v>4010454</v>
      </c>
      <c r="N657" s="19" t="s">
        <v>218</v>
      </c>
      <c r="O657" s="19">
        <v>21337</v>
      </c>
      <c r="P657" s="229">
        <v>45631.09783564815</v>
      </c>
      <c r="Q657" s="19">
        <v>21.337</v>
      </c>
      <c r="R657" s="19" t="s">
        <v>52</v>
      </c>
      <c r="S657" s="62" t="s">
        <v>290</v>
      </c>
    </row>
    <row r="658" spans="1:19" x14ac:dyDescent="0.25">
      <c r="A658" s="62" t="s">
        <v>290</v>
      </c>
      <c r="B658" s="19">
        <v>39089991</v>
      </c>
      <c r="C658" s="19" t="s">
        <v>7602</v>
      </c>
      <c r="D658" s="19">
        <v>377300</v>
      </c>
      <c r="E658" s="19">
        <v>4595714</v>
      </c>
      <c r="F658" s="19">
        <v>6</v>
      </c>
      <c r="G658" s="36">
        <v>45631</v>
      </c>
      <c r="H658" s="19">
        <v>0</v>
      </c>
      <c r="I658" s="19">
        <v>0</v>
      </c>
      <c r="J658" s="19">
        <v>1938</v>
      </c>
      <c r="K658" s="19" t="s">
        <v>163</v>
      </c>
      <c r="L658" s="19">
        <v>1</v>
      </c>
      <c r="M658" s="19">
        <v>4010454</v>
      </c>
      <c r="N658" s="19" t="s">
        <v>218</v>
      </c>
      <c r="O658" s="19">
        <v>7213</v>
      </c>
      <c r="P658" s="229">
        <v>45631.097916666666</v>
      </c>
      <c r="Q658" s="19">
        <v>7.2130000000000001</v>
      </c>
      <c r="R658" s="19" t="s">
        <v>52</v>
      </c>
      <c r="S658" s="62" t="s">
        <v>290</v>
      </c>
    </row>
    <row r="659" spans="1:19" x14ac:dyDescent="0.25">
      <c r="A659" s="62" t="s">
        <v>290</v>
      </c>
      <c r="B659" s="19">
        <v>39089991</v>
      </c>
      <c r="C659" s="19" t="s">
        <v>7602</v>
      </c>
      <c r="D659" s="19">
        <v>377300</v>
      </c>
      <c r="E659" s="19">
        <v>4595714</v>
      </c>
      <c r="F659" s="19">
        <v>7</v>
      </c>
      <c r="G659" s="36">
        <v>45631</v>
      </c>
      <c r="H659" s="19">
        <v>0</v>
      </c>
      <c r="I659" s="19">
        <v>1</v>
      </c>
      <c r="J659" s="19">
        <v>0</v>
      </c>
      <c r="L659" s="19">
        <v>1</v>
      </c>
      <c r="O659" s="19">
        <v>2766977</v>
      </c>
      <c r="P659" s="229">
        <v>45631.129942129628</v>
      </c>
      <c r="Q659" s="19">
        <v>2766.9769999999999</v>
      </c>
      <c r="R659" s="19" t="s">
        <v>52</v>
      </c>
      <c r="S659" s="62" t="s">
        <v>290</v>
      </c>
    </row>
    <row r="660" spans="1:19" x14ac:dyDescent="0.25">
      <c r="A660" s="62" t="s">
        <v>290</v>
      </c>
      <c r="B660" s="19">
        <v>39089991</v>
      </c>
      <c r="C660" s="19" t="s">
        <v>7602</v>
      </c>
      <c r="D660" s="19">
        <v>377300</v>
      </c>
      <c r="E660" s="19">
        <v>4595714</v>
      </c>
      <c r="F660" s="19">
        <v>8</v>
      </c>
      <c r="G660" s="36">
        <v>45631</v>
      </c>
      <c r="H660" s="19">
        <v>0</v>
      </c>
      <c r="I660" s="19">
        <v>0</v>
      </c>
      <c r="J660" s="19">
        <v>-3</v>
      </c>
      <c r="K660" s="19" t="s">
        <v>185</v>
      </c>
      <c r="L660" s="19">
        <v>1</v>
      </c>
      <c r="O660" s="19">
        <v>13140</v>
      </c>
      <c r="P660" s="229">
        <v>45631.13009259259</v>
      </c>
      <c r="Q660" s="19">
        <v>13.14</v>
      </c>
      <c r="R660" s="19" t="s">
        <v>52</v>
      </c>
      <c r="S660" s="62" t="s">
        <v>290</v>
      </c>
    </row>
    <row r="661" spans="1:19" x14ac:dyDescent="0.25">
      <c r="A661" s="62" t="s">
        <v>290</v>
      </c>
      <c r="B661" s="19">
        <v>39089991</v>
      </c>
      <c r="C661" s="19" t="s">
        <v>7602</v>
      </c>
      <c r="D661" s="19">
        <v>377300</v>
      </c>
      <c r="E661" s="19">
        <v>4595714</v>
      </c>
      <c r="F661" s="19">
        <v>9</v>
      </c>
      <c r="G661" s="36">
        <v>45631</v>
      </c>
      <c r="H661" s="19">
        <v>1</v>
      </c>
      <c r="I661" s="19">
        <v>0</v>
      </c>
      <c r="J661" s="19">
        <v>0</v>
      </c>
      <c r="L661" s="19">
        <v>1</v>
      </c>
      <c r="M661" s="19">
        <v>4010454</v>
      </c>
      <c r="N661" s="19" t="s">
        <v>218</v>
      </c>
      <c r="O661" s="19">
        <v>114433</v>
      </c>
      <c r="P661" s="229">
        <v>45631.131423611114</v>
      </c>
      <c r="Q661" s="19">
        <v>114.43300000000001</v>
      </c>
      <c r="R661" s="19" t="s">
        <v>52</v>
      </c>
      <c r="S661" s="62" t="s">
        <v>290</v>
      </c>
    </row>
    <row r="662" spans="1:19" x14ac:dyDescent="0.25">
      <c r="A662" s="62" t="s">
        <v>290</v>
      </c>
      <c r="B662" s="19">
        <v>39089991</v>
      </c>
      <c r="C662" s="19" t="s">
        <v>7602</v>
      </c>
      <c r="D662" s="19">
        <v>377300</v>
      </c>
      <c r="E662" s="19">
        <v>4595714</v>
      </c>
      <c r="F662" s="19">
        <v>10</v>
      </c>
      <c r="G662" s="36">
        <v>45631</v>
      </c>
      <c r="H662" s="19">
        <v>0</v>
      </c>
      <c r="I662" s="19">
        <v>0</v>
      </c>
      <c r="J662" s="19">
        <v>1938</v>
      </c>
      <c r="K662" s="19" t="s">
        <v>163</v>
      </c>
      <c r="L662" s="19">
        <v>1</v>
      </c>
      <c r="M662" s="19">
        <v>4010454</v>
      </c>
      <c r="N662" s="19" t="s">
        <v>218</v>
      </c>
      <c r="O662" s="19">
        <v>9237</v>
      </c>
      <c r="P662" s="229">
        <v>45631.131527777776</v>
      </c>
      <c r="Q662" s="19">
        <v>9.2370000000000001</v>
      </c>
      <c r="R662" s="19" t="s">
        <v>52</v>
      </c>
      <c r="S662" s="62" t="s">
        <v>290</v>
      </c>
    </row>
    <row r="663" spans="1:19" x14ac:dyDescent="0.25">
      <c r="A663" s="62" t="s">
        <v>290</v>
      </c>
      <c r="B663" s="19">
        <v>39089991</v>
      </c>
      <c r="C663" s="19" t="s">
        <v>7602</v>
      </c>
      <c r="D663" s="19">
        <v>377300</v>
      </c>
      <c r="E663" s="19">
        <v>4595714</v>
      </c>
      <c r="F663" s="19">
        <v>11</v>
      </c>
      <c r="G663" s="36">
        <v>45631</v>
      </c>
      <c r="H663" s="19">
        <v>0</v>
      </c>
      <c r="I663" s="19">
        <v>1</v>
      </c>
      <c r="J663" s="19">
        <v>0</v>
      </c>
      <c r="L663" s="19">
        <v>1</v>
      </c>
      <c r="O663" s="19">
        <v>2235533</v>
      </c>
      <c r="P663" s="229">
        <v>45631.157407407409</v>
      </c>
      <c r="Q663" s="19">
        <v>2235.5329999999999</v>
      </c>
      <c r="R663" s="19" t="s">
        <v>52</v>
      </c>
      <c r="S663" s="62" t="s">
        <v>290</v>
      </c>
    </row>
    <row r="664" spans="1:19" x14ac:dyDescent="0.25">
      <c r="A664" s="62" t="s">
        <v>290</v>
      </c>
      <c r="B664" s="19">
        <v>39089991</v>
      </c>
      <c r="C664" s="19" t="s">
        <v>7602</v>
      </c>
      <c r="D664" s="19">
        <v>377300</v>
      </c>
      <c r="E664" s="19">
        <v>4595714</v>
      </c>
      <c r="F664" s="19">
        <v>12</v>
      </c>
      <c r="G664" s="36">
        <v>45631</v>
      </c>
      <c r="H664" s="19">
        <v>0</v>
      </c>
      <c r="I664" s="19">
        <v>0</v>
      </c>
      <c r="J664" s="19">
        <v>1934</v>
      </c>
      <c r="K664" s="19" t="s">
        <v>160</v>
      </c>
      <c r="L664" s="19">
        <v>1</v>
      </c>
      <c r="O664" s="19">
        <v>435540</v>
      </c>
      <c r="P664" s="229">
        <v>45631.162442129629</v>
      </c>
      <c r="Q664" s="19">
        <v>435.54</v>
      </c>
      <c r="R664" s="19" t="s">
        <v>52</v>
      </c>
      <c r="S664" s="62" t="s">
        <v>290</v>
      </c>
    </row>
    <row r="665" spans="1:19" x14ac:dyDescent="0.25">
      <c r="A665" s="62" t="s">
        <v>290</v>
      </c>
      <c r="B665" s="19">
        <v>39089991</v>
      </c>
      <c r="C665" s="19" t="s">
        <v>7602</v>
      </c>
      <c r="D665" s="19">
        <v>377300</v>
      </c>
      <c r="E665" s="19">
        <v>4595714</v>
      </c>
      <c r="F665" s="19">
        <v>13</v>
      </c>
      <c r="G665" s="36">
        <v>45631</v>
      </c>
      <c r="H665" s="19">
        <v>0</v>
      </c>
      <c r="I665" s="19">
        <v>1</v>
      </c>
      <c r="J665" s="19">
        <v>0</v>
      </c>
      <c r="L665" s="19">
        <v>1</v>
      </c>
      <c r="O665" s="19">
        <v>462747</v>
      </c>
      <c r="P665" s="229">
        <v>45631.167800925927</v>
      </c>
      <c r="Q665" s="19">
        <v>462.74700000000001</v>
      </c>
      <c r="R665" s="19" t="s">
        <v>52</v>
      </c>
      <c r="S665" s="62" t="s">
        <v>290</v>
      </c>
    </row>
    <row r="666" spans="1:19" x14ac:dyDescent="0.25">
      <c r="A666" s="62" t="s">
        <v>290</v>
      </c>
      <c r="B666" s="19">
        <v>39089991</v>
      </c>
      <c r="C666" s="19" t="s">
        <v>7602</v>
      </c>
      <c r="D666" s="19">
        <v>377300</v>
      </c>
      <c r="E666" s="19">
        <v>4595714</v>
      </c>
      <c r="F666" s="19">
        <v>14</v>
      </c>
      <c r="G666" s="36">
        <v>45631</v>
      </c>
      <c r="H666" s="19">
        <v>0</v>
      </c>
      <c r="I666" s="19">
        <v>0</v>
      </c>
      <c r="J666" s="19">
        <v>1931</v>
      </c>
      <c r="K666" s="19" t="s">
        <v>168</v>
      </c>
      <c r="L666" s="19">
        <v>1</v>
      </c>
      <c r="O666" s="19">
        <v>12403963</v>
      </c>
      <c r="P666" s="229">
        <v>45631.311365740738</v>
      </c>
      <c r="Q666" s="19">
        <v>12403.963</v>
      </c>
      <c r="R666" s="19" t="s">
        <v>52</v>
      </c>
      <c r="S666" s="62" t="s">
        <v>290</v>
      </c>
    </row>
    <row r="667" spans="1:19" x14ac:dyDescent="0.25">
      <c r="A667" s="62" t="s">
        <v>290</v>
      </c>
      <c r="B667" s="19">
        <v>39089991</v>
      </c>
      <c r="C667" s="19" t="s">
        <v>7602</v>
      </c>
      <c r="D667" s="19">
        <v>377300</v>
      </c>
      <c r="E667" s="19">
        <v>4595714</v>
      </c>
      <c r="F667" s="19">
        <v>15</v>
      </c>
      <c r="G667" s="36">
        <v>45631</v>
      </c>
      <c r="H667" s="19">
        <v>0</v>
      </c>
      <c r="I667" s="19">
        <v>1</v>
      </c>
      <c r="J667" s="19">
        <v>0</v>
      </c>
      <c r="L667" s="19">
        <v>1</v>
      </c>
      <c r="O667" s="19">
        <v>652597</v>
      </c>
      <c r="P667" s="229">
        <v>45631.318923611114</v>
      </c>
      <c r="Q667" s="19">
        <v>652.59699999999998</v>
      </c>
      <c r="R667" s="19" t="s">
        <v>52</v>
      </c>
      <c r="S667" s="62" t="s">
        <v>290</v>
      </c>
    </row>
    <row r="668" spans="1:19" x14ac:dyDescent="0.25">
      <c r="A668" s="62" t="s">
        <v>290</v>
      </c>
      <c r="B668" s="19">
        <v>39089991</v>
      </c>
      <c r="C668" s="19" t="s">
        <v>7602</v>
      </c>
      <c r="D668" s="19">
        <v>377300</v>
      </c>
      <c r="E668" s="19">
        <v>4595714</v>
      </c>
      <c r="F668" s="19">
        <v>16</v>
      </c>
      <c r="G668" s="36">
        <v>45631</v>
      </c>
      <c r="H668" s="19">
        <v>0</v>
      </c>
      <c r="I668" s="19">
        <v>0</v>
      </c>
      <c r="J668" s="19">
        <v>-3</v>
      </c>
      <c r="K668" s="19" t="s">
        <v>185</v>
      </c>
      <c r="L668" s="19">
        <v>1</v>
      </c>
      <c r="O668" s="19">
        <v>11640</v>
      </c>
      <c r="P668" s="229">
        <v>45631.319050925929</v>
      </c>
      <c r="Q668" s="19">
        <v>11.64</v>
      </c>
      <c r="R668" s="19" t="s">
        <v>52</v>
      </c>
      <c r="S668" s="62" t="s">
        <v>290</v>
      </c>
    </row>
    <row r="669" spans="1:19" x14ac:dyDescent="0.25">
      <c r="A669" s="62" t="s">
        <v>290</v>
      </c>
      <c r="B669" s="19">
        <v>39089991</v>
      </c>
      <c r="C669" s="19" t="s">
        <v>7602</v>
      </c>
      <c r="D669" s="19">
        <v>377300</v>
      </c>
      <c r="E669" s="19">
        <v>4595714</v>
      </c>
      <c r="F669" s="19">
        <v>17</v>
      </c>
      <c r="G669" s="36">
        <v>45631</v>
      </c>
      <c r="H669" s="19">
        <v>1</v>
      </c>
      <c r="I669" s="19">
        <v>0</v>
      </c>
      <c r="J669" s="19">
        <v>0</v>
      </c>
      <c r="L669" s="19">
        <v>1</v>
      </c>
      <c r="M669" s="19">
        <v>4010454</v>
      </c>
      <c r="N669" s="19" t="s">
        <v>218</v>
      </c>
      <c r="O669" s="19">
        <v>59973</v>
      </c>
      <c r="P669" s="229">
        <v>45631.319745370369</v>
      </c>
      <c r="Q669" s="19">
        <v>59.972999999999999</v>
      </c>
      <c r="R669" s="19" t="s">
        <v>52</v>
      </c>
      <c r="S669" s="62" t="s">
        <v>290</v>
      </c>
    </row>
    <row r="670" spans="1:19" x14ac:dyDescent="0.25">
      <c r="A670" s="62" t="s">
        <v>290</v>
      </c>
      <c r="B670" s="19">
        <v>39089991</v>
      </c>
      <c r="C670" s="19" t="s">
        <v>7602</v>
      </c>
      <c r="D670" s="19">
        <v>377300</v>
      </c>
      <c r="E670" s="19">
        <v>4595714</v>
      </c>
      <c r="F670" s="19">
        <v>18</v>
      </c>
      <c r="G670" s="36">
        <v>45631</v>
      </c>
      <c r="H670" s="19">
        <v>0</v>
      </c>
      <c r="I670" s="19">
        <v>0</v>
      </c>
      <c r="J670" s="19">
        <v>1938</v>
      </c>
      <c r="K670" s="19" t="s">
        <v>163</v>
      </c>
      <c r="L670" s="19">
        <v>1</v>
      </c>
      <c r="M670" s="19">
        <v>4010454</v>
      </c>
      <c r="N670" s="19" t="s">
        <v>218</v>
      </c>
      <c r="O670" s="19">
        <v>6417</v>
      </c>
      <c r="P670" s="229">
        <v>45631.319826388892</v>
      </c>
      <c r="Q670" s="19">
        <v>6.4169999999999998</v>
      </c>
      <c r="R670" s="19" t="s">
        <v>52</v>
      </c>
      <c r="S670" s="62" t="s">
        <v>290</v>
      </c>
    </row>
    <row r="671" spans="1:19" x14ac:dyDescent="0.25">
      <c r="A671" s="62" t="s">
        <v>290</v>
      </c>
      <c r="B671" s="19">
        <v>39089991</v>
      </c>
      <c r="C671" s="19" t="s">
        <v>7602</v>
      </c>
      <c r="D671" s="19">
        <v>377300</v>
      </c>
      <c r="E671" s="19">
        <v>4595714</v>
      </c>
      <c r="F671" s="19">
        <v>19</v>
      </c>
      <c r="G671" s="36">
        <v>45631</v>
      </c>
      <c r="H671" s="19">
        <v>0</v>
      </c>
      <c r="I671" s="19">
        <v>1</v>
      </c>
      <c r="J671" s="19">
        <v>0</v>
      </c>
      <c r="L671" s="19">
        <v>1</v>
      </c>
      <c r="O671" s="19">
        <v>2751693</v>
      </c>
      <c r="P671" s="229">
        <v>45631.351666666669</v>
      </c>
      <c r="Q671" s="19">
        <v>2751.6930000000002</v>
      </c>
      <c r="R671" s="19" t="s">
        <v>52</v>
      </c>
      <c r="S671" s="62" t="s">
        <v>290</v>
      </c>
    </row>
    <row r="672" spans="1:19" x14ac:dyDescent="0.25">
      <c r="A672" s="62" t="s">
        <v>290</v>
      </c>
      <c r="B672" s="19">
        <v>39089991</v>
      </c>
      <c r="C672" s="19" t="s">
        <v>7602</v>
      </c>
      <c r="D672" s="19">
        <v>377300</v>
      </c>
      <c r="E672" s="19">
        <v>4595714</v>
      </c>
      <c r="F672" s="19">
        <v>20</v>
      </c>
      <c r="G672" s="36">
        <v>45631</v>
      </c>
      <c r="H672" s="19">
        <v>1</v>
      </c>
      <c r="I672" s="19">
        <v>0</v>
      </c>
      <c r="J672" s="19">
        <v>0</v>
      </c>
      <c r="L672" s="19">
        <v>1</v>
      </c>
      <c r="M672" s="19">
        <v>431936</v>
      </c>
      <c r="N672" s="19" t="s">
        <v>223</v>
      </c>
      <c r="O672" s="19">
        <v>1363437</v>
      </c>
      <c r="P672" s="229">
        <v>45631.3674537037</v>
      </c>
      <c r="Q672" s="19">
        <v>1363.4369999999999</v>
      </c>
      <c r="R672" s="19" t="s">
        <v>52</v>
      </c>
      <c r="S672" s="62" t="s">
        <v>290</v>
      </c>
    </row>
    <row r="673" spans="1:19" x14ac:dyDescent="0.25">
      <c r="A673" s="62" t="s">
        <v>290</v>
      </c>
      <c r="B673" s="19">
        <v>39089991</v>
      </c>
      <c r="C673" s="19" t="s">
        <v>7602</v>
      </c>
      <c r="D673" s="19">
        <v>377300</v>
      </c>
      <c r="E673" s="19">
        <v>4595714</v>
      </c>
      <c r="F673" s="19">
        <v>21</v>
      </c>
      <c r="G673" s="36">
        <v>45631</v>
      </c>
      <c r="H673" s="19">
        <v>0</v>
      </c>
      <c r="I673" s="19">
        <v>0</v>
      </c>
      <c r="J673" s="19">
        <v>1938</v>
      </c>
      <c r="K673" s="19" t="s">
        <v>163</v>
      </c>
      <c r="L673" s="19">
        <v>1</v>
      </c>
      <c r="M673" s="19">
        <v>431936</v>
      </c>
      <c r="N673" s="19" t="s">
        <v>223</v>
      </c>
      <c r="O673" s="19">
        <v>2886</v>
      </c>
      <c r="P673" s="229">
        <v>45631.367488425924</v>
      </c>
      <c r="Q673" s="19">
        <v>2.8860000000000001</v>
      </c>
      <c r="R673" s="19" t="s">
        <v>52</v>
      </c>
      <c r="S673" s="62" t="s">
        <v>290</v>
      </c>
    </row>
    <row r="674" spans="1:19" x14ac:dyDescent="0.25">
      <c r="A674" s="62" t="s">
        <v>290</v>
      </c>
      <c r="B674" s="19">
        <v>39089991</v>
      </c>
      <c r="C674" s="19" t="s">
        <v>7602</v>
      </c>
      <c r="D674" s="19">
        <v>377300</v>
      </c>
      <c r="E674" s="19">
        <v>4595714</v>
      </c>
      <c r="F674" s="19">
        <v>22</v>
      </c>
      <c r="G674" s="36">
        <v>45631</v>
      </c>
      <c r="H674" s="19">
        <v>0</v>
      </c>
      <c r="I674" s="19">
        <v>1</v>
      </c>
      <c r="J674" s="19">
        <v>0</v>
      </c>
      <c r="L674" s="19">
        <v>1</v>
      </c>
      <c r="O674" s="19">
        <v>4217</v>
      </c>
      <c r="P674" s="229">
        <v>45631.367534722223</v>
      </c>
      <c r="Q674" s="19">
        <v>4.2169999999999996</v>
      </c>
      <c r="R674" s="19" t="s">
        <v>52</v>
      </c>
      <c r="S674" s="62" t="s">
        <v>290</v>
      </c>
    </row>
    <row r="675" spans="1:19" x14ac:dyDescent="0.25">
      <c r="A675" s="62" t="s">
        <v>290</v>
      </c>
      <c r="B675" s="19">
        <v>39089991</v>
      </c>
      <c r="C675" s="19" t="s">
        <v>7602</v>
      </c>
      <c r="D675" s="19">
        <v>377300</v>
      </c>
      <c r="E675" s="19">
        <v>4595714</v>
      </c>
      <c r="F675" s="19">
        <v>23</v>
      </c>
      <c r="G675" s="36">
        <v>45631</v>
      </c>
      <c r="H675" s="19">
        <v>0</v>
      </c>
      <c r="I675" s="19">
        <v>0</v>
      </c>
      <c r="J675" s="19">
        <v>0</v>
      </c>
      <c r="L675" s="19">
        <v>2</v>
      </c>
      <c r="O675" s="19">
        <v>0</v>
      </c>
      <c r="P675" s="229">
        <v>45631.367534722223</v>
      </c>
      <c r="Q675" s="19">
        <v>0</v>
      </c>
      <c r="R675" s="19" t="s">
        <v>52</v>
      </c>
      <c r="S675" s="62" t="s">
        <v>290</v>
      </c>
    </row>
    <row r="676" spans="1:19" x14ac:dyDescent="0.25">
      <c r="A676" s="62" t="s">
        <v>290</v>
      </c>
      <c r="B676" s="19">
        <v>39089991</v>
      </c>
      <c r="C676" s="19" t="s">
        <v>7602</v>
      </c>
      <c r="D676" s="19">
        <v>377300</v>
      </c>
      <c r="E676" s="19">
        <v>4595714</v>
      </c>
      <c r="F676" s="19">
        <v>1</v>
      </c>
      <c r="G676" s="36">
        <v>45632</v>
      </c>
      <c r="H676" s="19">
        <v>0</v>
      </c>
      <c r="I676" s="19">
        <v>0</v>
      </c>
      <c r="J676" s="19">
        <v>0</v>
      </c>
      <c r="L676" s="19">
        <v>0</v>
      </c>
      <c r="O676" s="19">
        <v>0</v>
      </c>
      <c r="P676" s="229">
        <v>45632.093171296299</v>
      </c>
      <c r="Q676" s="19">
        <v>0</v>
      </c>
      <c r="R676" s="19" t="s">
        <v>52</v>
      </c>
      <c r="S676" s="62" t="s">
        <v>290</v>
      </c>
    </row>
    <row r="677" spans="1:19" x14ac:dyDescent="0.25">
      <c r="A677" s="62" t="s">
        <v>290</v>
      </c>
      <c r="B677" s="19">
        <v>39089991</v>
      </c>
      <c r="C677" s="19" t="s">
        <v>7602</v>
      </c>
      <c r="D677" s="19">
        <v>377300</v>
      </c>
      <c r="E677" s="19">
        <v>4595714</v>
      </c>
      <c r="F677" s="19">
        <v>2</v>
      </c>
      <c r="G677" s="36">
        <v>45632</v>
      </c>
      <c r="H677" s="19">
        <v>0</v>
      </c>
      <c r="I677" s="19">
        <v>0</v>
      </c>
      <c r="J677" s="19">
        <v>0</v>
      </c>
      <c r="L677" s="19">
        <v>1</v>
      </c>
      <c r="O677" s="19">
        <v>5297</v>
      </c>
      <c r="P677" s="229">
        <v>45632.093240740738</v>
      </c>
      <c r="Q677" s="19">
        <v>5.2969999999999997</v>
      </c>
      <c r="R677" s="19" t="s">
        <v>52</v>
      </c>
      <c r="S677" s="62" t="s">
        <v>290</v>
      </c>
    </row>
    <row r="678" spans="1:19" x14ac:dyDescent="0.25">
      <c r="A678" s="62" t="s">
        <v>290</v>
      </c>
      <c r="B678" s="19">
        <v>39089991</v>
      </c>
      <c r="C678" s="19" t="s">
        <v>7602</v>
      </c>
      <c r="D678" s="19">
        <v>377300</v>
      </c>
      <c r="E678" s="19">
        <v>4595714</v>
      </c>
      <c r="F678" s="19">
        <v>3</v>
      </c>
      <c r="G678" s="36">
        <v>45632</v>
      </c>
      <c r="H678" s="19">
        <v>0</v>
      </c>
      <c r="I678" s="19">
        <v>1</v>
      </c>
      <c r="J678" s="19">
        <v>0</v>
      </c>
      <c r="L678" s="19">
        <v>1</v>
      </c>
      <c r="O678" s="19">
        <v>2406957</v>
      </c>
      <c r="P678" s="229">
        <v>45632.121099537035</v>
      </c>
      <c r="Q678" s="19">
        <v>2406.9569999999999</v>
      </c>
      <c r="R678" s="19" t="s">
        <v>52</v>
      </c>
      <c r="S678" s="62" t="s">
        <v>290</v>
      </c>
    </row>
    <row r="679" spans="1:19" x14ac:dyDescent="0.25">
      <c r="A679" s="62" t="s">
        <v>290</v>
      </c>
      <c r="B679" s="19">
        <v>39089991</v>
      </c>
      <c r="C679" s="19" t="s">
        <v>7602</v>
      </c>
      <c r="D679" s="19">
        <v>377300</v>
      </c>
      <c r="E679" s="19">
        <v>4595714</v>
      </c>
      <c r="F679" s="19">
        <v>4</v>
      </c>
      <c r="G679" s="36">
        <v>45632</v>
      </c>
      <c r="H679" s="19">
        <v>0</v>
      </c>
      <c r="I679" s="19">
        <v>0</v>
      </c>
      <c r="J679" s="19">
        <v>-3</v>
      </c>
      <c r="K679" s="19" t="s">
        <v>185</v>
      </c>
      <c r="L679" s="19">
        <v>1</v>
      </c>
      <c r="O679" s="19">
        <v>17680</v>
      </c>
      <c r="P679" s="229">
        <v>45632.121296296296</v>
      </c>
      <c r="Q679" s="19">
        <v>17.68</v>
      </c>
      <c r="R679" s="19" t="s">
        <v>52</v>
      </c>
      <c r="S679" s="62" t="s">
        <v>290</v>
      </c>
    </row>
    <row r="680" spans="1:19" x14ac:dyDescent="0.25">
      <c r="A680" s="62" t="s">
        <v>290</v>
      </c>
      <c r="B680" s="19">
        <v>39089991</v>
      </c>
      <c r="C680" s="19" t="s">
        <v>7602</v>
      </c>
      <c r="D680" s="19">
        <v>377300</v>
      </c>
      <c r="E680" s="19">
        <v>4595714</v>
      </c>
      <c r="F680" s="19">
        <v>5</v>
      </c>
      <c r="G680" s="36">
        <v>45632</v>
      </c>
      <c r="H680" s="19">
        <v>0</v>
      </c>
      <c r="I680" s="19">
        <v>0</v>
      </c>
      <c r="J680" s="19">
        <v>-1</v>
      </c>
      <c r="K680" s="19" t="s">
        <v>119</v>
      </c>
      <c r="L680" s="19">
        <v>1</v>
      </c>
      <c r="M680" s="19">
        <v>4010454</v>
      </c>
      <c r="N680" s="19" t="s">
        <v>218</v>
      </c>
      <c r="O680" s="19">
        <v>33676</v>
      </c>
      <c r="P680" s="229">
        <v>45632.121689814812</v>
      </c>
      <c r="Q680" s="19">
        <v>33.676000000000002</v>
      </c>
      <c r="R680" s="19" t="s">
        <v>52</v>
      </c>
      <c r="S680" s="62" t="s">
        <v>290</v>
      </c>
    </row>
    <row r="681" spans="1:19" x14ac:dyDescent="0.25">
      <c r="A681" s="62" t="s">
        <v>290</v>
      </c>
      <c r="B681" s="19">
        <v>39089991</v>
      </c>
      <c r="C681" s="19" t="s">
        <v>7602</v>
      </c>
      <c r="D681" s="19">
        <v>377300</v>
      </c>
      <c r="E681" s="19">
        <v>4595714</v>
      </c>
      <c r="F681" s="19">
        <v>6</v>
      </c>
      <c r="G681" s="36">
        <v>45632</v>
      </c>
      <c r="H681" s="19">
        <v>0</v>
      </c>
      <c r="I681" s="19">
        <v>0</v>
      </c>
      <c r="J681" s="19">
        <v>0</v>
      </c>
      <c r="L681" s="19">
        <v>2</v>
      </c>
      <c r="O681" s="19">
        <v>0</v>
      </c>
      <c r="P681" s="229">
        <v>45632.121689814812</v>
      </c>
      <c r="Q681" s="19">
        <v>0</v>
      </c>
      <c r="R681" s="19" t="s">
        <v>52</v>
      </c>
      <c r="S681" s="62" t="s">
        <v>290</v>
      </c>
    </row>
    <row r="682" spans="1:19" x14ac:dyDescent="0.25">
      <c r="A682" s="62" t="s">
        <v>290</v>
      </c>
      <c r="B682" s="19">
        <v>39089991</v>
      </c>
      <c r="C682" s="19" t="s">
        <v>7602</v>
      </c>
      <c r="D682" s="19">
        <v>377300</v>
      </c>
      <c r="E682" s="19">
        <v>4595714</v>
      </c>
      <c r="F682" s="19">
        <v>1</v>
      </c>
      <c r="G682" s="36">
        <v>45632</v>
      </c>
      <c r="H682" s="19">
        <v>0</v>
      </c>
      <c r="I682" s="19">
        <v>0</v>
      </c>
      <c r="J682" s="19">
        <v>0</v>
      </c>
      <c r="L682" s="19">
        <v>0</v>
      </c>
      <c r="O682" s="19">
        <v>3</v>
      </c>
      <c r="P682" s="229">
        <v>45632.123761574076</v>
      </c>
      <c r="Q682" s="19">
        <v>3.0000000000000001E-3</v>
      </c>
      <c r="R682" s="19" t="s">
        <v>52</v>
      </c>
      <c r="S682" s="62" t="s">
        <v>290</v>
      </c>
    </row>
    <row r="683" spans="1:19" x14ac:dyDescent="0.25">
      <c r="A683" s="62" t="s">
        <v>290</v>
      </c>
      <c r="B683" s="19">
        <v>39089991</v>
      </c>
      <c r="C683" s="19" t="s">
        <v>7602</v>
      </c>
      <c r="D683" s="19">
        <v>377300</v>
      </c>
      <c r="E683" s="19">
        <v>4595714</v>
      </c>
      <c r="F683" s="19">
        <v>2</v>
      </c>
      <c r="G683" s="36">
        <v>45632</v>
      </c>
      <c r="H683" s="19">
        <v>0</v>
      </c>
      <c r="I683" s="19">
        <v>0</v>
      </c>
      <c r="J683" s="19">
        <v>0</v>
      </c>
      <c r="L683" s="19">
        <v>1</v>
      </c>
      <c r="O683" s="19">
        <v>3817</v>
      </c>
      <c r="P683" s="229">
        <v>45632.123807870368</v>
      </c>
      <c r="Q683" s="19">
        <v>3.8170000000000002</v>
      </c>
      <c r="R683" s="19" t="s">
        <v>52</v>
      </c>
      <c r="S683" s="62" t="s">
        <v>290</v>
      </c>
    </row>
    <row r="684" spans="1:19" x14ac:dyDescent="0.25">
      <c r="A684" s="62" t="s">
        <v>290</v>
      </c>
      <c r="B684" s="19">
        <v>39089991</v>
      </c>
      <c r="C684" s="19" t="s">
        <v>7602</v>
      </c>
      <c r="D684" s="19">
        <v>377300</v>
      </c>
      <c r="E684" s="19">
        <v>4595714</v>
      </c>
      <c r="F684" s="19">
        <v>3</v>
      </c>
      <c r="G684" s="36">
        <v>45632</v>
      </c>
      <c r="H684" s="19">
        <v>0</v>
      </c>
      <c r="I684" s="19">
        <v>1</v>
      </c>
      <c r="J684" s="19">
        <v>0</v>
      </c>
      <c r="L684" s="19">
        <v>1</v>
      </c>
      <c r="O684" s="19">
        <v>1458790</v>
      </c>
      <c r="P684" s="229">
        <v>45632.140694444446</v>
      </c>
      <c r="Q684" s="19">
        <v>1458.79</v>
      </c>
      <c r="R684" s="19" t="s">
        <v>52</v>
      </c>
      <c r="S684" s="62" t="s">
        <v>290</v>
      </c>
    </row>
    <row r="685" spans="1:19" x14ac:dyDescent="0.25">
      <c r="A685" s="62" t="s">
        <v>290</v>
      </c>
      <c r="B685" s="19">
        <v>39089991</v>
      </c>
      <c r="C685" s="19" t="s">
        <v>7602</v>
      </c>
      <c r="D685" s="19">
        <v>377300</v>
      </c>
      <c r="E685" s="19">
        <v>4595714</v>
      </c>
      <c r="F685" s="19">
        <v>4</v>
      </c>
      <c r="G685" s="36">
        <v>45632</v>
      </c>
      <c r="H685" s="19">
        <v>0</v>
      </c>
      <c r="I685" s="19">
        <v>0</v>
      </c>
      <c r="J685" s="19">
        <v>-3</v>
      </c>
      <c r="K685" s="19" t="s">
        <v>185</v>
      </c>
      <c r="L685" s="19">
        <v>1</v>
      </c>
      <c r="O685" s="19">
        <v>11280</v>
      </c>
      <c r="P685" s="229">
        <v>45632.140821759262</v>
      </c>
      <c r="Q685" s="19">
        <v>11.28</v>
      </c>
      <c r="R685" s="19" t="s">
        <v>52</v>
      </c>
      <c r="S685" s="62" t="s">
        <v>290</v>
      </c>
    </row>
    <row r="686" spans="1:19" x14ac:dyDescent="0.25">
      <c r="A686" s="62" t="s">
        <v>290</v>
      </c>
      <c r="B686" s="19">
        <v>39089991</v>
      </c>
      <c r="C686" s="19" t="s">
        <v>7602</v>
      </c>
      <c r="D686" s="19">
        <v>377300</v>
      </c>
      <c r="E686" s="19">
        <v>4595714</v>
      </c>
      <c r="F686" s="19">
        <v>5</v>
      </c>
      <c r="G686" s="36">
        <v>45632</v>
      </c>
      <c r="H686" s="19">
        <v>1</v>
      </c>
      <c r="I686" s="19">
        <v>0</v>
      </c>
      <c r="J686" s="19">
        <v>0</v>
      </c>
      <c r="L686" s="19">
        <v>1</v>
      </c>
      <c r="M686" s="19">
        <v>4010454</v>
      </c>
      <c r="N686" s="19" t="s">
        <v>218</v>
      </c>
      <c r="O686" s="19">
        <v>26193</v>
      </c>
      <c r="P686" s="229">
        <v>45632.141122685185</v>
      </c>
      <c r="Q686" s="19">
        <v>26.193000000000001</v>
      </c>
      <c r="R686" s="19" t="s">
        <v>52</v>
      </c>
      <c r="S686" s="62" t="s">
        <v>290</v>
      </c>
    </row>
    <row r="687" spans="1:19" x14ac:dyDescent="0.25">
      <c r="A687" s="62" t="s">
        <v>290</v>
      </c>
      <c r="B687" s="19">
        <v>39089991</v>
      </c>
      <c r="C687" s="19" t="s">
        <v>7602</v>
      </c>
      <c r="D687" s="19">
        <v>377300</v>
      </c>
      <c r="E687" s="19">
        <v>4595714</v>
      </c>
      <c r="F687" s="19">
        <v>6</v>
      </c>
      <c r="G687" s="36">
        <v>45632</v>
      </c>
      <c r="H687" s="19">
        <v>0</v>
      </c>
      <c r="I687" s="19">
        <v>0</v>
      </c>
      <c r="J687" s="19">
        <v>-7</v>
      </c>
      <c r="K687" s="19" t="s">
        <v>187</v>
      </c>
      <c r="L687" s="19">
        <v>1</v>
      </c>
      <c r="O687" s="19">
        <v>177</v>
      </c>
      <c r="P687" s="229">
        <v>45632.141122685185</v>
      </c>
      <c r="Q687" s="19">
        <v>0.17699999999999999</v>
      </c>
      <c r="R687" s="19" t="s">
        <v>52</v>
      </c>
      <c r="S687" s="62" t="s">
        <v>290</v>
      </c>
    </row>
    <row r="688" spans="1:19" x14ac:dyDescent="0.25">
      <c r="A688" s="62" t="s">
        <v>290</v>
      </c>
      <c r="B688" s="19">
        <v>39089991</v>
      </c>
      <c r="C688" s="19" t="s">
        <v>7602</v>
      </c>
      <c r="D688" s="19">
        <v>377300</v>
      </c>
      <c r="E688" s="19">
        <v>4595714</v>
      </c>
      <c r="F688" s="19">
        <v>7</v>
      </c>
      <c r="G688" s="36">
        <v>45632</v>
      </c>
      <c r="H688" s="19">
        <v>2</v>
      </c>
      <c r="I688" s="19">
        <v>0</v>
      </c>
      <c r="J688" s="19">
        <v>0</v>
      </c>
      <c r="L688" s="19">
        <v>1</v>
      </c>
      <c r="M688" s="19">
        <v>4010454</v>
      </c>
      <c r="N688" s="19" t="s">
        <v>218</v>
      </c>
      <c r="O688" s="19">
        <v>2806</v>
      </c>
      <c r="P688" s="229">
        <v>45632.141157407408</v>
      </c>
      <c r="Q688" s="19">
        <v>2.806</v>
      </c>
      <c r="R688" s="19" t="s">
        <v>52</v>
      </c>
      <c r="S688" s="62" t="s">
        <v>290</v>
      </c>
    </row>
    <row r="689" spans="1:19" x14ac:dyDescent="0.25">
      <c r="A689" s="62" t="s">
        <v>290</v>
      </c>
      <c r="B689" s="19">
        <v>39089991</v>
      </c>
      <c r="C689" s="19" t="s">
        <v>7602</v>
      </c>
      <c r="D689" s="19">
        <v>377300</v>
      </c>
      <c r="E689" s="19">
        <v>4595714</v>
      </c>
      <c r="F689" s="19">
        <v>8</v>
      </c>
      <c r="G689" s="36">
        <v>45632</v>
      </c>
      <c r="H689" s="19">
        <v>0</v>
      </c>
      <c r="I689" s="19">
        <v>0</v>
      </c>
      <c r="J689" s="19">
        <v>1938</v>
      </c>
      <c r="K689" s="19" t="s">
        <v>163</v>
      </c>
      <c r="L689" s="19">
        <v>1</v>
      </c>
      <c r="M689" s="19">
        <v>4010454</v>
      </c>
      <c r="N689" s="19" t="s">
        <v>218</v>
      </c>
      <c r="O689" s="19">
        <v>3770</v>
      </c>
      <c r="P689" s="229">
        <v>45632.141203703701</v>
      </c>
      <c r="Q689" s="19">
        <v>3.77</v>
      </c>
      <c r="R689" s="19" t="s">
        <v>52</v>
      </c>
      <c r="S689" s="62" t="s">
        <v>290</v>
      </c>
    </row>
    <row r="690" spans="1:19" x14ac:dyDescent="0.25">
      <c r="A690" s="62" t="s">
        <v>290</v>
      </c>
      <c r="B690" s="19">
        <v>39089991</v>
      </c>
      <c r="C690" s="19" t="s">
        <v>7602</v>
      </c>
      <c r="D690" s="19">
        <v>377300</v>
      </c>
      <c r="E690" s="19">
        <v>4595714</v>
      </c>
      <c r="F690" s="19">
        <v>9</v>
      </c>
      <c r="G690" s="36">
        <v>45632</v>
      </c>
      <c r="H690" s="19">
        <v>0</v>
      </c>
      <c r="I690" s="19">
        <v>1</v>
      </c>
      <c r="J690" s="19">
        <v>0</v>
      </c>
      <c r="L690" s="19">
        <v>1</v>
      </c>
      <c r="O690" s="19">
        <v>889580</v>
      </c>
      <c r="P690" s="229">
        <v>45632.151504629626</v>
      </c>
      <c r="Q690" s="19">
        <v>889.58</v>
      </c>
      <c r="R690" s="19" t="s">
        <v>52</v>
      </c>
      <c r="S690" s="62" t="s">
        <v>290</v>
      </c>
    </row>
    <row r="691" spans="1:19" x14ac:dyDescent="0.25">
      <c r="A691" s="62" t="s">
        <v>290</v>
      </c>
      <c r="B691" s="19">
        <v>39089991</v>
      </c>
      <c r="C691" s="19" t="s">
        <v>7602</v>
      </c>
      <c r="D691" s="19">
        <v>377300</v>
      </c>
      <c r="E691" s="19">
        <v>4595714</v>
      </c>
      <c r="F691" s="19">
        <v>10</v>
      </c>
      <c r="G691" s="36">
        <v>45632</v>
      </c>
      <c r="H691" s="19">
        <v>1</v>
      </c>
      <c r="I691" s="19">
        <v>0</v>
      </c>
      <c r="J691" s="19">
        <v>0</v>
      </c>
      <c r="L691" s="19">
        <v>1</v>
      </c>
      <c r="M691" s="19">
        <v>431936</v>
      </c>
      <c r="N691" s="19" t="s">
        <v>223</v>
      </c>
      <c r="O691" s="19">
        <v>627994</v>
      </c>
      <c r="P691" s="229">
        <v>45632.158773148149</v>
      </c>
      <c r="Q691" s="19">
        <v>627.99400000000003</v>
      </c>
      <c r="R691" s="19" t="s">
        <v>52</v>
      </c>
      <c r="S691" s="62" t="s">
        <v>290</v>
      </c>
    </row>
    <row r="692" spans="1:19" x14ac:dyDescent="0.25">
      <c r="A692" s="62" t="s">
        <v>290</v>
      </c>
      <c r="B692" s="19">
        <v>39089991</v>
      </c>
      <c r="C692" s="19" t="s">
        <v>7602</v>
      </c>
      <c r="D692" s="19">
        <v>377300</v>
      </c>
      <c r="E692" s="19">
        <v>4595714</v>
      </c>
      <c r="F692" s="19">
        <v>11</v>
      </c>
      <c r="G692" s="36">
        <v>45632</v>
      </c>
      <c r="H692" s="19">
        <v>0</v>
      </c>
      <c r="I692" s="19">
        <v>0</v>
      </c>
      <c r="J692" s="19">
        <v>1938</v>
      </c>
      <c r="K692" s="19" t="s">
        <v>163</v>
      </c>
      <c r="L692" s="19">
        <v>1</v>
      </c>
      <c r="M692" s="19">
        <v>431936</v>
      </c>
      <c r="N692" s="19" t="s">
        <v>223</v>
      </c>
      <c r="O692" s="19">
        <v>3376</v>
      </c>
      <c r="P692" s="229">
        <v>45632.158807870372</v>
      </c>
      <c r="Q692" s="19">
        <v>3.3759999999999999</v>
      </c>
      <c r="R692" s="19" t="s">
        <v>52</v>
      </c>
      <c r="S692" s="62" t="s">
        <v>290</v>
      </c>
    </row>
    <row r="693" spans="1:19" x14ac:dyDescent="0.25">
      <c r="A693" s="62" t="s">
        <v>290</v>
      </c>
      <c r="B693" s="19">
        <v>39089991</v>
      </c>
      <c r="C693" s="19" t="s">
        <v>7602</v>
      </c>
      <c r="D693" s="19">
        <v>377300</v>
      </c>
      <c r="E693" s="19">
        <v>4595714</v>
      </c>
      <c r="F693" s="19">
        <v>12</v>
      </c>
      <c r="G693" s="36">
        <v>45632</v>
      </c>
      <c r="H693" s="19">
        <v>0</v>
      </c>
      <c r="I693" s="19">
        <v>1</v>
      </c>
      <c r="J693" s="19">
        <v>0</v>
      </c>
      <c r="L693" s="19">
        <v>1</v>
      </c>
      <c r="O693" s="19">
        <v>213150</v>
      </c>
      <c r="P693" s="229">
        <v>45632.161273148151</v>
      </c>
      <c r="Q693" s="19">
        <v>213.15</v>
      </c>
      <c r="R693" s="19" t="s">
        <v>52</v>
      </c>
      <c r="S693" s="62" t="s">
        <v>290</v>
      </c>
    </row>
    <row r="694" spans="1:19" x14ac:dyDescent="0.25">
      <c r="A694" s="62" t="s">
        <v>290</v>
      </c>
      <c r="B694" s="19">
        <v>39089991</v>
      </c>
      <c r="C694" s="19" t="s">
        <v>7602</v>
      </c>
      <c r="D694" s="19">
        <v>377300</v>
      </c>
      <c r="E694" s="19">
        <v>4595714</v>
      </c>
      <c r="F694" s="19">
        <v>13</v>
      </c>
      <c r="G694" s="36">
        <v>45632</v>
      </c>
      <c r="H694" s="19">
        <v>0</v>
      </c>
      <c r="I694" s="19">
        <v>0</v>
      </c>
      <c r="J694" s="19">
        <v>-3</v>
      </c>
      <c r="K694" s="19" t="s">
        <v>185</v>
      </c>
      <c r="L694" s="19">
        <v>1</v>
      </c>
      <c r="O694" s="19">
        <v>12607</v>
      </c>
      <c r="P694" s="229">
        <v>45632.161423611113</v>
      </c>
      <c r="Q694" s="19">
        <v>12.606999999999999</v>
      </c>
      <c r="R694" s="19" t="s">
        <v>52</v>
      </c>
      <c r="S694" s="62" t="s">
        <v>290</v>
      </c>
    </row>
    <row r="695" spans="1:19" x14ac:dyDescent="0.25">
      <c r="A695" s="62" t="s">
        <v>290</v>
      </c>
      <c r="B695" s="19">
        <v>39089991</v>
      </c>
      <c r="C695" s="19" t="s">
        <v>7602</v>
      </c>
      <c r="D695" s="19">
        <v>377300</v>
      </c>
      <c r="E695" s="19">
        <v>4595714</v>
      </c>
      <c r="F695" s="19">
        <v>14</v>
      </c>
      <c r="G695" s="36">
        <v>45632</v>
      </c>
      <c r="H695" s="19">
        <v>1</v>
      </c>
      <c r="I695" s="19">
        <v>0</v>
      </c>
      <c r="J695" s="19">
        <v>0</v>
      </c>
      <c r="L695" s="19">
        <v>1</v>
      </c>
      <c r="M695" s="19">
        <v>4010454</v>
      </c>
      <c r="N695" s="19" t="s">
        <v>218</v>
      </c>
      <c r="O695" s="19">
        <v>172640</v>
      </c>
      <c r="P695" s="229">
        <v>45632.163414351853</v>
      </c>
      <c r="Q695" s="19">
        <v>172.64</v>
      </c>
      <c r="R695" s="19" t="s">
        <v>52</v>
      </c>
      <c r="S695" s="62" t="s">
        <v>290</v>
      </c>
    </row>
    <row r="696" spans="1:19" x14ac:dyDescent="0.25">
      <c r="A696" s="62" t="s">
        <v>290</v>
      </c>
      <c r="B696" s="19">
        <v>39089991</v>
      </c>
      <c r="C696" s="19" t="s">
        <v>7602</v>
      </c>
      <c r="D696" s="19">
        <v>377300</v>
      </c>
      <c r="E696" s="19">
        <v>4595714</v>
      </c>
      <c r="F696" s="19">
        <v>15</v>
      </c>
      <c r="G696" s="36">
        <v>45632</v>
      </c>
      <c r="H696" s="19">
        <v>0</v>
      </c>
      <c r="I696" s="19">
        <v>0</v>
      </c>
      <c r="J696" s="19">
        <v>-7</v>
      </c>
      <c r="K696" s="19" t="s">
        <v>187</v>
      </c>
      <c r="L696" s="19">
        <v>1</v>
      </c>
      <c r="O696" s="19">
        <v>173</v>
      </c>
      <c r="P696" s="229">
        <v>45632.163414351853</v>
      </c>
      <c r="Q696" s="19">
        <v>0.17299999999999999</v>
      </c>
      <c r="R696" s="19" t="s">
        <v>52</v>
      </c>
      <c r="S696" s="62" t="s">
        <v>290</v>
      </c>
    </row>
    <row r="697" spans="1:19" x14ac:dyDescent="0.25">
      <c r="A697" s="62" t="s">
        <v>290</v>
      </c>
      <c r="B697" s="19">
        <v>39089991</v>
      </c>
      <c r="C697" s="19" t="s">
        <v>7602</v>
      </c>
      <c r="D697" s="19">
        <v>377300</v>
      </c>
      <c r="E697" s="19">
        <v>4595714</v>
      </c>
      <c r="F697" s="19">
        <v>16</v>
      </c>
      <c r="G697" s="36">
        <v>45632</v>
      </c>
      <c r="H697" s="19">
        <v>2</v>
      </c>
      <c r="I697" s="19">
        <v>0</v>
      </c>
      <c r="J697" s="19">
        <v>0</v>
      </c>
      <c r="L697" s="19">
        <v>1</v>
      </c>
      <c r="M697" s="19">
        <v>4010454</v>
      </c>
      <c r="N697" s="19" t="s">
        <v>218</v>
      </c>
      <c r="O697" s="19">
        <v>1764</v>
      </c>
      <c r="P697" s="229">
        <v>45632.163437499999</v>
      </c>
      <c r="Q697" s="19">
        <v>1.764</v>
      </c>
      <c r="R697" s="19" t="s">
        <v>52</v>
      </c>
      <c r="S697" s="62" t="s">
        <v>290</v>
      </c>
    </row>
    <row r="698" spans="1:19" x14ac:dyDescent="0.25">
      <c r="A698" s="62" t="s">
        <v>290</v>
      </c>
      <c r="B698" s="19">
        <v>39089991</v>
      </c>
      <c r="C698" s="19" t="s">
        <v>7602</v>
      </c>
      <c r="D698" s="19">
        <v>377300</v>
      </c>
      <c r="E698" s="19">
        <v>4595714</v>
      </c>
      <c r="F698" s="19">
        <v>17</v>
      </c>
      <c r="G698" s="36">
        <v>45632</v>
      </c>
      <c r="H698" s="19">
        <v>0</v>
      </c>
      <c r="I698" s="19">
        <v>0</v>
      </c>
      <c r="J698" s="19">
        <v>1938</v>
      </c>
      <c r="K698" s="19" t="s">
        <v>163</v>
      </c>
      <c r="L698" s="19">
        <v>1</v>
      </c>
      <c r="M698" s="19">
        <v>4010454</v>
      </c>
      <c r="N698" s="19" t="s">
        <v>218</v>
      </c>
      <c r="O698" s="19">
        <v>4040</v>
      </c>
      <c r="P698" s="229">
        <v>45632.163483796299</v>
      </c>
      <c r="Q698" s="19">
        <v>4.04</v>
      </c>
      <c r="R698" s="19" t="s">
        <v>52</v>
      </c>
      <c r="S698" s="62" t="s">
        <v>290</v>
      </c>
    </row>
    <row r="699" spans="1:19" x14ac:dyDescent="0.25">
      <c r="A699" s="62" t="s">
        <v>290</v>
      </c>
      <c r="B699" s="19">
        <v>39089991</v>
      </c>
      <c r="C699" s="19" t="s">
        <v>7602</v>
      </c>
      <c r="D699" s="19">
        <v>377300</v>
      </c>
      <c r="E699" s="19">
        <v>4595714</v>
      </c>
      <c r="F699" s="19">
        <v>18</v>
      </c>
      <c r="G699" s="36">
        <v>45632</v>
      </c>
      <c r="H699" s="19">
        <v>0</v>
      </c>
      <c r="I699" s="19">
        <v>1</v>
      </c>
      <c r="J699" s="19">
        <v>0</v>
      </c>
      <c r="L699" s="19">
        <v>1</v>
      </c>
      <c r="O699" s="19">
        <v>1286383</v>
      </c>
      <c r="P699" s="229">
        <v>45632.178379629629</v>
      </c>
      <c r="Q699" s="19">
        <v>1286.383</v>
      </c>
      <c r="R699" s="19" t="s">
        <v>52</v>
      </c>
      <c r="S699" s="62" t="s">
        <v>290</v>
      </c>
    </row>
    <row r="700" spans="1:19" x14ac:dyDescent="0.25">
      <c r="A700" s="62" t="s">
        <v>290</v>
      </c>
      <c r="B700" s="19">
        <v>39089991</v>
      </c>
      <c r="C700" s="19" t="s">
        <v>7602</v>
      </c>
      <c r="D700" s="19">
        <v>377300</v>
      </c>
      <c r="E700" s="19">
        <v>4595714</v>
      </c>
      <c r="F700" s="19">
        <v>19</v>
      </c>
      <c r="G700" s="36">
        <v>45632</v>
      </c>
      <c r="H700" s="19">
        <v>1</v>
      </c>
      <c r="I700" s="19">
        <v>0</v>
      </c>
      <c r="J700" s="19">
        <v>0</v>
      </c>
      <c r="L700" s="19">
        <v>1</v>
      </c>
      <c r="M700" s="19">
        <v>431936</v>
      </c>
      <c r="N700" s="19" t="s">
        <v>223</v>
      </c>
      <c r="O700" s="19">
        <v>1562270</v>
      </c>
      <c r="P700" s="229">
        <v>45632.196458333332</v>
      </c>
      <c r="Q700" s="19">
        <v>1562.27</v>
      </c>
      <c r="R700" s="19" t="s">
        <v>52</v>
      </c>
      <c r="S700" s="62" t="s">
        <v>290</v>
      </c>
    </row>
    <row r="701" spans="1:19" x14ac:dyDescent="0.25">
      <c r="A701" s="62" t="s">
        <v>290</v>
      </c>
      <c r="B701" s="19">
        <v>39089991</v>
      </c>
      <c r="C701" s="19" t="s">
        <v>7602</v>
      </c>
      <c r="D701" s="19">
        <v>377300</v>
      </c>
      <c r="E701" s="19">
        <v>4595714</v>
      </c>
      <c r="F701" s="19">
        <v>20</v>
      </c>
      <c r="G701" s="36">
        <v>45632</v>
      </c>
      <c r="H701" s="19">
        <v>0</v>
      </c>
      <c r="I701" s="19">
        <v>0</v>
      </c>
      <c r="J701" s="19">
        <v>1938</v>
      </c>
      <c r="K701" s="19" t="s">
        <v>163</v>
      </c>
      <c r="L701" s="19">
        <v>1</v>
      </c>
      <c r="M701" s="19">
        <v>431936</v>
      </c>
      <c r="N701" s="19" t="s">
        <v>223</v>
      </c>
      <c r="O701" s="19">
        <v>17080</v>
      </c>
      <c r="P701" s="229">
        <v>45632.196655092594</v>
      </c>
      <c r="Q701" s="19">
        <v>17.079999999999998</v>
      </c>
      <c r="R701" s="19" t="s">
        <v>52</v>
      </c>
      <c r="S701" s="62" t="s">
        <v>290</v>
      </c>
    </row>
    <row r="702" spans="1:19" x14ac:dyDescent="0.25">
      <c r="A702" s="62" t="s">
        <v>290</v>
      </c>
      <c r="B702" s="19">
        <v>39089991</v>
      </c>
      <c r="C702" s="19" t="s">
        <v>7602</v>
      </c>
      <c r="D702" s="19">
        <v>377300</v>
      </c>
      <c r="E702" s="19">
        <v>4595714</v>
      </c>
      <c r="F702" s="19">
        <v>21</v>
      </c>
      <c r="G702" s="36">
        <v>45632</v>
      </c>
      <c r="H702" s="19">
        <v>0</v>
      </c>
      <c r="I702" s="19">
        <v>1</v>
      </c>
      <c r="J702" s="19">
        <v>0</v>
      </c>
      <c r="L702" s="19">
        <v>1</v>
      </c>
      <c r="O702" s="19">
        <v>798833</v>
      </c>
      <c r="P702" s="229">
        <v>45632.20590277778</v>
      </c>
      <c r="Q702" s="19">
        <v>798.83299999999997</v>
      </c>
      <c r="R702" s="19" t="s">
        <v>52</v>
      </c>
      <c r="S702" s="62" t="s">
        <v>290</v>
      </c>
    </row>
    <row r="703" spans="1:19" x14ac:dyDescent="0.25">
      <c r="A703" s="62" t="s">
        <v>290</v>
      </c>
      <c r="B703" s="19">
        <v>39089991</v>
      </c>
      <c r="C703" s="19" t="s">
        <v>7602</v>
      </c>
      <c r="D703" s="19">
        <v>377300</v>
      </c>
      <c r="E703" s="19">
        <v>4595714</v>
      </c>
      <c r="F703" s="19">
        <v>22</v>
      </c>
      <c r="G703" s="36">
        <v>45632</v>
      </c>
      <c r="H703" s="19">
        <v>1</v>
      </c>
      <c r="I703" s="19">
        <v>0</v>
      </c>
      <c r="J703" s="19">
        <v>0</v>
      </c>
      <c r="L703" s="19">
        <v>1</v>
      </c>
      <c r="M703" s="19">
        <v>431936</v>
      </c>
      <c r="N703" s="19" t="s">
        <v>223</v>
      </c>
      <c r="O703" s="19">
        <v>1655144</v>
      </c>
      <c r="P703" s="229">
        <v>45632.225057870368</v>
      </c>
      <c r="Q703" s="19">
        <v>1655.144</v>
      </c>
      <c r="R703" s="19" t="s">
        <v>52</v>
      </c>
      <c r="S703" s="62" t="s">
        <v>290</v>
      </c>
    </row>
    <row r="704" spans="1:19" x14ac:dyDescent="0.25">
      <c r="A704" s="62" t="s">
        <v>290</v>
      </c>
      <c r="B704" s="19">
        <v>39089991</v>
      </c>
      <c r="C704" s="19" t="s">
        <v>7602</v>
      </c>
      <c r="D704" s="19">
        <v>377300</v>
      </c>
      <c r="E704" s="19">
        <v>4595714</v>
      </c>
      <c r="F704" s="19">
        <v>23</v>
      </c>
      <c r="G704" s="36">
        <v>45632</v>
      </c>
      <c r="H704" s="19">
        <v>0</v>
      </c>
      <c r="I704" s="19">
        <v>0</v>
      </c>
      <c r="J704" s="19">
        <v>1938</v>
      </c>
      <c r="K704" s="19" t="s">
        <v>163</v>
      </c>
      <c r="L704" s="19">
        <v>1</v>
      </c>
      <c r="M704" s="19">
        <v>431936</v>
      </c>
      <c r="N704" s="19" t="s">
        <v>223</v>
      </c>
      <c r="O704" s="19">
        <v>4100</v>
      </c>
      <c r="P704" s="229">
        <v>45632.225104166668</v>
      </c>
      <c r="Q704" s="19">
        <v>4.0999999999999996</v>
      </c>
      <c r="R704" s="19" t="s">
        <v>52</v>
      </c>
      <c r="S704" s="62" t="s">
        <v>290</v>
      </c>
    </row>
    <row r="705" spans="1:19" x14ac:dyDescent="0.25">
      <c r="A705" s="62" t="s">
        <v>290</v>
      </c>
      <c r="B705" s="19">
        <v>39089991</v>
      </c>
      <c r="C705" s="19" t="s">
        <v>7602</v>
      </c>
      <c r="D705" s="19">
        <v>377300</v>
      </c>
      <c r="E705" s="19">
        <v>4595714</v>
      </c>
      <c r="F705" s="19">
        <v>24</v>
      </c>
      <c r="G705" s="36">
        <v>45632</v>
      </c>
      <c r="H705" s="19">
        <v>0</v>
      </c>
      <c r="I705" s="19">
        <v>1</v>
      </c>
      <c r="J705" s="19">
        <v>0</v>
      </c>
      <c r="L705" s="19">
        <v>1</v>
      </c>
      <c r="O705" s="19">
        <v>400363</v>
      </c>
      <c r="P705" s="229">
        <v>45632.229733796295</v>
      </c>
      <c r="Q705" s="19">
        <v>400.363</v>
      </c>
      <c r="R705" s="19" t="s">
        <v>52</v>
      </c>
      <c r="S705" s="62" t="s">
        <v>290</v>
      </c>
    </row>
    <row r="706" spans="1:19" x14ac:dyDescent="0.25">
      <c r="A706" s="62" t="s">
        <v>290</v>
      </c>
      <c r="B706" s="19">
        <v>39089991</v>
      </c>
      <c r="C706" s="19" t="s">
        <v>7602</v>
      </c>
      <c r="D706" s="19">
        <v>377300</v>
      </c>
      <c r="E706" s="19">
        <v>4595714</v>
      </c>
      <c r="F706" s="19">
        <v>25</v>
      </c>
      <c r="G706" s="36">
        <v>45632</v>
      </c>
      <c r="H706" s="19">
        <v>1</v>
      </c>
      <c r="I706" s="19">
        <v>0</v>
      </c>
      <c r="J706" s="19">
        <v>0</v>
      </c>
      <c r="L706" s="19">
        <v>1</v>
      </c>
      <c r="M706" s="19">
        <v>431936</v>
      </c>
      <c r="N706" s="19" t="s">
        <v>223</v>
      </c>
      <c r="O706" s="19">
        <v>424637</v>
      </c>
      <c r="P706" s="229">
        <v>45632.234652777777</v>
      </c>
      <c r="Q706" s="19">
        <v>424.637</v>
      </c>
      <c r="R706" s="19" t="s">
        <v>52</v>
      </c>
      <c r="S706" s="62" t="s">
        <v>290</v>
      </c>
    </row>
    <row r="707" spans="1:19" x14ac:dyDescent="0.25">
      <c r="A707" s="62" t="s">
        <v>290</v>
      </c>
      <c r="B707" s="19">
        <v>39089991</v>
      </c>
      <c r="C707" s="19" t="s">
        <v>7602</v>
      </c>
      <c r="D707" s="19">
        <v>377300</v>
      </c>
      <c r="E707" s="19">
        <v>4595714</v>
      </c>
      <c r="F707" s="19">
        <v>26</v>
      </c>
      <c r="G707" s="36">
        <v>45632</v>
      </c>
      <c r="H707" s="19">
        <v>0</v>
      </c>
      <c r="I707" s="19">
        <v>0</v>
      </c>
      <c r="J707" s="19">
        <v>1938</v>
      </c>
      <c r="K707" s="19" t="s">
        <v>163</v>
      </c>
      <c r="L707" s="19">
        <v>1</v>
      </c>
      <c r="M707" s="19">
        <v>431936</v>
      </c>
      <c r="N707" s="19" t="s">
        <v>223</v>
      </c>
      <c r="O707" s="19">
        <v>4483</v>
      </c>
      <c r="P707" s="229">
        <v>45632.234710648147</v>
      </c>
      <c r="Q707" s="19">
        <v>4.4829999999999997</v>
      </c>
      <c r="R707" s="19" t="s">
        <v>52</v>
      </c>
      <c r="S707" s="62" t="s">
        <v>290</v>
      </c>
    </row>
    <row r="708" spans="1:19" x14ac:dyDescent="0.25">
      <c r="A708" s="62" t="s">
        <v>290</v>
      </c>
      <c r="B708" s="19">
        <v>39089991</v>
      </c>
      <c r="C708" s="19" t="s">
        <v>7602</v>
      </c>
      <c r="D708" s="19">
        <v>377300</v>
      </c>
      <c r="E708" s="19">
        <v>4595714</v>
      </c>
      <c r="F708" s="19">
        <v>27</v>
      </c>
      <c r="G708" s="36">
        <v>45632</v>
      </c>
      <c r="H708" s="19">
        <v>0</v>
      </c>
      <c r="I708" s="19">
        <v>1</v>
      </c>
      <c r="J708" s="19">
        <v>0</v>
      </c>
      <c r="L708" s="19">
        <v>1</v>
      </c>
      <c r="O708" s="19">
        <v>30</v>
      </c>
      <c r="P708" s="229">
        <v>45632.234710648147</v>
      </c>
      <c r="Q708" s="19">
        <v>0.03</v>
      </c>
      <c r="R708" s="19" t="s">
        <v>52</v>
      </c>
      <c r="S708" s="62" t="s">
        <v>290</v>
      </c>
    </row>
    <row r="709" spans="1:19" x14ac:dyDescent="0.25">
      <c r="A709" s="62" t="s">
        <v>290</v>
      </c>
      <c r="B709" s="19">
        <v>39089991</v>
      </c>
      <c r="C709" s="19" t="s">
        <v>7602</v>
      </c>
      <c r="D709" s="19">
        <v>377300</v>
      </c>
      <c r="E709" s="19">
        <v>4595714</v>
      </c>
      <c r="F709" s="19">
        <v>28</v>
      </c>
      <c r="G709" s="36">
        <v>45632</v>
      </c>
      <c r="H709" s="19">
        <v>1</v>
      </c>
      <c r="I709" s="19">
        <v>0</v>
      </c>
      <c r="J709" s="19">
        <v>0</v>
      </c>
      <c r="L709" s="19">
        <v>1</v>
      </c>
      <c r="M709" s="19">
        <v>431936</v>
      </c>
      <c r="N709" s="19" t="s">
        <v>223</v>
      </c>
      <c r="O709" s="19">
        <v>895393</v>
      </c>
      <c r="P709" s="229">
        <v>45632.245069444441</v>
      </c>
      <c r="Q709" s="19">
        <v>895.39300000000003</v>
      </c>
      <c r="R709" s="19" t="s">
        <v>52</v>
      </c>
      <c r="S709" s="62" t="s">
        <v>290</v>
      </c>
    </row>
    <row r="710" spans="1:19" x14ac:dyDescent="0.25">
      <c r="A710" s="62" t="s">
        <v>290</v>
      </c>
      <c r="B710" s="19">
        <v>39089991</v>
      </c>
      <c r="C710" s="19" t="s">
        <v>7602</v>
      </c>
      <c r="D710" s="19">
        <v>377300</v>
      </c>
      <c r="E710" s="19">
        <v>4595714</v>
      </c>
      <c r="F710" s="19">
        <v>29</v>
      </c>
      <c r="G710" s="36">
        <v>45632</v>
      </c>
      <c r="H710" s="19">
        <v>0</v>
      </c>
      <c r="I710" s="19">
        <v>0</v>
      </c>
      <c r="J710" s="19">
        <v>1938</v>
      </c>
      <c r="K710" s="19" t="s">
        <v>163</v>
      </c>
      <c r="L710" s="19">
        <v>1</v>
      </c>
      <c r="M710" s="19">
        <v>431936</v>
      </c>
      <c r="N710" s="19" t="s">
        <v>223</v>
      </c>
      <c r="O710" s="19">
        <v>2447</v>
      </c>
      <c r="P710" s="229">
        <v>45632.245092592595</v>
      </c>
      <c r="Q710" s="19">
        <v>2.4470000000000001</v>
      </c>
      <c r="R710" s="19" t="s">
        <v>52</v>
      </c>
      <c r="S710" s="62" t="s">
        <v>290</v>
      </c>
    </row>
    <row r="711" spans="1:19" x14ac:dyDescent="0.25">
      <c r="A711" s="62" t="s">
        <v>290</v>
      </c>
      <c r="B711" s="19">
        <v>39089991</v>
      </c>
      <c r="C711" s="19" t="s">
        <v>7602</v>
      </c>
      <c r="D711" s="19">
        <v>377300</v>
      </c>
      <c r="E711" s="19">
        <v>4595714</v>
      </c>
      <c r="F711" s="19">
        <v>30</v>
      </c>
      <c r="G711" s="36">
        <v>45632</v>
      </c>
      <c r="H711" s="19">
        <v>0</v>
      </c>
      <c r="I711" s="19">
        <v>1</v>
      </c>
      <c r="J711" s="19">
        <v>0</v>
      </c>
      <c r="L711" s="19">
        <v>1</v>
      </c>
      <c r="O711" s="19">
        <v>113</v>
      </c>
      <c r="P711" s="229">
        <v>45632.245104166665</v>
      </c>
      <c r="Q711" s="19">
        <v>0.113</v>
      </c>
      <c r="R711" s="19" t="s">
        <v>52</v>
      </c>
      <c r="S711" s="62" t="s">
        <v>290</v>
      </c>
    </row>
    <row r="712" spans="1:19" x14ac:dyDescent="0.25">
      <c r="A712" s="62" t="s">
        <v>290</v>
      </c>
      <c r="B712" s="19">
        <v>39089991</v>
      </c>
      <c r="C712" s="19" t="s">
        <v>7602</v>
      </c>
      <c r="D712" s="19">
        <v>377300</v>
      </c>
      <c r="E712" s="19">
        <v>4595714</v>
      </c>
      <c r="F712" s="19">
        <v>31</v>
      </c>
      <c r="G712" s="36">
        <v>45632</v>
      </c>
      <c r="H712" s="19">
        <v>0</v>
      </c>
      <c r="I712" s="19">
        <v>0</v>
      </c>
      <c r="J712" s="19">
        <v>-3</v>
      </c>
      <c r="K712" s="19" t="s">
        <v>185</v>
      </c>
      <c r="L712" s="19">
        <v>1</v>
      </c>
      <c r="O712" s="19">
        <v>11084</v>
      </c>
      <c r="P712" s="229">
        <v>45632.24523148148</v>
      </c>
      <c r="Q712" s="19">
        <v>11.084</v>
      </c>
      <c r="R712" s="19" t="s">
        <v>52</v>
      </c>
      <c r="S712" s="62" t="s">
        <v>290</v>
      </c>
    </row>
    <row r="713" spans="1:19" x14ac:dyDescent="0.25">
      <c r="A713" s="62" t="s">
        <v>290</v>
      </c>
      <c r="B713" s="19">
        <v>39089991</v>
      </c>
      <c r="C713" s="19" t="s">
        <v>7602</v>
      </c>
      <c r="D713" s="19">
        <v>377300</v>
      </c>
      <c r="E713" s="19">
        <v>4595714</v>
      </c>
      <c r="F713" s="19">
        <v>32</v>
      </c>
      <c r="G713" s="36">
        <v>45632</v>
      </c>
      <c r="H713" s="19">
        <v>1</v>
      </c>
      <c r="I713" s="19">
        <v>0</v>
      </c>
      <c r="J713" s="19">
        <v>0</v>
      </c>
      <c r="L713" s="19">
        <v>1</v>
      </c>
      <c r="M713" s="19">
        <v>4010454</v>
      </c>
      <c r="N713" s="19" t="s">
        <v>218</v>
      </c>
      <c r="O713" s="19">
        <v>606170</v>
      </c>
      <c r="P713" s="229">
        <v>45632.252245370371</v>
      </c>
      <c r="Q713" s="19">
        <v>606.16999999999996</v>
      </c>
      <c r="R713" s="19" t="s">
        <v>52</v>
      </c>
      <c r="S713" s="62" t="s">
        <v>290</v>
      </c>
    </row>
    <row r="714" spans="1:19" x14ac:dyDescent="0.25">
      <c r="A714" s="62" t="s">
        <v>290</v>
      </c>
      <c r="B714" s="19">
        <v>39089991</v>
      </c>
      <c r="C714" s="19" t="s">
        <v>7602</v>
      </c>
      <c r="D714" s="19">
        <v>377300</v>
      </c>
      <c r="E714" s="19">
        <v>4595714</v>
      </c>
      <c r="F714" s="19">
        <v>33</v>
      </c>
      <c r="G714" s="36">
        <v>45632</v>
      </c>
      <c r="H714" s="19">
        <v>0</v>
      </c>
      <c r="I714" s="19">
        <v>0</v>
      </c>
      <c r="J714" s="19">
        <v>1938</v>
      </c>
      <c r="K714" s="19" t="s">
        <v>163</v>
      </c>
      <c r="L714" s="19">
        <v>1</v>
      </c>
      <c r="M714" s="19">
        <v>4010454</v>
      </c>
      <c r="N714" s="19" t="s">
        <v>218</v>
      </c>
      <c r="O714" s="19">
        <v>221373</v>
      </c>
      <c r="P714" s="229">
        <v>45632.254803240743</v>
      </c>
      <c r="Q714" s="19">
        <v>221.37299999999999</v>
      </c>
      <c r="R714" s="19" t="s">
        <v>52</v>
      </c>
      <c r="S714" s="62" t="s">
        <v>290</v>
      </c>
    </row>
    <row r="715" spans="1:19" x14ac:dyDescent="0.25">
      <c r="A715" s="62" t="s">
        <v>290</v>
      </c>
      <c r="B715" s="19">
        <v>39089991</v>
      </c>
      <c r="C715" s="19" t="s">
        <v>7602</v>
      </c>
      <c r="D715" s="19">
        <v>377300</v>
      </c>
      <c r="E715" s="19">
        <v>4595714</v>
      </c>
      <c r="F715" s="19">
        <v>34</v>
      </c>
      <c r="G715" s="36">
        <v>45632</v>
      </c>
      <c r="H715" s="19">
        <v>0</v>
      </c>
      <c r="I715" s="19">
        <v>1</v>
      </c>
      <c r="J715" s="19">
        <v>0</v>
      </c>
      <c r="L715" s="19">
        <v>1</v>
      </c>
      <c r="O715" s="19">
        <v>805360</v>
      </c>
      <c r="P715" s="229">
        <v>45632.264131944445</v>
      </c>
      <c r="Q715" s="19">
        <v>805.36</v>
      </c>
      <c r="R715" s="19" t="s">
        <v>52</v>
      </c>
      <c r="S715" s="62" t="s">
        <v>290</v>
      </c>
    </row>
    <row r="716" spans="1:19" x14ac:dyDescent="0.25">
      <c r="A716" s="62" t="s">
        <v>290</v>
      </c>
      <c r="B716" s="19">
        <v>39089991</v>
      </c>
      <c r="C716" s="19" t="s">
        <v>7602</v>
      </c>
      <c r="D716" s="19">
        <v>377300</v>
      </c>
      <c r="E716" s="19">
        <v>4595714</v>
      </c>
      <c r="F716" s="19">
        <v>35</v>
      </c>
      <c r="G716" s="36">
        <v>45632</v>
      </c>
      <c r="H716" s="19">
        <v>0</v>
      </c>
      <c r="I716" s="19">
        <v>0</v>
      </c>
      <c r="J716" s="19">
        <v>1933</v>
      </c>
      <c r="K716" s="19" t="s">
        <v>167</v>
      </c>
      <c r="L716" s="19">
        <v>1</v>
      </c>
      <c r="O716" s="19">
        <v>3700627</v>
      </c>
      <c r="P716" s="229">
        <v>45632.306956018518</v>
      </c>
      <c r="Q716" s="19">
        <v>3700.627</v>
      </c>
      <c r="R716" s="19" t="s">
        <v>52</v>
      </c>
      <c r="S716" s="62" t="s">
        <v>290</v>
      </c>
    </row>
    <row r="717" spans="1:19" x14ac:dyDescent="0.25">
      <c r="A717" s="62" t="s">
        <v>290</v>
      </c>
      <c r="B717" s="19">
        <v>39089991</v>
      </c>
      <c r="C717" s="19" t="s">
        <v>7602</v>
      </c>
      <c r="D717" s="19">
        <v>377300</v>
      </c>
      <c r="E717" s="19">
        <v>4595714</v>
      </c>
      <c r="F717" s="19">
        <v>36</v>
      </c>
      <c r="G717" s="36">
        <v>45632</v>
      </c>
      <c r="H717" s="19">
        <v>0</v>
      </c>
      <c r="I717" s="19">
        <v>1</v>
      </c>
      <c r="J717" s="19">
        <v>0</v>
      </c>
      <c r="L717" s="19">
        <v>1</v>
      </c>
      <c r="O717" s="19">
        <v>1525256</v>
      </c>
      <c r="P717" s="229">
        <v>45632.324606481481</v>
      </c>
      <c r="Q717" s="19">
        <v>1525.2560000000001</v>
      </c>
      <c r="R717" s="19" t="s">
        <v>52</v>
      </c>
      <c r="S717" s="62" t="s">
        <v>290</v>
      </c>
    </row>
    <row r="718" spans="1:19" x14ac:dyDescent="0.25">
      <c r="A718" s="62" t="s">
        <v>290</v>
      </c>
      <c r="B718" s="19">
        <v>39089991</v>
      </c>
      <c r="C718" s="19" t="s">
        <v>7602</v>
      </c>
      <c r="D718" s="19">
        <v>377300</v>
      </c>
      <c r="E718" s="19">
        <v>4595714</v>
      </c>
      <c r="F718" s="19">
        <v>37</v>
      </c>
      <c r="G718" s="36">
        <v>45632</v>
      </c>
      <c r="H718" s="19">
        <v>0</v>
      </c>
      <c r="I718" s="19">
        <v>0</v>
      </c>
      <c r="J718" s="19">
        <v>-3</v>
      </c>
      <c r="K718" s="19" t="s">
        <v>185</v>
      </c>
      <c r="L718" s="19">
        <v>1</v>
      </c>
      <c r="O718" s="19">
        <v>14247</v>
      </c>
      <c r="P718" s="229">
        <v>45632.324780092589</v>
      </c>
      <c r="Q718" s="19">
        <v>14.247</v>
      </c>
      <c r="R718" s="19" t="s">
        <v>52</v>
      </c>
      <c r="S718" s="62" t="s">
        <v>290</v>
      </c>
    </row>
    <row r="719" spans="1:19" x14ac:dyDescent="0.25">
      <c r="A719" s="62" t="s">
        <v>290</v>
      </c>
      <c r="B719" s="19">
        <v>39089991</v>
      </c>
      <c r="C719" s="19" t="s">
        <v>7602</v>
      </c>
      <c r="D719" s="19">
        <v>377300</v>
      </c>
      <c r="E719" s="19">
        <v>4595714</v>
      </c>
      <c r="F719" s="19">
        <v>38</v>
      </c>
      <c r="G719" s="36">
        <v>45632</v>
      </c>
      <c r="H719" s="19">
        <v>1</v>
      </c>
      <c r="I719" s="19">
        <v>0</v>
      </c>
      <c r="J719" s="19">
        <v>0</v>
      </c>
      <c r="L719" s="19">
        <v>1</v>
      </c>
      <c r="M719" s="19">
        <v>4010454</v>
      </c>
      <c r="N719" s="19" t="s">
        <v>218</v>
      </c>
      <c r="O719" s="19">
        <v>658100</v>
      </c>
      <c r="P719" s="229">
        <v>45632.332395833335</v>
      </c>
      <c r="Q719" s="19">
        <v>658.1</v>
      </c>
      <c r="R719" s="19" t="s">
        <v>52</v>
      </c>
      <c r="S719" s="62" t="s">
        <v>290</v>
      </c>
    </row>
    <row r="720" spans="1:19" x14ac:dyDescent="0.25">
      <c r="A720" s="62" t="s">
        <v>290</v>
      </c>
      <c r="B720" s="19">
        <v>39089991</v>
      </c>
      <c r="C720" s="19" t="s">
        <v>7602</v>
      </c>
      <c r="D720" s="19">
        <v>377300</v>
      </c>
      <c r="E720" s="19">
        <v>4595714</v>
      </c>
      <c r="F720" s="19">
        <v>39</v>
      </c>
      <c r="G720" s="36">
        <v>45632</v>
      </c>
      <c r="H720" s="19">
        <v>0</v>
      </c>
      <c r="I720" s="19">
        <v>0</v>
      </c>
      <c r="J720" s="19">
        <v>1938</v>
      </c>
      <c r="K720" s="19" t="s">
        <v>163</v>
      </c>
      <c r="L720" s="19">
        <v>1</v>
      </c>
      <c r="M720" s="19">
        <v>4010454</v>
      </c>
      <c r="N720" s="19" t="s">
        <v>218</v>
      </c>
      <c r="O720" s="19">
        <v>5707</v>
      </c>
      <c r="P720" s="229">
        <v>45632.332453703704</v>
      </c>
      <c r="Q720" s="19">
        <v>5.7069999999999999</v>
      </c>
      <c r="R720" s="19" t="s">
        <v>52</v>
      </c>
      <c r="S720" s="62" t="s">
        <v>290</v>
      </c>
    </row>
    <row r="721" spans="1:19" x14ac:dyDescent="0.25">
      <c r="A721" s="62" t="s">
        <v>290</v>
      </c>
      <c r="B721" s="19">
        <v>39089991</v>
      </c>
      <c r="C721" s="19" t="s">
        <v>7602</v>
      </c>
      <c r="D721" s="19">
        <v>377300</v>
      </c>
      <c r="E721" s="19">
        <v>4595714</v>
      </c>
      <c r="F721" s="19">
        <v>40</v>
      </c>
      <c r="G721" s="36">
        <v>45632</v>
      </c>
      <c r="H721" s="19">
        <v>0</v>
      </c>
      <c r="I721" s="19">
        <v>1</v>
      </c>
      <c r="J721" s="19">
        <v>0</v>
      </c>
      <c r="L721" s="19">
        <v>1</v>
      </c>
      <c r="O721" s="19">
        <v>1689983</v>
      </c>
      <c r="P721" s="229">
        <v>45632.352013888885</v>
      </c>
      <c r="Q721" s="19">
        <v>1689.9829999999999</v>
      </c>
      <c r="R721" s="19" t="s">
        <v>52</v>
      </c>
      <c r="S721" s="62" t="s">
        <v>290</v>
      </c>
    </row>
    <row r="722" spans="1:19" x14ac:dyDescent="0.25">
      <c r="A722" s="62" t="s">
        <v>290</v>
      </c>
      <c r="B722" s="19">
        <v>39089991</v>
      </c>
      <c r="C722" s="19" t="s">
        <v>7602</v>
      </c>
      <c r="D722" s="19">
        <v>377300</v>
      </c>
      <c r="E722" s="19">
        <v>4595714</v>
      </c>
      <c r="F722" s="19">
        <v>41</v>
      </c>
      <c r="G722" s="36">
        <v>45632</v>
      </c>
      <c r="H722" s="19">
        <v>1</v>
      </c>
      <c r="I722" s="19">
        <v>0</v>
      </c>
      <c r="J722" s="19">
        <v>0</v>
      </c>
      <c r="L722" s="19">
        <v>1</v>
      </c>
      <c r="M722" s="19">
        <v>431936</v>
      </c>
      <c r="N722" s="19" t="s">
        <v>223</v>
      </c>
      <c r="O722" s="19">
        <v>3183063</v>
      </c>
      <c r="P722" s="229">
        <v>45632.388865740744</v>
      </c>
      <c r="Q722" s="19">
        <v>3183.0630000000001</v>
      </c>
      <c r="R722" s="19" t="s">
        <v>52</v>
      </c>
      <c r="S722" s="62" t="s">
        <v>290</v>
      </c>
    </row>
    <row r="723" spans="1:19" x14ac:dyDescent="0.25">
      <c r="A723" s="62" t="s">
        <v>290</v>
      </c>
      <c r="B723" s="19">
        <v>39089991</v>
      </c>
      <c r="C723" s="19" t="s">
        <v>7602</v>
      </c>
      <c r="D723" s="19">
        <v>377300</v>
      </c>
      <c r="E723" s="19">
        <v>4595714</v>
      </c>
      <c r="F723" s="19">
        <v>42</v>
      </c>
      <c r="G723" s="36">
        <v>45632</v>
      </c>
      <c r="H723" s="19">
        <v>0</v>
      </c>
      <c r="I723" s="19">
        <v>0</v>
      </c>
      <c r="J723" s="19">
        <v>1938</v>
      </c>
      <c r="K723" s="19" t="s">
        <v>163</v>
      </c>
      <c r="L723" s="19">
        <v>1</v>
      </c>
      <c r="M723" s="19">
        <v>431936</v>
      </c>
      <c r="N723" s="19" t="s">
        <v>223</v>
      </c>
      <c r="O723" s="19">
        <v>97487</v>
      </c>
      <c r="P723" s="229">
        <v>45632.389988425923</v>
      </c>
      <c r="Q723" s="19">
        <v>97.486999999999995</v>
      </c>
      <c r="R723" s="19" t="s">
        <v>52</v>
      </c>
      <c r="S723" s="62" t="s">
        <v>290</v>
      </c>
    </row>
    <row r="724" spans="1:19" x14ac:dyDescent="0.25">
      <c r="A724" s="62" t="s">
        <v>290</v>
      </c>
      <c r="B724" s="19">
        <v>39089991</v>
      </c>
      <c r="C724" s="19" t="s">
        <v>7602</v>
      </c>
      <c r="D724" s="19">
        <v>377300</v>
      </c>
      <c r="E724" s="19">
        <v>4595714</v>
      </c>
      <c r="F724" s="19">
        <v>43</v>
      </c>
      <c r="G724" s="36">
        <v>45632</v>
      </c>
      <c r="H724" s="19">
        <v>0</v>
      </c>
      <c r="I724" s="19">
        <v>1</v>
      </c>
      <c r="J724" s="19">
        <v>0</v>
      </c>
      <c r="L724" s="19">
        <v>1</v>
      </c>
      <c r="O724" s="19">
        <v>340250</v>
      </c>
      <c r="P724" s="229">
        <v>45632.393923611111</v>
      </c>
      <c r="Q724" s="19">
        <v>340.25</v>
      </c>
      <c r="R724" s="19" t="s">
        <v>52</v>
      </c>
      <c r="S724" s="62" t="s">
        <v>290</v>
      </c>
    </row>
    <row r="725" spans="1:19" x14ac:dyDescent="0.25">
      <c r="A725" s="62" t="s">
        <v>290</v>
      </c>
      <c r="B725" s="19">
        <v>39089991</v>
      </c>
      <c r="C725" s="19" t="s">
        <v>7602</v>
      </c>
      <c r="D725" s="19">
        <v>377300</v>
      </c>
      <c r="E725" s="19">
        <v>4595714</v>
      </c>
      <c r="F725" s="19">
        <v>44</v>
      </c>
      <c r="G725" s="36">
        <v>45632</v>
      </c>
      <c r="H725" s="19">
        <v>0</v>
      </c>
      <c r="I725" s="19">
        <v>0</v>
      </c>
      <c r="J725" s="19">
        <v>-3</v>
      </c>
      <c r="K725" s="19" t="s">
        <v>185</v>
      </c>
      <c r="L725" s="19">
        <v>1</v>
      </c>
      <c r="O725" s="19">
        <v>13100</v>
      </c>
      <c r="P725" s="229">
        <v>45632.394074074073</v>
      </c>
      <c r="Q725" s="19">
        <v>13.1</v>
      </c>
      <c r="R725" s="19" t="s">
        <v>52</v>
      </c>
      <c r="S725" s="62" t="s">
        <v>290</v>
      </c>
    </row>
    <row r="726" spans="1:19" x14ac:dyDescent="0.25">
      <c r="A726" s="62" t="s">
        <v>290</v>
      </c>
      <c r="B726" s="19">
        <v>39089991</v>
      </c>
      <c r="C726" s="19" t="s">
        <v>7602</v>
      </c>
      <c r="D726" s="19">
        <v>377300</v>
      </c>
      <c r="E726" s="19">
        <v>4595714</v>
      </c>
      <c r="F726" s="19">
        <v>45</v>
      </c>
      <c r="G726" s="36">
        <v>45632</v>
      </c>
      <c r="H726" s="19">
        <v>1</v>
      </c>
      <c r="I726" s="19">
        <v>0</v>
      </c>
      <c r="J726" s="19">
        <v>0</v>
      </c>
      <c r="L726" s="19">
        <v>1</v>
      </c>
      <c r="M726" s="19">
        <v>4010454</v>
      </c>
      <c r="N726" s="19" t="s">
        <v>218</v>
      </c>
      <c r="O726" s="19">
        <v>441023</v>
      </c>
      <c r="P726" s="229">
        <v>45632.399178240739</v>
      </c>
      <c r="Q726" s="19">
        <v>441.02300000000002</v>
      </c>
      <c r="R726" s="19" t="s">
        <v>52</v>
      </c>
      <c r="S726" s="62" t="s">
        <v>290</v>
      </c>
    </row>
    <row r="727" spans="1:19" x14ac:dyDescent="0.25">
      <c r="A727" s="62" t="s">
        <v>290</v>
      </c>
      <c r="B727" s="19">
        <v>39089991</v>
      </c>
      <c r="C727" s="19" t="s">
        <v>7602</v>
      </c>
      <c r="D727" s="19">
        <v>377300</v>
      </c>
      <c r="E727" s="19">
        <v>4595714</v>
      </c>
      <c r="F727" s="19">
        <v>46</v>
      </c>
      <c r="G727" s="36">
        <v>45632</v>
      </c>
      <c r="H727" s="19">
        <v>0</v>
      </c>
      <c r="I727" s="19">
        <v>0</v>
      </c>
      <c r="J727" s="19">
        <v>1938</v>
      </c>
      <c r="K727" s="19" t="s">
        <v>163</v>
      </c>
      <c r="L727" s="19">
        <v>1</v>
      </c>
      <c r="M727" s="19">
        <v>4010454</v>
      </c>
      <c r="N727" s="19" t="s">
        <v>218</v>
      </c>
      <c r="O727" s="19">
        <v>5987</v>
      </c>
      <c r="P727" s="229">
        <v>45632.399247685185</v>
      </c>
      <c r="Q727" s="19">
        <v>5.9870000000000001</v>
      </c>
      <c r="R727" s="19" t="s">
        <v>52</v>
      </c>
      <c r="S727" s="62" t="s">
        <v>290</v>
      </c>
    </row>
    <row r="728" spans="1:19" x14ac:dyDescent="0.25">
      <c r="A728" s="62" t="s">
        <v>290</v>
      </c>
      <c r="B728" s="19">
        <v>39089991</v>
      </c>
      <c r="C728" s="19" t="s">
        <v>7602</v>
      </c>
      <c r="D728" s="19">
        <v>377300</v>
      </c>
      <c r="E728" s="19">
        <v>4595714</v>
      </c>
      <c r="F728" s="19">
        <v>47</v>
      </c>
      <c r="G728" s="36">
        <v>45632</v>
      </c>
      <c r="H728" s="19">
        <v>0</v>
      </c>
      <c r="I728" s="19">
        <v>1</v>
      </c>
      <c r="J728" s="19">
        <v>0</v>
      </c>
      <c r="L728" s="19">
        <v>1</v>
      </c>
      <c r="O728" s="19">
        <v>4230</v>
      </c>
      <c r="P728" s="229">
        <v>45632.399305555555</v>
      </c>
      <c r="Q728" s="19">
        <v>4.2300000000000004</v>
      </c>
      <c r="R728" s="19" t="s">
        <v>52</v>
      </c>
      <c r="S728" s="62" t="s">
        <v>290</v>
      </c>
    </row>
    <row r="729" spans="1:19" x14ac:dyDescent="0.25">
      <c r="A729" s="62" t="s">
        <v>290</v>
      </c>
      <c r="B729" s="19">
        <v>39089991</v>
      </c>
      <c r="C729" s="19" t="s">
        <v>7602</v>
      </c>
      <c r="D729" s="19">
        <v>377300</v>
      </c>
      <c r="E729" s="19">
        <v>4595714</v>
      </c>
      <c r="F729" s="19">
        <v>48</v>
      </c>
      <c r="G729" s="36">
        <v>45632</v>
      </c>
      <c r="H729" s="19">
        <v>0</v>
      </c>
      <c r="I729" s="19">
        <v>0</v>
      </c>
      <c r="J729" s="19">
        <v>1937</v>
      </c>
      <c r="K729" s="19" t="s">
        <v>169</v>
      </c>
      <c r="L729" s="19">
        <v>1</v>
      </c>
      <c r="O729" s="19">
        <v>1520573</v>
      </c>
      <c r="P729" s="229">
        <v>45632.416898148149</v>
      </c>
      <c r="Q729" s="19">
        <v>1520.5730000000001</v>
      </c>
      <c r="R729" s="19" t="s">
        <v>52</v>
      </c>
      <c r="S729" s="62" t="s">
        <v>290</v>
      </c>
    </row>
    <row r="730" spans="1:19" x14ac:dyDescent="0.25">
      <c r="A730" s="62" t="s">
        <v>290</v>
      </c>
      <c r="B730" s="19">
        <v>39089991</v>
      </c>
      <c r="C730" s="19" t="s">
        <v>7602</v>
      </c>
      <c r="D730" s="19">
        <v>377300</v>
      </c>
      <c r="E730" s="19">
        <v>4595714</v>
      </c>
      <c r="F730" s="19">
        <v>49</v>
      </c>
      <c r="G730" s="36">
        <v>45632</v>
      </c>
      <c r="H730" s="19">
        <v>0</v>
      </c>
      <c r="I730" s="19">
        <v>1</v>
      </c>
      <c r="J730" s="19">
        <v>0</v>
      </c>
      <c r="L730" s="19">
        <v>1</v>
      </c>
      <c r="O730" s="19">
        <v>3608400</v>
      </c>
      <c r="P730" s="229">
        <v>45632.458668981482</v>
      </c>
      <c r="Q730" s="19">
        <v>3608.4</v>
      </c>
      <c r="R730" s="19" t="s">
        <v>52</v>
      </c>
      <c r="S730" s="62" t="s">
        <v>290</v>
      </c>
    </row>
    <row r="731" spans="1:19" x14ac:dyDescent="0.25">
      <c r="A731" s="62" t="s">
        <v>290</v>
      </c>
      <c r="B731" s="19">
        <v>39089991</v>
      </c>
      <c r="C731" s="19" t="s">
        <v>7602</v>
      </c>
      <c r="D731" s="19">
        <v>377300</v>
      </c>
      <c r="E731" s="19">
        <v>4595714</v>
      </c>
      <c r="F731" s="19">
        <v>50</v>
      </c>
      <c r="G731" s="36">
        <v>45632</v>
      </c>
      <c r="H731" s="19">
        <v>0</v>
      </c>
      <c r="I731" s="19">
        <v>0</v>
      </c>
      <c r="J731" s="19">
        <v>0</v>
      </c>
      <c r="L731" s="19">
        <v>2</v>
      </c>
      <c r="O731" s="19">
        <v>0</v>
      </c>
      <c r="P731" s="229">
        <v>45632.458668981482</v>
      </c>
      <c r="Q731" s="19">
        <v>0</v>
      </c>
      <c r="R731" s="19" t="s">
        <v>52</v>
      </c>
      <c r="S731" s="62" t="s">
        <v>290</v>
      </c>
    </row>
    <row r="732" spans="1:19" x14ac:dyDescent="0.25">
      <c r="A732" s="62" t="s">
        <v>305</v>
      </c>
      <c r="B732" s="19">
        <v>39089962</v>
      </c>
      <c r="C732" s="19" t="s">
        <v>306</v>
      </c>
      <c r="D732" s="19">
        <v>377301</v>
      </c>
      <c r="E732" s="19">
        <v>4595714</v>
      </c>
      <c r="F732" s="19">
        <v>1</v>
      </c>
      <c r="G732" s="36">
        <v>45628</v>
      </c>
      <c r="H732" s="19">
        <v>0</v>
      </c>
      <c r="I732" s="19">
        <v>0</v>
      </c>
      <c r="J732" s="19">
        <v>0</v>
      </c>
      <c r="L732" s="19">
        <v>0</v>
      </c>
      <c r="O732" s="19">
        <v>3</v>
      </c>
      <c r="P732" s="229">
        <v>45628.0780787037</v>
      </c>
      <c r="Q732" s="19">
        <v>3.0000000000000001E-3</v>
      </c>
      <c r="R732" s="19" t="s">
        <v>43</v>
      </c>
      <c r="S732" s="62" t="s">
        <v>305</v>
      </c>
    </row>
    <row r="733" spans="1:19" x14ac:dyDescent="0.25">
      <c r="A733" s="62" t="s">
        <v>305</v>
      </c>
      <c r="B733" s="19">
        <v>39089962</v>
      </c>
      <c r="C733" s="19" t="s">
        <v>306</v>
      </c>
      <c r="D733" s="19">
        <v>377301</v>
      </c>
      <c r="E733" s="19">
        <v>4595714</v>
      </c>
      <c r="F733" s="19">
        <v>2</v>
      </c>
      <c r="G733" s="36">
        <v>45628</v>
      </c>
      <c r="H733" s="19">
        <v>0</v>
      </c>
      <c r="I733" s="19">
        <v>0</v>
      </c>
      <c r="J733" s="19">
        <v>0</v>
      </c>
      <c r="L733" s="19">
        <v>1</v>
      </c>
      <c r="O733" s="19">
        <v>7063</v>
      </c>
      <c r="P733" s="229">
        <v>45628.0781712963</v>
      </c>
      <c r="Q733" s="19">
        <v>7.0629999999999997</v>
      </c>
      <c r="R733" s="19" t="s">
        <v>43</v>
      </c>
      <c r="S733" s="62" t="s">
        <v>305</v>
      </c>
    </row>
    <row r="734" spans="1:19" x14ac:dyDescent="0.25">
      <c r="A734" s="62" t="s">
        <v>305</v>
      </c>
      <c r="B734" s="19">
        <v>39089962</v>
      </c>
      <c r="C734" s="19" t="s">
        <v>306</v>
      </c>
      <c r="D734" s="19">
        <v>377301</v>
      </c>
      <c r="E734" s="19">
        <v>4595714</v>
      </c>
      <c r="F734" s="19">
        <v>3</v>
      </c>
      <c r="G734" s="36">
        <v>45628</v>
      </c>
      <c r="H734" s="19">
        <v>0</v>
      </c>
      <c r="I734" s="19">
        <v>1</v>
      </c>
      <c r="J734" s="19">
        <v>0</v>
      </c>
      <c r="L734" s="19">
        <v>1</v>
      </c>
      <c r="O734" s="19">
        <v>2057084</v>
      </c>
      <c r="P734" s="229">
        <v>45628.101979166669</v>
      </c>
      <c r="Q734" s="19">
        <v>2057.0839999999998</v>
      </c>
      <c r="R734" s="19" t="s">
        <v>43</v>
      </c>
      <c r="S734" s="62" t="s">
        <v>305</v>
      </c>
    </row>
    <row r="735" spans="1:19" x14ac:dyDescent="0.25">
      <c r="A735" s="62" t="s">
        <v>305</v>
      </c>
      <c r="B735" s="19">
        <v>39089962</v>
      </c>
      <c r="C735" s="19" t="s">
        <v>306</v>
      </c>
      <c r="D735" s="19">
        <v>377301</v>
      </c>
      <c r="E735" s="19">
        <v>4595714</v>
      </c>
      <c r="F735" s="19">
        <v>4</v>
      </c>
      <c r="G735" s="36">
        <v>45628</v>
      </c>
      <c r="H735" s="19">
        <v>1</v>
      </c>
      <c r="I735" s="19">
        <v>0</v>
      </c>
      <c r="J735" s="19">
        <v>0</v>
      </c>
      <c r="L735" s="19">
        <v>1</v>
      </c>
      <c r="M735" s="19">
        <v>4242463</v>
      </c>
      <c r="N735" s="19" t="s">
        <v>219</v>
      </c>
      <c r="O735" s="19">
        <v>1424953</v>
      </c>
      <c r="P735" s="229">
        <v>45628.118472222224</v>
      </c>
      <c r="Q735" s="19">
        <v>1424.953</v>
      </c>
      <c r="R735" s="19" t="s">
        <v>43</v>
      </c>
      <c r="S735" s="62" t="s">
        <v>305</v>
      </c>
    </row>
    <row r="736" spans="1:19" x14ac:dyDescent="0.25">
      <c r="A736" s="62" t="s">
        <v>305</v>
      </c>
      <c r="B736" s="19">
        <v>39089962</v>
      </c>
      <c r="C736" s="19" t="s">
        <v>306</v>
      </c>
      <c r="D736" s="19">
        <v>377301</v>
      </c>
      <c r="E736" s="19">
        <v>4595714</v>
      </c>
      <c r="F736" s="19">
        <v>5</v>
      </c>
      <c r="G736" s="36">
        <v>45628</v>
      </c>
      <c r="H736" s="19">
        <v>0</v>
      </c>
      <c r="I736" s="19">
        <v>0</v>
      </c>
      <c r="J736" s="19">
        <v>1938</v>
      </c>
      <c r="K736" s="19" t="s">
        <v>163</v>
      </c>
      <c r="L736" s="19">
        <v>1</v>
      </c>
      <c r="M736" s="19">
        <v>4242463</v>
      </c>
      <c r="N736" s="19" t="s">
        <v>219</v>
      </c>
      <c r="O736" s="19">
        <v>657</v>
      </c>
      <c r="P736" s="229">
        <v>45628.118472222224</v>
      </c>
      <c r="Q736" s="19">
        <v>0.65700000000000003</v>
      </c>
      <c r="R736" s="19" t="s">
        <v>43</v>
      </c>
      <c r="S736" s="62" t="s">
        <v>305</v>
      </c>
    </row>
    <row r="737" spans="1:19" x14ac:dyDescent="0.25">
      <c r="A737" s="62" t="s">
        <v>305</v>
      </c>
      <c r="B737" s="19">
        <v>39089962</v>
      </c>
      <c r="C737" s="19" t="s">
        <v>306</v>
      </c>
      <c r="D737" s="19">
        <v>377301</v>
      </c>
      <c r="E737" s="19">
        <v>4595714</v>
      </c>
      <c r="F737" s="19">
        <v>6</v>
      </c>
      <c r="G737" s="36">
        <v>45628</v>
      </c>
      <c r="H737" s="19">
        <v>0</v>
      </c>
      <c r="I737" s="19">
        <v>1</v>
      </c>
      <c r="J737" s="19">
        <v>0</v>
      </c>
      <c r="L737" s="19">
        <v>1</v>
      </c>
      <c r="O737" s="19">
        <v>1017573</v>
      </c>
      <c r="P737" s="229">
        <v>45628.130254629628</v>
      </c>
      <c r="Q737" s="19">
        <v>1017.573</v>
      </c>
      <c r="R737" s="19" t="s">
        <v>43</v>
      </c>
      <c r="S737" s="62" t="s">
        <v>305</v>
      </c>
    </row>
    <row r="738" spans="1:19" x14ac:dyDescent="0.25">
      <c r="A738" s="62" t="s">
        <v>305</v>
      </c>
      <c r="B738" s="19">
        <v>39089962</v>
      </c>
      <c r="C738" s="19" t="s">
        <v>306</v>
      </c>
      <c r="D738" s="19">
        <v>377301</v>
      </c>
      <c r="E738" s="19">
        <v>4595714</v>
      </c>
      <c r="F738" s="19">
        <v>7</v>
      </c>
      <c r="G738" s="36">
        <v>45628</v>
      </c>
      <c r="H738" s="19">
        <v>0</v>
      </c>
      <c r="I738" s="19">
        <v>0</v>
      </c>
      <c r="J738" s="19">
        <v>1934</v>
      </c>
      <c r="K738" s="19" t="s">
        <v>160</v>
      </c>
      <c r="L738" s="19">
        <v>1</v>
      </c>
      <c r="O738" s="19">
        <v>580460</v>
      </c>
      <c r="P738" s="229">
        <v>45628.136967592596</v>
      </c>
      <c r="Q738" s="19">
        <v>580.46</v>
      </c>
      <c r="R738" s="19" t="s">
        <v>43</v>
      </c>
      <c r="S738" s="62" t="s">
        <v>305</v>
      </c>
    </row>
    <row r="739" spans="1:19" x14ac:dyDescent="0.25">
      <c r="A739" s="62" t="s">
        <v>305</v>
      </c>
      <c r="B739" s="19">
        <v>39089962</v>
      </c>
      <c r="C739" s="19" t="s">
        <v>306</v>
      </c>
      <c r="D739" s="19">
        <v>377301</v>
      </c>
      <c r="E739" s="19">
        <v>4595714</v>
      </c>
      <c r="F739" s="19">
        <v>8</v>
      </c>
      <c r="G739" s="36">
        <v>45628</v>
      </c>
      <c r="H739" s="19">
        <v>0</v>
      </c>
      <c r="I739" s="19">
        <v>1</v>
      </c>
      <c r="J739" s="19">
        <v>0</v>
      </c>
      <c r="L739" s="19">
        <v>1</v>
      </c>
      <c r="O739" s="19">
        <v>4324737</v>
      </c>
      <c r="P739" s="229">
        <v>45628.187025462961</v>
      </c>
      <c r="Q739" s="19">
        <v>4324.7370000000001</v>
      </c>
      <c r="R739" s="19" t="s">
        <v>43</v>
      </c>
      <c r="S739" s="62" t="s">
        <v>305</v>
      </c>
    </row>
    <row r="740" spans="1:19" x14ac:dyDescent="0.25">
      <c r="A740" s="62" t="s">
        <v>305</v>
      </c>
      <c r="B740" s="19">
        <v>39089962</v>
      </c>
      <c r="C740" s="19" t="s">
        <v>306</v>
      </c>
      <c r="D740" s="19">
        <v>377301</v>
      </c>
      <c r="E740" s="19">
        <v>4595714</v>
      </c>
      <c r="F740" s="19">
        <v>9</v>
      </c>
      <c r="G740" s="36">
        <v>45628</v>
      </c>
      <c r="H740" s="19">
        <v>0</v>
      </c>
      <c r="I740" s="19">
        <v>0</v>
      </c>
      <c r="J740" s="19">
        <v>-3</v>
      </c>
      <c r="K740" s="19" t="s">
        <v>185</v>
      </c>
      <c r="L740" s="19">
        <v>1</v>
      </c>
      <c r="O740" s="19">
        <v>12426</v>
      </c>
      <c r="P740" s="229">
        <v>45628.187164351853</v>
      </c>
      <c r="Q740" s="19">
        <v>12.426</v>
      </c>
      <c r="R740" s="19" t="s">
        <v>43</v>
      </c>
      <c r="S740" s="62" t="s">
        <v>305</v>
      </c>
    </row>
    <row r="741" spans="1:19" x14ac:dyDescent="0.25">
      <c r="A741" s="62" t="s">
        <v>305</v>
      </c>
      <c r="B741" s="19">
        <v>39089962</v>
      </c>
      <c r="C741" s="19" t="s">
        <v>306</v>
      </c>
      <c r="D741" s="19">
        <v>377301</v>
      </c>
      <c r="E741" s="19">
        <v>4595714</v>
      </c>
      <c r="F741" s="19">
        <v>10</v>
      </c>
      <c r="G741" s="36">
        <v>45628</v>
      </c>
      <c r="H741" s="19">
        <v>1</v>
      </c>
      <c r="I741" s="19">
        <v>0</v>
      </c>
      <c r="J741" s="19">
        <v>0</v>
      </c>
      <c r="L741" s="19">
        <v>1</v>
      </c>
      <c r="M741" s="19">
        <v>4010454</v>
      </c>
      <c r="N741" s="19" t="s">
        <v>218</v>
      </c>
      <c r="O741" s="19">
        <v>503257</v>
      </c>
      <c r="P741" s="229">
        <v>45628.192997685182</v>
      </c>
      <c r="Q741" s="19">
        <v>503.25700000000001</v>
      </c>
      <c r="R741" s="19" t="s">
        <v>43</v>
      </c>
      <c r="S741" s="62" t="s">
        <v>305</v>
      </c>
    </row>
    <row r="742" spans="1:19" x14ac:dyDescent="0.25">
      <c r="A742" s="62" t="s">
        <v>305</v>
      </c>
      <c r="B742" s="19">
        <v>39089962</v>
      </c>
      <c r="C742" s="19" t="s">
        <v>306</v>
      </c>
      <c r="D742" s="19">
        <v>377301</v>
      </c>
      <c r="E742" s="19">
        <v>4595714</v>
      </c>
      <c r="F742" s="19">
        <v>11</v>
      </c>
      <c r="G742" s="36">
        <v>45628</v>
      </c>
      <c r="H742" s="19">
        <v>0</v>
      </c>
      <c r="I742" s="19">
        <v>0</v>
      </c>
      <c r="J742" s="19">
        <v>1938</v>
      </c>
      <c r="K742" s="19" t="s">
        <v>163</v>
      </c>
      <c r="L742" s="19">
        <v>1</v>
      </c>
      <c r="M742" s="19">
        <v>4010454</v>
      </c>
      <c r="N742" s="19" t="s">
        <v>218</v>
      </c>
      <c r="O742" s="19">
        <v>2760</v>
      </c>
      <c r="P742" s="229">
        <v>45628.193020833336</v>
      </c>
      <c r="Q742" s="19">
        <v>2.76</v>
      </c>
      <c r="R742" s="19" t="s">
        <v>43</v>
      </c>
      <c r="S742" s="62" t="s">
        <v>305</v>
      </c>
    </row>
    <row r="743" spans="1:19" x14ac:dyDescent="0.25">
      <c r="A743" s="62" t="s">
        <v>305</v>
      </c>
      <c r="B743" s="19">
        <v>39089962</v>
      </c>
      <c r="C743" s="19" t="s">
        <v>306</v>
      </c>
      <c r="D743" s="19">
        <v>377301</v>
      </c>
      <c r="E743" s="19">
        <v>4595714</v>
      </c>
      <c r="F743" s="19">
        <v>12</v>
      </c>
      <c r="G743" s="36">
        <v>45628</v>
      </c>
      <c r="H743" s="19">
        <v>0</v>
      </c>
      <c r="I743" s="19">
        <v>1</v>
      </c>
      <c r="J743" s="19">
        <v>0</v>
      </c>
      <c r="L743" s="19">
        <v>1</v>
      </c>
      <c r="O743" s="19">
        <v>441280</v>
      </c>
      <c r="P743" s="229">
        <v>45628.198136574072</v>
      </c>
      <c r="Q743" s="19">
        <v>441.28</v>
      </c>
      <c r="R743" s="19" t="s">
        <v>43</v>
      </c>
      <c r="S743" s="62" t="s">
        <v>305</v>
      </c>
    </row>
    <row r="744" spans="1:19" x14ac:dyDescent="0.25">
      <c r="A744" s="62" t="s">
        <v>305</v>
      </c>
      <c r="B744" s="19">
        <v>39089962</v>
      </c>
      <c r="C744" s="19" t="s">
        <v>306</v>
      </c>
      <c r="D744" s="19">
        <v>377301</v>
      </c>
      <c r="E744" s="19">
        <v>4595714</v>
      </c>
      <c r="F744" s="19">
        <v>13</v>
      </c>
      <c r="G744" s="36">
        <v>45628</v>
      </c>
      <c r="H744" s="19">
        <v>0</v>
      </c>
      <c r="I744" s="19">
        <v>0</v>
      </c>
      <c r="J744" s="19">
        <v>-3</v>
      </c>
      <c r="K744" s="19" t="s">
        <v>185</v>
      </c>
      <c r="L744" s="19">
        <v>1</v>
      </c>
      <c r="O744" s="19">
        <v>11677</v>
      </c>
      <c r="P744" s="229">
        <v>45628.198263888888</v>
      </c>
      <c r="Q744" s="19">
        <v>11.677</v>
      </c>
      <c r="R744" s="19" t="s">
        <v>43</v>
      </c>
      <c r="S744" s="62" t="s">
        <v>305</v>
      </c>
    </row>
    <row r="745" spans="1:19" x14ac:dyDescent="0.25">
      <c r="A745" s="62" t="s">
        <v>305</v>
      </c>
      <c r="B745" s="19">
        <v>39089962</v>
      </c>
      <c r="C745" s="19" t="s">
        <v>306</v>
      </c>
      <c r="D745" s="19">
        <v>377301</v>
      </c>
      <c r="E745" s="19">
        <v>4595714</v>
      </c>
      <c r="F745" s="19">
        <v>14</v>
      </c>
      <c r="G745" s="36">
        <v>45628</v>
      </c>
      <c r="H745" s="19">
        <v>1</v>
      </c>
      <c r="I745" s="19">
        <v>0</v>
      </c>
      <c r="J745" s="19">
        <v>0</v>
      </c>
      <c r="L745" s="19">
        <v>1</v>
      </c>
      <c r="M745" s="19">
        <v>4010454</v>
      </c>
      <c r="N745" s="19" t="s">
        <v>218</v>
      </c>
      <c r="O745" s="19">
        <v>209586</v>
      </c>
      <c r="P745" s="229">
        <v>45628.200694444444</v>
      </c>
      <c r="Q745" s="19">
        <v>209.58600000000001</v>
      </c>
      <c r="R745" s="19" t="s">
        <v>43</v>
      </c>
      <c r="S745" s="62" t="s">
        <v>305</v>
      </c>
    </row>
    <row r="746" spans="1:19" x14ac:dyDescent="0.25">
      <c r="A746" s="62" t="s">
        <v>305</v>
      </c>
      <c r="B746" s="19">
        <v>39089962</v>
      </c>
      <c r="C746" s="19" t="s">
        <v>306</v>
      </c>
      <c r="D746" s="19">
        <v>377301</v>
      </c>
      <c r="E746" s="19">
        <v>4595714</v>
      </c>
      <c r="F746" s="19">
        <v>15</v>
      </c>
      <c r="G746" s="36">
        <v>45628</v>
      </c>
      <c r="H746" s="19">
        <v>0</v>
      </c>
      <c r="I746" s="19">
        <v>0</v>
      </c>
      <c r="J746" s="19">
        <v>1938</v>
      </c>
      <c r="K746" s="19" t="s">
        <v>163</v>
      </c>
      <c r="L746" s="19">
        <v>1</v>
      </c>
      <c r="M746" s="19">
        <v>4010454</v>
      </c>
      <c r="N746" s="19" t="s">
        <v>218</v>
      </c>
      <c r="O746" s="19">
        <v>3990</v>
      </c>
      <c r="P746" s="229">
        <v>45628.200740740744</v>
      </c>
      <c r="Q746" s="19">
        <v>3.99</v>
      </c>
      <c r="R746" s="19" t="s">
        <v>43</v>
      </c>
      <c r="S746" s="62" t="s">
        <v>305</v>
      </c>
    </row>
    <row r="747" spans="1:19" x14ac:dyDescent="0.25">
      <c r="A747" s="62" t="s">
        <v>305</v>
      </c>
      <c r="B747" s="19">
        <v>39089962</v>
      </c>
      <c r="C747" s="19" t="s">
        <v>306</v>
      </c>
      <c r="D747" s="19">
        <v>377301</v>
      </c>
      <c r="E747" s="19">
        <v>4595714</v>
      </c>
      <c r="F747" s="19">
        <v>16</v>
      </c>
      <c r="G747" s="36">
        <v>45628</v>
      </c>
      <c r="H747" s="19">
        <v>0</v>
      </c>
      <c r="I747" s="19">
        <v>1</v>
      </c>
      <c r="J747" s="19">
        <v>0</v>
      </c>
      <c r="L747" s="19">
        <v>1</v>
      </c>
      <c r="O747" s="19">
        <v>185704</v>
      </c>
      <c r="P747" s="229">
        <v>45628.202893518515</v>
      </c>
      <c r="Q747" s="19">
        <v>185.70400000000001</v>
      </c>
      <c r="R747" s="19" t="s">
        <v>43</v>
      </c>
      <c r="S747" s="62" t="s">
        <v>305</v>
      </c>
    </row>
    <row r="748" spans="1:19" x14ac:dyDescent="0.25">
      <c r="A748" s="62" t="s">
        <v>305</v>
      </c>
      <c r="B748" s="19">
        <v>39089962</v>
      </c>
      <c r="C748" s="19" t="s">
        <v>306</v>
      </c>
      <c r="D748" s="19">
        <v>377301</v>
      </c>
      <c r="E748" s="19">
        <v>4595714</v>
      </c>
      <c r="F748" s="19">
        <v>17</v>
      </c>
      <c r="G748" s="36">
        <v>45628</v>
      </c>
      <c r="H748" s="19">
        <v>0</v>
      </c>
      <c r="I748" s="19">
        <v>0</v>
      </c>
      <c r="J748" s="19">
        <v>-3</v>
      </c>
      <c r="K748" s="19" t="s">
        <v>185</v>
      </c>
      <c r="L748" s="19">
        <v>1</v>
      </c>
      <c r="O748" s="19">
        <v>10050</v>
      </c>
      <c r="P748" s="229">
        <v>45628.203009259261</v>
      </c>
      <c r="Q748" s="19">
        <v>10.050000000000001</v>
      </c>
      <c r="R748" s="19" t="s">
        <v>43</v>
      </c>
      <c r="S748" s="62" t="s">
        <v>305</v>
      </c>
    </row>
    <row r="749" spans="1:19" x14ac:dyDescent="0.25">
      <c r="A749" s="62" t="s">
        <v>305</v>
      </c>
      <c r="B749" s="19">
        <v>39089962</v>
      </c>
      <c r="C749" s="19" t="s">
        <v>306</v>
      </c>
      <c r="D749" s="19">
        <v>377301</v>
      </c>
      <c r="E749" s="19">
        <v>4595714</v>
      </c>
      <c r="F749" s="19">
        <v>18</v>
      </c>
      <c r="G749" s="36">
        <v>45628</v>
      </c>
      <c r="H749" s="19">
        <v>1</v>
      </c>
      <c r="I749" s="19">
        <v>0</v>
      </c>
      <c r="J749" s="19">
        <v>0</v>
      </c>
      <c r="L749" s="19">
        <v>1</v>
      </c>
      <c r="M749" s="19">
        <v>4010454</v>
      </c>
      <c r="N749" s="19" t="s">
        <v>218</v>
      </c>
      <c r="O749" s="19">
        <v>238210</v>
      </c>
      <c r="P749" s="229">
        <v>45628.205763888887</v>
      </c>
      <c r="Q749" s="19">
        <v>238.21</v>
      </c>
      <c r="R749" s="19" t="s">
        <v>43</v>
      </c>
      <c r="S749" s="62" t="s">
        <v>305</v>
      </c>
    </row>
    <row r="750" spans="1:19" x14ac:dyDescent="0.25">
      <c r="A750" s="62" t="s">
        <v>305</v>
      </c>
      <c r="B750" s="19">
        <v>39089962</v>
      </c>
      <c r="C750" s="19" t="s">
        <v>306</v>
      </c>
      <c r="D750" s="19">
        <v>377301</v>
      </c>
      <c r="E750" s="19">
        <v>4595714</v>
      </c>
      <c r="F750" s="19">
        <v>19</v>
      </c>
      <c r="G750" s="36">
        <v>45628</v>
      </c>
      <c r="H750" s="19">
        <v>0</v>
      </c>
      <c r="I750" s="19">
        <v>0</v>
      </c>
      <c r="J750" s="19">
        <v>1938</v>
      </c>
      <c r="K750" s="19" t="s">
        <v>163</v>
      </c>
      <c r="L750" s="19">
        <v>1</v>
      </c>
      <c r="M750" s="19">
        <v>4010454</v>
      </c>
      <c r="N750" s="19" t="s">
        <v>218</v>
      </c>
      <c r="O750" s="19">
        <v>7250</v>
      </c>
      <c r="P750" s="229">
        <v>45628.20584490741</v>
      </c>
      <c r="Q750" s="19">
        <v>7.25</v>
      </c>
      <c r="R750" s="19" t="s">
        <v>43</v>
      </c>
      <c r="S750" s="62" t="s">
        <v>305</v>
      </c>
    </row>
    <row r="751" spans="1:19" x14ac:dyDescent="0.25">
      <c r="A751" s="62" t="s">
        <v>305</v>
      </c>
      <c r="B751" s="19">
        <v>39089962</v>
      </c>
      <c r="C751" s="19" t="s">
        <v>306</v>
      </c>
      <c r="D751" s="19">
        <v>377301</v>
      </c>
      <c r="E751" s="19">
        <v>4595714</v>
      </c>
      <c r="F751" s="19">
        <v>20</v>
      </c>
      <c r="G751" s="36">
        <v>45628</v>
      </c>
      <c r="H751" s="19">
        <v>0</v>
      </c>
      <c r="I751" s="19">
        <v>1</v>
      </c>
      <c r="J751" s="19">
        <v>0</v>
      </c>
      <c r="L751" s="19">
        <v>1</v>
      </c>
      <c r="O751" s="19">
        <v>1335080</v>
      </c>
      <c r="P751" s="229">
        <v>45628.221296296295</v>
      </c>
      <c r="Q751" s="19">
        <v>1335.08</v>
      </c>
      <c r="R751" s="19" t="s">
        <v>43</v>
      </c>
      <c r="S751" s="62" t="s">
        <v>305</v>
      </c>
    </row>
    <row r="752" spans="1:19" x14ac:dyDescent="0.25">
      <c r="A752" s="62" t="s">
        <v>305</v>
      </c>
      <c r="B752" s="19">
        <v>39089962</v>
      </c>
      <c r="C752" s="19" t="s">
        <v>306</v>
      </c>
      <c r="D752" s="19">
        <v>377301</v>
      </c>
      <c r="E752" s="19">
        <v>4595714</v>
      </c>
      <c r="F752" s="19">
        <v>21</v>
      </c>
      <c r="G752" s="36">
        <v>45628</v>
      </c>
      <c r="H752" s="19">
        <v>1</v>
      </c>
      <c r="I752" s="19">
        <v>0</v>
      </c>
      <c r="J752" s="19">
        <v>0</v>
      </c>
      <c r="L752" s="19">
        <v>1</v>
      </c>
      <c r="M752" s="19">
        <v>4242463</v>
      </c>
      <c r="N752" s="19" t="s">
        <v>219</v>
      </c>
      <c r="O752" s="19">
        <v>1018570</v>
      </c>
      <c r="P752" s="229">
        <v>45628.233090277776</v>
      </c>
      <c r="Q752" s="19">
        <v>1018.57</v>
      </c>
      <c r="R752" s="19" t="s">
        <v>43</v>
      </c>
      <c r="S752" s="62" t="s">
        <v>305</v>
      </c>
    </row>
    <row r="753" spans="1:19" x14ac:dyDescent="0.25">
      <c r="A753" s="62" t="s">
        <v>305</v>
      </c>
      <c r="B753" s="19">
        <v>39089962</v>
      </c>
      <c r="C753" s="19" t="s">
        <v>306</v>
      </c>
      <c r="D753" s="19">
        <v>377301</v>
      </c>
      <c r="E753" s="19">
        <v>4595714</v>
      </c>
      <c r="F753" s="19">
        <v>22</v>
      </c>
      <c r="G753" s="36">
        <v>45628</v>
      </c>
      <c r="H753" s="19">
        <v>0</v>
      </c>
      <c r="I753" s="19">
        <v>0</v>
      </c>
      <c r="J753" s="19">
        <v>1938</v>
      </c>
      <c r="K753" s="19" t="s">
        <v>163</v>
      </c>
      <c r="L753" s="19">
        <v>1</v>
      </c>
      <c r="M753" s="19">
        <v>4242463</v>
      </c>
      <c r="N753" s="19" t="s">
        <v>219</v>
      </c>
      <c r="O753" s="19">
        <v>686</v>
      </c>
      <c r="P753" s="229">
        <v>45628.233101851853</v>
      </c>
      <c r="Q753" s="19">
        <v>0.68600000000000005</v>
      </c>
      <c r="R753" s="19" t="s">
        <v>43</v>
      </c>
      <c r="S753" s="62" t="s">
        <v>305</v>
      </c>
    </row>
    <row r="754" spans="1:19" x14ac:dyDescent="0.25">
      <c r="A754" s="62" t="s">
        <v>305</v>
      </c>
      <c r="B754" s="19">
        <v>39089962</v>
      </c>
      <c r="C754" s="19" t="s">
        <v>306</v>
      </c>
      <c r="D754" s="19">
        <v>377301</v>
      </c>
      <c r="E754" s="19">
        <v>4595714</v>
      </c>
      <c r="F754" s="19">
        <v>23</v>
      </c>
      <c r="G754" s="36">
        <v>45628</v>
      </c>
      <c r="H754" s="19">
        <v>0</v>
      </c>
      <c r="I754" s="19">
        <v>1</v>
      </c>
      <c r="J754" s="19">
        <v>0</v>
      </c>
      <c r="L754" s="19">
        <v>1</v>
      </c>
      <c r="O754" s="19">
        <v>759250</v>
      </c>
      <c r="P754" s="229">
        <v>45628.241886574076</v>
      </c>
      <c r="Q754" s="19">
        <v>759.25</v>
      </c>
      <c r="R754" s="19" t="s">
        <v>43</v>
      </c>
      <c r="S754" s="62" t="s">
        <v>305</v>
      </c>
    </row>
    <row r="755" spans="1:19" x14ac:dyDescent="0.25">
      <c r="A755" s="62" t="s">
        <v>305</v>
      </c>
      <c r="B755" s="19">
        <v>39089962</v>
      </c>
      <c r="C755" s="19" t="s">
        <v>306</v>
      </c>
      <c r="D755" s="19">
        <v>377301</v>
      </c>
      <c r="E755" s="19">
        <v>4595714</v>
      </c>
      <c r="F755" s="19">
        <v>24</v>
      </c>
      <c r="G755" s="36">
        <v>45628</v>
      </c>
      <c r="H755" s="19">
        <v>0</v>
      </c>
      <c r="I755" s="19">
        <v>0</v>
      </c>
      <c r="J755" s="19">
        <v>-3</v>
      </c>
      <c r="K755" s="19" t="s">
        <v>185</v>
      </c>
      <c r="L755" s="19">
        <v>1</v>
      </c>
      <c r="O755" s="19">
        <v>17534</v>
      </c>
      <c r="P755" s="229">
        <v>45628.242083333331</v>
      </c>
      <c r="Q755" s="19">
        <v>17.533999999999999</v>
      </c>
      <c r="R755" s="19" t="s">
        <v>43</v>
      </c>
      <c r="S755" s="62" t="s">
        <v>305</v>
      </c>
    </row>
    <row r="756" spans="1:19" x14ac:dyDescent="0.25">
      <c r="A756" s="62" t="s">
        <v>305</v>
      </c>
      <c r="B756" s="19">
        <v>39089962</v>
      </c>
      <c r="C756" s="19" t="s">
        <v>306</v>
      </c>
      <c r="D756" s="19">
        <v>377301</v>
      </c>
      <c r="E756" s="19">
        <v>4595714</v>
      </c>
      <c r="F756" s="19">
        <v>25</v>
      </c>
      <c r="G756" s="36">
        <v>45628</v>
      </c>
      <c r="H756" s="19">
        <v>1</v>
      </c>
      <c r="I756" s="19">
        <v>0</v>
      </c>
      <c r="J756" s="19">
        <v>0</v>
      </c>
      <c r="L756" s="19">
        <v>1</v>
      </c>
      <c r="M756" s="19">
        <v>4010454</v>
      </c>
      <c r="N756" s="19" t="s">
        <v>218</v>
      </c>
      <c r="O756" s="19">
        <v>115710</v>
      </c>
      <c r="P756" s="229">
        <v>45628.243425925924</v>
      </c>
      <c r="Q756" s="19">
        <v>115.71</v>
      </c>
      <c r="R756" s="19" t="s">
        <v>43</v>
      </c>
      <c r="S756" s="62" t="s">
        <v>305</v>
      </c>
    </row>
    <row r="757" spans="1:19" x14ac:dyDescent="0.25">
      <c r="A757" s="62" t="s">
        <v>305</v>
      </c>
      <c r="B757" s="19">
        <v>39089962</v>
      </c>
      <c r="C757" s="19" t="s">
        <v>306</v>
      </c>
      <c r="D757" s="19">
        <v>377301</v>
      </c>
      <c r="E757" s="19">
        <v>4595714</v>
      </c>
      <c r="F757" s="19">
        <v>26</v>
      </c>
      <c r="G757" s="36">
        <v>45628</v>
      </c>
      <c r="H757" s="19">
        <v>0</v>
      </c>
      <c r="I757" s="19">
        <v>0</v>
      </c>
      <c r="J757" s="19">
        <v>1938</v>
      </c>
      <c r="K757" s="19" t="s">
        <v>163</v>
      </c>
      <c r="L757" s="19">
        <v>1</v>
      </c>
      <c r="M757" s="19">
        <v>4010454</v>
      </c>
      <c r="N757" s="19" t="s">
        <v>218</v>
      </c>
      <c r="O757" s="19">
        <v>2540</v>
      </c>
      <c r="P757" s="229">
        <v>45628.243460648147</v>
      </c>
      <c r="Q757" s="19">
        <v>2.54</v>
      </c>
      <c r="R757" s="19" t="s">
        <v>43</v>
      </c>
      <c r="S757" s="62" t="s">
        <v>305</v>
      </c>
    </row>
    <row r="758" spans="1:19" x14ac:dyDescent="0.25">
      <c r="A758" s="62" t="s">
        <v>305</v>
      </c>
      <c r="B758" s="19">
        <v>39089962</v>
      </c>
      <c r="C758" s="19" t="s">
        <v>306</v>
      </c>
      <c r="D758" s="19">
        <v>377301</v>
      </c>
      <c r="E758" s="19">
        <v>4595714</v>
      </c>
      <c r="F758" s="19">
        <v>27</v>
      </c>
      <c r="G758" s="36">
        <v>45628</v>
      </c>
      <c r="H758" s="19">
        <v>0</v>
      </c>
      <c r="I758" s="19">
        <v>1</v>
      </c>
      <c r="J758" s="19">
        <v>0</v>
      </c>
      <c r="L758" s="19">
        <v>1</v>
      </c>
      <c r="O758" s="19">
        <v>544076</v>
      </c>
      <c r="P758" s="229">
        <v>45628.249756944446</v>
      </c>
      <c r="Q758" s="19">
        <v>544.07600000000002</v>
      </c>
      <c r="R758" s="19" t="s">
        <v>43</v>
      </c>
      <c r="S758" s="62" t="s">
        <v>305</v>
      </c>
    </row>
    <row r="759" spans="1:19" x14ac:dyDescent="0.25">
      <c r="A759" s="62" t="s">
        <v>305</v>
      </c>
      <c r="B759" s="19">
        <v>39089962</v>
      </c>
      <c r="C759" s="19" t="s">
        <v>306</v>
      </c>
      <c r="D759" s="19">
        <v>377301</v>
      </c>
      <c r="E759" s="19">
        <v>4595714</v>
      </c>
      <c r="F759" s="19">
        <v>28</v>
      </c>
      <c r="G759" s="36">
        <v>45628</v>
      </c>
      <c r="H759" s="19">
        <v>1</v>
      </c>
      <c r="I759" s="19">
        <v>0</v>
      </c>
      <c r="J759" s="19">
        <v>0</v>
      </c>
      <c r="L759" s="19">
        <v>1</v>
      </c>
      <c r="M759" s="19">
        <v>431936</v>
      </c>
      <c r="N759" s="19" t="s">
        <v>223</v>
      </c>
      <c r="O759" s="19">
        <v>3508510</v>
      </c>
      <c r="P759" s="229">
        <v>45628.290358796294</v>
      </c>
      <c r="Q759" s="19">
        <v>3508.51</v>
      </c>
      <c r="R759" s="19" t="s">
        <v>43</v>
      </c>
      <c r="S759" s="62" t="s">
        <v>305</v>
      </c>
    </row>
    <row r="760" spans="1:19" x14ac:dyDescent="0.25">
      <c r="A760" s="62" t="s">
        <v>305</v>
      </c>
      <c r="B760" s="19">
        <v>39089962</v>
      </c>
      <c r="C760" s="19" t="s">
        <v>306</v>
      </c>
      <c r="D760" s="19">
        <v>377301</v>
      </c>
      <c r="E760" s="19">
        <v>4595714</v>
      </c>
      <c r="F760" s="19">
        <v>29</v>
      </c>
      <c r="G760" s="36">
        <v>45628</v>
      </c>
      <c r="H760" s="19">
        <v>0</v>
      </c>
      <c r="I760" s="19">
        <v>0</v>
      </c>
      <c r="J760" s="19">
        <v>1938</v>
      </c>
      <c r="K760" s="19" t="s">
        <v>163</v>
      </c>
      <c r="L760" s="19">
        <v>1</v>
      </c>
      <c r="M760" s="19">
        <v>431936</v>
      </c>
      <c r="N760" s="19" t="s">
        <v>223</v>
      </c>
      <c r="O760" s="19">
        <v>690</v>
      </c>
      <c r="P760" s="229">
        <v>45628.290370370371</v>
      </c>
      <c r="Q760" s="19">
        <v>0.69</v>
      </c>
      <c r="R760" s="19" t="s">
        <v>43</v>
      </c>
      <c r="S760" s="62" t="s">
        <v>305</v>
      </c>
    </row>
    <row r="761" spans="1:19" x14ac:dyDescent="0.25">
      <c r="A761" s="62" t="s">
        <v>305</v>
      </c>
      <c r="B761" s="19">
        <v>39089962</v>
      </c>
      <c r="C761" s="19" t="s">
        <v>306</v>
      </c>
      <c r="D761" s="19">
        <v>377301</v>
      </c>
      <c r="E761" s="19">
        <v>4595714</v>
      </c>
      <c r="F761" s="19">
        <v>30</v>
      </c>
      <c r="G761" s="36">
        <v>45628</v>
      </c>
      <c r="H761" s="19">
        <v>0</v>
      </c>
      <c r="I761" s="19">
        <v>1</v>
      </c>
      <c r="J761" s="19">
        <v>0</v>
      </c>
      <c r="L761" s="19">
        <v>1</v>
      </c>
      <c r="O761" s="19">
        <v>4930</v>
      </c>
      <c r="P761" s="229">
        <v>45628.29042824074</v>
      </c>
      <c r="Q761" s="19">
        <v>4.93</v>
      </c>
      <c r="R761" s="19" t="s">
        <v>43</v>
      </c>
      <c r="S761" s="62" t="s">
        <v>305</v>
      </c>
    </row>
    <row r="762" spans="1:19" x14ac:dyDescent="0.25">
      <c r="A762" s="62" t="s">
        <v>305</v>
      </c>
      <c r="B762" s="19">
        <v>39089962</v>
      </c>
      <c r="C762" s="19" t="s">
        <v>306</v>
      </c>
      <c r="D762" s="19">
        <v>377301</v>
      </c>
      <c r="E762" s="19">
        <v>4595714</v>
      </c>
      <c r="F762" s="19">
        <v>31</v>
      </c>
      <c r="G762" s="36">
        <v>45628</v>
      </c>
      <c r="H762" s="19">
        <v>0</v>
      </c>
      <c r="I762" s="19">
        <v>0</v>
      </c>
      <c r="J762" s="19">
        <v>0</v>
      </c>
      <c r="L762" s="19">
        <v>2</v>
      </c>
      <c r="O762" s="19">
        <v>0</v>
      </c>
      <c r="P762" s="229">
        <v>45628.29042824074</v>
      </c>
      <c r="Q762" s="19">
        <v>0</v>
      </c>
      <c r="R762" s="19" t="s">
        <v>43</v>
      </c>
      <c r="S762" s="62" t="s">
        <v>305</v>
      </c>
    </row>
    <row r="763" spans="1:19" x14ac:dyDescent="0.25">
      <c r="A763" s="62" t="s">
        <v>290</v>
      </c>
      <c r="B763" s="19">
        <v>39089991</v>
      </c>
      <c r="C763" s="19" t="s">
        <v>7602</v>
      </c>
      <c r="D763" s="19">
        <v>377300</v>
      </c>
      <c r="E763" s="19">
        <v>4595714</v>
      </c>
      <c r="F763" s="19">
        <v>1</v>
      </c>
      <c r="G763" s="36">
        <v>45628</v>
      </c>
      <c r="H763" s="19">
        <v>0</v>
      </c>
      <c r="I763" s="19">
        <v>0</v>
      </c>
      <c r="J763" s="19">
        <v>0</v>
      </c>
      <c r="L763" s="19">
        <v>0</v>
      </c>
      <c r="O763" s="19">
        <v>0</v>
      </c>
      <c r="P763" s="229">
        <v>45628.100185185183</v>
      </c>
      <c r="Q763" s="19">
        <v>0</v>
      </c>
      <c r="R763" s="19" t="s">
        <v>52</v>
      </c>
      <c r="S763" s="62" t="s">
        <v>290</v>
      </c>
    </row>
    <row r="764" spans="1:19" x14ac:dyDescent="0.25">
      <c r="A764" s="62" t="s">
        <v>290</v>
      </c>
      <c r="B764" s="19">
        <v>39089991</v>
      </c>
      <c r="C764" s="19" t="s">
        <v>7602</v>
      </c>
      <c r="D764" s="19">
        <v>377300</v>
      </c>
      <c r="E764" s="19">
        <v>4595714</v>
      </c>
      <c r="F764" s="19">
        <v>2</v>
      </c>
      <c r="G764" s="36">
        <v>45628</v>
      </c>
      <c r="H764" s="19">
        <v>0</v>
      </c>
      <c r="I764" s="19">
        <v>0</v>
      </c>
      <c r="J764" s="19">
        <v>0</v>
      </c>
      <c r="L764" s="19">
        <v>1</v>
      </c>
      <c r="O764" s="19">
        <v>4033</v>
      </c>
      <c r="P764" s="229">
        <v>45628.100231481483</v>
      </c>
      <c r="Q764" s="19">
        <v>4.0330000000000004</v>
      </c>
      <c r="R764" s="19" t="s">
        <v>52</v>
      </c>
      <c r="S764" s="62" t="s">
        <v>290</v>
      </c>
    </row>
    <row r="765" spans="1:19" x14ac:dyDescent="0.25">
      <c r="A765" s="62" t="s">
        <v>290</v>
      </c>
      <c r="B765" s="19">
        <v>39089991</v>
      </c>
      <c r="C765" s="19" t="s">
        <v>7602</v>
      </c>
      <c r="D765" s="19">
        <v>377300</v>
      </c>
      <c r="E765" s="19">
        <v>4595714</v>
      </c>
      <c r="F765" s="19">
        <v>3</v>
      </c>
      <c r="G765" s="36">
        <v>45628</v>
      </c>
      <c r="H765" s="19">
        <v>0</v>
      </c>
      <c r="I765" s="19">
        <v>1</v>
      </c>
      <c r="J765" s="19">
        <v>0</v>
      </c>
      <c r="L765" s="19">
        <v>1</v>
      </c>
      <c r="O765" s="19">
        <v>20</v>
      </c>
      <c r="P765" s="229">
        <v>45628.100231481483</v>
      </c>
      <c r="Q765" s="19">
        <v>0.02</v>
      </c>
      <c r="R765" s="19" t="s">
        <v>52</v>
      </c>
      <c r="S765" s="62" t="s">
        <v>290</v>
      </c>
    </row>
    <row r="766" spans="1:19" x14ac:dyDescent="0.25">
      <c r="A766" s="62" t="s">
        <v>290</v>
      </c>
      <c r="B766" s="19">
        <v>39089991</v>
      </c>
      <c r="C766" s="19" t="s">
        <v>7602</v>
      </c>
      <c r="D766" s="19">
        <v>377300</v>
      </c>
      <c r="E766" s="19">
        <v>4595714</v>
      </c>
      <c r="F766" s="19">
        <v>4</v>
      </c>
      <c r="G766" s="36">
        <v>45628</v>
      </c>
      <c r="H766" s="19">
        <v>1</v>
      </c>
      <c r="I766" s="19">
        <v>0</v>
      </c>
      <c r="J766" s="19">
        <v>0</v>
      </c>
      <c r="L766" s="19">
        <v>1</v>
      </c>
      <c r="M766" s="19">
        <v>431936</v>
      </c>
      <c r="N766" s="19" t="s">
        <v>223</v>
      </c>
      <c r="O766" s="19">
        <v>856837</v>
      </c>
      <c r="P766" s="229">
        <v>45628.110150462962</v>
      </c>
      <c r="Q766" s="19">
        <v>856.83699999999999</v>
      </c>
      <c r="R766" s="19" t="s">
        <v>52</v>
      </c>
      <c r="S766" s="62" t="s">
        <v>290</v>
      </c>
    </row>
    <row r="767" spans="1:19" x14ac:dyDescent="0.25">
      <c r="A767" s="62" t="s">
        <v>290</v>
      </c>
      <c r="B767" s="19">
        <v>39089991</v>
      </c>
      <c r="C767" s="19" t="s">
        <v>7602</v>
      </c>
      <c r="D767" s="19">
        <v>377300</v>
      </c>
      <c r="E767" s="19">
        <v>4595714</v>
      </c>
      <c r="F767" s="19">
        <v>5</v>
      </c>
      <c r="G767" s="36">
        <v>45628</v>
      </c>
      <c r="H767" s="19">
        <v>0</v>
      </c>
      <c r="I767" s="19">
        <v>0</v>
      </c>
      <c r="J767" s="19">
        <v>1938</v>
      </c>
      <c r="K767" s="19" t="s">
        <v>163</v>
      </c>
      <c r="L767" s="19">
        <v>1</v>
      </c>
      <c r="M767" s="19">
        <v>431936</v>
      </c>
      <c r="N767" s="19" t="s">
        <v>223</v>
      </c>
      <c r="O767" s="19">
        <v>662247</v>
      </c>
      <c r="P767" s="229">
        <v>45628.117812500001</v>
      </c>
      <c r="Q767" s="19">
        <v>662.24699999999996</v>
      </c>
      <c r="R767" s="19" t="s">
        <v>52</v>
      </c>
      <c r="S767" s="62" t="s">
        <v>290</v>
      </c>
    </row>
    <row r="768" spans="1:19" x14ac:dyDescent="0.25">
      <c r="A768" s="62" t="s">
        <v>290</v>
      </c>
      <c r="B768" s="19">
        <v>39089991</v>
      </c>
      <c r="C768" s="19" t="s">
        <v>7602</v>
      </c>
      <c r="D768" s="19">
        <v>377300</v>
      </c>
      <c r="E768" s="19">
        <v>4595714</v>
      </c>
      <c r="F768" s="19">
        <v>6</v>
      </c>
      <c r="G768" s="36">
        <v>45628</v>
      </c>
      <c r="H768" s="19">
        <v>0</v>
      </c>
      <c r="I768" s="19">
        <v>1</v>
      </c>
      <c r="J768" s="19">
        <v>0</v>
      </c>
      <c r="L768" s="19">
        <v>1</v>
      </c>
      <c r="O768" s="19">
        <v>683516</v>
      </c>
      <c r="P768" s="229">
        <v>45628.125717592593</v>
      </c>
      <c r="Q768" s="19">
        <v>683.51599999999996</v>
      </c>
      <c r="R768" s="19" t="s">
        <v>52</v>
      </c>
      <c r="S768" s="62" t="s">
        <v>290</v>
      </c>
    </row>
    <row r="769" spans="1:19" x14ac:dyDescent="0.25">
      <c r="A769" s="62" t="s">
        <v>290</v>
      </c>
      <c r="B769" s="19">
        <v>39089991</v>
      </c>
      <c r="C769" s="19" t="s">
        <v>7602</v>
      </c>
      <c r="D769" s="19">
        <v>377300</v>
      </c>
      <c r="E769" s="19">
        <v>4595714</v>
      </c>
      <c r="F769" s="19">
        <v>7</v>
      </c>
      <c r="G769" s="36">
        <v>45628</v>
      </c>
      <c r="H769" s="19">
        <v>0</v>
      </c>
      <c r="I769" s="19">
        <v>0</v>
      </c>
      <c r="J769" s="19">
        <v>1931</v>
      </c>
      <c r="K769" s="19" t="s">
        <v>168</v>
      </c>
      <c r="L769" s="19">
        <v>1</v>
      </c>
      <c r="O769" s="19">
        <v>405580</v>
      </c>
      <c r="P769" s="229">
        <v>45628.130416666667</v>
      </c>
      <c r="Q769" s="19">
        <v>405.58</v>
      </c>
      <c r="R769" s="19" t="s">
        <v>52</v>
      </c>
      <c r="S769" s="62" t="s">
        <v>290</v>
      </c>
    </row>
    <row r="770" spans="1:19" x14ac:dyDescent="0.25">
      <c r="A770" s="62" t="s">
        <v>290</v>
      </c>
      <c r="B770" s="19">
        <v>39089991</v>
      </c>
      <c r="C770" s="19" t="s">
        <v>7602</v>
      </c>
      <c r="D770" s="19">
        <v>377300</v>
      </c>
      <c r="E770" s="19">
        <v>4595714</v>
      </c>
      <c r="F770" s="19">
        <v>8</v>
      </c>
      <c r="G770" s="36">
        <v>45628</v>
      </c>
      <c r="H770" s="19">
        <v>0</v>
      </c>
      <c r="I770" s="19">
        <v>1</v>
      </c>
      <c r="J770" s="19">
        <v>0</v>
      </c>
      <c r="L770" s="19">
        <v>1</v>
      </c>
      <c r="O770" s="19">
        <v>936150</v>
      </c>
      <c r="P770" s="229">
        <v>45628.141250000001</v>
      </c>
      <c r="Q770" s="19">
        <v>936.15</v>
      </c>
      <c r="R770" s="19" t="s">
        <v>52</v>
      </c>
      <c r="S770" s="62" t="s">
        <v>290</v>
      </c>
    </row>
    <row r="771" spans="1:19" x14ac:dyDescent="0.25">
      <c r="A771" s="62" t="s">
        <v>290</v>
      </c>
      <c r="B771" s="19">
        <v>39089991</v>
      </c>
      <c r="C771" s="19" t="s">
        <v>7602</v>
      </c>
      <c r="D771" s="19">
        <v>377300</v>
      </c>
      <c r="E771" s="19">
        <v>4595714</v>
      </c>
      <c r="F771" s="19">
        <v>9</v>
      </c>
      <c r="G771" s="36">
        <v>45628</v>
      </c>
      <c r="H771" s="19">
        <v>0</v>
      </c>
      <c r="I771" s="19">
        <v>0</v>
      </c>
      <c r="J771" s="19">
        <v>-3</v>
      </c>
      <c r="K771" s="19" t="s">
        <v>185</v>
      </c>
      <c r="L771" s="19">
        <v>1</v>
      </c>
      <c r="O771" s="19">
        <v>11350</v>
      </c>
      <c r="P771" s="229">
        <v>45628.141377314816</v>
      </c>
      <c r="Q771" s="19">
        <v>11.35</v>
      </c>
      <c r="R771" s="19" t="s">
        <v>52</v>
      </c>
      <c r="S771" s="62" t="s">
        <v>290</v>
      </c>
    </row>
    <row r="772" spans="1:19" x14ac:dyDescent="0.25">
      <c r="A772" s="62" t="s">
        <v>290</v>
      </c>
      <c r="B772" s="19">
        <v>39089991</v>
      </c>
      <c r="C772" s="19" t="s">
        <v>7602</v>
      </c>
      <c r="D772" s="19">
        <v>377300</v>
      </c>
      <c r="E772" s="19">
        <v>4595714</v>
      </c>
      <c r="F772" s="19">
        <v>10</v>
      </c>
      <c r="G772" s="36">
        <v>45628</v>
      </c>
      <c r="H772" s="19">
        <v>1</v>
      </c>
      <c r="I772" s="19">
        <v>0</v>
      </c>
      <c r="J772" s="19">
        <v>0</v>
      </c>
      <c r="L772" s="19">
        <v>1</v>
      </c>
      <c r="M772" s="19">
        <v>4010454</v>
      </c>
      <c r="N772" s="19" t="s">
        <v>218</v>
      </c>
      <c r="O772" s="19">
        <v>393580</v>
      </c>
      <c r="P772" s="229">
        <v>45628.145937499998</v>
      </c>
      <c r="Q772" s="19">
        <v>393.58</v>
      </c>
      <c r="R772" s="19" t="s">
        <v>52</v>
      </c>
      <c r="S772" s="62" t="s">
        <v>290</v>
      </c>
    </row>
    <row r="773" spans="1:19" x14ac:dyDescent="0.25">
      <c r="A773" s="62" t="s">
        <v>290</v>
      </c>
      <c r="B773" s="19">
        <v>39089991</v>
      </c>
      <c r="C773" s="19" t="s">
        <v>7602</v>
      </c>
      <c r="D773" s="19">
        <v>377300</v>
      </c>
      <c r="E773" s="19">
        <v>4595714</v>
      </c>
      <c r="F773" s="19">
        <v>11</v>
      </c>
      <c r="G773" s="36">
        <v>45628</v>
      </c>
      <c r="H773" s="19">
        <v>0</v>
      </c>
      <c r="I773" s="19">
        <v>0</v>
      </c>
      <c r="J773" s="19">
        <v>1938</v>
      </c>
      <c r="K773" s="19" t="s">
        <v>163</v>
      </c>
      <c r="L773" s="19">
        <v>1</v>
      </c>
      <c r="M773" s="19">
        <v>4010454</v>
      </c>
      <c r="N773" s="19" t="s">
        <v>218</v>
      </c>
      <c r="O773" s="19">
        <v>9970</v>
      </c>
      <c r="P773" s="229">
        <v>45628.146053240744</v>
      </c>
      <c r="Q773" s="19">
        <v>9.9700000000000006</v>
      </c>
      <c r="R773" s="19" t="s">
        <v>52</v>
      </c>
      <c r="S773" s="62" t="s">
        <v>290</v>
      </c>
    </row>
    <row r="774" spans="1:19" x14ac:dyDescent="0.25">
      <c r="A774" s="62" t="s">
        <v>290</v>
      </c>
      <c r="B774" s="19">
        <v>39089991</v>
      </c>
      <c r="C774" s="19" t="s">
        <v>7602</v>
      </c>
      <c r="D774" s="19">
        <v>377300</v>
      </c>
      <c r="E774" s="19">
        <v>4595714</v>
      </c>
      <c r="F774" s="19">
        <v>12</v>
      </c>
      <c r="G774" s="36">
        <v>45628</v>
      </c>
      <c r="H774" s="19">
        <v>0</v>
      </c>
      <c r="I774" s="19">
        <v>1</v>
      </c>
      <c r="J774" s="19">
        <v>0</v>
      </c>
      <c r="L774" s="19">
        <v>1</v>
      </c>
      <c r="O774" s="19">
        <v>1482164</v>
      </c>
      <c r="P774" s="229">
        <v>45628.163206018522</v>
      </c>
      <c r="Q774" s="19">
        <v>1482.164</v>
      </c>
      <c r="R774" s="19" t="s">
        <v>52</v>
      </c>
      <c r="S774" s="62" t="s">
        <v>290</v>
      </c>
    </row>
    <row r="775" spans="1:19" x14ac:dyDescent="0.25">
      <c r="A775" s="62" t="s">
        <v>290</v>
      </c>
      <c r="B775" s="19">
        <v>39089991</v>
      </c>
      <c r="C775" s="19" t="s">
        <v>7602</v>
      </c>
      <c r="D775" s="19">
        <v>377300</v>
      </c>
      <c r="E775" s="19">
        <v>4595714</v>
      </c>
      <c r="F775" s="19">
        <v>13</v>
      </c>
      <c r="G775" s="36">
        <v>45628</v>
      </c>
      <c r="H775" s="19">
        <v>1</v>
      </c>
      <c r="I775" s="19">
        <v>0</v>
      </c>
      <c r="J775" s="19">
        <v>0</v>
      </c>
      <c r="L775" s="19">
        <v>1</v>
      </c>
      <c r="M775" s="19">
        <v>431935</v>
      </c>
      <c r="N775" s="19" t="s">
        <v>224</v>
      </c>
      <c r="O775" s="19">
        <v>1430656</v>
      </c>
      <c r="P775" s="229">
        <v>45628.179768518516</v>
      </c>
      <c r="Q775" s="19">
        <v>1430.6559999999999</v>
      </c>
      <c r="R775" s="19" t="s">
        <v>52</v>
      </c>
      <c r="S775" s="62" t="s">
        <v>290</v>
      </c>
    </row>
    <row r="776" spans="1:19" x14ac:dyDescent="0.25">
      <c r="A776" s="62" t="s">
        <v>290</v>
      </c>
      <c r="B776" s="19">
        <v>39089991</v>
      </c>
      <c r="C776" s="19" t="s">
        <v>7602</v>
      </c>
      <c r="D776" s="19">
        <v>377300</v>
      </c>
      <c r="E776" s="19">
        <v>4595714</v>
      </c>
      <c r="F776" s="19">
        <v>14</v>
      </c>
      <c r="G776" s="36">
        <v>45628</v>
      </c>
      <c r="H776" s="19">
        <v>0</v>
      </c>
      <c r="I776" s="19">
        <v>0</v>
      </c>
      <c r="J776" s="19">
        <v>1938</v>
      </c>
      <c r="K776" s="19" t="s">
        <v>163</v>
      </c>
      <c r="L776" s="19">
        <v>1</v>
      </c>
      <c r="M776" s="19">
        <v>431935</v>
      </c>
      <c r="N776" s="19" t="s">
        <v>224</v>
      </c>
      <c r="O776" s="19">
        <v>9130</v>
      </c>
      <c r="P776" s="229">
        <v>45628.179872685185</v>
      </c>
      <c r="Q776" s="19">
        <v>9.1300000000000008</v>
      </c>
      <c r="R776" s="19" t="s">
        <v>52</v>
      </c>
      <c r="S776" s="62" t="s">
        <v>290</v>
      </c>
    </row>
    <row r="777" spans="1:19" x14ac:dyDescent="0.25">
      <c r="A777" s="62" t="s">
        <v>290</v>
      </c>
      <c r="B777" s="19">
        <v>39089991</v>
      </c>
      <c r="C777" s="19" t="s">
        <v>7602</v>
      </c>
      <c r="D777" s="19">
        <v>377300</v>
      </c>
      <c r="E777" s="19">
        <v>4595714</v>
      </c>
      <c r="F777" s="19">
        <v>15</v>
      </c>
      <c r="G777" s="36">
        <v>45628</v>
      </c>
      <c r="H777" s="19">
        <v>0</v>
      </c>
      <c r="I777" s="19">
        <v>1</v>
      </c>
      <c r="J777" s="19">
        <v>0</v>
      </c>
      <c r="L777" s="19">
        <v>1</v>
      </c>
      <c r="O777" s="19">
        <v>502037</v>
      </c>
      <c r="P777" s="229">
        <v>45628.185682870368</v>
      </c>
      <c r="Q777" s="19">
        <v>502.03699999999998</v>
      </c>
      <c r="R777" s="19" t="s">
        <v>52</v>
      </c>
      <c r="S777" s="62" t="s">
        <v>290</v>
      </c>
    </row>
    <row r="778" spans="1:19" x14ac:dyDescent="0.25">
      <c r="A778" s="62" t="s">
        <v>290</v>
      </c>
      <c r="B778" s="19">
        <v>39089991</v>
      </c>
      <c r="C778" s="19" t="s">
        <v>7602</v>
      </c>
      <c r="D778" s="19">
        <v>377300</v>
      </c>
      <c r="E778" s="19">
        <v>4595714</v>
      </c>
      <c r="F778" s="19">
        <v>16</v>
      </c>
      <c r="G778" s="36">
        <v>45628</v>
      </c>
      <c r="H778" s="19">
        <v>0</v>
      </c>
      <c r="I778" s="19">
        <v>0</v>
      </c>
      <c r="J778" s="19">
        <v>-3</v>
      </c>
      <c r="K778" s="19" t="s">
        <v>185</v>
      </c>
      <c r="L778" s="19">
        <v>1</v>
      </c>
      <c r="O778" s="19">
        <v>11927</v>
      </c>
      <c r="P778" s="229">
        <v>45628.18582175926</v>
      </c>
      <c r="Q778" s="19">
        <v>11.927</v>
      </c>
      <c r="R778" s="19" t="s">
        <v>52</v>
      </c>
      <c r="S778" s="62" t="s">
        <v>290</v>
      </c>
    </row>
    <row r="779" spans="1:19" x14ac:dyDescent="0.25">
      <c r="A779" s="62" t="s">
        <v>290</v>
      </c>
      <c r="B779" s="19">
        <v>39089991</v>
      </c>
      <c r="C779" s="19" t="s">
        <v>7602</v>
      </c>
      <c r="D779" s="19">
        <v>377300</v>
      </c>
      <c r="E779" s="19">
        <v>4595714</v>
      </c>
      <c r="F779" s="19">
        <v>17</v>
      </c>
      <c r="G779" s="36">
        <v>45628</v>
      </c>
      <c r="H779" s="19">
        <v>1</v>
      </c>
      <c r="I779" s="19">
        <v>0</v>
      </c>
      <c r="J779" s="19">
        <v>0</v>
      </c>
      <c r="L779" s="19">
        <v>1</v>
      </c>
      <c r="M779" s="19">
        <v>4010454</v>
      </c>
      <c r="N779" s="19" t="s">
        <v>218</v>
      </c>
      <c r="O779" s="19">
        <v>103696</v>
      </c>
      <c r="P779" s="229">
        <v>45628.187025462961</v>
      </c>
      <c r="Q779" s="19">
        <v>103.696</v>
      </c>
      <c r="R779" s="19" t="s">
        <v>52</v>
      </c>
      <c r="S779" s="62" t="s">
        <v>290</v>
      </c>
    </row>
    <row r="780" spans="1:19" x14ac:dyDescent="0.25">
      <c r="A780" s="62" t="s">
        <v>290</v>
      </c>
      <c r="B780" s="19">
        <v>39089991</v>
      </c>
      <c r="C780" s="19" t="s">
        <v>7602</v>
      </c>
      <c r="D780" s="19">
        <v>377300</v>
      </c>
      <c r="E780" s="19">
        <v>4595714</v>
      </c>
      <c r="F780" s="19">
        <v>18</v>
      </c>
      <c r="G780" s="36">
        <v>45628</v>
      </c>
      <c r="H780" s="19">
        <v>0</v>
      </c>
      <c r="I780" s="19">
        <v>0</v>
      </c>
      <c r="J780" s="19">
        <v>-7</v>
      </c>
      <c r="K780" s="19" t="s">
        <v>187</v>
      </c>
      <c r="L780" s="19">
        <v>1</v>
      </c>
      <c r="O780" s="19">
        <v>177</v>
      </c>
      <c r="P780" s="229">
        <v>45628.187025462961</v>
      </c>
      <c r="Q780" s="19">
        <v>0.17699999999999999</v>
      </c>
      <c r="R780" s="19" t="s">
        <v>52</v>
      </c>
      <c r="S780" s="62" t="s">
        <v>290</v>
      </c>
    </row>
    <row r="781" spans="1:19" x14ac:dyDescent="0.25">
      <c r="A781" s="62" t="s">
        <v>290</v>
      </c>
      <c r="B781" s="19">
        <v>39089991</v>
      </c>
      <c r="C781" s="19" t="s">
        <v>7602</v>
      </c>
      <c r="D781" s="19">
        <v>377300</v>
      </c>
      <c r="E781" s="19">
        <v>4595714</v>
      </c>
      <c r="F781" s="19">
        <v>19</v>
      </c>
      <c r="G781" s="36">
        <v>45628</v>
      </c>
      <c r="H781" s="19">
        <v>2</v>
      </c>
      <c r="I781" s="19">
        <v>0</v>
      </c>
      <c r="J781" s="19">
        <v>0</v>
      </c>
      <c r="L781" s="19">
        <v>1</v>
      </c>
      <c r="M781" s="19">
        <v>4010454</v>
      </c>
      <c r="N781" s="19" t="s">
        <v>218</v>
      </c>
      <c r="O781" s="19">
        <v>2350</v>
      </c>
      <c r="P781" s="229">
        <v>45628.187048611115</v>
      </c>
      <c r="Q781" s="19">
        <v>2.35</v>
      </c>
      <c r="R781" s="19" t="s">
        <v>52</v>
      </c>
      <c r="S781" s="62" t="s">
        <v>290</v>
      </c>
    </row>
    <row r="782" spans="1:19" x14ac:dyDescent="0.25">
      <c r="A782" s="62" t="s">
        <v>290</v>
      </c>
      <c r="B782" s="19">
        <v>39089991</v>
      </c>
      <c r="C782" s="19" t="s">
        <v>7602</v>
      </c>
      <c r="D782" s="19">
        <v>377300</v>
      </c>
      <c r="E782" s="19">
        <v>4595714</v>
      </c>
      <c r="F782" s="19">
        <v>20</v>
      </c>
      <c r="G782" s="36">
        <v>45628</v>
      </c>
      <c r="H782" s="19">
        <v>0</v>
      </c>
      <c r="I782" s="19">
        <v>0</v>
      </c>
      <c r="J782" s="19">
        <v>1938</v>
      </c>
      <c r="K782" s="19" t="s">
        <v>163</v>
      </c>
      <c r="L782" s="19">
        <v>1</v>
      </c>
      <c r="M782" s="19">
        <v>4010454</v>
      </c>
      <c r="N782" s="19" t="s">
        <v>218</v>
      </c>
      <c r="O782" s="19">
        <v>4597</v>
      </c>
      <c r="P782" s="229">
        <v>45628.187106481484</v>
      </c>
      <c r="Q782" s="19">
        <v>4.5970000000000004</v>
      </c>
      <c r="R782" s="19" t="s">
        <v>52</v>
      </c>
      <c r="S782" s="62" t="s">
        <v>290</v>
      </c>
    </row>
    <row r="783" spans="1:19" x14ac:dyDescent="0.25">
      <c r="A783" s="62" t="s">
        <v>290</v>
      </c>
      <c r="B783" s="19">
        <v>39089991</v>
      </c>
      <c r="C783" s="19" t="s">
        <v>7602</v>
      </c>
      <c r="D783" s="19">
        <v>377300</v>
      </c>
      <c r="E783" s="19">
        <v>4595714</v>
      </c>
      <c r="F783" s="19">
        <v>21</v>
      </c>
      <c r="G783" s="36">
        <v>45628</v>
      </c>
      <c r="H783" s="19">
        <v>0</v>
      </c>
      <c r="I783" s="19">
        <v>1</v>
      </c>
      <c r="J783" s="19">
        <v>0</v>
      </c>
      <c r="L783" s="19">
        <v>1</v>
      </c>
      <c r="O783" s="19">
        <v>23</v>
      </c>
      <c r="P783" s="229">
        <v>45628.187106481484</v>
      </c>
      <c r="Q783" s="19">
        <v>2.3E-2</v>
      </c>
      <c r="R783" s="19" t="s">
        <v>52</v>
      </c>
      <c r="S783" s="62" t="s">
        <v>290</v>
      </c>
    </row>
    <row r="784" spans="1:19" x14ac:dyDescent="0.25">
      <c r="A784" s="62" t="s">
        <v>290</v>
      </c>
      <c r="B784" s="19">
        <v>39089991</v>
      </c>
      <c r="C784" s="19" t="s">
        <v>7602</v>
      </c>
      <c r="D784" s="19">
        <v>377300</v>
      </c>
      <c r="E784" s="19">
        <v>4595714</v>
      </c>
      <c r="F784" s="19">
        <v>22</v>
      </c>
      <c r="G784" s="36">
        <v>45628</v>
      </c>
      <c r="H784" s="19">
        <v>0</v>
      </c>
      <c r="I784" s="19">
        <v>0</v>
      </c>
      <c r="J784" s="19">
        <v>-3</v>
      </c>
      <c r="K784" s="19" t="s">
        <v>185</v>
      </c>
      <c r="L784" s="19">
        <v>1</v>
      </c>
      <c r="O784" s="19">
        <v>1443</v>
      </c>
      <c r="P784" s="229">
        <v>45628.187118055554</v>
      </c>
      <c r="Q784" s="19">
        <v>1.4430000000000001</v>
      </c>
      <c r="R784" s="19" t="s">
        <v>52</v>
      </c>
      <c r="S784" s="62" t="s">
        <v>290</v>
      </c>
    </row>
    <row r="785" spans="1:19" x14ac:dyDescent="0.25">
      <c r="A785" s="62" t="s">
        <v>290</v>
      </c>
      <c r="B785" s="19">
        <v>39089991</v>
      </c>
      <c r="C785" s="19" t="s">
        <v>7602</v>
      </c>
      <c r="D785" s="19">
        <v>377300</v>
      </c>
      <c r="E785" s="19">
        <v>4595714</v>
      </c>
      <c r="F785" s="19">
        <v>23</v>
      </c>
      <c r="G785" s="36">
        <v>45628</v>
      </c>
      <c r="H785" s="19">
        <v>1</v>
      </c>
      <c r="I785" s="19">
        <v>0</v>
      </c>
      <c r="J785" s="19">
        <v>0</v>
      </c>
      <c r="L785" s="19">
        <v>1</v>
      </c>
      <c r="M785" s="19">
        <v>4010454</v>
      </c>
      <c r="N785" s="19" t="s">
        <v>218</v>
      </c>
      <c r="O785" s="19">
        <v>1084</v>
      </c>
      <c r="P785" s="229">
        <v>45628.18712962963</v>
      </c>
      <c r="Q785" s="19">
        <v>1.0840000000000001</v>
      </c>
      <c r="R785" s="19" t="s">
        <v>52</v>
      </c>
      <c r="S785" s="62" t="s">
        <v>290</v>
      </c>
    </row>
    <row r="786" spans="1:19" x14ac:dyDescent="0.25">
      <c r="A786" s="62" t="s">
        <v>290</v>
      </c>
      <c r="B786" s="19">
        <v>39089991</v>
      </c>
      <c r="C786" s="19" t="s">
        <v>7602</v>
      </c>
      <c r="D786" s="19">
        <v>377300</v>
      </c>
      <c r="E786" s="19">
        <v>4595714</v>
      </c>
      <c r="F786" s="19">
        <v>24</v>
      </c>
      <c r="G786" s="36">
        <v>45628</v>
      </c>
      <c r="H786" s="19">
        <v>0</v>
      </c>
      <c r="I786" s="19">
        <v>0</v>
      </c>
      <c r="J786" s="19">
        <v>1938</v>
      </c>
      <c r="K786" s="19" t="s">
        <v>163</v>
      </c>
      <c r="L786" s="19">
        <v>1</v>
      </c>
      <c r="M786" s="19">
        <v>4010454</v>
      </c>
      <c r="N786" s="19" t="s">
        <v>218</v>
      </c>
      <c r="O786" s="19">
        <v>29370</v>
      </c>
      <c r="P786" s="229">
        <v>45628.187476851854</v>
      </c>
      <c r="Q786" s="19">
        <v>29.37</v>
      </c>
      <c r="R786" s="19" t="s">
        <v>52</v>
      </c>
      <c r="S786" s="62" t="s">
        <v>290</v>
      </c>
    </row>
    <row r="787" spans="1:19" x14ac:dyDescent="0.25">
      <c r="A787" s="62" t="s">
        <v>290</v>
      </c>
      <c r="B787" s="19">
        <v>39089991</v>
      </c>
      <c r="C787" s="19" t="s">
        <v>7602</v>
      </c>
      <c r="D787" s="19">
        <v>377300</v>
      </c>
      <c r="E787" s="19">
        <v>4595714</v>
      </c>
      <c r="F787" s="19">
        <v>25</v>
      </c>
      <c r="G787" s="36">
        <v>45628</v>
      </c>
      <c r="H787" s="19">
        <v>0</v>
      </c>
      <c r="I787" s="19">
        <v>1</v>
      </c>
      <c r="J787" s="19">
        <v>0</v>
      </c>
      <c r="L787" s="19">
        <v>1</v>
      </c>
      <c r="O787" s="19">
        <v>60743</v>
      </c>
      <c r="P787" s="229">
        <v>45628.188171296293</v>
      </c>
      <c r="Q787" s="19">
        <v>60.743000000000002</v>
      </c>
      <c r="R787" s="19" t="s">
        <v>52</v>
      </c>
      <c r="S787" s="62" t="s">
        <v>290</v>
      </c>
    </row>
    <row r="788" spans="1:19" x14ac:dyDescent="0.25">
      <c r="A788" s="62" t="s">
        <v>290</v>
      </c>
      <c r="B788" s="19">
        <v>39089991</v>
      </c>
      <c r="C788" s="19" t="s">
        <v>7602</v>
      </c>
      <c r="D788" s="19">
        <v>377300</v>
      </c>
      <c r="E788" s="19">
        <v>4595714</v>
      </c>
      <c r="F788" s="19">
        <v>26</v>
      </c>
      <c r="G788" s="36">
        <v>45628</v>
      </c>
      <c r="H788" s="19">
        <v>0</v>
      </c>
      <c r="I788" s="19">
        <v>0</v>
      </c>
      <c r="J788" s="19">
        <v>-3</v>
      </c>
      <c r="K788" s="19" t="s">
        <v>185</v>
      </c>
      <c r="L788" s="19">
        <v>1</v>
      </c>
      <c r="O788" s="19">
        <v>7910</v>
      </c>
      <c r="P788" s="229">
        <v>45628.188263888886</v>
      </c>
      <c r="Q788" s="19">
        <v>7.91</v>
      </c>
      <c r="R788" s="19" t="s">
        <v>52</v>
      </c>
      <c r="S788" s="62" t="s">
        <v>290</v>
      </c>
    </row>
    <row r="789" spans="1:19" x14ac:dyDescent="0.25">
      <c r="A789" s="62" t="s">
        <v>290</v>
      </c>
      <c r="B789" s="19">
        <v>39089991</v>
      </c>
      <c r="C789" s="19" t="s">
        <v>7602</v>
      </c>
      <c r="D789" s="19">
        <v>377300</v>
      </c>
      <c r="E789" s="19">
        <v>4595714</v>
      </c>
      <c r="F789" s="19">
        <v>27</v>
      </c>
      <c r="G789" s="36">
        <v>45628</v>
      </c>
      <c r="H789" s="19">
        <v>1</v>
      </c>
      <c r="I789" s="19">
        <v>0</v>
      </c>
      <c r="J789" s="19">
        <v>0</v>
      </c>
      <c r="L789" s="19">
        <v>1</v>
      </c>
      <c r="M789" s="19">
        <v>4010454</v>
      </c>
      <c r="N789" s="19" t="s">
        <v>218</v>
      </c>
      <c r="O789" s="19">
        <v>852037</v>
      </c>
      <c r="P789" s="229">
        <v>45628.198125000003</v>
      </c>
      <c r="Q789" s="19">
        <v>852.03700000000003</v>
      </c>
      <c r="R789" s="19" t="s">
        <v>52</v>
      </c>
      <c r="S789" s="62" t="s">
        <v>290</v>
      </c>
    </row>
    <row r="790" spans="1:19" x14ac:dyDescent="0.25">
      <c r="A790" s="62" t="s">
        <v>290</v>
      </c>
      <c r="B790" s="19">
        <v>39089991</v>
      </c>
      <c r="C790" s="19" t="s">
        <v>7602</v>
      </c>
      <c r="D790" s="19">
        <v>377300</v>
      </c>
      <c r="E790" s="19">
        <v>4595714</v>
      </c>
      <c r="F790" s="19">
        <v>28</v>
      </c>
      <c r="G790" s="36">
        <v>45628</v>
      </c>
      <c r="H790" s="19">
        <v>0</v>
      </c>
      <c r="I790" s="19">
        <v>0</v>
      </c>
      <c r="J790" s="19">
        <v>-7</v>
      </c>
      <c r="K790" s="19" t="s">
        <v>187</v>
      </c>
      <c r="L790" s="19">
        <v>1</v>
      </c>
      <c r="O790" s="19">
        <v>156</v>
      </c>
      <c r="P790" s="229">
        <v>45628.198136574072</v>
      </c>
      <c r="Q790" s="19">
        <v>0.156</v>
      </c>
      <c r="R790" s="19" t="s">
        <v>52</v>
      </c>
      <c r="S790" s="62" t="s">
        <v>290</v>
      </c>
    </row>
    <row r="791" spans="1:19" x14ac:dyDescent="0.25">
      <c r="A791" s="62" t="s">
        <v>290</v>
      </c>
      <c r="B791" s="19">
        <v>39089991</v>
      </c>
      <c r="C791" s="19" t="s">
        <v>7602</v>
      </c>
      <c r="D791" s="19">
        <v>377300</v>
      </c>
      <c r="E791" s="19">
        <v>4595714</v>
      </c>
      <c r="F791" s="19">
        <v>29</v>
      </c>
      <c r="G791" s="36">
        <v>45628</v>
      </c>
      <c r="H791" s="19">
        <v>2</v>
      </c>
      <c r="I791" s="19">
        <v>0</v>
      </c>
      <c r="J791" s="19">
        <v>0</v>
      </c>
      <c r="L791" s="19">
        <v>1</v>
      </c>
      <c r="M791" s="19">
        <v>4010454</v>
      </c>
      <c r="N791" s="19" t="s">
        <v>218</v>
      </c>
      <c r="O791" s="19">
        <v>3174</v>
      </c>
      <c r="P791" s="229">
        <v>45628.198171296295</v>
      </c>
      <c r="Q791" s="19">
        <v>3.1739999999999999</v>
      </c>
      <c r="R791" s="19" t="s">
        <v>52</v>
      </c>
      <c r="S791" s="62" t="s">
        <v>290</v>
      </c>
    </row>
    <row r="792" spans="1:19" x14ac:dyDescent="0.25">
      <c r="A792" s="62" t="s">
        <v>290</v>
      </c>
      <c r="B792" s="19">
        <v>39089991</v>
      </c>
      <c r="C792" s="19" t="s">
        <v>7602</v>
      </c>
      <c r="D792" s="19">
        <v>377300</v>
      </c>
      <c r="E792" s="19">
        <v>4595714</v>
      </c>
      <c r="F792" s="19">
        <v>30</v>
      </c>
      <c r="G792" s="36">
        <v>45628</v>
      </c>
      <c r="H792" s="19">
        <v>0</v>
      </c>
      <c r="I792" s="19">
        <v>0</v>
      </c>
      <c r="J792" s="19">
        <v>1938</v>
      </c>
      <c r="K792" s="19" t="s">
        <v>163</v>
      </c>
      <c r="L792" s="19">
        <v>1</v>
      </c>
      <c r="M792" s="19">
        <v>4010454</v>
      </c>
      <c r="N792" s="19" t="s">
        <v>218</v>
      </c>
      <c r="O792" s="19">
        <v>3203</v>
      </c>
      <c r="P792" s="229">
        <v>45628.198206018518</v>
      </c>
      <c r="Q792" s="19">
        <v>3.2029999999999998</v>
      </c>
      <c r="R792" s="19" t="s">
        <v>52</v>
      </c>
      <c r="S792" s="62" t="s">
        <v>290</v>
      </c>
    </row>
    <row r="793" spans="1:19" x14ac:dyDescent="0.25">
      <c r="A793" s="62" t="s">
        <v>290</v>
      </c>
      <c r="B793" s="19">
        <v>39089991</v>
      </c>
      <c r="C793" s="19" t="s">
        <v>7602</v>
      </c>
      <c r="D793" s="19">
        <v>377300</v>
      </c>
      <c r="E793" s="19">
        <v>4595714</v>
      </c>
      <c r="F793" s="19">
        <v>31</v>
      </c>
      <c r="G793" s="36">
        <v>45628</v>
      </c>
      <c r="H793" s="19">
        <v>0</v>
      </c>
      <c r="I793" s="19">
        <v>1</v>
      </c>
      <c r="J793" s="19">
        <v>0</v>
      </c>
      <c r="L793" s="19">
        <v>1</v>
      </c>
      <c r="O793" s="19">
        <v>20</v>
      </c>
      <c r="P793" s="229">
        <v>45628.198206018518</v>
      </c>
      <c r="Q793" s="19">
        <v>0.02</v>
      </c>
      <c r="R793" s="19" t="s">
        <v>52</v>
      </c>
      <c r="S793" s="62" t="s">
        <v>290</v>
      </c>
    </row>
    <row r="794" spans="1:19" x14ac:dyDescent="0.25">
      <c r="A794" s="62" t="s">
        <v>290</v>
      </c>
      <c r="B794" s="19">
        <v>39089991</v>
      </c>
      <c r="C794" s="19" t="s">
        <v>7602</v>
      </c>
      <c r="D794" s="19">
        <v>377300</v>
      </c>
      <c r="E794" s="19">
        <v>4595714</v>
      </c>
      <c r="F794" s="19">
        <v>32</v>
      </c>
      <c r="G794" s="36">
        <v>45628</v>
      </c>
      <c r="H794" s="19">
        <v>0</v>
      </c>
      <c r="I794" s="19">
        <v>0</v>
      </c>
      <c r="J794" s="19">
        <v>-3</v>
      </c>
      <c r="K794" s="19" t="s">
        <v>185</v>
      </c>
      <c r="L794" s="19">
        <v>1</v>
      </c>
      <c r="O794" s="19">
        <v>1400</v>
      </c>
      <c r="P794" s="229">
        <v>45628.198217592595</v>
      </c>
      <c r="Q794" s="19">
        <v>1.4</v>
      </c>
      <c r="R794" s="19" t="s">
        <v>52</v>
      </c>
      <c r="S794" s="62" t="s">
        <v>290</v>
      </c>
    </row>
    <row r="795" spans="1:19" x14ac:dyDescent="0.25">
      <c r="A795" s="62" t="s">
        <v>290</v>
      </c>
      <c r="B795" s="19">
        <v>39089991</v>
      </c>
      <c r="C795" s="19" t="s">
        <v>7602</v>
      </c>
      <c r="D795" s="19">
        <v>377300</v>
      </c>
      <c r="E795" s="19">
        <v>4595714</v>
      </c>
      <c r="F795" s="19">
        <v>33</v>
      </c>
      <c r="G795" s="36">
        <v>45628</v>
      </c>
      <c r="H795" s="19">
        <v>1</v>
      </c>
      <c r="I795" s="19">
        <v>0</v>
      </c>
      <c r="J795" s="19">
        <v>0</v>
      </c>
      <c r="L795" s="19">
        <v>1</v>
      </c>
      <c r="M795" s="19">
        <v>4010454</v>
      </c>
      <c r="N795" s="19" t="s">
        <v>218</v>
      </c>
      <c r="O795" s="19">
        <v>2460</v>
      </c>
      <c r="P795" s="229">
        <v>45628.198252314818</v>
      </c>
      <c r="Q795" s="19">
        <v>2.46</v>
      </c>
      <c r="R795" s="19" t="s">
        <v>52</v>
      </c>
      <c r="S795" s="62" t="s">
        <v>290</v>
      </c>
    </row>
    <row r="796" spans="1:19" x14ac:dyDescent="0.25">
      <c r="A796" s="62" t="s">
        <v>290</v>
      </c>
      <c r="B796" s="19">
        <v>39089991</v>
      </c>
      <c r="C796" s="19" t="s">
        <v>7602</v>
      </c>
      <c r="D796" s="19">
        <v>377300</v>
      </c>
      <c r="E796" s="19">
        <v>4595714</v>
      </c>
      <c r="F796" s="19">
        <v>34</v>
      </c>
      <c r="G796" s="36">
        <v>45628</v>
      </c>
      <c r="H796" s="19">
        <v>0</v>
      </c>
      <c r="I796" s="19">
        <v>0</v>
      </c>
      <c r="J796" s="19">
        <v>1938</v>
      </c>
      <c r="K796" s="19" t="s">
        <v>163</v>
      </c>
      <c r="L796" s="19">
        <v>1</v>
      </c>
      <c r="M796" s="19">
        <v>4010454</v>
      </c>
      <c r="N796" s="19" t="s">
        <v>218</v>
      </c>
      <c r="O796" s="19">
        <v>10530</v>
      </c>
      <c r="P796" s="229">
        <v>45628.198368055557</v>
      </c>
      <c r="Q796" s="19">
        <v>10.53</v>
      </c>
      <c r="R796" s="19" t="s">
        <v>52</v>
      </c>
      <c r="S796" s="62" t="s">
        <v>290</v>
      </c>
    </row>
    <row r="797" spans="1:19" x14ac:dyDescent="0.25">
      <c r="A797" s="62" t="s">
        <v>290</v>
      </c>
      <c r="B797" s="19">
        <v>39089991</v>
      </c>
      <c r="C797" s="19" t="s">
        <v>7602</v>
      </c>
      <c r="D797" s="19">
        <v>377300</v>
      </c>
      <c r="E797" s="19">
        <v>4595714</v>
      </c>
      <c r="F797" s="19">
        <v>35</v>
      </c>
      <c r="G797" s="36">
        <v>45628</v>
      </c>
      <c r="H797" s="19">
        <v>0</v>
      </c>
      <c r="I797" s="19">
        <v>1</v>
      </c>
      <c r="J797" s="19">
        <v>0</v>
      </c>
      <c r="L797" s="19">
        <v>1</v>
      </c>
      <c r="O797" s="19">
        <v>47457</v>
      </c>
      <c r="P797" s="229">
        <v>45628.198923611111</v>
      </c>
      <c r="Q797" s="19">
        <v>47.457000000000001</v>
      </c>
      <c r="R797" s="19" t="s">
        <v>52</v>
      </c>
      <c r="S797" s="62" t="s">
        <v>290</v>
      </c>
    </row>
    <row r="798" spans="1:19" x14ac:dyDescent="0.25">
      <c r="A798" s="62" t="s">
        <v>290</v>
      </c>
      <c r="B798" s="19">
        <v>39089991</v>
      </c>
      <c r="C798" s="19" t="s">
        <v>7602</v>
      </c>
      <c r="D798" s="19">
        <v>377300</v>
      </c>
      <c r="E798" s="19">
        <v>4595714</v>
      </c>
      <c r="F798" s="19">
        <v>36</v>
      </c>
      <c r="G798" s="36">
        <v>45628</v>
      </c>
      <c r="H798" s="19">
        <v>0</v>
      </c>
      <c r="I798" s="19">
        <v>0</v>
      </c>
      <c r="J798" s="19">
        <v>-3</v>
      </c>
      <c r="K798" s="19" t="s">
        <v>185</v>
      </c>
      <c r="L798" s="19">
        <v>1</v>
      </c>
      <c r="O798" s="19">
        <v>10656</v>
      </c>
      <c r="P798" s="229">
        <v>45628.19903935185</v>
      </c>
      <c r="Q798" s="19">
        <v>10.656000000000001</v>
      </c>
      <c r="R798" s="19" t="s">
        <v>52</v>
      </c>
      <c r="S798" s="62" t="s">
        <v>290</v>
      </c>
    </row>
    <row r="799" spans="1:19" x14ac:dyDescent="0.25">
      <c r="A799" s="62" t="s">
        <v>290</v>
      </c>
      <c r="B799" s="19">
        <v>39089991</v>
      </c>
      <c r="C799" s="19" t="s">
        <v>7602</v>
      </c>
      <c r="D799" s="19">
        <v>377300</v>
      </c>
      <c r="E799" s="19">
        <v>4595714</v>
      </c>
      <c r="F799" s="19">
        <v>37</v>
      </c>
      <c r="G799" s="36">
        <v>45628</v>
      </c>
      <c r="H799" s="19">
        <v>1</v>
      </c>
      <c r="I799" s="19">
        <v>0</v>
      </c>
      <c r="J799" s="19">
        <v>0</v>
      </c>
      <c r="L799" s="19">
        <v>1</v>
      </c>
      <c r="M799" s="19">
        <v>4010454</v>
      </c>
      <c r="N799" s="19" t="s">
        <v>218</v>
      </c>
      <c r="O799" s="19">
        <v>331864</v>
      </c>
      <c r="P799" s="229">
        <v>45628.202881944446</v>
      </c>
      <c r="Q799" s="19">
        <v>331.86399999999998</v>
      </c>
      <c r="R799" s="19" t="s">
        <v>52</v>
      </c>
      <c r="S799" s="62" t="s">
        <v>290</v>
      </c>
    </row>
    <row r="800" spans="1:19" x14ac:dyDescent="0.25">
      <c r="A800" s="62" t="s">
        <v>290</v>
      </c>
      <c r="B800" s="19">
        <v>39089991</v>
      </c>
      <c r="C800" s="19" t="s">
        <v>7602</v>
      </c>
      <c r="D800" s="19">
        <v>377300</v>
      </c>
      <c r="E800" s="19">
        <v>4595714</v>
      </c>
      <c r="F800" s="19">
        <v>38</v>
      </c>
      <c r="G800" s="36">
        <v>45628</v>
      </c>
      <c r="H800" s="19">
        <v>0</v>
      </c>
      <c r="I800" s="19">
        <v>0</v>
      </c>
      <c r="J800" s="19">
        <v>-7</v>
      </c>
      <c r="K800" s="19" t="s">
        <v>187</v>
      </c>
      <c r="L800" s="19">
        <v>1</v>
      </c>
      <c r="O800" s="19">
        <v>163</v>
      </c>
      <c r="P800" s="229">
        <v>45628.202881944446</v>
      </c>
      <c r="Q800" s="19">
        <v>0.16300000000000001</v>
      </c>
      <c r="R800" s="19" t="s">
        <v>52</v>
      </c>
      <c r="S800" s="62" t="s">
        <v>290</v>
      </c>
    </row>
    <row r="801" spans="1:19" x14ac:dyDescent="0.25">
      <c r="A801" s="62" t="s">
        <v>290</v>
      </c>
      <c r="B801" s="19">
        <v>39089991</v>
      </c>
      <c r="C801" s="19" t="s">
        <v>7602</v>
      </c>
      <c r="D801" s="19">
        <v>377300</v>
      </c>
      <c r="E801" s="19">
        <v>4595714</v>
      </c>
      <c r="F801" s="19">
        <v>39</v>
      </c>
      <c r="G801" s="36">
        <v>45628</v>
      </c>
      <c r="H801" s="19">
        <v>2</v>
      </c>
      <c r="I801" s="19">
        <v>0</v>
      </c>
      <c r="J801" s="19">
        <v>0</v>
      </c>
      <c r="L801" s="19">
        <v>1</v>
      </c>
      <c r="M801" s="19">
        <v>4010454</v>
      </c>
      <c r="N801" s="19" t="s">
        <v>218</v>
      </c>
      <c r="O801" s="19">
        <v>3717</v>
      </c>
      <c r="P801" s="229">
        <v>45628.202928240738</v>
      </c>
      <c r="Q801" s="19">
        <v>3.7170000000000001</v>
      </c>
      <c r="R801" s="19" t="s">
        <v>52</v>
      </c>
      <c r="S801" s="62" t="s">
        <v>290</v>
      </c>
    </row>
    <row r="802" spans="1:19" x14ac:dyDescent="0.25">
      <c r="A802" s="62" t="s">
        <v>290</v>
      </c>
      <c r="B802" s="19">
        <v>39089991</v>
      </c>
      <c r="C802" s="19" t="s">
        <v>7602</v>
      </c>
      <c r="D802" s="19">
        <v>377300</v>
      </c>
      <c r="E802" s="19">
        <v>4595714</v>
      </c>
      <c r="F802" s="19">
        <v>40</v>
      </c>
      <c r="G802" s="36">
        <v>45628</v>
      </c>
      <c r="H802" s="19">
        <v>0</v>
      </c>
      <c r="I802" s="19">
        <v>0</v>
      </c>
      <c r="J802" s="19">
        <v>1938</v>
      </c>
      <c r="K802" s="19" t="s">
        <v>163</v>
      </c>
      <c r="L802" s="19">
        <v>1</v>
      </c>
      <c r="M802" s="19">
        <v>4010454</v>
      </c>
      <c r="N802" s="19" t="s">
        <v>218</v>
      </c>
      <c r="O802" s="19">
        <v>4863</v>
      </c>
      <c r="P802" s="229">
        <v>45628.202986111108</v>
      </c>
      <c r="Q802" s="19">
        <v>4.8630000000000004</v>
      </c>
      <c r="R802" s="19" t="s">
        <v>52</v>
      </c>
      <c r="S802" s="62" t="s">
        <v>290</v>
      </c>
    </row>
    <row r="803" spans="1:19" x14ac:dyDescent="0.25">
      <c r="A803" s="62" t="s">
        <v>290</v>
      </c>
      <c r="B803" s="19">
        <v>39089991</v>
      </c>
      <c r="C803" s="19" t="s">
        <v>7602</v>
      </c>
      <c r="D803" s="19">
        <v>377300</v>
      </c>
      <c r="E803" s="19">
        <v>4595714</v>
      </c>
      <c r="F803" s="19">
        <v>41</v>
      </c>
      <c r="G803" s="36">
        <v>45628</v>
      </c>
      <c r="H803" s="19">
        <v>0</v>
      </c>
      <c r="I803" s="19">
        <v>1</v>
      </c>
      <c r="J803" s="19">
        <v>0</v>
      </c>
      <c r="L803" s="19">
        <v>1</v>
      </c>
      <c r="O803" s="19">
        <v>413247</v>
      </c>
      <c r="P803" s="229">
        <v>45628.207766203705</v>
      </c>
      <c r="Q803" s="19">
        <v>413.24700000000001</v>
      </c>
      <c r="R803" s="19" t="s">
        <v>52</v>
      </c>
      <c r="S803" s="62" t="s">
        <v>290</v>
      </c>
    </row>
    <row r="804" spans="1:19" x14ac:dyDescent="0.25">
      <c r="A804" s="62" t="s">
        <v>290</v>
      </c>
      <c r="B804" s="19">
        <v>39089991</v>
      </c>
      <c r="C804" s="19" t="s">
        <v>7602</v>
      </c>
      <c r="D804" s="19">
        <v>377300</v>
      </c>
      <c r="E804" s="19">
        <v>4595714</v>
      </c>
      <c r="F804" s="19">
        <v>42</v>
      </c>
      <c r="G804" s="36">
        <v>45628</v>
      </c>
      <c r="H804" s="19">
        <v>1</v>
      </c>
      <c r="I804" s="19">
        <v>0</v>
      </c>
      <c r="J804" s="19">
        <v>0</v>
      </c>
      <c r="L804" s="19">
        <v>1</v>
      </c>
      <c r="M804" s="19">
        <v>431936</v>
      </c>
      <c r="N804" s="19" t="s">
        <v>223</v>
      </c>
      <c r="O804" s="19">
        <v>30013</v>
      </c>
      <c r="P804" s="229">
        <v>45628.208113425928</v>
      </c>
      <c r="Q804" s="19">
        <v>30.013000000000002</v>
      </c>
      <c r="R804" s="19" t="s">
        <v>52</v>
      </c>
      <c r="S804" s="62" t="s">
        <v>290</v>
      </c>
    </row>
    <row r="805" spans="1:19" x14ac:dyDescent="0.25">
      <c r="A805" s="62" t="s">
        <v>290</v>
      </c>
      <c r="B805" s="19">
        <v>39089991</v>
      </c>
      <c r="C805" s="19" t="s">
        <v>7602</v>
      </c>
      <c r="D805" s="19">
        <v>377300</v>
      </c>
      <c r="E805" s="19">
        <v>4595714</v>
      </c>
      <c r="F805" s="19">
        <v>43</v>
      </c>
      <c r="G805" s="36">
        <v>45628</v>
      </c>
      <c r="H805" s="19">
        <v>0</v>
      </c>
      <c r="I805" s="19">
        <v>0</v>
      </c>
      <c r="J805" s="19">
        <v>-1</v>
      </c>
      <c r="K805" s="19" t="s">
        <v>119</v>
      </c>
      <c r="L805" s="19">
        <v>1</v>
      </c>
      <c r="O805" s="19">
        <v>93573</v>
      </c>
      <c r="P805" s="229">
        <v>45628.209201388891</v>
      </c>
      <c r="Q805" s="19">
        <v>93.572999999999993</v>
      </c>
      <c r="R805" s="19" t="s">
        <v>52</v>
      </c>
      <c r="S805" s="62" t="s">
        <v>290</v>
      </c>
    </row>
    <row r="806" spans="1:19" x14ac:dyDescent="0.25">
      <c r="A806" s="62" t="s">
        <v>290</v>
      </c>
      <c r="B806" s="19">
        <v>39089991</v>
      </c>
      <c r="C806" s="19" t="s">
        <v>7602</v>
      </c>
      <c r="D806" s="19">
        <v>377300</v>
      </c>
      <c r="E806" s="19">
        <v>4595714</v>
      </c>
      <c r="F806" s="19">
        <v>44</v>
      </c>
      <c r="G806" s="36">
        <v>45628</v>
      </c>
      <c r="H806" s="19">
        <v>0</v>
      </c>
      <c r="I806" s="19">
        <v>1</v>
      </c>
      <c r="J806" s="19">
        <v>0</v>
      </c>
      <c r="L806" s="19">
        <v>1</v>
      </c>
      <c r="O806" s="19">
        <v>832480</v>
      </c>
      <c r="P806" s="229">
        <v>45628.218831018516</v>
      </c>
      <c r="Q806" s="19">
        <v>832.48</v>
      </c>
      <c r="R806" s="19" t="s">
        <v>52</v>
      </c>
      <c r="S806" s="62" t="s">
        <v>290</v>
      </c>
    </row>
    <row r="807" spans="1:19" x14ac:dyDescent="0.25">
      <c r="A807" s="62" t="s">
        <v>290</v>
      </c>
      <c r="B807" s="19">
        <v>39089991</v>
      </c>
      <c r="C807" s="19" t="s">
        <v>7602</v>
      </c>
      <c r="D807" s="19">
        <v>377300</v>
      </c>
      <c r="E807" s="19">
        <v>4595714</v>
      </c>
      <c r="F807" s="19">
        <v>45</v>
      </c>
      <c r="G807" s="36">
        <v>45628</v>
      </c>
      <c r="H807" s="19">
        <v>1</v>
      </c>
      <c r="I807" s="19">
        <v>0</v>
      </c>
      <c r="J807" s="19">
        <v>0</v>
      </c>
      <c r="L807" s="19">
        <v>1</v>
      </c>
      <c r="M807" s="19">
        <v>431936</v>
      </c>
      <c r="N807" s="19" t="s">
        <v>223</v>
      </c>
      <c r="O807" s="19">
        <v>586347</v>
      </c>
      <c r="P807" s="229">
        <v>45628.225624999999</v>
      </c>
      <c r="Q807" s="19">
        <v>586.34699999999998</v>
      </c>
      <c r="R807" s="19" t="s">
        <v>52</v>
      </c>
      <c r="S807" s="62" t="s">
        <v>290</v>
      </c>
    </row>
    <row r="808" spans="1:19" x14ac:dyDescent="0.25">
      <c r="A808" s="62" t="s">
        <v>290</v>
      </c>
      <c r="B808" s="19">
        <v>39089991</v>
      </c>
      <c r="C808" s="19" t="s">
        <v>7602</v>
      </c>
      <c r="D808" s="19">
        <v>377300</v>
      </c>
      <c r="E808" s="19">
        <v>4595714</v>
      </c>
      <c r="F808" s="19">
        <v>46</v>
      </c>
      <c r="G808" s="36">
        <v>45628</v>
      </c>
      <c r="H808" s="19">
        <v>0</v>
      </c>
      <c r="I808" s="19">
        <v>0</v>
      </c>
      <c r="J808" s="19">
        <v>1938</v>
      </c>
      <c r="K808" s="19" t="s">
        <v>163</v>
      </c>
      <c r="L808" s="19">
        <v>1</v>
      </c>
      <c r="M808" s="19">
        <v>431936</v>
      </c>
      <c r="N808" s="19" t="s">
        <v>223</v>
      </c>
      <c r="O808" s="19">
        <v>24233</v>
      </c>
      <c r="P808" s="229">
        <v>45628.225902777776</v>
      </c>
      <c r="Q808" s="19">
        <v>24.233000000000001</v>
      </c>
      <c r="R808" s="19" t="s">
        <v>52</v>
      </c>
      <c r="S808" s="62" t="s">
        <v>290</v>
      </c>
    </row>
    <row r="809" spans="1:19" x14ac:dyDescent="0.25">
      <c r="A809" s="62" t="s">
        <v>290</v>
      </c>
      <c r="B809" s="19">
        <v>39089991</v>
      </c>
      <c r="C809" s="19" t="s">
        <v>7602</v>
      </c>
      <c r="D809" s="19">
        <v>377300</v>
      </c>
      <c r="E809" s="19">
        <v>4595714</v>
      </c>
      <c r="F809" s="19">
        <v>47</v>
      </c>
      <c r="G809" s="36">
        <v>45628</v>
      </c>
      <c r="H809" s="19">
        <v>0</v>
      </c>
      <c r="I809" s="19">
        <v>1</v>
      </c>
      <c r="J809" s="19">
        <v>0</v>
      </c>
      <c r="L809" s="19">
        <v>1</v>
      </c>
      <c r="O809" s="19">
        <v>1347277</v>
      </c>
      <c r="P809" s="229">
        <v>45628.241493055553</v>
      </c>
      <c r="Q809" s="19">
        <v>1347.277</v>
      </c>
      <c r="R809" s="19" t="s">
        <v>52</v>
      </c>
      <c r="S809" s="62" t="s">
        <v>290</v>
      </c>
    </row>
    <row r="810" spans="1:19" x14ac:dyDescent="0.25">
      <c r="A810" s="62" t="s">
        <v>290</v>
      </c>
      <c r="B810" s="19">
        <v>39089991</v>
      </c>
      <c r="C810" s="19" t="s">
        <v>7602</v>
      </c>
      <c r="D810" s="19">
        <v>377300</v>
      </c>
      <c r="E810" s="19">
        <v>4595714</v>
      </c>
      <c r="F810" s="19">
        <v>48</v>
      </c>
      <c r="G810" s="36">
        <v>45628</v>
      </c>
      <c r="H810" s="19">
        <v>0</v>
      </c>
      <c r="I810" s="19">
        <v>0</v>
      </c>
      <c r="J810" s="19">
        <v>-3</v>
      </c>
      <c r="K810" s="19" t="s">
        <v>185</v>
      </c>
      <c r="L810" s="19">
        <v>1</v>
      </c>
      <c r="O810" s="19">
        <v>9080</v>
      </c>
      <c r="P810" s="229">
        <v>45628.241597222222</v>
      </c>
      <c r="Q810" s="19">
        <v>9.08</v>
      </c>
      <c r="R810" s="19" t="s">
        <v>52</v>
      </c>
      <c r="S810" s="62" t="s">
        <v>290</v>
      </c>
    </row>
    <row r="811" spans="1:19" x14ac:dyDescent="0.25">
      <c r="A811" s="62" t="s">
        <v>290</v>
      </c>
      <c r="B811" s="19">
        <v>39089991</v>
      </c>
      <c r="C811" s="19" t="s">
        <v>7602</v>
      </c>
      <c r="D811" s="19">
        <v>377300</v>
      </c>
      <c r="E811" s="19">
        <v>4595714</v>
      </c>
      <c r="F811" s="19">
        <v>49</v>
      </c>
      <c r="G811" s="36">
        <v>45628</v>
      </c>
      <c r="H811" s="19">
        <v>1</v>
      </c>
      <c r="I811" s="19">
        <v>0</v>
      </c>
      <c r="J811" s="19">
        <v>0</v>
      </c>
      <c r="L811" s="19">
        <v>1</v>
      </c>
      <c r="M811" s="19">
        <v>4010454</v>
      </c>
      <c r="N811" s="19" t="s">
        <v>218</v>
      </c>
      <c r="O811" s="19">
        <v>24130</v>
      </c>
      <c r="P811" s="229">
        <v>45628.241875</v>
      </c>
      <c r="Q811" s="19">
        <v>24.13</v>
      </c>
      <c r="R811" s="19" t="s">
        <v>52</v>
      </c>
      <c r="S811" s="62" t="s">
        <v>290</v>
      </c>
    </row>
    <row r="812" spans="1:19" x14ac:dyDescent="0.25">
      <c r="A812" s="62" t="s">
        <v>290</v>
      </c>
      <c r="B812" s="19">
        <v>39089991</v>
      </c>
      <c r="C812" s="19" t="s">
        <v>7602</v>
      </c>
      <c r="D812" s="19">
        <v>377300</v>
      </c>
      <c r="E812" s="19">
        <v>4595714</v>
      </c>
      <c r="F812" s="19">
        <v>50</v>
      </c>
      <c r="G812" s="36">
        <v>45628</v>
      </c>
      <c r="H812" s="19">
        <v>0</v>
      </c>
      <c r="I812" s="19">
        <v>0</v>
      </c>
      <c r="J812" s="19">
        <v>-7</v>
      </c>
      <c r="K812" s="19" t="s">
        <v>187</v>
      </c>
      <c r="L812" s="19">
        <v>1</v>
      </c>
      <c r="O812" s="19">
        <v>173</v>
      </c>
      <c r="P812" s="229">
        <v>45628.241886574076</v>
      </c>
      <c r="Q812" s="19">
        <v>0.17299999999999999</v>
      </c>
      <c r="R812" s="19" t="s">
        <v>52</v>
      </c>
      <c r="S812" s="62" t="s">
        <v>290</v>
      </c>
    </row>
    <row r="813" spans="1:19" x14ac:dyDescent="0.25">
      <c r="A813" s="62" t="s">
        <v>290</v>
      </c>
      <c r="B813" s="19">
        <v>39089991</v>
      </c>
      <c r="C813" s="19" t="s">
        <v>7602</v>
      </c>
      <c r="D813" s="19">
        <v>377300</v>
      </c>
      <c r="E813" s="19">
        <v>4595714</v>
      </c>
      <c r="F813" s="19">
        <v>51</v>
      </c>
      <c r="G813" s="36">
        <v>45628</v>
      </c>
      <c r="H813" s="19">
        <v>2</v>
      </c>
      <c r="I813" s="19">
        <v>0</v>
      </c>
      <c r="J813" s="19">
        <v>0</v>
      </c>
      <c r="L813" s="19">
        <v>1</v>
      </c>
      <c r="M813" s="19">
        <v>4010454</v>
      </c>
      <c r="N813" s="19" t="s">
        <v>218</v>
      </c>
      <c r="O813" s="19">
        <v>1777</v>
      </c>
      <c r="P813" s="229">
        <v>45628.241898148146</v>
      </c>
      <c r="Q813" s="19">
        <v>1.7769999999999999</v>
      </c>
      <c r="R813" s="19" t="s">
        <v>52</v>
      </c>
      <c r="S813" s="62" t="s">
        <v>290</v>
      </c>
    </row>
    <row r="814" spans="1:19" x14ac:dyDescent="0.25">
      <c r="A814" s="62" t="s">
        <v>290</v>
      </c>
      <c r="B814" s="19">
        <v>39089991</v>
      </c>
      <c r="C814" s="19" t="s">
        <v>7602</v>
      </c>
      <c r="D814" s="19">
        <v>377300</v>
      </c>
      <c r="E814" s="19">
        <v>4595714</v>
      </c>
      <c r="F814" s="19">
        <v>52</v>
      </c>
      <c r="G814" s="36">
        <v>45628</v>
      </c>
      <c r="H814" s="19">
        <v>0</v>
      </c>
      <c r="I814" s="19">
        <v>0</v>
      </c>
      <c r="J814" s="19">
        <v>1938</v>
      </c>
      <c r="K814" s="19" t="s">
        <v>163</v>
      </c>
      <c r="L814" s="19">
        <v>1</v>
      </c>
      <c r="M814" s="19">
        <v>4010454</v>
      </c>
      <c r="N814" s="19" t="s">
        <v>218</v>
      </c>
      <c r="O814" s="19">
        <v>2537</v>
      </c>
      <c r="P814" s="229">
        <v>45628.241932870369</v>
      </c>
      <c r="Q814" s="19">
        <v>2.5369999999999999</v>
      </c>
      <c r="R814" s="19" t="s">
        <v>52</v>
      </c>
      <c r="S814" s="62" t="s">
        <v>290</v>
      </c>
    </row>
    <row r="815" spans="1:19" x14ac:dyDescent="0.25">
      <c r="A815" s="62" t="s">
        <v>290</v>
      </c>
      <c r="B815" s="19">
        <v>39089991</v>
      </c>
      <c r="C815" s="19" t="s">
        <v>7602</v>
      </c>
      <c r="D815" s="19">
        <v>377300</v>
      </c>
      <c r="E815" s="19">
        <v>4595714</v>
      </c>
      <c r="F815" s="19">
        <v>53</v>
      </c>
      <c r="G815" s="36">
        <v>45628</v>
      </c>
      <c r="H815" s="19">
        <v>0</v>
      </c>
      <c r="I815" s="19">
        <v>1</v>
      </c>
      <c r="J815" s="19">
        <v>0</v>
      </c>
      <c r="L815" s="19">
        <v>1</v>
      </c>
      <c r="O815" s="19">
        <v>248686</v>
      </c>
      <c r="P815" s="229">
        <v>45628.244814814818</v>
      </c>
      <c r="Q815" s="19">
        <v>248.68600000000001</v>
      </c>
      <c r="R815" s="19" t="s">
        <v>52</v>
      </c>
      <c r="S815" s="62" t="s">
        <v>290</v>
      </c>
    </row>
    <row r="816" spans="1:19" x14ac:dyDescent="0.25">
      <c r="A816" s="62" t="s">
        <v>290</v>
      </c>
      <c r="B816" s="19">
        <v>39089991</v>
      </c>
      <c r="C816" s="19" t="s">
        <v>7602</v>
      </c>
      <c r="D816" s="19">
        <v>377300</v>
      </c>
      <c r="E816" s="19">
        <v>4595714</v>
      </c>
      <c r="F816" s="19">
        <v>54</v>
      </c>
      <c r="G816" s="36">
        <v>45628</v>
      </c>
      <c r="H816" s="19">
        <v>1</v>
      </c>
      <c r="I816" s="19">
        <v>0</v>
      </c>
      <c r="J816" s="19">
        <v>0</v>
      </c>
      <c r="L816" s="19">
        <v>1</v>
      </c>
      <c r="M816" s="19">
        <v>431936</v>
      </c>
      <c r="N816" s="19" t="s">
        <v>223</v>
      </c>
      <c r="O816" s="19">
        <v>426330</v>
      </c>
      <c r="P816" s="229">
        <v>45628.249745370369</v>
      </c>
      <c r="Q816" s="19">
        <v>426.33</v>
      </c>
      <c r="R816" s="19" t="s">
        <v>52</v>
      </c>
      <c r="S816" s="62" t="s">
        <v>290</v>
      </c>
    </row>
    <row r="817" spans="1:19" x14ac:dyDescent="0.25">
      <c r="A817" s="62" t="s">
        <v>290</v>
      </c>
      <c r="B817" s="19">
        <v>39089991</v>
      </c>
      <c r="C817" s="19" t="s">
        <v>7602</v>
      </c>
      <c r="D817" s="19">
        <v>377300</v>
      </c>
      <c r="E817" s="19">
        <v>4595714</v>
      </c>
      <c r="F817" s="19">
        <v>55</v>
      </c>
      <c r="G817" s="36">
        <v>45628</v>
      </c>
      <c r="H817" s="19">
        <v>0</v>
      </c>
      <c r="I817" s="19">
        <v>0</v>
      </c>
      <c r="J817" s="19">
        <v>1938</v>
      </c>
      <c r="K817" s="19" t="s">
        <v>163</v>
      </c>
      <c r="L817" s="19">
        <v>1</v>
      </c>
      <c r="M817" s="19">
        <v>431936</v>
      </c>
      <c r="N817" s="19" t="s">
        <v>223</v>
      </c>
      <c r="O817" s="19">
        <v>2227</v>
      </c>
      <c r="P817" s="229">
        <v>45628.249768518515</v>
      </c>
      <c r="Q817" s="19">
        <v>2.2269999999999999</v>
      </c>
      <c r="R817" s="19" t="s">
        <v>52</v>
      </c>
      <c r="S817" s="62" t="s">
        <v>290</v>
      </c>
    </row>
    <row r="818" spans="1:19" x14ac:dyDescent="0.25">
      <c r="A818" s="62" t="s">
        <v>290</v>
      </c>
      <c r="B818" s="19">
        <v>39089991</v>
      </c>
      <c r="C818" s="19" t="s">
        <v>7602</v>
      </c>
      <c r="D818" s="19">
        <v>377300</v>
      </c>
      <c r="E818" s="19">
        <v>4595714</v>
      </c>
      <c r="F818" s="19">
        <v>56</v>
      </c>
      <c r="G818" s="36">
        <v>45628</v>
      </c>
      <c r="H818" s="19">
        <v>0</v>
      </c>
      <c r="I818" s="19">
        <v>1</v>
      </c>
      <c r="J818" s="19">
        <v>0</v>
      </c>
      <c r="L818" s="19">
        <v>1</v>
      </c>
      <c r="O818" s="19">
        <v>19687</v>
      </c>
      <c r="P818" s="229">
        <v>45628.25</v>
      </c>
      <c r="Q818" s="19">
        <v>19.687000000000001</v>
      </c>
      <c r="R818" s="19" t="s">
        <v>52</v>
      </c>
      <c r="S818" s="62" t="s">
        <v>290</v>
      </c>
    </row>
    <row r="819" spans="1:19" x14ac:dyDescent="0.25">
      <c r="A819" s="62" t="s">
        <v>290</v>
      </c>
      <c r="B819" s="19">
        <v>39089991</v>
      </c>
      <c r="C819" s="19" t="s">
        <v>7602</v>
      </c>
      <c r="D819" s="19">
        <v>377300</v>
      </c>
      <c r="E819" s="19">
        <v>4595714</v>
      </c>
      <c r="F819" s="19">
        <v>57</v>
      </c>
      <c r="G819" s="36">
        <v>45628</v>
      </c>
      <c r="H819" s="19">
        <v>0</v>
      </c>
      <c r="I819" s="19">
        <v>0</v>
      </c>
      <c r="J819" s="19">
        <v>1934</v>
      </c>
      <c r="K819" s="19" t="s">
        <v>160</v>
      </c>
      <c r="L819" s="19">
        <v>1</v>
      </c>
      <c r="O819" s="19">
        <v>2256</v>
      </c>
      <c r="P819" s="229">
        <v>45628.250023148146</v>
      </c>
      <c r="Q819" s="19">
        <v>2.2559999999999998</v>
      </c>
      <c r="R819" s="19" t="s">
        <v>52</v>
      </c>
      <c r="S819" s="62" t="s">
        <v>290</v>
      </c>
    </row>
    <row r="820" spans="1:19" x14ac:dyDescent="0.25">
      <c r="A820" s="62" t="s">
        <v>290</v>
      </c>
      <c r="B820" s="19">
        <v>39089991</v>
      </c>
      <c r="C820" s="19" t="s">
        <v>7602</v>
      </c>
      <c r="D820" s="19">
        <v>377300</v>
      </c>
      <c r="E820" s="19">
        <v>4595714</v>
      </c>
      <c r="F820" s="19">
        <v>58</v>
      </c>
      <c r="G820" s="36">
        <v>45628</v>
      </c>
      <c r="H820" s="19">
        <v>0</v>
      </c>
      <c r="I820" s="19">
        <v>1</v>
      </c>
      <c r="J820" s="19">
        <v>0</v>
      </c>
      <c r="L820" s="19">
        <v>1</v>
      </c>
      <c r="O820" s="19">
        <v>23330</v>
      </c>
      <c r="P820" s="229">
        <v>45628.250289351854</v>
      </c>
      <c r="Q820" s="19">
        <v>23.33</v>
      </c>
      <c r="R820" s="19" t="s">
        <v>52</v>
      </c>
      <c r="S820" s="62" t="s">
        <v>290</v>
      </c>
    </row>
    <row r="821" spans="1:19" x14ac:dyDescent="0.25">
      <c r="A821" s="62" t="s">
        <v>290</v>
      </c>
      <c r="B821" s="19">
        <v>39089991</v>
      </c>
      <c r="C821" s="19" t="s">
        <v>7602</v>
      </c>
      <c r="D821" s="19">
        <v>377300</v>
      </c>
      <c r="E821" s="19">
        <v>4595714</v>
      </c>
      <c r="F821" s="19">
        <v>59</v>
      </c>
      <c r="G821" s="36">
        <v>45628</v>
      </c>
      <c r="H821" s="19">
        <v>0</v>
      </c>
      <c r="I821" s="19">
        <v>0</v>
      </c>
      <c r="J821" s="19">
        <v>1934</v>
      </c>
      <c r="K821" s="19" t="s">
        <v>160</v>
      </c>
      <c r="L821" s="19">
        <v>1</v>
      </c>
      <c r="O821" s="19">
        <v>436464</v>
      </c>
      <c r="P821" s="229">
        <v>45628.255347222221</v>
      </c>
      <c r="Q821" s="19">
        <v>436.464</v>
      </c>
      <c r="R821" s="19" t="s">
        <v>52</v>
      </c>
      <c r="S821" s="62" t="s">
        <v>290</v>
      </c>
    </row>
    <row r="822" spans="1:19" x14ac:dyDescent="0.25">
      <c r="A822" s="62" t="s">
        <v>290</v>
      </c>
      <c r="B822" s="19">
        <v>39089991</v>
      </c>
      <c r="C822" s="19" t="s">
        <v>7602</v>
      </c>
      <c r="D822" s="19">
        <v>377300</v>
      </c>
      <c r="E822" s="19">
        <v>4595714</v>
      </c>
      <c r="F822" s="19">
        <v>60</v>
      </c>
      <c r="G822" s="36">
        <v>45628</v>
      </c>
      <c r="H822" s="19">
        <v>0</v>
      </c>
      <c r="I822" s="19">
        <v>1</v>
      </c>
      <c r="J822" s="19">
        <v>0</v>
      </c>
      <c r="L822" s="19">
        <v>1</v>
      </c>
      <c r="O822" s="19">
        <v>648493</v>
      </c>
      <c r="P822" s="229">
        <v>45628.26284722222</v>
      </c>
      <c r="Q822" s="19">
        <v>648.49300000000005</v>
      </c>
      <c r="R822" s="19" t="s">
        <v>52</v>
      </c>
      <c r="S822" s="62" t="s">
        <v>290</v>
      </c>
    </row>
    <row r="823" spans="1:19" x14ac:dyDescent="0.25">
      <c r="A823" s="62" t="s">
        <v>290</v>
      </c>
      <c r="B823" s="19">
        <v>39089991</v>
      </c>
      <c r="C823" s="19" t="s">
        <v>7602</v>
      </c>
      <c r="D823" s="19">
        <v>377300</v>
      </c>
      <c r="E823" s="19">
        <v>4595714</v>
      </c>
      <c r="F823" s="19">
        <v>61</v>
      </c>
      <c r="G823" s="36">
        <v>45628</v>
      </c>
      <c r="H823" s="19">
        <v>0</v>
      </c>
      <c r="I823" s="19">
        <v>0</v>
      </c>
      <c r="J823" s="19">
        <v>1933</v>
      </c>
      <c r="K823" s="19" t="s">
        <v>167</v>
      </c>
      <c r="L823" s="19">
        <v>1</v>
      </c>
      <c r="O823" s="19">
        <v>3305157</v>
      </c>
      <c r="P823" s="229">
        <v>45628.301111111112</v>
      </c>
      <c r="Q823" s="19">
        <v>3305.1570000000002</v>
      </c>
      <c r="R823" s="19" t="s">
        <v>52</v>
      </c>
      <c r="S823" s="62" t="s">
        <v>290</v>
      </c>
    </row>
    <row r="824" spans="1:19" x14ac:dyDescent="0.25">
      <c r="A824" s="62" t="s">
        <v>290</v>
      </c>
      <c r="B824" s="19">
        <v>39089991</v>
      </c>
      <c r="C824" s="19" t="s">
        <v>7602</v>
      </c>
      <c r="D824" s="19">
        <v>377300</v>
      </c>
      <c r="E824" s="19">
        <v>4595714</v>
      </c>
      <c r="F824" s="19">
        <v>62</v>
      </c>
      <c r="G824" s="36">
        <v>45628</v>
      </c>
      <c r="H824" s="19">
        <v>0</v>
      </c>
      <c r="I824" s="19">
        <v>1</v>
      </c>
      <c r="J824" s="19">
        <v>0</v>
      </c>
      <c r="L824" s="19">
        <v>1</v>
      </c>
      <c r="O824" s="19">
        <v>23</v>
      </c>
      <c r="P824" s="229">
        <v>45628.301111111112</v>
      </c>
      <c r="Q824" s="19">
        <v>2.3E-2</v>
      </c>
      <c r="R824" s="19" t="s">
        <v>52</v>
      </c>
      <c r="S824" s="62" t="s">
        <v>290</v>
      </c>
    </row>
    <row r="825" spans="1:19" x14ac:dyDescent="0.25">
      <c r="A825" s="62" t="s">
        <v>290</v>
      </c>
      <c r="B825" s="19">
        <v>39089991</v>
      </c>
      <c r="C825" s="19" t="s">
        <v>7602</v>
      </c>
      <c r="D825" s="19">
        <v>377300</v>
      </c>
      <c r="E825" s="19">
        <v>4595714</v>
      </c>
      <c r="F825" s="19">
        <v>63</v>
      </c>
      <c r="G825" s="36">
        <v>45628</v>
      </c>
      <c r="H825" s="19">
        <v>1</v>
      </c>
      <c r="I825" s="19">
        <v>0</v>
      </c>
      <c r="J825" s="19">
        <v>0</v>
      </c>
      <c r="L825" s="19">
        <v>1</v>
      </c>
      <c r="M825" s="19">
        <v>431936</v>
      </c>
      <c r="N825" s="19" t="s">
        <v>223</v>
      </c>
      <c r="O825" s="19">
        <v>2947460</v>
      </c>
      <c r="P825" s="229">
        <v>45628.335219907407</v>
      </c>
      <c r="Q825" s="19">
        <v>2947.46</v>
      </c>
      <c r="R825" s="19" t="s">
        <v>52</v>
      </c>
      <c r="S825" s="62" t="s">
        <v>290</v>
      </c>
    </row>
    <row r="826" spans="1:19" x14ac:dyDescent="0.25">
      <c r="A826" s="62" t="s">
        <v>290</v>
      </c>
      <c r="B826" s="19">
        <v>39089991</v>
      </c>
      <c r="C826" s="19" t="s">
        <v>7602</v>
      </c>
      <c r="D826" s="19">
        <v>377300</v>
      </c>
      <c r="E826" s="19">
        <v>4595714</v>
      </c>
      <c r="F826" s="19">
        <v>64</v>
      </c>
      <c r="G826" s="36">
        <v>45628</v>
      </c>
      <c r="H826" s="19">
        <v>0</v>
      </c>
      <c r="I826" s="19">
        <v>0</v>
      </c>
      <c r="J826" s="19">
        <v>1938</v>
      </c>
      <c r="K826" s="19" t="s">
        <v>163</v>
      </c>
      <c r="L826" s="19">
        <v>1</v>
      </c>
      <c r="M826" s="19">
        <v>431936</v>
      </c>
      <c r="N826" s="19" t="s">
        <v>223</v>
      </c>
      <c r="O826" s="19">
        <v>6240</v>
      </c>
      <c r="P826" s="229">
        <v>45628.335289351853</v>
      </c>
      <c r="Q826" s="19">
        <v>6.24</v>
      </c>
      <c r="R826" s="19" t="s">
        <v>52</v>
      </c>
      <c r="S826" s="62" t="s">
        <v>290</v>
      </c>
    </row>
    <row r="827" spans="1:19" x14ac:dyDescent="0.25">
      <c r="A827" s="62" t="s">
        <v>290</v>
      </c>
      <c r="B827" s="19">
        <v>39089991</v>
      </c>
      <c r="C827" s="19" t="s">
        <v>7602</v>
      </c>
      <c r="D827" s="19">
        <v>377300</v>
      </c>
      <c r="E827" s="19">
        <v>4595714</v>
      </c>
      <c r="F827" s="19">
        <v>65</v>
      </c>
      <c r="G827" s="36">
        <v>45628</v>
      </c>
      <c r="H827" s="19">
        <v>0</v>
      </c>
      <c r="I827" s="19">
        <v>1</v>
      </c>
      <c r="J827" s="19">
        <v>0</v>
      </c>
      <c r="L827" s="19">
        <v>1</v>
      </c>
      <c r="O827" s="19">
        <v>890763</v>
      </c>
      <c r="P827" s="229">
        <v>45628.345601851855</v>
      </c>
      <c r="Q827" s="19">
        <v>890.76300000000003</v>
      </c>
      <c r="R827" s="19" t="s">
        <v>52</v>
      </c>
      <c r="S827" s="62" t="s">
        <v>290</v>
      </c>
    </row>
    <row r="828" spans="1:19" x14ac:dyDescent="0.25">
      <c r="A828" s="62" t="s">
        <v>290</v>
      </c>
      <c r="B828" s="19">
        <v>39089991</v>
      </c>
      <c r="C828" s="19" t="s">
        <v>7602</v>
      </c>
      <c r="D828" s="19">
        <v>377300</v>
      </c>
      <c r="E828" s="19">
        <v>4595714</v>
      </c>
      <c r="F828" s="19">
        <v>66</v>
      </c>
      <c r="G828" s="36">
        <v>45628</v>
      </c>
      <c r="H828" s="19">
        <v>1</v>
      </c>
      <c r="I828" s="19">
        <v>0</v>
      </c>
      <c r="J828" s="19">
        <v>0</v>
      </c>
      <c r="L828" s="19">
        <v>1</v>
      </c>
      <c r="M828" s="19">
        <v>431936</v>
      </c>
      <c r="N828" s="19" t="s">
        <v>223</v>
      </c>
      <c r="O828" s="19">
        <v>1004910</v>
      </c>
      <c r="P828" s="229">
        <v>45628.357233796298</v>
      </c>
      <c r="Q828" s="19">
        <v>1004.91</v>
      </c>
      <c r="R828" s="19" t="s">
        <v>52</v>
      </c>
      <c r="S828" s="62" t="s">
        <v>290</v>
      </c>
    </row>
    <row r="829" spans="1:19" x14ac:dyDescent="0.25">
      <c r="A829" s="62" t="s">
        <v>290</v>
      </c>
      <c r="B829" s="19">
        <v>39089991</v>
      </c>
      <c r="C829" s="19" t="s">
        <v>7602</v>
      </c>
      <c r="D829" s="19">
        <v>377300</v>
      </c>
      <c r="E829" s="19">
        <v>4595714</v>
      </c>
      <c r="F829" s="19">
        <v>67</v>
      </c>
      <c r="G829" s="36">
        <v>45628</v>
      </c>
      <c r="H829" s="19">
        <v>0</v>
      </c>
      <c r="I829" s="19">
        <v>0</v>
      </c>
      <c r="J829" s="19">
        <v>1938</v>
      </c>
      <c r="K829" s="19" t="s">
        <v>163</v>
      </c>
      <c r="L829" s="19">
        <v>1</v>
      </c>
      <c r="M829" s="19">
        <v>431936</v>
      </c>
      <c r="N829" s="19" t="s">
        <v>223</v>
      </c>
      <c r="O829" s="19">
        <v>5004</v>
      </c>
      <c r="P829" s="229">
        <v>45628.357291666667</v>
      </c>
      <c r="Q829" s="19">
        <v>5.0039999999999996</v>
      </c>
      <c r="R829" s="19" t="s">
        <v>52</v>
      </c>
      <c r="S829" s="62" t="s">
        <v>290</v>
      </c>
    </row>
    <row r="830" spans="1:19" x14ac:dyDescent="0.25">
      <c r="A830" s="62" t="s">
        <v>290</v>
      </c>
      <c r="B830" s="19">
        <v>39089991</v>
      </c>
      <c r="C830" s="19" t="s">
        <v>7602</v>
      </c>
      <c r="D830" s="19">
        <v>377300</v>
      </c>
      <c r="E830" s="19">
        <v>4595714</v>
      </c>
      <c r="F830" s="19">
        <v>68</v>
      </c>
      <c r="G830" s="36">
        <v>45628</v>
      </c>
      <c r="H830" s="19">
        <v>0</v>
      </c>
      <c r="I830" s="19">
        <v>1</v>
      </c>
      <c r="J830" s="19">
        <v>0</v>
      </c>
      <c r="L830" s="19">
        <v>1</v>
      </c>
      <c r="O830" s="19">
        <v>2588636</v>
      </c>
      <c r="P830" s="229">
        <v>45628.387256944443</v>
      </c>
      <c r="Q830" s="19">
        <v>2588.636</v>
      </c>
      <c r="R830" s="19" t="s">
        <v>52</v>
      </c>
      <c r="S830" s="62" t="s">
        <v>290</v>
      </c>
    </row>
    <row r="831" spans="1:19" x14ac:dyDescent="0.25">
      <c r="A831" s="62" t="s">
        <v>290</v>
      </c>
      <c r="B831" s="19">
        <v>39089991</v>
      </c>
      <c r="C831" s="19" t="s">
        <v>7602</v>
      </c>
      <c r="D831" s="19">
        <v>377300</v>
      </c>
      <c r="E831" s="19">
        <v>4595714</v>
      </c>
      <c r="F831" s="19">
        <v>69</v>
      </c>
      <c r="G831" s="36">
        <v>45628</v>
      </c>
      <c r="H831" s="19">
        <v>1</v>
      </c>
      <c r="I831" s="19">
        <v>0</v>
      </c>
      <c r="J831" s="19">
        <v>0</v>
      </c>
      <c r="L831" s="19">
        <v>1</v>
      </c>
      <c r="M831" s="19">
        <v>431936</v>
      </c>
      <c r="N831" s="19" t="s">
        <v>223</v>
      </c>
      <c r="O831" s="19">
        <v>1938624</v>
      </c>
      <c r="P831" s="229">
        <v>45628.409687500003</v>
      </c>
      <c r="Q831" s="19">
        <v>1938.624</v>
      </c>
      <c r="R831" s="19" t="s">
        <v>52</v>
      </c>
      <c r="S831" s="62" t="s">
        <v>290</v>
      </c>
    </row>
    <row r="832" spans="1:19" x14ac:dyDescent="0.25">
      <c r="A832" s="62" t="s">
        <v>290</v>
      </c>
      <c r="B832" s="19">
        <v>39089991</v>
      </c>
      <c r="C832" s="19" t="s">
        <v>7602</v>
      </c>
      <c r="D832" s="19">
        <v>377300</v>
      </c>
      <c r="E832" s="19">
        <v>4595714</v>
      </c>
      <c r="F832" s="19">
        <v>70</v>
      </c>
      <c r="G832" s="36">
        <v>45628</v>
      </c>
      <c r="H832" s="19">
        <v>0</v>
      </c>
      <c r="I832" s="19">
        <v>0</v>
      </c>
      <c r="J832" s="19">
        <v>1938</v>
      </c>
      <c r="K832" s="19" t="s">
        <v>163</v>
      </c>
      <c r="L832" s="19">
        <v>1</v>
      </c>
      <c r="M832" s="19">
        <v>431936</v>
      </c>
      <c r="N832" s="19" t="s">
        <v>223</v>
      </c>
      <c r="O832" s="19">
        <v>6273</v>
      </c>
      <c r="P832" s="229">
        <v>45628.409756944442</v>
      </c>
      <c r="Q832" s="19">
        <v>6.2729999999999997</v>
      </c>
      <c r="R832" s="19" t="s">
        <v>52</v>
      </c>
      <c r="S832" s="62" t="s">
        <v>290</v>
      </c>
    </row>
    <row r="833" spans="1:19" x14ac:dyDescent="0.25">
      <c r="A833" s="62" t="s">
        <v>290</v>
      </c>
      <c r="B833" s="19">
        <v>39089991</v>
      </c>
      <c r="C833" s="19" t="s">
        <v>7602</v>
      </c>
      <c r="D833" s="19">
        <v>377300</v>
      </c>
      <c r="E833" s="19">
        <v>4595714</v>
      </c>
      <c r="F833" s="19">
        <v>71</v>
      </c>
      <c r="G833" s="36">
        <v>45628</v>
      </c>
      <c r="H833" s="19">
        <v>0</v>
      </c>
      <c r="I833" s="19">
        <v>1</v>
      </c>
      <c r="J833" s="19">
        <v>0</v>
      </c>
      <c r="L833" s="19">
        <v>1</v>
      </c>
      <c r="O833" s="19">
        <v>2673043</v>
      </c>
      <c r="P833" s="229">
        <v>45628.440694444442</v>
      </c>
      <c r="Q833" s="19">
        <v>2673.0430000000001</v>
      </c>
      <c r="R833" s="19" t="s">
        <v>52</v>
      </c>
      <c r="S833" s="62" t="s">
        <v>290</v>
      </c>
    </row>
    <row r="834" spans="1:19" x14ac:dyDescent="0.25">
      <c r="A834" s="62" t="s">
        <v>290</v>
      </c>
      <c r="B834" s="19">
        <v>39089991</v>
      </c>
      <c r="C834" s="19" t="s">
        <v>7602</v>
      </c>
      <c r="D834" s="19">
        <v>377300</v>
      </c>
      <c r="E834" s="19">
        <v>4595714</v>
      </c>
      <c r="F834" s="19">
        <v>72</v>
      </c>
      <c r="G834" s="36">
        <v>45628</v>
      </c>
      <c r="H834" s="19">
        <v>1</v>
      </c>
      <c r="I834" s="19">
        <v>0</v>
      </c>
      <c r="J834" s="19">
        <v>0</v>
      </c>
      <c r="L834" s="19">
        <v>1</v>
      </c>
      <c r="M834" s="19">
        <v>431936</v>
      </c>
      <c r="N834" s="19" t="s">
        <v>223</v>
      </c>
      <c r="O834" s="19">
        <v>1324667</v>
      </c>
      <c r="P834" s="229">
        <v>45628.456030092595</v>
      </c>
      <c r="Q834" s="19">
        <v>1324.6669999999999</v>
      </c>
      <c r="R834" s="19" t="s">
        <v>52</v>
      </c>
      <c r="S834" s="62" t="s">
        <v>290</v>
      </c>
    </row>
    <row r="835" spans="1:19" x14ac:dyDescent="0.25">
      <c r="A835" s="62" t="s">
        <v>290</v>
      </c>
      <c r="B835" s="19">
        <v>39089991</v>
      </c>
      <c r="C835" s="19" t="s">
        <v>7602</v>
      </c>
      <c r="D835" s="19">
        <v>377300</v>
      </c>
      <c r="E835" s="19">
        <v>4595714</v>
      </c>
      <c r="F835" s="19">
        <v>73</v>
      </c>
      <c r="G835" s="36">
        <v>45628</v>
      </c>
      <c r="H835" s="19">
        <v>0</v>
      </c>
      <c r="I835" s="19">
        <v>0</v>
      </c>
      <c r="J835" s="19">
        <v>1938</v>
      </c>
      <c r="K835" s="19" t="s">
        <v>163</v>
      </c>
      <c r="L835" s="19">
        <v>1</v>
      </c>
      <c r="M835" s="19">
        <v>431936</v>
      </c>
      <c r="N835" s="19" t="s">
        <v>223</v>
      </c>
      <c r="O835" s="19">
        <v>105070</v>
      </c>
      <c r="P835" s="229">
        <v>45628.457245370373</v>
      </c>
      <c r="Q835" s="19">
        <v>105.07</v>
      </c>
      <c r="R835" s="19" t="s">
        <v>52</v>
      </c>
      <c r="S835" s="62" t="s">
        <v>290</v>
      </c>
    </row>
    <row r="836" spans="1:19" x14ac:dyDescent="0.25">
      <c r="A836" s="62" t="s">
        <v>290</v>
      </c>
      <c r="B836" s="19">
        <v>39089991</v>
      </c>
      <c r="C836" s="19" t="s">
        <v>7602</v>
      </c>
      <c r="D836" s="19">
        <v>377300</v>
      </c>
      <c r="E836" s="19">
        <v>4595714</v>
      </c>
      <c r="F836" s="19">
        <v>74</v>
      </c>
      <c r="G836" s="36">
        <v>45628</v>
      </c>
      <c r="H836" s="19">
        <v>0</v>
      </c>
      <c r="I836" s="19">
        <v>1</v>
      </c>
      <c r="J836" s="19">
        <v>0</v>
      </c>
      <c r="L836" s="19">
        <v>1</v>
      </c>
      <c r="O836" s="19">
        <v>167873</v>
      </c>
      <c r="P836" s="229">
        <v>45628.459189814814</v>
      </c>
      <c r="Q836" s="19">
        <v>167.87299999999999</v>
      </c>
      <c r="R836" s="19" t="s">
        <v>52</v>
      </c>
      <c r="S836" s="62" t="s">
        <v>290</v>
      </c>
    </row>
    <row r="837" spans="1:19" x14ac:dyDescent="0.25">
      <c r="A837" s="62" t="s">
        <v>290</v>
      </c>
      <c r="B837" s="19">
        <v>39089991</v>
      </c>
      <c r="C837" s="19" t="s">
        <v>7602</v>
      </c>
      <c r="D837" s="19">
        <v>377300</v>
      </c>
      <c r="E837" s="19">
        <v>4595714</v>
      </c>
      <c r="F837" s="19">
        <v>75</v>
      </c>
      <c r="G837" s="36">
        <v>45628</v>
      </c>
      <c r="H837" s="19">
        <v>0</v>
      </c>
      <c r="I837" s="19">
        <v>0</v>
      </c>
      <c r="J837" s="19">
        <v>0</v>
      </c>
      <c r="L837" s="19">
        <v>2</v>
      </c>
      <c r="O837" s="19">
        <v>0</v>
      </c>
      <c r="P837" s="229">
        <v>45628.459189814814</v>
      </c>
      <c r="Q837" s="19">
        <v>0</v>
      </c>
      <c r="R837" s="19" t="s">
        <v>52</v>
      </c>
      <c r="S837" s="62" t="s">
        <v>290</v>
      </c>
    </row>
    <row r="838" spans="1:19" x14ac:dyDescent="0.25">
      <c r="A838" s="62" t="s">
        <v>138</v>
      </c>
      <c r="B838" s="19">
        <v>2629832</v>
      </c>
      <c r="C838" s="19" t="s">
        <v>123</v>
      </c>
      <c r="D838" s="19">
        <v>377301</v>
      </c>
      <c r="E838" s="19">
        <v>4595714</v>
      </c>
      <c r="F838" s="19">
        <v>1</v>
      </c>
      <c r="G838" s="36">
        <v>45631</v>
      </c>
      <c r="H838" s="19">
        <v>0</v>
      </c>
      <c r="I838" s="19">
        <v>0</v>
      </c>
      <c r="J838" s="19">
        <v>0</v>
      </c>
      <c r="L838" s="19">
        <v>0</v>
      </c>
      <c r="O838" s="19">
        <v>0</v>
      </c>
      <c r="P838" s="229">
        <v>45631.133518518516</v>
      </c>
      <c r="Q838" s="19">
        <v>0</v>
      </c>
      <c r="R838" s="19" t="s">
        <v>52</v>
      </c>
      <c r="S838" s="62" t="s">
        <v>138</v>
      </c>
    </row>
    <row r="839" spans="1:19" x14ac:dyDescent="0.25">
      <c r="A839" s="62" t="s">
        <v>138</v>
      </c>
      <c r="B839" s="19">
        <v>2629832</v>
      </c>
      <c r="C839" s="19" t="s">
        <v>123</v>
      </c>
      <c r="D839" s="19">
        <v>377301</v>
      </c>
      <c r="E839" s="19">
        <v>4595714</v>
      </c>
      <c r="F839" s="19">
        <v>2</v>
      </c>
      <c r="G839" s="36">
        <v>45631</v>
      </c>
      <c r="H839" s="19">
        <v>0</v>
      </c>
      <c r="I839" s="19">
        <v>0</v>
      </c>
      <c r="J839" s="19">
        <v>0</v>
      </c>
      <c r="L839" s="19">
        <v>1</v>
      </c>
      <c r="O839" s="19">
        <v>6570</v>
      </c>
      <c r="P839" s="229">
        <v>45631.133599537039</v>
      </c>
      <c r="Q839" s="19">
        <v>6.57</v>
      </c>
      <c r="R839" s="19" t="s">
        <v>52</v>
      </c>
      <c r="S839" s="62" t="s">
        <v>138</v>
      </c>
    </row>
    <row r="840" spans="1:19" x14ac:dyDescent="0.25">
      <c r="A840" s="62" t="s">
        <v>138</v>
      </c>
      <c r="B840" s="19">
        <v>2629832</v>
      </c>
      <c r="C840" s="19" t="s">
        <v>123</v>
      </c>
      <c r="D840" s="19">
        <v>377301</v>
      </c>
      <c r="E840" s="19">
        <v>4595714</v>
      </c>
      <c r="F840" s="19">
        <v>3</v>
      </c>
      <c r="G840" s="36">
        <v>45631</v>
      </c>
      <c r="H840" s="19">
        <v>0</v>
      </c>
      <c r="I840" s="19">
        <v>1</v>
      </c>
      <c r="J840" s="19">
        <v>0</v>
      </c>
      <c r="L840" s="19">
        <v>1</v>
      </c>
      <c r="O840" s="19">
        <v>194943</v>
      </c>
      <c r="P840" s="229">
        <v>45631.13585648148</v>
      </c>
      <c r="Q840" s="19">
        <v>194.94300000000001</v>
      </c>
      <c r="R840" s="19" t="s">
        <v>52</v>
      </c>
      <c r="S840" s="62" t="s">
        <v>138</v>
      </c>
    </row>
    <row r="841" spans="1:19" x14ac:dyDescent="0.25">
      <c r="A841" s="62" t="s">
        <v>138</v>
      </c>
      <c r="B841" s="19">
        <v>2629832</v>
      </c>
      <c r="C841" s="19" t="s">
        <v>123</v>
      </c>
      <c r="D841" s="19">
        <v>377301</v>
      </c>
      <c r="E841" s="19">
        <v>4595714</v>
      </c>
      <c r="F841" s="19">
        <v>4</v>
      </c>
      <c r="G841" s="36">
        <v>45631</v>
      </c>
      <c r="H841" s="19">
        <v>0</v>
      </c>
      <c r="I841" s="19">
        <v>0</v>
      </c>
      <c r="J841" s="19">
        <v>-3</v>
      </c>
      <c r="K841" s="19" t="s">
        <v>185</v>
      </c>
      <c r="L841" s="19">
        <v>1</v>
      </c>
      <c r="O841" s="19">
        <v>13990</v>
      </c>
      <c r="P841" s="229">
        <v>45631.136018518519</v>
      </c>
      <c r="Q841" s="19">
        <v>13.99</v>
      </c>
      <c r="R841" s="19" t="s">
        <v>52</v>
      </c>
      <c r="S841" s="62" t="s">
        <v>138</v>
      </c>
    </row>
    <row r="842" spans="1:19" x14ac:dyDescent="0.25">
      <c r="A842" s="62" t="s">
        <v>138</v>
      </c>
      <c r="B842" s="19">
        <v>2629832</v>
      </c>
      <c r="C842" s="19" t="s">
        <v>123</v>
      </c>
      <c r="D842" s="19">
        <v>377301</v>
      </c>
      <c r="E842" s="19">
        <v>4595714</v>
      </c>
      <c r="F842" s="19">
        <v>5</v>
      </c>
      <c r="G842" s="36">
        <v>45631</v>
      </c>
      <c r="H842" s="19">
        <v>1</v>
      </c>
      <c r="I842" s="19">
        <v>0</v>
      </c>
      <c r="J842" s="19">
        <v>0</v>
      </c>
      <c r="L842" s="19">
        <v>1</v>
      </c>
      <c r="M842" s="19">
        <v>4225212</v>
      </c>
      <c r="N842" s="19" t="s">
        <v>220</v>
      </c>
      <c r="O842" s="19">
        <v>912884</v>
      </c>
      <c r="P842" s="229">
        <v>45631.146585648145</v>
      </c>
      <c r="Q842" s="19">
        <v>912.88400000000001</v>
      </c>
      <c r="R842" s="19" t="s">
        <v>52</v>
      </c>
      <c r="S842" s="62" t="s">
        <v>138</v>
      </c>
    </row>
    <row r="843" spans="1:19" x14ac:dyDescent="0.25">
      <c r="A843" s="62" t="s">
        <v>138</v>
      </c>
      <c r="B843" s="19">
        <v>2629832</v>
      </c>
      <c r="C843" s="19" t="s">
        <v>123</v>
      </c>
      <c r="D843" s="19">
        <v>377301</v>
      </c>
      <c r="E843" s="19">
        <v>4595714</v>
      </c>
      <c r="F843" s="19">
        <v>6</v>
      </c>
      <c r="G843" s="36">
        <v>45631</v>
      </c>
      <c r="H843" s="19">
        <v>0</v>
      </c>
      <c r="I843" s="19">
        <v>0</v>
      </c>
      <c r="J843" s="19">
        <v>1938</v>
      </c>
      <c r="K843" s="19" t="s">
        <v>163</v>
      </c>
      <c r="L843" s="19">
        <v>1</v>
      </c>
      <c r="M843" s="19">
        <v>4225212</v>
      </c>
      <c r="N843" s="19" t="s">
        <v>220</v>
      </c>
      <c r="O843" s="19">
        <v>10146</v>
      </c>
      <c r="P843" s="229">
        <v>45631.146701388891</v>
      </c>
      <c r="Q843" s="19">
        <v>10.146000000000001</v>
      </c>
      <c r="R843" s="19" t="s">
        <v>52</v>
      </c>
      <c r="S843" s="62" t="s">
        <v>138</v>
      </c>
    </row>
    <row r="844" spans="1:19" x14ac:dyDescent="0.25">
      <c r="A844" s="62" t="s">
        <v>138</v>
      </c>
      <c r="B844" s="19">
        <v>2629832</v>
      </c>
      <c r="C844" s="19" t="s">
        <v>123</v>
      </c>
      <c r="D844" s="19">
        <v>377301</v>
      </c>
      <c r="E844" s="19">
        <v>4595714</v>
      </c>
      <c r="F844" s="19">
        <v>7</v>
      </c>
      <c r="G844" s="36">
        <v>45631</v>
      </c>
      <c r="H844" s="19">
        <v>0</v>
      </c>
      <c r="I844" s="19">
        <v>1</v>
      </c>
      <c r="J844" s="19">
        <v>0</v>
      </c>
      <c r="L844" s="19">
        <v>1</v>
      </c>
      <c r="O844" s="19">
        <v>9092597</v>
      </c>
      <c r="P844" s="229">
        <v>45631.251944444448</v>
      </c>
      <c r="Q844" s="19">
        <v>9092.5969999999998</v>
      </c>
      <c r="R844" s="19" t="s">
        <v>52</v>
      </c>
      <c r="S844" s="62" t="s">
        <v>138</v>
      </c>
    </row>
    <row r="845" spans="1:19" x14ac:dyDescent="0.25">
      <c r="A845" s="62" t="s">
        <v>138</v>
      </c>
      <c r="B845" s="19">
        <v>2629832</v>
      </c>
      <c r="C845" s="19" t="s">
        <v>123</v>
      </c>
      <c r="D845" s="19">
        <v>377301</v>
      </c>
      <c r="E845" s="19">
        <v>4595714</v>
      </c>
      <c r="F845" s="19">
        <v>8</v>
      </c>
      <c r="G845" s="36">
        <v>45631</v>
      </c>
      <c r="H845" s="19">
        <v>0</v>
      </c>
      <c r="I845" s="19">
        <v>0</v>
      </c>
      <c r="J845" s="19">
        <v>0</v>
      </c>
      <c r="L845" s="19">
        <v>2</v>
      </c>
      <c r="O845" s="19">
        <v>0</v>
      </c>
      <c r="P845" s="229">
        <v>45631.251944444448</v>
      </c>
      <c r="Q845" s="19">
        <v>0</v>
      </c>
      <c r="R845" s="19" t="s">
        <v>52</v>
      </c>
      <c r="S845" s="62" t="s">
        <v>138</v>
      </c>
    </row>
    <row r="846" spans="1:19" x14ac:dyDescent="0.25">
      <c r="A846" s="62" t="s">
        <v>83</v>
      </c>
      <c r="B846" s="19">
        <v>30419382</v>
      </c>
      <c r="C846" s="19" t="s">
        <v>7567</v>
      </c>
      <c r="D846" s="19">
        <v>377305</v>
      </c>
      <c r="E846" s="19">
        <v>4595714</v>
      </c>
      <c r="F846" s="19">
        <v>1</v>
      </c>
      <c r="G846" s="36">
        <v>45628</v>
      </c>
      <c r="H846" s="19">
        <v>0</v>
      </c>
      <c r="I846" s="19">
        <v>0</v>
      </c>
      <c r="J846" s="19">
        <v>0</v>
      </c>
      <c r="L846" s="19">
        <v>0</v>
      </c>
      <c r="O846" s="19">
        <v>3</v>
      </c>
      <c r="P846" s="229">
        <v>45627.782280092593</v>
      </c>
      <c r="Q846" s="19">
        <v>3.0000000000000001E-3</v>
      </c>
      <c r="R846" s="19" t="s">
        <v>55</v>
      </c>
      <c r="S846" s="62" t="s">
        <v>83</v>
      </c>
    </row>
    <row r="847" spans="1:19" x14ac:dyDescent="0.25">
      <c r="A847" s="62" t="s">
        <v>83</v>
      </c>
      <c r="B847" s="19">
        <v>30419382</v>
      </c>
      <c r="C847" s="19" t="s">
        <v>7567</v>
      </c>
      <c r="D847" s="19">
        <v>377305</v>
      </c>
      <c r="E847" s="19">
        <v>4595714</v>
      </c>
      <c r="F847" s="19">
        <v>2</v>
      </c>
      <c r="G847" s="36">
        <v>45628</v>
      </c>
      <c r="H847" s="19">
        <v>0</v>
      </c>
      <c r="I847" s="19">
        <v>0</v>
      </c>
      <c r="J847" s="19">
        <v>0</v>
      </c>
      <c r="L847" s="19">
        <v>1</v>
      </c>
      <c r="O847" s="19">
        <v>7310</v>
      </c>
      <c r="P847" s="229">
        <v>45627.782361111109</v>
      </c>
      <c r="Q847" s="19">
        <v>7.31</v>
      </c>
      <c r="R847" s="19" t="s">
        <v>55</v>
      </c>
      <c r="S847" s="62" t="s">
        <v>83</v>
      </c>
    </row>
    <row r="848" spans="1:19" x14ac:dyDescent="0.25">
      <c r="A848" s="62" t="s">
        <v>83</v>
      </c>
      <c r="B848" s="19">
        <v>30419382</v>
      </c>
      <c r="C848" s="19" t="s">
        <v>7567</v>
      </c>
      <c r="D848" s="19">
        <v>377305</v>
      </c>
      <c r="E848" s="19">
        <v>4595714</v>
      </c>
      <c r="F848" s="19">
        <v>3</v>
      </c>
      <c r="G848" s="36">
        <v>45628</v>
      </c>
      <c r="H848" s="19">
        <v>0</v>
      </c>
      <c r="I848" s="19">
        <v>1</v>
      </c>
      <c r="J848" s="19">
        <v>0</v>
      </c>
      <c r="L848" s="19">
        <v>1</v>
      </c>
      <c r="O848" s="19">
        <v>493753</v>
      </c>
      <c r="P848" s="229">
        <v>45627.788078703707</v>
      </c>
      <c r="Q848" s="19">
        <v>493.75299999999999</v>
      </c>
      <c r="R848" s="19" t="s">
        <v>55</v>
      </c>
      <c r="S848" s="62" t="s">
        <v>83</v>
      </c>
    </row>
    <row r="849" spans="1:19" x14ac:dyDescent="0.25">
      <c r="A849" s="62" t="s">
        <v>83</v>
      </c>
      <c r="B849" s="19">
        <v>30419382</v>
      </c>
      <c r="C849" s="19" t="s">
        <v>7567</v>
      </c>
      <c r="D849" s="19">
        <v>377305</v>
      </c>
      <c r="E849" s="19">
        <v>4595714</v>
      </c>
      <c r="F849" s="19">
        <v>4</v>
      </c>
      <c r="G849" s="36">
        <v>45628</v>
      </c>
      <c r="H849" s="19">
        <v>0</v>
      </c>
      <c r="I849" s="19">
        <v>0</v>
      </c>
      <c r="J849" s="19">
        <v>1936</v>
      </c>
      <c r="K849" s="19" t="s">
        <v>164</v>
      </c>
      <c r="L849" s="19">
        <v>1</v>
      </c>
      <c r="O849" s="19">
        <v>1338610</v>
      </c>
      <c r="P849" s="229">
        <v>45627.803576388891</v>
      </c>
      <c r="Q849" s="19">
        <v>1338.61</v>
      </c>
      <c r="R849" s="19" t="s">
        <v>55</v>
      </c>
      <c r="S849" s="62" t="s">
        <v>83</v>
      </c>
    </row>
    <row r="850" spans="1:19" x14ac:dyDescent="0.25">
      <c r="A850" s="62" t="s">
        <v>83</v>
      </c>
      <c r="B850" s="19">
        <v>30419382</v>
      </c>
      <c r="C850" s="19" t="s">
        <v>7567</v>
      </c>
      <c r="D850" s="19">
        <v>377305</v>
      </c>
      <c r="E850" s="19">
        <v>4595714</v>
      </c>
      <c r="F850" s="19">
        <v>5</v>
      </c>
      <c r="G850" s="36">
        <v>45628</v>
      </c>
      <c r="H850" s="19">
        <v>0</v>
      </c>
      <c r="I850" s="19">
        <v>1</v>
      </c>
      <c r="J850" s="19">
        <v>0</v>
      </c>
      <c r="L850" s="19">
        <v>1</v>
      </c>
      <c r="O850" s="19">
        <v>3709240</v>
      </c>
      <c r="P850" s="229">
        <v>45627.846504629626</v>
      </c>
      <c r="Q850" s="19">
        <v>3709.24</v>
      </c>
      <c r="R850" s="19" t="s">
        <v>55</v>
      </c>
      <c r="S850" s="62" t="s">
        <v>83</v>
      </c>
    </row>
    <row r="851" spans="1:19" x14ac:dyDescent="0.25">
      <c r="A851" s="62" t="s">
        <v>83</v>
      </c>
      <c r="B851" s="19">
        <v>30419382</v>
      </c>
      <c r="C851" s="19" t="s">
        <v>7567</v>
      </c>
      <c r="D851" s="19">
        <v>377305</v>
      </c>
      <c r="E851" s="19">
        <v>4595714</v>
      </c>
      <c r="F851" s="19">
        <v>6</v>
      </c>
      <c r="G851" s="36">
        <v>45628</v>
      </c>
      <c r="H851" s="19">
        <v>0</v>
      </c>
      <c r="I851" s="19">
        <v>0</v>
      </c>
      <c r="J851" s="19">
        <v>-3</v>
      </c>
      <c r="K851" s="19" t="s">
        <v>185</v>
      </c>
      <c r="L851" s="19">
        <v>1</v>
      </c>
      <c r="O851" s="19">
        <v>9130</v>
      </c>
      <c r="P851" s="229">
        <v>45627.846608796295</v>
      </c>
      <c r="Q851" s="19">
        <v>9.1300000000000008</v>
      </c>
      <c r="R851" s="19" t="s">
        <v>55</v>
      </c>
      <c r="S851" s="62" t="s">
        <v>83</v>
      </c>
    </row>
    <row r="852" spans="1:19" x14ac:dyDescent="0.25">
      <c r="A852" s="62" t="s">
        <v>83</v>
      </c>
      <c r="B852" s="19">
        <v>30419382</v>
      </c>
      <c r="C852" s="19" t="s">
        <v>7567</v>
      </c>
      <c r="D852" s="19">
        <v>377305</v>
      </c>
      <c r="E852" s="19">
        <v>4595714</v>
      </c>
      <c r="F852" s="19">
        <v>7</v>
      </c>
      <c r="G852" s="36">
        <v>45628</v>
      </c>
      <c r="H852" s="19">
        <v>1</v>
      </c>
      <c r="I852" s="19">
        <v>0</v>
      </c>
      <c r="J852" s="19">
        <v>0</v>
      </c>
      <c r="L852" s="19">
        <v>1</v>
      </c>
      <c r="M852" s="19">
        <v>4177085</v>
      </c>
      <c r="N852" s="19" t="s">
        <v>211</v>
      </c>
      <c r="O852" s="19">
        <v>654354</v>
      </c>
      <c r="P852" s="229">
        <v>45627.854189814818</v>
      </c>
      <c r="Q852" s="19">
        <v>654.35400000000004</v>
      </c>
      <c r="R852" s="19" t="s">
        <v>55</v>
      </c>
      <c r="S852" s="62" t="s">
        <v>83</v>
      </c>
    </row>
    <row r="853" spans="1:19" x14ac:dyDescent="0.25">
      <c r="A853" s="62" t="s">
        <v>83</v>
      </c>
      <c r="B853" s="19">
        <v>30419382</v>
      </c>
      <c r="C853" s="19" t="s">
        <v>7567</v>
      </c>
      <c r="D853" s="19">
        <v>377305</v>
      </c>
      <c r="E853" s="19">
        <v>4595714</v>
      </c>
      <c r="F853" s="19">
        <v>8</v>
      </c>
      <c r="G853" s="36">
        <v>45628</v>
      </c>
      <c r="H853" s="19">
        <v>0</v>
      </c>
      <c r="I853" s="19">
        <v>0</v>
      </c>
      <c r="J853" s="19">
        <v>1938</v>
      </c>
      <c r="K853" s="19" t="s">
        <v>163</v>
      </c>
      <c r="L853" s="19">
        <v>1</v>
      </c>
      <c r="M853" s="19">
        <v>4177085</v>
      </c>
      <c r="N853" s="19" t="s">
        <v>211</v>
      </c>
      <c r="O853" s="19">
        <v>11663</v>
      </c>
      <c r="P853" s="229">
        <v>45627.854317129626</v>
      </c>
      <c r="Q853" s="19">
        <v>11.663</v>
      </c>
      <c r="R853" s="19" t="s">
        <v>55</v>
      </c>
      <c r="S853" s="62" t="s">
        <v>83</v>
      </c>
    </row>
    <row r="854" spans="1:19" x14ac:dyDescent="0.25">
      <c r="A854" s="62" t="s">
        <v>83</v>
      </c>
      <c r="B854" s="19">
        <v>30419382</v>
      </c>
      <c r="C854" s="19" t="s">
        <v>7567</v>
      </c>
      <c r="D854" s="19">
        <v>377305</v>
      </c>
      <c r="E854" s="19">
        <v>4595714</v>
      </c>
      <c r="F854" s="19">
        <v>9</v>
      </c>
      <c r="G854" s="36">
        <v>45628</v>
      </c>
      <c r="H854" s="19">
        <v>0</v>
      </c>
      <c r="I854" s="19">
        <v>1</v>
      </c>
      <c r="J854" s="19">
        <v>0</v>
      </c>
      <c r="L854" s="19">
        <v>1</v>
      </c>
      <c r="O854" s="19">
        <v>856420</v>
      </c>
      <c r="P854" s="229">
        <v>45627.864236111112</v>
      </c>
      <c r="Q854" s="19">
        <v>856.42</v>
      </c>
      <c r="R854" s="19" t="s">
        <v>55</v>
      </c>
      <c r="S854" s="62" t="s">
        <v>83</v>
      </c>
    </row>
    <row r="855" spans="1:19" x14ac:dyDescent="0.25">
      <c r="A855" s="62" t="s">
        <v>83</v>
      </c>
      <c r="B855" s="19">
        <v>30419382</v>
      </c>
      <c r="C855" s="19" t="s">
        <v>7567</v>
      </c>
      <c r="D855" s="19">
        <v>377305</v>
      </c>
      <c r="E855" s="19">
        <v>4595714</v>
      </c>
      <c r="F855" s="19">
        <v>10</v>
      </c>
      <c r="G855" s="36">
        <v>45628</v>
      </c>
      <c r="H855" s="19">
        <v>0</v>
      </c>
      <c r="I855" s="19">
        <v>0</v>
      </c>
      <c r="J855" s="19">
        <v>1934</v>
      </c>
      <c r="K855" s="19" t="s">
        <v>160</v>
      </c>
      <c r="L855" s="19">
        <v>1</v>
      </c>
      <c r="O855" s="19">
        <v>247600</v>
      </c>
      <c r="P855" s="229">
        <v>45627.867094907408</v>
      </c>
      <c r="Q855" s="19">
        <v>247.6</v>
      </c>
      <c r="R855" s="19" t="s">
        <v>55</v>
      </c>
      <c r="S855" s="62" t="s">
        <v>83</v>
      </c>
    </row>
    <row r="856" spans="1:19" x14ac:dyDescent="0.25">
      <c r="A856" s="62" t="s">
        <v>83</v>
      </c>
      <c r="B856" s="19">
        <v>30419382</v>
      </c>
      <c r="C856" s="19" t="s">
        <v>7567</v>
      </c>
      <c r="D856" s="19">
        <v>377305</v>
      </c>
      <c r="E856" s="19">
        <v>4595714</v>
      </c>
      <c r="F856" s="19">
        <v>11</v>
      </c>
      <c r="G856" s="36">
        <v>45628</v>
      </c>
      <c r="H856" s="19">
        <v>0</v>
      </c>
      <c r="I856" s="19">
        <v>1</v>
      </c>
      <c r="J856" s="19">
        <v>0</v>
      </c>
      <c r="L856" s="19">
        <v>1</v>
      </c>
      <c r="O856" s="19">
        <v>4364593</v>
      </c>
      <c r="P856" s="229">
        <v>45627.917615740742</v>
      </c>
      <c r="Q856" s="19">
        <v>4364.5929999999998</v>
      </c>
      <c r="R856" s="19" t="s">
        <v>55</v>
      </c>
      <c r="S856" s="62" t="s">
        <v>83</v>
      </c>
    </row>
    <row r="857" spans="1:19" x14ac:dyDescent="0.25">
      <c r="A857" s="62" t="s">
        <v>83</v>
      </c>
      <c r="B857" s="19">
        <v>30419382</v>
      </c>
      <c r="C857" s="19" t="s">
        <v>7567</v>
      </c>
      <c r="D857" s="19">
        <v>377305</v>
      </c>
      <c r="E857" s="19">
        <v>4595714</v>
      </c>
      <c r="F857" s="19">
        <v>12</v>
      </c>
      <c r="G857" s="36">
        <v>45628</v>
      </c>
      <c r="H857" s="19">
        <v>0</v>
      </c>
      <c r="I857" s="19">
        <v>0</v>
      </c>
      <c r="J857" s="19">
        <v>1934</v>
      </c>
      <c r="K857" s="19" t="s">
        <v>160</v>
      </c>
      <c r="L857" s="19">
        <v>1</v>
      </c>
      <c r="O857" s="19">
        <v>311824</v>
      </c>
      <c r="P857" s="229">
        <v>45627.921226851853</v>
      </c>
      <c r="Q857" s="19">
        <v>311.82400000000001</v>
      </c>
      <c r="R857" s="19" t="s">
        <v>55</v>
      </c>
      <c r="S857" s="62" t="s">
        <v>83</v>
      </c>
    </row>
    <row r="858" spans="1:19" x14ac:dyDescent="0.25">
      <c r="A858" s="62" t="s">
        <v>83</v>
      </c>
      <c r="B858" s="19">
        <v>30419382</v>
      </c>
      <c r="C858" s="19" t="s">
        <v>7567</v>
      </c>
      <c r="D858" s="19">
        <v>377305</v>
      </c>
      <c r="E858" s="19">
        <v>4595714</v>
      </c>
      <c r="F858" s="19">
        <v>13</v>
      </c>
      <c r="G858" s="36">
        <v>45628</v>
      </c>
      <c r="H858" s="19">
        <v>0</v>
      </c>
      <c r="I858" s="19">
        <v>1</v>
      </c>
      <c r="J858" s="19">
        <v>0</v>
      </c>
      <c r="L858" s="19">
        <v>1</v>
      </c>
      <c r="O858" s="19">
        <v>2103326</v>
      </c>
      <c r="P858" s="229">
        <v>45627.945567129631</v>
      </c>
      <c r="Q858" s="19">
        <v>2103.326</v>
      </c>
      <c r="R858" s="19" t="s">
        <v>55</v>
      </c>
      <c r="S858" s="62" t="s">
        <v>83</v>
      </c>
    </row>
    <row r="859" spans="1:19" x14ac:dyDescent="0.25">
      <c r="A859" s="62" t="s">
        <v>83</v>
      </c>
      <c r="B859" s="19">
        <v>30419382</v>
      </c>
      <c r="C859" s="19" t="s">
        <v>7567</v>
      </c>
      <c r="D859" s="19">
        <v>377305</v>
      </c>
      <c r="E859" s="19">
        <v>4595714</v>
      </c>
      <c r="F859" s="19">
        <v>14</v>
      </c>
      <c r="G859" s="36">
        <v>45628</v>
      </c>
      <c r="H859" s="19">
        <v>0</v>
      </c>
      <c r="I859" s="19">
        <v>0</v>
      </c>
      <c r="J859" s="19">
        <v>1936</v>
      </c>
      <c r="K859" s="19" t="s">
        <v>164</v>
      </c>
      <c r="L859" s="19">
        <v>1</v>
      </c>
      <c r="O859" s="19">
        <v>501367</v>
      </c>
      <c r="P859" s="229">
        <v>45627.951365740744</v>
      </c>
      <c r="Q859" s="19">
        <v>501.36700000000002</v>
      </c>
      <c r="R859" s="19" t="s">
        <v>55</v>
      </c>
      <c r="S859" s="62" t="s">
        <v>83</v>
      </c>
    </row>
    <row r="860" spans="1:19" x14ac:dyDescent="0.25">
      <c r="A860" s="62" t="s">
        <v>83</v>
      </c>
      <c r="B860" s="19">
        <v>30419382</v>
      </c>
      <c r="C860" s="19" t="s">
        <v>7567</v>
      </c>
      <c r="D860" s="19">
        <v>377305</v>
      </c>
      <c r="E860" s="19">
        <v>4595714</v>
      </c>
      <c r="F860" s="19">
        <v>15</v>
      </c>
      <c r="G860" s="36">
        <v>45628</v>
      </c>
      <c r="H860" s="19">
        <v>0</v>
      </c>
      <c r="I860" s="19">
        <v>1</v>
      </c>
      <c r="J860" s="19">
        <v>0</v>
      </c>
      <c r="L860" s="19">
        <v>1</v>
      </c>
      <c r="O860" s="19">
        <v>496550</v>
      </c>
      <c r="P860" s="229">
        <v>45627.957118055558</v>
      </c>
      <c r="Q860" s="19">
        <v>496.55</v>
      </c>
      <c r="R860" s="19" t="s">
        <v>55</v>
      </c>
      <c r="S860" s="62" t="s">
        <v>83</v>
      </c>
    </row>
    <row r="861" spans="1:19" x14ac:dyDescent="0.25">
      <c r="A861" s="62" t="s">
        <v>83</v>
      </c>
      <c r="B861" s="19">
        <v>30419382</v>
      </c>
      <c r="C861" s="19" t="s">
        <v>7567</v>
      </c>
      <c r="D861" s="19">
        <v>377305</v>
      </c>
      <c r="E861" s="19">
        <v>4595714</v>
      </c>
      <c r="F861" s="19">
        <v>16</v>
      </c>
      <c r="G861" s="36">
        <v>45628</v>
      </c>
      <c r="H861" s="19">
        <v>0</v>
      </c>
      <c r="I861" s="19">
        <v>0</v>
      </c>
      <c r="J861" s="19">
        <v>1933</v>
      </c>
      <c r="K861" s="19" t="s">
        <v>167</v>
      </c>
      <c r="L861" s="19">
        <v>1</v>
      </c>
      <c r="O861" s="19">
        <v>158553</v>
      </c>
      <c r="P861" s="229">
        <v>45627.95894675926</v>
      </c>
      <c r="Q861" s="19">
        <v>158.553</v>
      </c>
      <c r="R861" s="19" t="s">
        <v>55</v>
      </c>
      <c r="S861" s="62" t="s">
        <v>83</v>
      </c>
    </row>
    <row r="862" spans="1:19" x14ac:dyDescent="0.25">
      <c r="A862" s="62" t="s">
        <v>83</v>
      </c>
      <c r="B862" s="19">
        <v>30419382</v>
      </c>
      <c r="C862" s="19" t="s">
        <v>7567</v>
      </c>
      <c r="D862" s="19">
        <v>377305</v>
      </c>
      <c r="E862" s="19">
        <v>4595714</v>
      </c>
      <c r="F862" s="19">
        <v>17</v>
      </c>
      <c r="G862" s="36">
        <v>45628</v>
      </c>
      <c r="H862" s="19">
        <v>0</v>
      </c>
      <c r="I862" s="19">
        <v>0</v>
      </c>
      <c r="J862" s="19">
        <v>0</v>
      </c>
      <c r="L862" s="19">
        <v>2</v>
      </c>
      <c r="O862" s="19">
        <v>0</v>
      </c>
      <c r="P862" s="229">
        <v>45627.95894675926</v>
      </c>
      <c r="Q862" s="19">
        <v>0</v>
      </c>
      <c r="R862" s="19" t="s">
        <v>55</v>
      </c>
      <c r="S862" s="62" t="s">
        <v>83</v>
      </c>
    </row>
    <row r="863" spans="1:19" x14ac:dyDescent="0.25">
      <c r="A863" s="62" t="s">
        <v>83</v>
      </c>
      <c r="B863" s="19">
        <v>30419382</v>
      </c>
      <c r="C863" s="19" t="s">
        <v>7567</v>
      </c>
      <c r="D863" s="19">
        <v>377305</v>
      </c>
      <c r="E863" s="19">
        <v>4595714</v>
      </c>
      <c r="F863" s="19">
        <v>1</v>
      </c>
      <c r="G863" s="36">
        <v>45628</v>
      </c>
      <c r="H863" s="19">
        <v>0</v>
      </c>
      <c r="I863" s="19">
        <v>0</v>
      </c>
      <c r="J863" s="19">
        <v>0</v>
      </c>
      <c r="L863" s="19">
        <v>0</v>
      </c>
      <c r="O863" s="19">
        <v>3</v>
      </c>
      <c r="P863" s="229">
        <v>45628.009166666663</v>
      </c>
      <c r="Q863" s="19">
        <v>3.0000000000000001E-3</v>
      </c>
      <c r="R863" s="19" t="s">
        <v>55</v>
      </c>
      <c r="S863" s="62" t="s">
        <v>83</v>
      </c>
    </row>
    <row r="864" spans="1:19" x14ac:dyDescent="0.25">
      <c r="A864" s="62" t="s">
        <v>83</v>
      </c>
      <c r="B864" s="19">
        <v>30419382</v>
      </c>
      <c r="C864" s="19" t="s">
        <v>7567</v>
      </c>
      <c r="D864" s="19">
        <v>377305</v>
      </c>
      <c r="E864" s="19">
        <v>4595714</v>
      </c>
      <c r="F864" s="19">
        <v>2</v>
      </c>
      <c r="G864" s="36">
        <v>45628</v>
      </c>
      <c r="H864" s="19">
        <v>0</v>
      </c>
      <c r="I864" s="19">
        <v>0</v>
      </c>
      <c r="J864" s="19">
        <v>0</v>
      </c>
      <c r="L864" s="19">
        <v>1</v>
      </c>
      <c r="O864" s="19">
        <v>11150</v>
      </c>
      <c r="P864" s="229">
        <v>45628.009293981479</v>
      </c>
      <c r="Q864" s="19">
        <v>11.15</v>
      </c>
      <c r="R864" s="19" t="s">
        <v>55</v>
      </c>
      <c r="S864" s="62" t="s">
        <v>83</v>
      </c>
    </row>
    <row r="865" spans="1:19" x14ac:dyDescent="0.25">
      <c r="A865" s="62" t="s">
        <v>83</v>
      </c>
      <c r="B865" s="19">
        <v>30419382</v>
      </c>
      <c r="C865" s="19" t="s">
        <v>7567</v>
      </c>
      <c r="D865" s="19">
        <v>377305</v>
      </c>
      <c r="E865" s="19">
        <v>4595714</v>
      </c>
      <c r="F865" s="19">
        <v>3</v>
      </c>
      <c r="G865" s="36">
        <v>45628</v>
      </c>
      <c r="H865" s="19">
        <v>0</v>
      </c>
      <c r="I865" s="19">
        <v>1</v>
      </c>
      <c r="J865" s="19">
        <v>0</v>
      </c>
      <c r="L865" s="19">
        <v>1</v>
      </c>
      <c r="O865" s="19">
        <v>5724094</v>
      </c>
      <c r="P865" s="229">
        <v>45628.075543981482</v>
      </c>
      <c r="Q865" s="19">
        <v>5724.0940000000001</v>
      </c>
      <c r="R865" s="19" t="s">
        <v>55</v>
      </c>
      <c r="S865" s="62" t="s">
        <v>83</v>
      </c>
    </row>
    <row r="866" spans="1:19" x14ac:dyDescent="0.25">
      <c r="A866" s="62" t="s">
        <v>83</v>
      </c>
      <c r="B866" s="19">
        <v>30419382</v>
      </c>
      <c r="C866" s="19" t="s">
        <v>7567</v>
      </c>
      <c r="D866" s="19">
        <v>377305</v>
      </c>
      <c r="E866" s="19">
        <v>4595714</v>
      </c>
      <c r="F866" s="19">
        <v>4</v>
      </c>
      <c r="G866" s="36">
        <v>45628</v>
      </c>
      <c r="H866" s="19">
        <v>0</v>
      </c>
      <c r="I866" s="19">
        <v>0</v>
      </c>
      <c r="J866" s="19">
        <v>1934</v>
      </c>
      <c r="K866" s="19" t="s">
        <v>160</v>
      </c>
      <c r="L866" s="19">
        <v>1</v>
      </c>
      <c r="O866" s="19">
        <v>217053</v>
      </c>
      <c r="P866" s="229">
        <v>45628.078055555554</v>
      </c>
      <c r="Q866" s="19">
        <v>217.053</v>
      </c>
      <c r="R866" s="19" t="s">
        <v>55</v>
      </c>
      <c r="S866" s="62" t="s">
        <v>83</v>
      </c>
    </row>
    <row r="867" spans="1:19" x14ac:dyDescent="0.25">
      <c r="A867" s="62" t="s">
        <v>83</v>
      </c>
      <c r="B867" s="19">
        <v>30419382</v>
      </c>
      <c r="C867" s="19" t="s">
        <v>7567</v>
      </c>
      <c r="D867" s="19">
        <v>377305</v>
      </c>
      <c r="E867" s="19">
        <v>4595714</v>
      </c>
      <c r="F867" s="19">
        <v>5</v>
      </c>
      <c r="G867" s="36">
        <v>45628</v>
      </c>
      <c r="H867" s="19">
        <v>0</v>
      </c>
      <c r="I867" s="19">
        <v>1</v>
      </c>
      <c r="J867" s="19">
        <v>0</v>
      </c>
      <c r="L867" s="19">
        <v>1</v>
      </c>
      <c r="O867" s="19">
        <v>567420</v>
      </c>
      <c r="P867" s="229">
        <v>45628.084629629629</v>
      </c>
      <c r="Q867" s="19">
        <v>567.41999999999996</v>
      </c>
      <c r="R867" s="19" t="s">
        <v>55</v>
      </c>
      <c r="S867" s="62" t="s">
        <v>83</v>
      </c>
    </row>
    <row r="868" spans="1:19" x14ac:dyDescent="0.25">
      <c r="A868" s="62" t="s">
        <v>83</v>
      </c>
      <c r="B868" s="19">
        <v>30419382</v>
      </c>
      <c r="C868" s="19" t="s">
        <v>7567</v>
      </c>
      <c r="D868" s="19">
        <v>377305</v>
      </c>
      <c r="E868" s="19">
        <v>4595714</v>
      </c>
      <c r="F868" s="19">
        <v>6</v>
      </c>
      <c r="G868" s="36">
        <v>45628</v>
      </c>
      <c r="H868" s="19">
        <v>0</v>
      </c>
      <c r="I868" s="19">
        <v>0</v>
      </c>
      <c r="J868" s="19">
        <v>-3</v>
      </c>
      <c r="K868" s="19" t="s">
        <v>185</v>
      </c>
      <c r="L868" s="19">
        <v>1</v>
      </c>
      <c r="O868" s="19">
        <v>15917</v>
      </c>
      <c r="P868" s="229">
        <v>45628.084814814814</v>
      </c>
      <c r="Q868" s="19">
        <v>15.917</v>
      </c>
      <c r="R868" s="19" t="s">
        <v>55</v>
      </c>
      <c r="S868" s="62" t="s">
        <v>83</v>
      </c>
    </row>
    <row r="869" spans="1:19" x14ac:dyDescent="0.25">
      <c r="A869" s="62" t="s">
        <v>83</v>
      </c>
      <c r="B869" s="19">
        <v>30419382</v>
      </c>
      <c r="C869" s="19" t="s">
        <v>7567</v>
      </c>
      <c r="D869" s="19">
        <v>377305</v>
      </c>
      <c r="E869" s="19">
        <v>4595714</v>
      </c>
      <c r="F869" s="19">
        <v>7</v>
      </c>
      <c r="G869" s="36">
        <v>45628</v>
      </c>
      <c r="H869" s="19">
        <v>0</v>
      </c>
      <c r="I869" s="19">
        <v>0</v>
      </c>
      <c r="J869" s="19">
        <v>-1</v>
      </c>
      <c r="K869" s="19" t="s">
        <v>119</v>
      </c>
      <c r="L869" s="19">
        <v>1</v>
      </c>
      <c r="M869" s="19">
        <v>4177085</v>
      </c>
      <c r="N869" s="19" t="s">
        <v>211</v>
      </c>
      <c r="O869" s="19">
        <v>4633</v>
      </c>
      <c r="P869" s="229">
        <v>45628.084861111114</v>
      </c>
      <c r="Q869" s="19">
        <v>4.633</v>
      </c>
      <c r="R869" s="19" t="s">
        <v>55</v>
      </c>
      <c r="S869" s="62" t="s">
        <v>83</v>
      </c>
    </row>
    <row r="870" spans="1:19" x14ac:dyDescent="0.25">
      <c r="A870" s="62" t="s">
        <v>83</v>
      </c>
      <c r="B870" s="19">
        <v>30419382</v>
      </c>
      <c r="C870" s="19" t="s">
        <v>7567</v>
      </c>
      <c r="D870" s="19">
        <v>377305</v>
      </c>
      <c r="E870" s="19">
        <v>4595714</v>
      </c>
      <c r="F870" s="19">
        <v>8</v>
      </c>
      <c r="G870" s="36">
        <v>45628</v>
      </c>
      <c r="H870" s="19">
        <v>0</v>
      </c>
      <c r="I870" s="19">
        <v>1</v>
      </c>
      <c r="J870" s="19">
        <v>0</v>
      </c>
      <c r="L870" s="19">
        <v>1</v>
      </c>
      <c r="O870" s="19">
        <v>23</v>
      </c>
      <c r="P870" s="229">
        <v>45628.084861111114</v>
      </c>
      <c r="Q870" s="19">
        <v>2.3E-2</v>
      </c>
      <c r="R870" s="19" t="s">
        <v>55</v>
      </c>
      <c r="S870" s="62" t="s">
        <v>83</v>
      </c>
    </row>
    <row r="871" spans="1:19" x14ac:dyDescent="0.25">
      <c r="A871" s="62" t="s">
        <v>83</v>
      </c>
      <c r="B871" s="19">
        <v>30419382</v>
      </c>
      <c r="C871" s="19" t="s">
        <v>7567</v>
      </c>
      <c r="D871" s="19">
        <v>377305</v>
      </c>
      <c r="E871" s="19">
        <v>4595714</v>
      </c>
      <c r="F871" s="19">
        <v>9</v>
      </c>
      <c r="G871" s="36">
        <v>45628</v>
      </c>
      <c r="H871" s="19">
        <v>0</v>
      </c>
      <c r="I871" s="19">
        <v>0</v>
      </c>
      <c r="J871" s="19">
        <v>-3</v>
      </c>
      <c r="K871" s="19" t="s">
        <v>185</v>
      </c>
      <c r="L871" s="19">
        <v>1</v>
      </c>
      <c r="O871" s="19">
        <v>3644</v>
      </c>
      <c r="P871" s="229">
        <v>45628.084907407407</v>
      </c>
      <c r="Q871" s="19">
        <v>3.6440000000000001</v>
      </c>
      <c r="R871" s="19" t="s">
        <v>55</v>
      </c>
      <c r="S871" s="62" t="s">
        <v>83</v>
      </c>
    </row>
    <row r="872" spans="1:19" x14ac:dyDescent="0.25">
      <c r="A872" s="62" t="s">
        <v>83</v>
      </c>
      <c r="B872" s="19">
        <v>30419382</v>
      </c>
      <c r="C872" s="19" t="s">
        <v>7567</v>
      </c>
      <c r="D872" s="19">
        <v>377305</v>
      </c>
      <c r="E872" s="19">
        <v>4595714</v>
      </c>
      <c r="F872" s="19">
        <v>10</v>
      </c>
      <c r="G872" s="36">
        <v>45628</v>
      </c>
      <c r="H872" s="19">
        <v>1</v>
      </c>
      <c r="I872" s="19">
        <v>0</v>
      </c>
      <c r="J872" s="19">
        <v>0</v>
      </c>
      <c r="L872" s="19">
        <v>1</v>
      </c>
      <c r="M872" s="19">
        <v>4177085</v>
      </c>
      <c r="N872" s="19" t="s">
        <v>211</v>
      </c>
      <c r="O872" s="19">
        <v>358770</v>
      </c>
      <c r="P872" s="229">
        <v>45628.089062500003</v>
      </c>
      <c r="Q872" s="19">
        <v>358.77</v>
      </c>
      <c r="R872" s="19" t="s">
        <v>55</v>
      </c>
      <c r="S872" s="62" t="s">
        <v>83</v>
      </c>
    </row>
    <row r="873" spans="1:19" x14ac:dyDescent="0.25">
      <c r="A873" s="62" t="s">
        <v>83</v>
      </c>
      <c r="B873" s="19">
        <v>30419382</v>
      </c>
      <c r="C873" s="19" t="s">
        <v>7567</v>
      </c>
      <c r="D873" s="19">
        <v>377305</v>
      </c>
      <c r="E873" s="19">
        <v>4595714</v>
      </c>
      <c r="F873" s="19">
        <v>11</v>
      </c>
      <c r="G873" s="36">
        <v>45628</v>
      </c>
      <c r="H873" s="19">
        <v>0</v>
      </c>
      <c r="I873" s="19">
        <v>0</v>
      </c>
      <c r="J873" s="19">
        <v>1938</v>
      </c>
      <c r="K873" s="19" t="s">
        <v>163</v>
      </c>
      <c r="L873" s="19">
        <v>1</v>
      </c>
      <c r="M873" s="19">
        <v>4177085</v>
      </c>
      <c r="N873" s="19" t="s">
        <v>211</v>
      </c>
      <c r="O873" s="19">
        <v>18676</v>
      </c>
      <c r="P873" s="229">
        <v>45628.089282407411</v>
      </c>
      <c r="Q873" s="19">
        <v>18.675999999999998</v>
      </c>
      <c r="R873" s="19" t="s">
        <v>55</v>
      </c>
      <c r="S873" s="62" t="s">
        <v>83</v>
      </c>
    </row>
    <row r="874" spans="1:19" x14ac:dyDescent="0.25">
      <c r="A874" s="62" t="s">
        <v>83</v>
      </c>
      <c r="B874" s="19">
        <v>30419382</v>
      </c>
      <c r="C874" s="19" t="s">
        <v>7567</v>
      </c>
      <c r="D874" s="19">
        <v>377305</v>
      </c>
      <c r="E874" s="19">
        <v>4595714</v>
      </c>
      <c r="F874" s="19">
        <v>12</v>
      </c>
      <c r="G874" s="36">
        <v>45628</v>
      </c>
      <c r="H874" s="19">
        <v>0</v>
      </c>
      <c r="I874" s="19">
        <v>1</v>
      </c>
      <c r="J874" s="19">
        <v>0</v>
      </c>
      <c r="L874" s="19">
        <v>1</v>
      </c>
      <c r="O874" s="19">
        <v>3107780</v>
      </c>
      <c r="P874" s="229">
        <v>45628.125243055554</v>
      </c>
      <c r="Q874" s="19">
        <v>3107.78</v>
      </c>
      <c r="R874" s="19" t="s">
        <v>55</v>
      </c>
      <c r="S874" s="62" t="s">
        <v>83</v>
      </c>
    </row>
    <row r="875" spans="1:19" x14ac:dyDescent="0.25">
      <c r="A875" s="62" t="s">
        <v>83</v>
      </c>
      <c r="B875" s="19">
        <v>30419382</v>
      </c>
      <c r="C875" s="19" t="s">
        <v>7567</v>
      </c>
      <c r="D875" s="19">
        <v>377305</v>
      </c>
      <c r="E875" s="19">
        <v>4595714</v>
      </c>
      <c r="F875" s="19">
        <v>13</v>
      </c>
      <c r="G875" s="36">
        <v>45628</v>
      </c>
      <c r="H875" s="19">
        <v>0</v>
      </c>
      <c r="I875" s="19">
        <v>0</v>
      </c>
      <c r="J875" s="19">
        <v>0</v>
      </c>
      <c r="L875" s="19">
        <v>2</v>
      </c>
      <c r="O875" s="19">
        <v>0</v>
      </c>
      <c r="P875" s="229">
        <v>45628.125243055554</v>
      </c>
      <c r="Q875" s="19">
        <v>0</v>
      </c>
      <c r="R875" s="19" t="s">
        <v>55</v>
      </c>
      <c r="S875" s="62" t="s">
        <v>83</v>
      </c>
    </row>
    <row r="876" spans="1:19" x14ac:dyDescent="0.25">
      <c r="A876" s="62" t="s">
        <v>83</v>
      </c>
      <c r="B876" s="19">
        <v>30419382</v>
      </c>
      <c r="C876" s="19" t="s">
        <v>7567</v>
      </c>
      <c r="D876" s="19">
        <v>377305</v>
      </c>
      <c r="E876" s="19">
        <v>4595714</v>
      </c>
      <c r="F876" s="19">
        <v>1</v>
      </c>
      <c r="G876" s="36">
        <v>45629</v>
      </c>
      <c r="H876" s="19">
        <v>0</v>
      </c>
      <c r="I876" s="19">
        <v>0</v>
      </c>
      <c r="J876" s="19">
        <v>0</v>
      </c>
      <c r="L876" s="19">
        <v>0</v>
      </c>
      <c r="O876" s="19">
        <v>13</v>
      </c>
      <c r="P876" s="229">
        <v>45628.789155092592</v>
      </c>
      <c r="Q876" s="19">
        <v>1.2999999999999999E-2</v>
      </c>
      <c r="R876" s="19" t="s">
        <v>55</v>
      </c>
      <c r="S876" s="62" t="s">
        <v>83</v>
      </c>
    </row>
    <row r="877" spans="1:19" x14ac:dyDescent="0.25">
      <c r="A877" s="62" t="s">
        <v>83</v>
      </c>
      <c r="B877" s="19">
        <v>30419382</v>
      </c>
      <c r="C877" s="19" t="s">
        <v>7567</v>
      </c>
      <c r="D877" s="19">
        <v>377305</v>
      </c>
      <c r="E877" s="19">
        <v>4595714</v>
      </c>
      <c r="F877" s="19">
        <v>2</v>
      </c>
      <c r="G877" s="36">
        <v>45629</v>
      </c>
      <c r="H877" s="19">
        <v>0</v>
      </c>
      <c r="I877" s="19">
        <v>0</v>
      </c>
      <c r="J877" s="19">
        <v>0</v>
      </c>
      <c r="L877" s="19">
        <v>1</v>
      </c>
      <c r="O877" s="19">
        <v>5780</v>
      </c>
      <c r="P877" s="229">
        <v>45628.789212962962</v>
      </c>
      <c r="Q877" s="19">
        <v>5.78</v>
      </c>
      <c r="R877" s="19" t="s">
        <v>55</v>
      </c>
      <c r="S877" s="62" t="s">
        <v>83</v>
      </c>
    </row>
    <row r="878" spans="1:19" x14ac:dyDescent="0.25">
      <c r="A878" s="62" t="s">
        <v>83</v>
      </c>
      <c r="B878" s="19">
        <v>30419382</v>
      </c>
      <c r="C878" s="19" t="s">
        <v>7567</v>
      </c>
      <c r="D878" s="19">
        <v>377305</v>
      </c>
      <c r="E878" s="19">
        <v>4595714</v>
      </c>
      <c r="F878" s="19">
        <v>3</v>
      </c>
      <c r="G878" s="36">
        <v>45629</v>
      </c>
      <c r="H878" s="19">
        <v>0</v>
      </c>
      <c r="I878" s="19">
        <v>1</v>
      </c>
      <c r="J878" s="19">
        <v>0</v>
      </c>
      <c r="L878" s="19">
        <v>1</v>
      </c>
      <c r="O878" s="19">
        <v>1469037</v>
      </c>
      <c r="P878" s="229">
        <v>45628.806215277778</v>
      </c>
      <c r="Q878" s="19">
        <v>1469.037</v>
      </c>
      <c r="R878" s="19" t="s">
        <v>55</v>
      </c>
      <c r="S878" s="62" t="s">
        <v>83</v>
      </c>
    </row>
    <row r="879" spans="1:19" x14ac:dyDescent="0.25">
      <c r="A879" s="62" t="s">
        <v>83</v>
      </c>
      <c r="B879" s="19">
        <v>30419382</v>
      </c>
      <c r="C879" s="19" t="s">
        <v>7567</v>
      </c>
      <c r="D879" s="19">
        <v>377305</v>
      </c>
      <c r="E879" s="19">
        <v>4595714</v>
      </c>
      <c r="F879" s="19">
        <v>4</v>
      </c>
      <c r="G879" s="36">
        <v>45629</v>
      </c>
      <c r="H879" s="19">
        <v>0</v>
      </c>
      <c r="I879" s="19">
        <v>0</v>
      </c>
      <c r="J879" s="19">
        <v>1936</v>
      </c>
      <c r="K879" s="19" t="s">
        <v>164</v>
      </c>
      <c r="L879" s="19">
        <v>1</v>
      </c>
      <c r="O879" s="19">
        <v>2483836</v>
      </c>
      <c r="P879" s="229">
        <v>45628.834965277776</v>
      </c>
      <c r="Q879" s="19">
        <v>2483.8359999999998</v>
      </c>
      <c r="R879" s="19" t="s">
        <v>55</v>
      </c>
      <c r="S879" s="62" t="s">
        <v>83</v>
      </c>
    </row>
    <row r="880" spans="1:19" x14ac:dyDescent="0.25">
      <c r="A880" s="62" t="s">
        <v>83</v>
      </c>
      <c r="B880" s="19">
        <v>30419382</v>
      </c>
      <c r="C880" s="19" t="s">
        <v>7567</v>
      </c>
      <c r="D880" s="19">
        <v>377305</v>
      </c>
      <c r="E880" s="19">
        <v>4595714</v>
      </c>
      <c r="F880" s="19">
        <v>5</v>
      </c>
      <c r="G880" s="36">
        <v>45629</v>
      </c>
      <c r="H880" s="19">
        <v>0</v>
      </c>
      <c r="I880" s="19">
        <v>1</v>
      </c>
      <c r="J880" s="19">
        <v>0</v>
      </c>
      <c r="L880" s="19">
        <v>1</v>
      </c>
      <c r="O880" s="19">
        <v>340097</v>
      </c>
      <c r="P880" s="229">
        <v>45628.838900462964</v>
      </c>
      <c r="Q880" s="19">
        <v>340.09699999999998</v>
      </c>
      <c r="R880" s="19" t="s">
        <v>55</v>
      </c>
      <c r="S880" s="62" t="s">
        <v>83</v>
      </c>
    </row>
    <row r="881" spans="1:19" x14ac:dyDescent="0.25">
      <c r="A881" s="62" t="s">
        <v>83</v>
      </c>
      <c r="B881" s="19">
        <v>30419382</v>
      </c>
      <c r="C881" s="19" t="s">
        <v>7567</v>
      </c>
      <c r="D881" s="19">
        <v>377305</v>
      </c>
      <c r="E881" s="19">
        <v>4595714</v>
      </c>
      <c r="F881" s="19">
        <v>6</v>
      </c>
      <c r="G881" s="36">
        <v>45629</v>
      </c>
      <c r="H881" s="19">
        <v>0</v>
      </c>
      <c r="I881" s="19">
        <v>0</v>
      </c>
      <c r="J881" s="19">
        <v>1934</v>
      </c>
      <c r="K881" s="19" t="s">
        <v>160</v>
      </c>
      <c r="L881" s="19">
        <v>1</v>
      </c>
      <c r="O881" s="19">
        <v>223000</v>
      </c>
      <c r="P881" s="229">
        <v>45628.841481481482</v>
      </c>
      <c r="Q881" s="19">
        <v>223</v>
      </c>
      <c r="R881" s="19" t="s">
        <v>55</v>
      </c>
      <c r="S881" s="62" t="s">
        <v>83</v>
      </c>
    </row>
    <row r="882" spans="1:19" x14ac:dyDescent="0.25">
      <c r="A882" s="62" t="s">
        <v>83</v>
      </c>
      <c r="B882" s="19">
        <v>30419382</v>
      </c>
      <c r="C882" s="19" t="s">
        <v>7567</v>
      </c>
      <c r="D882" s="19">
        <v>377305</v>
      </c>
      <c r="E882" s="19">
        <v>4595714</v>
      </c>
      <c r="F882" s="19">
        <v>7</v>
      </c>
      <c r="G882" s="36">
        <v>45629</v>
      </c>
      <c r="H882" s="19">
        <v>0</v>
      </c>
      <c r="I882" s="19">
        <v>1</v>
      </c>
      <c r="J882" s="19">
        <v>0</v>
      </c>
      <c r="L882" s="19">
        <v>1</v>
      </c>
      <c r="O882" s="19">
        <v>3104307</v>
      </c>
      <c r="P882" s="229">
        <v>45628.877418981479</v>
      </c>
      <c r="Q882" s="19">
        <v>3104.3069999999998</v>
      </c>
      <c r="R882" s="19" t="s">
        <v>55</v>
      </c>
      <c r="S882" s="62" t="s">
        <v>83</v>
      </c>
    </row>
    <row r="883" spans="1:19" x14ac:dyDescent="0.25">
      <c r="A883" s="62" t="s">
        <v>83</v>
      </c>
      <c r="B883" s="19">
        <v>30419382</v>
      </c>
      <c r="C883" s="19" t="s">
        <v>7567</v>
      </c>
      <c r="D883" s="19">
        <v>377305</v>
      </c>
      <c r="E883" s="19">
        <v>4595714</v>
      </c>
      <c r="F883" s="19">
        <v>8</v>
      </c>
      <c r="G883" s="36">
        <v>45629</v>
      </c>
      <c r="H883" s="19">
        <v>0</v>
      </c>
      <c r="I883" s="19">
        <v>0</v>
      </c>
      <c r="J883" s="19">
        <v>-3</v>
      </c>
      <c r="K883" s="19" t="s">
        <v>185</v>
      </c>
      <c r="L883" s="19">
        <v>1</v>
      </c>
      <c r="O883" s="19">
        <v>5750</v>
      </c>
      <c r="P883" s="229">
        <v>45628.877476851849</v>
      </c>
      <c r="Q883" s="19">
        <v>5.75</v>
      </c>
      <c r="R883" s="19" t="s">
        <v>55</v>
      </c>
      <c r="S883" s="62" t="s">
        <v>83</v>
      </c>
    </row>
    <row r="884" spans="1:19" x14ac:dyDescent="0.25">
      <c r="A884" s="62" t="s">
        <v>83</v>
      </c>
      <c r="B884" s="19">
        <v>30419382</v>
      </c>
      <c r="C884" s="19" t="s">
        <v>7567</v>
      </c>
      <c r="D884" s="19">
        <v>377305</v>
      </c>
      <c r="E884" s="19">
        <v>4595714</v>
      </c>
      <c r="F884" s="19">
        <v>9</v>
      </c>
      <c r="G884" s="36">
        <v>45629</v>
      </c>
      <c r="H884" s="19">
        <v>1</v>
      </c>
      <c r="I884" s="19">
        <v>0</v>
      </c>
      <c r="J884" s="19">
        <v>0</v>
      </c>
      <c r="L884" s="19">
        <v>1</v>
      </c>
      <c r="M884" s="19">
        <v>4177085</v>
      </c>
      <c r="N884" s="19" t="s">
        <v>211</v>
      </c>
      <c r="O884" s="19">
        <v>348193</v>
      </c>
      <c r="P884" s="229">
        <v>45628.881516203706</v>
      </c>
      <c r="Q884" s="19">
        <v>348.19299999999998</v>
      </c>
      <c r="R884" s="19" t="s">
        <v>55</v>
      </c>
      <c r="S884" s="62" t="s">
        <v>83</v>
      </c>
    </row>
    <row r="885" spans="1:19" x14ac:dyDescent="0.25">
      <c r="A885" s="62" t="s">
        <v>83</v>
      </c>
      <c r="B885" s="19">
        <v>30419382</v>
      </c>
      <c r="C885" s="19" t="s">
        <v>7567</v>
      </c>
      <c r="D885" s="19">
        <v>377305</v>
      </c>
      <c r="E885" s="19">
        <v>4595714</v>
      </c>
      <c r="F885" s="19">
        <v>10</v>
      </c>
      <c r="G885" s="36">
        <v>45629</v>
      </c>
      <c r="H885" s="19">
        <v>0</v>
      </c>
      <c r="I885" s="19">
        <v>0</v>
      </c>
      <c r="J885" s="19">
        <v>1938</v>
      </c>
      <c r="K885" s="19" t="s">
        <v>163</v>
      </c>
      <c r="L885" s="19">
        <v>1</v>
      </c>
      <c r="M885" s="19">
        <v>4177085</v>
      </c>
      <c r="N885" s="19" t="s">
        <v>211</v>
      </c>
      <c r="O885" s="19">
        <v>16457</v>
      </c>
      <c r="P885" s="229">
        <v>45628.881701388891</v>
      </c>
      <c r="Q885" s="19">
        <v>16.457000000000001</v>
      </c>
      <c r="R885" s="19" t="s">
        <v>55</v>
      </c>
      <c r="S885" s="62" t="s">
        <v>83</v>
      </c>
    </row>
    <row r="886" spans="1:19" x14ac:dyDescent="0.25">
      <c r="A886" s="62" t="s">
        <v>83</v>
      </c>
      <c r="B886" s="19">
        <v>30419382</v>
      </c>
      <c r="C886" s="19" t="s">
        <v>7567</v>
      </c>
      <c r="D886" s="19">
        <v>377305</v>
      </c>
      <c r="E886" s="19">
        <v>4595714</v>
      </c>
      <c r="F886" s="19">
        <v>11</v>
      </c>
      <c r="G886" s="36">
        <v>45629</v>
      </c>
      <c r="H886" s="19">
        <v>0</v>
      </c>
      <c r="I886" s="19">
        <v>1</v>
      </c>
      <c r="J886" s="19">
        <v>0</v>
      </c>
      <c r="L886" s="19">
        <v>1</v>
      </c>
      <c r="O886" s="19">
        <v>3069643</v>
      </c>
      <c r="P886" s="229">
        <v>45628.917233796295</v>
      </c>
      <c r="Q886" s="19">
        <v>3069.643</v>
      </c>
      <c r="R886" s="19" t="s">
        <v>55</v>
      </c>
      <c r="S886" s="62" t="s">
        <v>83</v>
      </c>
    </row>
    <row r="887" spans="1:19" x14ac:dyDescent="0.25">
      <c r="A887" s="62" t="s">
        <v>83</v>
      </c>
      <c r="B887" s="19">
        <v>30419382</v>
      </c>
      <c r="C887" s="19" t="s">
        <v>7567</v>
      </c>
      <c r="D887" s="19">
        <v>377305</v>
      </c>
      <c r="E887" s="19">
        <v>4595714</v>
      </c>
      <c r="F887" s="19">
        <v>12</v>
      </c>
      <c r="G887" s="36">
        <v>45629</v>
      </c>
      <c r="H887" s="19">
        <v>0</v>
      </c>
      <c r="I887" s="19">
        <v>0</v>
      </c>
      <c r="J887" s="19">
        <v>1931</v>
      </c>
      <c r="K887" s="19" t="s">
        <v>168</v>
      </c>
      <c r="L887" s="19">
        <v>1</v>
      </c>
      <c r="O887" s="19">
        <v>469990</v>
      </c>
      <c r="P887" s="229">
        <v>45628.922673611109</v>
      </c>
      <c r="Q887" s="19">
        <v>469.99</v>
      </c>
      <c r="R887" s="19" t="s">
        <v>55</v>
      </c>
      <c r="S887" s="62" t="s">
        <v>83</v>
      </c>
    </row>
    <row r="888" spans="1:19" x14ac:dyDescent="0.25">
      <c r="A888" s="62" t="s">
        <v>83</v>
      </c>
      <c r="B888" s="19">
        <v>30419382</v>
      </c>
      <c r="C888" s="19" t="s">
        <v>7567</v>
      </c>
      <c r="D888" s="19">
        <v>377305</v>
      </c>
      <c r="E888" s="19">
        <v>4595714</v>
      </c>
      <c r="F888" s="19">
        <v>13</v>
      </c>
      <c r="G888" s="36">
        <v>45629</v>
      </c>
      <c r="H888" s="19">
        <v>0</v>
      </c>
      <c r="I888" s="19">
        <v>0</v>
      </c>
      <c r="J888" s="19">
        <v>1934</v>
      </c>
      <c r="K888" s="19" t="s">
        <v>160</v>
      </c>
      <c r="L888" s="19">
        <v>1</v>
      </c>
      <c r="O888" s="19">
        <v>259820</v>
      </c>
      <c r="P888" s="229">
        <v>45628.925671296296</v>
      </c>
      <c r="Q888" s="19">
        <v>259.82</v>
      </c>
      <c r="R888" s="19" t="s">
        <v>55</v>
      </c>
      <c r="S888" s="62" t="s">
        <v>83</v>
      </c>
    </row>
    <row r="889" spans="1:19" x14ac:dyDescent="0.25">
      <c r="A889" s="62" t="s">
        <v>83</v>
      </c>
      <c r="B889" s="19">
        <v>30419382</v>
      </c>
      <c r="C889" s="19" t="s">
        <v>7567</v>
      </c>
      <c r="D889" s="19">
        <v>377305</v>
      </c>
      <c r="E889" s="19">
        <v>4595714</v>
      </c>
      <c r="F889" s="19">
        <v>14</v>
      </c>
      <c r="G889" s="36">
        <v>45629</v>
      </c>
      <c r="H889" s="19">
        <v>0</v>
      </c>
      <c r="I889" s="19">
        <v>1</v>
      </c>
      <c r="J889" s="19">
        <v>0</v>
      </c>
      <c r="L889" s="19">
        <v>1</v>
      </c>
      <c r="O889" s="19">
        <v>2868240</v>
      </c>
      <c r="P889" s="229">
        <v>45628.958877314813</v>
      </c>
      <c r="Q889" s="19">
        <v>2868.24</v>
      </c>
      <c r="R889" s="19" t="s">
        <v>55</v>
      </c>
      <c r="S889" s="62" t="s">
        <v>83</v>
      </c>
    </row>
    <row r="890" spans="1:19" x14ac:dyDescent="0.25">
      <c r="A890" s="62" t="s">
        <v>83</v>
      </c>
      <c r="B890" s="19">
        <v>30419382</v>
      </c>
      <c r="C890" s="19" t="s">
        <v>7567</v>
      </c>
      <c r="D890" s="19">
        <v>377305</v>
      </c>
      <c r="E890" s="19">
        <v>4595714</v>
      </c>
      <c r="F890" s="19">
        <v>15</v>
      </c>
      <c r="G890" s="36">
        <v>45629</v>
      </c>
      <c r="H890" s="19">
        <v>0</v>
      </c>
      <c r="I890" s="19">
        <v>0</v>
      </c>
      <c r="J890" s="19">
        <v>1931</v>
      </c>
      <c r="K890" s="19" t="s">
        <v>168</v>
      </c>
      <c r="L890" s="19">
        <v>1</v>
      </c>
      <c r="O890" s="19">
        <v>4553143</v>
      </c>
      <c r="P890" s="229">
        <v>45629.011574074073</v>
      </c>
      <c r="Q890" s="19">
        <v>4553.143</v>
      </c>
      <c r="R890" s="19" t="s">
        <v>55</v>
      </c>
      <c r="S890" s="62" t="s">
        <v>83</v>
      </c>
    </row>
    <row r="891" spans="1:19" x14ac:dyDescent="0.25">
      <c r="A891" s="62" t="s">
        <v>83</v>
      </c>
      <c r="B891" s="19">
        <v>30419382</v>
      </c>
      <c r="C891" s="19" t="s">
        <v>7567</v>
      </c>
      <c r="D891" s="19">
        <v>377305</v>
      </c>
      <c r="E891" s="19">
        <v>4595714</v>
      </c>
      <c r="F891" s="19">
        <v>16</v>
      </c>
      <c r="G891" s="36">
        <v>45629</v>
      </c>
      <c r="H891" s="19">
        <v>0</v>
      </c>
      <c r="I891" s="19">
        <v>0</v>
      </c>
      <c r="J891" s="19">
        <v>0</v>
      </c>
      <c r="L891" s="19">
        <v>2</v>
      </c>
      <c r="O891" s="19">
        <v>0</v>
      </c>
      <c r="P891" s="229">
        <v>45629.011574074073</v>
      </c>
      <c r="Q891" s="19">
        <v>0</v>
      </c>
      <c r="R891" s="19" t="s">
        <v>55</v>
      </c>
      <c r="S891" s="62" t="s">
        <v>83</v>
      </c>
    </row>
    <row r="892" spans="1:19" x14ac:dyDescent="0.25">
      <c r="A892" s="62" t="s">
        <v>83</v>
      </c>
      <c r="B892" s="19">
        <v>30419382</v>
      </c>
      <c r="C892" s="19" t="s">
        <v>7567</v>
      </c>
      <c r="D892" s="19">
        <v>377305</v>
      </c>
      <c r="E892" s="19">
        <v>4595714</v>
      </c>
      <c r="F892" s="19">
        <v>1</v>
      </c>
      <c r="G892" s="36">
        <v>45629</v>
      </c>
      <c r="H892" s="19">
        <v>0</v>
      </c>
      <c r="I892" s="19">
        <v>0</v>
      </c>
      <c r="J892" s="19">
        <v>0</v>
      </c>
      <c r="L892" s="19">
        <v>0</v>
      </c>
      <c r="O892" s="19">
        <v>0</v>
      </c>
      <c r="P892" s="229">
        <v>45629.063518518517</v>
      </c>
      <c r="Q892" s="19">
        <v>0</v>
      </c>
      <c r="R892" s="19" t="s">
        <v>55</v>
      </c>
      <c r="S892" s="62" t="s">
        <v>83</v>
      </c>
    </row>
    <row r="893" spans="1:19" x14ac:dyDescent="0.25">
      <c r="A893" s="62" t="s">
        <v>83</v>
      </c>
      <c r="B893" s="19">
        <v>30419382</v>
      </c>
      <c r="C893" s="19" t="s">
        <v>7567</v>
      </c>
      <c r="D893" s="19">
        <v>377305</v>
      </c>
      <c r="E893" s="19">
        <v>4595714</v>
      </c>
      <c r="F893" s="19">
        <v>2</v>
      </c>
      <c r="G893" s="36">
        <v>45629</v>
      </c>
      <c r="H893" s="19">
        <v>0</v>
      </c>
      <c r="I893" s="19">
        <v>0</v>
      </c>
      <c r="J893" s="19">
        <v>0</v>
      </c>
      <c r="L893" s="19">
        <v>1</v>
      </c>
      <c r="O893" s="19">
        <v>9473</v>
      </c>
      <c r="P893" s="229">
        <v>45629.063634259262</v>
      </c>
      <c r="Q893" s="19">
        <v>9.4730000000000008</v>
      </c>
      <c r="R893" s="19" t="s">
        <v>55</v>
      </c>
      <c r="S893" s="62" t="s">
        <v>83</v>
      </c>
    </row>
    <row r="894" spans="1:19" x14ac:dyDescent="0.25">
      <c r="A894" s="62" t="s">
        <v>83</v>
      </c>
      <c r="B894" s="19">
        <v>30419382</v>
      </c>
      <c r="C894" s="19" t="s">
        <v>7567</v>
      </c>
      <c r="D894" s="19">
        <v>377305</v>
      </c>
      <c r="E894" s="19">
        <v>4595714</v>
      </c>
      <c r="F894" s="19">
        <v>3</v>
      </c>
      <c r="G894" s="36">
        <v>45629</v>
      </c>
      <c r="H894" s="19">
        <v>0</v>
      </c>
      <c r="I894" s="19">
        <v>1</v>
      </c>
      <c r="J894" s="19">
        <v>0</v>
      </c>
      <c r="L894" s="19">
        <v>1</v>
      </c>
      <c r="O894" s="19">
        <v>5312407</v>
      </c>
      <c r="P894" s="229">
        <v>45629.125115740739</v>
      </c>
      <c r="Q894" s="19">
        <v>5312.4070000000002</v>
      </c>
      <c r="R894" s="19" t="s">
        <v>55</v>
      </c>
      <c r="S894" s="62" t="s">
        <v>83</v>
      </c>
    </row>
    <row r="895" spans="1:19" x14ac:dyDescent="0.25">
      <c r="A895" s="62" t="s">
        <v>83</v>
      </c>
      <c r="B895" s="19">
        <v>30419382</v>
      </c>
      <c r="C895" s="19" t="s">
        <v>7567</v>
      </c>
      <c r="D895" s="19">
        <v>377305</v>
      </c>
      <c r="E895" s="19">
        <v>4595714</v>
      </c>
      <c r="F895" s="19">
        <v>4</v>
      </c>
      <c r="G895" s="36">
        <v>45629</v>
      </c>
      <c r="H895" s="19">
        <v>0</v>
      </c>
      <c r="I895" s="19">
        <v>0</v>
      </c>
      <c r="J895" s="19">
        <v>0</v>
      </c>
      <c r="L895" s="19">
        <v>2</v>
      </c>
      <c r="O895" s="19">
        <v>0</v>
      </c>
      <c r="P895" s="229">
        <v>45629.125115740739</v>
      </c>
      <c r="Q895" s="19">
        <v>0</v>
      </c>
      <c r="R895" s="19" t="s">
        <v>55</v>
      </c>
      <c r="S895" s="62" t="s">
        <v>83</v>
      </c>
    </row>
    <row r="896" spans="1:19" x14ac:dyDescent="0.25">
      <c r="A896" s="62" t="s">
        <v>83</v>
      </c>
      <c r="B896" s="19">
        <v>30419382</v>
      </c>
      <c r="C896" s="19" t="s">
        <v>7567</v>
      </c>
      <c r="D896" s="19">
        <v>377305</v>
      </c>
      <c r="E896" s="19">
        <v>4595714</v>
      </c>
      <c r="F896" s="19">
        <v>1</v>
      </c>
      <c r="G896" s="36">
        <v>45630</v>
      </c>
      <c r="H896" s="19">
        <v>0</v>
      </c>
      <c r="I896" s="19">
        <v>0</v>
      </c>
      <c r="J896" s="19">
        <v>0</v>
      </c>
      <c r="L896" s="19">
        <v>0</v>
      </c>
      <c r="O896" s="19">
        <v>3</v>
      </c>
      <c r="P896" s="229">
        <v>45629.782488425924</v>
      </c>
      <c r="Q896" s="19">
        <v>3.0000000000000001E-3</v>
      </c>
      <c r="R896" s="19" t="s">
        <v>55</v>
      </c>
      <c r="S896" s="62" t="s">
        <v>83</v>
      </c>
    </row>
    <row r="897" spans="1:19" x14ac:dyDescent="0.25">
      <c r="A897" s="62" t="s">
        <v>83</v>
      </c>
      <c r="B897" s="19">
        <v>30419382</v>
      </c>
      <c r="C897" s="19" t="s">
        <v>7567</v>
      </c>
      <c r="D897" s="19">
        <v>377305</v>
      </c>
      <c r="E897" s="19">
        <v>4595714</v>
      </c>
      <c r="F897" s="19">
        <v>2</v>
      </c>
      <c r="G897" s="36">
        <v>45630</v>
      </c>
      <c r="H897" s="19">
        <v>0</v>
      </c>
      <c r="I897" s="19">
        <v>0</v>
      </c>
      <c r="J897" s="19">
        <v>0</v>
      </c>
      <c r="L897" s="19">
        <v>1</v>
      </c>
      <c r="O897" s="19">
        <v>12930</v>
      </c>
      <c r="P897" s="229">
        <v>45629.782638888886</v>
      </c>
      <c r="Q897" s="19">
        <v>12.93</v>
      </c>
      <c r="R897" s="19" t="s">
        <v>55</v>
      </c>
      <c r="S897" s="62" t="s">
        <v>83</v>
      </c>
    </row>
    <row r="898" spans="1:19" x14ac:dyDescent="0.25">
      <c r="A898" s="62" t="s">
        <v>83</v>
      </c>
      <c r="B898" s="19">
        <v>30419382</v>
      </c>
      <c r="C898" s="19" t="s">
        <v>7567</v>
      </c>
      <c r="D898" s="19">
        <v>377305</v>
      </c>
      <c r="E898" s="19">
        <v>4595714</v>
      </c>
      <c r="F898" s="19">
        <v>3</v>
      </c>
      <c r="G898" s="36">
        <v>45630</v>
      </c>
      <c r="H898" s="19">
        <v>0</v>
      </c>
      <c r="I898" s="19">
        <v>1</v>
      </c>
      <c r="J898" s="19">
        <v>0</v>
      </c>
      <c r="L898" s="19">
        <v>1</v>
      </c>
      <c r="O898" s="19">
        <v>4486537</v>
      </c>
      <c r="P898" s="229">
        <v>45629.83457175926</v>
      </c>
      <c r="Q898" s="19">
        <v>4486.5370000000003</v>
      </c>
      <c r="R898" s="19" t="s">
        <v>55</v>
      </c>
      <c r="S898" s="62" t="s">
        <v>83</v>
      </c>
    </row>
    <row r="899" spans="1:19" x14ac:dyDescent="0.25">
      <c r="A899" s="62" t="s">
        <v>83</v>
      </c>
      <c r="B899" s="19">
        <v>30419382</v>
      </c>
      <c r="C899" s="19" t="s">
        <v>7567</v>
      </c>
      <c r="D899" s="19">
        <v>377305</v>
      </c>
      <c r="E899" s="19">
        <v>4595714</v>
      </c>
      <c r="F899" s="19">
        <v>4</v>
      </c>
      <c r="G899" s="36">
        <v>45630</v>
      </c>
      <c r="H899" s="19">
        <v>0</v>
      </c>
      <c r="I899" s="19">
        <v>0</v>
      </c>
      <c r="J899" s="19">
        <v>1934</v>
      </c>
      <c r="K899" s="19" t="s">
        <v>160</v>
      </c>
      <c r="L899" s="19">
        <v>1</v>
      </c>
      <c r="O899" s="19">
        <v>336506</v>
      </c>
      <c r="P899" s="229">
        <v>45629.838460648149</v>
      </c>
      <c r="Q899" s="19">
        <v>336.50599999999997</v>
      </c>
      <c r="R899" s="19" t="s">
        <v>55</v>
      </c>
      <c r="S899" s="62" t="s">
        <v>83</v>
      </c>
    </row>
    <row r="900" spans="1:19" x14ac:dyDescent="0.25">
      <c r="A900" s="62" t="s">
        <v>83</v>
      </c>
      <c r="B900" s="19">
        <v>30419382</v>
      </c>
      <c r="C900" s="19" t="s">
        <v>7567</v>
      </c>
      <c r="D900" s="19">
        <v>377305</v>
      </c>
      <c r="E900" s="19">
        <v>4595714</v>
      </c>
      <c r="F900" s="19">
        <v>5</v>
      </c>
      <c r="G900" s="36">
        <v>45630</v>
      </c>
      <c r="H900" s="19">
        <v>0</v>
      </c>
      <c r="I900" s="19">
        <v>0</v>
      </c>
      <c r="J900" s="19">
        <v>1936</v>
      </c>
      <c r="K900" s="19" t="s">
        <v>164</v>
      </c>
      <c r="L900" s="19">
        <v>1</v>
      </c>
      <c r="O900" s="19">
        <v>1754324</v>
      </c>
      <c r="P900" s="229">
        <v>45629.858773148146</v>
      </c>
      <c r="Q900" s="19">
        <v>1754.3240000000001</v>
      </c>
      <c r="R900" s="19" t="s">
        <v>55</v>
      </c>
      <c r="S900" s="62" t="s">
        <v>83</v>
      </c>
    </row>
    <row r="901" spans="1:19" x14ac:dyDescent="0.25">
      <c r="A901" s="62" t="s">
        <v>83</v>
      </c>
      <c r="B901" s="19">
        <v>30419382</v>
      </c>
      <c r="C901" s="19" t="s">
        <v>7567</v>
      </c>
      <c r="D901" s="19">
        <v>377305</v>
      </c>
      <c r="E901" s="19">
        <v>4595714</v>
      </c>
      <c r="F901" s="19">
        <v>6</v>
      </c>
      <c r="G901" s="36">
        <v>45630</v>
      </c>
      <c r="H901" s="19">
        <v>0</v>
      </c>
      <c r="I901" s="19">
        <v>1</v>
      </c>
      <c r="J901" s="19">
        <v>0</v>
      </c>
      <c r="L901" s="19">
        <v>1</v>
      </c>
      <c r="O901" s="19">
        <v>3974790</v>
      </c>
      <c r="P901" s="229">
        <v>45629.904780092591</v>
      </c>
      <c r="Q901" s="19">
        <v>3974.79</v>
      </c>
      <c r="R901" s="19" t="s">
        <v>55</v>
      </c>
      <c r="S901" s="62" t="s">
        <v>83</v>
      </c>
    </row>
    <row r="902" spans="1:19" x14ac:dyDescent="0.25">
      <c r="A902" s="62" t="s">
        <v>83</v>
      </c>
      <c r="B902" s="19">
        <v>30419382</v>
      </c>
      <c r="C902" s="19" t="s">
        <v>7567</v>
      </c>
      <c r="D902" s="19">
        <v>377305</v>
      </c>
      <c r="E902" s="19">
        <v>4595714</v>
      </c>
      <c r="F902" s="19">
        <v>7</v>
      </c>
      <c r="G902" s="36">
        <v>45630</v>
      </c>
      <c r="H902" s="19">
        <v>0</v>
      </c>
      <c r="I902" s="19">
        <v>0</v>
      </c>
      <c r="J902" s="19">
        <v>-3</v>
      </c>
      <c r="K902" s="19" t="s">
        <v>185</v>
      </c>
      <c r="L902" s="19">
        <v>1</v>
      </c>
      <c r="O902" s="19">
        <v>6180</v>
      </c>
      <c r="P902" s="229">
        <v>45629.904849537037</v>
      </c>
      <c r="Q902" s="19">
        <v>6.18</v>
      </c>
      <c r="R902" s="19" t="s">
        <v>55</v>
      </c>
      <c r="S902" s="62" t="s">
        <v>83</v>
      </c>
    </row>
    <row r="903" spans="1:19" x14ac:dyDescent="0.25">
      <c r="A903" s="62" t="s">
        <v>83</v>
      </c>
      <c r="B903" s="19">
        <v>30419382</v>
      </c>
      <c r="C903" s="19" t="s">
        <v>7567</v>
      </c>
      <c r="D903" s="19">
        <v>377305</v>
      </c>
      <c r="E903" s="19">
        <v>4595714</v>
      </c>
      <c r="F903" s="19">
        <v>8</v>
      </c>
      <c r="G903" s="36">
        <v>45630</v>
      </c>
      <c r="H903" s="19">
        <v>1</v>
      </c>
      <c r="I903" s="19">
        <v>0</v>
      </c>
      <c r="J903" s="19">
        <v>0</v>
      </c>
      <c r="L903" s="19">
        <v>1</v>
      </c>
      <c r="M903" s="19">
        <v>4177085</v>
      </c>
      <c r="N903" s="19" t="s">
        <v>211</v>
      </c>
      <c r="O903" s="19">
        <v>292610</v>
      </c>
      <c r="P903" s="229">
        <v>45629.908229166664</v>
      </c>
      <c r="Q903" s="19">
        <v>292.61</v>
      </c>
      <c r="R903" s="19" t="s">
        <v>55</v>
      </c>
      <c r="S903" s="62" t="s">
        <v>83</v>
      </c>
    </row>
    <row r="904" spans="1:19" x14ac:dyDescent="0.25">
      <c r="A904" s="62" t="s">
        <v>83</v>
      </c>
      <c r="B904" s="19">
        <v>30419382</v>
      </c>
      <c r="C904" s="19" t="s">
        <v>7567</v>
      </c>
      <c r="D904" s="19">
        <v>377305</v>
      </c>
      <c r="E904" s="19">
        <v>4595714</v>
      </c>
      <c r="F904" s="19">
        <v>9</v>
      </c>
      <c r="G904" s="36">
        <v>45630</v>
      </c>
      <c r="H904" s="19">
        <v>0</v>
      </c>
      <c r="I904" s="19">
        <v>0</v>
      </c>
      <c r="J904" s="19">
        <v>1938</v>
      </c>
      <c r="K904" s="19" t="s">
        <v>163</v>
      </c>
      <c r="L904" s="19">
        <v>1</v>
      </c>
      <c r="M904" s="19">
        <v>4177085</v>
      </c>
      <c r="N904" s="19" t="s">
        <v>211</v>
      </c>
      <c r="O904" s="19">
        <v>11186</v>
      </c>
      <c r="P904" s="229">
        <v>45629.908368055556</v>
      </c>
      <c r="Q904" s="19">
        <v>11.186</v>
      </c>
      <c r="R904" s="19" t="s">
        <v>55</v>
      </c>
      <c r="S904" s="62" t="s">
        <v>83</v>
      </c>
    </row>
    <row r="905" spans="1:19" x14ac:dyDescent="0.25">
      <c r="A905" s="62" t="s">
        <v>83</v>
      </c>
      <c r="B905" s="19">
        <v>30419382</v>
      </c>
      <c r="C905" s="19" t="s">
        <v>7567</v>
      </c>
      <c r="D905" s="19">
        <v>377305</v>
      </c>
      <c r="E905" s="19">
        <v>4595714</v>
      </c>
      <c r="F905" s="19">
        <v>10</v>
      </c>
      <c r="G905" s="36">
        <v>45630</v>
      </c>
      <c r="H905" s="19">
        <v>0</v>
      </c>
      <c r="I905" s="19">
        <v>1</v>
      </c>
      <c r="J905" s="19">
        <v>0</v>
      </c>
      <c r="L905" s="19">
        <v>1</v>
      </c>
      <c r="O905" s="19">
        <v>4077470</v>
      </c>
      <c r="P905" s="229">
        <v>45629.955555555556</v>
      </c>
      <c r="Q905" s="19">
        <v>4077.47</v>
      </c>
      <c r="R905" s="19" t="s">
        <v>55</v>
      </c>
      <c r="S905" s="62" t="s">
        <v>83</v>
      </c>
    </row>
    <row r="906" spans="1:19" x14ac:dyDescent="0.25">
      <c r="A906" s="62" t="s">
        <v>83</v>
      </c>
      <c r="B906" s="19">
        <v>30419382</v>
      </c>
      <c r="C906" s="19" t="s">
        <v>7567</v>
      </c>
      <c r="D906" s="19">
        <v>377305</v>
      </c>
      <c r="E906" s="19">
        <v>4595714</v>
      </c>
      <c r="F906" s="19">
        <v>11</v>
      </c>
      <c r="G906" s="36">
        <v>45630</v>
      </c>
      <c r="H906" s="19">
        <v>0</v>
      </c>
      <c r="I906" s="19">
        <v>0</v>
      </c>
      <c r="J906" s="19">
        <v>1934</v>
      </c>
      <c r="K906" s="19" t="s">
        <v>160</v>
      </c>
      <c r="L906" s="19">
        <v>1</v>
      </c>
      <c r="O906" s="19">
        <v>237430</v>
      </c>
      <c r="P906" s="229">
        <v>45629.958298611113</v>
      </c>
      <c r="Q906" s="19">
        <v>237.43</v>
      </c>
      <c r="R906" s="19" t="s">
        <v>55</v>
      </c>
      <c r="S906" s="62" t="s">
        <v>83</v>
      </c>
    </row>
    <row r="907" spans="1:19" x14ac:dyDescent="0.25">
      <c r="A907" s="62" t="s">
        <v>83</v>
      </c>
      <c r="B907" s="19">
        <v>30419382</v>
      </c>
      <c r="C907" s="19" t="s">
        <v>7567</v>
      </c>
      <c r="D907" s="19">
        <v>377305</v>
      </c>
      <c r="E907" s="19">
        <v>4595714</v>
      </c>
      <c r="F907" s="19">
        <v>12</v>
      </c>
      <c r="G907" s="36">
        <v>45630</v>
      </c>
      <c r="H907" s="19">
        <v>0</v>
      </c>
      <c r="I907" s="19">
        <v>1</v>
      </c>
      <c r="J907" s="19">
        <v>0</v>
      </c>
      <c r="L907" s="19">
        <v>1</v>
      </c>
      <c r="O907" s="19">
        <v>431587</v>
      </c>
      <c r="P907" s="229">
        <v>45629.96329861111</v>
      </c>
      <c r="Q907" s="19">
        <v>431.58699999999999</v>
      </c>
      <c r="R907" s="19" t="s">
        <v>55</v>
      </c>
      <c r="S907" s="62" t="s">
        <v>83</v>
      </c>
    </row>
    <row r="908" spans="1:19" x14ac:dyDescent="0.25">
      <c r="A908" s="62" t="s">
        <v>83</v>
      </c>
      <c r="B908" s="19">
        <v>30419382</v>
      </c>
      <c r="C908" s="19" t="s">
        <v>7567</v>
      </c>
      <c r="D908" s="19">
        <v>377305</v>
      </c>
      <c r="E908" s="19">
        <v>4595714</v>
      </c>
      <c r="F908" s="19">
        <v>13</v>
      </c>
      <c r="G908" s="36">
        <v>45630</v>
      </c>
      <c r="H908" s="19">
        <v>0</v>
      </c>
      <c r="I908" s="19">
        <v>0</v>
      </c>
      <c r="J908" s="19">
        <v>0</v>
      </c>
      <c r="L908" s="19">
        <v>1</v>
      </c>
      <c r="O908" s="19">
        <v>3790</v>
      </c>
      <c r="P908" s="229">
        <v>45629.96334490741</v>
      </c>
      <c r="Q908" s="19">
        <v>3.79</v>
      </c>
      <c r="R908" s="19" t="s">
        <v>55</v>
      </c>
      <c r="S908" s="62" t="s">
        <v>83</v>
      </c>
    </row>
    <row r="909" spans="1:19" x14ac:dyDescent="0.25">
      <c r="A909" s="62" t="s">
        <v>83</v>
      </c>
      <c r="B909" s="19">
        <v>30419382</v>
      </c>
      <c r="C909" s="19" t="s">
        <v>7567</v>
      </c>
      <c r="D909" s="19">
        <v>377305</v>
      </c>
      <c r="E909" s="19">
        <v>4595714</v>
      </c>
      <c r="F909" s="19">
        <v>14</v>
      </c>
      <c r="G909" s="36">
        <v>45630</v>
      </c>
      <c r="H909" s="19">
        <v>0</v>
      </c>
      <c r="I909" s="19">
        <v>0</v>
      </c>
      <c r="J909" s="19">
        <v>1933</v>
      </c>
      <c r="K909" s="19" t="s">
        <v>167</v>
      </c>
      <c r="L909" s="19">
        <v>1</v>
      </c>
      <c r="O909" s="19">
        <v>10693</v>
      </c>
      <c r="P909" s="229">
        <v>45629.963460648149</v>
      </c>
      <c r="Q909" s="19">
        <v>10.693</v>
      </c>
      <c r="R909" s="19" t="s">
        <v>55</v>
      </c>
      <c r="S909" s="62" t="s">
        <v>83</v>
      </c>
    </row>
    <row r="910" spans="1:19" x14ac:dyDescent="0.25">
      <c r="A910" s="62" t="s">
        <v>83</v>
      </c>
      <c r="B910" s="19">
        <v>30419382</v>
      </c>
      <c r="C910" s="19" t="s">
        <v>7567</v>
      </c>
      <c r="D910" s="19">
        <v>377305</v>
      </c>
      <c r="E910" s="19">
        <v>4595714</v>
      </c>
      <c r="F910" s="19">
        <v>15</v>
      </c>
      <c r="G910" s="36">
        <v>45630</v>
      </c>
      <c r="H910" s="19">
        <v>0</v>
      </c>
      <c r="I910" s="19">
        <v>0</v>
      </c>
      <c r="J910" s="19">
        <v>0</v>
      </c>
      <c r="L910" s="19">
        <v>2</v>
      </c>
      <c r="O910" s="19">
        <v>0</v>
      </c>
      <c r="P910" s="229">
        <v>45629.963460648149</v>
      </c>
      <c r="Q910" s="19">
        <v>0</v>
      </c>
      <c r="R910" s="19" t="s">
        <v>55</v>
      </c>
      <c r="S910" s="62" t="s">
        <v>83</v>
      </c>
    </row>
    <row r="911" spans="1:19" x14ac:dyDescent="0.25">
      <c r="A911" s="62" t="s">
        <v>83</v>
      </c>
      <c r="B911" s="19">
        <v>30419382</v>
      </c>
      <c r="C911" s="19" t="s">
        <v>7567</v>
      </c>
      <c r="D911" s="19">
        <v>377305</v>
      </c>
      <c r="E911" s="19">
        <v>4595714</v>
      </c>
      <c r="F911" s="19">
        <v>1</v>
      </c>
      <c r="G911" s="36">
        <v>45630</v>
      </c>
      <c r="H911" s="19">
        <v>0</v>
      </c>
      <c r="I911" s="19">
        <v>0</v>
      </c>
      <c r="J911" s="19">
        <v>0</v>
      </c>
      <c r="L911" s="19">
        <v>0</v>
      </c>
      <c r="O911" s="19">
        <v>4</v>
      </c>
      <c r="P911" s="229">
        <v>45630.008900462963</v>
      </c>
      <c r="Q911" s="19">
        <v>4.0000000000000001E-3</v>
      </c>
      <c r="R911" s="19" t="s">
        <v>55</v>
      </c>
      <c r="S911" s="62" t="s">
        <v>83</v>
      </c>
    </row>
    <row r="912" spans="1:19" x14ac:dyDescent="0.25">
      <c r="A912" s="62" t="s">
        <v>83</v>
      </c>
      <c r="B912" s="19">
        <v>30419382</v>
      </c>
      <c r="C912" s="19" t="s">
        <v>7567</v>
      </c>
      <c r="D912" s="19">
        <v>377305</v>
      </c>
      <c r="E912" s="19">
        <v>4595714</v>
      </c>
      <c r="F912" s="19">
        <v>2</v>
      </c>
      <c r="G912" s="36">
        <v>45630</v>
      </c>
      <c r="H912" s="19">
        <v>0</v>
      </c>
      <c r="I912" s="19">
        <v>0</v>
      </c>
      <c r="J912" s="19">
        <v>0</v>
      </c>
      <c r="L912" s="19">
        <v>1</v>
      </c>
      <c r="O912" s="19">
        <v>7140</v>
      </c>
      <c r="P912" s="229">
        <v>45630.008981481478</v>
      </c>
      <c r="Q912" s="19">
        <v>7.14</v>
      </c>
      <c r="R912" s="19" t="s">
        <v>55</v>
      </c>
      <c r="S912" s="62" t="s">
        <v>83</v>
      </c>
    </row>
    <row r="913" spans="1:19" x14ac:dyDescent="0.25">
      <c r="A913" s="62" t="s">
        <v>83</v>
      </c>
      <c r="B913" s="19">
        <v>30419382</v>
      </c>
      <c r="C913" s="19" t="s">
        <v>7567</v>
      </c>
      <c r="D913" s="19">
        <v>377305</v>
      </c>
      <c r="E913" s="19">
        <v>4595714</v>
      </c>
      <c r="F913" s="19">
        <v>3</v>
      </c>
      <c r="G913" s="36">
        <v>45630</v>
      </c>
      <c r="H913" s="19">
        <v>0</v>
      </c>
      <c r="I913" s="19">
        <v>1</v>
      </c>
      <c r="J913" s="19">
        <v>0</v>
      </c>
      <c r="L913" s="19">
        <v>1</v>
      </c>
      <c r="O913" s="19">
        <v>5664550</v>
      </c>
      <c r="P913" s="229">
        <v>45630.074548611112</v>
      </c>
      <c r="Q913" s="19">
        <v>5664.55</v>
      </c>
      <c r="R913" s="19" t="s">
        <v>55</v>
      </c>
      <c r="S913" s="62" t="s">
        <v>83</v>
      </c>
    </row>
    <row r="914" spans="1:19" x14ac:dyDescent="0.25">
      <c r="A914" s="62" t="s">
        <v>83</v>
      </c>
      <c r="B914" s="19">
        <v>30419382</v>
      </c>
      <c r="C914" s="19" t="s">
        <v>7567</v>
      </c>
      <c r="D914" s="19">
        <v>377305</v>
      </c>
      <c r="E914" s="19">
        <v>4595714</v>
      </c>
      <c r="F914" s="19">
        <v>4</v>
      </c>
      <c r="G914" s="36">
        <v>45630</v>
      </c>
      <c r="H914" s="19">
        <v>0</v>
      </c>
      <c r="I914" s="19">
        <v>0</v>
      </c>
      <c r="J914" s="19">
        <v>1934</v>
      </c>
      <c r="K914" s="19" t="s">
        <v>160</v>
      </c>
      <c r="L914" s="19">
        <v>1</v>
      </c>
      <c r="O914" s="19">
        <v>358863</v>
      </c>
      <c r="P914" s="229">
        <v>45630.078703703701</v>
      </c>
      <c r="Q914" s="19">
        <v>358.863</v>
      </c>
      <c r="R914" s="19" t="s">
        <v>55</v>
      </c>
      <c r="S914" s="62" t="s">
        <v>83</v>
      </c>
    </row>
    <row r="915" spans="1:19" x14ac:dyDescent="0.25">
      <c r="A915" s="62" t="s">
        <v>83</v>
      </c>
      <c r="B915" s="19">
        <v>30419382</v>
      </c>
      <c r="C915" s="19" t="s">
        <v>7567</v>
      </c>
      <c r="D915" s="19">
        <v>377305</v>
      </c>
      <c r="E915" s="19">
        <v>4595714</v>
      </c>
      <c r="F915" s="19">
        <v>5</v>
      </c>
      <c r="G915" s="36">
        <v>45630</v>
      </c>
      <c r="H915" s="19">
        <v>0</v>
      </c>
      <c r="I915" s="19">
        <v>1</v>
      </c>
      <c r="J915" s="19">
        <v>0</v>
      </c>
      <c r="L915" s="19">
        <v>1</v>
      </c>
      <c r="O915" s="19">
        <v>2432907</v>
      </c>
      <c r="P915" s="229">
        <v>45630.106863425928</v>
      </c>
      <c r="Q915" s="19">
        <v>2432.9070000000002</v>
      </c>
      <c r="R915" s="19" t="s">
        <v>55</v>
      </c>
      <c r="S915" s="62" t="s">
        <v>83</v>
      </c>
    </row>
    <row r="916" spans="1:19" x14ac:dyDescent="0.25">
      <c r="A916" s="62" t="s">
        <v>83</v>
      </c>
      <c r="B916" s="19">
        <v>30419382</v>
      </c>
      <c r="C916" s="19" t="s">
        <v>7567</v>
      </c>
      <c r="D916" s="19">
        <v>377305</v>
      </c>
      <c r="E916" s="19">
        <v>4595714</v>
      </c>
      <c r="F916" s="19">
        <v>6</v>
      </c>
      <c r="G916" s="36">
        <v>45630</v>
      </c>
      <c r="H916" s="19">
        <v>0</v>
      </c>
      <c r="I916" s="19">
        <v>0</v>
      </c>
      <c r="J916" s="19">
        <v>1934</v>
      </c>
      <c r="K916" s="19" t="s">
        <v>160</v>
      </c>
      <c r="L916" s="19">
        <v>1</v>
      </c>
      <c r="O916" s="19">
        <v>283320</v>
      </c>
      <c r="P916" s="229">
        <v>45630.110138888886</v>
      </c>
      <c r="Q916" s="19">
        <v>283.32</v>
      </c>
      <c r="R916" s="19" t="s">
        <v>55</v>
      </c>
      <c r="S916" s="62" t="s">
        <v>83</v>
      </c>
    </row>
    <row r="917" spans="1:19" x14ac:dyDescent="0.25">
      <c r="A917" s="62" t="s">
        <v>83</v>
      </c>
      <c r="B917" s="19">
        <v>30419382</v>
      </c>
      <c r="C917" s="19" t="s">
        <v>7567</v>
      </c>
      <c r="D917" s="19">
        <v>377305</v>
      </c>
      <c r="E917" s="19">
        <v>4595714</v>
      </c>
      <c r="F917" s="19">
        <v>7</v>
      </c>
      <c r="G917" s="36">
        <v>45630</v>
      </c>
      <c r="H917" s="19">
        <v>0</v>
      </c>
      <c r="I917" s="19">
        <v>1</v>
      </c>
      <c r="J917" s="19">
        <v>0</v>
      </c>
      <c r="L917" s="19">
        <v>1</v>
      </c>
      <c r="O917" s="19">
        <v>1289873</v>
      </c>
      <c r="P917" s="229">
        <v>45630.125069444446</v>
      </c>
      <c r="Q917" s="19">
        <v>1289.873</v>
      </c>
      <c r="R917" s="19" t="s">
        <v>55</v>
      </c>
      <c r="S917" s="62" t="s">
        <v>83</v>
      </c>
    </row>
    <row r="918" spans="1:19" x14ac:dyDescent="0.25">
      <c r="A918" s="62" t="s">
        <v>83</v>
      </c>
      <c r="B918" s="19">
        <v>30419382</v>
      </c>
      <c r="C918" s="19" t="s">
        <v>7567</v>
      </c>
      <c r="D918" s="19">
        <v>377305</v>
      </c>
      <c r="E918" s="19">
        <v>4595714</v>
      </c>
      <c r="F918" s="19">
        <v>8</v>
      </c>
      <c r="G918" s="36">
        <v>45630</v>
      </c>
      <c r="H918" s="19">
        <v>0</v>
      </c>
      <c r="I918" s="19">
        <v>0</v>
      </c>
      <c r="J918" s="19">
        <v>0</v>
      </c>
      <c r="L918" s="19">
        <v>2</v>
      </c>
      <c r="O918" s="19">
        <v>0</v>
      </c>
      <c r="P918" s="229">
        <v>45630.125069444446</v>
      </c>
      <c r="Q918" s="19">
        <v>0</v>
      </c>
      <c r="R918" s="19" t="s">
        <v>55</v>
      </c>
      <c r="S918" s="62" t="s">
        <v>83</v>
      </c>
    </row>
    <row r="919" spans="1:19" x14ac:dyDescent="0.25">
      <c r="A919" s="62" t="s">
        <v>83</v>
      </c>
      <c r="B919" s="19">
        <v>30419382</v>
      </c>
      <c r="C919" s="19" t="s">
        <v>7567</v>
      </c>
      <c r="D919" s="19">
        <v>377305</v>
      </c>
      <c r="E919" s="19">
        <v>4595714</v>
      </c>
      <c r="F919" s="19">
        <v>1</v>
      </c>
      <c r="G919" s="36">
        <v>45632</v>
      </c>
      <c r="H919" s="19">
        <v>0</v>
      </c>
      <c r="I919" s="19">
        <v>0</v>
      </c>
      <c r="J919" s="19">
        <v>0</v>
      </c>
      <c r="L919" s="19">
        <v>0</v>
      </c>
      <c r="O919" s="19">
        <v>0</v>
      </c>
      <c r="P919" s="229">
        <v>45631.751701388886</v>
      </c>
      <c r="Q919" s="19">
        <v>0</v>
      </c>
      <c r="R919" s="19" t="s">
        <v>55</v>
      </c>
      <c r="S919" s="62" t="s">
        <v>83</v>
      </c>
    </row>
    <row r="920" spans="1:19" x14ac:dyDescent="0.25">
      <c r="A920" s="62" t="s">
        <v>83</v>
      </c>
      <c r="B920" s="19">
        <v>30419382</v>
      </c>
      <c r="C920" s="19" t="s">
        <v>7567</v>
      </c>
      <c r="D920" s="19">
        <v>377305</v>
      </c>
      <c r="E920" s="19">
        <v>4595714</v>
      </c>
      <c r="F920" s="19">
        <v>2</v>
      </c>
      <c r="G920" s="36">
        <v>45632</v>
      </c>
      <c r="H920" s="19">
        <v>0</v>
      </c>
      <c r="I920" s="19">
        <v>0</v>
      </c>
      <c r="J920" s="19">
        <v>0</v>
      </c>
      <c r="L920" s="19">
        <v>1</v>
      </c>
      <c r="O920" s="19">
        <v>5707</v>
      </c>
      <c r="P920" s="229">
        <v>45631.751770833333</v>
      </c>
      <c r="Q920" s="19">
        <v>5.7069999999999999</v>
      </c>
      <c r="R920" s="19" t="s">
        <v>55</v>
      </c>
      <c r="S920" s="62" t="s">
        <v>83</v>
      </c>
    </row>
    <row r="921" spans="1:19" x14ac:dyDescent="0.25">
      <c r="A921" s="62" t="s">
        <v>83</v>
      </c>
      <c r="B921" s="19">
        <v>30419382</v>
      </c>
      <c r="C921" s="19" t="s">
        <v>7567</v>
      </c>
      <c r="D921" s="19">
        <v>377305</v>
      </c>
      <c r="E921" s="19">
        <v>4595714</v>
      </c>
      <c r="F921" s="19">
        <v>3</v>
      </c>
      <c r="G921" s="36">
        <v>45632</v>
      </c>
      <c r="H921" s="19">
        <v>0</v>
      </c>
      <c r="I921" s="19">
        <v>1</v>
      </c>
      <c r="J921" s="19">
        <v>0</v>
      </c>
      <c r="L921" s="19">
        <v>1</v>
      </c>
      <c r="O921" s="19">
        <v>2038777</v>
      </c>
      <c r="P921" s="229">
        <v>45631.775370370371</v>
      </c>
      <c r="Q921" s="19">
        <v>2038.777</v>
      </c>
      <c r="R921" s="19" t="s">
        <v>55</v>
      </c>
      <c r="S921" s="62" t="s">
        <v>83</v>
      </c>
    </row>
    <row r="922" spans="1:19" x14ac:dyDescent="0.25">
      <c r="A922" s="62" t="s">
        <v>83</v>
      </c>
      <c r="B922" s="19">
        <v>30419382</v>
      </c>
      <c r="C922" s="19" t="s">
        <v>7567</v>
      </c>
      <c r="D922" s="19">
        <v>377305</v>
      </c>
      <c r="E922" s="19">
        <v>4595714</v>
      </c>
      <c r="F922" s="19">
        <v>4</v>
      </c>
      <c r="G922" s="36">
        <v>45632</v>
      </c>
      <c r="H922" s="19">
        <v>0</v>
      </c>
      <c r="I922" s="19">
        <v>0</v>
      </c>
      <c r="J922" s="19">
        <v>1936</v>
      </c>
      <c r="K922" s="19" t="s">
        <v>164</v>
      </c>
      <c r="L922" s="19">
        <v>1</v>
      </c>
      <c r="O922" s="19">
        <v>2130113</v>
      </c>
      <c r="P922" s="229">
        <v>45631.800023148149</v>
      </c>
      <c r="Q922" s="19">
        <v>2130.1129999999998</v>
      </c>
      <c r="R922" s="19" t="s">
        <v>55</v>
      </c>
      <c r="S922" s="62" t="s">
        <v>83</v>
      </c>
    </row>
    <row r="923" spans="1:19" x14ac:dyDescent="0.25">
      <c r="A923" s="62" t="s">
        <v>83</v>
      </c>
      <c r="B923" s="19">
        <v>30419382</v>
      </c>
      <c r="C923" s="19" t="s">
        <v>7567</v>
      </c>
      <c r="D923" s="19">
        <v>377305</v>
      </c>
      <c r="E923" s="19">
        <v>4595714</v>
      </c>
      <c r="F923" s="19">
        <v>5</v>
      </c>
      <c r="G923" s="36">
        <v>45632</v>
      </c>
      <c r="H923" s="19">
        <v>0</v>
      </c>
      <c r="I923" s="19">
        <v>1</v>
      </c>
      <c r="J923" s="19">
        <v>0</v>
      </c>
      <c r="L923" s="19">
        <v>1</v>
      </c>
      <c r="O923" s="19">
        <v>2356073</v>
      </c>
      <c r="P923" s="229">
        <v>45631.827291666668</v>
      </c>
      <c r="Q923" s="19">
        <v>2356.0729999999999</v>
      </c>
      <c r="R923" s="19" t="s">
        <v>55</v>
      </c>
      <c r="S923" s="62" t="s">
        <v>83</v>
      </c>
    </row>
    <row r="924" spans="1:19" x14ac:dyDescent="0.25">
      <c r="A924" s="62" t="s">
        <v>83</v>
      </c>
      <c r="B924" s="19">
        <v>30419382</v>
      </c>
      <c r="C924" s="19" t="s">
        <v>7567</v>
      </c>
      <c r="D924" s="19">
        <v>377305</v>
      </c>
      <c r="E924" s="19">
        <v>4595714</v>
      </c>
      <c r="F924" s="19">
        <v>6</v>
      </c>
      <c r="G924" s="36">
        <v>45632</v>
      </c>
      <c r="H924" s="19">
        <v>0</v>
      </c>
      <c r="I924" s="19">
        <v>0</v>
      </c>
      <c r="J924" s="19">
        <v>1934</v>
      </c>
      <c r="K924" s="19" t="s">
        <v>160</v>
      </c>
      <c r="L924" s="19">
        <v>1</v>
      </c>
      <c r="O924" s="19">
        <v>390504</v>
      </c>
      <c r="P924" s="229">
        <v>45631.831805555557</v>
      </c>
      <c r="Q924" s="19">
        <v>390.50400000000002</v>
      </c>
      <c r="R924" s="19" t="s">
        <v>55</v>
      </c>
      <c r="S924" s="62" t="s">
        <v>83</v>
      </c>
    </row>
    <row r="925" spans="1:19" x14ac:dyDescent="0.25">
      <c r="A925" s="62" t="s">
        <v>83</v>
      </c>
      <c r="B925" s="19">
        <v>30419382</v>
      </c>
      <c r="C925" s="19" t="s">
        <v>7567</v>
      </c>
      <c r="D925" s="19">
        <v>377305</v>
      </c>
      <c r="E925" s="19">
        <v>4595714</v>
      </c>
      <c r="F925" s="19">
        <v>7</v>
      </c>
      <c r="G925" s="36">
        <v>45632</v>
      </c>
      <c r="H925" s="19">
        <v>0</v>
      </c>
      <c r="I925" s="19">
        <v>1</v>
      </c>
      <c r="J925" s="19">
        <v>0</v>
      </c>
      <c r="L925" s="19">
        <v>1</v>
      </c>
      <c r="O925" s="19">
        <v>1703406</v>
      </c>
      <c r="P925" s="229">
        <v>45631.851527777777</v>
      </c>
      <c r="Q925" s="19">
        <v>1703.4059999999999</v>
      </c>
      <c r="R925" s="19" t="s">
        <v>55</v>
      </c>
      <c r="S925" s="62" t="s">
        <v>83</v>
      </c>
    </row>
    <row r="926" spans="1:19" x14ac:dyDescent="0.25">
      <c r="A926" s="62" t="s">
        <v>83</v>
      </c>
      <c r="B926" s="19">
        <v>30419382</v>
      </c>
      <c r="C926" s="19" t="s">
        <v>7567</v>
      </c>
      <c r="D926" s="19">
        <v>377305</v>
      </c>
      <c r="E926" s="19">
        <v>4595714</v>
      </c>
      <c r="F926" s="19">
        <v>8</v>
      </c>
      <c r="G926" s="36">
        <v>45632</v>
      </c>
      <c r="H926" s="19">
        <v>0</v>
      </c>
      <c r="I926" s="19">
        <v>0</v>
      </c>
      <c r="J926" s="19">
        <v>1933</v>
      </c>
      <c r="K926" s="19" t="s">
        <v>167</v>
      </c>
      <c r="L926" s="19">
        <v>1</v>
      </c>
      <c r="O926" s="19">
        <v>2728024</v>
      </c>
      <c r="P926" s="229">
        <v>45631.883101851854</v>
      </c>
      <c r="Q926" s="19">
        <v>2728.0239999999999</v>
      </c>
      <c r="R926" s="19" t="s">
        <v>55</v>
      </c>
      <c r="S926" s="62" t="s">
        <v>83</v>
      </c>
    </row>
    <row r="927" spans="1:19" x14ac:dyDescent="0.25">
      <c r="A927" s="62" t="s">
        <v>83</v>
      </c>
      <c r="B927" s="19">
        <v>30419382</v>
      </c>
      <c r="C927" s="19" t="s">
        <v>7567</v>
      </c>
      <c r="D927" s="19">
        <v>377305</v>
      </c>
      <c r="E927" s="19">
        <v>4595714</v>
      </c>
      <c r="F927" s="19">
        <v>9</v>
      </c>
      <c r="G927" s="36">
        <v>45632</v>
      </c>
      <c r="H927" s="19">
        <v>0</v>
      </c>
      <c r="I927" s="19">
        <v>1</v>
      </c>
      <c r="J927" s="19">
        <v>0</v>
      </c>
      <c r="L927" s="19">
        <v>1</v>
      </c>
      <c r="O927" s="19">
        <v>4538410</v>
      </c>
      <c r="P927" s="229">
        <v>45631.935624999998</v>
      </c>
      <c r="Q927" s="19">
        <v>4538.41</v>
      </c>
      <c r="R927" s="19" t="s">
        <v>55</v>
      </c>
      <c r="S927" s="62" t="s">
        <v>83</v>
      </c>
    </row>
    <row r="928" spans="1:19" x14ac:dyDescent="0.25">
      <c r="A928" s="62" t="s">
        <v>83</v>
      </c>
      <c r="B928" s="19">
        <v>30419382</v>
      </c>
      <c r="C928" s="19" t="s">
        <v>7567</v>
      </c>
      <c r="D928" s="19">
        <v>377305</v>
      </c>
      <c r="E928" s="19">
        <v>4595714</v>
      </c>
      <c r="F928" s="19">
        <v>10</v>
      </c>
      <c r="G928" s="36">
        <v>45632</v>
      </c>
      <c r="H928" s="19">
        <v>0</v>
      </c>
      <c r="I928" s="19">
        <v>0</v>
      </c>
      <c r="J928" s="19">
        <v>1934</v>
      </c>
      <c r="K928" s="19" t="s">
        <v>160</v>
      </c>
      <c r="L928" s="19">
        <v>1</v>
      </c>
      <c r="O928" s="19">
        <v>197646</v>
      </c>
      <c r="P928" s="229">
        <v>45631.937916666669</v>
      </c>
      <c r="Q928" s="19">
        <v>197.64599999999999</v>
      </c>
      <c r="R928" s="19" t="s">
        <v>55</v>
      </c>
      <c r="S928" s="62" t="s">
        <v>83</v>
      </c>
    </row>
    <row r="929" spans="1:19" x14ac:dyDescent="0.25">
      <c r="A929" s="62" t="s">
        <v>83</v>
      </c>
      <c r="B929" s="19">
        <v>30419382</v>
      </c>
      <c r="C929" s="19" t="s">
        <v>7567</v>
      </c>
      <c r="D929" s="19">
        <v>377305</v>
      </c>
      <c r="E929" s="19">
        <v>4595714</v>
      </c>
      <c r="F929" s="19">
        <v>11</v>
      </c>
      <c r="G929" s="36">
        <v>45632</v>
      </c>
      <c r="H929" s="19">
        <v>0</v>
      </c>
      <c r="I929" s="19">
        <v>1</v>
      </c>
      <c r="J929" s="19">
        <v>0</v>
      </c>
      <c r="L929" s="19">
        <v>1</v>
      </c>
      <c r="O929" s="19">
        <v>1951087</v>
      </c>
      <c r="P929" s="229">
        <v>45631.960497685184</v>
      </c>
      <c r="Q929" s="19">
        <v>1951.087</v>
      </c>
      <c r="R929" s="19" t="s">
        <v>55</v>
      </c>
      <c r="S929" s="62" t="s">
        <v>83</v>
      </c>
    </row>
    <row r="930" spans="1:19" x14ac:dyDescent="0.25">
      <c r="A930" s="62" t="s">
        <v>83</v>
      </c>
      <c r="B930" s="19">
        <v>30419382</v>
      </c>
      <c r="C930" s="19" t="s">
        <v>7567</v>
      </c>
      <c r="D930" s="19">
        <v>377305</v>
      </c>
      <c r="E930" s="19">
        <v>4595714</v>
      </c>
      <c r="F930" s="19">
        <v>12</v>
      </c>
      <c r="G930" s="36">
        <v>45632</v>
      </c>
      <c r="H930" s="19">
        <v>0</v>
      </c>
      <c r="I930" s="19">
        <v>0</v>
      </c>
      <c r="J930" s="19">
        <v>1936</v>
      </c>
      <c r="K930" s="19" t="s">
        <v>164</v>
      </c>
      <c r="L930" s="19">
        <v>1</v>
      </c>
      <c r="O930" s="19">
        <v>1600840</v>
      </c>
      <c r="P930" s="229">
        <v>45631.979027777779</v>
      </c>
      <c r="Q930" s="19">
        <v>1600.84</v>
      </c>
      <c r="R930" s="19" t="s">
        <v>55</v>
      </c>
      <c r="S930" s="62" t="s">
        <v>83</v>
      </c>
    </row>
    <row r="931" spans="1:19" x14ac:dyDescent="0.25">
      <c r="A931" s="62" t="s">
        <v>83</v>
      </c>
      <c r="B931" s="19">
        <v>30419382</v>
      </c>
      <c r="C931" s="19" t="s">
        <v>7567</v>
      </c>
      <c r="D931" s="19">
        <v>377305</v>
      </c>
      <c r="E931" s="19">
        <v>4595714</v>
      </c>
      <c r="F931" s="19">
        <v>13</v>
      </c>
      <c r="G931" s="36">
        <v>45632</v>
      </c>
      <c r="H931" s="19">
        <v>0</v>
      </c>
      <c r="I931" s="19">
        <v>1</v>
      </c>
      <c r="J931" s="19">
        <v>0</v>
      </c>
      <c r="L931" s="19">
        <v>1</v>
      </c>
      <c r="O931" s="19">
        <v>9030917</v>
      </c>
      <c r="P931" s="229">
        <v>45632.083553240744</v>
      </c>
      <c r="Q931" s="19">
        <v>9030.9169999999995</v>
      </c>
      <c r="R931" s="19" t="s">
        <v>55</v>
      </c>
      <c r="S931" s="62" t="s">
        <v>83</v>
      </c>
    </row>
    <row r="932" spans="1:19" x14ac:dyDescent="0.25">
      <c r="A932" s="62" t="s">
        <v>83</v>
      </c>
      <c r="B932" s="19">
        <v>30419382</v>
      </c>
      <c r="C932" s="19" t="s">
        <v>7567</v>
      </c>
      <c r="D932" s="19">
        <v>377305</v>
      </c>
      <c r="E932" s="19">
        <v>4595714</v>
      </c>
      <c r="F932" s="19">
        <v>14</v>
      </c>
      <c r="G932" s="36">
        <v>45632</v>
      </c>
      <c r="H932" s="19">
        <v>0</v>
      </c>
      <c r="I932" s="19">
        <v>0</v>
      </c>
      <c r="J932" s="19">
        <v>0</v>
      </c>
      <c r="L932" s="19">
        <v>2</v>
      </c>
      <c r="O932" s="19">
        <v>0</v>
      </c>
      <c r="P932" s="229">
        <v>45632.083553240744</v>
      </c>
      <c r="Q932" s="19">
        <v>0</v>
      </c>
      <c r="R932" s="19" t="s">
        <v>55</v>
      </c>
      <c r="S932" s="62" t="s">
        <v>83</v>
      </c>
    </row>
    <row r="933" spans="1:19" x14ac:dyDescent="0.25">
      <c r="A933" s="62" t="s">
        <v>60</v>
      </c>
      <c r="B933" s="19">
        <v>15333041</v>
      </c>
      <c r="C933" s="19" t="s">
        <v>7542</v>
      </c>
      <c r="D933" s="19">
        <v>377308</v>
      </c>
      <c r="E933" s="19">
        <v>4595714</v>
      </c>
      <c r="F933" s="19">
        <v>1</v>
      </c>
      <c r="G933" s="36">
        <v>45628</v>
      </c>
      <c r="H933" s="19">
        <v>0</v>
      </c>
      <c r="I933" s="19">
        <v>0</v>
      </c>
      <c r="J933" s="19">
        <v>0</v>
      </c>
      <c r="L933" s="19">
        <v>0</v>
      </c>
      <c r="O933" s="19">
        <v>3</v>
      </c>
      <c r="P933" s="229">
        <v>45628.374513888892</v>
      </c>
      <c r="Q933" s="19">
        <v>3.0000000000000001E-3</v>
      </c>
      <c r="R933" s="19" t="s">
        <v>43</v>
      </c>
      <c r="S933" s="62" t="s">
        <v>60</v>
      </c>
    </row>
    <row r="934" spans="1:19" x14ac:dyDescent="0.25">
      <c r="A934" s="62" t="s">
        <v>60</v>
      </c>
      <c r="B934" s="19">
        <v>15333041</v>
      </c>
      <c r="C934" s="19" t="s">
        <v>7542</v>
      </c>
      <c r="D934" s="19">
        <v>377308</v>
      </c>
      <c r="E934" s="19">
        <v>4595714</v>
      </c>
      <c r="F934" s="19">
        <v>2</v>
      </c>
      <c r="G934" s="36">
        <v>45628</v>
      </c>
      <c r="H934" s="19">
        <v>0</v>
      </c>
      <c r="I934" s="19">
        <v>0</v>
      </c>
      <c r="J934" s="19">
        <v>0</v>
      </c>
      <c r="L934" s="19">
        <v>1</v>
      </c>
      <c r="O934" s="19">
        <v>7197</v>
      </c>
      <c r="P934" s="229">
        <v>45628.374606481484</v>
      </c>
      <c r="Q934" s="19">
        <v>7.1970000000000001</v>
      </c>
      <c r="R934" s="19" t="s">
        <v>43</v>
      </c>
      <c r="S934" s="62" t="s">
        <v>60</v>
      </c>
    </row>
    <row r="935" spans="1:19" x14ac:dyDescent="0.25">
      <c r="A935" s="62" t="s">
        <v>60</v>
      </c>
      <c r="B935" s="19">
        <v>15333041</v>
      </c>
      <c r="C935" s="19" t="s">
        <v>7542</v>
      </c>
      <c r="D935" s="19">
        <v>377308</v>
      </c>
      <c r="E935" s="19">
        <v>4595714</v>
      </c>
      <c r="F935" s="19">
        <v>3</v>
      </c>
      <c r="G935" s="36">
        <v>45628</v>
      </c>
      <c r="H935" s="19">
        <v>0</v>
      </c>
      <c r="I935" s="19">
        <v>0</v>
      </c>
      <c r="J935" s="19">
        <v>1936</v>
      </c>
      <c r="K935" s="19" t="s">
        <v>164</v>
      </c>
      <c r="L935" s="19">
        <v>1</v>
      </c>
      <c r="O935" s="19">
        <v>5574163</v>
      </c>
      <c r="P935" s="229">
        <v>45628.439120370371</v>
      </c>
      <c r="Q935" s="19">
        <v>5574.1629999999996</v>
      </c>
      <c r="R935" s="19" t="s">
        <v>43</v>
      </c>
      <c r="S935" s="62" t="s">
        <v>60</v>
      </c>
    </row>
    <row r="936" spans="1:19" x14ac:dyDescent="0.25">
      <c r="A936" s="62" t="s">
        <v>60</v>
      </c>
      <c r="B936" s="19">
        <v>15333041</v>
      </c>
      <c r="C936" s="19" t="s">
        <v>7542</v>
      </c>
      <c r="D936" s="19">
        <v>377308</v>
      </c>
      <c r="E936" s="19">
        <v>4595714</v>
      </c>
      <c r="F936" s="19">
        <v>4</v>
      </c>
      <c r="G936" s="36">
        <v>45628</v>
      </c>
      <c r="H936" s="19">
        <v>0</v>
      </c>
      <c r="I936" s="19">
        <v>0</v>
      </c>
      <c r="J936" s="19">
        <v>1934</v>
      </c>
      <c r="K936" s="19" t="s">
        <v>160</v>
      </c>
      <c r="L936" s="19">
        <v>1</v>
      </c>
      <c r="O936" s="19">
        <v>1013904</v>
      </c>
      <c r="P936" s="229">
        <v>45628.450856481482</v>
      </c>
      <c r="Q936" s="19">
        <v>1013.904</v>
      </c>
      <c r="R936" s="19" t="s">
        <v>43</v>
      </c>
      <c r="S936" s="62" t="s">
        <v>60</v>
      </c>
    </row>
    <row r="937" spans="1:19" x14ac:dyDescent="0.25">
      <c r="A937" s="62" t="s">
        <v>60</v>
      </c>
      <c r="B937" s="19">
        <v>15333041</v>
      </c>
      <c r="C937" s="19" t="s">
        <v>7542</v>
      </c>
      <c r="D937" s="19">
        <v>377308</v>
      </c>
      <c r="E937" s="19">
        <v>4595714</v>
      </c>
      <c r="F937" s="19">
        <v>5</v>
      </c>
      <c r="G937" s="36">
        <v>45628</v>
      </c>
      <c r="H937" s="19">
        <v>0</v>
      </c>
      <c r="I937" s="19">
        <v>0</v>
      </c>
      <c r="J937" s="19">
        <v>1936</v>
      </c>
      <c r="K937" s="19" t="s">
        <v>164</v>
      </c>
      <c r="L937" s="19">
        <v>1</v>
      </c>
      <c r="O937" s="19">
        <v>4250550</v>
      </c>
      <c r="P937" s="229">
        <v>45628.5000462963</v>
      </c>
      <c r="Q937" s="19">
        <v>4250.55</v>
      </c>
      <c r="R937" s="19" t="s">
        <v>43</v>
      </c>
      <c r="S937" s="62" t="s">
        <v>60</v>
      </c>
    </row>
    <row r="938" spans="1:19" x14ac:dyDescent="0.25">
      <c r="A938" s="62" t="s">
        <v>60</v>
      </c>
      <c r="B938" s="19">
        <v>15333041</v>
      </c>
      <c r="C938" s="19" t="s">
        <v>7542</v>
      </c>
      <c r="D938" s="19">
        <v>377308</v>
      </c>
      <c r="E938" s="19">
        <v>4595714</v>
      </c>
      <c r="F938" s="19">
        <v>6</v>
      </c>
      <c r="G938" s="36">
        <v>45628</v>
      </c>
      <c r="H938" s="19">
        <v>0</v>
      </c>
      <c r="I938" s="19">
        <v>1</v>
      </c>
      <c r="J938" s="19">
        <v>0</v>
      </c>
      <c r="L938" s="19">
        <v>1</v>
      </c>
      <c r="O938" s="19">
        <v>1418680</v>
      </c>
      <c r="P938" s="229">
        <v>45628.516469907408</v>
      </c>
      <c r="Q938" s="19">
        <v>1418.68</v>
      </c>
      <c r="R938" s="19" t="s">
        <v>43</v>
      </c>
      <c r="S938" s="62" t="s">
        <v>60</v>
      </c>
    </row>
    <row r="939" spans="1:19" x14ac:dyDescent="0.25">
      <c r="A939" s="62" t="s">
        <v>60</v>
      </c>
      <c r="B939" s="19">
        <v>15333041</v>
      </c>
      <c r="C939" s="19" t="s">
        <v>7542</v>
      </c>
      <c r="D939" s="19">
        <v>377308</v>
      </c>
      <c r="E939" s="19">
        <v>4595714</v>
      </c>
      <c r="F939" s="19">
        <v>7</v>
      </c>
      <c r="G939" s="36">
        <v>45628</v>
      </c>
      <c r="H939" s="19">
        <v>1</v>
      </c>
      <c r="I939" s="19">
        <v>0</v>
      </c>
      <c r="J939" s="19">
        <v>0</v>
      </c>
      <c r="L939" s="19">
        <v>1</v>
      </c>
      <c r="M939" s="19">
        <v>431941</v>
      </c>
      <c r="N939" s="19" t="s">
        <v>214</v>
      </c>
      <c r="O939" s="19">
        <v>500093</v>
      </c>
      <c r="P939" s="229">
        <v>45628.522256944445</v>
      </c>
      <c r="Q939" s="19">
        <v>500.09300000000002</v>
      </c>
      <c r="R939" s="19" t="s">
        <v>43</v>
      </c>
      <c r="S939" s="62" t="s">
        <v>60</v>
      </c>
    </row>
    <row r="940" spans="1:19" x14ac:dyDescent="0.25">
      <c r="A940" s="62" t="s">
        <v>60</v>
      </c>
      <c r="B940" s="19">
        <v>15333041</v>
      </c>
      <c r="C940" s="19" t="s">
        <v>7542</v>
      </c>
      <c r="D940" s="19">
        <v>377308</v>
      </c>
      <c r="E940" s="19">
        <v>4595714</v>
      </c>
      <c r="F940" s="19">
        <v>8</v>
      </c>
      <c r="G940" s="36">
        <v>45628</v>
      </c>
      <c r="H940" s="19">
        <v>0</v>
      </c>
      <c r="I940" s="19">
        <v>0</v>
      </c>
      <c r="J940" s="19">
        <v>1938</v>
      </c>
      <c r="K940" s="19" t="s">
        <v>163</v>
      </c>
      <c r="L940" s="19">
        <v>1</v>
      </c>
      <c r="M940" s="19">
        <v>431941</v>
      </c>
      <c r="N940" s="19" t="s">
        <v>214</v>
      </c>
      <c r="O940" s="19">
        <v>41717</v>
      </c>
      <c r="P940" s="229">
        <v>45628.522743055553</v>
      </c>
      <c r="Q940" s="19">
        <v>41.716999999999999</v>
      </c>
      <c r="R940" s="19" t="s">
        <v>43</v>
      </c>
      <c r="S940" s="62" t="s">
        <v>60</v>
      </c>
    </row>
    <row r="941" spans="1:19" x14ac:dyDescent="0.25">
      <c r="A941" s="62" t="s">
        <v>60</v>
      </c>
      <c r="B941" s="19">
        <v>15333041</v>
      </c>
      <c r="C941" s="19" t="s">
        <v>7542</v>
      </c>
      <c r="D941" s="19">
        <v>377308</v>
      </c>
      <c r="E941" s="19">
        <v>4595714</v>
      </c>
      <c r="F941" s="19">
        <v>9</v>
      </c>
      <c r="G941" s="36">
        <v>45628</v>
      </c>
      <c r="H941" s="19">
        <v>0</v>
      </c>
      <c r="I941" s="19">
        <v>0</v>
      </c>
      <c r="J941" s="19">
        <v>1932</v>
      </c>
      <c r="K941" s="19" t="s">
        <v>173</v>
      </c>
      <c r="L941" s="19">
        <v>1</v>
      </c>
      <c r="O941" s="19">
        <v>359100</v>
      </c>
      <c r="P941" s="229">
        <v>45628.526898148149</v>
      </c>
      <c r="Q941" s="19">
        <v>359.1</v>
      </c>
      <c r="R941" s="19" t="s">
        <v>43</v>
      </c>
      <c r="S941" s="62" t="s">
        <v>60</v>
      </c>
    </row>
    <row r="942" spans="1:19" x14ac:dyDescent="0.25">
      <c r="A942" s="62" t="s">
        <v>60</v>
      </c>
      <c r="B942" s="19">
        <v>15333041</v>
      </c>
      <c r="C942" s="19" t="s">
        <v>7542</v>
      </c>
      <c r="D942" s="19">
        <v>377308</v>
      </c>
      <c r="E942" s="19">
        <v>4595714</v>
      </c>
      <c r="F942" s="19">
        <v>10</v>
      </c>
      <c r="G942" s="36">
        <v>45628</v>
      </c>
      <c r="H942" s="19">
        <v>0</v>
      </c>
      <c r="I942" s="19">
        <v>1</v>
      </c>
      <c r="J942" s="19">
        <v>0</v>
      </c>
      <c r="L942" s="19">
        <v>1</v>
      </c>
      <c r="O942" s="19">
        <v>727470</v>
      </c>
      <c r="P942" s="229">
        <v>45628.535312499997</v>
      </c>
      <c r="Q942" s="19">
        <v>727.47</v>
      </c>
      <c r="R942" s="19" t="s">
        <v>43</v>
      </c>
      <c r="S942" s="62" t="s">
        <v>60</v>
      </c>
    </row>
    <row r="943" spans="1:19" x14ac:dyDescent="0.25">
      <c r="A943" s="62" t="s">
        <v>60</v>
      </c>
      <c r="B943" s="19">
        <v>15333041</v>
      </c>
      <c r="C943" s="19" t="s">
        <v>7542</v>
      </c>
      <c r="D943" s="19">
        <v>377308</v>
      </c>
      <c r="E943" s="19">
        <v>4595714</v>
      </c>
      <c r="F943" s="19">
        <v>11</v>
      </c>
      <c r="G943" s="36">
        <v>45628</v>
      </c>
      <c r="H943" s="19">
        <v>0</v>
      </c>
      <c r="I943" s="19">
        <v>0</v>
      </c>
      <c r="J943" s="19">
        <v>-3</v>
      </c>
      <c r="K943" s="19" t="s">
        <v>185</v>
      </c>
      <c r="L943" s="19">
        <v>1</v>
      </c>
      <c r="O943" s="19">
        <v>1336</v>
      </c>
      <c r="P943" s="229">
        <v>45628.53533564815</v>
      </c>
      <c r="Q943" s="19">
        <v>1.3360000000000001</v>
      </c>
      <c r="R943" s="19" t="s">
        <v>43</v>
      </c>
      <c r="S943" s="62" t="s">
        <v>60</v>
      </c>
    </row>
    <row r="944" spans="1:19" x14ac:dyDescent="0.25">
      <c r="A944" s="62" t="s">
        <v>60</v>
      </c>
      <c r="B944" s="19">
        <v>15333041</v>
      </c>
      <c r="C944" s="19" t="s">
        <v>7542</v>
      </c>
      <c r="D944" s="19">
        <v>377308</v>
      </c>
      <c r="E944" s="19">
        <v>4595714</v>
      </c>
      <c r="F944" s="19">
        <v>12</v>
      </c>
      <c r="G944" s="36">
        <v>45628</v>
      </c>
      <c r="H944" s="19">
        <v>1</v>
      </c>
      <c r="I944" s="19">
        <v>0</v>
      </c>
      <c r="J944" s="19">
        <v>0</v>
      </c>
      <c r="L944" s="19">
        <v>1</v>
      </c>
      <c r="M944" s="19">
        <v>4010427</v>
      </c>
      <c r="N944" s="19" t="s">
        <v>215</v>
      </c>
      <c r="O944" s="19">
        <v>40720</v>
      </c>
      <c r="P944" s="229">
        <v>45628.535798611112</v>
      </c>
      <c r="Q944" s="19">
        <v>40.72</v>
      </c>
      <c r="R944" s="19" t="s">
        <v>43</v>
      </c>
      <c r="S944" s="62" t="s">
        <v>60</v>
      </c>
    </row>
    <row r="945" spans="1:19" x14ac:dyDescent="0.25">
      <c r="A945" s="62" t="s">
        <v>60</v>
      </c>
      <c r="B945" s="19">
        <v>15333041</v>
      </c>
      <c r="C945" s="19" t="s">
        <v>7542</v>
      </c>
      <c r="D945" s="19">
        <v>377308</v>
      </c>
      <c r="E945" s="19">
        <v>4595714</v>
      </c>
      <c r="F945" s="19">
        <v>13</v>
      </c>
      <c r="G945" s="36">
        <v>45628</v>
      </c>
      <c r="H945" s="19">
        <v>0</v>
      </c>
      <c r="I945" s="19">
        <v>0</v>
      </c>
      <c r="J945" s="19">
        <v>1938</v>
      </c>
      <c r="K945" s="19" t="s">
        <v>163</v>
      </c>
      <c r="L945" s="19">
        <v>1</v>
      </c>
      <c r="M945" s="19">
        <v>4010427</v>
      </c>
      <c r="N945" s="19" t="s">
        <v>215</v>
      </c>
      <c r="O945" s="19">
        <v>8840</v>
      </c>
      <c r="P945" s="229">
        <v>45628.535902777781</v>
      </c>
      <c r="Q945" s="19">
        <v>8.84</v>
      </c>
      <c r="R945" s="19" t="s">
        <v>43</v>
      </c>
      <c r="S945" s="62" t="s">
        <v>60</v>
      </c>
    </row>
    <row r="946" spans="1:19" x14ac:dyDescent="0.25">
      <c r="A946" s="62" t="s">
        <v>60</v>
      </c>
      <c r="B946" s="19">
        <v>15333041</v>
      </c>
      <c r="C946" s="19" t="s">
        <v>7542</v>
      </c>
      <c r="D946" s="19">
        <v>377308</v>
      </c>
      <c r="E946" s="19">
        <v>4595714</v>
      </c>
      <c r="F946" s="19">
        <v>14</v>
      </c>
      <c r="G946" s="36">
        <v>45628</v>
      </c>
      <c r="H946" s="19">
        <v>0</v>
      </c>
      <c r="I946" s="19">
        <v>1</v>
      </c>
      <c r="J946" s="19">
        <v>0</v>
      </c>
      <c r="L946" s="19">
        <v>1</v>
      </c>
      <c r="O946" s="19">
        <v>338404</v>
      </c>
      <c r="P946" s="229">
        <v>45628.539826388886</v>
      </c>
      <c r="Q946" s="19">
        <v>338.404</v>
      </c>
      <c r="R946" s="19" t="s">
        <v>43</v>
      </c>
      <c r="S946" s="62" t="s">
        <v>60</v>
      </c>
    </row>
    <row r="947" spans="1:19" x14ac:dyDescent="0.25">
      <c r="A947" s="62" t="s">
        <v>60</v>
      </c>
      <c r="B947" s="19">
        <v>15333041</v>
      </c>
      <c r="C947" s="19" t="s">
        <v>7542</v>
      </c>
      <c r="D947" s="19">
        <v>377308</v>
      </c>
      <c r="E947" s="19">
        <v>4595714</v>
      </c>
      <c r="F947" s="19">
        <v>15</v>
      </c>
      <c r="G947" s="36">
        <v>45628</v>
      </c>
      <c r="H947" s="19">
        <v>0</v>
      </c>
      <c r="I947" s="19">
        <v>0</v>
      </c>
      <c r="J947" s="19">
        <v>-3</v>
      </c>
      <c r="K947" s="19" t="s">
        <v>185</v>
      </c>
      <c r="L947" s="19">
        <v>1</v>
      </c>
      <c r="O947" s="19">
        <v>8376</v>
      </c>
      <c r="P947" s="229">
        <v>45628.539918981478</v>
      </c>
      <c r="Q947" s="19">
        <v>8.3759999999999994</v>
      </c>
      <c r="R947" s="19" t="s">
        <v>43</v>
      </c>
      <c r="S947" s="62" t="s">
        <v>60</v>
      </c>
    </row>
    <row r="948" spans="1:19" x14ac:dyDescent="0.25">
      <c r="A948" s="62" t="s">
        <v>60</v>
      </c>
      <c r="B948" s="19">
        <v>15333041</v>
      </c>
      <c r="C948" s="19" t="s">
        <v>7542</v>
      </c>
      <c r="D948" s="19">
        <v>377308</v>
      </c>
      <c r="E948" s="19">
        <v>4595714</v>
      </c>
      <c r="F948" s="19">
        <v>16</v>
      </c>
      <c r="G948" s="36">
        <v>45628</v>
      </c>
      <c r="H948" s="19">
        <v>1</v>
      </c>
      <c r="I948" s="19">
        <v>0</v>
      </c>
      <c r="J948" s="19">
        <v>0</v>
      </c>
      <c r="L948" s="19">
        <v>1</v>
      </c>
      <c r="M948" s="19">
        <v>4010427</v>
      </c>
      <c r="N948" s="19" t="s">
        <v>215</v>
      </c>
      <c r="O948" s="19">
        <v>216214</v>
      </c>
      <c r="P948" s="229">
        <v>45628.54241898148</v>
      </c>
      <c r="Q948" s="19">
        <v>216.214</v>
      </c>
      <c r="R948" s="19" t="s">
        <v>43</v>
      </c>
      <c r="S948" s="62" t="s">
        <v>60</v>
      </c>
    </row>
    <row r="949" spans="1:19" x14ac:dyDescent="0.25">
      <c r="A949" s="62" t="s">
        <v>60</v>
      </c>
      <c r="B949" s="19">
        <v>15333041</v>
      </c>
      <c r="C949" s="19" t="s">
        <v>7542</v>
      </c>
      <c r="D949" s="19">
        <v>377308</v>
      </c>
      <c r="E949" s="19">
        <v>4595714</v>
      </c>
      <c r="F949" s="19">
        <v>17</v>
      </c>
      <c r="G949" s="36">
        <v>45628</v>
      </c>
      <c r="H949" s="19">
        <v>0</v>
      </c>
      <c r="I949" s="19">
        <v>0</v>
      </c>
      <c r="J949" s="19">
        <v>1938</v>
      </c>
      <c r="K949" s="19" t="s">
        <v>163</v>
      </c>
      <c r="L949" s="19">
        <v>1</v>
      </c>
      <c r="M949" s="19">
        <v>4010427</v>
      </c>
      <c r="N949" s="19" t="s">
        <v>215</v>
      </c>
      <c r="O949" s="19">
        <v>65470</v>
      </c>
      <c r="P949" s="229">
        <v>45628.543182870373</v>
      </c>
      <c r="Q949" s="19">
        <v>65.47</v>
      </c>
      <c r="R949" s="19" t="s">
        <v>43</v>
      </c>
      <c r="S949" s="62" t="s">
        <v>60</v>
      </c>
    </row>
    <row r="950" spans="1:19" x14ac:dyDescent="0.25">
      <c r="A950" s="62" t="s">
        <v>60</v>
      </c>
      <c r="B950" s="19">
        <v>15333041</v>
      </c>
      <c r="C950" s="19" t="s">
        <v>7542</v>
      </c>
      <c r="D950" s="19">
        <v>377308</v>
      </c>
      <c r="E950" s="19">
        <v>4595714</v>
      </c>
      <c r="F950" s="19">
        <v>18</v>
      </c>
      <c r="G950" s="36">
        <v>45628</v>
      </c>
      <c r="H950" s="19">
        <v>0</v>
      </c>
      <c r="I950" s="19">
        <v>0</v>
      </c>
      <c r="J950" s="19">
        <v>1931</v>
      </c>
      <c r="K950" s="19" t="s">
        <v>168</v>
      </c>
      <c r="L950" s="19">
        <v>1</v>
      </c>
      <c r="O950" s="19">
        <v>2045533</v>
      </c>
      <c r="P950" s="229">
        <v>45628.566851851851</v>
      </c>
      <c r="Q950" s="19">
        <v>2045.5329999999999</v>
      </c>
      <c r="R950" s="19" t="s">
        <v>43</v>
      </c>
      <c r="S950" s="62" t="s">
        <v>60</v>
      </c>
    </row>
    <row r="951" spans="1:19" x14ac:dyDescent="0.25">
      <c r="A951" s="62" t="s">
        <v>60</v>
      </c>
      <c r="B951" s="19">
        <v>15333041</v>
      </c>
      <c r="C951" s="19" t="s">
        <v>7542</v>
      </c>
      <c r="D951" s="19">
        <v>377308</v>
      </c>
      <c r="E951" s="19">
        <v>4595714</v>
      </c>
      <c r="F951" s="19">
        <v>19</v>
      </c>
      <c r="G951" s="36">
        <v>45628</v>
      </c>
      <c r="H951" s="19">
        <v>0</v>
      </c>
      <c r="I951" s="19">
        <v>1</v>
      </c>
      <c r="J951" s="19">
        <v>0</v>
      </c>
      <c r="L951" s="19">
        <v>1</v>
      </c>
      <c r="O951" s="19">
        <v>33</v>
      </c>
      <c r="P951" s="229">
        <v>45628.566851851851</v>
      </c>
      <c r="Q951" s="19">
        <v>3.3000000000000002E-2</v>
      </c>
      <c r="R951" s="19" t="s">
        <v>43</v>
      </c>
      <c r="S951" s="62" t="s">
        <v>60</v>
      </c>
    </row>
    <row r="952" spans="1:19" x14ac:dyDescent="0.25">
      <c r="A952" s="62" t="s">
        <v>60</v>
      </c>
      <c r="B952" s="19">
        <v>15333041</v>
      </c>
      <c r="C952" s="19" t="s">
        <v>7542</v>
      </c>
      <c r="D952" s="19">
        <v>377308</v>
      </c>
      <c r="E952" s="19">
        <v>4595714</v>
      </c>
      <c r="F952" s="19">
        <v>20</v>
      </c>
      <c r="G952" s="36">
        <v>45628</v>
      </c>
      <c r="H952" s="19">
        <v>1</v>
      </c>
      <c r="I952" s="19">
        <v>0</v>
      </c>
      <c r="J952" s="19">
        <v>0</v>
      </c>
      <c r="L952" s="19">
        <v>1</v>
      </c>
      <c r="M952" s="19">
        <v>431941</v>
      </c>
      <c r="N952" s="19" t="s">
        <v>214</v>
      </c>
      <c r="O952" s="19">
        <v>372124</v>
      </c>
      <c r="P952" s="229">
        <v>45628.571157407408</v>
      </c>
      <c r="Q952" s="19">
        <v>372.12400000000002</v>
      </c>
      <c r="R952" s="19" t="s">
        <v>43</v>
      </c>
      <c r="S952" s="62" t="s">
        <v>60</v>
      </c>
    </row>
    <row r="953" spans="1:19" x14ac:dyDescent="0.25">
      <c r="A953" s="62" t="s">
        <v>60</v>
      </c>
      <c r="B953" s="19">
        <v>15333041</v>
      </c>
      <c r="C953" s="19" t="s">
        <v>7542</v>
      </c>
      <c r="D953" s="19">
        <v>377308</v>
      </c>
      <c r="E953" s="19">
        <v>4595714</v>
      </c>
      <c r="F953" s="19">
        <v>21</v>
      </c>
      <c r="G953" s="36">
        <v>45628</v>
      </c>
      <c r="H953" s="19">
        <v>0</v>
      </c>
      <c r="I953" s="19">
        <v>0</v>
      </c>
      <c r="J953" s="19">
        <v>1938</v>
      </c>
      <c r="K953" s="19" t="s">
        <v>163</v>
      </c>
      <c r="L953" s="19">
        <v>1</v>
      </c>
      <c r="M953" s="19">
        <v>431941</v>
      </c>
      <c r="N953" s="19" t="s">
        <v>214</v>
      </c>
      <c r="O953" s="19">
        <v>5700</v>
      </c>
      <c r="P953" s="229">
        <v>45628.571226851855</v>
      </c>
      <c r="Q953" s="19">
        <v>5.7</v>
      </c>
      <c r="R953" s="19" t="s">
        <v>43</v>
      </c>
      <c r="S953" s="62" t="s">
        <v>60</v>
      </c>
    </row>
    <row r="954" spans="1:19" x14ac:dyDescent="0.25">
      <c r="A954" s="62" t="s">
        <v>60</v>
      </c>
      <c r="B954" s="19">
        <v>15333041</v>
      </c>
      <c r="C954" s="19" t="s">
        <v>7542</v>
      </c>
      <c r="D954" s="19">
        <v>377308</v>
      </c>
      <c r="E954" s="19">
        <v>4595714</v>
      </c>
      <c r="F954" s="19">
        <v>22</v>
      </c>
      <c r="G954" s="36">
        <v>45628</v>
      </c>
      <c r="H954" s="19">
        <v>0</v>
      </c>
      <c r="I954" s="19">
        <v>1</v>
      </c>
      <c r="J954" s="19">
        <v>0</v>
      </c>
      <c r="L954" s="19">
        <v>1</v>
      </c>
      <c r="O954" s="19">
        <v>365410</v>
      </c>
      <c r="P954" s="229">
        <v>45628.57545138889</v>
      </c>
      <c r="Q954" s="19">
        <v>365.41</v>
      </c>
      <c r="R954" s="19" t="s">
        <v>43</v>
      </c>
      <c r="S954" s="62" t="s">
        <v>60</v>
      </c>
    </row>
    <row r="955" spans="1:19" x14ac:dyDescent="0.25">
      <c r="A955" s="62" t="s">
        <v>60</v>
      </c>
      <c r="B955" s="19">
        <v>15333041</v>
      </c>
      <c r="C955" s="19" t="s">
        <v>7542</v>
      </c>
      <c r="D955" s="19">
        <v>377308</v>
      </c>
      <c r="E955" s="19">
        <v>4595714</v>
      </c>
      <c r="F955" s="19">
        <v>23</v>
      </c>
      <c r="G955" s="36">
        <v>45628</v>
      </c>
      <c r="H955" s="19">
        <v>1</v>
      </c>
      <c r="I955" s="19">
        <v>0</v>
      </c>
      <c r="J955" s="19">
        <v>0</v>
      </c>
      <c r="L955" s="19">
        <v>1</v>
      </c>
      <c r="M955" s="19">
        <v>431941</v>
      </c>
      <c r="N955" s="19" t="s">
        <v>214</v>
      </c>
      <c r="O955" s="19">
        <v>628866</v>
      </c>
      <c r="P955" s="229">
        <v>45628.582731481481</v>
      </c>
      <c r="Q955" s="19">
        <v>628.86599999999999</v>
      </c>
      <c r="R955" s="19" t="s">
        <v>43</v>
      </c>
      <c r="S955" s="62" t="s">
        <v>60</v>
      </c>
    </row>
    <row r="956" spans="1:19" x14ac:dyDescent="0.25">
      <c r="A956" s="62" t="s">
        <v>60</v>
      </c>
      <c r="B956" s="19">
        <v>15333041</v>
      </c>
      <c r="C956" s="19" t="s">
        <v>7542</v>
      </c>
      <c r="D956" s="19">
        <v>377308</v>
      </c>
      <c r="E956" s="19">
        <v>4595714</v>
      </c>
      <c r="F956" s="19">
        <v>24</v>
      </c>
      <c r="G956" s="36">
        <v>45628</v>
      </c>
      <c r="H956" s="19">
        <v>0</v>
      </c>
      <c r="I956" s="19">
        <v>0</v>
      </c>
      <c r="J956" s="19">
        <v>1938</v>
      </c>
      <c r="K956" s="19" t="s">
        <v>163</v>
      </c>
      <c r="L956" s="19">
        <v>1</v>
      </c>
      <c r="M956" s="19">
        <v>431941</v>
      </c>
      <c r="N956" s="19" t="s">
        <v>214</v>
      </c>
      <c r="O956" s="19">
        <v>578330</v>
      </c>
      <c r="P956" s="229">
        <v>45628.589432870373</v>
      </c>
      <c r="Q956" s="19">
        <v>578.33000000000004</v>
      </c>
      <c r="R956" s="19" t="s">
        <v>43</v>
      </c>
      <c r="S956" s="62" t="s">
        <v>60</v>
      </c>
    </row>
    <row r="957" spans="1:19" x14ac:dyDescent="0.25">
      <c r="A957" s="62" t="s">
        <v>60</v>
      </c>
      <c r="B957" s="19">
        <v>15333041</v>
      </c>
      <c r="C957" s="19" t="s">
        <v>7542</v>
      </c>
      <c r="D957" s="19">
        <v>377308</v>
      </c>
      <c r="E957" s="19">
        <v>4595714</v>
      </c>
      <c r="F957" s="19">
        <v>25</v>
      </c>
      <c r="G957" s="36">
        <v>45628</v>
      </c>
      <c r="H957" s="19">
        <v>0</v>
      </c>
      <c r="I957" s="19">
        <v>1</v>
      </c>
      <c r="J957" s="19">
        <v>0</v>
      </c>
      <c r="L957" s="19">
        <v>1</v>
      </c>
      <c r="O957" s="19">
        <v>87460</v>
      </c>
      <c r="P957" s="229">
        <v>45628.590439814812</v>
      </c>
      <c r="Q957" s="19">
        <v>87.46</v>
      </c>
      <c r="R957" s="19" t="s">
        <v>43</v>
      </c>
      <c r="S957" s="62" t="s">
        <v>60</v>
      </c>
    </row>
    <row r="958" spans="1:19" x14ac:dyDescent="0.25">
      <c r="A958" s="62" t="s">
        <v>60</v>
      </c>
      <c r="B958" s="19">
        <v>15333041</v>
      </c>
      <c r="C958" s="19" t="s">
        <v>7542</v>
      </c>
      <c r="D958" s="19">
        <v>377308</v>
      </c>
      <c r="E958" s="19">
        <v>4595714</v>
      </c>
      <c r="F958" s="19">
        <v>26</v>
      </c>
      <c r="G958" s="36">
        <v>45628</v>
      </c>
      <c r="H958" s="19">
        <v>0</v>
      </c>
      <c r="I958" s="19">
        <v>0</v>
      </c>
      <c r="J958" s="19">
        <v>1933</v>
      </c>
      <c r="K958" s="19" t="s">
        <v>167</v>
      </c>
      <c r="L958" s="19">
        <v>1</v>
      </c>
      <c r="O958" s="19">
        <v>3632320</v>
      </c>
      <c r="P958" s="229">
        <v>45628.632476851853</v>
      </c>
      <c r="Q958" s="19">
        <v>3632.32</v>
      </c>
      <c r="R958" s="19" t="s">
        <v>43</v>
      </c>
      <c r="S958" s="62" t="s">
        <v>60</v>
      </c>
    </row>
    <row r="959" spans="1:19" x14ac:dyDescent="0.25">
      <c r="A959" s="62" t="s">
        <v>60</v>
      </c>
      <c r="B959" s="19">
        <v>15333041</v>
      </c>
      <c r="C959" s="19" t="s">
        <v>7542</v>
      </c>
      <c r="D959" s="19">
        <v>377308</v>
      </c>
      <c r="E959" s="19">
        <v>4595714</v>
      </c>
      <c r="F959" s="19">
        <v>27</v>
      </c>
      <c r="G959" s="36">
        <v>45628</v>
      </c>
      <c r="H959" s="19">
        <v>0</v>
      </c>
      <c r="I959" s="19">
        <v>0</v>
      </c>
      <c r="J959" s="19">
        <v>1936</v>
      </c>
      <c r="K959" s="19" t="s">
        <v>164</v>
      </c>
      <c r="L959" s="19">
        <v>1</v>
      </c>
      <c r="O959" s="19">
        <v>6221367</v>
      </c>
      <c r="P959" s="229">
        <v>45628.70449074074</v>
      </c>
      <c r="Q959" s="19">
        <v>6221.3670000000002</v>
      </c>
      <c r="R959" s="19" t="s">
        <v>43</v>
      </c>
      <c r="S959" s="62" t="s">
        <v>60</v>
      </c>
    </row>
    <row r="960" spans="1:19" x14ac:dyDescent="0.25">
      <c r="A960" s="62" t="s">
        <v>60</v>
      </c>
      <c r="B960" s="19">
        <v>15333041</v>
      </c>
      <c r="C960" s="19" t="s">
        <v>7542</v>
      </c>
      <c r="D960" s="19">
        <v>377308</v>
      </c>
      <c r="E960" s="19">
        <v>4595714</v>
      </c>
      <c r="F960" s="19">
        <v>28</v>
      </c>
      <c r="G960" s="36">
        <v>45628</v>
      </c>
      <c r="H960" s="19">
        <v>0</v>
      </c>
      <c r="I960" s="19">
        <v>1</v>
      </c>
      <c r="J960" s="19">
        <v>0</v>
      </c>
      <c r="L960" s="19">
        <v>1</v>
      </c>
      <c r="O960" s="19">
        <v>1197517</v>
      </c>
      <c r="P960" s="229">
        <v>45628.718344907407</v>
      </c>
      <c r="Q960" s="19">
        <v>1197.5170000000001</v>
      </c>
      <c r="R960" s="19" t="s">
        <v>43</v>
      </c>
      <c r="S960" s="62" t="s">
        <v>60</v>
      </c>
    </row>
    <row r="961" spans="1:19" x14ac:dyDescent="0.25">
      <c r="A961" s="62" t="s">
        <v>60</v>
      </c>
      <c r="B961" s="19">
        <v>15333041</v>
      </c>
      <c r="C961" s="19" t="s">
        <v>7542</v>
      </c>
      <c r="D961" s="19">
        <v>377308</v>
      </c>
      <c r="E961" s="19">
        <v>4595714</v>
      </c>
      <c r="F961" s="19">
        <v>29</v>
      </c>
      <c r="G961" s="36">
        <v>45628</v>
      </c>
      <c r="H961" s="19">
        <v>1</v>
      </c>
      <c r="I961" s="19">
        <v>0</v>
      </c>
      <c r="J961" s="19">
        <v>0</v>
      </c>
      <c r="L961" s="19">
        <v>1</v>
      </c>
      <c r="M961" s="19">
        <v>431941</v>
      </c>
      <c r="N961" s="19" t="s">
        <v>214</v>
      </c>
      <c r="O961" s="19">
        <v>1478956</v>
      </c>
      <c r="P961" s="229">
        <v>45628.735462962963</v>
      </c>
      <c r="Q961" s="19">
        <v>1478.9559999999999</v>
      </c>
      <c r="R961" s="19" t="s">
        <v>43</v>
      </c>
      <c r="S961" s="62" t="s">
        <v>60</v>
      </c>
    </row>
    <row r="962" spans="1:19" x14ac:dyDescent="0.25">
      <c r="A962" s="62" t="s">
        <v>60</v>
      </c>
      <c r="B962" s="19">
        <v>15333041</v>
      </c>
      <c r="C962" s="19" t="s">
        <v>7542</v>
      </c>
      <c r="D962" s="19">
        <v>377308</v>
      </c>
      <c r="E962" s="19">
        <v>4595714</v>
      </c>
      <c r="F962" s="19">
        <v>30</v>
      </c>
      <c r="G962" s="36">
        <v>45628</v>
      </c>
      <c r="H962" s="19">
        <v>0</v>
      </c>
      <c r="I962" s="19">
        <v>0</v>
      </c>
      <c r="J962" s="19">
        <v>1938</v>
      </c>
      <c r="K962" s="19" t="s">
        <v>163</v>
      </c>
      <c r="L962" s="19">
        <v>1</v>
      </c>
      <c r="M962" s="19">
        <v>431941</v>
      </c>
      <c r="N962" s="19" t="s">
        <v>214</v>
      </c>
      <c r="O962" s="19">
        <v>420160</v>
      </c>
      <c r="P962" s="229">
        <v>45628.740324074075</v>
      </c>
      <c r="Q962" s="19">
        <v>420.16</v>
      </c>
      <c r="R962" s="19" t="s">
        <v>43</v>
      </c>
      <c r="S962" s="62" t="s">
        <v>60</v>
      </c>
    </row>
    <row r="963" spans="1:19" x14ac:dyDescent="0.25">
      <c r="A963" s="62" t="s">
        <v>60</v>
      </c>
      <c r="B963" s="19">
        <v>15333041</v>
      </c>
      <c r="C963" s="19" t="s">
        <v>7542</v>
      </c>
      <c r="D963" s="19">
        <v>377308</v>
      </c>
      <c r="E963" s="19">
        <v>4595714</v>
      </c>
      <c r="F963" s="19">
        <v>31</v>
      </c>
      <c r="G963" s="36">
        <v>45628</v>
      </c>
      <c r="H963" s="19">
        <v>0</v>
      </c>
      <c r="I963" s="19">
        <v>0</v>
      </c>
      <c r="J963" s="19">
        <v>1932</v>
      </c>
      <c r="K963" s="19" t="s">
        <v>173</v>
      </c>
      <c r="L963" s="19">
        <v>1</v>
      </c>
      <c r="O963" s="19">
        <v>195560</v>
      </c>
      <c r="P963" s="229">
        <v>45628.742592592593</v>
      </c>
      <c r="Q963" s="19">
        <v>195.56</v>
      </c>
      <c r="R963" s="19" t="s">
        <v>43</v>
      </c>
      <c r="S963" s="62" t="s">
        <v>60</v>
      </c>
    </row>
    <row r="964" spans="1:19" x14ac:dyDescent="0.25">
      <c r="A964" s="62" t="s">
        <v>60</v>
      </c>
      <c r="B964" s="19">
        <v>15333041</v>
      </c>
      <c r="C964" s="19" t="s">
        <v>7542</v>
      </c>
      <c r="D964" s="19">
        <v>377308</v>
      </c>
      <c r="E964" s="19">
        <v>4595714</v>
      </c>
      <c r="F964" s="19">
        <v>32</v>
      </c>
      <c r="G964" s="36">
        <v>45628</v>
      </c>
      <c r="H964" s="19">
        <v>0</v>
      </c>
      <c r="I964" s="19">
        <v>1</v>
      </c>
      <c r="J964" s="19">
        <v>0</v>
      </c>
      <c r="L964" s="19">
        <v>1</v>
      </c>
      <c r="O964" s="19">
        <v>947524</v>
      </c>
      <c r="P964" s="229">
        <v>45628.753553240742</v>
      </c>
      <c r="Q964" s="19">
        <v>947.524</v>
      </c>
      <c r="R964" s="19" t="s">
        <v>43</v>
      </c>
      <c r="S964" s="62" t="s">
        <v>60</v>
      </c>
    </row>
    <row r="965" spans="1:19" x14ac:dyDescent="0.25">
      <c r="A965" s="62" t="s">
        <v>60</v>
      </c>
      <c r="B965" s="19">
        <v>15333041</v>
      </c>
      <c r="C965" s="19" t="s">
        <v>7542</v>
      </c>
      <c r="D965" s="19">
        <v>377308</v>
      </c>
      <c r="E965" s="19">
        <v>4595714</v>
      </c>
      <c r="F965" s="19">
        <v>33</v>
      </c>
      <c r="G965" s="36">
        <v>45628</v>
      </c>
      <c r="H965" s="19">
        <v>0</v>
      </c>
      <c r="I965" s="19">
        <v>0</v>
      </c>
      <c r="J965" s="19">
        <v>0</v>
      </c>
      <c r="L965" s="19">
        <v>2</v>
      </c>
      <c r="O965" s="19">
        <v>0</v>
      </c>
      <c r="P965" s="229">
        <v>45628.753553240742</v>
      </c>
      <c r="Q965" s="19">
        <v>0</v>
      </c>
      <c r="R965" s="19" t="s">
        <v>43</v>
      </c>
      <c r="S965" s="62" t="s">
        <v>60</v>
      </c>
    </row>
    <row r="966" spans="1:19" x14ac:dyDescent="0.25">
      <c r="A966" s="62" t="s">
        <v>60</v>
      </c>
      <c r="B966" s="19">
        <v>15333041</v>
      </c>
      <c r="C966" s="19" t="s">
        <v>7542</v>
      </c>
      <c r="D966" s="19">
        <v>377308</v>
      </c>
      <c r="E966" s="19">
        <v>4595714</v>
      </c>
      <c r="F966" s="19">
        <v>1</v>
      </c>
      <c r="G966" s="36">
        <v>45630</v>
      </c>
      <c r="H966" s="19">
        <v>0</v>
      </c>
      <c r="I966" s="19">
        <v>0</v>
      </c>
      <c r="J966" s="19">
        <v>0</v>
      </c>
      <c r="L966" s="19">
        <v>0</v>
      </c>
      <c r="O966" s="19">
        <v>3</v>
      </c>
      <c r="P966" s="229">
        <v>45630.382569444446</v>
      </c>
      <c r="Q966" s="19">
        <v>3.0000000000000001E-3</v>
      </c>
      <c r="R966" s="19" t="s">
        <v>43</v>
      </c>
      <c r="S966" s="62" t="s">
        <v>60</v>
      </c>
    </row>
    <row r="967" spans="1:19" x14ac:dyDescent="0.25">
      <c r="A967" s="62" t="s">
        <v>60</v>
      </c>
      <c r="B967" s="19">
        <v>15333041</v>
      </c>
      <c r="C967" s="19" t="s">
        <v>7542</v>
      </c>
      <c r="D967" s="19">
        <v>377308</v>
      </c>
      <c r="E967" s="19">
        <v>4595714</v>
      </c>
      <c r="F967" s="19">
        <v>2</v>
      </c>
      <c r="G967" s="36">
        <v>45630</v>
      </c>
      <c r="H967" s="19">
        <v>0</v>
      </c>
      <c r="I967" s="19">
        <v>0</v>
      </c>
      <c r="J967" s="19">
        <v>0</v>
      </c>
      <c r="L967" s="19">
        <v>1</v>
      </c>
      <c r="O967" s="19">
        <v>2774</v>
      </c>
      <c r="P967" s="229">
        <v>45630.382604166669</v>
      </c>
      <c r="Q967" s="19">
        <v>2.774</v>
      </c>
      <c r="R967" s="19" t="s">
        <v>43</v>
      </c>
      <c r="S967" s="62" t="s">
        <v>60</v>
      </c>
    </row>
    <row r="968" spans="1:19" x14ac:dyDescent="0.25">
      <c r="A968" s="62" t="s">
        <v>60</v>
      </c>
      <c r="B968" s="19">
        <v>15333041</v>
      </c>
      <c r="C968" s="19" t="s">
        <v>7542</v>
      </c>
      <c r="D968" s="19">
        <v>377308</v>
      </c>
      <c r="E968" s="19">
        <v>4595714</v>
      </c>
      <c r="F968" s="19">
        <v>3</v>
      </c>
      <c r="G968" s="36">
        <v>45630</v>
      </c>
      <c r="H968" s="19">
        <v>0</v>
      </c>
      <c r="I968" s="19">
        <v>0</v>
      </c>
      <c r="J968" s="19">
        <v>1936</v>
      </c>
      <c r="K968" s="19" t="s">
        <v>164</v>
      </c>
      <c r="L968" s="19">
        <v>1</v>
      </c>
      <c r="O968" s="19">
        <v>9115460</v>
      </c>
      <c r="P968" s="229">
        <v>45630.48810185185</v>
      </c>
      <c r="Q968" s="19">
        <v>9115.4599999999991</v>
      </c>
      <c r="R968" s="19" t="s">
        <v>43</v>
      </c>
      <c r="S968" s="62" t="s">
        <v>60</v>
      </c>
    </row>
    <row r="969" spans="1:19" x14ac:dyDescent="0.25">
      <c r="A969" s="62" t="s">
        <v>60</v>
      </c>
      <c r="B969" s="19">
        <v>15333041</v>
      </c>
      <c r="C969" s="19" t="s">
        <v>7542</v>
      </c>
      <c r="D969" s="19">
        <v>377308</v>
      </c>
      <c r="E969" s="19">
        <v>4595714</v>
      </c>
      <c r="F969" s="19">
        <v>4</v>
      </c>
      <c r="G969" s="36">
        <v>45630</v>
      </c>
      <c r="H969" s="19">
        <v>0</v>
      </c>
      <c r="I969" s="19">
        <v>0</v>
      </c>
      <c r="J969" s="19">
        <v>1931</v>
      </c>
      <c r="K969" s="19" t="s">
        <v>168</v>
      </c>
      <c r="L969" s="19">
        <v>1</v>
      </c>
      <c r="O969" s="19">
        <v>390530</v>
      </c>
      <c r="P969" s="229">
        <v>45630.492627314816</v>
      </c>
      <c r="Q969" s="19">
        <v>390.53</v>
      </c>
      <c r="R969" s="19" t="s">
        <v>43</v>
      </c>
      <c r="S969" s="62" t="s">
        <v>60</v>
      </c>
    </row>
    <row r="970" spans="1:19" x14ac:dyDescent="0.25">
      <c r="A970" s="62" t="s">
        <v>60</v>
      </c>
      <c r="B970" s="19">
        <v>15333041</v>
      </c>
      <c r="C970" s="19" t="s">
        <v>7542</v>
      </c>
      <c r="D970" s="19">
        <v>377308</v>
      </c>
      <c r="E970" s="19">
        <v>4595714</v>
      </c>
      <c r="F970" s="19">
        <v>5</v>
      </c>
      <c r="G970" s="36">
        <v>45630</v>
      </c>
      <c r="H970" s="19">
        <v>0</v>
      </c>
      <c r="I970" s="19">
        <v>0</v>
      </c>
      <c r="J970" s="19">
        <v>1936</v>
      </c>
      <c r="K970" s="19" t="s">
        <v>164</v>
      </c>
      <c r="L970" s="19">
        <v>1</v>
      </c>
      <c r="O970" s="19">
        <v>4155256</v>
      </c>
      <c r="P970" s="229">
        <v>45630.540717592594</v>
      </c>
      <c r="Q970" s="19">
        <v>4155.2560000000003</v>
      </c>
      <c r="R970" s="19" t="s">
        <v>43</v>
      </c>
      <c r="S970" s="62" t="s">
        <v>60</v>
      </c>
    </row>
    <row r="971" spans="1:19" x14ac:dyDescent="0.25">
      <c r="A971" s="62" t="s">
        <v>60</v>
      </c>
      <c r="B971" s="19">
        <v>15333041</v>
      </c>
      <c r="C971" s="19" t="s">
        <v>7542</v>
      </c>
      <c r="D971" s="19">
        <v>377308</v>
      </c>
      <c r="E971" s="19">
        <v>4595714</v>
      </c>
      <c r="F971" s="19">
        <v>6</v>
      </c>
      <c r="G971" s="36">
        <v>45630</v>
      </c>
      <c r="H971" s="19">
        <v>0</v>
      </c>
      <c r="I971" s="19">
        <v>0</v>
      </c>
      <c r="J971" s="19">
        <v>1933</v>
      </c>
      <c r="K971" s="19" t="s">
        <v>167</v>
      </c>
      <c r="L971" s="19">
        <v>1</v>
      </c>
      <c r="O971" s="19">
        <v>1834</v>
      </c>
      <c r="P971" s="229">
        <v>45630.54074074074</v>
      </c>
      <c r="Q971" s="19">
        <v>1.8340000000000001</v>
      </c>
      <c r="R971" s="19" t="s">
        <v>43</v>
      </c>
      <c r="S971" s="62" t="s">
        <v>60</v>
      </c>
    </row>
    <row r="972" spans="1:19" x14ac:dyDescent="0.25">
      <c r="A972" s="62" t="s">
        <v>60</v>
      </c>
      <c r="B972" s="19">
        <v>15333041</v>
      </c>
      <c r="C972" s="19" t="s">
        <v>7542</v>
      </c>
      <c r="D972" s="19">
        <v>377308</v>
      </c>
      <c r="E972" s="19">
        <v>4595714</v>
      </c>
      <c r="F972" s="19">
        <v>7</v>
      </c>
      <c r="G972" s="36">
        <v>45630</v>
      </c>
      <c r="H972" s="19">
        <v>0</v>
      </c>
      <c r="I972" s="19">
        <v>0</v>
      </c>
      <c r="J972" s="19">
        <v>1936</v>
      </c>
      <c r="K972" s="19" t="s">
        <v>164</v>
      </c>
      <c r="L972" s="19">
        <v>1</v>
      </c>
      <c r="O972" s="19">
        <v>6883153</v>
      </c>
      <c r="P972" s="229">
        <v>45630.620405092595</v>
      </c>
      <c r="Q972" s="19">
        <v>6883.1530000000002</v>
      </c>
      <c r="R972" s="19" t="s">
        <v>43</v>
      </c>
      <c r="S972" s="62" t="s">
        <v>60</v>
      </c>
    </row>
    <row r="973" spans="1:19" x14ac:dyDescent="0.25">
      <c r="A973" s="62" t="s">
        <v>60</v>
      </c>
      <c r="B973" s="19">
        <v>15333041</v>
      </c>
      <c r="C973" s="19" t="s">
        <v>7542</v>
      </c>
      <c r="D973" s="19">
        <v>377308</v>
      </c>
      <c r="E973" s="19">
        <v>4595714</v>
      </c>
      <c r="F973" s="19">
        <v>8</v>
      </c>
      <c r="G973" s="36">
        <v>45630</v>
      </c>
      <c r="H973" s="19">
        <v>0</v>
      </c>
      <c r="I973" s="19">
        <v>0</v>
      </c>
      <c r="J973" s="19">
        <v>1934</v>
      </c>
      <c r="K973" s="19" t="s">
        <v>160</v>
      </c>
      <c r="L973" s="19">
        <v>1</v>
      </c>
      <c r="O973" s="19">
        <v>552173</v>
      </c>
      <c r="P973" s="229">
        <v>45630.626793981479</v>
      </c>
      <c r="Q973" s="19">
        <v>552.173</v>
      </c>
      <c r="R973" s="19" t="s">
        <v>43</v>
      </c>
      <c r="S973" s="62" t="s">
        <v>60</v>
      </c>
    </row>
    <row r="974" spans="1:19" x14ac:dyDescent="0.25">
      <c r="A974" s="62" t="s">
        <v>60</v>
      </c>
      <c r="B974" s="19">
        <v>15333041</v>
      </c>
      <c r="C974" s="19" t="s">
        <v>7542</v>
      </c>
      <c r="D974" s="19">
        <v>377308</v>
      </c>
      <c r="E974" s="19">
        <v>4595714</v>
      </c>
      <c r="F974" s="19">
        <v>9</v>
      </c>
      <c r="G974" s="36">
        <v>45630</v>
      </c>
      <c r="H974" s="19">
        <v>0</v>
      </c>
      <c r="I974" s="19">
        <v>0</v>
      </c>
      <c r="J974" s="19">
        <v>1936</v>
      </c>
      <c r="K974" s="19" t="s">
        <v>164</v>
      </c>
      <c r="L974" s="19">
        <v>1</v>
      </c>
      <c r="O974" s="19">
        <v>6649397</v>
      </c>
      <c r="P974" s="229">
        <v>45630.703761574077</v>
      </c>
      <c r="Q974" s="19">
        <v>6649.3969999999999</v>
      </c>
      <c r="R974" s="19" t="s">
        <v>43</v>
      </c>
      <c r="S974" s="62" t="s">
        <v>60</v>
      </c>
    </row>
    <row r="975" spans="1:19" x14ac:dyDescent="0.25">
      <c r="A975" s="62" t="s">
        <v>60</v>
      </c>
      <c r="B975" s="19">
        <v>15333041</v>
      </c>
      <c r="C975" s="19" t="s">
        <v>7542</v>
      </c>
      <c r="D975" s="19">
        <v>377308</v>
      </c>
      <c r="E975" s="19">
        <v>4595714</v>
      </c>
      <c r="F975" s="19">
        <v>10</v>
      </c>
      <c r="G975" s="36">
        <v>45630</v>
      </c>
      <c r="H975" s="19">
        <v>0</v>
      </c>
      <c r="I975" s="19">
        <v>1</v>
      </c>
      <c r="J975" s="19">
        <v>0</v>
      </c>
      <c r="L975" s="19">
        <v>1</v>
      </c>
      <c r="O975" s="19">
        <v>2294470</v>
      </c>
      <c r="P975" s="229">
        <v>45630.730312500003</v>
      </c>
      <c r="Q975" s="19">
        <v>2294.4699999999998</v>
      </c>
      <c r="R975" s="19" t="s">
        <v>43</v>
      </c>
      <c r="S975" s="62" t="s">
        <v>60</v>
      </c>
    </row>
    <row r="976" spans="1:19" x14ac:dyDescent="0.25">
      <c r="A976" s="62" t="s">
        <v>60</v>
      </c>
      <c r="B976" s="19">
        <v>15333041</v>
      </c>
      <c r="C976" s="19" t="s">
        <v>7542</v>
      </c>
      <c r="D976" s="19">
        <v>377308</v>
      </c>
      <c r="E976" s="19">
        <v>4595714</v>
      </c>
      <c r="F976" s="19">
        <v>11</v>
      </c>
      <c r="G976" s="36">
        <v>45630</v>
      </c>
      <c r="H976" s="19">
        <v>0</v>
      </c>
      <c r="I976" s="19">
        <v>0</v>
      </c>
      <c r="J976" s="19">
        <v>-3</v>
      </c>
      <c r="K976" s="19" t="s">
        <v>185</v>
      </c>
      <c r="L976" s="19">
        <v>1</v>
      </c>
      <c r="O976" s="19">
        <v>5893</v>
      </c>
      <c r="P976" s="229">
        <v>45630.730381944442</v>
      </c>
      <c r="Q976" s="19">
        <v>5.8929999999999998</v>
      </c>
      <c r="R976" s="19" t="s">
        <v>43</v>
      </c>
      <c r="S976" s="62" t="s">
        <v>60</v>
      </c>
    </row>
    <row r="977" spans="1:19" x14ac:dyDescent="0.25">
      <c r="A977" s="62" t="s">
        <v>60</v>
      </c>
      <c r="B977" s="19">
        <v>15333041</v>
      </c>
      <c r="C977" s="19" t="s">
        <v>7542</v>
      </c>
      <c r="D977" s="19">
        <v>377308</v>
      </c>
      <c r="E977" s="19">
        <v>4595714</v>
      </c>
      <c r="F977" s="19">
        <v>12</v>
      </c>
      <c r="G977" s="36">
        <v>45630</v>
      </c>
      <c r="H977" s="19">
        <v>1</v>
      </c>
      <c r="I977" s="19">
        <v>0</v>
      </c>
      <c r="J977" s="19">
        <v>0</v>
      </c>
      <c r="L977" s="19">
        <v>1</v>
      </c>
      <c r="M977" s="19">
        <v>4010427</v>
      </c>
      <c r="N977" s="19" t="s">
        <v>215</v>
      </c>
      <c r="O977" s="19">
        <v>401767</v>
      </c>
      <c r="P977" s="229">
        <v>45630.735034722224</v>
      </c>
      <c r="Q977" s="19">
        <v>401.767</v>
      </c>
      <c r="R977" s="19" t="s">
        <v>43</v>
      </c>
      <c r="S977" s="62" t="s">
        <v>60</v>
      </c>
    </row>
    <row r="978" spans="1:19" x14ac:dyDescent="0.25">
      <c r="A978" s="62" t="s">
        <v>60</v>
      </c>
      <c r="B978" s="19">
        <v>15333041</v>
      </c>
      <c r="C978" s="19" t="s">
        <v>7542</v>
      </c>
      <c r="D978" s="19">
        <v>377308</v>
      </c>
      <c r="E978" s="19">
        <v>4595714</v>
      </c>
      <c r="F978" s="19">
        <v>13</v>
      </c>
      <c r="G978" s="36">
        <v>45630</v>
      </c>
      <c r="H978" s="19">
        <v>0</v>
      </c>
      <c r="I978" s="19">
        <v>0</v>
      </c>
      <c r="J978" s="19">
        <v>1938</v>
      </c>
      <c r="K978" s="19" t="s">
        <v>163</v>
      </c>
      <c r="L978" s="19">
        <v>1</v>
      </c>
      <c r="M978" s="19">
        <v>4010427</v>
      </c>
      <c r="N978" s="19" t="s">
        <v>215</v>
      </c>
      <c r="O978" s="19">
        <v>253137</v>
      </c>
      <c r="P978" s="229">
        <v>45630.737962962965</v>
      </c>
      <c r="Q978" s="19">
        <v>253.137</v>
      </c>
      <c r="R978" s="19" t="s">
        <v>43</v>
      </c>
      <c r="S978" s="62" t="s">
        <v>60</v>
      </c>
    </row>
    <row r="979" spans="1:19" x14ac:dyDescent="0.25">
      <c r="A979" s="62" t="s">
        <v>60</v>
      </c>
      <c r="B979" s="19">
        <v>15333041</v>
      </c>
      <c r="C979" s="19" t="s">
        <v>7542</v>
      </c>
      <c r="D979" s="19">
        <v>377308</v>
      </c>
      <c r="E979" s="19">
        <v>4595714</v>
      </c>
      <c r="F979" s="19">
        <v>14</v>
      </c>
      <c r="G979" s="36">
        <v>45630</v>
      </c>
      <c r="H979" s="19">
        <v>0</v>
      </c>
      <c r="I979" s="19">
        <v>0</v>
      </c>
      <c r="J979" s="19">
        <v>1932</v>
      </c>
      <c r="K979" s="19" t="s">
        <v>173</v>
      </c>
      <c r="L979" s="19">
        <v>1</v>
      </c>
      <c r="O979" s="19">
        <v>238156</v>
      </c>
      <c r="P979" s="229">
        <v>45630.740717592591</v>
      </c>
      <c r="Q979" s="19">
        <v>238.15600000000001</v>
      </c>
      <c r="R979" s="19" t="s">
        <v>43</v>
      </c>
      <c r="S979" s="62" t="s">
        <v>60</v>
      </c>
    </row>
    <row r="980" spans="1:19" x14ac:dyDescent="0.25">
      <c r="A980" s="62" t="s">
        <v>60</v>
      </c>
      <c r="B980" s="19">
        <v>15333041</v>
      </c>
      <c r="C980" s="19" t="s">
        <v>7542</v>
      </c>
      <c r="D980" s="19">
        <v>377308</v>
      </c>
      <c r="E980" s="19">
        <v>4595714</v>
      </c>
      <c r="F980" s="19">
        <v>15</v>
      </c>
      <c r="G980" s="36">
        <v>45630</v>
      </c>
      <c r="H980" s="19">
        <v>0</v>
      </c>
      <c r="I980" s="19">
        <v>1</v>
      </c>
      <c r="J980" s="19">
        <v>0</v>
      </c>
      <c r="L980" s="19">
        <v>1</v>
      </c>
      <c r="O980" s="19">
        <v>924134</v>
      </c>
      <c r="P980" s="229">
        <v>45630.75141203704</v>
      </c>
      <c r="Q980" s="19">
        <v>924.13400000000001</v>
      </c>
      <c r="R980" s="19" t="s">
        <v>43</v>
      </c>
      <c r="S980" s="62" t="s">
        <v>60</v>
      </c>
    </row>
    <row r="981" spans="1:19" x14ac:dyDescent="0.25">
      <c r="A981" s="62" t="s">
        <v>60</v>
      </c>
      <c r="B981" s="19">
        <v>15333041</v>
      </c>
      <c r="C981" s="19" t="s">
        <v>7542</v>
      </c>
      <c r="D981" s="19">
        <v>377308</v>
      </c>
      <c r="E981" s="19">
        <v>4595714</v>
      </c>
      <c r="F981" s="19">
        <v>16</v>
      </c>
      <c r="G981" s="36">
        <v>45630</v>
      </c>
      <c r="H981" s="19">
        <v>0</v>
      </c>
      <c r="I981" s="19">
        <v>0</v>
      </c>
      <c r="J981" s="19">
        <v>0</v>
      </c>
      <c r="L981" s="19">
        <v>2</v>
      </c>
      <c r="O981" s="19">
        <v>0</v>
      </c>
      <c r="P981" s="229">
        <v>45630.75141203704</v>
      </c>
      <c r="Q981" s="19">
        <v>0</v>
      </c>
      <c r="R981" s="19" t="s">
        <v>43</v>
      </c>
      <c r="S981" s="62" t="s">
        <v>60</v>
      </c>
    </row>
    <row r="982" spans="1:19" x14ac:dyDescent="0.25">
      <c r="A982" s="62" t="s">
        <v>60</v>
      </c>
      <c r="B982" s="19">
        <v>15333041</v>
      </c>
      <c r="C982" s="19" t="s">
        <v>7542</v>
      </c>
      <c r="D982" s="19">
        <v>377308</v>
      </c>
      <c r="E982" s="19">
        <v>4595714</v>
      </c>
      <c r="F982" s="19">
        <v>1</v>
      </c>
      <c r="G982" s="36">
        <v>45631</v>
      </c>
      <c r="H982" s="19">
        <v>0</v>
      </c>
      <c r="I982" s="19">
        <v>0</v>
      </c>
      <c r="J982" s="19">
        <v>0</v>
      </c>
      <c r="L982" s="19">
        <v>0</v>
      </c>
      <c r="O982" s="19">
        <v>20</v>
      </c>
      <c r="P982" s="229">
        <v>45631.373564814814</v>
      </c>
      <c r="Q982" s="19">
        <v>0.02</v>
      </c>
      <c r="R982" s="19" t="s">
        <v>43</v>
      </c>
      <c r="S982" s="62" t="s">
        <v>60</v>
      </c>
    </row>
    <row r="983" spans="1:19" x14ac:dyDescent="0.25">
      <c r="A983" s="62" t="s">
        <v>60</v>
      </c>
      <c r="B983" s="19">
        <v>15333041</v>
      </c>
      <c r="C983" s="19" t="s">
        <v>7542</v>
      </c>
      <c r="D983" s="19">
        <v>377308</v>
      </c>
      <c r="E983" s="19">
        <v>4595714</v>
      </c>
      <c r="F983" s="19">
        <v>2</v>
      </c>
      <c r="G983" s="36">
        <v>45631</v>
      </c>
      <c r="H983" s="19">
        <v>0</v>
      </c>
      <c r="I983" s="19">
        <v>0</v>
      </c>
      <c r="J983" s="19">
        <v>0</v>
      </c>
      <c r="L983" s="19">
        <v>1</v>
      </c>
      <c r="O983" s="19">
        <v>4310</v>
      </c>
      <c r="P983" s="229">
        <v>45631.373611111114</v>
      </c>
      <c r="Q983" s="19">
        <v>4.3099999999999996</v>
      </c>
      <c r="R983" s="19" t="s">
        <v>43</v>
      </c>
      <c r="S983" s="62" t="s">
        <v>60</v>
      </c>
    </row>
    <row r="984" spans="1:19" x14ac:dyDescent="0.25">
      <c r="A984" s="62" t="s">
        <v>60</v>
      </c>
      <c r="B984" s="19">
        <v>15333041</v>
      </c>
      <c r="C984" s="19" t="s">
        <v>7542</v>
      </c>
      <c r="D984" s="19">
        <v>377308</v>
      </c>
      <c r="E984" s="19">
        <v>4595714</v>
      </c>
      <c r="F984" s="19">
        <v>3</v>
      </c>
      <c r="G984" s="36">
        <v>45631</v>
      </c>
      <c r="H984" s="19">
        <v>0</v>
      </c>
      <c r="I984" s="19">
        <v>0</v>
      </c>
      <c r="J984" s="19">
        <v>1936</v>
      </c>
      <c r="K984" s="19" t="s">
        <v>164</v>
      </c>
      <c r="L984" s="19">
        <v>1</v>
      </c>
      <c r="O984" s="19">
        <v>9270383</v>
      </c>
      <c r="P984" s="229">
        <v>45631.480914351851</v>
      </c>
      <c r="Q984" s="19">
        <v>9270.3829999999998</v>
      </c>
      <c r="R984" s="19" t="s">
        <v>43</v>
      </c>
      <c r="S984" s="62" t="s">
        <v>60</v>
      </c>
    </row>
    <row r="985" spans="1:19" x14ac:dyDescent="0.25">
      <c r="A985" s="62" t="s">
        <v>60</v>
      </c>
      <c r="B985" s="19">
        <v>15333041</v>
      </c>
      <c r="C985" s="19" t="s">
        <v>7542</v>
      </c>
      <c r="D985" s="19">
        <v>377308</v>
      </c>
      <c r="E985" s="19">
        <v>4595714</v>
      </c>
      <c r="F985" s="19">
        <v>4</v>
      </c>
      <c r="G985" s="36">
        <v>45631</v>
      </c>
      <c r="H985" s="19">
        <v>0</v>
      </c>
      <c r="I985" s="19">
        <v>0</v>
      </c>
      <c r="J985" s="19">
        <v>1934</v>
      </c>
      <c r="K985" s="19" t="s">
        <v>160</v>
      </c>
      <c r="L985" s="19">
        <v>1</v>
      </c>
      <c r="O985" s="19">
        <v>945840</v>
      </c>
      <c r="P985" s="229">
        <v>45631.491863425923</v>
      </c>
      <c r="Q985" s="19">
        <v>945.84</v>
      </c>
      <c r="R985" s="19" t="s">
        <v>43</v>
      </c>
      <c r="S985" s="62" t="s">
        <v>60</v>
      </c>
    </row>
    <row r="986" spans="1:19" x14ac:dyDescent="0.25">
      <c r="A986" s="62" t="s">
        <v>60</v>
      </c>
      <c r="B986" s="19">
        <v>15333041</v>
      </c>
      <c r="C986" s="19" t="s">
        <v>7542</v>
      </c>
      <c r="D986" s="19">
        <v>377308</v>
      </c>
      <c r="E986" s="19">
        <v>4595714</v>
      </c>
      <c r="F986" s="19">
        <v>5</v>
      </c>
      <c r="G986" s="36">
        <v>45631</v>
      </c>
      <c r="H986" s="19">
        <v>0</v>
      </c>
      <c r="I986" s="19">
        <v>0</v>
      </c>
      <c r="J986" s="19">
        <v>1936</v>
      </c>
      <c r="K986" s="19" t="s">
        <v>164</v>
      </c>
      <c r="L986" s="19">
        <v>1</v>
      </c>
      <c r="O986" s="19">
        <v>894237</v>
      </c>
      <c r="P986" s="229">
        <v>45631.502210648148</v>
      </c>
      <c r="Q986" s="19">
        <v>894.23699999999997</v>
      </c>
      <c r="R986" s="19" t="s">
        <v>43</v>
      </c>
      <c r="S986" s="62" t="s">
        <v>60</v>
      </c>
    </row>
    <row r="987" spans="1:19" x14ac:dyDescent="0.25">
      <c r="A987" s="62" t="s">
        <v>60</v>
      </c>
      <c r="B987" s="19">
        <v>15333041</v>
      </c>
      <c r="C987" s="19" t="s">
        <v>7542</v>
      </c>
      <c r="D987" s="19">
        <v>377308</v>
      </c>
      <c r="E987" s="19">
        <v>4595714</v>
      </c>
      <c r="F987" s="19">
        <v>6</v>
      </c>
      <c r="G987" s="36">
        <v>45631</v>
      </c>
      <c r="H987" s="19">
        <v>0</v>
      </c>
      <c r="I987" s="19">
        <v>1</v>
      </c>
      <c r="J987" s="19">
        <v>0</v>
      </c>
      <c r="L987" s="19">
        <v>1</v>
      </c>
      <c r="O987" s="19">
        <v>1292746</v>
      </c>
      <c r="P987" s="229">
        <v>45631.517175925925</v>
      </c>
      <c r="Q987" s="19">
        <v>1292.7460000000001</v>
      </c>
      <c r="R987" s="19" t="s">
        <v>43</v>
      </c>
      <c r="S987" s="62" t="s">
        <v>60</v>
      </c>
    </row>
    <row r="988" spans="1:19" x14ac:dyDescent="0.25">
      <c r="A988" s="62" t="s">
        <v>60</v>
      </c>
      <c r="B988" s="19">
        <v>15333041</v>
      </c>
      <c r="C988" s="19" t="s">
        <v>7542</v>
      </c>
      <c r="D988" s="19">
        <v>377308</v>
      </c>
      <c r="E988" s="19">
        <v>4595714</v>
      </c>
      <c r="F988" s="19">
        <v>7</v>
      </c>
      <c r="G988" s="36">
        <v>45631</v>
      </c>
      <c r="H988" s="19">
        <v>0</v>
      </c>
      <c r="I988" s="19">
        <v>0</v>
      </c>
      <c r="J988" s="19">
        <v>-3</v>
      </c>
      <c r="K988" s="19" t="s">
        <v>185</v>
      </c>
      <c r="L988" s="19">
        <v>1</v>
      </c>
      <c r="O988" s="19">
        <v>6364</v>
      </c>
      <c r="P988" s="229">
        <v>45631.517245370371</v>
      </c>
      <c r="Q988" s="19">
        <v>6.3639999999999999</v>
      </c>
      <c r="R988" s="19" t="s">
        <v>43</v>
      </c>
      <c r="S988" s="62" t="s">
        <v>60</v>
      </c>
    </row>
    <row r="989" spans="1:19" x14ac:dyDescent="0.25">
      <c r="A989" s="62" t="s">
        <v>60</v>
      </c>
      <c r="B989" s="19">
        <v>15333041</v>
      </c>
      <c r="C989" s="19" t="s">
        <v>7542</v>
      </c>
      <c r="D989" s="19">
        <v>377308</v>
      </c>
      <c r="E989" s="19">
        <v>4595714</v>
      </c>
      <c r="F989" s="19">
        <v>8</v>
      </c>
      <c r="G989" s="36">
        <v>45631</v>
      </c>
      <c r="H989" s="19">
        <v>1</v>
      </c>
      <c r="I989" s="19">
        <v>0</v>
      </c>
      <c r="J989" s="19">
        <v>0</v>
      </c>
      <c r="L989" s="19">
        <v>1</v>
      </c>
      <c r="M989" s="19">
        <v>4010427</v>
      </c>
      <c r="N989" s="19" t="s">
        <v>215</v>
      </c>
      <c r="O989" s="19">
        <v>155073</v>
      </c>
      <c r="P989" s="229">
        <v>45631.51903935185</v>
      </c>
      <c r="Q989" s="19">
        <v>155.07300000000001</v>
      </c>
      <c r="R989" s="19" t="s">
        <v>43</v>
      </c>
      <c r="S989" s="62" t="s">
        <v>60</v>
      </c>
    </row>
    <row r="990" spans="1:19" x14ac:dyDescent="0.25">
      <c r="A990" s="62" t="s">
        <v>60</v>
      </c>
      <c r="B990" s="19">
        <v>15333041</v>
      </c>
      <c r="C990" s="19" t="s">
        <v>7542</v>
      </c>
      <c r="D990" s="19">
        <v>377308</v>
      </c>
      <c r="E990" s="19">
        <v>4595714</v>
      </c>
      <c r="F990" s="19">
        <v>9</v>
      </c>
      <c r="G990" s="36">
        <v>45631</v>
      </c>
      <c r="H990" s="19">
        <v>0</v>
      </c>
      <c r="I990" s="19">
        <v>0</v>
      </c>
      <c r="J990" s="19">
        <v>-4</v>
      </c>
      <c r="K990" s="19" t="s">
        <v>186</v>
      </c>
      <c r="L990" s="19">
        <v>1</v>
      </c>
      <c r="O990" s="19">
        <v>3</v>
      </c>
      <c r="P990" s="229">
        <v>45631.51903935185</v>
      </c>
      <c r="Q990" s="19">
        <v>3.0000000000000001E-3</v>
      </c>
      <c r="R990" s="19" t="s">
        <v>43</v>
      </c>
      <c r="S990" s="62" t="s">
        <v>60</v>
      </c>
    </row>
    <row r="991" spans="1:19" x14ac:dyDescent="0.25">
      <c r="A991" s="62" t="s">
        <v>60</v>
      </c>
      <c r="B991" s="19">
        <v>15333041</v>
      </c>
      <c r="C991" s="19" t="s">
        <v>7542</v>
      </c>
      <c r="D991" s="19">
        <v>377308</v>
      </c>
      <c r="E991" s="19">
        <v>4595714</v>
      </c>
      <c r="F991" s="19">
        <v>10</v>
      </c>
      <c r="G991" s="36">
        <v>45631</v>
      </c>
      <c r="H991" s="19">
        <v>2</v>
      </c>
      <c r="I991" s="19">
        <v>0</v>
      </c>
      <c r="J991" s="19">
        <v>0</v>
      </c>
      <c r="L991" s="19">
        <v>1</v>
      </c>
      <c r="M991" s="19">
        <v>426471</v>
      </c>
      <c r="N991" s="19" t="s">
        <v>217</v>
      </c>
      <c r="O991" s="19">
        <v>6607</v>
      </c>
      <c r="P991" s="229">
        <v>45631.519120370373</v>
      </c>
      <c r="Q991" s="19">
        <v>6.6070000000000002</v>
      </c>
      <c r="R991" s="19" t="s">
        <v>43</v>
      </c>
      <c r="S991" s="62" t="s">
        <v>60</v>
      </c>
    </row>
    <row r="992" spans="1:19" x14ac:dyDescent="0.25">
      <c r="A992" s="62" t="s">
        <v>60</v>
      </c>
      <c r="B992" s="19">
        <v>15333041</v>
      </c>
      <c r="C992" s="19" t="s">
        <v>7542</v>
      </c>
      <c r="D992" s="19">
        <v>377308</v>
      </c>
      <c r="E992" s="19">
        <v>4595714</v>
      </c>
      <c r="F992" s="19">
        <v>11</v>
      </c>
      <c r="G992" s="36">
        <v>45631</v>
      </c>
      <c r="H992" s="19">
        <v>0</v>
      </c>
      <c r="I992" s="19">
        <v>0</v>
      </c>
      <c r="J992" s="19">
        <v>1938</v>
      </c>
      <c r="K992" s="19" t="s">
        <v>163</v>
      </c>
      <c r="L992" s="19">
        <v>1</v>
      </c>
      <c r="M992" s="19">
        <v>4010427</v>
      </c>
      <c r="N992" s="19" t="s">
        <v>215</v>
      </c>
      <c r="O992" s="19">
        <v>30450</v>
      </c>
      <c r="P992" s="229">
        <v>45631.519467592596</v>
      </c>
      <c r="Q992" s="19">
        <v>30.45</v>
      </c>
      <c r="R992" s="19" t="s">
        <v>43</v>
      </c>
      <c r="S992" s="62" t="s">
        <v>60</v>
      </c>
    </row>
    <row r="993" spans="1:19" x14ac:dyDescent="0.25">
      <c r="A993" s="62" t="s">
        <v>60</v>
      </c>
      <c r="B993" s="19">
        <v>15333041</v>
      </c>
      <c r="C993" s="19" t="s">
        <v>7542</v>
      </c>
      <c r="D993" s="19">
        <v>377308</v>
      </c>
      <c r="E993" s="19">
        <v>4595714</v>
      </c>
      <c r="F993" s="19">
        <v>12</v>
      </c>
      <c r="G993" s="36">
        <v>45631</v>
      </c>
      <c r="H993" s="19">
        <v>0</v>
      </c>
      <c r="I993" s="19">
        <v>0</v>
      </c>
      <c r="J993" s="19">
        <v>1932</v>
      </c>
      <c r="K993" s="19" t="s">
        <v>173</v>
      </c>
      <c r="L993" s="19">
        <v>1</v>
      </c>
      <c r="O993" s="19">
        <v>498283</v>
      </c>
      <c r="P993" s="229">
        <v>45631.525231481479</v>
      </c>
      <c r="Q993" s="19">
        <v>498.28300000000002</v>
      </c>
      <c r="R993" s="19" t="s">
        <v>43</v>
      </c>
      <c r="S993" s="62" t="s">
        <v>60</v>
      </c>
    </row>
    <row r="994" spans="1:19" x14ac:dyDescent="0.25">
      <c r="A994" s="62" t="s">
        <v>60</v>
      </c>
      <c r="B994" s="19">
        <v>15333041</v>
      </c>
      <c r="C994" s="19" t="s">
        <v>7542</v>
      </c>
      <c r="D994" s="19">
        <v>377308</v>
      </c>
      <c r="E994" s="19">
        <v>4595714</v>
      </c>
      <c r="F994" s="19">
        <v>13</v>
      </c>
      <c r="G994" s="36">
        <v>45631</v>
      </c>
      <c r="H994" s="19">
        <v>0</v>
      </c>
      <c r="I994" s="19">
        <v>1</v>
      </c>
      <c r="J994" s="19">
        <v>0</v>
      </c>
      <c r="L994" s="19">
        <v>1</v>
      </c>
      <c r="O994" s="19">
        <v>1050474</v>
      </c>
      <c r="P994" s="229">
        <v>45631.537395833337</v>
      </c>
      <c r="Q994" s="19">
        <v>1050.4739999999999</v>
      </c>
      <c r="R994" s="19" t="s">
        <v>43</v>
      </c>
      <c r="S994" s="62" t="s">
        <v>60</v>
      </c>
    </row>
    <row r="995" spans="1:19" x14ac:dyDescent="0.25">
      <c r="A995" s="62" t="s">
        <v>60</v>
      </c>
      <c r="B995" s="19">
        <v>15333041</v>
      </c>
      <c r="C995" s="19" t="s">
        <v>7542</v>
      </c>
      <c r="D995" s="19">
        <v>377308</v>
      </c>
      <c r="E995" s="19">
        <v>4595714</v>
      </c>
      <c r="F995" s="19">
        <v>14</v>
      </c>
      <c r="G995" s="36">
        <v>45631</v>
      </c>
      <c r="H995" s="19">
        <v>0</v>
      </c>
      <c r="I995" s="19">
        <v>0</v>
      </c>
      <c r="J995" s="19">
        <v>-3</v>
      </c>
      <c r="K995" s="19" t="s">
        <v>185</v>
      </c>
      <c r="L995" s="19">
        <v>1</v>
      </c>
      <c r="O995" s="19">
        <v>7893</v>
      </c>
      <c r="P995" s="229">
        <v>45631.537488425929</v>
      </c>
      <c r="Q995" s="19">
        <v>7.8929999999999998</v>
      </c>
      <c r="R995" s="19" t="s">
        <v>43</v>
      </c>
      <c r="S995" s="62" t="s">
        <v>60</v>
      </c>
    </row>
    <row r="996" spans="1:19" x14ac:dyDescent="0.25">
      <c r="A996" s="62" t="s">
        <v>60</v>
      </c>
      <c r="B996" s="19">
        <v>15333041</v>
      </c>
      <c r="C996" s="19" t="s">
        <v>7542</v>
      </c>
      <c r="D996" s="19">
        <v>377308</v>
      </c>
      <c r="E996" s="19">
        <v>4595714</v>
      </c>
      <c r="F996" s="19">
        <v>15</v>
      </c>
      <c r="G996" s="36">
        <v>45631</v>
      </c>
      <c r="H996" s="19">
        <v>1</v>
      </c>
      <c r="I996" s="19">
        <v>0</v>
      </c>
      <c r="J996" s="19">
        <v>0</v>
      </c>
      <c r="L996" s="19">
        <v>1</v>
      </c>
      <c r="M996" s="19">
        <v>4010427</v>
      </c>
      <c r="N996" s="19" t="s">
        <v>215</v>
      </c>
      <c r="O996" s="19">
        <v>96723</v>
      </c>
      <c r="P996" s="229">
        <v>45631.538611111115</v>
      </c>
      <c r="Q996" s="19">
        <v>96.722999999999999</v>
      </c>
      <c r="R996" s="19" t="s">
        <v>43</v>
      </c>
      <c r="S996" s="62" t="s">
        <v>60</v>
      </c>
    </row>
    <row r="997" spans="1:19" x14ac:dyDescent="0.25">
      <c r="A997" s="62" t="s">
        <v>60</v>
      </c>
      <c r="B997" s="19">
        <v>15333041</v>
      </c>
      <c r="C997" s="19" t="s">
        <v>7542</v>
      </c>
      <c r="D997" s="19">
        <v>377308</v>
      </c>
      <c r="E997" s="19">
        <v>4595714</v>
      </c>
      <c r="F997" s="19">
        <v>16</v>
      </c>
      <c r="G997" s="36">
        <v>45631</v>
      </c>
      <c r="H997" s="19">
        <v>0</v>
      </c>
      <c r="I997" s="19">
        <v>0</v>
      </c>
      <c r="J997" s="19">
        <v>1938</v>
      </c>
      <c r="K997" s="19" t="s">
        <v>163</v>
      </c>
      <c r="L997" s="19">
        <v>1</v>
      </c>
      <c r="M997" s="19">
        <v>4010427</v>
      </c>
      <c r="N997" s="19" t="s">
        <v>215</v>
      </c>
      <c r="O997" s="19">
        <v>15287</v>
      </c>
      <c r="P997" s="229">
        <v>45631.538784722223</v>
      </c>
      <c r="Q997" s="19">
        <v>15.287000000000001</v>
      </c>
      <c r="R997" s="19" t="s">
        <v>43</v>
      </c>
      <c r="S997" s="62" t="s">
        <v>60</v>
      </c>
    </row>
    <row r="998" spans="1:19" x14ac:dyDescent="0.25">
      <c r="A998" s="62" t="s">
        <v>60</v>
      </c>
      <c r="B998" s="19">
        <v>15333041</v>
      </c>
      <c r="C998" s="19" t="s">
        <v>7542</v>
      </c>
      <c r="D998" s="19">
        <v>377308</v>
      </c>
      <c r="E998" s="19">
        <v>4595714</v>
      </c>
      <c r="F998" s="19">
        <v>17</v>
      </c>
      <c r="G998" s="36">
        <v>45631</v>
      </c>
      <c r="H998" s="19">
        <v>0</v>
      </c>
      <c r="I998" s="19">
        <v>0</v>
      </c>
      <c r="J998" s="19">
        <v>1932</v>
      </c>
      <c r="K998" s="19" t="s">
        <v>173</v>
      </c>
      <c r="L998" s="19">
        <v>1</v>
      </c>
      <c r="O998" s="19">
        <v>342230</v>
      </c>
      <c r="P998" s="229">
        <v>45631.542743055557</v>
      </c>
      <c r="Q998" s="19">
        <v>342.23</v>
      </c>
      <c r="R998" s="19" t="s">
        <v>43</v>
      </c>
      <c r="S998" s="62" t="s">
        <v>60</v>
      </c>
    </row>
    <row r="999" spans="1:19" x14ac:dyDescent="0.25">
      <c r="A999" s="62" t="s">
        <v>60</v>
      </c>
      <c r="B999" s="19">
        <v>15333041</v>
      </c>
      <c r="C999" s="19" t="s">
        <v>7542</v>
      </c>
      <c r="D999" s="19">
        <v>377308</v>
      </c>
      <c r="E999" s="19">
        <v>4595714</v>
      </c>
      <c r="F999" s="19">
        <v>18</v>
      </c>
      <c r="G999" s="36">
        <v>45631</v>
      </c>
      <c r="H999" s="19">
        <v>0</v>
      </c>
      <c r="I999" s="19">
        <v>1</v>
      </c>
      <c r="J999" s="19">
        <v>0</v>
      </c>
      <c r="L999" s="19">
        <v>1</v>
      </c>
      <c r="O999" s="19">
        <v>237453</v>
      </c>
      <c r="P999" s="229">
        <v>45631.545486111114</v>
      </c>
      <c r="Q999" s="19">
        <v>237.453</v>
      </c>
      <c r="R999" s="19" t="s">
        <v>43</v>
      </c>
      <c r="S999" s="62" t="s">
        <v>60</v>
      </c>
    </row>
    <row r="1000" spans="1:19" x14ac:dyDescent="0.25">
      <c r="A1000" s="62" t="s">
        <v>60</v>
      </c>
      <c r="B1000" s="19">
        <v>15333041</v>
      </c>
      <c r="C1000" s="19" t="s">
        <v>7542</v>
      </c>
      <c r="D1000" s="19">
        <v>377308</v>
      </c>
      <c r="E1000" s="19">
        <v>4595714</v>
      </c>
      <c r="F1000" s="19">
        <v>19</v>
      </c>
      <c r="G1000" s="36">
        <v>45631</v>
      </c>
      <c r="H1000" s="19">
        <v>0</v>
      </c>
      <c r="I1000" s="19">
        <v>0</v>
      </c>
      <c r="J1000" s="19">
        <v>-3</v>
      </c>
      <c r="K1000" s="19" t="s">
        <v>185</v>
      </c>
      <c r="L1000" s="19">
        <v>1</v>
      </c>
      <c r="O1000" s="19">
        <v>7600</v>
      </c>
      <c r="P1000" s="229">
        <v>45631.545578703706</v>
      </c>
      <c r="Q1000" s="19">
        <v>7.6</v>
      </c>
      <c r="R1000" s="19" t="s">
        <v>43</v>
      </c>
      <c r="S1000" s="62" t="s">
        <v>60</v>
      </c>
    </row>
    <row r="1001" spans="1:19" x14ac:dyDescent="0.25">
      <c r="A1001" s="62" t="s">
        <v>60</v>
      </c>
      <c r="B1001" s="19">
        <v>15333041</v>
      </c>
      <c r="C1001" s="19" t="s">
        <v>7542</v>
      </c>
      <c r="D1001" s="19">
        <v>377308</v>
      </c>
      <c r="E1001" s="19">
        <v>4595714</v>
      </c>
      <c r="F1001" s="19">
        <v>20</v>
      </c>
      <c r="G1001" s="36">
        <v>45631</v>
      </c>
      <c r="H1001" s="19">
        <v>1</v>
      </c>
      <c r="I1001" s="19">
        <v>0</v>
      </c>
      <c r="J1001" s="19">
        <v>0</v>
      </c>
      <c r="L1001" s="19">
        <v>1</v>
      </c>
      <c r="M1001" s="19">
        <v>4010427</v>
      </c>
      <c r="N1001" s="19" t="s">
        <v>215</v>
      </c>
      <c r="O1001" s="19">
        <v>164420</v>
      </c>
      <c r="P1001" s="229">
        <v>45631.547488425924</v>
      </c>
      <c r="Q1001" s="19">
        <v>164.42</v>
      </c>
      <c r="R1001" s="19" t="s">
        <v>43</v>
      </c>
      <c r="S1001" s="62" t="s">
        <v>60</v>
      </c>
    </row>
    <row r="1002" spans="1:19" x14ac:dyDescent="0.25">
      <c r="A1002" s="62" t="s">
        <v>60</v>
      </c>
      <c r="B1002" s="19">
        <v>15333041</v>
      </c>
      <c r="C1002" s="19" t="s">
        <v>7542</v>
      </c>
      <c r="D1002" s="19">
        <v>377308</v>
      </c>
      <c r="E1002" s="19">
        <v>4595714</v>
      </c>
      <c r="F1002" s="19">
        <v>21</v>
      </c>
      <c r="G1002" s="36">
        <v>45631</v>
      </c>
      <c r="H1002" s="19">
        <v>0</v>
      </c>
      <c r="I1002" s="19">
        <v>0</v>
      </c>
      <c r="J1002" s="19">
        <v>1938</v>
      </c>
      <c r="K1002" s="19" t="s">
        <v>163</v>
      </c>
      <c r="L1002" s="19">
        <v>1</v>
      </c>
      <c r="M1002" s="19">
        <v>4010427</v>
      </c>
      <c r="N1002" s="19" t="s">
        <v>215</v>
      </c>
      <c r="O1002" s="19">
        <v>119424</v>
      </c>
      <c r="P1002" s="229">
        <v>45631.54886574074</v>
      </c>
      <c r="Q1002" s="19">
        <v>119.42400000000001</v>
      </c>
      <c r="R1002" s="19" t="s">
        <v>43</v>
      </c>
      <c r="S1002" s="62" t="s">
        <v>60</v>
      </c>
    </row>
    <row r="1003" spans="1:19" x14ac:dyDescent="0.25">
      <c r="A1003" s="62" t="s">
        <v>60</v>
      </c>
      <c r="B1003" s="19">
        <v>15333041</v>
      </c>
      <c r="C1003" s="19" t="s">
        <v>7542</v>
      </c>
      <c r="D1003" s="19">
        <v>377308</v>
      </c>
      <c r="E1003" s="19">
        <v>4595714</v>
      </c>
      <c r="F1003" s="19">
        <v>22</v>
      </c>
      <c r="G1003" s="36">
        <v>45631</v>
      </c>
      <c r="H1003" s="19">
        <v>0</v>
      </c>
      <c r="I1003" s="19">
        <v>0</v>
      </c>
      <c r="J1003" s="19">
        <v>1937</v>
      </c>
      <c r="K1003" s="19" t="s">
        <v>169</v>
      </c>
      <c r="L1003" s="19">
        <v>1</v>
      </c>
      <c r="O1003" s="19">
        <v>41833</v>
      </c>
      <c r="P1003" s="229">
        <v>45631.549351851849</v>
      </c>
      <c r="Q1003" s="19">
        <v>41.832999999999998</v>
      </c>
      <c r="R1003" s="19" t="s">
        <v>43</v>
      </c>
      <c r="S1003" s="62" t="s">
        <v>60</v>
      </c>
    </row>
    <row r="1004" spans="1:19" x14ac:dyDescent="0.25">
      <c r="A1004" s="62" t="s">
        <v>60</v>
      </c>
      <c r="B1004" s="19">
        <v>15333041</v>
      </c>
      <c r="C1004" s="19" t="s">
        <v>7542</v>
      </c>
      <c r="D1004" s="19">
        <v>377308</v>
      </c>
      <c r="E1004" s="19">
        <v>4595714</v>
      </c>
      <c r="F1004" s="19">
        <v>23</v>
      </c>
      <c r="G1004" s="36">
        <v>45631</v>
      </c>
      <c r="H1004" s="19">
        <v>0</v>
      </c>
      <c r="I1004" s="19">
        <v>0</v>
      </c>
      <c r="J1004" s="19">
        <v>-4</v>
      </c>
      <c r="K1004" s="19" t="s">
        <v>186</v>
      </c>
      <c r="L1004" s="19">
        <v>1</v>
      </c>
      <c r="O1004" s="19">
        <v>2937</v>
      </c>
      <c r="P1004" s="229">
        <v>45631.549386574072</v>
      </c>
      <c r="Q1004" s="19">
        <v>2.9369999999999998</v>
      </c>
      <c r="R1004" s="19" t="s">
        <v>43</v>
      </c>
      <c r="S1004" s="62" t="s">
        <v>60</v>
      </c>
    </row>
    <row r="1005" spans="1:19" x14ac:dyDescent="0.25">
      <c r="A1005" s="62" t="s">
        <v>60</v>
      </c>
      <c r="B1005" s="19">
        <v>15333041</v>
      </c>
      <c r="C1005" s="19" t="s">
        <v>7542</v>
      </c>
      <c r="D1005" s="19">
        <v>377308</v>
      </c>
      <c r="E1005" s="19">
        <v>4595714</v>
      </c>
      <c r="F1005" s="19">
        <v>24</v>
      </c>
      <c r="G1005" s="36">
        <v>45631</v>
      </c>
      <c r="H1005" s="19">
        <v>2</v>
      </c>
      <c r="I1005" s="19">
        <v>0</v>
      </c>
      <c r="J1005" s="19">
        <v>0</v>
      </c>
      <c r="L1005" s="19">
        <v>1</v>
      </c>
      <c r="M1005" s="19">
        <v>426471</v>
      </c>
      <c r="N1005" s="19" t="s">
        <v>217</v>
      </c>
      <c r="O1005" s="19">
        <v>759716</v>
      </c>
      <c r="P1005" s="229">
        <v>45631.558171296296</v>
      </c>
      <c r="Q1005" s="19">
        <v>759.71600000000001</v>
      </c>
      <c r="R1005" s="19" t="s">
        <v>43</v>
      </c>
      <c r="S1005" s="62" t="s">
        <v>60</v>
      </c>
    </row>
    <row r="1006" spans="1:19" x14ac:dyDescent="0.25">
      <c r="A1006" s="62" t="s">
        <v>60</v>
      </c>
      <c r="B1006" s="19">
        <v>15333041</v>
      </c>
      <c r="C1006" s="19" t="s">
        <v>7542</v>
      </c>
      <c r="D1006" s="19">
        <v>377308</v>
      </c>
      <c r="E1006" s="19">
        <v>4595714</v>
      </c>
      <c r="F1006" s="19">
        <v>25</v>
      </c>
      <c r="G1006" s="36">
        <v>45631</v>
      </c>
      <c r="H1006" s="19">
        <v>0</v>
      </c>
      <c r="I1006" s="19">
        <v>0</v>
      </c>
      <c r="J1006" s="19">
        <v>1938</v>
      </c>
      <c r="K1006" s="19" t="s">
        <v>163</v>
      </c>
      <c r="L1006" s="19">
        <v>1</v>
      </c>
      <c r="M1006" s="19">
        <v>426471</v>
      </c>
      <c r="N1006" s="19" t="s">
        <v>217</v>
      </c>
      <c r="O1006" s="19">
        <v>588220</v>
      </c>
      <c r="P1006" s="229">
        <v>45631.564988425926</v>
      </c>
      <c r="Q1006" s="19">
        <v>588.22</v>
      </c>
      <c r="R1006" s="19" t="s">
        <v>43</v>
      </c>
      <c r="S1006" s="62" t="s">
        <v>60</v>
      </c>
    </row>
    <row r="1007" spans="1:19" x14ac:dyDescent="0.25">
      <c r="A1007" s="62" t="s">
        <v>60</v>
      </c>
      <c r="B1007" s="19">
        <v>15333041</v>
      </c>
      <c r="C1007" s="19" t="s">
        <v>7542</v>
      </c>
      <c r="D1007" s="19">
        <v>377308</v>
      </c>
      <c r="E1007" s="19">
        <v>4595714</v>
      </c>
      <c r="F1007" s="19">
        <v>26</v>
      </c>
      <c r="G1007" s="36">
        <v>45631</v>
      </c>
      <c r="H1007" s="19">
        <v>0</v>
      </c>
      <c r="I1007" s="19">
        <v>0</v>
      </c>
      <c r="J1007" s="19">
        <v>1932</v>
      </c>
      <c r="K1007" s="19" t="s">
        <v>173</v>
      </c>
      <c r="L1007" s="19">
        <v>1</v>
      </c>
      <c r="O1007" s="19">
        <v>246714</v>
      </c>
      <c r="P1007" s="229">
        <v>45631.567835648151</v>
      </c>
      <c r="Q1007" s="19">
        <v>246.714</v>
      </c>
      <c r="R1007" s="19" t="s">
        <v>43</v>
      </c>
      <c r="S1007" s="62" t="s">
        <v>60</v>
      </c>
    </row>
    <row r="1008" spans="1:19" x14ac:dyDescent="0.25">
      <c r="A1008" s="62" t="s">
        <v>60</v>
      </c>
      <c r="B1008" s="19">
        <v>15333041</v>
      </c>
      <c r="C1008" s="19" t="s">
        <v>7542</v>
      </c>
      <c r="D1008" s="19">
        <v>377308</v>
      </c>
      <c r="E1008" s="19">
        <v>4595714</v>
      </c>
      <c r="F1008" s="19">
        <v>27</v>
      </c>
      <c r="G1008" s="36">
        <v>45631</v>
      </c>
      <c r="H1008" s="19">
        <v>0</v>
      </c>
      <c r="I1008" s="19">
        <v>0</v>
      </c>
      <c r="J1008" s="19">
        <v>1933</v>
      </c>
      <c r="K1008" s="19" t="s">
        <v>167</v>
      </c>
      <c r="L1008" s="19">
        <v>1</v>
      </c>
      <c r="O1008" s="19">
        <v>3755466</v>
      </c>
      <c r="P1008" s="229">
        <v>45631.611307870371</v>
      </c>
      <c r="Q1008" s="19">
        <v>3755.4659999999999</v>
      </c>
      <c r="R1008" s="19" t="s">
        <v>43</v>
      </c>
      <c r="S1008" s="62" t="s">
        <v>60</v>
      </c>
    </row>
    <row r="1009" spans="1:19" x14ac:dyDescent="0.25">
      <c r="A1009" s="62" t="s">
        <v>60</v>
      </c>
      <c r="B1009" s="19">
        <v>15333041</v>
      </c>
      <c r="C1009" s="19" t="s">
        <v>7542</v>
      </c>
      <c r="D1009" s="19">
        <v>377308</v>
      </c>
      <c r="E1009" s="19">
        <v>4595714</v>
      </c>
      <c r="F1009" s="19">
        <v>28</v>
      </c>
      <c r="G1009" s="36">
        <v>45631</v>
      </c>
      <c r="H1009" s="19">
        <v>0</v>
      </c>
      <c r="I1009" s="19">
        <v>0</v>
      </c>
      <c r="J1009" s="19">
        <v>1936</v>
      </c>
      <c r="K1009" s="19" t="s">
        <v>164</v>
      </c>
      <c r="L1009" s="19">
        <v>1</v>
      </c>
      <c r="O1009" s="19">
        <v>6610087</v>
      </c>
      <c r="P1009" s="229">
        <v>45631.6878125</v>
      </c>
      <c r="Q1009" s="19">
        <v>6610.0870000000004</v>
      </c>
      <c r="R1009" s="19" t="s">
        <v>43</v>
      </c>
      <c r="S1009" s="62" t="s">
        <v>60</v>
      </c>
    </row>
    <row r="1010" spans="1:19" x14ac:dyDescent="0.25">
      <c r="A1010" s="62" t="s">
        <v>60</v>
      </c>
      <c r="B1010" s="19">
        <v>15333041</v>
      </c>
      <c r="C1010" s="19" t="s">
        <v>7542</v>
      </c>
      <c r="D1010" s="19">
        <v>377308</v>
      </c>
      <c r="E1010" s="19">
        <v>4595714</v>
      </c>
      <c r="F1010" s="19">
        <v>29</v>
      </c>
      <c r="G1010" s="36">
        <v>45631</v>
      </c>
      <c r="H1010" s="19">
        <v>0</v>
      </c>
      <c r="I1010" s="19">
        <v>0</v>
      </c>
      <c r="J1010" s="19">
        <v>1934</v>
      </c>
      <c r="K1010" s="19" t="s">
        <v>160</v>
      </c>
      <c r="L1010" s="19">
        <v>1</v>
      </c>
      <c r="O1010" s="19">
        <v>893690</v>
      </c>
      <c r="P1010" s="229">
        <v>45631.698159722226</v>
      </c>
      <c r="Q1010" s="19">
        <v>893.69</v>
      </c>
      <c r="R1010" s="19" t="s">
        <v>43</v>
      </c>
      <c r="S1010" s="62" t="s">
        <v>60</v>
      </c>
    </row>
    <row r="1011" spans="1:19" x14ac:dyDescent="0.25">
      <c r="A1011" s="62" t="s">
        <v>60</v>
      </c>
      <c r="B1011" s="19">
        <v>15333041</v>
      </c>
      <c r="C1011" s="19" t="s">
        <v>7542</v>
      </c>
      <c r="D1011" s="19">
        <v>377308</v>
      </c>
      <c r="E1011" s="19">
        <v>4595714</v>
      </c>
      <c r="F1011" s="19">
        <v>30</v>
      </c>
      <c r="G1011" s="36">
        <v>45631</v>
      </c>
      <c r="H1011" s="19">
        <v>0</v>
      </c>
      <c r="I1011" s="19">
        <v>1</v>
      </c>
      <c r="J1011" s="19">
        <v>0</v>
      </c>
      <c r="L1011" s="19">
        <v>1</v>
      </c>
      <c r="O1011" s="19">
        <v>5320057</v>
      </c>
      <c r="P1011" s="229">
        <v>45631.759733796294</v>
      </c>
      <c r="Q1011" s="19">
        <v>5320.0569999999998</v>
      </c>
      <c r="R1011" s="19" t="s">
        <v>43</v>
      </c>
      <c r="S1011" s="62" t="s">
        <v>60</v>
      </c>
    </row>
    <row r="1012" spans="1:19" x14ac:dyDescent="0.25">
      <c r="A1012" s="62" t="s">
        <v>60</v>
      </c>
      <c r="B1012" s="19">
        <v>15333041</v>
      </c>
      <c r="C1012" s="19" t="s">
        <v>7542</v>
      </c>
      <c r="D1012" s="19">
        <v>377308</v>
      </c>
      <c r="E1012" s="19">
        <v>4595714</v>
      </c>
      <c r="F1012" s="19">
        <v>31</v>
      </c>
      <c r="G1012" s="36">
        <v>45631</v>
      </c>
      <c r="H1012" s="19">
        <v>0</v>
      </c>
      <c r="I1012" s="19">
        <v>0</v>
      </c>
      <c r="J1012" s="19">
        <v>0</v>
      </c>
      <c r="L1012" s="19">
        <v>2</v>
      </c>
      <c r="O1012" s="19">
        <v>0</v>
      </c>
      <c r="P1012" s="229">
        <v>45631.759733796294</v>
      </c>
      <c r="Q1012" s="19">
        <v>0</v>
      </c>
      <c r="R1012" s="19" t="s">
        <v>43</v>
      </c>
      <c r="S1012" s="62" t="s">
        <v>60</v>
      </c>
    </row>
    <row r="1013" spans="1:19" x14ac:dyDescent="0.25">
      <c r="A1013" s="62" t="s">
        <v>60</v>
      </c>
      <c r="B1013" s="19">
        <v>15333041</v>
      </c>
      <c r="C1013" s="19" t="s">
        <v>7542</v>
      </c>
      <c r="D1013" s="19">
        <v>377308</v>
      </c>
      <c r="E1013" s="19">
        <v>4595714</v>
      </c>
      <c r="F1013" s="19">
        <v>1</v>
      </c>
      <c r="G1013" s="36">
        <v>45632</v>
      </c>
      <c r="H1013" s="19">
        <v>0</v>
      </c>
      <c r="I1013" s="19">
        <v>0</v>
      </c>
      <c r="J1013" s="19">
        <v>0</v>
      </c>
      <c r="L1013" s="19">
        <v>0</v>
      </c>
      <c r="O1013" s="19">
        <v>13</v>
      </c>
      <c r="P1013" s="229">
        <v>45632.380532407406</v>
      </c>
      <c r="Q1013" s="19">
        <v>1.2999999999999999E-2</v>
      </c>
      <c r="R1013" s="19" t="s">
        <v>43</v>
      </c>
      <c r="S1013" s="62" t="s">
        <v>60</v>
      </c>
    </row>
    <row r="1014" spans="1:19" x14ac:dyDescent="0.25">
      <c r="A1014" s="62" t="s">
        <v>60</v>
      </c>
      <c r="B1014" s="19">
        <v>15333041</v>
      </c>
      <c r="C1014" s="19" t="s">
        <v>7542</v>
      </c>
      <c r="D1014" s="19">
        <v>377308</v>
      </c>
      <c r="E1014" s="19">
        <v>4595714</v>
      </c>
      <c r="F1014" s="19">
        <v>2</v>
      </c>
      <c r="G1014" s="36">
        <v>45632</v>
      </c>
      <c r="H1014" s="19">
        <v>0</v>
      </c>
      <c r="I1014" s="19">
        <v>0</v>
      </c>
      <c r="J1014" s="19">
        <v>0</v>
      </c>
      <c r="L1014" s="19">
        <v>1</v>
      </c>
      <c r="O1014" s="19">
        <v>3503</v>
      </c>
      <c r="P1014" s="229">
        <v>45632.380578703705</v>
      </c>
      <c r="Q1014" s="19">
        <v>3.5030000000000001</v>
      </c>
      <c r="R1014" s="19" t="s">
        <v>43</v>
      </c>
      <c r="S1014" s="62" t="s">
        <v>60</v>
      </c>
    </row>
    <row r="1015" spans="1:19" x14ac:dyDescent="0.25">
      <c r="A1015" s="62" t="s">
        <v>60</v>
      </c>
      <c r="B1015" s="19">
        <v>15333041</v>
      </c>
      <c r="C1015" s="19" t="s">
        <v>7542</v>
      </c>
      <c r="D1015" s="19">
        <v>377308</v>
      </c>
      <c r="E1015" s="19">
        <v>4595714</v>
      </c>
      <c r="F1015" s="19">
        <v>3</v>
      </c>
      <c r="G1015" s="36">
        <v>45632</v>
      </c>
      <c r="H1015" s="19">
        <v>0</v>
      </c>
      <c r="I1015" s="19">
        <v>0</v>
      </c>
      <c r="J1015" s="19">
        <v>1936</v>
      </c>
      <c r="K1015" s="19" t="s">
        <v>164</v>
      </c>
      <c r="L1015" s="19">
        <v>1</v>
      </c>
      <c r="O1015" s="19">
        <v>5116407</v>
      </c>
      <c r="P1015" s="229">
        <v>45632.439791666664</v>
      </c>
      <c r="Q1015" s="19">
        <v>5116.4070000000002</v>
      </c>
      <c r="R1015" s="19" t="s">
        <v>43</v>
      </c>
      <c r="S1015" s="62" t="s">
        <v>60</v>
      </c>
    </row>
    <row r="1016" spans="1:19" x14ac:dyDescent="0.25">
      <c r="A1016" s="62" t="s">
        <v>60</v>
      </c>
      <c r="B1016" s="19">
        <v>15333041</v>
      </c>
      <c r="C1016" s="19" t="s">
        <v>7542</v>
      </c>
      <c r="D1016" s="19">
        <v>377308</v>
      </c>
      <c r="E1016" s="19">
        <v>4595714</v>
      </c>
      <c r="F1016" s="19">
        <v>4</v>
      </c>
      <c r="G1016" s="36">
        <v>45632</v>
      </c>
      <c r="H1016" s="19">
        <v>0</v>
      </c>
      <c r="I1016" s="19">
        <v>0</v>
      </c>
      <c r="J1016" s="19">
        <v>1934</v>
      </c>
      <c r="K1016" s="19" t="s">
        <v>160</v>
      </c>
      <c r="L1016" s="19">
        <v>1</v>
      </c>
      <c r="O1016" s="19">
        <v>855663</v>
      </c>
      <c r="P1016" s="229">
        <v>45632.449699074074</v>
      </c>
      <c r="Q1016" s="19">
        <v>855.66300000000001</v>
      </c>
      <c r="R1016" s="19" t="s">
        <v>43</v>
      </c>
      <c r="S1016" s="62" t="s">
        <v>60</v>
      </c>
    </row>
    <row r="1017" spans="1:19" x14ac:dyDescent="0.25">
      <c r="A1017" s="62" t="s">
        <v>60</v>
      </c>
      <c r="B1017" s="19">
        <v>15333041</v>
      </c>
      <c r="C1017" s="19" t="s">
        <v>7542</v>
      </c>
      <c r="D1017" s="19">
        <v>377308</v>
      </c>
      <c r="E1017" s="19">
        <v>4595714</v>
      </c>
      <c r="F1017" s="19">
        <v>5</v>
      </c>
      <c r="G1017" s="36">
        <v>45632</v>
      </c>
      <c r="H1017" s="19">
        <v>0</v>
      </c>
      <c r="I1017" s="19">
        <v>0</v>
      </c>
      <c r="J1017" s="19">
        <v>1936</v>
      </c>
      <c r="K1017" s="19" t="s">
        <v>164</v>
      </c>
      <c r="L1017" s="19">
        <v>1</v>
      </c>
      <c r="O1017" s="19">
        <v>4474487</v>
      </c>
      <c r="P1017" s="229">
        <v>45632.501481481479</v>
      </c>
      <c r="Q1017" s="19">
        <v>4474.4870000000001</v>
      </c>
      <c r="R1017" s="19" t="s">
        <v>43</v>
      </c>
      <c r="S1017" s="62" t="s">
        <v>60</v>
      </c>
    </row>
    <row r="1018" spans="1:19" x14ac:dyDescent="0.25">
      <c r="A1018" s="62" t="s">
        <v>60</v>
      </c>
      <c r="B1018" s="19">
        <v>15333041</v>
      </c>
      <c r="C1018" s="19" t="s">
        <v>7542</v>
      </c>
      <c r="D1018" s="19">
        <v>377308</v>
      </c>
      <c r="E1018" s="19">
        <v>4595714</v>
      </c>
      <c r="F1018" s="19">
        <v>6</v>
      </c>
      <c r="G1018" s="36">
        <v>45632</v>
      </c>
      <c r="H1018" s="19">
        <v>0</v>
      </c>
      <c r="I1018" s="19">
        <v>1</v>
      </c>
      <c r="J1018" s="19">
        <v>0</v>
      </c>
      <c r="L1018" s="19">
        <v>1</v>
      </c>
      <c r="O1018" s="19">
        <v>1570460</v>
      </c>
      <c r="P1018" s="229">
        <v>45632.51966435185</v>
      </c>
      <c r="Q1018" s="19">
        <v>1570.46</v>
      </c>
      <c r="R1018" s="19" t="s">
        <v>43</v>
      </c>
      <c r="S1018" s="62" t="s">
        <v>60</v>
      </c>
    </row>
    <row r="1019" spans="1:19" x14ac:dyDescent="0.25">
      <c r="A1019" s="62" t="s">
        <v>60</v>
      </c>
      <c r="B1019" s="19">
        <v>15333041</v>
      </c>
      <c r="C1019" s="19" t="s">
        <v>7542</v>
      </c>
      <c r="D1019" s="19">
        <v>377308</v>
      </c>
      <c r="E1019" s="19">
        <v>4595714</v>
      </c>
      <c r="F1019" s="19">
        <v>7</v>
      </c>
      <c r="G1019" s="36">
        <v>45632</v>
      </c>
      <c r="H1019" s="19">
        <v>1</v>
      </c>
      <c r="I1019" s="19">
        <v>0</v>
      </c>
      <c r="J1019" s="19">
        <v>0</v>
      </c>
      <c r="L1019" s="19">
        <v>1</v>
      </c>
      <c r="M1019" s="19">
        <v>431941</v>
      </c>
      <c r="N1019" s="19" t="s">
        <v>214</v>
      </c>
      <c r="O1019" s="19">
        <v>287150</v>
      </c>
      <c r="P1019" s="229">
        <v>45632.522986111115</v>
      </c>
      <c r="Q1019" s="19">
        <v>287.14999999999998</v>
      </c>
      <c r="R1019" s="19" t="s">
        <v>43</v>
      </c>
      <c r="S1019" s="62" t="s">
        <v>60</v>
      </c>
    </row>
    <row r="1020" spans="1:19" x14ac:dyDescent="0.25">
      <c r="A1020" s="62" t="s">
        <v>60</v>
      </c>
      <c r="B1020" s="19">
        <v>15333041</v>
      </c>
      <c r="C1020" s="19" t="s">
        <v>7542</v>
      </c>
      <c r="D1020" s="19">
        <v>377308</v>
      </c>
      <c r="E1020" s="19">
        <v>4595714</v>
      </c>
      <c r="F1020" s="19">
        <v>8</v>
      </c>
      <c r="G1020" s="36">
        <v>45632</v>
      </c>
      <c r="H1020" s="19">
        <v>0</v>
      </c>
      <c r="I1020" s="19">
        <v>0</v>
      </c>
      <c r="J1020" s="19">
        <v>1938</v>
      </c>
      <c r="K1020" s="19" t="s">
        <v>163</v>
      </c>
      <c r="L1020" s="19">
        <v>1</v>
      </c>
      <c r="M1020" s="19">
        <v>431941</v>
      </c>
      <c r="N1020" s="19" t="s">
        <v>214</v>
      </c>
      <c r="O1020" s="19">
        <v>587270</v>
      </c>
      <c r="P1020" s="229">
        <v>45632.529780092591</v>
      </c>
      <c r="Q1020" s="19">
        <v>587.27</v>
      </c>
      <c r="R1020" s="19" t="s">
        <v>43</v>
      </c>
      <c r="S1020" s="62" t="s">
        <v>60</v>
      </c>
    </row>
    <row r="1021" spans="1:19" x14ac:dyDescent="0.25">
      <c r="A1021" s="62" t="s">
        <v>60</v>
      </c>
      <c r="B1021" s="19">
        <v>15333041</v>
      </c>
      <c r="C1021" s="19" t="s">
        <v>7542</v>
      </c>
      <c r="D1021" s="19">
        <v>377308</v>
      </c>
      <c r="E1021" s="19">
        <v>4595714</v>
      </c>
      <c r="F1021" s="19">
        <v>9</v>
      </c>
      <c r="G1021" s="36">
        <v>45632</v>
      </c>
      <c r="H1021" s="19">
        <v>0</v>
      </c>
      <c r="I1021" s="19">
        <v>1</v>
      </c>
      <c r="J1021" s="19">
        <v>0</v>
      </c>
      <c r="L1021" s="19">
        <v>1</v>
      </c>
      <c r="O1021" s="19">
        <v>899063</v>
      </c>
      <c r="P1021" s="229">
        <v>45632.540185185186</v>
      </c>
      <c r="Q1021" s="19">
        <v>899.06299999999999</v>
      </c>
      <c r="R1021" s="19" t="s">
        <v>43</v>
      </c>
      <c r="S1021" s="62" t="s">
        <v>60</v>
      </c>
    </row>
    <row r="1022" spans="1:19" x14ac:dyDescent="0.25">
      <c r="A1022" s="62" t="s">
        <v>60</v>
      </c>
      <c r="B1022" s="19">
        <v>15333041</v>
      </c>
      <c r="C1022" s="19" t="s">
        <v>7542</v>
      </c>
      <c r="D1022" s="19">
        <v>377308</v>
      </c>
      <c r="E1022" s="19">
        <v>4595714</v>
      </c>
      <c r="F1022" s="19">
        <v>10</v>
      </c>
      <c r="G1022" s="36">
        <v>45632</v>
      </c>
      <c r="H1022" s="19">
        <v>0</v>
      </c>
      <c r="I1022" s="19">
        <v>0</v>
      </c>
      <c r="J1022" s="19">
        <v>-3</v>
      </c>
      <c r="K1022" s="19" t="s">
        <v>185</v>
      </c>
      <c r="L1022" s="19">
        <v>1</v>
      </c>
      <c r="O1022" s="19">
        <v>7144</v>
      </c>
      <c r="P1022" s="229">
        <v>45632.540266203701</v>
      </c>
      <c r="Q1022" s="19">
        <v>7.1440000000000001</v>
      </c>
      <c r="R1022" s="19" t="s">
        <v>43</v>
      </c>
      <c r="S1022" s="62" t="s">
        <v>60</v>
      </c>
    </row>
    <row r="1023" spans="1:19" x14ac:dyDescent="0.25">
      <c r="A1023" s="62" t="s">
        <v>60</v>
      </c>
      <c r="B1023" s="19">
        <v>15333041</v>
      </c>
      <c r="C1023" s="19" t="s">
        <v>7542</v>
      </c>
      <c r="D1023" s="19">
        <v>377308</v>
      </c>
      <c r="E1023" s="19">
        <v>4595714</v>
      </c>
      <c r="F1023" s="19">
        <v>11</v>
      </c>
      <c r="G1023" s="36">
        <v>45632</v>
      </c>
      <c r="H1023" s="19">
        <v>1</v>
      </c>
      <c r="I1023" s="19">
        <v>0</v>
      </c>
      <c r="J1023" s="19">
        <v>0</v>
      </c>
      <c r="L1023" s="19">
        <v>1</v>
      </c>
      <c r="M1023" s="19">
        <v>4010427</v>
      </c>
      <c r="N1023" s="19" t="s">
        <v>215</v>
      </c>
      <c r="O1023" s="19">
        <v>246236</v>
      </c>
      <c r="P1023" s="229">
        <v>45632.543124999997</v>
      </c>
      <c r="Q1023" s="19">
        <v>246.23599999999999</v>
      </c>
      <c r="R1023" s="19" t="s">
        <v>43</v>
      </c>
      <c r="S1023" s="62" t="s">
        <v>60</v>
      </c>
    </row>
    <row r="1024" spans="1:19" x14ac:dyDescent="0.25">
      <c r="A1024" s="62" t="s">
        <v>60</v>
      </c>
      <c r="B1024" s="19">
        <v>15333041</v>
      </c>
      <c r="C1024" s="19" t="s">
        <v>7542</v>
      </c>
      <c r="D1024" s="19">
        <v>377308</v>
      </c>
      <c r="E1024" s="19">
        <v>4595714</v>
      </c>
      <c r="F1024" s="19">
        <v>12</v>
      </c>
      <c r="G1024" s="36">
        <v>45632</v>
      </c>
      <c r="H1024" s="19">
        <v>0</v>
      </c>
      <c r="I1024" s="19">
        <v>0</v>
      </c>
      <c r="J1024" s="19">
        <v>1938</v>
      </c>
      <c r="K1024" s="19" t="s">
        <v>163</v>
      </c>
      <c r="L1024" s="19">
        <v>1</v>
      </c>
      <c r="M1024" s="19">
        <v>4010427</v>
      </c>
      <c r="N1024" s="19" t="s">
        <v>215</v>
      </c>
      <c r="O1024" s="19">
        <v>6734</v>
      </c>
      <c r="P1024" s="229">
        <v>45632.543194444443</v>
      </c>
      <c r="Q1024" s="19">
        <v>6.734</v>
      </c>
      <c r="R1024" s="19" t="s">
        <v>43</v>
      </c>
      <c r="S1024" s="62" t="s">
        <v>60</v>
      </c>
    </row>
    <row r="1025" spans="1:19" x14ac:dyDescent="0.25">
      <c r="A1025" s="62" t="s">
        <v>60</v>
      </c>
      <c r="B1025" s="19">
        <v>15333041</v>
      </c>
      <c r="C1025" s="19" t="s">
        <v>7542</v>
      </c>
      <c r="D1025" s="19">
        <v>377308</v>
      </c>
      <c r="E1025" s="19">
        <v>4595714</v>
      </c>
      <c r="F1025" s="19">
        <v>13</v>
      </c>
      <c r="G1025" s="36">
        <v>45632</v>
      </c>
      <c r="H1025" s="19">
        <v>0</v>
      </c>
      <c r="I1025" s="19">
        <v>0</v>
      </c>
      <c r="J1025" s="19">
        <v>1932</v>
      </c>
      <c r="K1025" s="19" t="s">
        <v>173</v>
      </c>
      <c r="L1025" s="19">
        <v>1</v>
      </c>
      <c r="O1025" s="19">
        <v>326656</v>
      </c>
      <c r="P1025" s="229">
        <v>45632.546979166669</v>
      </c>
      <c r="Q1025" s="19">
        <v>326.65600000000001</v>
      </c>
      <c r="R1025" s="19" t="s">
        <v>43</v>
      </c>
      <c r="S1025" s="62" t="s">
        <v>60</v>
      </c>
    </row>
    <row r="1026" spans="1:19" x14ac:dyDescent="0.25">
      <c r="A1026" s="62" t="s">
        <v>60</v>
      </c>
      <c r="B1026" s="19">
        <v>15333041</v>
      </c>
      <c r="C1026" s="19" t="s">
        <v>7542</v>
      </c>
      <c r="D1026" s="19">
        <v>377308</v>
      </c>
      <c r="E1026" s="19">
        <v>4595714</v>
      </c>
      <c r="F1026" s="19">
        <v>14</v>
      </c>
      <c r="G1026" s="36">
        <v>45632</v>
      </c>
      <c r="H1026" s="19">
        <v>0</v>
      </c>
      <c r="I1026" s="19">
        <v>1</v>
      </c>
      <c r="J1026" s="19">
        <v>0</v>
      </c>
      <c r="L1026" s="19">
        <v>1</v>
      </c>
      <c r="O1026" s="19">
        <v>1650410</v>
      </c>
      <c r="P1026" s="229">
        <v>45632.566076388888</v>
      </c>
      <c r="Q1026" s="19">
        <v>1650.41</v>
      </c>
      <c r="R1026" s="19" t="s">
        <v>43</v>
      </c>
      <c r="S1026" s="62" t="s">
        <v>60</v>
      </c>
    </row>
    <row r="1027" spans="1:19" x14ac:dyDescent="0.25">
      <c r="A1027" s="62" t="s">
        <v>60</v>
      </c>
      <c r="B1027" s="19">
        <v>15333041</v>
      </c>
      <c r="C1027" s="19" t="s">
        <v>7542</v>
      </c>
      <c r="D1027" s="19">
        <v>377308</v>
      </c>
      <c r="E1027" s="19">
        <v>4595714</v>
      </c>
      <c r="F1027" s="19">
        <v>15</v>
      </c>
      <c r="G1027" s="36">
        <v>45632</v>
      </c>
      <c r="H1027" s="19">
        <v>0</v>
      </c>
      <c r="I1027" s="19">
        <v>0</v>
      </c>
      <c r="J1027" s="19">
        <v>-3</v>
      </c>
      <c r="K1027" s="19" t="s">
        <v>185</v>
      </c>
      <c r="L1027" s="19">
        <v>1</v>
      </c>
      <c r="O1027" s="19">
        <v>5490</v>
      </c>
      <c r="P1027" s="229">
        <v>45632.566145833334</v>
      </c>
      <c r="Q1027" s="19">
        <v>5.49</v>
      </c>
      <c r="R1027" s="19" t="s">
        <v>43</v>
      </c>
      <c r="S1027" s="62" t="s">
        <v>60</v>
      </c>
    </row>
    <row r="1028" spans="1:19" x14ac:dyDescent="0.25">
      <c r="A1028" s="62" t="s">
        <v>60</v>
      </c>
      <c r="B1028" s="19">
        <v>15333041</v>
      </c>
      <c r="C1028" s="19" t="s">
        <v>7542</v>
      </c>
      <c r="D1028" s="19">
        <v>377308</v>
      </c>
      <c r="E1028" s="19">
        <v>4595714</v>
      </c>
      <c r="F1028" s="19">
        <v>16</v>
      </c>
      <c r="G1028" s="36">
        <v>45632</v>
      </c>
      <c r="H1028" s="19">
        <v>1</v>
      </c>
      <c r="I1028" s="19">
        <v>0</v>
      </c>
      <c r="J1028" s="19">
        <v>0</v>
      </c>
      <c r="L1028" s="19">
        <v>1</v>
      </c>
      <c r="M1028" s="19">
        <v>4010427</v>
      </c>
      <c r="N1028" s="19" t="s">
        <v>215</v>
      </c>
      <c r="O1028" s="19">
        <v>325914</v>
      </c>
      <c r="P1028" s="229">
        <v>45632.569918981484</v>
      </c>
      <c r="Q1028" s="19">
        <v>325.91399999999999</v>
      </c>
      <c r="R1028" s="19" t="s">
        <v>43</v>
      </c>
      <c r="S1028" s="62" t="s">
        <v>60</v>
      </c>
    </row>
    <row r="1029" spans="1:19" x14ac:dyDescent="0.25">
      <c r="A1029" s="62" t="s">
        <v>60</v>
      </c>
      <c r="B1029" s="19">
        <v>15333041</v>
      </c>
      <c r="C1029" s="19" t="s">
        <v>7542</v>
      </c>
      <c r="D1029" s="19">
        <v>377308</v>
      </c>
      <c r="E1029" s="19">
        <v>4595714</v>
      </c>
      <c r="F1029" s="19">
        <v>17</v>
      </c>
      <c r="G1029" s="36">
        <v>45632</v>
      </c>
      <c r="H1029" s="19">
        <v>0</v>
      </c>
      <c r="I1029" s="19">
        <v>0</v>
      </c>
      <c r="J1029" s="19">
        <v>1938</v>
      </c>
      <c r="K1029" s="19" t="s">
        <v>163</v>
      </c>
      <c r="L1029" s="19">
        <v>1</v>
      </c>
      <c r="M1029" s="19">
        <v>4010427</v>
      </c>
      <c r="N1029" s="19" t="s">
        <v>215</v>
      </c>
      <c r="O1029" s="19">
        <v>155700</v>
      </c>
      <c r="P1029" s="229">
        <v>45632.57172453704</v>
      </c>
      <c r="Q1029" s="19">
        <v>155.69999999999999</v>
      </c>
      <c r="R1029" s="19" t="s">
        <v>43</v>
      </c>
      <c r="S1029" s="62" t="s">
        <v>60</v>
      </c>
    </row>
    <row r="1030" spans="1:19" x14ac:dyDescent="0.25">
      <c r="A1030" s="62" t="s">
        <v>60</v>
      </c>
      <c r="B1030" s="19">
        <v>15333041</v>
      </c>
      <c r="C1030" s="19" t="s">
        <v>7542</v>
      </c>
      <c r="D1030" s="19">
        <v>377308</v>
      </c>
      <c r="E1030" s="19">
        <v>4595714</v>
      </c>
      <c r="F1030" s="19">
        <v>18</v>
      </c>
      <c r="G1030" s="36">
        <v>45632</v>
      </c>
      <c r="H1030" s="19">
        <v>0</v>
      </c>
      <c r="I1030" s="19">
        <v>0</v>
      </c>
      <c r="J1030" s="19">
        <v>1932</v>
      </c>
      <c r="K1030" s="19" t="s">
        <v>173</v>
      </c>
      <c r="L1030" s="19">
        <v>1</v>
      </c>
      <c r="O1030" s="19">
        <v>317816</v>
      </c>
      <c r="P1030" s="229">
        <v>45632.57539351852</v>
      </c>
      <c r="Q1030" s="19">
        <v>317.81599999999997</v>
      </c>
      <c r="R1030" s="19" t="s">
        <v>43</v>
      </c>
      <c r="S1030" s="62" t="s">
        <v>60</v>
      </c>
    </row>
    <row r="1031" spans="1:19" x14ac:dyDescent="0.25">
      <c r="A1031" s="62" t="s">
        <v>60</v>
      </c>
      <c r="B1031" s="19">
        <v>15333041</v>
      </c>
      <c r="C1031" s="19" t="s">
        <v>7542</v>
      </c>
      <c r="D1031" s="19">
        <v>377308</v>
      </c>
      <c r="E1031" s="19">
        <v>4595714</v>
      </c>
      <c r="F1031" s="19">
        <v>19</v>
      </c>
      <c r="G1031" s="36">
        <v>45632</v>
      </c>
      <c r="H1031" s="19">
        <v>0</v>
      </c>
      <c r="I1031" s="19">
        <v>0</v>
      </c>
      <c r="J1031" s="19">
        <v>1933</v>
      </c>
      <c r="K1031" s="19" t="s">
        <v>167</v>
      </c>
      <c r="L1031" s="19">
        <v>1</v>
      </c>
      <c r="O1031" s="19">
        <v>3608700</v>
      </c>
      <c r="P1031" s="229">
        <v>45632.617164351854</v>
      </c>
      <c r="Q1031" s="19">
        <v>3608.7</v>
      </c>
      <c r="R1031" s="19" t="s">
        <v>43</v>
      </c>
      <c r="S1031" s="62" t="s">
        <v>60</v>
      </c>
    </row>
    <row r="1032" spans="1:19" x14ac:dyDescent="0.25">
      <c r="A1032" s="62" t="s">
        <v>60</v>
      </c>
      <c r="B1032" s="19">
        <v>15333041</v>
      </c>
      <c r="C1032" s="19" t="s">
        <v>7542</v>
      </c>
      <c r="D1032" s="19">
        <v>377308</v>
      </c>
      <c r="E1032" s="19">
        <v>4595714</v>
      </c>
      <c r="F1032" s="19">
        <v>20</v>
      </c>
      <c r="G1032" s="36">
        <v>45632</v>
      </c>
      <c r="H1032" s="19">
        <v>0</v>
      </c>
      <c r="I1032" s="19">
        <v>0</v>
      </c>
      <c r="J1032" s="19">
        <v>1936</v>
      </c>
      <c r="K1032" s="19" t="s">
        <v>164</v>
      </c>
      <c r="L1032" s="19">
        <v>1</v>
      </c>
      <c r="O1032" s="19">
        <v>6923634</v>
      </c>
      <c r="P1032" s="229">
        <v>45632.69730324074</v>
      </c>
      <c r="Q1032" s="19">
        <v>6923.634</v>
      </c>
      <c r="R1032" s="19" t="s">
        <v>43</v>
      </c>
      <c r="S1032" s="62" t="s">
        <v>60</v>
      </c>
    </row>
    <row r="1033" spans="1:19" x14ac:dyDescent="0.25">
      <c r="A1033" s="62" t="s">
        <v>60</v>
      </c>
      <c r="B1033" s="19">
        <v>15333041</v>
      </c>
      <c r="C1033" s="19" t="s">
        <v>7542</v>
      </c>
      <c r="D1033" s="19">
        <v>377308</v>
      </c>
      <c r="E1033" s="19">
        <v>4595714</v>
      </c>
      <c r="F1033" s="19">
        <v>21</v>
      </c>
      <c r="G1033" s="36">
        <v>45632</v>
      </c>
      <c r="H1033" s="19">
        <v>0</v>
      </c>
      <c r="I1033" s="19">
        <v>0</v>
      </c>
      <c r="J1033" s="19">
        <v>1934</v>
      </c>
      <c r="K1033" s="19" t="s">
        <v>160</v>
      </c>
      <c r="L1033" s="19">
        <v>1</v>
      </c>
      <c r="O1033" s="19">
        <v>927620</v>
      </c>
      <c r="P1033" s="229">
        <v>45632.708032407405</v>
      </c>
      <c r="Q1033" s="19">
        <v>927.62</v>
      </c>
      <c r="R1033" s="19" t="s">
        <v>43</v>
      </c>
      <c r="S1033" s="62" t="s">
        <v>60</v>
      </c>
    </row>
    <row r="1034" spans="1:19" x14ac:dyDescent="0.25">
      <c r="A1034" s="62" t="s">
        <v>60</v>
      </c>
      <c r="B1034" s="19">
        <v>15333041</v>
      </c>
      <c r="C1034" s="19" t="s">
        <v>7542</v>
      </c>
      <c r="D1034" s="19">
        <v>377308</v>
      </c>
      <c r="E1034" s="19">
        <v>4595714</v>
      </c>
      <c r="F1034" s="19">
        <v>22</v>
      </c>
      <c r="G1034" s="36">
        <v>45632</v>
      </c>
      <c r="H1034" s="19">
        <v>0</v>
      </c>
      <c r="I1034" s="19">
        <v>1</v>
      </c>
      <c r="J1034" s="19">
        <v>0</v>
      </c>
      <c r="L1034" s="19">
        <v>1</v>
      </c>
      <c r="O1034" s="19">
        <v>4879226</v>
      </c>
      <c r="P1034" s="229">
        <v>45632.764513888891</v>
      </c>
      <c r="Q1034" s="19">
        <v>4879.2259999999997</v>
      </c>
      <c r="R1034" s="19" t="s">
        <v>43</v>
      </c>
      <c r="S1034" s="62" t="s">
        <v>60</v>
      </c>
    </row>
    <row r="1035" spans="1:19" x14ac:dyDescent="0.25">
      <c r="A1035" s="62" t="s">
        <v>60</v>
      </c>
      <c r="B1035" s="19">
        <v>15333041</v>
      </c>
      <c r="C1035" s="19" t="s">
        <v>7542</v>
      </c>
      <c r="D1035" s="19">
        <v>377308</v>
      </c>
      <c r="E1035" s="19">
        <v>4595714</v>
      </c>
      <c r="F1035" s="19">
        <v>23</v>
      </c>
      <c r="G1035" s="36">
        <v>45632</v>
      </c>
      <c r="H1035" s="19">
        <v>0</v>
      </c>
      <c r="I1035" s="19">
        <v>0</v>
      </c>
      <c r="J1035" s="19">
        <v>0</v>
      </c>
      <c r="L1035" s="19">
        <v>2</v>
      </c>
      <c r="O1035" s="19">
        <v>0</v>
      </c>
      <c r="P1035" s="229">
        <v>45632.764513888891</v>
      </c>
      <c r="Q1035" s="19">
        <v>0</v>
      </c>
      <c r="R1035" s="19" t="s">
        <v>43</v>
      </c>
      <c r="S1035" s="62" t="s">
        <v>60</v>
      </c>
    </row>
    <row r="1036" spans="1:19" x14ac:dyDescent="0.25">
      <c r="A1036" s="62" t="s">
        <v>98</v>
      </c>
      <c r="B1036" s="19">
        <v>20755808</v>
      </c>
      <c r="C1036" s="19" t="s">
        <v>7554</v>
      </c>
      <c r="D1036" s="19">
        <v>377304</v>
      </c>
      <c r="E1036" s="19">
        <v>4595714</v>
      </c>
      <c r="F1036" s="19">
        <v>1</v>
      </c>
      <c r="G1036" s="36">
        <v>45630</v>
      </c>
      <c r="H1036" s="19">
        <v>0</v>
      </c>
      <c r="I1036" s="19">
        <v>0</v>
      </c>
      <c r="J1036" s="19">
        <v>0</v>
      </c>
      <c r="L1036" s="19">
        <v>0</v>
      </c>
      <c r="O1036" s="19">
        <v>0</v>
      </c>
      <c r="P1036" s="229">
        <v>45629.708935185183</v>
      </c>
      <c r="Q1036" s="19">
        <v>0</v>
      </c>
      <c r="R1036" s="19" t="s">
        <v>55</v>
      </c>
      <c r="S1036" s="62" t="s">
        <v>98</v>
      </c>
    </row>
    <row r="1037" spans="1:19" x14ac:dyDescent="0.25">
      <c r="A1037" s="62" t="s">
        <v>98</v>
      </c>
      <c r="B1037" s="19">
        <v>20755808</v>
      </c>
      <c r="C1037" s="19" t="s">
        <v>7554</v>
      </c>
      <c r="D1037" s="19">
        <v>377304</v>
      </c>
      <c r="E1037" s="19">
        <v>4595714</v>
      </c>
      <c r="F1037" s="19">
        <v>2</v>
      </c>
      <c r="G1037" s="36">
        <v>45630</v>
      </c>
      <c r="H1037" s="19">
        <v>0</v>
      </c>
      <c r="I1037" s="19">
        <v>0</v>
      </c>
      <c r="J1037" s="19">
        <v>0</v>
      </c>
      <c r="L1037" s="19">
        <v>1</v>
      </c>
      <c r="O1037" s="19">
        <v>69837</v>
      </c>
      <c r="P1037" s="229">
        <v>45629.709745370368</v>
      </c>
      <c r="Q1037" s="19">
        <v>69.837000000000003</v>
      </c>
      <c r="R1037" s="19" t="s">
        <v>55</v>
      </c>
      <c r="S1037" s="62" t="s">
        <v>98</v>
      </c>
    </row>
    <row r="1038" spans="1:19" x14ac:dyDescent="0.25">
      <c r="A1038" s="62" t="s">
        <v>98</v>
      </c>
      <c r="B1038" s="19">
        <v>20755808</v>
      </c>
      <c r="C1038" s="19" t="s">
        <v>7554</v>
      </c>
      <c r="D1038" s="19">
        <v>377304</v>
      </c>
      <c r="E1038" s="19">
        <v>4595714</v>
      </c>
      <c r="F1038" s="19">
        <v>3</v>
      </c>
      <c r="G1038" s="36">
        <v>45630</v>
      </c>
      <c r="H1038" s="19">
        <v>0</v>
      </c>
      <c r="I1038" s="19">
        <v>1</v>
      </c>
      <c r="J1038" s="19">
        <v>0</v>
      </c>
      <c r="L1038" s="19">
        <v>1</v>
      </c>
      <c r="O1038" s="19">
        <v>2304126</v>
      </c>
      <c r="P1038" s="229">
        <v>45629.73641203704</v>
      </c>
      <c r="Q1038" s="19">
        <v>2304.1260000000002</v>
      </c>
      <c r="R1038" s="19" t="s">
        <v>55</v>
      </c>
      <c r="S1038" s="62" t="s">
        <v>98</v>
      </c>
    </row>
    <row r="1039" spans="1:19" x14ac:dyDescent="0.25">
      <c r="A1039" s="62" t="s">
        <v>98</v>
      </c>
      <c r="B1039" s="19">
        <v>20755808</v>
      </c>
      <c r="C1039" s="19" t="s">
        <v>7554</v>
      </c>
      <c r="D1039" s="19">
        <v>377304</v>
      </c>
      <c r="E1039" s="19">
        <v>4595714</v>
      </c>
      <c r="F1039" s="19">
        <v>4</v>
      </c>
      <c r="G1039" s="36">
        <v>45630</v>
      </c>
      <c r="H1039" s="19">
        <v>1</v>
      </c>
      <c r="I1039" s="19">
        <v>0</v>
      </c>
      <c r="J1039" s="19">
        <v>0</v>
      </c>
      <c r="L1039" s="19">
        <v>1</v>
      </c>
      <c r="M1039" s="19">
        <v>431940</v>
      </c>
      <c r="N1039" s="19" t="s">
        <v>209</v>
      </c>
      <c r="O1039" s="19">
        <v>2189044</v>
      </c>
      <c r="P1039" s="229">
        <v>45629.761747685188</v>
      </c>
      <c r="Q1039" s="19">
        <v>2189.0439999999999</v>
      </c>
      <c r="R1039" s="19" t="s">
        <v>55</v>
      </c>
      <c r="S1039" s="62" t="s">
        <v>98</v>
      </c>
    </row>
    <row r="1040" spans="1:19" x14ac:dyDescent="0.25">
      <c r="A1040" s="62" t="s">
        <v>98</v>
      </c>
      <c r="B1040" s="19">
        <v>20755808</v>
      </c>
      <c r="C1040" s="19" t="s">
        <v>7554</v>
      </c>
      <c r="D1040" s="19">
        <v>377304</v>
      </c>
      <c r="E1040" s="19">
        <v>4595714</v>
      </c>
      <c r="F1040" s="19">
        <v>5</v>
      </c>
      <c r="G1040" s="36">
        <v>45630</v>
      </c>
      <c r="H1040" s="19">
        <v>0</v>
      </c>
      <c r="I1040" s="19">
        <v>0</v>
      </c>
      <c r="J1040" s="19">
        <v>1938</v>
      </c>
      <c r="K1040" s="19" t="s">
        <v>163</v>
      </c>
      <c r="L1040" s="19">
        <v>1</v>
      </c>
      <c r="M1040" s="19">
        <v>431940</v>
      </c>
      <c r="N1040" s="19" t="s">
        <v>209</v>
      </c>
      <c r="O1040" s="19">
        <v>326276</v>
      </c>
      <c r="P1040" s="229">
        <v>45629.765520833331</v>
      </c>
      <c r="Q1040" s="19">
        <v>326.27600000000001</v>
      </c>
      <c r="R1040" s="19" t="s">
        <v>55</v>
      </c>
      <c r="S1040" s="62" t="s">
        <v>98</v>
      </c>
    </row>
    <row r="1041" spans="1:19" x14ac:dyDescent="0.25">
      <c r="A1041" s="62" t="s">
        <v>98</v>
      </c>
      <c r="B1041" s="19">
        <v>20755808</v>
      </c>
      <c r="C1041" s="19" t="s">
        <v>7554</v>
      </c>
      <c r="D1041" s="19">
        <v>377304</v>
      </c>
      <c r="E1041" s="19">
        <v>4595714</v>
      </c>
      <c r="F1041" s="19">
        <v>6</v>
      </c>
      <c r="G1041" s="36">
        <v>45630</v>
      </c>
      <c r="H1041" s="19">
        <v>0</v>
      </c>
      <c r="I1041" s="19">
        <v>1</v>
      </c>
      <c r="J1041" s="19">
        <v>0</v>
      </c>
      <c r="L1041" s="19">
        <v>1</v>
      </c>
      <c r="O1041" s="19">
        <v>2529374</v>
      </c>
      <c r="P1041" s="229">
        <v>45629.794803240744</v>
      </c>
      <c r="Q1041" s="19">
        <v>2529.3739999999998</v>
      </c>
      <c r="R1041" s="19" t="s">
        <v>55</v>
      </c>
      <c r="S1041" s="62" t="s">
        <v>98</v>
      </c>
    </row>
    <row r="1042" spans="1:19" x14ac:dyDescent="0.25">
      <c r="A1042" s="62" t="s">
        <v>98</v>
      </c>
      <c r="B1042" s="19">
        <v>20755808</v>
      </c>
      <c r="C1042" s="19" t="s">
        <v>7554</v>
      </c>
      <c r="D1042" s="19">
        <v>377304</v>
      </c>
      <c r="E1042" s="19">
        <v>4595714</v>
      </c>
      <c r="F1042" s="19">
        <v>7</v>
      </c>
      <c r="G1042" s="36">
        <v>45630</v>
      </c>
      <c r="H1042" s="19">
        <v>0</v>
      </c>
      <c r="I1042" s="19">
        <v>0</v>
      </c>
      <c r="J1042" s="19">
        <v>-3</v>
      </c>
      <c r="K1042" s="19" t="s">
        <v>185</v>
      </c>
      <c r="L1042" s="19">
        <v>1</v>
      </c>
      <c r="O1042" s="19">
        <v>11936</v>
      </c>
      <c r="P1042" s="229">
        <v>45629.794930555552</v>
      </c>
      <c r="Q1042" s="19">
        <v>11.936</v>
      </c>
      <c r="R1042" s="19" t="s">
        <v>55</v>
      </c>
      <c r="S1042" s="62" t="s">
        <v>98</v>
      </c>
    </row>
    <row r="1043" spans="1:19" x14ac:dyDescent="0.25">
      <c r="A1043" s="62" t="s">
        <v>98</v>
      </c>
      <c r="B1043" s="19">
        <v>20755808</v>
      </c>
      <c r="C1043" s="19" t="s">
        <v>7554</v>
      </c>
      <c r="D1043" s="19">
        <v>377304</v>
      </c>
      <c r="E1043" s="19">
        <v>4595714</v>
      </c>
      <c r="F1043" s="19">
        <v>8</v>
      </c>
      <c r="G1043" s="36">
        <v>45630</v>
      </c>
      <c r="H1043" s="19">
        <v>1</v>
      </c>
      <c r="I1043" s="19">
        <v>0</v>
      </c>
      <c r="J1043" s="19">
        <v>0</v>
      </c>
      <c r="L1043" s="19">
        <v>1</v>
      </c>
      <c r="M1043" s="19">
        <v>4010439</v>
      </c>
      <c r="N1043" s="19" t="s">
        <v>210</v>
      </c>
      <c r="O1043" s="19">
        <v>289037</v>
      </c>
      <c r="P1043" s="229">
        <v>45629.798275462963</v>
      </c>
      <c r="Q1043" s="19">
        <v>289.03699999999998</v>
      </c>
      <c r="R1043" s="19" t="s">
        <v>55</v>
      </c>
      <c r="S1043" s="62" t="s">
        <v>98</v>
      </c>
    </row>
    <row r="1044" spans="1:19" x14ac:dyDescent="0.25">
      <c r="A1044" s="62" t="s">
        <v>98</v>
      </c>
      <c r="B1044" s="19">
        <v>20755808</v>
      </c>
      <c r="C1044" s="19" t="s">
        <v>7554</v>
      </c>
      <c r="D1044" s="19">
        <v>377304</v>
      </c>
      <c r="E1044" s="19">
        <v>4595714</v>
      </c>
      <c r="F1044" s="19">
        <v>9</v>
      </c>
      <c r="G1044" s="36">
        <v>45630</v>
      </c>
      <c r="H1044" s="19">
        <v>0</v>
      </c>
      <c r="I1044" s="19">
        <v>0</v>
      </c>
      <c r="J1044" s="19">
        <v>1938</v>
      </c>
      <c r="K1044" s="19" t="s">
        <v>163</v>
      </c>
      <c r="L1044" s="19">
        <v>1</v>
      </c>
      <c r="M1044" s="19">
        <v>4010439</v>
      </c>
      <c r="N1044" s="19" t="s">
        <v>210</v>
      </c>
      <c r="O1044" s="19">
        <v>7187</v>
      </c>
      <c r="P1044" s="229">
        <v>45629.798368055555</v>
      </c>
      <c r="Q1044" s="19">
        <v>7.1870000000000003</v>
      </c>
      <c r="R1044" s="19" t="s">
        <v>55</v>
      </c>
      <c r="S1044" s="62" t="s">
        <v>98</v>
      </c>
    </row>
    <row r="1045" spans="1:19" x14ac:dyDescent="0.25">
      <c r="A1045" s="62" t="s">
        <v>98</v>
      </c>
      <c r="B1045" s="19">
        <v>20755808</v>
      </c>
      <c r="C1045" s="19" t="s">
        <v>7554</v>
      </c>
      <c r="D1045" s="19">
        <v>377304</v>
      </c>
      <c r="E1045" s="19">
        <v>4595714</v>
      </c>
      <c r="F1045" s="19">
        <v>10</v>
      </c>
      <c r="G1045" s="36">
        <v>45630</v>
      </c>
      <c r="H1045" s="19">
        <v>0</v>
      </c>
      <c r="I1045" s="19">
        <v>1</v>
      </c>
      <c r="J1045" s="19">
        <v>0</v>
      </c>
      <c r="L1045" s="19">
        <v>1</v>
      </c>
      <c r="O1045" s="19">
        <v>319290</v>
      </c>
      <c r="P1045" s="229">
        <v>45629.802060185182</v>
      </c>
      <c r="Q1045" s="19">
        <v>319.29000000000002</v>
      </c>
      <c r="R1045" s="19" t="s">
        <v>55</v>
      </c>
      <c r="S1045" s="62" t="s">
        <v>98</v>
      </c>
    </row>
    <row r="1046" spans="1:19" x14ac:dyDescent="0.25">
      <c r="A1046" s="62" t="s">
        <v>98</v>
      </c>
      <c r="B1046" s="19">
        <v>20755808</v>
      </c>
      <c r="C1046" s="19" t="s">
        <v>7554</v>
      </c>
      <c r="D1046" s="19">
        <v>377304</v>
      </c>
      <c r="E1046" s="19">
        <v>4595714</v>
      </c>
      <c r="F1046" s="19">
        <v>11</v>
      </c>
      <c r="G1046" s="36">
        <v>45630</v>
      </c>
      <c r="H1046" s="19">
        <v>0</v>
      </c>
      <c r="I1046" s="19">
        <v>0</v>
      </c>
      <c r="J1046" s="19">
        <v>1934</v>
      </c>
      <c r="K1046" s="19" t="s">
        <v>160</v>
      </c>
      <c r="L1046" s="19">
        <v>1</v>
      </c>
      <c r="O1046" s="19">
        <v>384836</v>
      </c>
      <c r="P1046" s="229">
        <v>45629.806516203702</v>
      </c>
      <c r="Q1046" s="19">
        <v>384.83600000000001</v>
      </c>
      <c r="R1046" s="19" t="s">
        <v>55</v>
      </c>
      <c r="S1046" s="62" t="s">
        <v>98</v>
      </c>
    </row>
    <row r="1047" spans="1:19" x14ac:dyDescent="0.25">
      <c r="A1047" s="62" t="s">
        <v>98</v>
      </c>
      <c r="B1047" s="19">
        <v>20755808</v>
      </c>
      <c r="C1047" s="19" t="s">
        <v>7554</v>
      </c>
      <c r="D1047" s="19">
        <v>377304</v>
      </c>
      <c r="E1047" s="19">
        <v>4595714</v>
      </c>
      <c r="F1047" s="19">
        <v>12</v>
      </c>
      <c r="G1047" s="36">
        <v>45630</v>
      </c>
      <c r="H1047" s="19">
        <v>0</v>
      </c>
      <c r="I1047" s="19">
        <v>1</v>
      </c>
      <c r="J1047" s="19">
        <v>0</v>
      </c>
      <c r="L1047" s="19">
        <v>1</v>
      </c>
      <c r="O1047" s="19">
        <v>1620824</v>
      </c>
      <c r="P1047" s="229">
        <v>45629.825277777774</v>
      </c>
      <c r="Q1047" s="19">
        <v>1620.8240000000001</v>
      </c>
      <c r="R1047" s="19" t="s">
        <v>55</v>
      </c>
      <c r="S1047" s="62" t="s">
        <v>98</v>
      </c>
    </row>
    <row r="1048" spans="1:19" x14ac:dyDescent="0.25">
      <c r="A1048" s="62" t="s">
        <v>98</v>
      </c>
      <c r="B1048" s="19">
        <v>20755808</v>
      </c>
      <c r="C1048" s="19" t="s">
        <v>7554</v>
      </c>
      <c r="D1048" s="19">
        <v>377304</v>
      </c>
      <c r="E1048" s="19">
        <v>4595714</v>
      </c>
      <c r="F1048" s="19">
        <v>13</v>
      </c>
      <c r="G1048" s="36">
        <v>45630</v>
      </c>
      <c r="H1048" s="19">
        <v>1</v>
      </c>
      <c r="I1048" s="19">
        <v>0</v>
      </c>
      <c r="J1048" s="19">
        <v>0</v>
      </c>
      <c r="L1048" s="19">
        <v>1</v>
      </c>
      <c r="M1048" s="19">
        <v>431940</v>
      </c>
      <c r="N1048" s="19" t="s">
        <v>209</v>
      </c>
      <c r="O1048" s="19">
        <v>755333</v>
      </c>
      <c r="P1048" s="229">
        <v>45629.834016203706</v>
      </c>
      <c r="Q1048" s="19">
        <v>755.33299999999997</v>
      </c>
      <c r="R1048" s="19" t="s">
        <v>55</v>
      </c>
      <c r="S1048" s="62" t="s">
        <v>98</v>
      </c>
    </row>
    <row r="1049" spans="1:19" x14ac:dyDescent="0.25">
      <c r="A1049" s="62" t="s">
        <v>98</v>
      </c>
      <c r="B1049" s="19">
        <v>20755808</v>
      </c>
      <c r="C1049" s="19" t="s">
        <v>7554</v>
      </c>
      <c r="D1049" s="19">
        <v>377304</v>
      </c>
      <c r="E1049" s="19">
        <v>4595714</v>
      </c>
      <c r="F1049" s="19">
        <v>14</v>
      </c>
      <c r="G1049" s="36">
        <v>45630</v>
      </c>
      <c r="H1049" s="19">
        <v>0</v>
      </c>
      <c r="I1049" s="19">
        <v>0</v>
      </c>
      <c r="J1049" s="19">
        <v>1938</v>
      </c>
      <c r="K1049" s="19" t="s">
        <v>163</v>
      </c>
      <c r="L1049" s="19">
        <v>1</v>
      </c>
      <c r="M1049" s="19">
        <v>431940</v>
      </c>
      <c r="N1049" s="19" t="s">
        <v>209</v>
      </c>
      <c r="O1049" s="19">
        <v>238013</v>
      </c>
      <c r="P1049" s="229">
        <v>45629.836770833332</v>
      </c>
      <c r="Q1049" s="19">
        <v>238.01300000000001</v>
      </c>
      <c r="R1049" s="19" t="s">
        <v>55</v>
      </c>
      <c r="S1049" s="62" t="s">
        <v>98</v>
      </c>
    </row>
    <row r="1050" spans="1:19" x14ac:dyDescent="0.25">
      <c r="A1050" s="62" t="s">
        <v>98</v>
      </c>
      <c r="B1050" s="19">
        <v>20755808</v>
      </c>
      <c r="C1050" s="19" t="s">
        <v>7554</v>
      </c>
      <c r="D1050" s="19">
        <v>377304</v>
      </c>
      <c r="E1050" s="19">
        <v>4595714</v>
      </c>
      <c r="F1050" s="19">
        <v>15</v>
      </c>
      <c r="G1050" s="36">
        <v>45630</v>
      </c>
      <c r="H1050" s="19">
        <v>0</v>
      </c>
      <c r="I1050" s="19">
        <v>0</v>
      </c>
      <c r="J1050" s="19">
        <v>0</v>
      </c>
      <c r="L1050" s="19">
        <v>1</v>
      </c>
      <c r="O1050" s="19">
        <v>7</v>
      </c>
      <c r="P1050" s="229">
        <v>45629.836770833332</v>
      </c>
      <c r="Q1050" s="19">
        <v>7.0000000000000001E-3</v>
      </c>
      <c r="R1050" s="19" t="s">
        <v>55</v>
      </c>
      <c r="S1050" s="62" t="s">
        <v>98</v>
      </c>
    </row>
    <row r="1051" spans="1:19" x14ac:dyDescent="0.25">
      <c r="A1051" s="62" t="s">
        <v>98</v>
      </c>
      <c r="B1051" s="19">
        <v>20755808</v>
      </c>
      <c r="C1051" s="19" t="s">
        <v>7554</v>
      </c>
      <c r="D1051" s="19">
        <v>377304</v>
      </c>
      <c r="E1051" s="19">
        <v>4595714</v>
      </c>
      <c r="F1051" s="19">
        <v>16</v>
      </c>
      <c r="G1051" s="36">
        <v>45630</v>
      </c>
      <c r="H1051" s="19">
        <v>0</v>
      </c>
      <c r="I1051" s="19">
        <v>0</v>
      </c>
      <c r="J1051" s="19">
        <v>0</v>
      </c>
      <c r="L1051" s="19">
        <v>2</v>
      </c>
      <c r="O1051" s="19">
        <v>0</v>
      </c>
      <c r="P1051" s="229">
        <v>45629.836770833332</v>
      </c>
      <c r="Q1051" s="19">
        <v>0</v>
      </c>
      <c r="R1051" s="19" t="s">
        <v>55</v>
      </c>
      <c r="S1051" s="62" t="s">
        <v>98</v>
      </c>
    </row>
    <row r="1052" spans="1:19" x14ac:dyDescent="0.25">
      <c r="A1052" s="62" t="s">
        <v>98</v>
      </c>
      <c r="B1052" s="19">
        <v>20755808</v>
      </c>
      <c r="C1052" s="19" t="s">
        <v>7554</v>
      </c>
      <c r="D1052" s="19">
        <v>377304</v>
      </c>
      <c r="E1052" s="19">
        <v>4595714</v>
      </c>
      <c r="F1052" s="19">
        <v>1</v>
      </c>
      <c r="G1052" s="36">
        <v>45630</v>
      </c>
      <c r="H1052" s="19">
        <v>0</v>
      </c>
      <c r="I1052" s="19">
        <v>0</v>
      </c>
      <c r="J1052" s="19">
        <v>0</v>
      </c>
      <c r="L1052" s="19">
        <v>0</v>
      </c>
      <c r="O1052" s="19">
        <v>4</v>
      </c>
      <c r="P1052" s="229">
        <v>45629.883090277777</v>
      </c>
      <c r="Q1052" s="19">
        <v>4.0000000000000001E-3</v>
      </c>
      <c r="R1052" s="19" t="s">
        <v>55</v>
      </c>
      <c r="S1052" s="62" t="s">
        <v>98</v>
      </c>
    </row>
    <row r="1053" spans="1:19" x14ac:dyDescent="0.25">
      <c r="A1053" s="62" t="s">
        <v>98</v>
      </c>
      <c r="B1053" s="19">
        <v>20755808</v>
      </c>
      <c r="C1053" s="19" t="s">
        <v>7554</v>
      </c>
      <c r="D1053" s="19">
        <v>377304</v>
      </c>
      <c r="E1053" s="19">
        <v>4595714</v>
      </c>
      <c r="F1053" s="19">
        <v>2</v>
      </c>
      <c r="G1053" s="36">
        <v>45630</v>
      </c>
      <c r="H1053" s="19">
        <v>0</v>
      </c>
      <c r="I1053" s="19">
        <v>0</v>
      </c>
      <c r="J1053" s="19">
        <v>0</v>
      </c>
      <c r="L1053" s="19">
        <v>1</v>
      </c>
      <c r="O1053" s="19">
        <v>58500</v>
      </c>
      <c r="P1053" s="229">
        <v>45629.883761574078</v>
      </c>
      <c r="Q1053" s="19">
        <v>58.5</v>
      </c>
      <c r="R1053" s="19" t="s">
        <v>55</v>
      </c>
      <c r="S1053" s="62" t="s">
        <v>98</v>
      </c>
    </row>
    <row r="1054" spans="1:19" x14ac:dyDescent="0.25">
      <c r="A1054" s="62" t="s">
        <v>98</v>
      </c>
      <c r="B1054" s="19">
        <v>20755808</v>
      </c>
      <c r="C1054" s="19" t="s">
        <v>7554</v>
      </c>
      <c r="D1054" s="19">
        <v>377304</v>
      </c>
      <c r="E1054" s="19">
        <v>4595714</v>
      </c>
      <c r="F1054" s="19">
        <v>3</v>
      </c>
      <c r="G1054" s="36">
        <v>45630</v>
      </c>
      <c r="H1054" s="19">
        <v>0</v>
      </c>
      <c r="I1054" s="19">
        <v>1</v>
      </c>
      <c r="J1054" s="19">
        <v>0</v>
      </c>
      <c r="L1054" s="19">
        <v>1</v>
      </c>
      <c r="O1054" s="19">
        <v>642680</v>
      </c>
      <c r="P1054" s="229">
        <v>45629.891203703701</v>
      </c>
      <c r="Q1054" s="19">
        <v>642.67999999999995</v>
      </c>
      <c r="R1054" s="19" t="s">
        <v>55</v>
      </c>
      <c r="S1054" s="62" t="s">
        <v>98</v>
      </c>
    </row>
    <row r="1055" spans="1:19" x14ac:dyDescent="0.25">
      <c r="A1055" s="62" t="s">
        <v>98</v>
      </c>
      <c r="B1055" s="19">
        <v>20755808</v>
      </c>
      <c r="C1055" s="19" t="s">
        <v>7554</v>
      </c>
      <c r="D1055" s="19">
        <v>377304</v>
      </c>
      <c r="E1055" s="19">
        <v>4595714</v>
      </c>
      <c r="F1055" s="19">
        <v>4</v>
      </c>
      <c r="G1055" s="36">
        <v>45630</v>
      </c>
      <c r="H1055" s="19">
        <v>0</v>
      </c>
      <c r="I1055" s="19">
        <v>0</v>
      </c>
      <c r="J1055" s="19">
        <v>0</v>
      </c>
      <c r="L1055" s="19">
        <v>1</v>
      </c>
      <c r="O1055" s="19">
        <v>13683</v>
      </c>
      <c r="P1055" s="229">
        <v>45629.891365740739</v>
      </c>
      <c r="Q1055" s="19">
        <v>13.683</v>
      </c>
      <c r="R1055" s="19" t="s">
        <v>55</v>
      </c>
      <c r="S1055" s="62" t="s">
        <v>98</v>
      </c>
    </row>
    <row r="1056" spans="1:19" x14ac:dyDescent="0.25">
      <c r="A1056" s="62" t="s">
        <v>98</v>
      </c>
      <c r="B1056" s="19">
        <v>20755808</v>
      </c>
      <c r="C1056" s="19" t="s">
        <v>7554</v>
      </c>
      <c r="D1056" s="19">
        <v>377304</v>
      </c>
      <c r="E1056" s="19">
        <v>4595714</v>
      </c>
      <c r="F1056" s="19">
        <v>5</v>
      </c>
      <c r="G1056" s="36">
        <v>45630</v>
      </c>
      <c r="H1056" s="19">
        <v>0</v>
      </c>
      <c r="I1056" s="19">
        <v>1</v>
      </c>
      <c r="J1056" s="19">
        <v>0</v>
      </c>
      <c r="L1056" s="19">
        <v>1</v>
      </c>
      <c r="O1056" s="19">
        <v>1170417</v>
      </c>
      <c r="P1056" s="229">
        <v>45629.904907407406</v>
      </c>
      <c r="Q1056" s="19">
        <v>1170.4169999999999</v>
      </c>
      <c r="R1056" s="19" t="s">
        <v>55</v>
      </c>
      <c r="S1056" s="62" t="s">
        <v>98</v>
      </c>
    </row>
    <row r="1057" spans="1:19" x14ac:dyDescent="0.25">
      <c r="A1057" s="62" t="s">
        <v>98</v>
      </c>
      <c r="B1057" s="19">
        <v>20755808</v>
      </c>
      <c r="C1057" s="19" t="s">
        <v>7554</v>
      </c>
      <c r="D1057" s="19">
        <v>377304</v>
      </c>
      <c r="E1057" s="19">
        <v>4595714</v>
      </c>
      <c r="F1057" s="19">
        <v>6</v>
      </c>
      <c r="G1057" s="36">
        <v>45630</v>
      </c>
      <c r="H1057" s="19">
        <v>0</v>
      </c>
      <c r="I1057" s="19">
        <v>0</v>
      </c>
      <c r="J1057" s="19">
        <v>1937</v>
      </c>
      <c r="K1057" s="19" t="s">
        <v>169</v>
      </c>
      <c r="L1057" s="19">
        <v>1</v>
      </c>
      <c r="O1057" s="19">
        <v>129230</v>
      </c>
      <c r="P1057" s="229">
        <v>45629.906400462962</v>
      </c>
      <c r="Q1057" s="19">
        <v>129.22999999999999</v>
      </c>
      <c r="R1057" s="19" t="s">
        <v>55</v>
      </c>
      <c r="S1057" s="62" t="s">
        <v>98</v>
      </c>
    </row>
    <row r="1058" spans="1:19" x14ac:dyDescent="0.25">
      <c r="A1058" s="62" t="s">
        <v>98</v>
      </c>
      <c r="B1058" s="19">
        <v>20755808</v>
      </c>
      <c r="C1058" s="19" t="s">
        <v>7554</v>
      </c>
      <c r="D1058" s="19">
        <v>377304</v>
      </c>
      <c r="E1058" s="19">
        <v>4595714</v>
      </c>
      <c r="F1058" s="19">
        <v>7</v>
      </c>
      <c r="G1058" s="36">
        <v>45630</v>
      </c>
      <c r="H1058" s="19">
        <v>0</v>
      </c>
      <c r="I1058" s="19">
        <v>1</v>
      </c>
      <c r="J1058" s="19">
        <v>0</v>
      </c>
      <c r="L1058" s="19">
        <v>1</v>
      </c>
      <c r="O1058" s="19">
        <v>1237383</v>
      </c>
      <c r="P1058" s="229">
        <v>45629.920729166668</v>
      </c>
      <c r="Q1058" s="19">
        <v>1237.383</v>
      </c>
      <c r="R1058" s="19" t="s">
        <v>55</v>
      </c>
      <c r="S1058" s="62" t="s">
        <v>98</v>
      </c>
    </row>
    <row r="1059" spans="1:19" x14ac:dyDescent="0.25">
      <c r="A1059" s="62" t="s">
        <v>98</v>
      </c>
      <c r="B1059" s="19">
        <v>20755808</v>
      </c>
      <c r="C1059" s="19" t="s">
        <v>7554</v>
      </c>
      <c r="D1059" s="19">
        <v>377304</v>
      </c>
      <c r="E1059" s="19">
        <v>4595714</v>
      </c>
      <c r="F1059" s="19">
        <v>8</v>
      </c>
      <c r="G1059" s="36">
        <v>45630</v>
      </c>
      <c r="H1059" s="19">
        <v>0</v>
      </c>
      <c r="I1059" s="19">
        <v>0</v>
      </c>
      <c r="J1059" s="19">
        <v>1933</v>
      </c>
      <c r="K1059" s="19" t="s">
        <v>167</v>
      </c>
      <c r="L1059" s="19">
        <v>1</v>
      </c>
      <c r="O1059" s="19">
        <v>2912083</v>
      </c>
      <c r="P1059" s="229">
        <v>45629.954432870371</v>
      </c>
      <c r="Q1059" s="19">
        <v>2912.0830000000001</v>
      </c>
      <c r="R1059" s="19" t="s">
        <v>55</v>
      </c>
      <c r="S1059" s="62" t="s">
        <v>98</v>
      </c>
    </row>
    <row r="1060" spans="1:19" x14ac:dyDescent="0.25">
      <c r="A1060" s="62" t="s">
        <v>98</v>
      </c>
      <c r="B1060" s="19">
        <v>20755808</v>
      </c>
      <c r="C1060" s="19" t="s">
        <v>7554</v>
      </c>
      <c r="D1060" s="19">
        <v>377304</v>
      </c>
      <c r="E1060" s="19">
        <v>4595714</v>
      </c>
      <c r="F1060" s="19">
        <v>9</v>
      </c>
      <c r="G1060" s="36">
        <v>45630</v>
      </c>
      <c r="H1060" s="19">
        <v>0</v>
      </c>
      <c r="I1060" s="19">
        <v>1</v>
      </c>
      <c r="J1060" s="19">
        <v>0</v>
      </c>
      <c r="L1060" s="19">
        <v>1</v>
      </c>
      <c r="O1060" s="19">
        <v>387037</v>
      </c>
      <c r="P1060" s="229">
        <v>45629.958912037036</v>
      </c>
      <c r="Q1060" s="19">
        <v>387.03699999999998</v>
      </c>
      <c r="R1060" s="19" t="s">
        <v>55</v>
      </c>
      <c r="S1060" s="62" t="s">
        <v>98</v>
      </c>
    </row>
    <row r="1061" spans="1:19" x14ac:dyDescent="0.25">
      <c r="A1061" s="62" t="s">
        <v>98</v>
      </c>
      <c r="B1061" s="19">
        <v>20755808</v>
      </c>
      <c r="C1061" s="19" t="s">
        <v>7554</v>
      </c>
      <c r="D1061" s="19">
        <v>377304</v>
      </c>
      <c r="E1061" s="19">
        <v>4595714</v>
      </c>
      <c r="F1061" s="19">
        <v>10</v>
      </c>
      <c r="G1061" s="36">
        <v>45630</v>
      </c>
      <c r="H1061" s="19">
        <v>0</v>
      </c>
      <c r="I1061" s="19">
        <v>0</v>
      </c>
      <c r="J1061" s="19">
        <v>1931</v>
      </c>
      <c r="K1061" s="19" t="s">
        <v>168</v>
      </c>
      <c r="L1061" s="19">
        <v>1</v>
      </c>
      <c r="O1061" s="19">
        <v>982857</v>
      </c>
      <c r="P1061" s="229">
        <v>45629.970289351855</v>
      </c>
      <c r="Q1061" s="19">
        <v>982.85699999999997</v>
      </c>
      <c r="R1061" s="19" t="s">
        <v>55</v>
      </c>
      <c r="S1061" s="62" t="s">
        <v>98</v>
      </c>
    </row>
    <row r="1062" spans="1:19" x14ac:dyDescent="0.25">
      <c r="A1062" s="62" t="s">
        <v>98</v>
      </c>
      <c r="B1062" s="19">
        <v>20755808</v>
      </c>
      <c r="C1062" s="19" t="s">
        <v>7554</v>
      </c>
      <c r="D1062" s="19">
        <v>377304</v>
      </c>
      <c r="E1062" s="19">
        <v>4595714</v>
      </c>
      <c r="F1062" s="19">
        <v>11</v>
      </c>
      <c r="G1062" s="36">
        <v>45630</v>
      </c>
      <c r="H1062" s="19">
        <v>0</v>
      </c>
      <c r="I1062" s="19">
        <v>1</v>
      </c>
      <c r="J1062" s="19">
        <v>0</v>
      </c>
      <c r="L1062" s="19">
        <v>1</v>
      </c>
      <c r="O1062" s="19">
        <v>2889013</v>
      </c>
      <c r="P1062" s="229">
        <v>45630.00372685185</v>
      </c>
      <c r="Q1062" s="19">
        <v>2889.0129999999999</v>
      </c>
      <c r="R1062" s="19" t="s">
        <v>55</v>
      </c>
      <c r="S1062" s="62" t="s">
        <v>98</v>
      </c>
    </row>
    <row r="1063" spans="1:19" x14ac:dyDescent="0.25">
      <c r="A1063" s="62" t="s">
        <v>98</v>
      </c>
      <c r="B1063" s="19">
        <v>20755808</v>
      </c>
      <c r="C1063" s="19" t="s">
        <v>7554</v>
      </c>
      <c r="D1063" s="19">
        <v>377304</v>
      </c>
      <c r="E1063" s="19">
        <v>4595714</v>
      </c>
      <c r="F1063" s="19">
        <v>12</v>
      </c>
      <c r="G1063" s="36">
        <v>45630</v>
      </c>
      <c r="H1063" s="19">
        <v>0</v>
      </c>
      <c r="I1063" s="19">
        <v>0</v>
      </c>
      <c r="J1063" s="19">
        <v>1934</v>
      </c>
      <c r="K1063" s="19" t="s">
        <v>160</v>
      </c>
      <c r="L1063" s="19">
        <v>1</v>
      </c>
      <c r="O1063" s="19">
        <v>413193</v>
      </c>
      <c r="P1063" s="229">
        <v>45630.008506944447</v>
      </c>
      <c r="Q1063" s="19">
        <v>413.19299999999998</v>
      </c>
      <c r="R1063" s="19" t="s">
        <v>55</v>
      </c>
      <c r="S1063" s="62" t="s">
        <v>98</v>
      </c>
    </row>
    <row r="1064" spans="1:19" x14ac:dyDescent="0.25">
      <c r="A1064" s="62" t="s">
        <v>98</v>
      </c>
      <c r="B1064" s="19">
        <v>20755808</v>
      </c>
      <c r="C1064" s="19" t="s">
        <v>7554</v>
      </c>
      <c r="D1064" s="19">
        <v>377304</v>
      </c>
      <c r="E1064" s="19">
        <v>4595714</v>
      </c>
      <c r="F1064" s="19">
        <v>13</v>
      </c>
      <c r="G1064" s="36">
        <v>45630</v>
      </c>
      <c r="H1064" s="19">
        <v>0</v>
      </c>
      <c r="I1064" s="19">
        <v>1</v>
      </c>
      <c r="J1064" s="19">
        <v>0</v>
      </c>
      <c r="L1064" s="19">
        <v>1</v>
      </c>
      <c r="O1064" s="19">
        <v>1358864</v>
      </c>
      <c r="P1064" s="229">
        <v>45630.024236111109</v>
      </c>
      <c r="Q1064" s="19">
        <v>1358.864</v>
      </c>
      <c r="R1064" s="19" t="s">
        <v>55</v>
      </c>
      <c r="S1064" s="62" t="s">
        <v>98</v>
      </c>
    </row>
    <row r="1065" spans="1:19" x14ac:dyDescent="0.25">
      <c r="A1065" s="62" t="s">
        <v>98</v>
      </c>
      <c r="B1065" s="19">
        <v>20755808</v>
      </c>
      <c r="C1065" s="19" t="s">
        <v>7554</v>
      </c>
      <c r="D1065" s="19">
        <v>377304</v>
      </c>
      <c r="E1065" s="19">
        <v>4595714</v>
      </c>
      <c r="F1065" s="19">
        <v>14</v>
      </c>
      <c r="G1065" s="36">
        <v>45630</v>
      </c>
      <c r="H1065" s="19">
        <v>0</v>
      </c>
      <c r="I1065" s="19">
        <v>0</v>
      </c>
      <c r="J1065" s="19">
        <v>1931</v>
      </c>
      <c r="K1065" s="19" t="s">
        <v>168</v>
      </c>
      <c r="L1065" s="19">
        <v>1</v>
      </c>
      <c r="O1065" s="19">
        <v>1789920</v>
      </c>
      <c r="P1065" s="229">
        <v>45630.044953703706</v>
      </c>
      <c r="Q1065" s="19">
        <v>1789.92</v>
      </c>
      <c r="R1065" s="19" t="s">
        <v>55</v>
      </c>
      <c r="S1065" s="62" t="s">
        <v>98</v>
      </c>
    </row>
    <row r="1066" spans="1:19" x14ac:dyDescent="0.25">
      <c r="A1066" s="62" t="s">
        <v>98</v>
      </c>
      <c r="B1066" s="19">
        <v>20755808</v>
      </c>
      <c r="C1066" s="19" t="s">
        <v>7554</v>
      </c>
      <c r="D1066" s="19">
        <v>377304</v>
      </c>
      <c r="E1066" s="19">
        <v>4595714</v>
      </c>
      <c r="F1066" s="19">
        <v>15</v>
      </c>
      <c r="G1066" s="36">
        <v>45630</v>
      </c>
      <c r="H1066" s="19">
        <v>0</v>
      </c>
      <c r="I1066" s="19">
        <v>0</v>
      </c>
      <c r="J1066" s="19">
        <v>0</v>
      </c>
      <c r="L1066" s="19">
        <v>2</v>
      </c>
      <c r="O1066" s="19">
        <v>0</v>
      </c>
      <c r="P1066" s="229">
        <v>45630.044953703706</v>
      </c>
      <c r="Q1066" s="19">
        <v>0</v>
      </c>
      <c r="R1066" s="19" t="s">
        <v>55</v>
      </c>
      <c r="S1066" s="62" t="s">
        <v>98</v>
      </c>
    </row>
    <row r="1067" spans="1:19" x14ac:dyDescent="0.25">
      <c r="A1067" s="62" t="s">
        <v>98</v>
      </c>
      <c r="B1067" s="19">
        <v>20755808</v>
      </c>
      <c r="C1067" s="19" t="s">
        <v>7554</v>
      </c>
      <c r="D1067" s="19">
        <v>377304</v>
      </c>
      <c r="E1067" s="19">
        <v>4595714</v>
      </c>
      <c r="F1067" s="19">
        <v>1</v>
      </c>
      <c r="G1067" s="36">
        <v>45631</v>
      </c>
      <c r="H1067" s="19">
        <v>0</v>
      </c>
      <c r="I1067" s="19">
        <v>0</v>
      </c>
      <c r="J1067" s="19">
        <v>0</v>
      </c>
      <c r="L1067" s="19">
        <v>0</v>
      </c>
      <c r="O1067" s="19">
        <v>4</v>
      </c>
      <c r="P1067" s="229">
        <v>45630.708425925928</v>
      </c>
      <c r="Q1067" s="19">
        <v>4.0000000000000001E-3</v>
      </c>
      <c r="R1067" s="19" t="s">
        <v>55</v>
      </c>
      <c r="S1067" s="62" t="s">
        <v>98</v>
      </c>
    </row>
    <row r="1068" spans="1:19" x14ac:dyDescent="0.25">
      <c r="A1068" s="62" t="s">
        <v>98</v>
      </c>
      <c r="B1068" s="19">
        <v>20755808</v>
      </c>
      <c r="C1068" s="19" t="s">
        <v>7554</v>
      </c>
      <c r="D1068" s="19">
        <v>377304</v>
      </c>
      <c r="E1068" s="19">
        <v>4595714</v>
      </c>
      <c r="F1068" s="19">
        <v>2</v>
      </c>
      <c r="G1068" s="36">
        <v>45631</v>
      </c>
      <c r="H1068" s="19">
        <v>0</v>
      </c>
      <c r="I1068" s="19">
        <v>0</v>
      </c>
      <c r="J1068" s="19">
        <v>0</v>
      </c>
      <c r="L1068" s="19">
        <v>1</v>
      </c>
      <c r="O1068" s="19">
        <v>14326</v>
      </c>
      <c r="P1068" s="229">
        <v>45630.708587962959</v>
      </c>
      <c r="Q1068" s="19">
        <v>14.326000000000001</v>
      </c>
      <c r="R1068" s="19" t="s">
        <v>55</v>
      </c>
      <c r="S1068" s="62" t="s">
        <v>98</v>
      </c>
    </row>
    <row r="1069" spans="1:19" x14ac:dyDescent="0.25">
      <c r="A1069" s="62" t="s">
        <v>98</v>
      </c>
      <c r="B1069" s="19">
        <v>20755808</v>
      </c>
      <c r="C1069" s="19" t="s">
        <v>7554</v>
      </c>
      <c r="D1069" s="19">
        <v>377304</v>
      </c>
      <c r="E1069" s="19">
        <v>4595714</v>
      </c>
      <c r="F1069" s="19">
        <v>3</v>
      </c>
      <c r="G1069" s="36">
        <v>45631</v>
      </c>
      <c r="H1069" s="19">
        <v>0</v>
      </c>
      <c r="I1069" s="19">
        <v>1</v>
      </c>
      <c r="J1069" s="19">
        <v>0</v>
      </c>
      <c r="L1069" s="19">
        <v>1</v>
      </c>
      <c r="O1069" s="19">
        <v>2726870</v>
      </c>
      <c r="P1069" s="229">
        <v>45630.74015046296</v>
      </c>
      <c r="Q1069" s="19">
        <v>2726.87</v>
      </c>
      <c r="R1069" s="19" t="s">
        <v>55</v>
      </c>
      <c r="S1069" s="62" t="s">
        <v>98</v>
      </c>
    </row>
    <row r="1070" spans="1:19" x14ac:dyDescent="0.25">
      <c r="A1070" s="62" t="s">
        <v>98</v>
      </c>
      <c r="B1070" s="19">
        <v>20755808</v>
      </c>
      <c r="C1070" s="19" t="s">
        <v>7554</v>
      </c>
      <c r="D1070" s="19">
        <v>377304</v>
      </c>
      <c r="E1070" s="19">
        <v>4595714</v>
      </c>
      <c r="F1070" s="19">
        <v>4</v>
      </c>
      <c r="G1070" s="36">
        <v>45631</v>
      </c>
      <c r="H1070" s="19">
        <v>0</v>
      </c>
      <c r="I1070" s="19">
        <v>0</v>
      </c>
      <c r="J1070" s="19">
        <v>1931</v>
      </c>
      <c r="K1070" s="19" t="s">
        <v>168</v>
      </c>
      <c r="L1070" s="19">
        <v>1</v>
      </c>
      <c r="O1070" s="19">
        <v>379957</v>
      </c>
      <c r="P1070" s="229">
        <v>45630.74454861111</v>
      </c>
      <c r="Q1070" s="19">
        <v>379.95699999999999</v>
      </c>
      <c r="R1070" s="19" t="s">
        <v>55</v>
      </c>
      <c r="S1070" s="62" t="s">
        <v>98</v>
      </c>
    </row>
    <row r="1071" spans="1:19" x14ac:dyDescent="0.25">
      <c r="A1071" s="62" t="s">
        <v>98</v>
      </c>
      <c r="B1071" s="19">
        <v>20755808</v>
      </c>
      <c r="C1071" s="19" t="s">
        <v>7554</v>
      </c>
      <c r="D1071" s="19">
        <v>377304</v>
      </c>
      <c r="E1071" s="19">
        <v>4595714</v>
      </c>
      <c r="F1071" s="19">
        <v>5</v>
      </c>
      <c r="G1071" s="36">
        <v>45631</v>
      </c>
      <c r="H1071" s="19">
        <v>0</v>
      </c>
      <c r="I1071" s="19">
        <v>1</v>
      </c>
      <c r="J1071" s="19">
        <v>0</v>
      </c>
      <c r="L1071" s="19">
        <v>1</v>
      </c>
      <c r="O1071" s="19">
        <v>3515963</v>
      </c>
      <c r="P1071" s="229">
        <v>45630.785243055558</v>
      </c>
      <c r="Q1071" s="19">
        <v>3515.9630000000002</v>
      </c>
      <c r="R1071" s="19" t="s">
        <v>55</v>
      </c>
      <c r="S1071" s="62" t="s">
        <v>98</v>
      </c>
    </row>
    <row r="1072" spans="1:19" x14ac:dyDescent="0.25">
      <c r="A1072" s="62" t="s">
        <v>98</v>
      </c>
      <c r="B1072" s="19">
        <v>20755808</v>
      </c>
      <c r="C1072" s="19" t="s">
        <v>7554</v>
      </c>
      <c r="D1072" s="19">
        <v>377304</v>
      </c>
      <c r="E1072" s="19">
        <v>4595714</v>
      </c>
      <c r="F1072" s="19">
        <v>6</v>
      </c>
      <c r="G1072" s="36">
        <v>45631</v>
      </c>
      <c r="H1072" s="19">
        <v>0</v>
      </c>
      <c r="I1072" s="19">
        <v>0</v>
      </c>
      <c r="J1072" s="19">
        <v>-3</v>
      </c>
      <c r="K1072" s="19" t="s">
        <v>185</v>
      </c>
      <c r="L1072" s="19">
        <v>1</v>
      </c>
      <c r="O1072" s="19">
        <v>10900</v>
      </c>
      <c r="P1072" s="229">
        <v>45630.785370370373</v>
      </c>
      <c r="Q1072" s="19">
        <v>10.9</v>
      </c>
      <c r="R1072" s="19" t="s">
        <v>55</v>
      </c>
      <c r="S1072" s="62" t="s">
        <v>98</v>
      </c>
    </row>
    <row r="1073" spans="1:19" x14ac:dyDescent="0.25">
      <c r="A1073" s="62" t="s">
        <v>98</v>
      </c>
      <c r="B1073" s="19">
        <v>20755808</v>
      </c>
      <c r="C1073" s="19" t="s">
        <v>7554</v>
      </c>
      <c r="D1073" s="19">
        <v>377304</v>
      </c>
      <c r="E1073" s="19">
        <v>4595714</v>
      </c>
      <c r="F1073" s="19">
        <v>7</v>
      </c>
      <c r="G1073" s="36">
        <v>45631</v>
      </c>
      <c r="H1073" s="19">
        <v>1</v>
      </c>
      <c r="I1073" s="19">
        <v>0</v>
      </c>
      <c r="J1073" s="19">
        <v>0</v>
      </c>
      <c r="L1073" s="19">
        <v>1</v>
      </c>
      <c r="M1073" s="19">
        <v>4010439</v>
      </c>
      <c r="N1073" s="19" t="s">
        <v>210</v>
      </c>
      <c r="O1073" s="19">
        <v>267470</v>
      </c>
      <c r="P1073" s="229">
        <v>45630.788460648146</v>
      </c>
      <c r="Q1073" s="19">
        <v>267.47000000000003</v>
      </c>
      <c r="R1073" s="19" t="s">
        <v>55</v>
      </c>
      <c r="S1073" s="62" t="s">
        <v>98</v>
      </c>
    </row>
    <row r="1074" spans="1:19" x14ac:dyDescent="0.25">
      <c r="A1074" s="62" t="s">
        <v>98</v>
      </c>
      <c r="B1074" s="19">
        <v>20755808</v>
      </c>
      <c r="C1074" s="19" t="s">
        <v>7554</v>
      </c>
      <c r="D1074" s="19">
        <v>377304</v>
      </c>
      <c r="E1074" s="19">
        <v>4595714</v>
      </c>
      <c r="F1074" s="19">
        <v>8</v>
      </c>
      <c r="G1074" s="36">
        <v>45631</v>
      </c>
      <c r="H1074" s="19">
        <v>0</v>
      </c>
      <c r="I1074" s="19">
        <v>0</v>
      </c>
      <c r="J1074" s="19">
        <v>1938</v>
      </c>
      <c r="K1074" s="19" t="s">
        <v>163</v>
      </c>
      <c r="L1074" s="19">
        <v>1</v>
      </c>
      <c r="M1074" s="19">
        <v>4010439</v>
      </c>
      <c r="N1074" s="19" t="s">
        <v>210</v>
      </c>
      <c r="O1074" s="19">
        <v>175394</v>
      </c>
      <c r="P1074" s="229">
        <v>45630.790497685186</v>
      </c>
      <c r="Q1074" s="19">
        <v>175.39400000000001</v>
      </c>
      <c r="R1074" s="19" t="s">
        <v>55</v>
      </c>
      <c r="S1074" s="62" t="s">
        <v>98</v>
      </c>
    </row>
    <row r="1075" spans="1:19" x14ac:dyDescent="0.25">
      <c r="A1075" s="62" t="s">
        <v>98</v>
      </c>
      <c r="B1075" s="19">
        <v>20755808</v>
      </c>
      <c r="C1075" s="19" t="s">
        <v>7554</v>
      </c>
      <c r="D1075" s="19">
        <v>377304</v>
      </c>
      <c r="E1075" s="19">
        <v>4595714</v>
      </c>
      <c r="F1075" s="19">
        <v>9</v>
      </c>
      <c r="G1075" s="36">
        <v>45631</v>
      </c>
      <c r="H1075" s="19">
        <v>0</v>
      </c>
      <c r="I1075" s="19">
        <v>1</v>
      </c>
      <c r="J1075" s="19">
        <v>0</v>
      </c>
      <c r="L1075" s="19">
        <v>1</v>
      </c>
      <c r="O1075" s="19">
        <v>3177406</v>
      </c>
      <c r="P1075" s="229">
        <v>45630.827268518522</v>
      </c>
      <c r="Q1075" s="19">
        <v>3177.4059999999999</v>
      </c>
      <c r="R1075" s="19" t="s">
        <v>55</v>
      </c>
      <c r="S1075" s="62" t="s">
        <v>98</v>
      </c>
    </row>
    <row r="1076" spans="1:19" x14ac:dyDescent="0.25">
      <c r="A1076" s="62" t="s">
        <v>98</v>
      </c>
      <c r="B1076" s="19">
        <v>20755808</v>
      </c>
      <c r="C1076" s="19" t="s">
        <v>7554</v>
      </c>
      <c r="D1076" s="19">
        <v>377304</v>
      </c>
      <c r="E1076" s="19">
        <v>4595714</v>
      </c>
      <c r="F1076" s="19">
        <v>10</v>
      </c>
      <c r="G1076" s="36">
        <v>45631</v>
      </c>
      <c r="H1076" s="19">
        <v>1</v>
      </c>
      <c r="I1076" s="19">
        <v>0</v>
      </c>
      <c r="J1076" s="19">
        <v>0</v>
      </c>
      <c r="L1076" s="19">
        <v>1</v>
      </c>
      <c r="M1076" s="19">
        <v>431940</v>
      </c>
      <c r="N1076" s="19" t="s">
        <v>209</v>
      </c>
      <c r="O1076" s="19">
        <v>1124064</v>
      </c>
      <c r="P1076" s="229">
        <v>45630.840277777781</v>
      </c>
      <c r="Q1076" s="19">
        <v>1124.0640000000001</v>
      </c>
      <c r="R1076" s="19" t="s">
        <v>55</v>
      </c>
      <c r="S1076" s="62" t="s">
        <v>98</v>
      </c>
    </row>
    <row r="1077" spans="1:19" x14ac:dyDescent="0.25">
      <c r="A1077" s="62" t="s">
        <v>98</v>
      </c>
      <c r="B1077" s="19">
        <v>20755808</v>
      </c>
      <c r="C1077" s="19" t="s">
        <v>7554</v>
      </c>
      <c r="D1077" s="19">
        <v>377304</v>
      </c>
      <c r="E1077" s="19">
        <v>4595714</v>
      </c>
      <c r="F1077" s="19">
        <v>11</v>
      </c>
      <c r="G1077" s="36">
        <v>45631</v>
      </c>
      <c r="H1077" s="19">
        <v>0</v>
      </c>
      <c r="I1077" s="19">
        <v>0</v>
      </c>
      <c r="J1077" s="19">
        <v>1938</v>
      </c>
      <c r="K1077" s="19" t="s">
        <v>163</v>
      </c>
      <c r="L1077" s="19">
        <v>1</v>
      </c>
      <c r="M1077" s="19">
        <v>431940</v>
      </c>
      <c r="N1077" s="19" t="s">
        <v>209</v>
      </c>
      <c r="O1077" s="19">
        <v>241523</v>
      </c>
      <c r="P1077" s="229">
        <v>45630.843078703707</v>
      </c>
      <c r="Q1077" s="19">
        <v>241.523</v>
      </c>
      <c r="R1077" s="19" t="s">
        <v>55</v>
      </c>
      <c r="S1077" s="62" t="s">
        <v>98</v>
      </c>
    </row>
    <row r="1078" spans="1:19" x14ac:dyDescent="0.25">
      <c r="A1078" s="62" t="s">
        <v>98</v>
      </c>
      <c r="B1078" s="19">
        <v>20755808</v>
      </c>
      <c r="C1078" s="19" t="s">
        <v>7554</v>
      </c>
      <c r="D1078" s="19">
        <v>377304</v>
      </c>
      <c r="E1078" s="19">
        <v>4595714</v>
      </c>
      <c r="F1078" s="19">
        <v>12</v>
      </c>
      <c r="G1078" s="36">
        <v>45631</v>
      </c>
      <c r="H1078" s="19">
        <v>0</v>
      </c>
      <c r="I1078" s="19">
        <v>1</v>
      </c>
      <c r="J1078" s="19">
        <v>0</v>
      </c>
      <c r="L1078" s="19">
        <v>1</v>
      </c>
      <c r="O1078" s="19">
        <v>589343</v>
      </c>
      <c r="P1078" s="229">
        <v>45630.849895833337</v>
      </c>
      <c r="Q1078" s="19">
        <v>589.34299999999996</v>
      </c>
      <c r="R1078" s="19" t="s">
        <v>55</v>
      </c>
      <c r="S1078" s="62" t="s">
        <v>98</v>
      </c>
    </row>
    <row r="1079" spans="1:19" x14ac:dyDescent="0.25">
      <c r="A1079" s="62" t="s">
        <v>98</v>
      </c>
      <c r="B1079" s="19">
        <v>20755808</v>
      </c>
      <c r="C1079" s="19" t="s">
        <v>7554</v>
      </c>
      <c r="D1079" s="19">
        <v>377304</v>
      </c>
      <c r="E1079" s="19">
        <v>4595714</v>
      </c>
      <c r="F1079" s="19">
        <v>13</v>
      </c>
      <c r="G1079" s="36">
        <v>45631</v>
      </c>
      <c r="H1079" s="19">
        <v>0</v>
      </c>
      <c r="I1079" s="19">
        <v>0</v>
      </c>
      <c r="J1079" s="19">
        <v>1934</v>
      </c>
      <c r="K1079" s="19" t="s">
        <v>160</v>
      </c>
      <c r="L1079" s="19">
        <v>1</v>
      </c>
      <c r="O1079" s="19">
        <v>725310</v>
      </c>
      <c r="P1079" s="229">
        <v>45630.858287037037</v>
      </c>
      <c r="Q1079" s="19">
        <v>725.31</v>
      </c>
      <c r="R1079" s="19" t="s">
        <v>55</v>
      </c>
      <c r="S1079" s="62" t="s">
        <v>98</v>
      </c>
    </row>
    <row r="1080" spans="1:19" x14ac:dyDescent="0.25">
      <c r="A1080" s="62" t="s">
        <v>98</v>
      </c>
      <c r="B1080" s="19">
        <v>20755808</v>
      </c>
      <c r="C1080" s="19" t="s">
        <v>7554</v>
      </c>
      <c r="D1080" s="19">
        <v>377304</v>
      </c>
      <c r="E1080" s="19">
        <v>4595714</v>
      </c>
      <c r="F1080" s="19">
        <v>14</v>
      </c>
      <c r="G1080" s="36">
        <v>45631</v>
      </c>
      <c r="H1080" s="19">
        <v>0</v>
      </c>
      <c r="I1080" s="19">
        <v>1</v>
      </c>
      <c r="J1080" s="19">
        <v>0</v>
      </c>
      <c r="L1080" s="19">
        <v>1</v>
      </c>
      <c r="O1080" s="19">
        <v>5155164</v>
      </c>
      <c r="P1080" s="229">
        <v>45630.917962962965</v>
      </c>
      <c r="Q1080" s="19">
        <v>5155.1639999999998</v>
      </c>
      <c r="R1080" s="19" t="s">
        <v>55</v>
      </c>
      <c r="S1080" s="62" t="s">
        <v>98</v>
      </c>
    </row>
    <row r="1081" spans="1:19" x14ac:dyDescent="0.25">
      <c r="A1081" s="62" t="s">
        <v>98</v>
      </c>
      <c r="B1081" s="19">
        <v>20755808</v>
      </c>
      <c r="C1081" s="19" t="s">
        <v>7554</v>
      </c>
      <c r="D1081" s="19">
        <v>377304</v>
      </c>
      <c r="E1081" s="19">
        <v>4595714</v>
      </c>
      <c r="F1081" s="19">
        <v>15</v>
      </c>
      <c r="G1081" s="36">
        <v>45631</v>
      </c>
      <c r="H1081" s="19">
        <v>0</v>
      </c>
      <c r="I1081" s="19">
        <v>0</v>
      </c>
      <c r="J1081" s="19">
        <v>-3</v>
      </c>
      <c r="K1081" s="19" t="s">
        <v>185</v>
      </c>
      <c r="L1081" s="19">
        <v>1</v>
      </c>
      <c r="O1081" s="19">
        <v>9070</v>
      </c>
      <c r="P1081" s="229">
        <v>45630.918067129627</v>
      </c>
      <c r="Q1081" s="19">
        <v>9.07</v>
      </c>
      <c r="R1081" s="19" t="s">
        <v>55</v>
      </c>
      <c r="S1081" s="62" t="s">
        <v>98</v>
      </c>
    </row>
    <row r="1082" spans="1:19" x14ac:dyDescent="0.25">
      <c r="A1082" s="62" t="s">
        <v>98</v>
      </c>
      <c r="B1082" s="19">
        <v>20755808</v>
      </c>
      <c r="C1082" s="19" t="s">
        <v>7554</v>
      </c>
      <c r="D1082" s="19">
        <v>377304</v>
      </c>
      <c r="E1082" s="19">
        <v>4595714</v>
      </c>
      <c r="F1082" s="19">
        <v>16</v>
      </c>
      <c r="G1082" s="36">
        <v>45631</v>
      </c>
      <c r="H1082" s="19">
        <v>1</v>
      </c>
      <c r="I1082" s="19">
        <v>0</v>
      </c>
      <c r="J1082" s="19">
        <v>0</v>
      </c>
      <c r="L1082" s="19">
        <v>1</v>
      </c>
      <c r="M1082" s="19">
        <v>4010439</v>
      </c>
      <c r="N1082" s="19" t="s">
        <v>210</v>
      </c>
      <c r="O1082" s="19">
        <v>221776</v>
      </c>
      <c r="P1082" s="229">
        <v>45630.920624999999</v>
      </c>
      <c r="Q1082" s="19">
        <v>221.77600000000001</v>
      </c>
      <c r="R1082" s="19" t="s">
        <v>55</v>
      </c>
      <c r="S1082" s="62" t="s">
        <v>98</v>
      </c>
    </row>
    <row r="1083" spans="1:19" x14ac:dyDescent="0.25">
      <c r="A1083" s="62" t="s">
        <v>98</v>
      </c>
      <c r="B1083" s="19">
        <v>20755808</v>
      </c>
      <c r="C1083" s="19" t="s">
        <v>7554</v>
      </c>
      <c r="D1083" s="19">
        <v>377304</v>
      </c>
      <c r="E1083" s="19">
        <v>4595714</v>
      </c>
      <c r="F1083" s="19">
        <v>17</v>
      </c>
      <c r="G1083" s="36">
        <v>45631</v>
      </c>
      <c r="H1083" s="19">
        <v>0</v>
      </c>
      <c r="I1083" s="19">
        <v>0</v>
      </c>
      <c r="J1083" s="19">
        <v>1938</v>
      </c>
      <c r="K1083" s="19" t="s">
        <v>163</v>
      </c>
      <c r="L1083" s="19">
        <v>1</v>
      </c>
      <c r="M1083" s="19">
        <v>4010439</v>
      </c>
      <c r="N1083" s="19" t="s">
        <v>210</v>
      </c>
      <c r="O1083" s="19">
        <v>410650</v>
      </c>
      <c r="P1083" s="229">
        <v>45630.925381944442</v>
      </c>
      <c r="Q1083" s="19">
        <v>410.65</v>
      </c>
      <c r="R1083" s="19" t="s">
        <v>55</v>
      </c>
      <c r="S1083" s="62" t="s">
        <v>98</v>
      </c>
    </row>
    <row r="1084" spans="1:19" x14ac:dyDescent="0.25">
      <c r="A1084" s="62" t="s">
        <v>98</v>
      </c>
      <c r="B1084" s="19">
        <v>20755808</v>
      </c>
      <c r="C1084" s="19" t="s">
        <v>7554</v>
      </c>
      <c r="D1084" s="19">
        <v>377304</v>
      </c>
      <c r="E1084" s="19">
        <v>4595714</v>
      </c>
      <c r="F1084" s="19">
        <v>18</v>
      </c>
      <c r="G1084" s="36">
        <v>45631</v>
      </c>
      <c r="H1084" s="19">
        <v>0</v>
      </c>
      <c r="I1084" s="19">
        <v>1</v>
      </c>
      <c r="J1084" s="19">
        <v>0</v>
      </c>
      <c r="L1084" s="19">
        <v>1</v>
      </c>
      <c r="O1084" s="19">
        <v>78900</v>
      </c>
      <c r="P1084" s="229">
        <v>45630.926296296297</v>
      </c>
      <c r="Q1084" s="19">
        <v>78.900000000000006</v>
      </c>
      <c r="R1084" s="19" t="s">
        <v>55</v>
      </c>
      <c r="S1084" s="62" t="s">
        <v>98</v>
      </c>
    </row>
    <row r="1085" spans="1:19" x14ac:dyDescent="0.25">
      <c r="A1085" s="62" t="s">
        <v>98</v>
      </c>
      <c r="B1085" s="19">
        <v>20755808</v>
      </c>
      <c r="C1085" s="19" t="s">
        <v>7554</v>
      </c>
      <c r="D1085" s="19">
        <v>377304</v>
      </c>
      <c r="E1085" s="19">
        <v>4595714</v>
      </c>
      <c r="F1085" s="19">
        <v>19</v>
      </c>
      <c r="G1085" s="36">
        <v>45631</v>
      </c>
      <c r="H1085" s="19">
        <v>0</v>
      </c>
      <c r="I1085" s="19">
        <v>0</v>
      </c>
      <c r="J1085" s="19">
        <v>1933</v>
      </c>
      <c r="K1085" s="19" t="s">
        <v>167</v>
      </c>
      <c r="L1085" s="19">
        <v>1</v>
      </c>
      <c r="O1085" s="19">
        <v>2730840</v>
      </c>
      <c r="P1085" s="229">
        <v>45630.957905092589</v>
      </c>
      <c r="Q1085" s="19">
        <v>2730.84</v>
      </c>
      <c r="R1085" s="19" t="s">
        <v>55</v>
      </c>
      <c r="S1085" s="62" t="s">
        <v>98</v>
      </c>
    </row>
    <row r="1086" spans="1:19" x14ac:dyDescent="0.25">
      <c r="A1086" s="62" t="s">
        <v>98</v>
      </c>
      <c r="B1086" s="19">
        <v>20755808</v>
      </c>
      <c r="C1086" s="19" t="s">
        <v>7554</v>
      </c>
      <c r="D1086" s="19">
        <v>377304</v>
      </c>
      <c r="E1086" s="19">
        <v>4595714</v>
      </c>
      <c r="F1086" s="19">
        <v>20</v>
      </c>
      <c r="G1086" s="36">
        <v>45631</v>
      </c>
      <c r="H1086" s="19">
        <v>0</v>
      </c>
      <c r="I1086" s="19">
        <v>1</v>
      </c>
      <c r="J1086" s="19">
        <v>0</v>
      </c>
      <c r="L1086" s="19">
        <v>1</v>
      </c>
      <c r="O1086" s="19">
        <v>3224137</v>
      </c>
      <c r="P1086" s="229">
        <v>45630.995219907411</v>
      </c>
      <c r="Q1086" s="19">
        <v>3224.1370000000002</v>
      </c>
      <c r="R1086" s="19" t="s">
        <v>55</v>
      </c>
      <c r="S1086" s="62" t="s">
        <v>98</v>
      </c>
    </row>
    <row r="1087" spans="1:19" x14ac:dyDescent="0.25">
      <c r="A1087" s="62" t="s">
        <v>98</v>
      </c>
      <c r="B1087" s="19">
        <v>20755808</v>
      </c>
      <c r="C1087" s="19" t="s">
        <v>7554</v>
      </c>
      <c r="D1087" s="19">
        <v>377304</v>
      </c>
      <c r="E1087" s="19">
        <v>4595714</v>
      </c>
      <c r="F1087" s="19">
        <v>21</v>
      </c>
      <c r="G1087" s="36">
        <v>45631</v>
      </c>
      <c r="H1087" s="19">
        <v>1</v>
      </c>
      <c r="I1087" s="19">
        <v>0</v>
      </c>
      <c r="J1087" s="19">
        <v>0</v>
      </c>
      <c r="L1087" s="19">
        <v>1</v>
      </c>
      <c r="M1087" s="19">
        <v>431940</v>
      </c>
      <c r="N1087" s="19" t="s">
        <v>209</v>
      </c>
      <c r="O1087" s="19">
        <v>808813</v>
      </c>
      <c r="P1087" s="229">
        <v>45631.004583333335</v>
      </c>
      <c r="Q1087" s="19">
        <v>808.81299999999999</v>
      </c>
      <c r="R1087" s="19" t="s">
        <v>55</v>
      </c>
      <c r="S1087" s="62" t="s">
        <v>98</v>
      </c>
    </row>
    <row r="1088" spans="1:19" x14ac:dyDescent="0.25">
      <c r="A1088" s="62" t="s">
        <v>98</v>
      </c>
      <c r="B1088" s="19">
        <v>20755808</v>
      </c>
      <c r="C1088" s="19" t="s">
        <v>7554</v>
      </c>
      <c r="D1088" s="19">
        <v>377304</v>
      </c>
      <c r="E1088" s="19">
        <v>4595714</v>
      </c>
      <c r="F1088" s="19">
        <v>22</v>
      </c>
      <c r="G1088" s="36">
        <v>45631</v>
      </c>
      <c r="H1088" s="19">
        <v>0</v>
      </c>
      <c r="I1088" s="19">
        <v>0</v>
      </c>
      <c r="J1088" s="19">
        <v>1938</v>
      </c>
      <c r="K1088" s="19" t="s">
        <v>163</v>
      </c>
      <c r="L1088" s="19">
        <v>1</v>
      </c>
      <c r="M1088" s="19">
        <v>431940</v>
      </c>
      <c r="N1088" s="19" t="s">
        <v>209</v>
      </c>
      <c r="O1088" s="19">
        <v>256744</v>
      </c>
      <c r="P1088" s="229">
        <v>45631.007557870369</v>
      </c>
      <c r="Q1088" s="19">
        <v>256.74400000000003</v>
      </c>
      <c r="R1088" s="19" t="s">
        <v>55</v>
      </c>
      <c r="S1088" s="62" t="s">
        <v>98</v>
      </c>
    </row>
    <row r="1089" spans="1:19" x14ac:dyDescent="0.25">
      <c r="A1089" s="62" t="s">
        <v>98</v>
      </c>
      <c r="B1089" s="19">
        <v>20755808</v>
      </c>
      <c r="C1089" s="19" t="s">
        <v>7554</v>
      </c>
      <c r="D1089" s="19">
        <v>377304</v>
      </c>
      <c r="E1089" s="19">
        <v>4595714</v>
      </c>
      <c r="F1089" s="19">
        <v>23</v>
      </c>
      <c r="G1089" s="36">
        <v>45631</v>
      </c>
      <c r="H1089" s="19">
        <v>0</v>
      </c>
      <c r="I1089" s="19">
        <v>1</v>
      </c>
      <c r="J1089" s="19">
        <v>0</v>
      </c>
      <c r="L1089" s="19">
        <v>1</v>
      </c>
      <c r="O1089" s="19">
        <v>2635220</v>
      </c>
      <c r="P1089" s="229">
        <v>45631.038055555553</v>
      </c>
      <c r="Q1089" s="19">
        <v>2635.22</v>
      </c>
      <c r="R1089" s="19" t="s">
        <v>55</v>
      </c>
      <c r="S1089" s="62" t="s">
        <v>98</v>
      </c>
    </row>
    <row r="1090" spans="1:19" x14ac:dyDescent="0.25">
      <c r="A1090" s="62" t="s">
        <v>98</v>
      </c>
      <c r="B1090" s="19">
        <v>20755808</v>
      </c>
      <c r="C1090" s="19" t="s">
        <v>7554</v>
      </c>
      <c r="D1090" s="19">
        <v>377304</v>
      </c>
      <c r="E1090" s="19">
        <v>4595714</v>
      </c>
      <c r="F1090" s="19">
        <v>24</v>
      </c>
      <c r="G1090" s="36">
        <v>45631</v>
      </c>
      <c r="H1090" s="19">
        <v>0</v>
      </c>
      <c r="I1090" s="19">
        <v>0</v>
      </c>
      <c r="J1090" s="19">
        <v>1934</v>
      </c>
      <c r="K1090" s="19" t="s">
        <v>160</v>
      </c>
      <c r="L1090" s="19">
        <v>1</v>
      </c>
      <c r="O1090" s="19">
        <v>194156</v>
      </c>
      <c r="P1090" s="229">
        <v>45631.040300925924</v>
      </c>
      <c r="Q1090" s="19">
        <v>194.15600000000001</v>
      </c>
      <c r="R1090" s="19" t="s">
        <v>55</v>
      </c>
      <c r="S1090" s="62" t="s">
        <v>98</v>
      </c>
    </row>
    <row r="1091" spans="1:19" x14ac:dyDescent="0.25">
      <c r="A1091" s="62" t="s">
        <v>98</v>
      </c>
      <c r="B1091" s="19">
        <v>20755808</v>
      </c>
      <c r="C1091" s="19" t="s">
        <v>7554</v>
      </c>
      <c r="D1091" s="19">
        <v>377304</v>
      </c>
      <c r="E1091" s="19">
        <v>4595714</v>
      </c>
      <c r="F1091" s="19">
        <v>25</v>
      </c>
      <c r="G1091" s="36">
        <v>45631</v>
      </c>
      <c r="H1091" s="19">
        <v>0</v>
      </c>
      <c r="I1091" s="19">
        <v>1</v>
      </c>
      <c r="J1091" s="19">
        <v>0</v>
      </c>
      <c r="L1091" s="19">
        <v>1</v>
      </c>
      <c r="O1091" s="19">
        <v>5581267</v>
      </c>
      <c r="P1091" s="229">
        <v>45631.104895833334</v>
      </c>
      <c r="Q1091" s="19">
        <v>5581.2669999999998</v>
      </c>
      <c r="R1091" s="19" t="s">
        <v>55</v>
      </c>
      <c r="S1091" s="62" t="s">
        <v>98</v>
      </c>
    </row>
    <row r="1092" spans="1:19" x14ac:dyDescent="0.25">
      <c r="A1092" s="62" t="s">
        <v>98</v>
      </c>
      <c r="B1092" s="19">
        <v>20755808</v>
      </c>
      <c r="C1092" s="19" t="s">
        <v>7554</v>
      </c>
      <c r="D1092" s="19">
        <v>377304</v>
      </c>
      <c r="E1092" s="19">
        <v>4595714</v>
      </c>
      <c r="F1092" s="19">
        <v>26</v>
      </c>
      <c r="G1092" s="36">
        <v>45631</v>
      </c>
      <c r="H1092" s="19">
        <v>0</v>
      </c>
      <c r="I1092" s="19">
        <v>0</v>
      </c>
      <c r="J1092" s="19">
        <v>-3</v>
      </c>
      <c r="K1092" s="19" t="s">
        <v>185</v>
      </c>
      <c r="L1092" s="19">
        <v>1</v>
      </c>
      <c r="O1092" s="19">
        <v>2243</v>
      </c>
      <c r="P1092" s="229">
        <v>45631.10491898148</v>
      </c>
      <c r="Q1092" s="19">
        <v>2.2429999999999999</v>
      </c>
      <c r="R1092" s="19" t="s">
        <v>55</v>
      </c>
      <c r="S1092" s="62" t="s">
        <v>98</v>
      </c>
    </row>
    <row r="1093" spans="1:19" x14ac:dyDescent="0.25">
      <c r="A1093" s="62" t="s">
        <v>98</v>
      </c>
      <c r="B1093" s="19">
        <v>20755808</v>
      </c>
      <c r="C1093" s="19" t="s">
        <v>7554</v>
      </c>
      <c r="D1093" s="19">
        <v>377304</v>
      </c>
      <c r="E1093" s="19">
        <v>4595714</v>
      </c>
      <c r="F1093" s="19">
        <v>27</v>
      </c>
      <c r="G1093" s="36">
        <v>45631</v>
      </c>
      <c r="H1093" s="19">
        <v>1</v>
      </c>
      <c r="I1093" s="19">
        <v>0</v>
      </c>
      <c r="J1093" s="19">
        <v>0</v>
      </c>
      <c r="L1093" s="19">
        <v>1</v>
      </c>
      <c r="M1093" s="19">
        <v>4010439</v>
      </c>
      <c r="N1093" s="19" t="s">
        <v>210</v>
      </c>
      <c r="O1093" s="19">
        <v>54650</v>
      </c>
      <c r="P1093" s="229">
        <v>45631.105555555558</v>
      </c>
      <c r="Q1093" s="19">
        <v>54.65</v>
      </c>
      <c r="R1093" s="19" t="s">
        <v>55</v>
      </c>
      <c r="S1093" s="62" t="s">
        <v>98</v>
      </c>
    </row>
    <row r="1094" spans="1:19" x14ac:dyDescent="0.25">
      <c r="A1094" s="62" t="s">
        <v>98</v>
      </c>
      <c r="B1094" s="19">
        <v>20755808</v>
      </c>
      <c r="C1094" s="19" t="s">
        <v>7554</v>
      </c>
      <c r="D1094" s="19">
        <v>377304</v>
      </c>
      <c r="E1094" s="19">
        <v>4595714</v>
      </c>
      <c r="F1094" s="19">
        <v>28</v>
      </c>
      <c r="G1094" s="36">
        <v>45631</v>
      </c>
      <c r="H1094" s="19">
        <v>0</v>
      </c>
      <c r="I1094" s="19">
        <v>0</v>
      </c>
      <c r="J1094" s="19">
        <v>1938</v>
      </c>
      <c r="K1094" s="19" t="s">
        <v>163</v>
      </c>
      <c r="L1094" s="19">
        <v>1</v>
      </c>
      <c r="M1094" s="19">
        <v>4010439</v>
      </c>
      <c r="N1094" s="19" t="s">
        <v>210</v>
      </c>
      <c r="O1094" s="19">
        <v>49079207</v>
      </c>
      <c r="P1094" s="229">
        <v>45631.67359953704</v>
      </c>
      <c r="Q1094" s="19">
        <v>49079.207000000002</v>
      </c>
      <c r="R1094" s="19" t="s">
        <v>55</v>
      </c>
      <c r="S1094" s="62" t="s">
        <v>98</v>
      </c>
    </row>
    <row r="1095" spans="1:19" x14ac:dyDescent="0.25">
      <c r="A1095" s="62" t="s">
        <v>98</v>
      </c>
      <c r="B1095" s="19">
        <v>20755808</v>
      </c>
      <c r="C1095" s="19" t="s">
        <v>7554</v>
      </c>
      <c r="D1095" s="19">
        <v>377304</v>
      </c>
      <c r="E1095" s="19">
        <v>4595714</v>
      </c>
      <c r="F1095" s="19">
        <v>29</v>
      </c>
      <c r="G1095" s="36">
        <v>45632</v>
      </c>
      <c r="H1095" s="19">
        <v>0</v>
      </c>
      <c r="I1095" s="19">
        <v>0</v>
      </c>
      <c r="J1095" s="19">
        <v>0</v>
      </c>
      <c r="L1095" s="19">
        <v>1</v>
      </c>
      <c r="O1095" s="19">
        <v>7</v>
      </c>
      <c r="P1095" s="229">
        <v>45631.67359953704</v>
      </c>
      <c r="Q1095" s="19">
        <v>7.0000000000000001E-3</v>
      </c>
      <c r="R1095" s="19" t="s">
        <v>55</v>
      </c>
      <c r="S1095" s="62" t="s">
        <v>98</v>
      </c>
    </row>
    <row r="1096" spans="1:19" x14ac:dyDescent="0.25">
      <c r="A1096" s="62" t="s">
        <v>98</v>
      </c>
      <c r="B1096" s="19">
        <v>20755808</v>
      </c>
      <c r="C1096" s="19" t="s">
        <v>7554</v>
      </c>
      <c r="D1096" s="19">
        <v>377304</v>
      </c>
      <c r="E1096" s="19">
        <v>4595714</v>
      </c>
      <c r="F1096" s="19">
        <v>30</v>
      </c>
      <c r="G1096" s="36">
        <v>45632</v>
      </c>
      <c r="H1096" s="19">
        <v>0</v>
      </c>
      <c r="I1096" s="19">
        <v>0</v>
      </c>
      <c r="J1096" s="19">
        <v>0</v>
      </c>
      <c r="L1096" s="19">
        <v>2</v>
      </c>
      <c r="O1096" s="19">
        <v>0</v>
      </c>
      <c r="P1096" s="229">
        <v>45631.67359953704</v>
      </c>
      <c r="Q1096" s="19">
        <v>0</v>
      </c>
      <c r="R1096" s="19" t="s">
        <v>55</v>
      </c>
      <c r="S1096" s="62" t="s">
        <v>98</v>
      </c>
    </row>
    <row r="1097" spans="1:19" x14ac:dyDescent="0.25">
      <c r="A1097" s="62" t="s">
        <v>98</v>
      </c>
      <c r="B1097" s="19">
        <v>20755808</v>
      </c>
      <c r="C1097" s="19" t="s">
        <v>7554</v>
      </c>
      <c r="D1097" s="19">
        <v>377304</v>
      </c>
      <c r="E1097" s="19">
        <v>4595714</v>
      </c>
      <c r="F1097" s="19">
        <v>1</v>
      </c>
      <c r="G1097" s="36">
        <v>45632</v>
      </c>
      <c r="H1097" s="19">
        <v>0</v>
      </c>
      <c r="I1097" s="19">
        <v>0</v>
      </c>
      <c r="J1097" s="19">
        <v>0</v>
      </c>
      <c r="L1097" s="19">
        <v>0</v>
      </c>
      <c r="O1097" s="19">
        <v>10</v>
      </c>
      <c r="P1097" s="229">
        <v>45631.739849537036</v>
      </c>
      <c r="Q1097" s="19">
        <v>0.01</v>
      </c>
      <c r="R1097" s="19" t="s">
        <v>55</v>
      </c>
      <c r="S1097" s="62" t="s">
        <v>98</v>
      </c>
    </row>
    <row r="1098" spans="1:19" x14ac:dyDescent="0.25">
      <c r="A1098" s="62" t="s">
        <v>98</v>
      </c>
      <c r="B1098" s="19">
        <v>20755808</v>
      </c>
      <c r="C1098" s="19" t="s">
        <v>7554</v>
      </c>
      <c r="D1098" s="19">
        <v>377304</v>
      </c>
      <c r="E1098" s="19">
        <v>4595714</v>
      </c>
      <c r="F1098" s="19">
        <v>2</v>
      </c>
      <c r="G1098" s="36">
        <v>45632</v>
      </c>
      <c r="H1098" s="19">
        <v>0</v>
      </c>
      <c r="I1098" s="19">
        <v>0</v>
      </c>
      <c r="J1098" s="19">
        <v>0</v>
      </c>
      <c r="L1098" s="19">
        <v>1</v>
      </c>
      <c r="O1098" s="19">
        <v>28510</v>
      </c>
      <c r="P1098" s="229">
        <v>45631.740185185183</v>
      </c>
      <c r="Q1098" s="19">
        <v>28.51</v>
      </c>
      <c r="R1098" s="19" t="s">
        <v>55</v>
      </c>
      <c r="S1098" s="62" t="s">
        <v>98</v>
      </c>
    </row>
    <row r="1099" spans="1:19" x14ac:dyDescent="0.25">
      <c r="A1099" s="62" t="s">
        <v>98</v>
      </c>
      <c r="B1099" s="19">
        <v>20755808</v>
      </c>
      <c r="C1099" s="19" t="s">
        <v>7554</v>
      </c>
      <c r="D1099" s="19">
        <v>377304</v>
      </c>
      <c r="E1099" s="19">
        <v>4595714</v>
      </c>
      <c r="F1099" s="19">
        <v>3</v>
      </c>
      <c r="G1099" s="36">
        <v>45632</v>
      </c>
      <c r="H1099" s="19">
        <v>0</v>
      </c>
      <c r="I1099" s="19">
        <v>1</v>
      </c>
      <c r="J1099" s="19">
        <v>0</v>
      </c>
      <c r="L1099" s="19">
        <v>1</v>
      </c>
      <c r="O1099" s="19">
        <v>3880276</v>
      </c>
      <c r="P1099" s="229">
        <v>45631.785092592596</v>
      </c>
      <c r="Q1099" s="19">
        <v>3880.2759999999998</v>
      </c>
      <c r="R1099" s="19" t="s">
        <v>55</v>
      </c>
      <c r="S1099" s="62" t="s">
        <v>98</v>
      </c>
    </row>
    <row r="1100" spans="1:19" x14ac:dyDescent="0.25">
      <c r="A1100" s="62" t="s">
        <v>98</v>
      </c>
      <c r="B1100" s="19">
        <v>20755808</v>
      </c>
      <c r="C1100" s="19" t="s">
        <v>7554</v>
      </c>
      <c r="D1100" s="19">
        <v>377304</v>
      </c>
      <c r="E1100" s="19">
        <v>4595714</v>
      </c>
      <c r="F1100" s="19">
        <v>4</v>
      </c>
      <c r="G1100" s="36">
        <v>45632</v>
      </c>
      <c r="H1100" s="19">
        <v>0</v>
      </c>
      <c r="I1100" s="19">
        <v>0</v>
      </c>
      <c r="J1100" s="19">
        <v>1937</v>
      </c>
      <c r="K1100" s="19" t="s">
        <v>169</v>
      </c>
      <c r="L1100" s="19">
        <v>1</v>
      </c>
      <c r="O1100" s="19">
        <v>1203530</v>
      </c>
      <c r="P1100" s="229">
        <v>45631.799016203702</v>
      </c>
      <c r="Q1100" s="19">
        <v>1203.53</v>
      </c>
      <c r="R1100" s="19" t="s">
        <v>55</v>
      </c>
      <c r="S1100" s="62" t="s">
        <v>98</v>
      </c>
    </row>
    <row r="1101" spans="1:19" x14ac:dyDescent="0.25">
      <c r="A1101" s="62" t="s">
        <v>98</v>
      </c>
      <c r="B1101" s="19">
        <v>20755808</v>
      </c>
      <c r="C1101" s="19" t="s">
        <v>7554</v>
      </c>
      <c r="D1101" s="19">
        <v>377304</v>
      </c>
      <c r="E1101" s="19">
        <v>4595714</v>
      </c>
      <c r="F1101" s="19">
        <v>5</v>
      </c>
      <c r="G1101" s="36">
        <v>45632</v>
      </c>
      <c r="H1101" s="19">
        <v>0</v>
      </c>
      <c r="I1101" s="19">
        <v>1</v>
      </c>
      <c r="J1101" s="19">
        <v>0</v>
      </c>
      <c r="L1101" s="19">
        <v>1</v>
      </c>
      <c r="O1101" s="19">
        <v>4055367</v>
      </c>
      <c r="P1101" s="229">
        <v>45631.845960648148</v>
      </c>
      <c r="Q1101" s="19">
        <v>4055.3670000000002</v>
      </c>
      <c r="R1101" s="19" t="s">
        <v>55</v>
      </c>
      <c r="S1101" s="62" t="s">
        <v>98</v>
      </c>
    </row>
    <row r="1102" spans="1:19" x14ac:dyDescent="0.25">
      <c r="A1102" s="62" t="s">
        <v>98</v>
      </c>
      <c r="B1102" s="19">
        <v>20755808</v>
      </c>
      <c r="C1102" s="19" t="s">
        <v>7554</v>
      </c>
      <c r="D1102" s="19">
        <v>377304</v>
      </c>
      <c r="E1102" s="19">
        <v>4595714</v>
      </c>
      <c r="F1102" s="19">
        <v>6</v>
      </c>
      <c r="G1102" s="36">
        <v>45632</v>
      </c>
      <c r="H1102" s="19">
        <v>0</v>
      </c>
      <c r="I1102" s="19">
        <v>0</v>
      </c>
      <c r="J1102" s="19">
        <v>1931</v>
      </c>
      <c r="K1102" s="19" t="s">
        <v>168</v>
      </c>
      <c r="L1102" s="19">
        <v>1</v>
      </c>
      <c r="O1102" s="19">
        <v>310583</v>
      </c>
      <c r="P1102" s="229">
        <v>45631.849548611113</v>
      </c>
      <c r="Q1102" s="19">
        <v>310.58300000000003</v>
      </c>
      <c r="R1102" s="19" t="s">
        <v>55</v>
      </c>
      <c r="S1102" s="62" t="s">
        <v>98</v>
      </c>
    </row>
    <row r="1103" spans="1:19" x14ac:dyDescent="0.25">
      <c r="A1103" s="62" t="s">
        <v>98</v>
      </c>
      <c r="B1103" s="19">
        <v>20755808</v>
      </c>
      <c r="C1103" s="19" t="s">
        <v>7554</v>
      </c>
      <c r="D1103" s="19">
        <v>377304</v>
      </c>
      <c r="E1103" s="19">
        <v>4595714</v>
      </c>
      <c r="F1103" s="19">
        <v>7</v>
      </c>
      <c r="G1103" s="36">
        <v>45632</v>
      </c>
      <c r="H1103" s="19">
        <v>0</v>
      </c>
      <c r="I1103" s="19">
        <v>1</v>
      </c>
      <c r="J1103" s="19">
        <v>0</v>
      </c>
      <c r="L1103" s="19">
        <v>1</v>
      </c>
      <c r="O1103" s="19">
        <v>4552567</v>
      </c>
      <c r="P1103" s="229">
        <v>45631.902245370373</v>
      </c>
      <c r="Q1103" s="19">
        <v>4552.567</v>
      </c>
      <c r="R1103" s="19" t="s">
        <v>55</v>
      </c>
      <c r="S1103" s="62" t="s">
        <v>98</v>
      </c>
    </row>
    <row r="1104" spans="1:19" x14ac:dyDescent="0.25">
      <c r="A1104" s="62" t="s">
        <v>98</v>
      </c>
      <c r="B1104" s="19">
        <v>20755808</v>
      </c>
      <c r="C1104" s="19" t="s">
        <v>7554</v>
      </c>
      <c r="D1104" s="19">
        <v>377304</v>
      </c>
      <c r="E1104" s="19">
        <v>4595714</v>
      </c>
      <c r="F1104" s="19">
        <v>8</v>
      </c>
      <c r="G1104" s="36">
        <v>45632</v>
      </c>
      <c r="H1104" s="19">
        <v>0</v>
      </c>
      <c r="I1104" s="19">
        <v>0</v>
      </c>
      <c r="J1104" s="19">
        <v>1934</v>
      </c>
      <c r="K1104" s="19" t="s">
        <v>160</v>
      </c>
      <c r="L1104" s="19">
        <v>1</v>
      </c>
      <c r="O1104" s="19">
        <v>664127</v>
      </c>
      <c r="P1104" s="229">
        <v>45631.909930555557</v>
      </c>
      <c r="Q1104" s="19">
        <v>664.12699999999995</v>
      </c>
      <c r="R1104" s="19" t="s">
        <v>55</v>
      </c>
      <c r="S1104" s="62" t="s">
        <v>98</v>
      </c>
    </row>
    <row r="1105" spans="1:19" x14ac:dyDescent="0.25">
      <c r="A1105" s="62" t="s">
        <v>98</v>
      </c>
      <c r="B1105" s="19">
        <v>20755808</v>
      </c>
      <c r="C1105" s="19" t="s">
        <v>7554</v>
      </c>
      <c r="D1105" s="19">
        <v>377304</v>
      </c>
      <c r="E1105" s="19">
        <v>4595714</v>
      </c>
      <c r="F1105" s="19">
        <v>9</v>
      </c>
      <c r="G1105" s="36">
        <v>45632</v>
      </c>
      <c r="H1105" s="19">
        <v>0</v>
      </c>
      <c r="I1105" s="19">
        <v>1</v>
      </c>
      <c r="J1105" s="19">
        <v>0</v>
      </c>
      <c r="L1105" s="19">
        <v>1</v>
      </c>
      <c r="O1105" s="19">
        <v>993166</v>
      </c>
      <c r="P1105" s="229">
        <v>45631.921423611115</v>
      </c>
      <c r="Q1105" s="19">
        <v>993.16600000000005</v>
      </c>
      <c r="R1105" s="19" t="s">
        <v>55</v>
      </c>
      <c r="S1105" s="62" t="s">
        <v>98</v>
      </c>
    </row>
    <row r="1106" spans="1:19" x14ac:dyDescent="0.25">
      <c r="A1106" s="62" t="s">
        <v>98</v>
      </c>
      <c r="B1106" s="19">
        <v>20755808</v>
      </c>
      <c r="C1106" s="19" t="s">
        <v>7554</v>
      </c>
      <c r="D1106" s="19">
        <v>377304</v>
      </c>
      <c r="E1106" s="19">
        <v>4595714</v>
      </c>
      <c r="F1106" s="19">
        <v>10</v>
      </c>
      <c r="G1106" s="36">
        <v>45632</v>
      </c>
      <c r="H1106" s="19">
        <v>0</v>
      </c>
      <c r="I1106" s="19">
        <v>0</v>
      </c>
      <c r="J1106" s="19">
        <v>1933</v>
      </c>
      <c r="K1106" s="19" t="s">
        <v>167</v>
      </c>
      <c r="L1106" s="19">
        <v>1</v>
      </c>
      <c r="O1106" s="19">
        <v>2696870</v>
      </c>
      <c r="P1106" s="229">
        <v>45631.952638888892</v>
      </c>
      <c r="Q1106" s="19">
        <v>2696.87</v>
      </c>
      <c r="R1106" s="19" t="s">
        <v>55</v>
      </c>
      <c r="S1106" s="62" t="s">
        <v>98</v>
      </c>
    </row>
    <row r="1107" spans="1:19" x14ac:dyDescent="0.25">
      <c r="A1107" s="62" t="s">
        <v>98</v>
      </c>
      <c r="B1107" s="19">
        <v>20755808</v>
      </c>
      <c r="C1107" s="19" t="s">
        <v>7554</v>
      </c>
      <c r="D1107" s="19">
        <v>377304</v>
      </c>
      <c r="E1107" s="19">
        <v>4595714</v>
      </c>
      <c r="F1107" s="19">
        <v>11</v>
      </c>
      <c r="G1107" s="36">
        <v>45632</v>
      </c>
      <c r="H1107" s="19">
        <v>0</v>
      </c>
      <c r="I1107" s="19">
        <v>1</v>
      </c>
      <c r="J1107" s="19">
        <v>0</v>
      </c>
      <c r="L1107" s="19">
        <v>1</v>
      </c>
      <c r="O1107" s="19">
        <v>3238390</v>
      </c>
      <c r="P1107" s="229">
        <v>45631.990115740744</v>
      </c>
      <c r="Q1107" s="19">
        <v>3238.39</v>
      </c>
      <c r="R1107" s="19" t="s">
        <v>55</v>
      </c>
      <c r="S1107" s="62" t="s">
        <v>98</v>
      </c>
    </row>
    <row r="1108" spans="1:19" x14ac:dyDescent="0.25">
      <c r="A1108" s="62" t="s">
        <v>98</v>
      </c>
      <c r="B1108" s="19">
        <v>20755808</v>
      </c>
      <c r="C1108" s="19" t="s">
        <v>7554</v>
      </c>
      <c r="D1108" s="19">
        <v>377304</v>
      </c>
      <c r="E1108" s="19">
        <v>4595714</v>
      </c>
      <c r="F1108" s="19">
        <v>12</v>
      </c>
      <c r="G1108" s="36">
        <v>45632</v>
      </c>
      <c r="H1108" s="19">
        <v>0</v>
      </c>
      <c r="I1108" s="19">
        <v>0</v>
      </c>
      <c r="J1108" s="19">
        <v>-3</v>
      </c>
      <c r="K1108" s="19" t="s">
        <v>185</v>
      </c>
      <c r="L1108" s="19">
        <v>1</v>
      </c>
      <c r="O1108" s="19">
        <v>4680</v>
      </c>
      <c r="P1108" s="229">
        <v>45631.990173611113</v>
      </c>
      <c r="Q1108" s="19">
        <v>4.68</v>
      </c>
      <c r="R1108" s="19" t="s">
        <v>55</v>
      </c>
      <c r="S1108" s="62" t="s">
        <v>98</v>
      </c>
    </row>
    <row r="1109" spans="1:19" x14ac:dyDescent="0.25">
      <c r="A1109" s="62" t="s">
        <v>98</v>
      </c>
      <c r="B1109" s="19">
        <v>20755808</v>
      </c>
      <c r="C1109" s="19" t="s">
        <v>7554</v>
      </c>
      <c r="D1109" s="19">
        <v>377304</v>
      </c>
      <c r="E1109" s="19">
        <v>4595714</v>
      </c>
      <c r="F1109" s="19">
        <v>13</v>
      </c>
      <c r="G1109" s="36">
        <v>45632</v>
      </c>
      <c r="H1109" s="19">
        <v>1</v>
      </c>
      <c r="I1109" s="19">
        <v>0</v>
      </c>
      <c r="J1109" s="19">
        <v>0</v>
      </c>
      <c r="L1109" s="19">
        <v>1</v>
      </c>
      <c r="M1109" s="19">
        <v>4010439</v>
      </c>
      <c r="N1109" s="19" t="s">
        <v>210</v>
      </c>
      <c r="O1109" s="19">
        <v>299444</v>
      </c>
      <c r="P1109" s="229">
        <v>45631.993645833332</v>
      </c>
      <c r="Q1109" s="19">
        <v>299.44400000000002</v>
      </c>
      <c r="R1109" s="19" t="s">
        <v>55</v>
      </c>
      <c r="S1109" s="62" t="s">
        <v>98</v>
      </c>
    </row>
    <row r="1110" spans="1:19" x14ac:dyDescent="0.25">
      <c r="A1110" s="62" t="s">
        <v>98</v>
      </c>
      <c r="B1110" s="19">
        <v>20755808</v>
      </c>
      <c r="C1110" s="19" t="s">
        <v>7554</v>
      </c>
      <c r="D1110" s="19">
        <v>377304</v>
      </c>
      <c r="E1110" s="19">
        <v>4595714</v>
      </c>
      <c r="F1110" s="19">
        <v>14</v>
      </c>
      <c r="G1110" s="36">
        <v>45632</v>
      </c>
      <c r="H1110" s="19">
        <v>0</v>
      </c>
      <c r="I1110" s="19">
        <v>0</v>
      </c>
      <c r="J1110" s="19">
        <v>1938</v>
      </c>
      <c r="K1110" s="19" t="s">
        <v>163</v>
      </c>
      <c r="L1110" s="19">
        <v>1</v>
      </c>
      <c r="M1110" s="19">
        <v>4010439</v>
      </c>
      <c r="N1110" s="19" t="s">
        <v>210</v>
      </c>
      <c r="O1110" s="19">
        <v>446146</v>
      </c>
      <c r="P1110" s="229">
        <v>45631.998807870368</v>
      </c>
      <c r="Q1110" s="19">
        <v>446.14600000000002</v>
      </c>
      <c r="R1110" s="19" t="s">
        <v>55</v>
      </c>
      <c r="S1110" s="62" t="s">
        <v>98</v>
      </c>
    </row>
    <row r="1111" spans="1:19" x14ac:dyDescent="0.25">
      <c r="A1111" s="62" t="s">
        <v>98</v>
      </c>
      <c r="B1111" s="19">
        <v>20755808</v>
      </c>
      <c r="C1111" s="19" t="s">
        <v>7554</v>
      </c>
      <c r="D1111" s="19">
        <v>377304</v>
      </c>
      <c r="E1111" s="19">
        <v>4595714</v>
      </c>
      <c r="F1111" s="19">
        <v>15</v>
      </c>
      <c r="G1111" s="36">
        <v>45632</v>
      </c>
      <c r="H1111" s="19">
        <v>0</v>
      </c>
      <c r="I1111" s="19">
        <v>1</v>
      </c>
      <c r="J1111" s="19">
        <v>0</v>
      </c>
      <c r="L1111" s="19">
        <v>1</v>
      </c>
      <c r="O1111" s="19">
        <v>2086237</v>
      </c>
      <c r="P1111" s="229">
        <v>45632.022951388892</v>
      </c>
      <c r="Q1111" s="19">
        <v>2086.2370000000001</v>
      </c>
      <c r="R1111" s="19" t="s">
        <v>55</v>
      </c>
      <c r="S1111" s="62" t="s">
        <v>98</v>
      </c>
    </row>
    <row r="1112" spans="1:19" x14ac:dyDescent="0.25">
      <c r="A1112" s="62" t="s">
        <v>98</v>
      </c>
      <c r="B1112" s="19">
        <v>20755808</v>
      </c>
      <c r="C1112" s="19" t="s">
        <v>7554</v>
      </c>
      <c r="D1112" s="19">
        <v>377304</v>
      </c>
      <c r="E1112" s="19">
        <v>4595714</v>
      </c>
      <c r="F1112" s="19">
        <v>16</v>
      </c>
      <c r="G1112" s="36">
        <v>45632</v>
      </c>
      <c r="H1112" s="19">
        <v>0</v>
      </c>
      <c r="I1112" s="19">
        <v>0</v>
      </c>
      <c r="J1112" s="19">
        <v>-3</v>
      </c>
      <c r="K1112" s="19" t="s">
        <v>185</v>
      </c>
      <c r="L1112" s="19">
        <v>1</v>
      </c>
      <c r="O1112" s="19">
        <v>10317</v>
      </c>
      <c r="P1112" s="229">
        <v>45632.02306712963</v>
      </c>
      <c r="Q1112" s="19">
        <v>10.317</v>
      </c>
      <c r="R1112" s="19" t="s">
        <v>55</v>
      </c>
      <c r="S1112" s="62" t="s">
        <v>98</v>
      </c>
    </row>
    <row r="1113" spans="1:19" x14ac:dyDescent="0.25">
      <c r="A1113" s="62" t="s">
        <v>98</v>
      </c>
      <c r="B1113" s="19">
        <v>20755808</v>
      </c>
      <c r="C1113" s="19" t="s">
        <v>7554</v>
      </c>
      <c r="D1113" s="19">
        <v>377304</v>
      </c>
      <c r="E1113" s="19">
        <v>4595714</v>
      </c>
      <c r="F1113" s="19">
        <v>17</v>
      </c>
      <c r="G1113" s="36">
        <v>45632</v>
      </c>
      <c r="H1113" s="19">
        <v>1</v>
      </c>
      <c r="I1113" s="19">
        <v>0</v>
      </c>
      <c r="J1113" s="19">
        <v>0</v>
      </c>
      <c r="L1113" s="19">
        <v>1</v>
      </c>
      <c r="M1113" s="19">
        <v>4010439</v>
      </c>
      <c r="N1113" s="19" t="s">
        <v>210</v>
      </c>
      <c r="O1113" s="19">
        <v>648750</v>
      </c>
      <c r="P1113" s="229">
        <v>45632.030578703707</v>
      </c>
      <c r="Q1113" s="19">
        <v>648.75</v>
      </c>
      <c r="R1113" s="19" t="s">
        <v>55</v>
      </c>
      <c r="S1113" s="62" t="s">
        <v>98</v>
      </c>
    </row>
    <row r="1114" spans="1:19" x14ac:dyDescent="0.25">
      <c r="A1114" s="62" t="s">
        <v>98</v>
      </c>
      <c r="B1114" s="19">
        <v>20755808</v>
      </c>
      <c r="C1114" s="19" t="s">
        <v>7554</v>
      </c>
      <c r="D1114" s="19">
        <v>377304</v>
      </c>
      <c r="E1114" s="19">
        <v>4595714</v>
      </c>
      <c r="F1114" s="19">
        <v>18</v>
      </c>
      <c r="G1114" s="36">
        <v>45632</v>
      </c>
      <c r="H1114" s="19">
        <v>0</v>
      </c>
      <c r="I1114" s="19">
        <v>0</v>
      </c>
      <c r="J1114" s="19">
        <v>1938</v>
      </c>
      <c r="K1114" s="19" t="s">
        <v>163</v>
      </c>
      <c r="L1114" s="19">
        <v>1</v>
      </c>
      <c r="M1114" s="19">
        <v>4010439</v>
      </c>
      <c r="N1114" s="19" t="s">
        <v>210</v>
      </c>
      <c r="O1114" s="19">
        <v>404933</v>
      </c>
      <c r="P1114" s="229">
        <v>45632.035266203704</v>
      </c>
      <c r="Q1114" s="19">
        <v>404.93299999999999</v>
      </c>
      <c r="R1114" s="19" t="s">
        <v>55</v>
      </c>
      <c r="S1114" s="62" t="s">
        <v>98</v>
      </c>
    </row>
    <row r="1115" spans="1:19" x14ac:dyDescent="0.25">
      <c r="A1115" s="62" t="s">
        <v>98</v>
      </c>
      <c r="B1115" s="19">
        <v>20755808</v>
      </c>
      <c r="C1115" s="19" t="s">
        <v>7554</v>
      </c>
      <c r="D1115" s="19">
        <v>377304</v>
      </c>
      <c r="E1115" s="19">
        <v>4595714</v>
      </c>
      <c r="F1115" s="19">
        <v>19</v>
      </c>
      <c r="G1115" s="36">
        <v>45632</v>
      </c>
      <c r="H1115" s="19">
        <v>0</v>
      </c>
      <c r="I1115" s="19">
        <v>1</v>
      </c>
      <c r="J1115" s="19">
        <v>0</v>
      </c>
      <c r="L1115" s="19">
        <v>1</v>
      </c>
      <c r="O1115" s="19">
        <v>2007103</v>
      </c>
      <c r="P1115" s="229">
        <v>45632.058495370373</v>
      </c>
      <c r="Q1115" s="19">
        <v>2007.1030000000001</v>
      </c>
      <c r="R1115" s="19" t="s">
        <v>55</v>
      </c>
      <c r="S1115" s="62" t="s">
        <v>98</v>
      </c>
    </row>
    <row r="1116" spans="1:19" x14ac:dyDescent="0.25">
      <c r="A1116" s="62" t="s">
        <v>98</v>
      </c>
      <c r="B1116" s="19">
        <v>20755808</v>
      </c>
      <c r="C1116" s="19" t="s">
        <v>7554</v>
      </c>
      <c r="D1116" s="19">
        <v>377304</v>
      </c>
      <c r="E1116" s="19">
        <v>4595714</v>
      </c>
      <c r="F1116" s="19">
        <v>20</v>
      </c>
      <c r="G1116" s="36">
        <v>45632</v>
      </c>
      <c r="H1116" s="19">
        <v>1</v>
      </c>
      <c r="I1116" s="19">
        <v>0</v>
      </c>
      <c r="J1116" s="19">
        <v>0</v>
      </c>
      <c r="L1116" s="19">
        <v>1</v>
      </c>
      <c r="M1116" s="19">
        <v>431940</v>
      </c>
      <c r="N1116" s="19" t="s">
        <v>209</v>
      </c>
      <c r="O1116" s="19">
        <v>1199160</v>
      </c>
      <c r="P1116" s="229">
        <v>45632.072372685187</v>
      </c>
      <c r="Q1116" s="19">
        <v>1199.1600000000001</v>
      </c>
      <c r="R1116" s="19" t="s">
        <v>55</v>
      </c>
      <c r="S1116" s="62" t="s">
        <v>98</v>
      </c>
    </row>
    <row r="1117" spans="1:19" x14ac:dyDescent="0.25">
      <c r="A1117" s="62" t="s">
        <v>98</v>
      </c>
      <c r="B1117" s="19">
        <v>20755808</v>
      </c>
      <c r="C1117" s="19" t="s">
        <v>7554</v>
      </c>
      <c r="D1117" s="19">
        <v>377304</v>
      </c>
      <c r="E1117" s="19">
        <v>4595714</v>
      </c>
      <c r="F1117" s="19">
        <v>21</v>
      </c>
      <c r="G1117" s="36">
        <v>45632</v>
      </c>
      <c r="H1117" s="19">
        <v>0</v>
      </c>
      <c r="I1117" s="19">
        <v>0</v>
      </c>
      <c r="J1117" s="19">
        <v>1938</v>
      </c>
      <c r="K1117" s="19" t="s">
        <v>163</v>
      </c>
      <c r="L1117" s="19">
        <v>1</v>
      </c>
      <c r="M1117" s="19">
        <v>431940</v>
      </c>
      <c r="N1117" s="19" t="s">
        <v>209</v>
      </c>
      <c r="O1117" s="19">
        <v>66730</v>
      </c>
      <c r="P1117" s="229">
        <v>45632.073148148149</v>
      </c>
      <c r="Q1117" s="19">
        <v>66.73</v>
      </c>
      <c r="R1117" s="19" t="s">
        <v>55</v>
      </c>
      <c r="S1117" s="62" t="s">
        <v>98</v>
      </c>
    </row>
    <row r="1118" spans="1:19" x14ac:dyDescent="0.25">
      <c r="A1118" s="62" t="s">
        <v>98</v>
      </c>
      <c r="B1118" s="19">
        <v>20755808</v>
      </c>
      <c r="C1118" s="19" t="s">
        <v>7554</v>
      </c>
      <c r="D1118" s="19">
        <v>377304</v>
      </c>
      <c r="E1118" s="19">
        <v>4595714</v>
      </c>
      <c r="F1118" s="19">
        <v>22</v>
      </c>
      <c r="G1118" s="36">
        <v>45632</v>
      </c>
      <c r="H1118" s="19">
        <v>0</v>
      </c>
      <c r="I1118" s="19">
        <v>1</v>
      </c>
      <c r="J1118" s="19">
        <v>0</v>
      </c>
      <c r="L1118" s="19">
        <v>1</v>
      </c>
      <c r="O1118" s="19">
        <v>2767</v>
      </c>
      <c r="P1118" s="229">
        <v>45632.073182870372</v>
      </c>
      <c r="Q1118" s="19">
        <v>2.7669999999999999</v>
      </c>
      <c r="R1118" s="19" t="s">
        <v>55</v>
      </c>
      <c r="S1118" s="62" t="s">
        <v>98</v>
      </c>
    </row>
    <row r="1119" spans="1:19" x14ac:dyDescent="0.25">
      <c r="A1119" s="62" t="s">
        <v>98</v>
      </c>
      <c r="B1119" s="19">
        <v>20755808</v>
      </c>
      <c r="C1119" s="19" t="s">
        <v>7554</v>
      </c>
      <c r="D1119" s="19">
        <v>377304</v>
      </c>
      <c r="E1119" s="19">
        <v>4595714</v>
      </c>
      <c r="F1119" s="19">
        <v>23</v>
      </c>
      <c r="G1119" s="36">
        <v>45632</v>
      </c>
      <c r="H1119" s="19">
        <v>0</v>
      </c>
      <c r="I1119" s="19">
        <v>0</v>
      </c>
      <c r="J1119" s="19">
        <v>0</v>
      </c>
      <c r="L1119" s="19">
        <v>2</v>
      </c>
      <c r="O1119" s="19">
        <v>0</v>
      </c>
      <c r="P1119" s="229">
        <v>45632.073182870372</v>
      </c>
      <c r="Q1119" s="19">
        <v>0</v>
      </c>
      <c r="R1119" s="19" t="s">
        <v>55</v>
      </c>
      <c r="S1119" s="62" t="s">
        <v>98</v>
      </c>
    </row>
    <row r="1120" spans="1:19" x14ac:dyDescent="0.25">
      <c r="A1120" s="62" t="s">
        <v>297</v>
      </c>
      <c r="B1120" s="19">
        <v>39355652</v>
      </c>
      <c r="C1120" s="19" t="s">
        <v>7603</v>
      </c>
      <c r="D1120" s="19">
        <v>377308</v>
      </c>
      <c r="E1120" s="19">
        <v>4595714</v>
      </c>
      <c r="F1120" s="19">
        <v>1</v>
      </c>
      <c r="G1120" s="36">
        <v>45628</v>
      </c>
      <c r="H1120" s="19">
        <v>0</v>
      </c>
      <c r="I1120" s="19">
        <v>0</v>
      </c>
      <c r="J1120" s="19">
        <v>0</v>
      </c>
      <c r="L1120" s="19">
        <v>0</v>
      </c>
      <c r="O1120" s="19">
        <v>0</v>
      </c>
      <c r="P1120" s="229">
        <v>45628.325011574074</v>
      </c>
      <c r="Q1120" s="19">
        <v>0</v>
      </c>
      <c r="R1120" s="19" t="s">
        <v>43</v>
      </c>
      <c r="S1120" s="62" t="s">
        <v>297</v>
      </c>
    </row>
    <row r="1121" spans="1:19" x14ac:dyDescent="0.25">
      <c r="A1121" s="62" t="s">
        <v>297</v>
      </c>
      <c r="B1121" s="19">
        <v>39355652</v>
      </c>
      <c r="C1121" s="19" t="s">
        <v>7603</v>
      </c>
      <c r="D1121" s="19">
        <v>377308</v>
      </c>
      <c r="E1121" s="19">
        <v>4595714</v>
      </c>
      <c r="F1121" s="19">
        <v>2</v>
      </c>
      <c r="G1121" s="36">
        <v>45628</v>
      </c>
      <c r="H1121" s="19">
        <v>0</v>
      </c>
      <c r="I1121" s="19">
        <v>0</v>
      </c>
      <c r="J1121" s="19">
        <v>0</v>
      </c>
      <c r="L1121" s="19">
        <v>1</v>
      </c>
      <c r="O1121" s="19">
        <v>745787</v>
      </c>
      <c r="P1121" s="229">
        <v>45628.333645833336</v>
      </c>
      <c r="Q1121" s="19">
        <v>745.78700000000003</v>
      </c>
      <c r="R1121" s="19" t="s">
        <v>43</v>
      </c>
      <c r="S1121" s="62" t="s">
        <v>297</v>
      </c>
    </row>
    <row r="1122" spans="1:19" x14ac:dyDescent="0.25">
      <c r="A1122" s="62" t="s">
        <v>297</v>
      </c>
      <c r="B1122" s="19">
        <v>39355652</v>
      </c>
      <c r="C1122" s="19" t="s">
        <v>7603</v>
      </c>
      <c r="D1122" s="19">
        <v>377308</v>
      </c>
      <c r="E1122" s="19">
        <v>4595714</v>
      </c>
      <c r="F1122" s="19">
        <v>3</v>
      </c>
      <c r="G1122" s="36">
        <v>45628</v>
      </c>
      <c r="H1122" s="19">
        <v>0</v>
      </c>
      <c r="I1122" s="19">
        <v>1</v>
      </c>
      <c r="J1122" s="19">
        <v>0</v>
      </c>
      <c r="L1122" s="19">
        <v>1</v>
      </c>
      <c r="O1122" s="19">
        <v>1799060</v>
      </c>
      <c r="P1122" s="229">
        <v>45628.354467592595</v>
      </c>
      <c r="Q1122" s="19">
        <v>1799.06</v>
      </c>
      <c r="R1122" s="19" t="s">
        <v>43</v>
      </c>
      <c r="S1122" s="62" t="s">
        <v>297</v>
      </c>
    </row>
    <row r="1123" spans="1:19" x14ac:dyDescent="0.25">
      <c r="A1123" s="62" t="s">
        <v>297</v>
      </c>
      <c r="B1123" s="19">
        <v>39355652</v>
      </c>
      <c r="C1123" s="19" t="s">
        <v>7603</v>
      </c>
      <c r="D1123" s="19">
        <v>377308</v>
      </c>
      <c r="E1123" s="19">
        <v>4595714</v>
      </c>
      <c r="F1123" s="19">
        <v>4</v>
      </c>
      <c r="G1123" s="36">
        <v>45628</v>
      </c>
      <c r="H1123" s="19">
        <v>1</v>
      </c>
      <c r="I1123" s="19">
        <v>0</v>
      </c>
      <c r="J1123" s="19">
        <v>0</v>
      </c>
      <c r="L1123" s="19">
        <v>1</v>
      </c>
      <c r="M1123" s="19">
        <v>431941</v>
      </c>
      <c r="N1123" s="19" t="s">
        <v>214</v>
      </c>
      <c r="O1123" s="19">
        <v>588740</v>
      </c>
      <c r="P1123" s="229">
        <v>45628.361284722225</v>
      </c>
      <c r="Q1123" s="19">
        <v>588.74</v>
      </c>
      <c r="R1123" s="19" t="s">
        <v>43</v>
      </c>
      <c r="S1123" s="62" t="s">
        <v>297</v>
      </c>
    </row>
    <row r="1124" spans="1:19" x14ac:dyDescent="0.25">
      <c r="A1124" s="62" t="s">
        <v>297</v>
      </c>
      <c r="B1124" s="19">
        <v>39355652</v>
      </c>
      <c r="C1124" s="19" t="s">
        <v>7603</v>
      </c>
      <c r="D1124" s="19">
        <v>377308</v>
      </c>
      <c r="E1124" s="19">
        <v>4595714</v>
      </c>
      <c r="F1124" s="19">
        <v>5</v>
      </c>
      <c r="G1124" s="36">
        <v>45628</v>
      </c>
      <c r="H1124" s="19">
        <v>0</v>
      </c>
      <c r="I1124" s="19">
        <v>0</v>
      </c>
      <c r="J1124" s="19">
        <v>1938</v>
      </c>
      <c r="K1124" s="19" t="s">
        <v>163</v>
      </c>
      <c r="L1124" s="19">
        <v>1</v>
      </c>
      <c r="M1124" s="19">
        <v>431941</v>
      </c>
      <c r="N1124" s="19" t="s">
        <v>214</v>
      </c>
      <c r="O1124" s="19">
        <v>171630</v>
      </c>
      <c r="P1124" s="229">
        <v>45628.363263888888</v>
      </c>
      <c r="Q1124" s="19">
        <v>171.63</v>
      </c>
      <c r="R1124" s="19" t="s">
        <v>43</v>
      </c>
      <c r="S1124" s="62" t="s">
        <v>297</v>
      </c>
    </row>
    <row r="1125" spans="1:19" x14ac:dyDescent="0.25">
      <c r="A1125" s="62" t="s">
        <v>297</v>
      </c>
      <c r="B1125" s="19">
        <v>39355652</v>
      </c>
      <c r="C1125" s="19" t="s">
        <v>7603</v>
      </c>
      <c r="D1125" s="19">
        <v>377308</v>
      </c>
      <c r="E1125" s="19">
        <v>4595714</v>
      </c>
      <c r="F1125" s="19">
        <v>6</v>
      </c>
      <c r="G1125" s="36">
        <v>45628</v>
      </c>
      <c r="H1125" s="19">
        <v>0</v>
      </c>
      <c r="I1125" s="19">
        <v>1</v>
      </c>
      <c r="J1125" s="19">
        <v>0</v>
      </c>
      <c r="L1125" s="19">
        <v>1</v>
      </c>
      <c r="O1125" s="19">
        <v>1552820</v>
      </c>
      <c r="P1125" s="229">
        <v>45628.381238425929</v>
      </c>
      <c r="Q1125" s="19">
        <v>1552.82</v>
      </c>
      <c r="R1125" s="19" t="s">
        <v>43</v>
      </c>
      <c r="S1125" s="62" t="s">
        <v>297</v>
      </c>
    </row>
    <row r="1126" spans="1:19" x14ac:dyDescent="0.25">
      <c r="A1126" s="62" t="s">
        <v>297</v>
      </c>
      <c r="B1126" s="19">
        <v>39355652</v>
      </c>
      <c r="C1126" s="19" t="s">
        <v>7603</v>
      </c>
      <c r="D1126" s="19">
        <v>377308</v>
      </c>
      <c r="E1126" s="19">
        <v>4595714</v>
      </c>
      <c r="F1126" s="19">
        <v>7</v>
      </c>
      <c r="G1126" s="36">
        <v>45628</v>
      </c>
      <c r="H1126" s="19">
        <v>0</v>
      </c>
      <c r="I1126" s="19">
        <v>0</v>
      </c>
      <c r="J1126" s="19">
        <v>-3</v>
      </c>
      <c r="K1126" s="19" t="s">
        <v>185</v>
      </c>
      <c r="L1126" s="19">
        <v>1</v>
      </c>
      <c r="O1126" s="19">
        <v>9680</v>
      </c>
      <c r="P1126" s="229">
        <v>45628.381354166668</v>
      </c>
      <c r="Q1126" s="19">
        <v>9.68</v>
      </c>
      <c r="R1126" s="19" t="s">
        <v>43</v>
      </c>
      <c r="S1126" s="62" t="s">
        <v>297</v>
      </c>
    </row>
    <row r="1127" spans="1:19" x14ac:dyDescent="0.25">
      <c r="A1127" s="62" t="s">
        <v>297</v>
      </c>
      <c r="B1127" s="19">
        <v>39355652</v>
      </c>
      <c r="C1127" s="19" t="s">
        <v>7603</v>
      </c>
      <c r="D1127" s="19">
        <v>377308</v>
      </c>
      <c r="E1127" s="19">
        <v>4595714</v>
      </c>
      <c r="F1127" s="19">
        <v>8</v>
      </c>
      <c r="G1127" s="36">
        <v>45628</v>
      </c>
      <c r="H1127" s="19">
        <v>1</v>
      </c>
      <c r="I1127" s="19">
        <v>0</v>
      </c>
      <c r="J1127" s="19">
        <v>0</v>
      </c>
      <c r="L1127" s="19">
        <v>1</v>
      </c>
      <c r="M1127" s="19">
        <v>4010427</v>
      </c>
      <c r="N1127" s="19" t="s">
        <v>215</v>
      </c>
      <c r="O1127" s="19">
        <v>504973</v>
      </c>
      <c r="P1127" s="229">
        <v>45628.387199074074</v>
      </c>
      <c r="Q1127" s="19">
        <v>504.97300000000001</v>
      </c>
      <c r="R1127" s="19" t="s">
        <v>43</v>
      </c>
      <c r="S1127" s="62" t="s">
        <v>297</v>
      </c>
    </row>
    <row r="1128" spans="1:19" x14ac:dyDescent="0.25">
      <c r="A1128" s="62" t="s">
        <v>297</v>
      </c>
      <c r="B1128" s="19">
        <v>39355652</v>
      </c>
      <c r="C1128" s="19" t="s">
        <v>7603</v>
      </c>
      <c r="D1128" s="19">
        <v>377308</v>
      </c>
      <c r="E1128" s="19">
        <v>4595714</v>
      </c>
      <c r="F1128" s="19">
        <v>9</v>
      </c>
      <c r="G1128" s="36">
        <v>45628</v>
      </c>
      <c r="H1128" s="19">
        <v>0</v>
      </c>
      <c r="I1128" s="19">
        <v>0</v>
      </c>
      <c r="J1128" s="19">
        <v>1938</v>
      </c>
      <c r="K1128" s="19" t="s">
        <v>163</v>
      </c>
      <c r="L1128" s="19">
        <v>1</v>
      </c>
      <c r="M1128" s="19">
        <v>4010427</v>
      </c>
      <c r="N1128" s="19" t="s">
        <v>215</v>
      </c>
      <c r="O1128" s="19">
        <v>252020</v>
      </c>
      <c r="P1128" s="229">
        <v>45628.390115740738</v>
      </c>
      <c r="Q1128" s="19">
        <v>252.02</v>
      </c>
      <c r="R1128" s="19" t="s">
        <v>43</v>
      </c>
      <c r="S1128" s="62" t="s">
        <v>297</v>
      </c>
    </row>
    <row r="1129" spans="1:19" x14ac:dyDescent="0.25">
      <c r="A1129" s="62" t="s">
        <v>297</v>
      </c>
      <c r="B1129" s="19">
        <v>39355652</v>
      </c>
      <c r="C1129" s="19" t="s">
        <v>7603</v>
      </c>
      <c r="D1129" s="19">
        <v>377308</v>
      </c>
      <c r="E1129" s="19">
        <v>4595714</v>
      </c>
      <c r="F1129" s="19">
        <v>10</v>
      </c>
      <c r="G1129" s="36">
        <v>45628</v>
      </c>
      <c r="H1129" s="19">
        <v>0</v>
      </c>
      <c r="I1129" s="19">
        <v>1</v>
      </c>
      <c r="J1129" s="19">
        <v>0</v>
      </c>
      <c r="L1129" s="19">
        <v>1</v>
      </c>
      <c r="O1129" s="19">
        <v>616003</v>
      </c>
      <c r="P1129" s="229">
        <v>45628.397245370368</v>
      </c>
      <c r="Q1129" s="19">
        <v>616.00300000000004</v>
      </c>
      <c r="R1129" s="19" t="s">
        <v>43</v>
      </c>
      <c r="S1129" s="62" t="s">
        <v>297</v>
      </c>
    </row>
    <row r="1130" spans="1:19" x14ac:dyDescent="0.25">
      <c r="A1130" s="62" t="s">
        <v>297</v>
      </c>
      <c r="B1130" s="19">
        <v>39355652</v>
      </c>
      <c r="C1130" s="19" t="s">
        <v>7603</v>
      </c>
      <c r="D1130" s="19">
        <v>377308</v>
      </c>
      <c r="E1130" s="19">
        <v>4595714</v>
      </c>
      <c r="F1130" s="19">
        <v>11</v>
      </c>
      <c r="G1130" s="36">
        <v>45628</v>
      </c>
      <c r="H1130" s="19">
        <v>1</v>
      </c>
      <c r="I1130" s="19">
        <v>0</v>
      </c>
      <c r="J1130" s="19">
        <v>0</v>
      </c>
      <c r="L1130" s="19">
        <v>1</v>
      </c>
      <c r="M1130" s="19">
        <v>431941</v>
      </c>
      <c r="N1130" s="19" t="s">
        <v>214</v>
      </c>
      <c r="O1130" s="19">
        <v>449520</v>
      </c>
      <c r="P1130" s="229">
        <v>45628.402442129627</v>
      </c>
      <c r="Q1130" s="19">
        <v>449.52</v>
      </c>
      <c r="R1130" s="19" t="s">
        <v>43</v>
      </c>
      <c r="S1130" s="62" t="s">
        <v>297</v>
      </c>
    </row>
    <row r="1131" spans="1:19" x14ac:dyDescent="0.25">
      <c r="A1131" s="62" t="s">
        <v>297</v>
      </c>
      <c r="B1131" s="19">
        <v>39355652</v>
      </c>
      <c r="C1131" s="19" t="s">
        <v>7603</v>
      </c>
      <c r="D1131" s="19">
        <v>377308</v>
      </c>
      <c r="E1131" s="19">
        <v>4595714</v>
      </c>
      <c r="F1131" s="19">
        <v>12</v>
      </c>
      <c r="G1131" s="36">
        <v>45628</v>
      </c>
      <c r="H1131" s="19">
        <v>0</v>
      </c>
      <c r="I1131" s="19">
        <v>0</v>
      </c>
      <c r="J1131" s="19">
        <v>1938</v>
      </c>
      <c r="K1131" s="19" t="s">
        <v>163</v>
      </c>
      <c r="L1131" s="19">
        <v>1</v>
      </c>
      <c r="M1131" s="19">
        <v>431941</v>
      </c>
      <c r="N1131" s="19" t="s">
        <v>214</v>
      </c>
      <c r="O1131" s="19">
        <v>99484</v>
      </c>
      <c r="P1131" s="229">
        <v>45628.403599537036</v>
      </c>
      <c r="Q1131" s="19">
        <v>99.483999999999995</v>
      </c>
      <c r="R1131" s="19" t="s">
        <v>43</v>
      </c>
      <c r="S1131" s="62" t="s">
        <v>297</v>
      </c>
    </row>
    <row r="1132" spans="1:19" x14ac:dyDescent="0.25">
      <c r="A1132" s="62" t="s">
        <v>297</v>
      </c>
      <c r="B1132" s="19">
        <v>39355652</v>
      </c>
      <c r="C1132" s="19" t="s">
        <v>7603</v>
      </c>
      <c r="D1132" s="19">
        <v>377308</v>
      </c>
      <c r="E1132" s="19">
        <v>4595714</v>
      </c>
      <c r="F1132" s="19">
        <v>13</v>
      </c>
      <c r="G1132" s="36">
        <v>45628</v>
      </c>
      <c r="H1132" s="19">
        <v>0</v>
      </c>
      <c r="I1132" s="19">
        <v>1</v>
      </c>
      <c r="J1132" s="19">
        <v>0</v>
      </c>
      <c r="L1132" s="19">
        <v>1</v>
      </c>
      <c r="O1132" s="19">
        <v>996286</v>
      </c>
      <c r="P1132" s="229">
        <v>45628.415127314816</v>
      </c>
      <c r="Q1132" s="19">
        <v>996.28599999999994</v>
      </c>
      <c r="R1132" s="19" t="s">
        <v>43</v>
      </c>
      <c r="S1132" s="62" t="s">
        <v>297</v>
      </c>
    </row>
    <row r="1133" spans="1:19" x14ac:dyDescent="0.25">
      <c r="A1133" s="62" t="s">
        <v>297</v>
      </c>
      <c r="B1133" s="19">
        <v>39355652</v>
      </c>
      <c r="C1133" s="19" t="s">
        <v>7603</v>
      </c>
      <c r="D1133" s="19">
        <v>377308</v>
      </c>
      <c r="E1133" s="19">
        <v>4595714</v>
      </c>
      <c r="F1133" s="19">
        <v>14</v>
      </c>
      <c r="G1133" s="36">
        <v>45628</v>
      </c>
      <c r="H1133" s="19">
        <v>1</v>
      </c>
      <c r="I1133" s="19">
        <v>0</v>
      </c>
      <c r="J1133" s="19">
        <v>0</v>
      </c>
      <c r="L1133" s="19">
        <v>1</v>
      </c>
      <c r="M1133" s="19">
        <v>431941</v>
      </c>
      <c r="N1133" s="19" t="s">
        <v>214</v>
      </c>
      <c r="O1133" s="19">
        <v>899064</v>
      </c>
      <c r="P1133" s="229">
        <v>45628.425532407404</v>
      </c>
      <c r="Q1133" s="19">
        <v>899.06399999999996</v>
      </c>
      <c r="R1133" s="19" t="s">
        <v>43</v>
      </c>
      <c r="S1133" s="62" t="s">
        <v>297</v>
      </c>
    </row>
    <row r="1134" spans="1:19" x14ac:dyDescent="0.25">
      <c r="A1134" s="62" t="s">
        <v>297</v>
      </c>
      <c r="B1134" s="19">
        <v>39355652</v>
      </c>
      <c r="C1134" s="19" t="s">
        <v>7603</v>
      </c>
      <c r="D1134" s="19">
        <v>377308</v>
      </c>
      <c r="E1134" s="19">
        <v>4595714</v>
      </c>
      <c r="F1134" s="19">
        <v>15</v>
      </c>
      <c r="G1134" s="36">
        <v>45628</v>
      </c>
      <c r="H1134" s="19">
        <v>0</v>
      </c>
      <c r="I1134" s="19">
        <v>0</v>
      </c>
      <c r="J1134" s="19">
        <v>1938</v>
      </c>
      <c r="K1134" s="19" t="s">
        <v>163</v>
      </c>
      <c r="L1134" s="19">
        <v>1</v>
      </c>
      <c r="M1134" s="19">
        <v>431941</v>
      </c>
      <c r="N1134" s="19" t="s">
        <v>214</v>
      </c>
      <c r="O1134" s="19">
        <v>173750</v>
      </c>
      <c r="P1134" s="229">
        <v>45628.427546296298</v>
      </c>
      <c r="Q1134" s="19">
        <v>173.75</v>
      </c>
      <c r="R1134" s="19" t="s">
        <v>43</v>
      </c>
      <c r="S1134" s="62" t="s">
        <v>297</v>
      </c>
    </row>
    <row r="1135" spans="1:19" x14ac:dyDescent="0.25">
      <c r="A1135" s="62" t="s">
        <v>297</v>
      </c>
      <c r="B1135" s="19">
        <v>39355652</v>
      </c>
      <c r="C1135" s="19" t="s">
        <v>7603</v>
      </c>
      <c r="D1135" s="19">
        <v>377308</v>
      </c>
      <c r="E1135" s="19">
        <v>4595714</v>
      </c>
      <c r="F1135" s="19">
        <v>16</v>
      </c>
      <c r="G1135" s="36">
        <v>45628</v>
      </c>
      <c r="H1135" s="19">
        <v>0</v>
      </c>
      <c r="I1135" s="19">
        <v>1</v>
      </c>
      <c r="J1135" s="19">
        <v>0</v>
      </c>
      <c r="L1135" s="19">
        <v>1</v>
      </c>
      <c r="O1135" s="19">
        <v>3506</v>
      </c>
      <c r="P1135" s="229">
        <v>45628.427581018521</v>
      </c>
      <c r="Q1135" s="19">
        <v>3.5059999999999998</v>
      </c>
      <c r="R1135" s="19" t="s">
        <v>43</v>
      </c>
      <c r="S1135" s="62" t="s">
        <v>297</v>
      </c>
    </row>
    <row r="1136" spans="1:19" x14ac:dyDescent="0.25">
      <c r="A1136" s="62" t="s">
        <v>297</v>
      </c>
      <c r="B1136" s="19">
        <v>39355652</v>
      </c>
      <c r="C1136" s="19" t="s">
        <v>7603</v>
      </c>
      <c r="D1136" s="19">
        <v>377308</v>
      </c>
      <c r="E1136" s="19">
        <v>4595714</v>
      </c>
      <c r="F1136" s="19">
        <v>17</v>
      </c>
      <c r="G1136" s="36">
        <v>45628</v>
      </c>
      <c r="H1136" s="19">
        <v>0</v>
      </c>
      <c r="I1136" s="19">
        <v>0</v>
      </c>
      <c r="J1136" s="19">
        <v>1934</v>
      </c>
      <c r="K1136" s="19" t="s">
        <v>160</v>
      </c>
      <c r="L1136" s="19">
        <v>1</v>
      </c>
      <c r="O1136" s="19">
        <v>916984</v>
      </c>
      <c r="P1136" s="229">
        <v>45628.438194444447</v>
      </c>
      <c r="Q1136" s="19">
        <v>916.98400000000004</v>
      </c>
      <c r="R1136" s="19" t="s">
        <v>43</v>
      </c>
      <c r="S1136" s="62" t="s">
        <v>297</v>
      </c>
    </row>
    <row r="1137" spans="1:19" x14ac:dyDescent="0.25">
      <c r="A1137" s="62" t="s">
        <v>297</v>
      </c>
      <c r="B1137" s="19">
        <v>39355652</v>
      </c>
      <c r="C1137" s="19" t="s">
        <v>7603</v>
      </c>
      <c r="D1137" s="19">
        <v>377308</v>
      </c>
      <c r="E1137" s="19">
        <v>4595714</v>
      </c>
      <c r="F1137" s="19">
        <v>18</v>
      </c>
      <c r="G1137" s="36">
        <v>45628</v>
      </c>
      <c r="H1137" s="19">
        <v>0</v>
      </c>
      <c r="I1137" s="19">
        <v>1</v>
      </c>
      <c r="J1137" s="19">
        <v>0</v>
      </c>
      <c r="L1137" s="19">
        <v>1</v>
      </c>
      <c r="O1137" s="19">
        <v>562450</v>
      </c>
      <c r="P1137" s="229">
        <v>45628.444710648146</v>
      </c>
      <c r="Q1137" s="19">
        <v>562.45000000000005</v>
      </c>
      <c r="R1137" s="19" t="s">
        <v>43</v>
      </c>
      <c r="S1137" s="62" t="s">
        <v>297</v>
      </c>
    </row>
    <row r="1138" spans="1:19" x14ac:dyDescent="0.25">
      <c r="A1138" s="62" t="s">
        <v>297</v>
      </c>
      <c r="B1138" s="19">
        <v>39355652</v>
      </c>
      <c r="C1138" s="19" t="s">
        <v>7603</v>
      </c>
      <c r="D1138" s="19">
        <v>377308</v>
      </c>
      <c r="E1138" s="19">
        <v>4595714</v>
      </c>
      <c r="F1138" s="19">
        <v>19</v>
      </c>
      <c r="G1138" s="36">
        <v>45628</v>
      </c>
      <c r="H1138" s="19">
        <v>1</v>
      </c>
      <c r="I1138" s="19">
        <v>0</v>
      </c>
      <c r="J1138" s="19">
        <v>0</v>
      </c>
      <c r="L1138" s="19">
        <v>1</v>
      </c>
      <c r="M1138" s="19">
        <v>431941</v>
      </c>
      <c r="N1138" s="19" t="s">
        <v>214</v>
      </c>
      <c r="O1138" s="19">
        <v>331960</v>
      </c>
      <c r="P1138" s="229">
        <v>45628.448553240742</v>
      </c>
      <c r="Q1138" s="19">
        <v>331.96</v>
      </c>
      <c r="R1138" s="19" t="s">
        <v>43</v>
      </c>
      <c r="S1138" s="62" t="s">
        <v>297</v>
      </c>
    </row>
    <row r="1139" spans="1:19" x14ac:dyDescent="0.25">
      <c r="A1139" s="62" t="s">
        <v>297</v>
      </c>
      <c r="B1139" s="19">
        <v>39355652</v>
      </c>
      <c r="C1139" s="19" t="s">
        <v>7603</v>
      </c>
      <c r="D1139" s="19">
        <v>377308</v>
      </c>
      <c r="E1139" s="19">
        <v>4595714</v>
      </c>
      <c r="F1139" s="19">
        <v>20</v>
      </c>
      <c r="G1139" s="36">
        <v>45628</v>
      </c>
      <c r="H1139" s="19">
        <v>0</v>
      </c>
      <c r="I1139" s="19">
        <v>0</v>
      </c>
      <c r="J1139" s="19">
        <v>1938</v>
      </c>
      <c r="K1139" s="19" t="s">
        <v>163</v>
      </c>
      <c r="L1139" s="19">
        <v>1</v>
      </c>
      <c r="M1139" s="19">
        <v>431941</v>
      </c>
      <c r="N1139" s="19" t="s">
        <v>214</v>
      </c>
      <c r="O1139" s="19">
        <v>473056</v>
      </c>
      <c r="P1139" s="229">
        <v>45628.454027777778</v>
      </c>
      <c r="Q1139" s="19">
        <v>473.05599999999998</v>
      </c>
      <c r="R1139" s="19" t="s">
        <v>43</v>
      </c>
      <c r="S1139" s="62" t="s">
        <v>297</v>
      </c>
    </row>
    <row r="1140" spans="1:19" x14ac:dyDescent="0.25">
      <c r="A1140" s="62" t="s">
        <v>297</v>
      </c>
      <c r="B1140" s="19">
        <v>39355652</v>
      </c>
      <c r="C1140" s="19" t="s">
        <v>7603</v>
      </c>
      <c r="D1140" s="19">
        <v>377308</v>
      </c>
      <c r="E1140" s="19">
        <v>4595714</v>
      </c>
      <c r="F1140" s="19">
        <v>21</v>
      </c>
      <c r="G1140" s="36">
        <v>45628</v>
      </c>
      <c r="H1140" s="19">
        <v>0</v>
      </c>
      <c r="I1140" s="19">
        <v>1</v>
      </c>
      <c r="J1140" s="19">
        <v>0</v>
      </c>
      <c r="L1140" s="19">
        <v>1</v>
      </c>
      <c r="O1140" s="19">
        <v>1100290</v>
      </c>
      <c r="P1140" s="229">
        <v>45628.46675925926</v>
      </c>
      <c r="Q1140" s="19">
        <v>1100.29</v>
      </c>
      <c r="R1140" s="19" t="s">
        <v>43</v>
      </c>
      <c r="S1140" s="62" t="s">
        <v>297</v>
      </c>
    </row>
    <row r="1141" spans="1:19" x14ac:dyDescent="0.25">
      <c r="A1141" s="62" t="s">
        <v>297</v>
      </c>
      <c r="B1141" s="19">
        <v>39355652</v>
      </c>
      <c r="C1141" s="19" t="s">
        <v>7603</v>
      </c>
      <c r="D1141" s="19">
        <v>377308</v>
      </c>
      <c r="E1141" s="19">
        <v>4595714</v>
      </c>
      <c r="F1141" s="19">
        <v>22</v>
      </c>
      <c r="G1141" s="36">
        <v>45628</v>
      </c>
      <c r="H1141" s="19">
        <v>0</v>
      </c>
      <c r="I1141" s="19">
        <v>0</v>
      </c>
      <c r="J1141" s="19">
        <v>-3</v>
      </c>
      <c r="K1141" s="19" t="s">
        <v>185</v>
      </c>
      <c r="L1141" s="19">
        <v>1</v>
      </c>
      <c r="O1141" s="19">
        <v>12530</v>
      </c>
      <c r="P1141" s="229">
        <v>45628.466909722221</v>
      </c>
      <c r="Q1141" s="19">
        <v>12.53</v>
      </c>
      <c r="R1141" s="19" t="s">
        <v>43</v>
      </c>
      <c r="S1141" s="62" t="s">
        <v>297</v>
      </c>
    </row>
    <row r="1142" spans="1:19" x14ac:dyDescent="0.25">
      <c r="A1142" s="62" t="s">
        <v>297</v>
      </c>
      <c r="B1142" s="19">
        <v>39355652</v>
      </c>
      <c r="C1142" s="19" t="s">
        <v>7603</v>
      </c>
      <c r="D1142" s="19">
        <v>377308</v>
      </c>
      <c r="E1142" s="19">
        <v>4595714</v>
      </c>
      <c r="F1142" s="19">
        <v>23</v>
      </c>
      <c r="G1142" s="36">
        <v>45628</v>
      </c>
      <c r="H1142" s="19">
        <v>1</v>
      </c>
      <c r="I1142" s="19">
        <v>0</v>
      </c>
      <c r="J1142" s="19">
        <v>0</v>
      </c>
      <c r="L1142" s="19">
        <v>1</v>
      </c>
      <c r="M1142" s="19">
        <v>4010427</v>
      </c>
      <c r="N1142" s="19" t="s">
        <v>215</v>
      </c>
      <c r="O1142" s="19">
        <v>165624</v>
      </c>
      <c r="P1142" s="229">
        <v>45628.468819444446</v>
      </c>
      <c r="Q1142" s="19">
        <v>165.624</v>
      </c>
      <c r="R1142" s="19" t="s">
        <v>43</v>
      </c>
      <c r="S1142" s="62" t="s">
        <v>297</v>
      </c>
    </row>
    <row r="1143" spans="1:19" x14ac:dyDescent="0.25">
      <c r="A1143" s="62" t="s">
        <v>297</v>
      </c>
      <c r="B1143" s="19">
        <v>39355652</v>
      </c>
      <c r="C1143" s="19" t="s">
        <v>7603</v>
      </c>
      <c r="D1143" s="19">
        <v>377308</v>
      </c>
      <c r="E1143" s="19">
        <v>4595714</v>
      </c>
      <c r="F1143" s="19">
        <v>24</v>
      </c>
      <c r="G1143" s="36">
        <v>45628</v>
      </c>
      <c r="H1143" s="19">
        <v>0</v>
      </c>
      <c r="I1143" s="19">
        <v>0</v>
      </c>
      <c r="J1143" s="19">
        <v>1938</v>
      </c>
      <c r="K1143" s="19" t="s">
        <v>163</v>
      </c>
      <c r="L1143" s="19">
        <v>1</v>
      </c>
      <c r="M1143" s="19">
        <v>4010427</v>
      </c>
      <c r="N1143" s="19" t="s">
        <v>215</v>
      </c>
      <c r="O1143" s="19">
        <v>132510</v>
      </c>
      <c r="P1143" s="229">
        <v>45628.470358796294</v>
      </c>
      <c r="Q1143" s="19">
        <v>132.51</v>
      </c>
      <c r="R1143" s="19" t="s">
        <v>43</v>
      </c>
      <c r="S1143" s="62" t="s">
        <v>297</v>
      </c>
    </row>
    <row r="1144" spans="1:19" x14ac:dyDescent="0.25">
      <c r="A1144" s="62" t="s">
        <v>297</v>
      </c>
      <c r="B1144" s="19">
        <v>39355652</v>
      </c>
      <c r="C1144" s="19" t="s">
        <v>7603</v>
      </c>
      <c r="D1144" s="19">
        <v>377308</v>
      </c>
      <c r="E1144" s="19">
        <v>4595714</v>
      </c>
      <c r="F1144" s="19">
        <v>25</v>
      </c>
      <c r="G1144" s="36">
        <v>45628</v>
      </c>
      <c r="H1144" s="19">
        <v>0</v>
      </c>
      <c r="I1144" s="19">
        <v>1</v>
      </c>
      <c r="J1144" s="19">
        <v>0</v>
      </c>
      <c r="L1144" s="19">
        <v>1</v>
      </c>
      <c r="O1144" s="19">
        <v>1677963</v>
      </c>
      <c r="P1144" s="229">
        <v>45628.48978009259</v>
      </c>
      <c r="Q1144" s="19">
        <v>1677.963</v>
      </c>
      <c r="R1144" s="19" t="s">
        <v>43</v>
      </c>
      <c r="S1144" s="62" t="s">
        <v>297</v>
      </c>
    </row>
    <row r="1145" spans="1:19" x14ac:dyDescent="0.25">
      <c r="A1145" s="62" t="s">
        <v>297</v>
      </c>
      <c r="B1145" s="19">
        <v>39355652</v>
      </c>
      <c r="C1145" s="19" t="s">
        <v>7603</v>
      </c>
      <c r="D1145" s="19">
        <v>377308</v>
      </c>
      <c r="E1145" s="19">
        <v>4595714</v>
      </c>
      <c r="F1145" s="19">
        <v>26</v>
      </c>
      <c r="G1145" s="36">
        <v>45628</v>
      </c>
      <c r="H1145" s="19">
        <v>0</v>
      </c>
      <c r="I1145" s="19">
        <v>0</v>
      </c>
      <c r="J1145" s="19">
        <v>-3</v>
      </c>
      <c r="K1145" s="19" t="s">
        <v>185</v>
      </c>
      <c r="L1145" s="19">
        <v>1</v>
      </c>
      <c r="O1145" s="19">
        <v>9447</v>
      </c>
      <c r="P1145" s="229">
        <v>45628.489884259259</v>
      </c>
      <c r="Q1145" s="19">
        <v>9.4469999999999992</v>
      </c>
      <c r="R1145" s="19" t="s">
        <v>43</v>
      </c>
      <c r="S1145" s="62" t="s">
        <v>297</v>
      </c>
    </row>
    <row r="1146" spans="1:19" x14ac:dyDescent="0.25">
      <c r="A1146" s="62" t="s">
        <v>297</v>
      </c>
      <c r="B1146" s="19">
        <v>39355652</v>
      </c>
      <c r="C1146" s="19" t="s">
        <v>7603</v>
      </c>
      <c r="D1146" s="19">
        <v>377308</v>
      </c>
      <c r="E1146" s="19">
        <v>4595714</v>
      </c>
      <c r="F1146" s="19">
        <v>27</v>
      </c>
      <c r="G1146" s="36">
        <v>45628</v>
      </c>
      <c r="H1146" s="19">
        <v>1</v>
      </c>
      <c r="I1146" s="19">
        <v>0</v>
      </c>
      <c r="J1146" s="19">
        <v>0</v>
      </c>
      <c r="L1146" s="19">
        <v>1</v>
      </c>
      <c r="M1146" s="19">
        <v>4010427</v>
      </c>
      <c r="N1146" s="19" t="s">
        <v>215</v>
      </c>
      <c r="O1146" s="19">
        <v>225016</v>
      </c>
      <c r="P1146" s="229">
        <v>45628.492488425924</v>
      </c>
      <c r="Q1146" s="19">
        <v>225.01599999999999</v>
      </c>
      <c r="R1146" s="19" t="s">
        <v>43</v>
      </c>
      <c r="S1146" s="62" t="s">
        <v>297</v>
      </c>
    </row>
    <row r="1147" spans="1:19" x14ac:dyDescent="0.25">
      <c r="A1147" s="62" t="s">
        <v>297</v>
      </c>
      <c r="B1147" s="19">
        <v>39355652</v>
      </c>
      <c r="C1147" s="19" t="s">
        <v>7603</v>
      </c>
      <c r="D1147" s="19">
        <v>377308</v>
      </c>
      <c r="E1147" s="19">
        <v>4595714</v>
      </c>
      <c r="F1147" s="19">
        <v>28</v>
      </c>
      <c r="G1147" s="36">
        <v>45628</v>
      </c>
      <c r="H1147" s="19">
        <v>0</v>
      </c>
      <c r="I1147" s="19">
        <v>0</v>
      </c>
      <c r="J1147" s="19">
        <v>1938</v>
      </c>
      <c r="K1147" s="19" t="s">
        <v>163</v>
      </c>
      <c r="L1147" s="19">
        <v>1</v>
      </c>
      <c r="M1147" s="19">
        <v>4010427</v>
      </c>
      <c r="N1147" s="19" t="s">
        <v>215</v>
      </c>
      <c r="O1147" s="19">
        <v>280357</v>
      </c>
      <c r="P1147" s="229">
        <v>45628.495740740742</v>
      </c>
      <c r="Q1147" s="19">
        <v>280.35700000000003</v>
      </c>
      <c r="R1147" s="19" t="s">
        <v>43</v>
      </c>
      <c r="S1147" s="62" t="s">
        <v>297</v>
      </c>
    </row>
    <row r="1148" spans="1:19" x14ac:dyDescent="0.25">
      <c r="A1148" s="62" t="s">
        <v>297</v>
      </c>
      <c r="B1148" s="19">
        <v>39355652</v>
      </c>
      <c r="C1148" s="19" t="s">
        <v>7603</v>
      </c>
      <c r="D1148" s="19">
        <v>377308</v>
      </c>
      <c r="E1148" s="19">
        <v>4595714</v>
      </c>
      <c r="F1148" s="19">
        <v>29</v>
      </c>
      <c r="G1148" s="36">
        <v>45628</v>
      </c>
      <c r="H1148" s="19">
        <v>0</v>
      </c>
      <c r="I1148" s="19">
        <v>1</v>
      </c>
      <c r="J1148" s="19">
        <v>0</v>
      </c>
      <c r="L1148" s="19">
        <v>1</v>
      </c>
      <c r="O1148" s="19">
        <v>1033933</v>
      </c>
      <c r="P1148" s="229">
        <v>45628.507696759261</v>
      </c>
      <c r="Q1148" s="19">
        <v>1033.933</v>
      </c>
      <c r="R1148" s="19" t="s">
        <v>43</v>
      </c>
      <c r="S1148" s="62" t="s">
        <v>297</v>
      </c>
    </row>
    <row r="1149" spans="1:19" x14ac:dyDescent="0.25">
      <c r="A1149" s="62" t="s">
        <v>297</v>
      </c>
      <c r="B1149" s="19">
        <v>39355652</v>
      </c>
      <c r="C1149" s="19" t="s">
        <v>7603</v>
      </c>
      <c r="D1149" s="19">
        <v>377308</v>
      </c>
      <c r="E1149" s="19">
        <v>4595714</v>
      </c>
      <c r="F1149" s="19">
        <v>30</v>
      </c>
      <c r="G1149" s="36">
        <v>45628</v>
      </c>
      <c r="H1149" s="19">
        <v>0</v>
      </c>
      <c r="I1149" s="19">
        <v>0</v>
      </c>
      <c r="J1149" s="19">
        <v>1933</v>
      </c>
      <c r="K1149" s="19" t="s">
        <v>167</v>
      </c>
      <c r="L1149" s="19">
        <v>1</v>
      </c>
      <c r="O1149" s="19">
        <v>3622267</v>
      </c>
      <c r="P1149" s="229">
        <v>45628.549629629626</v>
      </c>
      <c r="Q1149" s="19">
        <v>3622.2669999999998</v>
      </c>
      <c r="R1149" s="19" t="s">
        <v>43</v>
      </c>
      <c r="S1149" s="62" t="s">
        <v>297</v>
      </c>
    </row>
    <row r="1150" spans="1:19" x14ac:dyDescent="0.25">
      <c r="A1150" s="62" t="s">
        <v>297</v>
      </c>
      <c r="B1150" s="19">
        <v>39355652</v>
      </c>
      <c r="C1150" s="19" t="s">
        <v>7603</v>
      </c>
      <c r="D1150" s="19">
        <v>377308</v>
      </c>
      <c r="E1150" s="19">
        <v>4595714</v>
      </c>
      <c r="F1150" s="19">
        <v>31</v>
      </c>
      <c r="G1150" s="36">
        <v>45628</v>
      </c>
      <c r="H1150" s="19">
        <v>0</v>
      </c>
      <c r="I1150" s="19">
        <v>1</v>
      </c>
      <c r="J1150" s="19">
        <v>0</v>
      </c>
      <c r="L1150" s="19">
        <v>1</v>
      </c>
      <c r="O1150" s="19">
        <v>129260</v>
      </c>
      <c r="P1150" s="229">
        <v>45628.551122685189</v>
      </c>
      <c r="Q1150" s="19">
        <v>129.26</v>
      </c>
      <c r="R1150" s="19" t="s">
        <v>43</v>
      </c>
      <c r="S1150" s="62" t="s">
        <v>297</v>
      </c>
    </row>
    <row r="1151" spans="1:19" x14ac:dyDescent="0.25">
      <c r="A1151" s="62" t="s">
        <v>297</v>
      </c>
      <c r="B1151" s="19">
        <v>39355652</v>
      </c>
      <c r="C1151" s="19" t="s">
        <v>7603</v>
      </c>
      <c r="D1151" s="19">
        <v>377308</v>
      </c>
      <c r="E1151" s="19">
        <v>4595714</v>
      </c>
      <c r="F1151" s="19">
        <v>32</v>
      </c>
      <c r="G1151" s="36">
        <v>45628</v>
      </c>
      <c r="H1151" s="19">
        <v>0</v>
      </c>
      <c r="I1151" s="19">
        <v>0</v>
      </c>
      <c r="J1151" s="19">
        <v>-3</v>
      </c>
      <c r="K1151" s="19" t="s">
        <v>185</v>
      </c>
      <c r="L1151" s="19">
        <v>1</v>
      </c>
      <c r="O1151" s="19">
        <v>12327</v>
      </c>
      <c r="P1151" s="229">
        <v>45628.551261574074</v>
      </c>
      <c r="Q1151" s="19">
        <v>12.327</v>
      </c>
      <c r="R1151" s="19" t="s">
        <v>43</v>
      </c>
      <c r="S1151" s="62" t="s">
        <v>297</v>
      </c>
    </row>
    <row r="1152" spans="1:19" x14ac:dyDescent="0.25">
      <c r="A1152" s="62" t="s">
        <v>297</v>
      </c>
      <c r="B1152" s="19">
        <v>39355652</v>
      </c>
      <c r="C1152" s="19" t="s">
        <v>7603</v>
      </c>
      <c r="D1152" s="19">
        <v>377308</v>
      </c>
      <c r="E1152" s="19">
        <v>4595714</v>
      </c>
      <c r="F1152" s="19">
        <v>33</v>
      </c>
      <c r="G1152" s="36">
        <v>45628</v>
      </c>
      <c r="H1152" s="19">
        <v>1</v>
      </c>
      <c r="I1152" s="19">
        <v>0</v>
      </c>
      <c r="J1152" s="19">
        <v>0</v>
      </c>
      <c r="L1152" s="19">
        <v>1</v>
      </c>
      <c r="M1152" s="19">
        <v>4010427</v>
      </c>
      <c r="N1152" s="19" t="s">
        <v>215</v>
      </c>
      <c r="O1152" s="19">
        <v>152826</v>
      </c>
      <c r="P1152" s="229">
        <v>45628.553032407406</v>
      </c>
      <c r="Q1152" s="19">
        <v>152.82599999999999</v>
      </c>
      <c r="R1152" s="19" t="s">
        <v>43</v>
      </c>
      <c r="S1152" s="62" t="s">
        <v>297</v>
      </c>
    </row>
    <row r="1153" spans="1:19" x14ac:dyDescent="0.25">
      <c r="A1153" s="62" t="s">
        <v>297</v>
      </c>
      <c r="B1153" s="19">
        <v>39355652</v>
      </c>
      <c r="C1153" s="19" t="s">
        <v>7603</v>
      </c>
      <c r="D1153" s="19">
        <v>377308</v>
      </c>
      <c r="E1153" s="19">
        <v>4595714</v>
      </c>
      <c r="F1153" s="19">
        <v>34</v>
      </c>
      <c r="G1153" s="36">
        <v>45628</v>
      </c>
      <c r="H1153" s="19">
        <v>0</v>
      </c>
      <c r="I1153" s="19">
        <v>0</v>
      </c>
      <c r="J1153" s="19">
        <v>1938</v>
      </c>
      <c r="K1153" s="19" t="s">
        <v>163</v>
      </c>
      <c r="L1153" s="19">
        <v>1</v>
      </c>
      <c r="M1153" s="19">
        <v>4010427</v>
      </c>
      <c r="N1153" s="19" t="s">
        <v>215</v>
      </c>
      <c r="O1153" s="19">
        <v>341900</v>
      </c>
      <c r="P1153" s="229">
        <v>45628.556990740741</v>
      </c>
      <c r="Q1153" s="19">
        <v>341.9</v>
      </c>
      <c r="R1153" s="19" t="s">
        <v>43</v>
      </c>
      <c r="S1153" s="62" t="s">
        <v>297</v>
      </c>
    </row>
    <row r="1154" spans="1:19" x14ac:dyDescent="0.25">
      <c r="A1154" s="62" t="s">
        <v>297</v>
      </c>
      <c r="B1154" s="19">
        <v>39355652</v>
      </c>
      <c r="C1154" s="19" t="s">
        <v>7603</v>
      </c>
      <c r="D1154" s="19">
        <v>377308</v>
      </c>
      <c r="E1154" s="19">
        <v>4595714</v>
      </c>
      <c r="F1154" s="19">
        <v>35</v>
      </c>
      <c r="G1154" s="36">
        <v>45628</v>
      </c>
      <c r="H1154" s="19">
        <v>0</v>
      </c>
      <c r="I1154" s="19">
        <v>1</v>
      </c>
      <c r="J1154" s="19">
        <v>0</v>
      </c>
      <c r="L1154" s="19">
        <v>1</v>
      </c>
      <c r="O1154" s="19">
        <v>458944</v>
      </c>
      <c r="P1154" s="229">
        <v>45628.562303240738</v>
      </c>
      <c r="Q1154" s="19">
        <v>458.94400000000002</v>
      </c>
      <c r="R1154" s="19" t="s">
        <v>43</v>
      </c>
      <c r="S1154" s="62" t="s">
        <v>297</v>
      </c>
    </row>
    <row r="1155" spans="1:19" x14ac:dyDescent="0.25">
      <c r="A1155" s="62" t="s">
        <v>297</v>
      </c>
      <c r="B1155" s="19">
        <v>39355652</v>
      </c>
      <c r="C1155" s="19" t="s">
        <v>7603</v>
      </c>
      <c r="D1155" s="19">
        <v>377308</v>
      </c>
      <c r="E1155" s="19">
        <v>4595714</v>
      </c>
      <c r="F1155" s="19">
        <v>36</v>
      </c>
      <c r="G1155" s="36">
        <v>45628</v>
      </c>
      <c r="H1155" s="19">
        <v>0</v>
      </c>
      <c r="I1155" s="19">
        <v>0</v>
      </c>
      <c r="J1155" s="19">
        <v>-3</v>
      </c>
      <c r="K1155" s="19" t="s">
        <v>185</v>
      </c>
      <c r="L1155" s="19">
        <v>1</v>
      </c>
      <c r="O1155" s="19">
        <v>12786</v>
      </c>
      <c r="P1155" s="229">
        <v>45628.5624537037</v>
      </c>
      <c r="Q1155" s="19">
        <v>12.786</v>
      </c>
      <c r="R1155" s="19" t="s">
        <v>43</v>
      </c>
      <c r="S1155" s="62" t="s">
        <v>297</v>
      </c>
    </row>
    <row r="1156" spans="1:19" x14ac:dyDescent="0.25">
      <c r="A1156" s="62" t="s">
        <v>297</v>
      </c>
      <c r="B1156" s="19">
        <v>39355652</v>
      </c>
      <c r="C1156" s="19" t="s">
        <v>7603</v>
      </c>
      <c r="D1156" s="19">
        <v>377308</v>
      </c>
      <c r="E1156" s="19">
        <v>4595714</v>
      </c>
      <c r="F1156" s="19">
        <v>37</v>
      </c>
      <c r="G1156" s="36">
        <v>45628</v>
      </c>
      <c r="H1156" s="19">
        <v>1</v>
      </c>
      <c r="I1156" s="19">
        <v>0</v>
      </c>
      <c r="J1156" s="19">
        <v>0</v>
      </c>
      <c r="L1156" s="19">
        <v>1</v>
      </c>
      <c r="M1156" s="19">
        <v>4010427</v>
      </c>
      <c r="N1156" s="19" t="s">
        <v>215</v>
      </c>
      <c r="O1156" s="19">
        <v>153557</v>
      </c>
      <c r="P1156" s="229">
        <v>45628.56422453704</v>
      </c>
      <c r="Q1156" s="19">
        <v>153.55699999999999</v>
      </c>
      <c r="R1156" s="19" t="s">
        <v>43</v>
      </c>
      <c r="S1156" s="62" t="s">
        <v>297</v>
      </c>
    </row>
    <row r="1157" spans="1:19" x14ac:dyDescent="0.25">
      <c r="A1157" s="62" t="s">
        <v>297</v>
      </c>
      <c r="B1157" s="19">
        <v>39355652</v>
      </c>
      <c r="C1157" s="19" t="s">
        <v>7603</v>
      </c>
      <c r="D1157" s="19">
        <v>377308</v>
      </c>
      <c r="E1157" s="19">
        <v>4595714</v>
      </c>
      <c r="F1157" s="19">
        <v>38</v>
      </c>
      <c r="G1157" s="36">
        <v>45628</v>
      </c>
      <c r="H1157" s="19">
        <v>0</v>
      </c>
      <c r="I1157" s="19">
        <v>0</v>
      </c>
      <c r="J1157" s="19">
        <v>1938</v>
      </c>
      <c r="K1157" s="19" t="s">
        <v>163</v>
      </c>
      <c r="L1157" s="19">
        <v>1</v>
      </c>
      <c r="M1157" s="19">
        <v>4010427</v>
      </c>
      <c r="N1157" s="19" t="s">
        <v>215</v>
      </c>
      <c r="O1157" s="19">
        <v>476473</v>
      </c>
      <c r="P1157" s="229">
        <v>45628.569745370369</v>
      </c>
      <c r="Q1157" s="19">
        <v>476.47300000000001</v>
      </c>
      <c r="R1157" s="19" t="s">
        <v>43</v>
      </c>
      <c r="S1157" s="62" t="s">
        <v>297</v>
      </c>
    </row>
    <row r="1158" spans="1:19" x14ac:dyDescent="0.25">
      <c r="A1158" s="62" t="s">
        <v>297</v>
      </c>
      <c r="B1158" s="19">
        <v>39355652</v>
      </c>
      <c r="C1158" s="19" t="s">
        <v>7603</v>
      </c>
      <c r="D1158" s="19">
        <v>377308</v>
      </c>
      <c r="E1158" s="19">
        <v>4595714</v>
      </c>
      <c r="F1158" s="19">
        <v>39</v>
      </c>
      <c r="G1158" s="36">
        <v>45628</v>
      </c>
      <c r="H1158" s="19">
        <v>0</v>
      </c>
      <c r="I1158" s="19">
        <v>1</v>
      </c>
      <c r="J1158" s="19">
        <v>0</v>
      </c>
      <c r="L1158" s="19">
        <v>1</v>
      </c>
      <c r="O1158" s="19">
        <v>24</v>
      </c>
      <c r="P1158" s="229">
        <v>45628.569745370369</v>
      </c>
      <c r="Q1158" s="19">
        <v>2.4E-2</v>
      </c>
      <c r="R1158" s="19" t="s">
        <v>43</v>
      </c>
      <c r="S1158" s="62" t="s">
        <v>297</v>
      </c>
    </row>
    <row r="1159" spans="1:19" x14ac:dyDescent="0.25">
      <c r="A1159" s="62" t="s">
        <v>297</v>
      </c>
      <c r="B1159" s="19">
        <v>39355652</v>
      </c>
      <c r="C1159" s="19" t="s">
        <v>7603</v>
      </c>
      <c r="D1159" s="19">
        <v>377308</v>
      </c>
      <c r="E1159" s="19">
        <v>4595714</v>
      </c>
      <c r="F1159" s="19">
        <v>40</v>
      </c>
      <c r="G1159" s="36">
        <v>45628</v>
      </c>
      <c r="H1159" s="19">
        <v>0</v>
      </c>
      <c r="I1159" s="19">
        <v>0</v>
      </c>
      <c r="J1159" s="19">
        <v>-3</v>
      </c>
      <c r="K1159" s="19" t="s">
        <v>185</v>
      </c>
      <c r="L1159" s="19">
        <v>1</v>
      </c>
      <c r="O1159" s="19">
        <v>11030</v>
      </c>
      <c r="P1159" s="229">
        <v>45628.569872685184</v>
      </c>
      <c r="Q1159" s="19">
        <v>11.03</v>
      </c>
      <c r="R1159" s="19" t="s">
        <v>43</v>
      </c>
      <c r="S1159" s="62" t="s">
        <v>297</v>
      </c>
    </row>
    <row r="1160" spans="1:19" x14ac:dyDescent="0.25">
      <c r="A1160" s="62" t="s">
        <v>297</v>
      </c>
      <c r="B1160" s="19">
        <v>39355652</v>
      </c>
      <c r="C1160" s="19" t="s">
        <v>7603</v>
      </c>
      <c r="D1160" s="19">
        <v>377308</v>
      </c>
      <c r="E1160" s="19">
        <v>4595714</v>
      </c>
      <c r="F1160" s="19">
        <v>41</v>
      </c>
      <c r="G1160" s="36">
        <v>45628</v>
      </c>
      <c r="H1160" s="19">
        <v>1</v>
      </c>
      <c r="I1160" s="19">
        <v>0</v>
      </c>
      <c r="J1160" s="19">
        <v>0</v>
      </c>
      <c r="L1160" s="19">
        <v>1</v>
      </c>
      <c r="M1160" s="19">
        <v>4010427</v>
      </c>
      <c r="N1160" s="19" t="s">
        <v>215</v>
      </c>
      <c r="O1160" s="19">
        <v>146353</v>
      </c>
      <c r="P1160" s="229">
        <v>45628.571562500001</v>
      </c>
      <c r="Q1160" s="19">
        <v>146.35300000000001</v>
      </c>
      <c r="R1160" s="19" t="s">
        <v>43</v>
      </c>
      <c r="S1160" s="62" t="s">
        <v>297</v>
      </c>
    </row>
    <row r="1161" spans="1:19" x14ac:dyDescent="0.25">
      <c r="A1161" s="62" t="s">
        <v>297</v>
      </c>
      <c r="B1161" s="19">
        <v>39355652</v>
      </c>
      <c r="C1161" s="19" t="s">
        <v>7603</v>
      </c>
      <c r="D1161" s="19">
        <v>377308</v>
      </c>
      <c r="E1161" s="19">
        <v>4595714</v>
      </c>
      <c r="F1161" s="19">
        <v>42</v>
      </c>
      <c r="G1161" s="36">
        <v>45628</v>
      </c>
      <c r="H1161" s="19">
        <v>0</v>
      </c>
      <c r="I1161" s="19">
        <v>0</v>
      </c>
      <c r="J1161" s="19">
        <v>1938</v>
      </c>
      <c r="K1161" s="19" t="s">
        <v>163</v>
      </c>
      <c r="L1161" s="19">
        <v>1</v>
      </c>
      <c r="M1161" s="19">
        <v>4010427</v>
      </c>
      <c r="N1161" s="19" t="s">
        <v>215</v>
      </c>
      <c r="O1161" s="19">
        <v>360343</v>
      </c>
      <c r="P1161" s="229">
        <v>45628.575740740744</v>
      </c>
      <c r="Q1161" s="19">
        <v>360.34300000000002</v>
      </c>
      <c r="R1161" s="19" t="s">
        <v>43</v>
      </c>
      <c r="S1161" s="62" t="s">
        <v>297</v>
      </c>
    </row>
    <row r="1162" spans="1:19" x14ac:dyDescent="0.25">
      <c r="A1162" s="62" t="s">
        <v>297</v>
      </c>
      <c r="B1162" s="19">
        <v>39355652</v>
      </c>
      <c r="C1162" s="19" t="s">
        <v>7603</v>
      </c>
      <c r="D1162" s="19">
        <v>377308</v>
      </c>
      <c r="E1162" s="19">
        <v>4595714</v>
      </c>
      <c r="F1162" s="19">
        <v>43</v>
      </c>
      <c r="G1162" s="36">
        <v>45628</v>
      </c>
      <c r="H1162" s="19">
        <v>0</v>
      </c>
      <c r="I1162" s="19">
        <v>1</v>
      </c>
      <c r="J1162" s="19">
        <v>0</v>
      </c>
      <c r="L1162" s="19">
        <v>1</v>
      </c>
      <c r="O1162" s="19">
        <v>944524</v>
      </c>
      <c r="P1162" s="229">
        <v>45628.58666666667</v>
      </c>
      <c r="Q1162" s="19">
        <v>944.524</v>
      </c>
      <c r="R1162" s="19" t="s">
        <v>43</v>
      </c>
      <c r="S1162" s="62" t="s">
        <v>297</v>
      </c>
    </row>
    <row r="1163" spans="1:19" x14ac:dyDescent="0.25">
      <c r="A1163" s="62" t="s">
        <v>297</v>
      </c>
      <c r="B1163" s="19">
        <v>39355652</v>
      </c>
      <c r="C1163" s="19" t="s">
        <v>7603</v>
      </c>
      <c r="D1163" s="19">
        <v>377308</v>
      </c>
      <c r="E1163" s="19">
        <v>4595714</v>
      </c>
      <c r="F1163" s="19">
        <v>44</v>
      </c>
      <c r="G1163" s="36">
        <v>45628</v>
      </c>
      <c r="H1163" s="19">
        <v>0</v>
      </c>
      <c r="I1163" s="19">
        <v>0</v>
      </c>
      <c r="J1163" s="19">
        <v>-3</v>
      </c>
      <c r="K1163" s="19" t="s">
        <v>185</v>
      </c>
      <c r="L1163" s="19">
        <v>1</v>
      </c>
      <c r="O1163" s="19">
        <v>10906</v>
      </c>
      <c r="P1163" s="229">
        <v>45628.586793981478</v>
      </c>
      <c r="Q1163" s="19">
        <v>10.906000000000001</v>
      </c>
      <c r="R1163" s="19" t="s">
        <v>43</v>
      </c>
      <c r="S1163" s="62" t="s">
        <v>297</v>
      </c>
    </row>
    <row r="1164" spans="1:19" x14ac:dyDescent="0.25">
      <c r="A1164" s="62" t="s">
        <v>297</v>
      </c>
      <c r="B1164" s="19">
        <v>39355652</v>
      </c>
      <c r="C1164" s="19" t="s">
        <v>7603</v>
      </c>
      <c r="D1164" s="19">
        <v>377308</v>
      </c>
      <c r="E1164" s="19">
        <v>4595714</v>
      </c>
      <c r="F1164" s="19">
        <v>45</v>
      </c>
      <c r="G1164" s="36">
        <v>45628</v>
      </c>
      <c r="H1164" s="19">
        <v>1</v>
      </c>
      <c r="I1164" s="19">
        <v>0</v>
      </c>
      <c r="J1164" s="19">
        <v>0</v>
      </c>
      <c r="L1164" s="19">
        <v>1</v>
      </c>
      <c r="M1164" s="19">
        <v>4010427</v>
      </c>
      <c r="N1164" s="19" t="s">
        <v>215</v>
      </c>
      <c r="O1164" s="19">
        <v>680150</v>
      </c>
      <c r="P1164" s="229">
        <v>45628.594664351855</v>
      </c>
      <c r="Q1164" s="19">
        <v>680.15</v>
      </c>
      <c r="R1164" s="19" t="s">
        <v>43</v>
      </c>
      <c r="S1164" s="62" t="s">
        <v>297</v>
      </c>
    </row>
    <row r="1165" spans="1:19" x14ac:dyDescent="0.25">
      <c r="A1165" s="62" t="s">
        <v>297</v>
      </c>
      <c r="B1165" s="19">
        <v>39355652</v>
      </c>
      <c r="C1165" s="19" t="s">
        <v>7603</v>
      </c>
      <c r="D1165" s="19">
        <v>377308</v>
      </c>
      <c r="E1165" s="19">
        <v>4595714</v>
      </c>
      <c r="F1165" s="19">
        <v>46</v>
      </c>
      <c r="G1165" s="36">
        <v>45628</v>
      </c>
      <c r="H1165" s="19">
        <v>0</v>
      </c>
      <c r="I1165" s="19">
        <v>0</v>
      </c>
      <c r="J1165" s="19">
        <v>1938</v>
      </c>
      <c r="K1165" s="19" t="s">
        <v>163</v>
      </c>
      <c r="L1165" s="19">
        <v>1</v>
      </c>
      <c r="M1165" s="19">
        <v>4010427</v>
      </c>
      <c r="N1165" s="19" t="s">
        <v>215</v>
      </c>
      <c r="O1165" s="19">
        <v>258757</v>
      </c>
      <c r="P1165" s="229">
        <v>45628.597662037035</v>
      </c>
      <c r="Q1165" s="19">
        <v>258.75700000000001</v>
      </c>
      <c r="R1165" s="19" t="s">
        <v>43</v>
      </c>
      <c r="S1165" s="62" t="s">
        <v>297</v>
      </c>
    </row>
    <row r="1166" spans="1:19" x14ac:dyDescent="0.25">
      <c r="A1166" s="62" t="s">
        <v>297</v>
      </c>
      <c r="B1166" s="19">
        <v>39355652</v>
      </c>
      <c r="C1166" s="19" t="s">
        <v>7603</v>
      </c>
      <c r="D1166" s="19">
        <v>377308</v>
      </c>
      <c r="E1166" s="19">
        <v>4595714</v>
      </c>
      <c r="F1166" s="19">
        <v>47</v>
      </c>
      <c r="G1166" s="36">
        <v>45628</v>
      </c>
      <c r="H1166" s="19">
        <v>0</v>
      </c>
      <c r="I1166" s="19">
        <v>1</v>
      </c>
      <c r="J1166" s="19">
        <v>0</v>
      </c>
      <c r="L1166" s="19">
        <v>1</v>
      </c>
      <c r="O1166" s="19">
        <v>1788867</v>
      </c>
      <c r="P1166" s="229">
        <v>45628.618368055555</v>
      </c>
      <c r="Q1166" s="19">
        <v>1788.867</v>
      </c>
      <c r="R1166" s="19" t="s">
        <v>43</v>
      </c>
      <c r="S1166" s="62" t="s">
        <v>297</v>
      </c>
    </row>
    <row r="1167" spans="1:19" x14ac:dyDescent="0.25">
      <c r="A1167" s="62" t="s">
        <v>297</v>
      </c>
      <c r="B1167" s="19">
        <v>39355652</v>
      </c>
      <c r="C1167" s="19" t="s">
        <v>7603</v>
      </c>
      <c r="D1167" s="19">
        <v>377308</v>
      </c>
      <c r="E1167" s="19">
        <v>4595714</v>
      </c>
      <c r="F1167" s="19">
        <v>48</v>
      </c>
      <c r="G1167" s="36">
        <v>45628</v>
      </c>
      <c r="H1167" s="19">
        <v>0</v>
      </c>
      <c r="I1167" s="19">
        <v>0</v>
      </c>
      <c r="J1167" s="19">
        <v>-3</v>
      </c>
      <c r="K1167" s="19" t="s">
        <v>185</v>
      </c>
      <c r="L1167" s="19">
        <v>1</v>
      </c>
      <c r="O1167" s="19">
        <v>11056</v>
      </c>
      <c r="P1167" s="229">
        <v>45628.618495370371</v>
      </c>
      <c r="Q1167" s="19">
        <v>11.055999999999999</v>
      </c>
      <c r="R1167" s="19" t="s">
        <v>43</v>
      </c>
      <c r="S1167" s="62" t="s">
        <v>297</v>
      </c>
    </row>
    <row r="1168" spans="1:19" x14ac:dyDescent="0.25">
      <c r="A1168" s="62" t="s">
        <v>297</v>
      </c>
      <c r="B1168" s="19">
        <v>39355652</v>
      </c>
      <c r="C1168" s="19" t="s">
        <v>7603</v>
      </c>
      <c r="D1168" s="19">
        <v>377308</v>
      </c>
      <c r="E1168" s="19">
        <v>4595714</v>
      </c>
      <c r="F1168" s="19">
        <v>49</v>
      </c>
      <c r="G1168" s="36">
        <v>45628</v>
      </c>
      <c r="H1168" s="19">
        <v>1</v>
      </c>
      <c r="I1168" s="19">
        <v>0</v>
      </c>
      <c r="J1168" s="19">
        <v>0</v>
      </c>
      <c r="L1168" s="19">
        <v>1</v>
      </c>
      <c r="M1168" s="19">
        <v>4010427</v>
      </c>
      <c r="N1168" s="19" t="s">
        <v>215</v>
      </c>
      <c r="O1168" s="19">
        <v>205980</v>
      </c>
      <c r="P1168" s="229">
        <v>45628.620879629627</v>
      </c>
      <c r="Q1168" s="19">
        <v>205.98</v>
      </c>
      <c r="R1168" s="19" t="s">
        <v>43</v>
      </c>
      <c r="S1168" s="62" t="s">
        <v>297</v>
      </c>
    </row>
    <row r="1169" spans="1:19" x14ac:dyDescent="0.25">
      <c r="A1169" s="62" t="s">
        <v>297</v>
      </c>
      <c r="B1169" s="19">
        <v>39355652</v>
      </c>
      <c r="C1169" s="19" t="s">
        <v>7603</v>
      </c>
      <c r="D1169" s="19">
        <v>377308</v>
      </c>
      <c r="E1169" s="19">
        <v>4595714</v>
      </c>
      <c r="F1169" s="19">
        <v>50</v>
      </c>
      <c r="G1169" s="36">
        <v>45628</v>
      </c>
      <c r="H1169" s="19">
        <v>0</v>
      </c>
      <c r="I1169" s="19">
        <v>0</v>
      </c>
      <c r="J1169" s="19">
        <v>1938</v>
      </c>
      <c r="K1169" s="19" t="s">
        <v>163</v>
      </c>
      <c r="L1169" s="19">
        <v>1</v>
      </c>
      <c r="M1169" s="19">
        <v>4010427</v>
      </c>
      <c r="N1169" s="19" t="s">
        <v>215</v>
      </c>
      <c r="O1169" s="19">
        <v>223270</v>
      </c>
      <c r="P1169" s="229">
        <v>45628.623460648145</v>
      </c>
      <c r="Q1169" s="19">
        <v>223.27</v>
      </c>
      <c r="R1169" s="19" t="s">
        <v>43</v>
      </c>
      <c r="S1169" s="62" t="s">
        <v>297</v>
      </c>
    </row>
    <row r="1170" spans="1:19" x14ac:dyDescent="0.25">
      <c r="A1170" s="62" t="s">
        <v>297</v>
      </c>
      <c r="B1170" s="19">
        <v>39355652</v>
      </c>
      <c r="C1170" s="19" t="s">
        <v>7603</v>
      </c>
      <c r="D1170" s="19">
        <v>377308</v>
      </c>
      <c r="E1170" s="19">
        <v>4595714</v>
      </c>
      <c r="F1170" s="19">
        <v>51</v>
      </c>
      <c r="G1170" s="36">
        <v>45628</v>
      </c>
      <c r="H1170" s="19">
        <v>0</v>
      </c>
      <c r="I1170" s="19">
        <v>1</v>
      </c>
      <c r="J1170" s="19">
        <v>0</v>
      </c>
      <c r="L1170" s="19">
        <v>1</v>
      </c>
      <c r="O1170" s="19">
        <v>956697</v>
      </c>
      <c r="P1170" s="229">
        <v>45628.63453703704</v>
      </c>
      <c r="Q1170" s="19">
        <v>956.697</v>
      </c>
      <c r="R1170" s="19" t="s">
        <v>43</v>
      </c>
      <c r="S1170" s="62" t="s">
        <v>297</v>
      </c>
    </row>
    <row r="1171" spans="1:19" x14ac:dyDescent="0.25">
      <c r="A1171" s="62" t="s">
        <v>297</v>
      </c>
      <c r="B1171" s="19">
        <v>39355652</v>
      </c>
      <c r="C1171" s="19" t="s">
        <v>7603</v>
      </c>
      <c r="D1171" s="19">
        <v>377308</v>
      </c>
      <c r="E1171" s="19">
        <v>4595714</v>
      </c>
      <c r="F1171" s="19">
        <v>52</v>
      </c>
      <c r="G1171" s="36">
        <v>45628</v>
      </c>
      <c r="H1171" s="19">
        <v>0</v>
      </c>
      <c r="I1171" s="19">
        <v>0</v>
      </c>
      <c r="J1171" s="19">
        <v>-3</v>
      </c>
      <c r="K1171" s="19" t="s">
        <v>185</v>
      </c>
      <c r="L1171" s="19">
        <v>1</v>
      </c>
      <c r="O1171" s="19">
        <v>12910</v>
      </c>
      <c r="P1171" s="229">
        <v>45628.634687500002</v>
      </c>
      <c r="Q1171" s="19">
        <v>12.91</v>
      </c>
      <c r="R1171" s="19" t="s">
        <v>43</v>
      </c>
      <c r="S1171" s="62" t="s">
        <v>297</v>
      </c>
    </row>
    <row r="1172" spans="1:19" x14ac:dyDescent="0.25">
      <c r="A1172" s="62" t="s">
        <v>297</v>
      </c>
      <c r="B1172" s="19">
        <v>39355652</v>
      </c>
      <c r="C1172" s="19" t="s">
        <v>7603</v>
      </c>
      <c r="D1172" s="19">
        <v>377308</v>
      </c>
      <c r="E1172" s="19">
        <v>4595714</v>
      </c>
      <c r="F1172" s="19">
        <v>53</v>
      </c>
      <c r="G1172" s="36">
        <v>45628</v>
      </c>
      <c r="H1172" s="19">
        <v>1</v>
      </c>
      <c r="I1172" s="19">
        <v>0</v>
      </c>
      <c r="J1172" s="19">
        <v>0</v>
      </c>
      <c r="L1172" s="19">
        <v>1</v>
      </c>
      <c r="M1172" s="19">
        <v>4010427</v>
      </c>
      <c r="N1172" s="19" t="s">
        <v>215</v>
      </c>
      <c r="O1172" s="19">
        <v>256683</v>
      </c>
      <c r="P1172" s="229">
        <v>45628.637650462966</v>
      </c>
      <c r="Q1172" s="19">
        <v>256.68299999999999</v>
      </c>
      <c r="R1172" s="19" t="s">
        <v>43</v>
      </c>
      <c r="S1172" s="62" t="s">
        <v>297</v>
      </c>
    </row>
    <row r="1173" spans="1:19" x14ac:dyDescent="0.25">
      <c r="A1173" s="62" t="s">
        <v>297</v>
      </c>
      <c r="B1173" s="19">
        <v>39355652</v>
      </c>
      <c r="C1173" s="19" t="s">
        <v>7603</v>
      </c>
      <c r="D1173" s="19">
        <v>377308</v>
      </c>
      <c r="E1173" s="19">
        <v>4595714</v>
      </c>
      <c r="F1173" s="19">
        <v>54</v>
      </c>
      <c r="G1173" s="36">
        <v>45628</v>
      </c>
      <c r="H1173" s="19">
        <v>0</v>
      </c>
      <c r="I1173" s="19">
        <v>0</v>
      </c>
      <c r="J1173" s="19">
        <v>1938</v>
      </c>
      <c r="K1173" s="19" t="s">
        <v>163</v>
      </c>
      <c r="L1173" s="19">
        <v>1</v>
      </c>
      <c r="M1173" s="19">
        <v>4010427</v>
      </c>
      <c r="N1173" s="19" t="s">
        <v>215</v>
      </c>
      <c r="O1173" s="19">
        <v>316484</v>
      </c>
      <c r="P1173" s="229">
        <v>45628.641319444447</v>
      </c>
      <c r="Q1173" s="19">
        <v>316.48399999999998</v>
      </c>
      <c r="R1173" s="19" t="s">
        <v>43</v>
      </c>
      <c r="S1173" s="62" t="s">
        <v>297</v>
      </c>
    </row>
    <row r="1174" spans="1:19" x14ac:dyDescent="0.25">
      <c r="A1174" s="62" t="s">
        <v>297</v>
      </c>
      <c r="B1174" s="19">
        <v>39355652</v>
      </c>
      <c r="C1174" s="19" t="s">
        <v>7603</v>
      </c>
      <c r="D1174" s="19">
        <v>377308</v>
      </c>
      <c r="E1174" s="19">
        <v>4595714</v>
      </c>
      <c r="F1174" s="19">
        <v>55</v>
      </c>
      <c r="G1174" s="36">
        <v>45628</v>
      </c>
      <c r="H1174" s="19">
        <v>0</v>
      </c>
      <c r="I1174" s="19">
        <v>1</v>
      </c>
      <c r="J1174" s="19">
        <v>0</v>
      </c>
      <c r="L1174" s="19">
        <v>1</v>
      </c>
      <c r="O1174" s="19">
        <v>3433</v>
      </c>
      <c r="P1174" s="229">
        <v>45628.64135416667</v>
      </c>
      <c r="Q1174" s="19">
        <v>3.4329999999999998</v>
      </c>
      <c r="R1174" s="19" t="s">
        <v>43</v>
      </c>
      <c r="S1174" s="62" t="s">
        <v>297</v>
      </c>
    </row>
    <row r="1175" spans="1:19" x14ac:dyDescent="0.25">
      <c r="A1175" s="62" t="s">
        <v>297</v>
      </c>
      <c r="B1175" s="19">
        <v>39355652</v>
      </c>
      <c r="C1175" s="19" t="s">
        <v>7603</v>
      </c>
      <c r="D1175" s="19">
        <v>377308</v>
      </c>
      <c r="E1175" s="19">
        <v>4595714</v>
      </c>
      <c r="F1175" s="19">
        <v>56</v>
      </c>
      <c r="G1175" s="36">
        <v>45628</v>
      </c>
      <c r="H1175" s="19">
        <v>0</v>
      </c>
      <c r="I1175" s="19">
        <v>0</v>
      </c>
      <c r="J1175" s="19">
        <v>1934</v>
      </c>
      <c r="K1175" s="19" t="s">
        <v>160</v>
      </c>
      <c r="L1175" s="19">
        <v>1</v>
      </c>
      <c r="O1175" s="19">
        <v>923287</v>
      </c>
      <c r="P1175" s="229">
        <v>45628.652048611111</v>
      </c>
      <c r="Q1175" s="19">
        <v>923.28700000000003</v>
      </c>
      <c r="R1175" s="19" t="s">
        <v>43</v>
      </c>
      <c r="S1175" s="62" t="s">
        <v>297</v>
      </c>
    </row>
    <row r="1176" spans="1:19" x14ac:dyDescent="0.25">
      <c r="A1176" s="62" t="s">
        <v>297</v>
      </c>
      <c r="B1176" s="19">
        <v>39355652</v>
      </c>
      <c r="C1176" s="19" t="s">
        <v>7603</v>
      </c>
      <c r="D1176" s="19">
        <v>377308</v>
      </c>
      <c r="E1176" s="19">
        <v>4595714</v>
      </c>
      <c r="F1176" s="19">
        <v>57</v>
      </c>
      <c r="G1176" s="36">
        <v>45628</v>
      </c>
      <c r="H1176" s="19">
        <v>0</v>
      </c>
      <c r="I1176" s="19">
        <v>1</v>
      </c>
      <c r="J1176" s="19">
        <v>0</v>
      </c>
      <c r="L1176" s="19">
        <v>1</v>
      </c>
      <c r="O1176" s="19">
        <v>1078740</v>
      </c>
      <c r="P1176" s="229">
        <v>45628.664525462962</v>
      </c>
      <c r="Q1176" s="19">
        <v>1078.74</v>
      </c>
      <c r="R1176" s="19" t="s">
        <v>43</v>
      </c>
      <c r="S1176" s="62" t="s">
        <v>297</v>
      </c>
    </row>
    <row r="1177" spans="1:19" x14ac:dyDescent="0.25">
      <c r="A1177" s="62" t="s">
        <v>297</v>
      </c>
      <c r="B1177" s="19">
        <v>39355652</v>
      </c>
      <c r="C1177" s="19" t="s">
        <v>7603</v>
      </c>
      <c r="D1177" s="19">
        <v>377308</v>
      </c>
      <c r="E1177" s="19">
        <v>4595714</v>
      </c>
      <c r="F1177" s="19">
        <v>58</v>
      </c>
      <c r="G1177" s="36">
        <v>45628</v>
      </c>
      <c r="H1177" s="19">
        <v>1</v>
      </c>
      <c r="I1177" s="19">
        <v>0</v>
      </c>
      <c r="J1177" s="19">
        <v>0</v>
      </c>
      <c r="L1177" s="19">
        <v>1</v>
      </c>
      <c r="M1177" s="19">
        <v>431941</v>
      </c>
      <c r="N1177" s="19" t="s">
        <v>214</v>
      </c>
      <c r="O1177" s="19">
        <v>582593</v>
      </c>
      <c r="P1177" s="229">
        <v>45628.671273148146</v>
      </c>
      <c r="Q1177" s="19">
        <v>582.59299999999996</v>
      </c>
      <c r="R1177" s="19" t="s">
        <v>43</v>
      </c>
      <c r="S1177" s="62" t="s">
        <v>297</v>
      </c>
    </row>
    <row r="1178" spans="1:19" x14ac:dyDescent="0.25">
      <c r="A1178" s="62" t="s">
        <v>297</v>
      </c>
      <c r="B1178" s="19">
        <v>39355652</v>
      </c>
      <c r="C1178" s="19" t="s">
        <v>7603</v>
      </c>
      <c r="D1178" s="19">
        <v>377308</v>
      </c>
      <c r="E1178" s="19">
        <v>4595714</v>
      </c>
      <c r="F1178" s="19">
        <v>59</v>
      </c>
      <c r="G1178" s="36">
        <v>45628</v>
      </c>
      <c r="H1178" s="19">
        <v>0</v>
      </c>
      <c r="I1178" s="19">
        <v>0</v>
      </c>
      <c r="J1178" s="19">
        <v>1938</v>
      </c>
      <c r="K1178" s="19" t="s">
        <v>163</v>
      </c>
      <c r="L1178" s="19">
        <v>1</v>
      </c>
      <c r="M1178" s="19">
        <v>431941</v>
      </c>
      <c r="N1178" s="19" t="s">
        <v>214</v>
      </c>
      <c r="O1178" s="19">
        <v>488903</v>
      </c>
      <c r="P1178" s="229">
        <v>45628.676932870374</v>
      </c>
      <c r="Q1178" s="19">
        <v>488.90300000000002</v>
      </c>
      <c r="R1178" s="19" t="s">
        <v>43</v>
      </c>
      <c r="S1178" s="62" t="s">
        <v>297</v>
      </c>
    </row>
    <row r="1179" spans="1:19" x14ac:dyDescent="0.25">
      <c r="A1179" s="62" t="s">
        <v>297</v>
      </c>
      <c r="B1179" s="19">
        <v>39355652</v>
      </c>
      <c r="C1179" s="19" t="s">
        <v>7603</v>
      </c>
      <c r="D1179" s="19">
        <v>377308</v>
      </c>
      <c r="E1179" s="19">
        <v>4595714</v>
      </c>
      <c r="F1179" s="19">
        <v>60</v>
      </c>
      <c r="G1179" s="36">
        <v>45628</v>
      </c>
      <c r="H1179" s="19">
        <v>0</v>
      </c>
      <c r="I1179" s="19">
        <v>1</v>
      </c>
      <c r="J1179" s="19">
        <v>0</v>
      </c>
      <c r="L1179" s="19">
        <v>1</v>
      </c>
      <c r="O1179" s="19">
        <v>20</v>
      </c>
      <c r="P1179" s="229">
        <v>45628.676932870374</v>
      </c>
      <c r="Q1179" s="19">
        <v>0.02</v>
      </c>
      <c r="R1179" s="19" t="s">
        <v>43</v>
      </c>
      <c r="S1179" s="62" t="s">
        <v>297</v>
      </c>
    </row>
    <row r="1180" spans="1:19" x14ac:dyDescent="0.25">
      <c r="A1180" s="62" t="s">
        <v>297</v>
      </c>
      <c r="B1180" s="19">
        <v>39355652</v>
      </c>
      <c r="C1180" s="19" t="s">
        <v>7603</v>
      </c>
      <c r="D1180" s="19">
        <v>377308</v>
      </c>
      <c r="E1180" s="19">
        <v>4595714</v>
      </c>
      <c r="F1180" s="19">
        <v>61</v>
      </c>
      <c r="G1180" s="36">
        <v>45628</v>
      </c>
      <c r="H1180" s="19">
        <v>1</v>
      </c>
      <c r="I1180" s="19">
        <v>0</v>
      </c>
      <c r="J1180" s="19">
        <v>0</v>
      </c>
      <c r="L1180" s="19">
        <v>1</v>
      </c>
      <c r="M1180" s="19">
        <v>431942</v>
      </c>
      <c r="N1180" s="19" t="s">
        <v>244</v>
      </c>
      <c r="O1180" s="19">
        <v>194770</v>
      </c>
      <c r="P1180" s="229">
        <v>45628.679189814815</v>
      </c>
      <c r="Q1180" s="19">
        <v>194.77</v>
      </c>
      <c r="R1180" s="19" t="s">
        <v>43</v>
      </c>
      <c r="S1180" s="62" t="s">
        <v>297</v>
      </c>
    </row>
    <row r="1181" spans="1:19" x14ac:dyDescent="0.25">
      <c r="A1181" s="62" t="s">
        <v>297</v>
      </c>
      <c r="B1181" s="19">
        <v>39355652</v>
      </c>
      <c r="C1181" s="19" t="s">
        <v>7603</v>
      </c>
      <c r="D1181" s="19">
        <v>377308</v>
      </c>
      <c r="E1181" s="19">
        <v>4595714</v>
      </c>
      <c r="F1181" s="19">
        <v>62</v>
      </c>
      <c r="G1181" s="36">
        <v>45628</v>
      </c>
      <c r="H1181" s="19">
        <v>0</v>
      </c>
      <c r="I1181" s="19">
        <v>0</v>
      </c>
      <c r="J1181" s="19">
        <v>1938</v>
      </c>
      <c r="K1181" s="19" t="s">
        <v>163</v>
      </c>
      <c r="L1181" s="19">
        <v>1</v>
      </c>
      <c r="M1181" s="19">
        <v>431942</v>
      </c>
      <c r="N1181" s="19" t="s">
        <v>244</v>
      </c>
      <c r="O1181" s="19">
        <v>33844</v>
      </c>
      <c r="P1181" s="229">
        <v>45628.679571759261</v>
      </c>
      <c r="Q1181" s="19">
        <v>33.844000000000001</v>
      </c>
      <c r="R1181" s="19" t="s">
        <v>43</v>
      </c>
      <c r="S1181" s="62" t="s">
        <v>297</v>
      </c>
    </row>
    <row r="1182" spans="1:19" x14ac:dyDescent="0.25">
      <c r="A1182" s="62" t="s">
        <v>297</v>
      </c>
      <c r="B1182" s="19">
        <v>39355652</v>
      </c>
      <c r="C1182" s="19" t="s">
        <v>7603</v>
      </c>
      <c r="D1182" s="19">
        <v>377308</v>
      </c>
      <c r="E1182" s="19">
        <v>4595714</v>
      </c>
      <c r="F1182" s="19">
        <v>63</v>
      </c>
      <c r="G1182" s="36">
        <v>45628</v>
      </c>
      <c r="H1182" s="19">
        <v>0</v>
      </c>
      <c r="I1182" s="19">
        <v>1</v>
      </c>
      <c r="J1182" s="19">
        <v>0</v>
      </c>
      <c r="L1182" s="19">
        <v>1</v>
      </c>
      <c r="O1182" s="19">
        <v>1132706</v>
      </c>
      <c r="P1182" s="229">
        <v>45628.692685185182</v>
      </c>
      <c r="Q1182" s="19">
        <v>1132.7059999999999</v>
      </c>
      <c r="R1182" s="19" t="s">
        <v>43</v>
      </c>
      <c r="S1182" s="62" t="s">
        <v>297</v>
      </c>
    </row>
    <row r="1183" spans="1:19" x14ac:dyDescent="0.25">
      <c r="A1183" s="62" t="s">
        <v>297</v>
      </c>
      <c r="B1183" s="19">
        <v>39355652</v>
      </c>
      <c r="C1183" s="19" t="s">
        <v>7603</v>
      </c>
      <c r="D1183" s="19">
        <v>377308</v>
      </c>
      <c r="E1183" s="19">
        <v>4595714</v>
      </c>
      <c r="F1183" s="19">
        <v>64</v>
      </c>
      <c r="G1183" s="36">
        <v>45628</v>
      </c>
      <c r="H1183" s="19">
        <v>1</v>
      </c>
      <c r="I1183" s="19">
        <v>0</v>
      </c>
      <c r="J1183" s="19">
        <v>0</v>
      </c>
      <c r="L1183" s="19">
        <v>1</v>
      </c>
      <c r="M1183" s="19">
        <v>431941</v>
      </c>
      <c r="N1183" s="19" t="s">
        <v>214</v>
      </c>
      <c r="O1183" s="19">
        <v>305500</v>
      </c>
      <c r="P1183" s="229">
        <v>45628.696226851855</v>
      </c>
      <c r="Q1183" s="19">
        <v>305.5</v>
      </c>
      <c r="R1183" s="19" t="s">
        <v>43</v>
      </c>
      <c r="S1183" s="62" t="s">
        <v>297</v>
      </c>
    </row>
    <row r="1184" spans="1:19" x14ac:dyDescent="0.25">
      <c r="A1184" s="62" t="s">
        <v>297</v>
      </c>
      <c r="B1184" s="19">
        <v>39355652</v>
      </c>
      <c r="C1184" s="19" t="s">
        <v>7603</v>
      </c>
      <c r="D1184" s="19">
        <v>377308</v>
      </c>
      <c r="E1184" s="19">
        <v>4595714</v>
      </c>
      <c r="F1184" s="19">
        <v>65</v>
      </c>
      <c r="G1184" s="36">
        <v>45628</v>
      </c>
      <c r="H1184" s="19">
        <v>0</v>
      </c>
      <c r="I1184" s="19">
        <v>0</v>
      </c>
      <c r="J1184" s="19">
        <v>1938</v>
      </c>
      <c r="K1184" s="19" t="s">
        <v>163</v>
      </c>
      <c r="L1184" s="19">
        <v>1</v>
      </c>
      <c r="M1184" s="19">
        <v>431941</v>
      </c>
      <c r="N1184" s="19" t="s">
        <v>214</v>
      </c>
      <c r="O1184" s="19">
        <v>344534</v>
      </c>
      <c r="P1184" s="229">
        <v>45628.700208333335</v>
      </c>
      <c r="Q1184" s="19">
        <v>344.53399999999999</v>
      </c>
      <c r="R1184" s="19" t="s">
        <v>43</v>
      </c>
      <c r="S1184" s="62" t="s">
        <v>297</v>
      </c>
    </row>
    <row r="1185" spans="1:19" x14ac:dyDescent="0.25">
      <c r="A1185" s="62" t="s">
        <v>297</v>
      </c>
      <c r="B1185" s="19">
        <v>39355652</v>
      </c>
      <c r="C1185" s="19" t="s">
        <v>7603</v>
      </c>
      <c r="D1185" s="19">
        <v>377308</v>
      </c>
      <c r="E1185" s="19">
        <v>4595714</v>
      </c>
      <c r="F1185" s="19">
        <v>66</v>
      </c>
      <c r="G1185" s="36">
        <v>45628</v>
      </c>
      <c r="H1185" s="19">
        <v>0</v>
      </c>
      <c r="I1185" s="19">
        <v>1</v>
      </c>
      <c r="J1185" s="19">
        <v>0</v>
      </c>
      <c r="L1185" s="19">
        <v>1</v>
      </c>
      <c r="O1185" s="19">
        <v>718360</v>
      </c>
      <c r="P1185" s="229">
        <v>45628.70853009259</v>
      </c>
      <c r="Q1185" s="19">
        <v>718.36</v>
      </c>
      <c r="R1185" s="19" t="s">
        <v>43</v>
      </c>
      <c r="S1185" s="62" t="s">
        <v>297</v>
      </c>
    </row>
    <row r="1186" spans="1:19" x14ac:dyDescent="0.25">
      <c r="A1186" s="62" t="s">
        <v>297</v>
      </c>
      <c r="B1186" s="19">
        <v>39355652</v>
      </c>
      <c r="C1186" s="19" t="s">
        <v>7603</v>
      </c>
      <c r="D1186" s="19">
        <v>377308</v>
      </c>
      <c r="E1186" s="19">
        <v>4595714</v>
      </c>
      <c r="F1186" s="19">
        <v>67</v>
      </c>
      <c r="G1186" s="36">
        <v>45628</v>
      </c>
      <c r="H1186" s="19">
        <v>0</v>
      </c>
      <c r="I1186" s="19">
        <v>0</v>
      </c>
      <c r="J1186" s="19">
        <v>0</v>
      </c>
      <c r="L1186" s="19">
        <v>2</v>
      </c>
      <c r="O1186" s="19">
        <v>0</v>
      </c>
      <c r="P1186" s="229">
        <v>45628.70853009259</v>
      </c>
      <c r="Q1186" s="19">
        <v>0</v>
      </c>
      <c r="R1186" s="19" t="s">
        <v>43</v>
      </c>
      <c r="S1186" s="62" t="s">
        <v>297</v>
      </c>
    </row>
    <row r="1187" spans="1:19" x14ac:dyDescent="0.25">
      <c r="A1187" s="62" t="s">
        <v>297</v>
      </c>
      <c r="B1187" s="19">
        <v>39355652</v>
      </c>
      <c r="C1187" s="19" t="s">
        <v>7603</v>
      </c>
      <c r="D1187" s="19">
        <v>377308</v>
      </c>
      <c r="E1187" s="19">
        <v>4595714</v>
      </c>
      <c r="F1187" s="19">
        <v>1</v>
      </c>
      <c r="G1187" s="36">
        <v>45629</v>
      </c>
      <c r="H1187" s="19">
        <v>0</v>
      </c>
      <c r="I1187" s="19">
        <v>0</v>
      </c>
      <c r="J1187" s="19">
        <v>0</v>
      </c>
      <c r="L1187" s="19">
        <v>0</v>
      </c>
      <c r="O1187" s="19">
        <v>3</v>
      </c>
      <c r="P1187" s="229">
        <v>45629.337476851855</v>
      </c>
      <c r="Q1187" s="19">
        <v>3.0000000000000001E-3</v>
      </c>
      <c r="R1187" s="19" t="s">
        <v>43</v>
      </c>
      <c r="S1187" s="62" t="s">
        <v>297</v>
      </c>
    </row>
    <row r="1188" spans="1:19" x14ac:dyDescent="0.25">
      <c r="A1188" s="62" t="s">
        <v>297</v>
      </c>
      <c r="B1188" s="19">
        <v>39355652</v>
      </c>
      <c r="C1188" s="19" t="s">
        <v>7603</v>
      </c>
      <c r="D1188" s="19">
        <v>377308</v>
      </c>
      <c r="E1188" s="19">
        <v>4595714</v>
      </c>
      <c r="F1188" s="19">
        <v>2</v>
      </c>
      <c r="G1188" s="36">
        <v>45629</v>
      </c>
      <c r="H1188" s="19">
        <v>0</v>
      </c>
      <c r="I1188" s="19">
        <v>0</v>
      </c>
      <c r="J1188" s="19">
        <v>0</v>
      </c>
      <c r="L1188" s="19">
        <v>1</v>
      </c>
      <c r="O1188" s="19">
        <v>2210</v>
      </c>
      <c r="P1188" s="229">
        <v>45629.337500000001</v>
      </c>
      <c r="Q1188" s="19">
        <v>2.21</v>
      </c>
      <c r="R1188" s="19" t="s">
        <v>43</v>
      </c>
      <c r="S1188" s="62" t="s">
        <v>297</v>
      </c>
    </row>
    <row r="1189" spans="1:19" x14ac:dyDescent="0.25">
      <c r="A1189" s="62" t="s">
        <v>297</v>
      </c>
      <c r="B1189" s="19">
        <v>39355652</v>
      </c>
      <c r="C1189" s="19" t="s">
        <v>7603</v>
      </c>
      <c r="D1189" s="19">
        <v>377308</v>
      </c>
      <c r="E1189" s="19">
        <v>4595714</v>
      </c>
      <c r="F1189" s="19">
        <v>3</v>
      </c>
      <c r="G1189" s="36">
        <v>45629</v>
      </c>
      <c r="H1189" s="19">
        <v>0</v>
      </c>
      <c r="I1189" s="19">
        <v>1</v>
      </c>
      <c r="J1189" s="19">
        <v>0</v>
      </c>
      <c r="L1189" s="19">
        <v>1</v>
      </c>
      <c r="O1189" s="19">
        <v>1550984</v>
      </c>
      <c r="P1189" s="229">
        <v>45629.355451388888</v>
      </c>
      <c r="Q1189" s="19">
        <v>1550.9839999999999</v>
      </c>
      <c r="R1189" s="19" t="s">
        <v>43</v>
      </c>
      <c r="S1189" s="62" t="s">
        <v>297</v>
      </c>
    </row>
    <row r="1190" spans="1:19" x14ac:dyDescent="0.25">
      <c r="A1190" s="62" t="s">
        <v>297</v>
      </c>
      <c r="B1190" s="19">
        <v>39355652</v>
      </c>
      <c r="C1190" s="19" t="s">
        <v>7603</v>
      </c>
      <c r="D1190" s="19">
        <v>377308</v>
      </c>
      <c r="E1190" s="19">
        <v>4595714</v>
      </c>
      <c r="F1190" s="19">
        <v>4</v>
      </c>
      <c r="G1190" s="36">
        <v>45629</v>
      </c>
      <c r="H1190" s="19">
        <v>0</v>
      </c>
      <c r="I1190" s="19">
        <v>0</v>
      </c>
      <c r="J1190" s="19">
        <v>-3</v>
      </c>
      <c r="K1190" s="19" t="s">
        <v>185</v>
      </c>
      <c r="L1190" s="19">
        <v>1</v>
      </c>
      <c r="O1190" s="19">
        <v>6066</v>
      </c>
      <c r="P1190" s="229">
        <v>45629.355520833335</v>
      </c>
      <c r="Q1190" s="19">
        <v>6.0659999999999998</v>
      </c>
      <c r="R1190" s="19" t="s">
        <v>43</v>
      </c>
      <c r="S1190" s="62" t="s">
        <v>297</v>
      </c>
    </row>
    <row r="1191" spans="1:19" x14ac:dyDescent="0.25">
      <c r="A1191" s="62" t="s">
        <v>297</v>
      </c>
      <c r="B1191" s="19">
        <v>39355652</v>
      </c>
      <c r="C1191" s="19" t="s">
        <v>7603</v>
      </c>
      <c r="D1191" s="19">
        <v>377308</v>
      </c>
      <c r="E1191" s="19">
        <v>4595714</v>
      </c>
      <c r="F1191" s="19">
        <v>5</v>
      </c>
      <c r="G1191" s="36">
        <v>45629</v>
      </c>
      <c r="H1191" s="19">
        <v>1</v>
      </c>
      <c r="I1191" s="19">
        <v>0</v>
      </c>
      <c r="J1191" s="19">
        <v>0</v>
      </c>
      <c r="L1191" s="19">
        <v>1</v>
      </c>
      <c r="M1191" s="19">
        <v>4010427</v>
      </c>
      <c r="N1191" s="19" t="s">
        <v>215</v>
      </c>
      <c r="O1191" s="19">
        <v>882214</v>
      </c>
      <c r="P1191" s="229">
        <v>45629.365729166668</v>
      </c>
      <c r="Q1191" s="19">
        <v>882.21400000000006</v>
      </c>
      <c r="R1191" s="19" t="s">
        <v>43</v>
      </c>
      <c r="S1191" s="62" t="s">
        <v>297</v>
      </c>
    </row>
    <row r="1192" spans="1:19" x14ac:dyDescent="0.25">
      <c r="A1192" s="62" t="s">
        <v>297</v>
      </c>
      <c r="B1192" s="19">
        <v>39355652</v>
      </c>
      <c r="C1192" s="19" t="s">
        <v>7603</v>
      </c>
      <c r="D1192" s="19">
        <v>377308</v>
      </c>
      <c r="E1192" s="19">
        <v>4595714</v>
      </c>
      <c r="F1192" s="19">
        <v>6</v>
      </c>
      <c r="G1192" s="36">
        <v>45629</v>
      </c>
      <c r="H1192" s="19">
        <v>0</v>
      </c>
      <c r="I1192" s="19">
        <v>0</v>
      </c>
      <c r="J1192" s="19">
        <v>1938</v>
      </c>
      <c r="K1192" s="19" t="s">
        <v>163</v>
      </c>
      <c r="L1192" s="19">
        <v>1</v>
      </c>
      <c r="M1192" s="19">
        <v>4010427</v>
      </c>
      <c r="N1192" s="19" t="s">
        <v>215</v>
      </c>
      <c r="O1192" s="19">
        <v>298966</v>
      </c>
      <c r="P1192" s="229">
        <v>45629.369189814817</v>
      </c>
      <c r="Q1192" s="19">
        <v>298.96600000000001</v>
      </c>
      <c r="R1192" s="19" t="s">
        <v>43</v>
      </c>
      <c r="S1192" s="62" t="s">
        <v>297</v>
      </c>
    </row>
    <row r="1193" spans="1:19" x14ac:dyDescent="0.25">
      <c r="A1193" s="62" t="s">
        <v>297</v>
      </c>
      <c r="B1193" s="19">
        <v>39355652</v>
      </c>
      <c r="C1193" s="19" t="s">
        <v>7603</v>
      </c>
      <c r="D1193" s="19">
        <v>377308</v>
      </c>
      <c r="E1193" s="19">
        <v>4595714</v>
      </c>
      <c r="F1193" s="19">
        <v>7</v>
      </c>
      <c r="G1193" s="36">
        <v>45629</v>
      </c>
      <c r="H1193" s="19">
        <v>0</v>
      </c>
      <c r="I1193" s="19">
        <v>1</v>
      </c>
      <c r="J1193" s="19">
        <v>0</v>
      </c>
      <c r="L1193" s="19">
        <v>1</v>
      </c>
      <c r="O1193" s="19">
        <v>2939110</v>
      </c>
      <c r="P1193" s="229">
        <v>45629.40320601852</v>
      </c>
      <c r="Q1193" s="19">
        <v>2939.11</v>
      </c>
      <c r="R1193" s="19" t="s">
        <v>43</v>
      </c>
      <c r="S1193" s="62" t="s">
        <v>297</v>
      </c>
    </row>
    <row r="1194" spans="1:19" x14ac:dyDescent="0.25">
      <c r="A1194" s="62" t="s">
        <v>297</v>
      </c>
      <c r="B1194" s="19">
        <v>39355652</v>
      </c>
      <c r="C1194" s="19" t="s">
        <v>7603</v>
      </c>
      <c r="D1194" s="19">
        <v>377308</v>
      </c>
      <c r="E1194" s="19">
        <v>4595714</v>
      </c>
      <c r="F1194" s="19">
        <v>8</v>
      </c>
      <c r="G1194" s="36">
        <v>45629</v>
      </c>
      <c r="H1194" s="19">
        <v>0</v>
      </c>
      <c r="I1194" s="19">
        <v>0</v>
      </c>
      <c r="J1194" s="19">
        <v>-3</v>
      </c>
      <c r="K1194" s="19" t="s">
        <v>185</v>
      </c>
      <c r="L1194" s="19">
        <v>1</v>
      </c>
      <c r="O1194" s="19">
        <v>7090</v>
      </c>
      <c r="P1194" s="229">
        <v>45629.403298611112</v>
      </c>
      <c r="Q1194" s="19">
        <v>7.09</v>
      </c>
      <c r="R1194" s="19" t="s">
        <v>43</v>
      </c>
      <c r="S1194" s="62" t="s">
        <v>297</v>
      </c>
    </row>
    <row r="1195" spans="1:19" x14ac:dyDescent="0.25">
      <c r="A1195" s="62" t="s">
        <v>297</v>
      </c>
      <c r="B1195" s="19">
        <v>39355652</v>
      </c>
      <c r="C1195" s="19" t="s">
        <v>7603</v>
      </c>
      <c r="D1195" s="19">
        <v>377308</v>
      </c>
      <c r="E1195" s="19">
        <v>4595714</v>
      </c>
      <c r="F1195" s="19">
        <v>9</v>
      </c>
      <c r="G1195" s="36">
        <v>45629</v>
      </c>
      <c r="H1195" s="19">
        <v>1</v>
      </c>
      <c r="I1195" s="19">
        <v>0</v>
      </c>
      <c r="J1195" s="19">
        <v>0</v>
      </c>
      <c r="L1195" s="19">
        <v>1</v>
      </c>
      <c r="M1195" s="19">
        <v>4010427</v>
      </c>
      <c r="N1195" s="19" t="s">
        <v>215</v>
      </c>
      <c r="O1195" s="19">
        <v>390450</v>
      </c>
      <c r="P1195" s="229">
        <v>45629.407812500001</v>
      </c>
      <c r="Q1195" s="19">
        <v>390.45</v>
      </c>
      <c r="R1195" s="19" t="s">
        <v>43</v>
      </c>
      <c r="S1195" s="62" t="s">
        <v>297</v>
      </c>
    </row>
    <row r="1196" spans="1:19" x14ac:dyDescent="0.25">
      <c r="A1196" s="62" t="s">
        <v>297</v>
      </c>
      <c r="B1196" s="19">
        <v>39355652</v>
      </c>
      <c r="C1196" s="19" t="s">
        <v>7603</v>
      </c>
      <c r="D1196" s="19">
        <v>377308</v>
      </c>
      <c r="E1196" s="19">
        <v>4595714</v>
      </c>
      <c r="F1196" s="19">
        <v>10</v>
      </c>
      <c r="G1196" s="36">
        <v>45629</v>
      </c>
      <c r="H1196" s="19">
        <v>0</v>
      </c>
      <c r="I1196" s="19">
        <v>0</v>
      </c>
      <c r="J1196" s="19">
        <v>1938</v>
      </c>
      <c r="K1196" s="19" t="s">
        <v>163</v>
      </c>
      <c r="L1196" s="19">
        <v>1</v>
      </c>
      <c r="M1196" s="19">
        <v>4010427</v>
      </c>
      <c r="N1196" s="19" t="s">
        <v>215</v>
      </c>
      <c r="O1196" s="19">
        <v>10087</v>
      </c>
      <c r="P1196" s="229">
        <v>45629.40792824074</v>
      </c>
      <c r="Q1196" s="19">
        <v>10.087</v>
      </c>
      <c r="R1196" s="19" t="s">
        <v>43</v>
      </c>
      <c r="S1196" s="62" t="s">
        <v>297</v>
      </c>
    </row>
    <row r="1197" spans="1:19" x14ac:dyDescent="0.25">
      <c r="A1197" s="62" t="s">
        <v>297</v>
      </c>
      <c r="B1197" s="19">
        <v>39355652</v>
      </c>
      <c r="C1197" s="19" t="s">
        <v>7603</v>
      </c>
      <c r="D1197" s="19">
        <v>377308</v>
      </c>
      <c r="E1197" s="19">
        <v>4595714</v>
      </c>
      <c r="F1197" s="19">
        <v>11</v>
      </c>
      <c r="G1197" s="36">
        <v>45629</v>
      </c>
      <c r="H1197" s="19">
        <v>0</v>
      </c>
      <c r="I1197" s="19">
        <v>1</v>
      </c>
      <c r="J1197" s="19">
        <v>0</v>
      </c>
      <c r="L1197" s="19">
        <v>1</v>
      </c>
      <c r="O1197" s="19">
        <v>1110183</v>
      </c>
      <c r="P1197" s="229">
        <v>45629.420775462961</v>
      </c>
      <c r="Q1197" s="19">
        <v>1110.183</v>
      </c>
      <c r="R1197" s="19" t="s">
        <v>43</v>
      </c>
      <c r="S1197" s="62" t="s">
        <v>297</v>
      </c>
    </row>
    <row r="1198" spans="1:19" x14ac:dyDescent="0.25">
      <c r="A1198" s="62" t="s">
        <v>297</v>
      </c>
      <c r="B1198" s="19">
        <v>39355652</v>
      </c>
      <c r="C1198" s="19" t="s">
        <v>7603</v>
      </c>
      <c r="D1198" s="19">
        <v>377308</v>
      </c>
      <c r="E1198" s="19">
        <v>4595714</v>
      </c>
      <c r="F1198" s="19">
        <v>12</v>
      </c>
      <c r="G1198" s="36">
        <v>45629</v>
      </c>
      <c r="H1198" s="19">
        <v>0</v>
      </c>
      <c r="I1198" s="19">
        <v>0</v>
      </c>
      <c r="J1198" s="19">
        <v>1934</v>
      </c>
      <c r="K1198" s="19" t="s">
        <v>160</v>
      </c>
      <c r="L1198" s="19">
        <v>1</v>
      </c>
      <c r="O1198" s="19">
        <v>906490</v>
      </c>
      <c r="P1198" s="229">
        <v>45629.431273148148</v>
      </c>
      <c r="Q1198" s="19">
        <v>906.49</v>
      </c>
      <c r="R1198" s="19" t="s">
        <v>43</v>
      </c>
      <c r="S1198" s="62" t="s">
        <v>297</v>
      </c>
    </row>
    <row r="1199" spans="1:19" x14ac:dyDescent="0.25">
      <c r="A1199" s="62" t="s">
        <v>297</v>
      </c>
      <c r="B1199" s="19">
        <v>39355652</v>
      </c>
      <c r="C1199" s="19" t="s">
        <v>7603</v>
      </c>
      <c r="D1199" s="19">
        <v>377308</v>
      </c>
      <c r="E1199" s="19">
        <v>4595714</v>
      </c>
      <c r="F1199" s="19">
        <v>13</v>
      </c>
      <c r="G1199" s="36">
        <v>45629</v>
      </c>
      <c r="H1199" s="19">
        <v>0</v>
      </c>
      <c r="I1199" s="19">
        <v>1</v>
      </c>
      <c r="J1199" s="19">
        <v>0</v>
      </c>
      <c r="L1199" s="19">
        <v>1</v>
      </c>
      <c r="O1199" s="19">
        <v>2077577</v>
      </c>
      <c r="P1199" s="229">
        <v>45629.455312500002</v>
      </c>
      <c r="Q1199" s="19">
        <v>2077.5770000000002</v>
      </c>
      <c r="R1199" s="19" t="s">
        <v>43</v>
      </c>
      <c r="S1199" s="62" t="s">
        <v>297</v>
      </c>
    </row>
    <row r="1200" spans="1:19" x14ac:dyDescent="0.25">
      <c r="A1200" s="62" t="s">
        <v>297</v>
      </c>
      <c r="B1200" s="19">
        <v>39355652</v>
      </c>
      <c r="C1200" s="19" t="s">
        <v>7603</v>
      </c>
      <c r="D1200" s="19">
        <v>377308</v>
      </c>
      <c r="E1200" s="19">
        <v>4595714</v>
      </c>
      <c r="F1200" s="19">
        <v>14</v>
      </c>
      <c r="G1200" s="36">
        <v>45629</v>
      </c>
      <c r="H1200" s="19">
        <v>0</v>
      </c>
      <c r="I1200" s="19">
        <v>0</v>
      </c>
      <c r="J1200" s="19">
        <v>-3</v>
      </c>
      <c r="K1200" s="19" t="s">
        <v>185</v>
      </c>
      <c r="L1200" s="19">
        <v>1</v>
      </c>
      <c r="O1200" s="19">
        <v>7890</v>
      </c>
      <c r="P1200" s="229">
        <v>45629.455405092594</v>
      </c>
      <c r="Q1200" s="19">
        <v>7.89</v>
      </c>
      <c r="R1200" s="19" t="s">
        <v>43</v>
      </c>
      <c r="S1200" s="62" t="s">
        <v>297</v>
      </c>
    </row>
    <row r="1201" spans="1:19" x14ac:dyDescent="0.25">
      <c r="A1201" s="62" t="s">
        <v>297</v>
      </c>
      <c r="B1201" s="19">
        <v>39355652</v>
      </c>
      <c r="C1201" s="19" t="s">
        <v>7603</v>
      </c>
      <c r="D1201" s="19">
        <v>377308</v>
      </c>
      <c r="E1201" s="19">
        <v>4595714</v>
      </c>
      <c r="F1201" s="19">
        <v>15</v>
      </c>
      <c r="G1201" s="36">
        <v>45629</v>
      </c>
      <c r="H1201" s="19">
        <v>1</v>
      </c>
      <c r="I1201" s="19">
        <v>0</v>
      </c>
      <c r="J1201" s="19">
        <v>0</v>
      </c>
      <c r="L1201" s="19">
        <v>1</v>
      </c>
      <c r="M1201" s="19">
        <v>4010427</v>
      </c>
      <c r="N1201" s="19" t="s">
        <v>215</v>
      </c>
      <c r="O1201" s="19">
        <v>546630</v>
      </c>
      <c r="P1201" s="229">
        <v>45629.461736111109</v>
      </c>
      <c r="Q1201" s="19">
        <v>546.63</v>
      </c>
      <c r="R1201" s="19" t="s">
        <v>43</v>
      </c>
      <c r="S1201" s="62" t="s">
        <v>297</v>
      </c>
    </row>
    <row r="1202" spans="1:19" x14ac:dyDescent="0.25">
      <c r="A1202" s="62" t="s">
        <v>297</v>
      </c>
      <c r="B1202" s="19">
        <v>39355652</v>
      </c>
      <c r="C1202" s="19" t="s">
        <v>7603</v>
      </c>
      <c r="D1202" s="19">
        <v>377308</v>
      </c>
      <c r="E1202" s="19">
        <v>4595714</v>
      </c>
      <c r="F1202" s="19">
        <v>16</v>
      </c>
      <c r="G1202" s="36">
        <v>45629</v>
      </c>
      <c r="H1202" s="19">
        <v>0</v>
      </c>
      <c r="I1202" s="19">
        <v>0</v>
      </c>
      <c r="J1202" s="19">
        <v>1938</v>
      </c>
      <c r="K1202" s="19" t="s">
        <v>163</v>
      </c>
      <c r="L1202" s="19">
        <v>1</v>
      </c>
      <c r="M1202" s="19">
        <v>4010427</v>
      </c>
      <c r="N1202" s="19" t="s">
        <v>215</v>
      </c>
      <c r="O1202" s="19">
        <v>63053</v>
      </c>
      <c r="P1202" s="229">
        <v>45629.462465277778</v>
      </c>
      <c r="Q1202" s="19">
        <v>63.052999999999997</v>
      </c>
      <c r="R1202" s="19" t="s">
        <v>43</v>
      </c>
      <c r="S1202" s="62" t="s">
        <v>297</v>
      </c>
    </row>
    <row r="1203" spans="1:19" x14ac:dyDescent="0.25">
      <c r="A1203" s="62" t="s">
        <v>297</v>
      </c>
      <c r="B1203" s="19">
        <v>39355652</v>
      </c>
      <c r="C1203" s="19" t="s">
        <v>7603</v>
      </c>
      <c r="D1203" s="19">
        <v>377308</v>
      </c>
      <c r="E1203" s="19">
        <v>4595714</v>
      </c>
      <c r="F1203" s="19">
        <v>17</v>
      </c>
      <c r="G1203" s="36">
        <v>45629</v>
      </c>
      <c r="H1203" s="19">
        <v>0</v>
      </c>
      <c r="I1203" s="19">
        <v>1</v>
      </c>
      <c r="J1203" s="19">
        <v>0</v>
      </c>
      <c r="L1203" s="19">
        <v>1</v>
      </c>
      <c r="O1203" s="19">
        <v>822227</v>
      </c>
      <c r="P1203" s="229">
        <v>45629.471979166665</v>
      </c>
      <c r="Q1203" s="19">
        <v>822.22699999999998</v>
      </c>
      <c r="R1203" s="19" t="s">
        <v>43</v>
      </c>
      <c r="S1203" s="62" t="s">
        <v>297</v>
      </c>
    </row>
    <row r="1204" spans="1:19" x14ac:dyDescent="0.25">
      <c r="A1204" s="62" t="s">
        <v>297</v>
      </c>
      <c r="B1204" s="19">
        <v>39355652</v>
      </c>
      <c r="C1204" s="19" t="s">
        <v>7603</v>
      </c>
      <c r="D1204" s="19">
        <v>377308</v>
      </c>
      <c r="E1204" s="19">
        <v>4595714</v>
      </c>
      <c r="F1204" s="19">
        <v>18</v>
      </c>
      <c r="G1204" s="36">
        <v>45629</v>
      </c>
      <c r="H1204" s="19">
        <v>0</v>
      </c>
      <c r="I1204" s="19">
        <v>0</v>
      </c>
      <c r="J1204" s="19">
        <v>-3</v>
      </c>
      <c r="K1204" s="19" t="s">
        <v>185</v>
      </c>
      <c r="L1204" s="19">
        <v>1</v>
      </c>
      <c r="O1204" s="19">
        <v>8443</v>
      </c>
      <c r="P1204" s="229">
        <v>45629.472083333334</v>
      </c>
      <c r="Q1204" s="19">
        <v>8.4429999999999996</v>
      </c>
      <c r="R1204" s="19" t="s">
        <v>43</v>
      </c>
      <c r="S1204" s="62" t="s">
        <v>297</v>
      </c>
    </row>
    <row r="1205" spans="1:19" x14ac:dyDescent="0.25">
      <c r="A1205" s="62" t="s">
        <v>297</v>
      </c>
      <c r="B1205" s="19">
        <v>39355652</v>
      </c>
      <c r="C1205" s="19" t="s">
        <v>7603</v>
      </c>
      <c r="D1205" s="19">
        <v>377308</v>
      </c>
      <c r="E1205" s="19">
        <v>4595714</v>
      </c>
      <c r="F1205" s="19">
        <v>19</v>
      </c>
      <c r="G1205" s="36">
        <v>45629</v>
      </c>
      <c r="H1205" s="19">
        <v>1</v>
      </c>
      <c r="I1205" s="19">
        <v>0</v>
      </c>
      <c r="J1205" s="19">
        <v>0</v>
      </c>
      <c r="L1205" s="19">
        <v>1</v>
      </c>
      <c r="M1205" s="19">
        <v>4010427</v>
      </c>
      <c r="N1205" s="19" t="s">
        <v>215</v>
      </c>
      <c r="O1205" s="19">
        <v>1081320</v>
      </c>
      <c r="P1205" s="229">
        <v>45629.484594907408</v>
      </c>
      <c r="Q1205" s="19">
        <v>1081.32</v>
      </c>
      <c r="R1205" s="19" t="s">
        <v>43</v>
      </c>
      <c r="S1205" s="62" t="s">
        <v>297</v>
      </c>
    </row>
    <row r="1206" spans="1:19" x14ac:dyDescent="0.25">
      <c r="A1206" s="62" t="s">
        <v>297</v>
      </c>
      <c r="B1206" s="19">
        <v>39355652</v>
      </c>
      <c r="C1206" s="19" t="s">
        <v>7603</v>
      </c>
      <c r="D1206" s="19">
        <v>377308</v>
      </c>
      <c r="E1206" s="19">
        <v>4595714</v>
      </c>
      <c r="F1206" s="19">
        <v>20</v>
      </c>
      <c r="G1206" s="36">
        <v>45629</v>
      </c>
      <c r="H1206" s="19">
        <v>0</v>
      </c>
      <c r="I1206" s="19">
        <v>0</v>
      </c>
      <c r="J1206" s="19">
        <v>1938</v>
      </c>
      <c r="K1206" s="19" t="s">
        <v>163</v>
      </c>
      <c r="L1206" s="19">
        <v>1</v>
      </c>
      <c r="M1206" s="19">
        <v>4010427</v>
      </c>
      <c r="N1206" s="19" t="s">
        <v>215</v>
      </c>
      <c r="O1206" s="19">
        <v>674590</v>
      </c>
      <c r="P1206" s="229">
        <v>45629.492395833331</v>
      </c>
      <c r="Q1206" s="19">
        <v>674.59</v>
      </c>
      <c r="R1206" s="19" t="s">
        <v>43</v>
      </c>
      <c r="S1206" s="62" t="s">
        <v>297</v>
      </c>
    </row>
    <row r="1207" spans="1:19" x14ac:dyDescent="0.25">
      <c r="A1207" s="62" t="s">
        <v>297</v>
      </c>
      <c r="B1207" s="19">
        <v>39355652</v>
      </c>
      <c r="C1207" s="19" t="s">
        <v>7603</v>
      </c>
      <c r="D1207" s="19">
        <v>377308</v>
      </c>
      <c r="E1207" s="19">
        <v>4595714</v>
      </c>
      <c r="F1207" s="19">
        <v>21</v>
      </c>
      <c r="G1207" s="36">
        <v>45629</v>
      </c>
      <c r="H1207" s="19">
        <v>0</v>
      </c>
      <c r="I1207" s="19">
        <v>1</v>
      </c>
      <c r="J1207" s="19">
        <v>0</v>
      </c>
      <c r="L1207" s="19">
        <v>1</v>
      </c>
      <c r="O1207" s="19">
        <v>1431934</v>
      </c>
      <c r="P1207" s="229">
        <v>45629.508969907409</v>
      </c>
      <c r="Q1207" s="19">
        <v>1431.934</v>
      </c>
      <c r="R1207" s="19" t="s">
        <v>43</v>
      </c>
      <c r="S1207" s="62" t="s">
        <v>297</v>
      </c>
    </row>
    <row r="1208" spans="1:19" x14ac:dyDescent="0.25">
      <c r="A1208" s="62" t="s">
        <v>297</v>
      </c>
      <c r="B1208" s="19">
        <v>39355652</v>
      </c>
      <c r="C1208" s="19" t="s">
        <v>7603</v>
      </c>
      <c r="D1208" s="19">
        <v>377308</v>
      </c>
      <c r="E1208" s="19">
        <v>4595714</v>
      </c>
      <c r="F1208" s="19">
        <v>22</v>
      </c>
      <c r="G1208" s="36">
        <v>45629</v>
      </c>
      <c r="H1208" s="19">
        <v>0</v>
      </c>
      <c r="I1208" s="19">
        <v>0</v>
      </c>
      <c r="J1208" s="19">
        <v>1933</v>
      </c>
      <c r="K1208" s="19" t="s">
        <v>167</v>
      </c>
      <c r="L1208" s="19">
        <v>1</v>
      </c>
      <c r="O1208" s="19">
        <v>3613986</v>
      </c>
      <c r="P1208" s="229">
        <v>45629.550798611112</v>
      </c>
      <c r="Q1208" s="19">
        <v>3613.9859999999999</v>
      </c>
      <c r="R1208" s="19" t="s">
        <v>43</v>
      </c>
      <c r="S1208" s="62" t="s">
        <v>297</v>
      </c>
    </row>
    <row r="1209" spans="1:19" x14ac:dyDescent="0.25">
      <c r="A1209" s="62" t="s">
        <v>297</v>
      </c>
      <c r="B1209" s="19">
        <v>39355652</v>
      </c>
      <c r="C1209" s="19" t="s">
        <v>7603</v>
      </c>
      <c r="D1209" s="19">
        <v>377308</v>
      </c>
      <c r="E1209" s="19">
        <v>4595714</v>
      </c>
      <c r="F1209" s="19">
        <v>23</v>
      </c>
      <c r="G1209" s="36">
        <v>45629</v>
      </c>
      <c r="H1209" s="19">
        <v>0</v>
      </c>
      <c r="I1209" s="19">
        <v>1</v>
      </c>
      <c r="J1209" s="19">
        <v>0</v>
      </c>
      <c r="L1209" s="19">
        <v>1</v>
      </c>
      <c r="O1209" s="19">
        <v>322994</v>
      </c>
      <c r="P1209" s="229">
        <v>45629.554537037038</v>
      </c>
      <c r="Q1209" s="19">
        <v>322.99400000000003</v>
      </c>
      <c r="R1209" s="19" t="s">
        <v>43</v>
      </c>
      <c r="S1209" s="62" t="s">
        <v>297</v>
      </c>
    </row>
    <row r="1210" spans="1:19" x14ac:dyDescent="0.25">
      <c r="A1210" s="62" t="s">
        <v>297</v>
      </c>
      <c r="B1210" s="19">
        <v>39355652</v>
      </c>
      <c r="C1210" s="19" t="s">
        <v>7603</v>
      </c>
      <c r="D1210" s="19">
        <v>377308</v>
      </c>
      <c r="E1210" s="19">
        <v>4595714</v>
      </c>
      <c r="F1210" s="19">
        <v>24</v>
      </c>
      <c r="G1210" s="36">
        <v>45629</v>
      </c>
      <c r="H1210" s="19">
        <v>0</v>
      </c>
      <c r="I1210" s="19">
        <v>0</v>
      </c>
      <c r="J1210" s="19">
        <v>-3</v>
      </c>
      <c r="K1210" s="19" t="s">
        <v>185</v>
      </c>
      <c r="L1210" s="19">
        <v>1</v>
      </c>
      <c r="O1210" s="19">
        <v>8913</v>
      </c>
      <c r="P1210" s="229">
        <v>45629.5546412037</v>
      </c>
      <c r="Q1210" s="19">
        <v>8.9130000000000003</v>
      </c>
      <c r="R1210" s="19" t="s">
        <v>43</v>
      </c>
      <c r="S1210" s="62" t="s">
        <v>297</v>
      </c>
    </row>
    <row r="1211" spans="1:19" x14ac:dyDescent="0.25">
      <c r="A1211" s="62" t="s">
        <v>297</v>
      </c>
      <c r="B1211" s="19">
        <v>39355652</v>
      </c>
      <c r="C1211" s="19" t="s">
        <v>7603</v>
      </c>
      <c r="D1211" s="19">
        <v>377308</v>
      </c>
      <c r="E1211" s="19">
        <v>4595714</v>
      </c>
      <c r="F1211" s="19">
        <v>25</v>
      </c>
      <c r="G1211" s="36">
        <v>45629</v>
      </c>
      <c r="H1211" s="19">
        <v>1</v>
      </c>
      <c r="I1211" s="19">
        <v>0</v>
      </c>
      <c r="J1211" s="19">
        <v>0</v>
      </c>
      <c r="L1211" s="19">
        <v>1</v>
      </c>
      <c r="M1211" s="19">
        <v>4010427</v>
      </c>
      <c r="N1211" s="19" t="s">
        <v>215</v>
      </c>
      <c r="O1211" s="19">
        <v>286127</v>
      </c>
      <c r="P1211" s="229">
        <v>45629.557951388888</v>
      </c>
      <c r="Q1211" s="19">
        <v>286.12700000000001</v>
      </c>
      <c r="R1211" s="19" t="s">
        <v>43</v>
      </c>
      <c r="S1211" s="62" t="s">
        <v>297</v>
      </c>
    </row>
    <row r="1212" spans="1:19" x14ac:dyDescent="0.25">
      <c r="A1212" s="62" t="s">
        <v>297</v>
      </c>
      <c r="B1212" s="19">
        <v>39355652</v>
      </c>
      <c r="C1212" s="19" t="s">
        <v>7603</v>
      </c>
      <c r="D1212" s="19">
        <v>377308</v>
      </c>
      <c r="E1212" s="19">
        <v>4595714</v>
      </c>
      <c r="F1212" s="19">
        <v>26</v>
      </c>
      <c r="G1212" s="36">
        <v>45629</v>
      </c>
      <c r="H1212" s="19">
        <v>0</v>
      </c>
      <c r="I1212" s="19">
        <v>0</v>
      </c>
      <c r="J1212" s="19">
        <v>1938</v>
      </c>
      <c r="K1212" s="19" t="s">
        <v>163</v>
      </c>
      <c r="L1212" s="19">
        <v>1</v>
      </c>
      <c r="M1212" s="19">
        <v>4010427</v>
      </c>
      <c r="N1212" s="19" t="s">
        <v>215</v>
      </c>
      <c r="O1212" s="19">
        <v>85413</v>
      </c>
      <c r="P1212" s="229">
        <v>45629.558946759258</v>
      </c>
      <c r="Q1212" s="19">
        <v>85.412999999999997</v>
      </c>
      <c r="R1212" s="19" t="s">
        <v>43</v>
      </c>
      <c r="S1212" s="62" t="s">
        <v>297</v>
      </c>
    </row>
    <row r="1213" spans="1:19" x14ac:dyDescent="0.25">
      <c r="A1213" s="62" t="s">
        <v>297</v>
      </c>
      <c r="B1213" s="19">
        <v>39355652</v>
      </c>
      <c r="C1213" s="19" t="s">
        <v>7603</v>
      </c>
      <c r="D1213" s="19">
        <v>377308</v>
      </c>
      <c r="E1213" s="19">
        <v>4595714</v>
      </c>
      <c r="F1213" s="19">
        <v>27</v>
      </c>
      <c r="G1213" s="36">
        <v>45629</v>
      </c>
      <c r="H1213" s="19">
        <v>0</v>
      </c>
      <c r="I1213" s="19">
        <v>1</v>
      </c>
      <c r="J1213" s="19">
        <v>0</v>
      </c>
      <c r="L1213" s="19">
        <v>1</v>
      </c>
      <c r="O1213" s="19">
        <v>905023</v>
      </c>
      <c r="P1213" s="229">
        <v>45629.569421296299</v>
      </c>
      <c r="Q1213" s="19">
        <v>905.02300000000002</v>
      </c>
      <c r="R1213" s="19" t="s">
        <v>43</v>
      </c>
      <c r="S1213" s="62" t="s">
        <v>297</v>
      </c>
    </row>
    <row r="1214" spans="1:19" x14ac:dyDescent="0.25">
      <c r="A1214" s="62" t="s">
        <v>297</v>
      </c>
      <c r="B1214" s="19">
        <v>39355652</v>
      </c>
      <c r="C1214" s="19" t="s">
        <v>7603</v>
      </c>
      <c r="D1214" s="19">
        <v>377308</v>
      </c>
      <c r="E1214" s="19">
        <v>4595714</v>
      </c>
      <c r="F1214" s="19">
        <v>28</v>
      </c>
      <c r="G1214" s="36">
        <v>45629</v>
      </c>
      <c r="H1214" s="19">
        <v>1</v>
      </c>
      <c r="I1214" s="19">
        <v>0</v>
      </c>
      <c r="J1214" s="19">
        <v>0</v>
      </c>
      <c r="L1214" s="19">
        <v>1</v>
      </c>
      <c r="M1214" s="19">
        <v>431941</v>
      </c>
      <c r="N1214" s="19" t="s">
        <v>214</v>
      </c>
      <c r="O1214" s="19">
        <v>796527</v>
      </c>
      <c r="P1214" s="229">
        <v>45629.578634259262</v>
      </c>
      <c r="Q1214" s="19">
        <v>796.52700000000004</v>
      </c>
      <c r="R1214" s="19" t="s">
        <v>43</v>
      </c>
      <c r="S1214" s="62" t="s">
        <v>297</v>
      </c>
    </row>
    <row r="1215" spans="1:19" x14ac:dyDescent="0.25">
      <c r="A1215" s="62" t="s">
        <v>297</v>
      </c>
      <c r="B1215" s="19">
        <v>39355652</v>
      </c>
      <c r="C1215" s="19" t="s">
        <v>7603</v>
      </c>
      <c r="D1215" s="19">
        <v>377308</v>
      </c>
      <c r="E1215" s="19">
        <v>4595714</v>
      </c>
      <c r="F1215" s="19">
        <v>29</v>
      </c>
      <c r="G1215" s="36">
        <v>45629</v>
      </c>
      <c r="H1215" s="19">
        <v>0</v>
      </c>
      <c r="I1215" s="19">
        <v>0</v>
      </c>
      <c r="J1215" s="19">
        <v>1938</v>
      </c>
      <c r="K1215" s="19" t="s">
        <v>163</v>
      </c>
      <c r="L1215" s="19">
        <v>1</v>
      </c>
      <c r="M1215" s="19">
        <v>431941</v>
      </c>
      <c r="N1215" s="19" t="s">
        <v>214</v>
      </c>
      <c r="O1215" s="19">
        <v>17070</v>
      </c>
      <c r="P1215" s="229">
        <v>45629.578831018516</v>
      </c>
      <c r="Q1215" s="19">
        <v>17.07</v>
      </c>
      <c r="R1215" s="19" t="s">
        <v>43</v>
      </c>
      <c r="S1215" s="62" t="s">
        <v>297</v>
      </c>
    </row>
    <row r="1216" spans="1:19" x14ac:dyDescent="0.25">
      <c r="A1216" s="62" t="s">
        <v>297</v>
      </c>
      <c r="B1216" s="19">
        <v>39355652</v>
      </c>
      <c r="C1216" s="19" t="s">
        <v>7603</v>
      </c>
      <c r="D1216" s="19">
        <v>377308</v>
      </c>
      <c r="E1216" s="19">
        <v>4595714</v>
      </c>
      <c r="F1216" s="19">
        <v>30</v>
      </c>
      <c r="G1216" s="36">
        <v>45629</v>
      </c>
      <c r="H1216" s="19">
        <v>0</v>
      </c>
      <c r="I1216" s="19">
        <v>1</v>
      </c>
      <c r="J1216" s="19">
        <v>0</v>
      </c>
      <c r="L1216" s="19">
        <v>1</v>
      </c>
      <c r="O1216" s="19">
        <v>2146160</v>
      </c>
      <c r="P1216" s="229">
        <v>45629.603680555556</v>
      </c>
      <c r="Q1216" s="19">
        <v>2146.16</v>
      </c>
      <c r="R1216" s="19" t="s">
        <v>43</v>
      </c>
      <c r="S1216" s="62" t="s">
        <v>297</v>
      </c>
    </row>
    <row r="1217" spans="1:19" x14ac:dyDescent="0.25">
      <c r="A1217" s="62" t="s">
        <v>297</v>
      </c>
      <c r="B1217" s="19">
        <v>39355652</v>
      </c>
      <c r="C1217" s="19" t="s">
        <v>7603</v>
      </c>
      <c r="D1217" s="19">
        <v>377308</v>
      </c>
      <c r="E1217" s="19">
        <v>4595714</v>
      </c>
      <c r="F1217" s="19">
        <v>31</v>
      </c>
      <c r="G1217" s="36">
        <v>45629</v>
      </c>
      <c r="H1217" s="19">
        <v>0</v>
      </c>
      <c r="I1217" s="19">
        <v>0</v>
      </c>
      <c r="J1217" s="19">
        <v>-3</v>
      </c>
      <c r="K1217" s="19" t="s">
        <v>185</v>
      </c>
      <c r="L1217" s="19">
        <v>1</v>
      </c>
      <c r="O1217" s="19">
        <v>7180</v>
      </c>
      <c r="P1217" s="229">
        <v>45629.603761574072</v>
      </c>
      <c r="Q1217" s="19">
        <v>7.18</v>
      </c>
      <c r="R1217" s="19" t="s">
        <v>43</v>
      </c>
      <c r="S1217" s="62" t="s">
        <v>297</v>
      </c>
    </row>
    <row r="1218" spans="1:19" x14ac:dyDescent="0.25">
      <c r="A1218" s="62" t="s">
        <v>297</v>
      </c>
      <c r="B1218" s="19">
        <v>39355652</v>
      </c>
      <c r="C1218" s="19" t="s">
        <v>7603</v>
      </c>
      <c r="D1218" s="19">
        <v>377308</v>
      </c>
      <c r="E1218" s="19">
        <v>4595714</v>
      </c>
      <c r="F1218" s="19">
        <v>32</v>
      </c>
      <c r="G1218" s="36">
        <v>45629</v>
      </c>
      <c r="H1218" s="19">
        <v>1</v>
      </c>
      <c r="I1218" s="19">
        <v>0</v>
      </c>
      <c r="J1218" s="19">
        <v>0</v>
      </c>
      <c r="L1218" s="19">
        <v>1</v>
      </c>
      <c r="M1218" s="19">
        <v>4010427</v>
      </c>
      <c r="N1218" s="19" t="s">
        <v>215</v>
      </c>
      <c r="O1218" s="19">
        <v>10310</v>
      </c>
      <c r="P1218" s="229">
        <v>45629.603877314818</v>
      </c>
      <c r="Q1218" s="19">
        <v>10.31</v>
      </c>
      <c r="R1218" s="19" t="s">
        <v>43</v>
      </c>
      <c r="S1218" s="62" t="s">
        <v>297</v>
      </c>
    </row>
    <row r="1219" spans="1:19" x14ac:dyDescent="0.25">
      <c r="A1219" s="62" t="s">
        <v>297</v>
      </c>
      <c r="B1219" s="19">
        <v>39355652</v>
      </c>
      <c r="C1219" s="19" t="s">
        <v>7603</v>
      </c>
      <c r="D1219" s="19">
        <v>377308</v>
      </c>
      <c r="E1219" s="19">
        <v>4595714</v>
      </c>
      <c r="F1219" s="19">
        <v>33</v>
      </c>
      <c r="G1219" s="36">
        <v>45629</v>
      </c>
      <c r="H1219" s="19">
        <v>0</v>
      </c>
      <c r="I1219" s="19">
        <v>0</v>
      </c>
      <c r="J1219" s="19">
        <v>1938</v>
      </c>
      <c r="K1219" s="19" t="s">
        <v>163</v>
      </c>
      <c r="L1219" s="19">
        <v>1</v>
      </c>
      <c r="M1219" s="19">
        <v>4010427</v>
      </c>
      <c r="N1219" s="19" t="s">
        <v>215</v>
      </c>
      <c r="O1219" s="19">
        <v>23520</v>
      </c>
      <c r="P1219" s="229">
        <v>45629.604155092595</v>
      </c>
      <c r="Q1219" s="19">
        <v>23.52</v>
      </c>
      <c r="R1219" s="19" t="s">
        <v>43</v>
      </c>
      <c r="S1219" s="62" t="s">
        <v>297</v>
      </c>
    </row>
    <row r="1220" spans="1:19" x14ac:dyDescent="0.25">
      <c r="A1220" s="62" t="s">
        <v>297</v>
      </c>
      <c r="B1220" s="19">
        <v>39355652</v>
      </c>
      <c r="C1220" s="19" t="s">
        <v>7603</v>
      </c>
      <c r="D1220" s="19">
        <v>377308</v>
      </c>
      <c r="E1220" s="19">
        <v>4595714</v>
      </c>
      <c r="F1220" s="19">
        <v>34</v>
      </c>
      <c r="G1220" s="36">
        <v>45629</v>
      </c>
      <c r="H1220" s="19">
        <v>0</v>
      </c>
      <c r="I1220" s="19">
        <v>1</v>
      </c>
      <c r="J1220" s="19">
        <v>0</v>
      </c>
      <c r="L1220" s="19">
        <v>1</v>
      </c>
      <c r="O1220" s="19">
        <v>1096437</v>
      </c>
      <c r="P1220" s="229">
        <v>45629.616840277777</v>
      </c>
      <c r="Q1220" s="19">
        <v>1096.4369999999999</v>
      </c>
      <c r="R1220" s="19" t="s">
        <v>43</v>
      </c>
      <c r="S1220" s="62" t="s">
        <v>297</v>
      </c>
    </row>
    <row r="1221" spans="1:19" x14ac:dyDescent="0.25">
      <c r="A1221" s="62" t="s">
        <v>297</v>
      </c>
      <c r="B1221" s="19">
        <v>39355652</v>
      </c>
      <c r="C1221" s="19" t="s">
        <v>7603</v>
      </c>
      <c r="D1221" s="19">
        <v>377308</v>
      </c>
      <c r="E1221" s="19">
        <v>4595714</v>
      </c>
      <c r="F1221" s="19">
        <v>35</v>
      </c>
      <c r="G1221" s="36">
        <v>45629</v>
      </c>
      <c r="H1221" s="19">
        <v>0</v>
      </c>
      <c r="I1221" s="19">
        <v>0</v>
      </c>
      <c r="J1221" s="19">
        <v>0</v>
      </c>
      <c r="L1221" s="19">
        <v>1</v>
      </c>
      <c r="O1221" s="19">
        <v>1436</v>
      </c>
      <c r="P1221" s="229">
        <v>45629.616851851853</v>
      </c>
      <c r="Q1221" s="19">
        <v>1.4359999999999999</v>
      </c>
      <c r="R1221" s="19" t="s">
        <v>43</v>
      </c>
      <c r="S1221" s="62" t="s">
        <v>297</v>
      </c>
    </row>
    <row r="1222" spans="1:19" x14ac:dyDescent="0.25">
      <c r="A1222" s="62" t="s">
        <v>297</v>
      </c>
      <c r="B1222" s="19">
        <v>39355652</v>
      </c>
      <c r="C1222" s="19" t="s">
        <v>7603</v>
      </c>
      <c r="D1222" s="19">
        <v>377308</v>
      </c>
      <c r="E1222" s="19">
        <v>4595714</v>
      </c>
      <c r="F1222" s="19">
        <v>36</v>
      </c>
      <c r="G1222" s="36">
        <v>45629</v>
      </c>
      <c r="H1222" s="19">
        <v>0</v>
      </c>
      <c r="I1222" s="19">
        <v>1</v>
      </c>
      <c r="J1222" s="19">
        <v>0</v>
      </c>
      <c r="L1222" s="19">
        <v>1</v>
      </c>
      <c r="O1222" s="19">
        <v>1043810</v>
      </c>
      <c r="P1222" s="229">
        <v>45629.628935185188</v>
      </c>
      <c r="Q1222" s="19">
        <v>1043.81</v>
      </c>
      <c r="R1222" s="19" t="s">
        <v>43</v>
      </c>
      <c r="S1222" s="62" t="s">
        <v>297</v>
      </c>
    </row>
    <row r="1223" spans="1:19" x14ac:dyDescent="0.25">
      <c r="A1223" s="62" t="s">
        <v>297</v>
      </c>
      <c r="B1223" s="19">
        <v>39355652</v>
      </c>
      <c r="C1223" s="19" t="s">
        <v>7603</v>
      </c>
      <c r="D1223" s="19">
        <v>377308</v>
      </c>
      <c r="E1223" s="19">
        <v>4595714</v>
      </c>
      <c r="F1223" s="19">
        <v>37</v>
      </c>
      <c r="G1223" s="36">
        <v>45629</v>
      </c>
      <c r="H1223" s="19">
        <v>0</v>
      </c>
      <c r="I1223" s="19">
        <v>0</v>
      </c>
      <c r="J1223" s="19">
        <v>1934</v>
      </c>
      <c r="K1223" s="19" t="s">
        <v>160</v>
      </c>
      <c r="L1223" s="19">
        <v>1</v>
      </c>
      <c r="O1223" s="19">
        <v>957807</v>
      </c>
      <c r="P1223" s="229">
        <v>45629.640023148146</v>
      </c>
      <c r="Q1223" s="19">
        <v>957.80700000000002</v>
      </c>
      <c r="R1223" s="19" t="s">
        <v>43</v>
      </c>
      <c r="S1223" s="62" t="s">
        <v>297</v>
      </c>
    </row>
    <row r="1224" spans="1:19" x14ac:dyDescent="0.25">
      <c r="A1224" s="62" t="s">
        <v>297</v>
      </c>
      <c r="B1224" s="19">
        <v>39355652</v>
      </c>
      <c r="C1224" s="19" t="s">
        <v>7603</v>
      </c>
      <c r="D1224" s="19">
        <v>377308</v>
      </c>
      <c r="E1224" s="19">
        <v>4595714</v>
      </c>
      <c r="F1224" s="19">
        <v>38</v>
      </c>
      <c r="G1224" s="36">
        <v>45629</v>
      </c>
      <c r="H1224" s="19">
        <v>0</v>
      </c>
      <c r="I1224" s="19">
        <v>1</v>
      </c>
      <c r="J1224" s="19">
        <v>0</v>
      </c>
      <c r="L1224" s="19">
        <v>1</v>
      </c>
      <c r="O1224" s="19">
        <v>1955620</v>
      </c>
      <c r="P1224" s="229">
        <v>45629.662662037037</v>
      </c>
      <c r="Q1224" s="19">
        <v>1955.62</v>
      </c>
      <c r="R1224" s="19" t="s">
        <v>43</v>
      </c>
      <c r="S1224" s="62" t="s">
        <v>297</v>
      </c>
    </row>
    <row r="1225" spans="1:19" x14ac:dyDescent="0.25">
      <c r="A1225" s="62" t="s">
        <v>297</v>
      </c>
      <c r="B1225" s="19">
        <v>39355652</v>
      </c>
      <c r="C1225" s="19" t="s">
        <v>7603</v>
      </c>
      <c r="D1225" s="19">
        <v>377308</v>
      </c>
      <c r="E1225" s="19">
        <v>4595714</v>
      </c>
      <c r="F1225" s="19">
        <v>39</v>
      </c>
      <c r="G1225" s="36">
        <v>45629</v>
      </c>
      <c r="H1225" s="19">
        <v>0</v>
      </c>
      <c r="I1225" s="19">
        <v>0</v>
      </c>
      <c r="J1225" s="19">
        <v>-3</v>
      </c>
      <c r="K1225" s="19" t="s">
        <v>185</v>
      </c>
      <c r="L1225" s="19">
        <v>1</v>
      </c>
      <c r="O1225" s="19">
        <v>8027</v>
      </c>
      <c r="P1225" s="229">
        <v>45629.662754629629</v>
      </c>
      <c r="Q1225" s="19">
        <v>8.0269999999999992</v>
      </c>
      <c r="R1225" s="19" t="s">
        <v>43</v>
      </c>
      <c r="S1225" s="62" t="s">
        <v>297</v>
      </c>
    </row>
    <row r="1226" spans="1:19" x14ac:dyDescent="0.25">
      <c r="A1226" s="62" t="s">
        <v>297</v>
      </c>
      <c r="B1226" s="19">
        <v>39355652</v>
      </c>
      <c r="C1226" s="19" t="s">
        <v>7603</v>
      </c>
      <c r="D1226" s="19">
        <v>377308</v>
      </c>
      <c r="E1226" s="19">
        <v>4595714</v>
      </c>
      <c r="F1226" s="19">
        <v>40</v>
      </c>
      <c r="G1226" s="36">
        <v>45629</v>
      </c>
      <c r="H1226" s="19">
        <v>1</v>
      </c>
      <c r="I1226" s="19">
        <v>0</v>
      </c>
      <c r="J1226" s="19">
        <v>0</v>
      </c>
      <c r="L1226" s="19">
        <v>1</v>
      </c>
      <c r="M1226" s="19">
        <v>4010427</v>
      </c>
      <c r="N1226" s="19" t="s">
        <v>215</v>
      </c>
      <c r="O1226" s="19">
        <v>144016</v>
      </c>
      <c r="P1226" s="229">
        <v>45629.664421296293</v>
      </c>
      <c r="Q1226" s="19">
        <v>144.01599999999999</v>
      </c>
      <c r="R1226" s="19" t="s">
        <v>43</v>
      </c>
      <c r="S1226" s="62" t="s">
        <v>297</v>
      </c>
    </row>
    <row r="1227" spans="1:19" x14ac:dyDescent="0.25">
      <c r="A1227" s="62" t="s">
        <v>297</v>
      </c>
      <c r="B1227" s="19">
        <v>39355652</v>
      </c>
      <c r="C1227" s="19" t="s">
        <v>7603</v>
      </c>
      <c r="D1227" s="19">
        <v>377308</v>
      </c>
      <c r="E1227" s="19">
        <v>4595714</v>
      </c>
      <c r="F1227" s="19">
        <v>41</v>
      </c>
      <c r="G1227" s="36">
        <v>45629</v>
      </c>
      <c r="H1227" s="19">
        <v>0</v>
      </c>
      <c r="I1227" s="19">
        <v>0</v>
      </c>
      <c r="J1227" s="19">
        <v>1938</v>
      </c>
      <c r="K1227" s="19" t="s">
        <v>163</v>
      </c>
      <c r="L1227" s="19">
        <v>1</v>
      </c>
      <c r="M1227" s="19">
        <v>4010427</v>
      </c>
      <c r="N1227" s="19" t="s">
        <v>215</v>
      </c>
      <c r="O1227" s="19">
        <v>162270</v>
      </c>
      <c r="P1227" s="229">
        <v>45629.666296296295</v>
      </c>
      <c r="Q1227" s="19">
        <v>162.27000000000001</v>
      </c>
      <c r="R1227" s="19" t="s">
        <v>43</v>
      </c>
      <c r="S1227" s="62" t="s">
        <v>297</v>
      </c>
    </row>
    <row r="1228" spans="1:19" x14ac:dyDescent="0.25">
      <c r="A1228" s="62" t="s">
        <v>297</v>
      </c>
      <c r="B1228" s="19">
        <v>39355652</v>
      </c>
      <c r="C1228" s="19" t="s">
        <v>7603</v>
      </c>
      <c r="D1228" s="19">
        <v>377308</v>
      </c>
      <c r="E1228" s="19">
        <v>4595714</v>
      </c>
      <c r="F1228" s="19">
        <v>42</v>
      </c>
      <c r="G1228" s="36">
        <v>45629</v>
      </c>
      <c r="H1228" s="19">
        <v>0</v>
      </c>
      <c r="I1228" s="19">
        <v>1</v>
      </c>
      <c r="J1228" s="19">
        <v>0</v>
      </c>
      <c r="L1228" s="19">
        <v>1</v>
      </c>
      <c r="O1228" s="19">
        <v>443380</v>
      </c>
      <c r="P1228" s="229">
        <v>45629.671423611115</v>
      </c>
      <c r="Q1228" s="19">
        <v>443.38</v>
      </c>
      <c r="R1228" s="19" t="s">
        <v>43</v>
      </c>
      <c r="S1228" s="62" t="s">
        <v>297</v>
      </c>
    </row>
    <row r="1229" spans="1:19" x14ac:dyDescent="0.25">
      <c r="A1229" s="62" t="s">
        <v>297</v>
      </c>
      <c r="B1229" s="19">
        <v>39355652</v>
      </c>
      <c r="C1229" s="19" t="s">
        <v>7603</v>
      </c>
      <c r="D1229" s="19">
        <v>377308</v>
      </c>
      <c r="E1229" s="19">
        <v>4595714</v>
      </c>
      <c r="F1229" s="19">
        <v>43</v>
      </c>
      <c r="G1229" s="36">
        <v>45629</v>
      </c>
      <c r="H1229" s="19">
        <v>0</v>
      </c>
      <c r="I1229" s="19">
        <v>0</v>
      </c>
      <c r="J1229" s="19">
        <v>1931</v>
      </c>
      <c r="K1229" s="19" t="s">
        <v>168</v>
      </c>
      <c r="L1229" s="19">
        <v>1</v>
      </c>
      <c r="O1229" s="19">
        <v>875627</v>
      </c>
      <c r="P1229" s="229">
        <v>45629.681562500002</v>
      </c>
      <c r="Q1229" s="19">
        <v>875.62699999999995</v>
      </c>
      <c r="R1229" s="19" t="s">
        <v>43</v>
      </c>
      <c r="S1229" s="62" t="s">
        <v>297</v>
      </c>
    </row>
    <row r="1230" spans="1:19" x14ac:dyDescent="0.25">
      <c r="A1230" s="62" t="s">
        <v>297</v>
      </c>
      <c r="B1230" s="19">
        <v>39355652</v>
      </c>
      <c r="C1230" s="19" t="s">
        <v>7603</v>
      </c>
      <c r="D1230" s="19">
        <v>377308</v>
      </c>
      <c r="E1230" s="19">
        <v>4595714</v>
      </c>
      <c r="F1230" s="19">
        <v>44</v>
      </c>
      <c r="G1230" s="36">
        <v>45629</v>
      </c>
      <c r="H1230" s="19">
        <v>0</v>
      </c>
      <c r="I1230" s="19">
        <v>1</v>
      </c>
      <c r="J1230" s="19">
        <v>0</v>
      </c>
      <c r="L1230" s="19">
        <v>1</v>
      </c>
      <c r="O1230" s="19">
        <v>1727183</v>
      </c>
      <c r="P1230" s="229">
        <v>45629.701550925929</v>
      </c>
      <c r="Q1230" s="19">
        <v>1727.183</v>
      </c>
      <c r="R1230" s="19" t="s">
        <v>43</v>
      </c>
      <c r="S1230" s="62" t="s">
        <v>297</v>
      </c>
    </row>
    <row r="1231" spans="1:19" x14ac:dyDescent="0.25">
      <c r="A1231" s="62" t="s">
        <v>297</v>
      </c>
      <c r="B1231" s="19">
        <v>39355652</v>
      </c>
      <c r="C1231" s="19" t="s">
        <v>7603</v>
      </c>
      <c r="D1231" s="19">
        <v>377308</v>
      </c>
      <c r="E1231" s="19">
        <v>4595714</v>
      </c>
      <c r="F1231" s="19">
        <v>45</v>
      </c>
      <c r="G1231" s="36">
        <v>45629</v>
      </c>
      <c r="H1231" s="19">
        <v>0</v>
      </c>
      <c r="I1231" s="19">
        <v>0</v>
      </c>
      <c r="J1231" s="19">
        <v>-3</v>
      </c>
      <c r="K1231" s="19" t="s">
        <v>185</v>
      </c>
      <c r="L1231" s="19">
        <v>1</v>
      </c>
      <c r="O1231" s="19">
        <v>6597</v>
      </c>
      <c r="P1231" s="229">
        <v>45629.701631944445</v>
      </c>
      <c r="Q1231" s="19">
        <v>6.5970000000000004</v>
      </c>
      <c r="R1231" s="19" t="s">
        <v>43</v>
      </c>
      <c r="S1231" s="62" t="s">
        <v>297</v>
      </c>
    </row>
    <row r="1232" spans="1:19" x14ac:dyDescent="0.25">
      <c r="A1232" s="62" t="s">
        <v>297</v>
      </c>
      <c r="B1232" s="19">
        <v>39355652</v>
      </c>
      <c r="C1232" s="19" t="s">
        <v>7603</v>
      </c>
      <c r="D1232" s="19">
        <v>377308</v>
      </c>
      <c r="E1232" s="19">
        <v>4595714</v>
      </c>
      <c r="F1232" s="19">
        <v>46</v>
      </c>
      <c r="G1232" s="36">
        <v>45629</v>
      </c>
      <c r="H1232" s="19">
        <v>1</v>
      </c>
      <c r="I1232" s="19">
        <v>0</v>
      </c>
      <c r="J1232" s="19">
        <v>0</v>
      </c>
      <c r="L1232" s="19">
        <v>1</v>
      </c>
      <c r="M1232" s="19">
        <v>4010427</v>
      </c>
      <c r="N1232" s="19" t="s">
        <v>215</v>
      </c>
      <c r="O1232" s="19">
        <v>90547</v>
      </c>
      <c r="P1232" s="229">
        <v>45629.702673611115</v>
      </c>
      <c r="Q1232" s="19">
        <v>90.546999999999997</v>
      </c>
      <c r="R1232" s="19" t="s">
        <v>43</v>
      </c>
      <c r="S1232" s="62" t="s">
        <v>297</v>
      </c>
    </row>
    <row r="1233" spans="1:19" x14ac:dyDescent="0.25">
      <c r="A1233" s="62" t="s">
        <v>297</v>
      </c>
      <c r="B1233" s="19">
        <v>39355652</v>
      </c>
      <c r="C1233" s="19" t="s">
        <v>7603</v>
      </c>
      <c r="D1233" s="19">
        <v>377308</v>
      </c>
      <c r="E1233" s="19">
        <v>4595714</v>
      </c>
      <c r="F1233" s="19">
        <v>47</v>
      </c>
      <c r="G1233" s="36">
        <v>45629</v>
      </c>
      <c r="H1233" s="19">
        <v>0</v>
      </c>
      <c r="I1233" s="19">
        <v>0</v>
      </c>
      <c r="J1233" s="19">
        <v>1938</v>
      </c>
      <c r="K1233" s="19" t="s">
        <v>163</v>
      </c>
      <c r="L1233" s="19">
        <v>1</v>
      </c>
      <c r="M1233" s="19">
        <v>4010427</v>
      </c>
      <c r="N1233" s="19" t="s">
        <v>215</v>
      </c>
      <c r="O1233" s="19">
        <v>67786</v>
      </c>
      <c r="P1233" s="229">
        <v>45629.703460648147</v>
      </c>
      <c r="Q1233" s="19">
        <v>67.786000000000001</v>
      </c>
      <c r="R1233" s="19" t="s">
        <v>43</v>
      </c>
      <c r="S1233" s="62" t="s">
        <v>297</v>
      </c>
    </row>
    <row r="1234" spans="1:19" x14ac:dyDescent="0.25">
      <c r="A1234" s="62" t="s">
        <v>297</v>
      </c>
      <c r="B1234" s="19">
        <v>39355652</v>
      </c>
      <c r="C1234" s="19" t="s">
        <v>7603</v>
      </c>
      <c r="D1234" s="19">
        <v>377308</v>
      </c>
      <c r="E1234" s="19">
        <v>4595714</v>
      </c>
      <c r="F1234" s="19">
        <v>48</v>
      </c>
      <c r="G1234" s="36">
        <v>45629</v>
      </c>
      <c r="H1234" s="19">
        <v>0</v>
      </c>
      <c r="I1234" s="19">
        <v>1</v>
      </c>
      <c r="J1234" s="19">
        <v>0</v>
      </c>
      <c r="L1234" s="19">
        <v>1</v>
      </c>
      <c r="O1234" s="19">
        <v>501584</v>
      </c>
      <c r="P1234" s="229">
        <v>45629.709270833337</v>
      </c>
      <c r="Q1234" s="19">
        <v>501.584</v>
      </c>
      <c r="R1234" s="19" t="s">
        <v>43</v>
      </c>
      <c r="S1234" s="62" t="s">
        <v>297</v>
      </c>
    </row>
    <row r="1235" spans="1:19" x14ac:dyDescent="0.25">
      <c r="A1235" s="62" t="s">
        <v>297</v>
      </c>
      <c r="B1235" s="19">
        <v>39355652</v>
      </c>
      <c r="C1235" s="19" t="s">
        <v>7603</v>
      </c>
      <c r="D1235" s="19">
        <v>377308</v>
      </c>
      <c r="E1235" s="19">
        <v>4595714</v>
      </c>
      <c r="F1235" s="19">
        <v>49</v>
      </c>
      <c r="G1235" s="36">
        <v>45629</v>
      </c>
      <c r="H1235" s="19">
        <v>0</v>
      </c>
      <c r="I1235" s="19">
        <v>0</v>
      </c>
      <c r="J1235" s="19">
        <v>0</v>
      </c>
      <c r="L1235" s="19">
        <v>2</v>
      </c>
      <c r="O1235" s="19">
        <v>0</v>
      </c>
      <c r="P1235" s="229">
        <v>45629.709270833337</v>
      </c>
      <c r="Q1235" s="19">
        <v>0</v>
      </c>
      <c r="R1235" s="19" t="s">
        <v>43</v>
      </c>
      <c r="S1235" s="62" t="s">
        <v>297</v>
      </c>
    </row>
    <row r="1236" spans="1:19" x14ac:dyDescent="0.25">
      <c r="A1236" s="62" t="s">
        <v>297</v>
      </c>
      <c r="B1236" s="19">
        <v>39355652</v>
      </c>
      <c r="C1236" s="19" t="s">
        <v>7603</v>
      </c>
      <c r="D1236" s="19">
        <v>377308</v>
      </c>
      <c r="E1236" s="19">
        <v>4595714</v>
      </c>
      <c r="F1236" s="19">
        <v>1</v>
      </c>
      <c r="G1236" s="36">
        <v>45630</v>
      </c>
      <c r="H1236" s="19">
        <v>0</v>
      </c>
      <c r="I1236" s="19">
        <v>0</v>
      </c>
      <c r="J1236" s="19">
        <v>0</v>
      </c>
      <c r="L1236" s="19">
        <v>0</v>
      </c>
      <c r="O1236" s="19">
        <v>3</v>
      </c>
      <c r="P1236" s="229">
        <v>45630.331261574072</v>
      </c>
      <c r="Q1236" s="19">
        <v>3.0000000000000001E-3</v>
      </c>
      <c r="R1236" s="19" t="s">
        <v>43</v>
      </c>
      <c r="S1236" s="62" t="s">
        <v>297</v>
      </c>
    </row>
    <row r="1237" spans="1:19" x14ac:dyDescent="0.25">
      <c r="A1237" s="62" t="s">
        <v>297</v>
      </c>
      <c r="B1237" s="19">
        <v>39355652</v>
      </c>
      <c r="C1237" s="19" t="s">
        <v>7603</v>
      </c>
      <c r="D1237" s="19">
        <v>377308</v>
      </c>
      <c r="E1237" s="19">
        <v>4595714</v>
      </c>
      <c r="F1237" s="19">
        <v>2</v>
      </c>
      <c r="G1237" s="36">
        <v>45630</v>
      </c>
      <c r="H1237" s="19">
        <v>0</v>
      </c>
      <c r="I1237" s="19">
        <v>0</v>
      </c>
      <c r="J1237" s="19">
        <v>0</v>
      </c>
      <c r="L1237" s="19">
        <v>1</v>
      </c>
      <c r="O1237" s="19">
        <v>207547</v>
      </c>
      <c r="P1237" s="229">
        <v>45630.333668981482</v>
      </c>
      <c r="Q1237" s="19">
        <v>207.547</v>
      </c>
      <c r="R1237" s="19" t="s">
        <v>43</v>
      </c>
      <c r="S1237" s="62" t="s">
        <v>297</v>
      </c>
    </row>
    <row r="1238" spans="1:19" x14ac:dyDescent="0.25">
      <c r="A1238" s="62" t="s">
        <v>297</v>
      </c>
      <c r="B1238" s="19">
        <v>39355652</v>
      </c>
      <c r="C1238" s="19" t="s">
        <v>7603</v>
      </c>
      <c r="D1238" s="19">
        <v>377308</v>
      </c>
      <c r="E1238" s="19">
        <v>4595714</v>
      </c>
      <c r="F1238" s="19">
        <v>3</v>
      </c>
      <c r="G1238" s="36">
        <v>45630</v>
      </c>
      <c r="H1238" s="19">
        <v>0</v>
      </c>
      <c r="I1238" s="19">
        <v>1</v>
      </c>
      <c r="J1238" s="19">
        <v>0</v>
      </c>
      <c r="L1238" s="19">
        <v>1</v>
      </c>
      <c r="O1238" s="19">
        <v>1539457</v>
      </c>
      <c r="P1238" s="229">
        <v>45630.351481481484</v>
      </c>
      <c r="Q1238" s="19">
        <v>1539.4570000000001</v>
      </c>
      <c r="R1238" s="19" t="s">
        <v>43</v>
      </c>
      <c r="S1238" s="62" t="s">
        <v>297</v>
      </c>
    </row>
    <row r="1239" spans="1:19" x14ac:dyDescent="0.25">
      <c r="A1239" s="62" t="s">
        <v>297</v>
      </c>
      <c r="B1239" s="19">
        <v>39355652</v>
      </c>
      <c r="C1239" s="19" t="s">
        <v>7603</v>
      </c>
      <c r="D1239" s="19">
        <v>377308</v>
      </c>
      <c r="E1239" s="19">
        <v>4595714</v>
      </c>
      <c r="F1239" s="19">
        <v>4</v>
      </c>
      <c r="G1239" s="36">
        <v>45630</v>
      </c>
      <c r="H1239" s="19">
        <v>0</v>
      </c>
      <c r="I1239" s="19">
        <v>0</v>
      </c>
      <c r="J1239" s="19">
        <v>1934</v>
      </c>
      <c r="K1239" s="19" t="s">
        <v>160</v>
      </c>
      <c r="L1239" s="19">
        <v>1</v>
      </c>
      <c r="O1239" s="19">
        <v>182693</v>
      </c>
      <c r="P1239" s="229">
        <v>45630.35359953704</v>
      </c>
      <c r="Q1239" s="19">
        <v>182.69300000000001</v>
      </c>
      <c r="R1239" s="19" t="s">
        <v>43</v>
      </c>
      <c r="S1239" s="62" t="s">
        <v>297</v>
      </c>
    </row>
    <row r="1240" spans="1:19" x14ac:dyDescent="0.25">
      <c r="A1240" s="62" t="s">
        <v>297</v>
      </c>
      <c r="B1240" s="19">
        <v>39355652</v>
      </c>
      <c r="C1240" s="19" t="s">
        <v>7603</v>
      </c>
      <c r="D1240" s="19">
        <v>377308</v>
      </c>
      <c r="E1240" s="19">
        <v>4595714</v>
      </c>
      <c r="F1240" s="19">
        <v>5</v>
      </c>
      <c r="G1240" s="36">
        <v>45630</v>
      </c>
      <c r="H1240" s="19">
        <v>0</v>
      </c>
      <c r="I1240" s="19">
        <v>1</v>
      </c>
      <c r="J1240" s="19">
        <v>0</v>
      </c>
      <c r="L1240" s="19">
        <v>1</v>
      </c>
      <c r="O1240" s="19">
        <v>2926190</v>
      </c>
      <c r="P1240" s="229">
        <v>45630.387465277781</v>
      </c>
      <c r="Q1240" s="19">
        <v>2926.19</v>
      </c>
      <c r="R1240" s="19" t="s">
        <v>43</v>
      </c>
      <c r="S1240" s="62" t="s">
        <v>297</v>
      </c>
    </row>
    <row r="1241" spans="1:19" x14ac:dyDescent="0.25">
      <c r="A1241" s="62" t="s">
        <v>297</v>
      </c>
      <c r="B1241" s="19">
        <v>39355652</v>
      </c>
      <c r="C1241" s="19" t="s">
        <v>7603</v>
      </c>
      <c r="D1241" s="19">
        <v>377308</v>
      </c>
      <c r="E1241" s="19">
        <v>4595714</v>
      </c>
      <c r="F1241" s="19">
        <v>6</v>
      </c>
      <c r="G1241" s="36">
        <v>45630</v>
      </c>
      <c r="H1241" s="19">
        <v>1</v>
      </c>
      <c r="I1241" s="19">
        <v>0</v>
      </c>
      <c r="J1241" s="19">
        <v>0</v>
      </c>
      <c r="L1241" s="19">
        <v>1</v>
      </c>
      <c r="M1241" s="19">
        <v>431941</v>
      </c>
      <c r="N1241" s="19" t="s">
        <v>214</v>
      </c>
      <c r="O1241" s="19">
        <v>529793</v>
      </c>
      <c r="P1241" s="229">
        <v>45630.393599537034</v>
      </c>
      <c r="Q1241" s="19">
        <v>529.79300000000001</v>
      </c>
      <c r="R1241" s="19" t="s">
        <v>43</v>
      </c>
      <c r="S1241" s="62" t="s">
        <v>297</v>
      </c>
    </row>
    <row r="1242" spans="1:19" x14ac:dyDescent="0.25">
      <c r="A1242" s="62" t="s">
        <v>297</v>
      </c>
      <c r="B1242" s="19">
        <v>39355652</v>
      </c>
      <c r="C1242" s="19" t="s">
        <v>7603</v>
      </c>
      <c r="D1242" s="19">
        <v>377308</v>
      </c>
      <c r="E1242" s="19">
        <v>4595714</v>
      </c>
      <c r="F1242" s="19">
        <v>7</v>
      </c>
      <c r="G1242" s="36">
        <v>45630</v>
      </c>
      <c r="H1242" s="19">
        <v>0</v>
      </c>
      <c r="I1242" s="19">
        <v>0</v>
      </c>
      <c r="J1242" s="19">
        <v>1938</v>
      </c>
      <c r="K1242" s="19" t="s">
        <v>163</v>
      </c>
      <c r="L1242" s="19">
        <v>1</v>
      </c>
      <c r="M1242" s="19">
        <v>431941</v>
      </c>
      <c r="N1242" s="19" t="s">
        <v>214</v>
      </c>
      <c r="O1242" s="19">
        <v>14724</v>
      </c>
      <c r="P1242" s="229">
        <v>45630.393773148149</v>
      </c>
      <c r="Q1242" s="19">
        <v>14.724</v>
      </c>
      <c r="R1242" s="19" t="s">
        <v>43</v>
      </c>
      <c r="S1242" s="62" t="s">
        <v>297</v>
      </c>
    </row>
    <row r="1243" spans="1:19" x14ac:dyDescent="0.25">
      <c r="A1243" s="62" t="s">
        <v>297</v>
      </c>
      <c r="B1243" s="19">
        <v>39355652</v>
      </c>
      <c r="C1243" s="19" t="s">
        <v>7603</v>
      </c>
      <c r="D1243" s="19">
        <v>377308</v>
      </c>
      <c r="E1243" s="19">
        <v>4595714</v>
      </c>
      <c r="F1243" s="19">
        <v>8</v>
      </c>
      <c r="G1243" s="36">
        <v>45630</v>
      </c>
      <c r="H1243" s="19">
        <v>0</v>
      </c>
      <c r="I1243" s="19">
        <v>1</v>
      </c>
      <c r="J1243" s="19">
        <v>0</v>
      </c>
      <c r="L1243" s="19">
        <v>1</v>
      </c>
      <c r="O1243" s="19">
        <v>2498633</v>
      </c>
      <c r="P1243" s="229">
        <v>45630.422685185185</v>
      </c>
      <c r="Q1243" s="19">
        <v>2498.6329999999998</v>
      </c>
      <c r="R1243" s="19" t="s">
        <v>43</v>
      </c>
      <c r="S1243" s="62" t="s">
        <v>297</v>
      </c>
    </row>
    <row r="1244" spans="1:19" x14ac:dyDescent="0.25">
      <c r="A1244" s="62" t="s">
        <v>297</v>
      </c>
      <c r="B1244" s="19">
        <v>39355652</v>
      </c>
      <c r="C1244" s="19" t="s">
        <v>7603</v>
      </c>
      <c r="D1244" s="19">
        <v>377308</v>
      </c>
      <c r="E1244" s="19">
        <v>4595714</v>
      </c>
      <c r="F1244" s="19">
        <v>9</v>
      </c>
      <c r="G1244" s="36">
        <v>45630</v>
      </c>
      <c r="H1244" s="19">
        <v>0</v>
      </c>
      <c r="I1244" s="19">
        <v>0</v>
      </c>
      <c r="J1244" s="19">
        <v>-3</v>
      </c>
      <c r="K1244" s="19" t="s">
        <v>185</v>
      </c>
      <c r="L1244" s="19">
        <v>1</v>
      </c>
      <c r="O1244" s="19">
        <v>5740</v>
      </c>
      <c r="P1244" s="229">
        <v>45630.422754629632</v>
      </c>
      <c r="Q1244" s="19">
        <v>5.74</v>
      </c>
      <c r="R1244" s="19" t="s">
        <v>43</v>
      </c>
      <c r="S1244" s="62" t="s">
        <v>297</v>
      </c>
    </row>
    <row r="1245" spans="1:19" x14ac:dyDescent="0.25">
      <c r="A1245" s="62" t="s">
        <v>297</v>
      </c>
      <c r="B1245" s="19">
        <v>39355652</v>
      </c>
      <c r="C1245" s="19" t="s">
        <v>7603</v>
      </c>
      <c r="D1245" s="19">
        <v>377308</v>
      </c>
      <c r="E1245" s="19">
        <v>4595714</v>
      </c>
      <c r="F1245" s="19">
        <v>10</v>
      </c>
      <c r="G1245" s="36">
        <v>45630</v>
      </c>
      <c r="H1245" s="19">
        <v>1</v>
      </c>
      <c r="I1245" s="19">
        <v>0</v>
      </c>
      <c r="J1245" s="19">
        <v>0</v>
      </c>
      <c r="L1245" s="19">
        <v>1</v>
      </c>
      <c r="M1245" s="19">
        <v>4010427</v>
      </c>
      <c r="N1245" s="19" t="s">
        <v>215</v>
      </c>
      <c r="O1245" s="19">
        <v>615297</v>
      </c>
      <c r="P1245" s="229">
        <v>45630.429872685185</v>
      </c>
      <c r="Q1245" s="19">
        <v>615.29700000000003</v>
      </c>
      <c r="R1245" s="19" t="s">
        <v>43</v>
      </c>
      <c r="S1245" s="62" t="s">
        <v>297</v>
      </c>
    </row>
    <row r="1246" spans="1:19" x14ac:dyDescent="0.25">
      <c r="A1246" s="62" t="s">
        <v>297</v>
      </c>
      <c r="B1246" s="19">
        <v>39355652</v>
      </c>
      <c r="C1246" s="19" t="s">
        <v>7603</v>
      </c>
      <c r="D1246" s="19">
        <v>377308</v>
      </c>
      <c r="E1246" s="19">
        <v>4595714</v>
      </c>
      <c r="F1246" s="19">
        <v>11</v>
      </c>
      <c r="G1246" s="36">
        <v>45630</v>
      </c>
      <c r="H1246" s="19">
        <v>0</v>
      </c>
      <c r="I1246" s="19">
        <v>0</v>
      </c>
      <c r="J1246" s="19">
        <v>1938</v>
      </c>
      <c r="K1246" s="19" t="s">
        <v>163</v>
      </c>
      <c r="L1246" s="19">
        <v>1</v>
      </c>
      <c r="M1246" s="19">
        <v>4010427</v>
      </c>
      <c r="N1246" s="19" t="s">
        <v>215</v>
      </c>
      <c r="O1246" s="19">
        <v>288200</v>
      </c>
      <c r="P1246" s="229">
        <v>45630.433217592596</v>
      </c>
      <c r="Q1246" s="19">
        <v>288.2</v>
      </c>
      <c r="R1246" s="19" t="s">
        <v>43</v>
      </c>
      <c r="S1246" s="62" t="s">
        <v>297</v>
      </c>
    </row>
    <row r="1247" spans="1:19" x14ac:dyDescent="0.25">
      <c r="A1247" s="62" t="s">
        <v>297</v>
      </c>
      <c r="B1247" s="19">
        <v>39355652</v>
      </c>
      <c r="C1247" s="19" t="s">
        <v>7603</v>
      </c>
      <c r="D1247" s="19">
        <v>377308</v>
      </c>
      <c r="E1247" s="19">
        <v>4595714</v>
      </c>
      <c r="F1247" s="19">
        <v>12</v>
      </c>
      <c r="G1247" s="36">
        <v>45630</v>
      </c>
      <c r="H1247" s="19">
        <v>0</v>
      </c>
      <c r="I1247" s="19">
        <v>1</v>
      </c>
      <c r="J1247" s="19">
        <v>0</v>
      </c>
      <c r="L1247" s="19">
        <v>1</v>
      </c>
      <c r="O1247" s="19">
        <v>20440</v>
      </c>
      <c r="P1247" s="229">
        <v>45630.433449074073</v>
      </c>
      <c r="Q1247" s="19">
        <v>20.440000000000001</v>
      </c>
      <c r="R1247" s="19" t="s">
        <v>43</v>
      </c>
      <c r="S1247" s="62" t="s">
        <v>297</v>
      </c>
    </row>
    <row r="1248" spans="1:19" x14ac:dyDescent="0.25">
      <c r="A1248" s="62" t="s">
        <v>297</v>
      </c>
      <c r="B1248" s="19">
        <v>39355652</v>
      </c>
      <c r="C1248" s="19" t="s">
        <v>7603</v>
      </c>
      <c r="D1248" s="19">
        <v>377308</v>
      </c>
      <c r="E1248" s="19">
        <v>4595714</v>
      </c>
      <c r="F1248" s="19">
        <v>13</v>
      </c>
      <c r="G1248" s="36">
        <v>45630</v>
      </c>
      <c r="H1248" s="19">
        <v>0</v>
      </c>
      <c r="I1248" s="19">
        <v>0</v>
      </c>
      <c r="J1248" s="19">
        <v>1934</v>
      </c>
      <c r="K1248" s="19" t="s">
        <v>160</v>
      </c>
      <c r="L1248" s="19">
        <v>1</v>
      </c>
      <c r="O1248" s="19">
        <v>975746</v>
      </c>
      <c r="P1248" s="229">
        <v>45630.444745370369</v>
      </c>
      <c r="Q1248" s="19">
        <v>975.74599999999998</v>
      </c>
      <c r="R1248" s="19" t="s">
        <v>43</v>
      </c>
      <c r="S1248" s="62" t="s">
        <v>297</v>
      </c>
    </row>
    <row r="1249" spans="1:19" x14ac:dyDescent="0.25">
      <c r="A1249" s="62" t="s">
        <v>297</v>
      </c>
      <c r="B1249" s="19">
        <v>39355652</v>
      </c>
      <c r="C1249" s="19" t="s">
        <v>7603</v>
      </c>
      <c r="D1249" s="19">
        <v>377308</v>
      </c>
      <c r="E1249" s="19">
        <v>4595714</v>
      </c>
      <c r="F1249" s="19">
        <v>14</v>
      </c>
      <c r="G1249" s="36">
        <v>45630</v>
      </c>
      <c r="H1249" s="19">
        <v>0</v>
      </c>
      <c r="I1249" s="19">
        <v>1</v>
      </c>
      <c r="J1249" s="19">
        <v>0</v>
      </c>
      <c r="L1249" s="19">
        <v>1</v>
      </c>
      <c r="O1249" s="19">
        <v>1287054</v>
      </c>
      <c r="P1249" s="229">
        <v>45630.459641203706</v>
      </c>
      <c r="Q1249" s="19">
        <v>1287.0540000000001</v>
      </c>
      <c r="R1249" s="19" t="s">
        <v>43</v>
      </c>
      <c r="S1249" s="62" t="s">
        <v>297</v>
      </c>
    </row>
    <row r="1250" spans="1:19" x14ac:dyDescent="0.25">
      <c r="A1250" s="62" t="s">
        <v>297</v>
      </c>
      <c r="B1250" s="19">
        <v>39355652</v>
      </c>
      <c r="C1250" s="19" t="s">
        <v>7603</v>
      </c>
      <c r="D1250" s="19">
        <v>377308</v>
      </c>
      <c r="E1250" s="19">
        <v>4595714</v>
      </c>
      <c r="F1250" s="19">
        <v>15</v>
      </c>
      <c r="G1250" s="36">
        <v>45630</v>
      </c>
      <c r="H1250" s="19">
        <v>0</v>
      </c>
      <c r="I1250" s="19">
        <v>0</v>
      </c>
      <c r="J1250" s="19">
        <v>1931</v>
      </c>
      <c r="K1250" s="19" t="s">
        <v>168</v>
      </c>
      <c r="L1250" s="19">
        <v>1</v>
      </c>
      <c r="O1250" s="19">
        <v>273453</v>
      </c>
      <c r="P1250" s="229">
        <v>45630.462800925925</v>
      </c>
      <c r="Q1250" s="19">
        <v>273.45299999999997</v>
      </c>
      <c r="R1250" s="19" t="s">
        <v>43</v>
      </c>
      <c r="S1250" s="62" t="s">
        <v>297</v>
      </c>
    </row>
    <row r="1251" spans="1:19" x14ac:dyDescent="0.25">
      <c r="A1251" s="62" t="s">
        <v>297</v>
      </c>
      <c r="B1251" s="19">
        <v>39355652</v>
      </c>
      <c r="C1251" s="19" t="s">
        <v>7603</v>
      </c>
      <c r="D1251" s="19">
        <v>377308</v>
      </c>
      <c r="E1251" s="19">
        <v>4595714</v>
      </c>
      <c r="F1251" s="19">
        <v>16</v>
      </c>
      <c r="G1251" s="36">
        <v>45630</v>
      </c>
      <c r="H1251" s="19">
        <v>0</v>
      </c>
      <c r="I1251" s="19">
        <v>1</v>
      </c>
      <c r="J1251" s="19">
        <v>0</v>
      </c>
      <c r="L1251" s="19">
        <v>1</v>
      </c>
      <c r="O1251" s="19">
        <v>7073283</v>
      </c>
      <c r="P1251" s="229">
        <v>45630.544675925928</v>
      </c>
      <c r="Q1251" s="19">
        <v>7073.2830000000004</v>
      </c>
      <c r="R1251" s="19" t="s">
        <v>43</v>
      </c>
      <c r="S1251" s="62" t="s">
        <v>297</v>
      </c>
    </row>
    <row r="1252" spans="1:19" x14ac:dyDescent="0.25">
      <c r="A1252" s="62" t="s">
        <v>297</v>
      </c>
      <c r="B1252" s="19">
        <v>39355652</v>
      </c>
      <c r="C1252" s="19" t="s">
        <v>7603</v>
      </c>
      <c r="D1252" s="19">
        <v>377308</v>
      </c>
      <c r="E1252" s="19">
        <v>4595714</v>
      </c>
      <c r="F1252" s="19">
        <v>17</v>
      </c>
      <c r="G1252" s="36">
        <v>45630</v>
      </c>
      <c r="H1252" s="19">
        <v>0</v>
      </c>
      <c r="I1252" s="19">
        <v>0</v>
      </c>
      <c r="J1252" s="19">
        <v>-3</v>
      </c>
      <c r="K1252" s="19" t="s">
        <v>185</v>
      </c>
      <c r="L1252" s="19">
        <v>1</v>
      </c>
      <c r="O1252" s="19">
        <v>5137</v>
      </c>
      <c r="P1252" s="229">
        <v>45630.544733796298</v>
      </c>
      <c r="Q1252" s="19">
        <v>5.1369999999999996</v>
      </c>
      <c r="R1252" s="19" t="s">
        <v>43</v>
      </c>
      <c r="S1252" s="62" t="s">
        <v>297</v>
      </c>
    </row>
    <row r="1253" spans="1:19" x14ac:dyDescent="0.25">
      <c r="A1253" s="62" t="s">
        <v>297</v>
      </c>
      <c r="B1253" s="19">
        <v>39355652</v>
      </c>
      <c r="C1253" s="19" t="s">
        <v>7603</v>
      </c>
      <c r="D1253" s="19">
        <v>377308</v>
      </c>
      <c r="E1253" s="19">
        <v>4595714</v>
      </c>
      <c r="F1253" s="19">
        <v>18</v>
      </c>
      <c r="G1253" s="36">
        <v>45630</v>
      </c>
      <c r="H1253" s="19">
        <v>1</v>
      </c>
      <c r="I1253" s="19">
        <v>0</v>
      </c>
      <c r="J1253" s="19">
        <v>0</v>
      </c>
      <c r="L1253" s="19">
        <v>1</v>
      </c>
      <c r="M1253" s="19">
        <v>4010427</v>
      </c>
      <c r="N1253" s="19" t="s">
        <v>215</v>
      </c>
      <c r="O1253" s="19">
        <v>272087</v>
      </c>
      <c r="P1253" s="229">
        <v>45630.547881944447</v>
      </c>
      <c r="Q1253" s="19">
        <v>272.08699999999999</v>
      </c>
      <c r="R1253" s="19" t="s">
        <v>43</v>
      </c>
      <c r="S1253" s="62" t="s">
        <v>297</v>
      </c>
    </row>
    <row r="1254" spans="1:19" x14ac:dyDescent="0.25">
      <c r="A1254" s="62" t="s">
        <v>297</v>
      </c>
      <c r="B1254" s="19">
        <v>39355652</v>
      </c>
      <c r="C1254" s="19" t="s">
        <v>7603</v>
      </c>
      <c r="D1254" s="19">
        <v>377308</v>
      </c>
      <c r="E1254" s="19">
        <v>4595714</v>
      </c>
      <c r="F1254" s="19">
        <v>19</v>
      </c>
      <c r="G1254" s="36">
        <v>45630</v>
      </c>
      <c r="H1254" s="19">
        <v>0</v>
      </c>
      <c r="I1254" s="19">
        <v>0</v>
      </c>
      <c r="J1254" s="19">
        <v>1938</v>
      </c>
      <c r="K1254" s="19" t="s">
        <v>163</v>
      </c>
      <c r="L1254" s="19">
        <v>1</v>
      </c>
      <c r="M1254" s="19">
        <v>4010427</v>
      </c>
      <c r="N1254" s="19" t="s">
        <v>215</v>
      </c>
      <c r="O1254" s="19">
        <v>83430</v>
      </c>
      <c r="P1254" s="229">
        <v>45630.548842592594</v>
      </c>
      <c r="Q1254" s="19">
        <v>83.43</v>
      </c>
      <c r="R1254" s="19" t="s">
        <v>43</v>
      </c>
      <c r="S1254" s="62" t="s">
        <v>297</v>
      </c>
    </row>
    <row r="1255" spans="1:19" x14ac:dyDescent="0.25">
      <c r="A1255" s="62" t="s">
        <v>297</v>
      </c>
      <c r="B1255" s="19">
        <v>39355652</v>
      </c>
      <c r="C1255" s="19" t="s">
        <v>7603</v>
      </c>
      <c r="D1255" s="19">
        <v>377308</v>
      </c>
      <c r="E1255" s="19">
        <v>4595714</v>
      </c>
      <c r="F1255" s="19">
        <v>20</v>
      </c>
      <c r="G1255" s="36">
        <v>45630</v>
      </c>
      <c r="H1255" s="19">
        <v>0</v>
      </c>
      <c r="I1255" s="19">
        <v>1</v>
      </c>
      <c r="J1255" s="19">
        <v>0</v>
      </c>
      <c r="L1255" s="19">
        <v>1</v>
      </c>
      <c r="O1255" s="19">
        <v>2295350</v>
      </c>
      <c r="P1255" s="229">
        <v>45630.575416666667</v>
      </c>
      <c r="Q1255" s="19">
        <v>2295.35</v>
      </c>
      <c r="R1255" s="19" t="s">
        <v>43</v>
      </c>
      <c r="S1255" s="62" t="s">
        <v>297</v>
      </c>
    </row>
    <row r="1256" spans="1:19" x14ac:dyDescent="0.25">
      <c r="A1256" s="62" t="s">
        <v>297</v>
      </c>
      <c r="B1256" s="19">
        <v>39355652</v>
      </c>
      <c r="C1256" s="19" t="s">
        <v>7603</v>
      </c>
      <c r="D1256" s="19">
        <v>377308</v>
      </c>
      <c r="E1256" s="19">
        <v>4595714</v>
      </c>
      <c r="F1256" s="19">
        <v>21</v>
      </c>
      <c r="G1256" s="36">
        <v>45630</v>
      </c>
      <c r="H1256" s="19">
        <v>0</v>
      </c>
      <c r="I1256" s="19">
        <v>0</v>
      </c>
      <c r="J1256" s="19">
        <v>-3</v>
      </c>
      <c r="K1256" s="19" t="s">
        <v>185</v>
      </c>
      <c r="L1256" s="19">
        <v>1</v>
      </c>
      <c r="O1256" s="19">
        <v>8713</v>
      </c>
      <c r="P1256" s="229">
        <v>45630.575509259259</v>
      </c>
      <c r="Q1256" s="19">
        <v>8.7129999999999992</v>
      </c>
      <c r="R1256" s="19" t="s">
        <v>43</v>
      </c>
      <c r="S1256" s="62" t="s">
        <v>297</v>
      </c>
    </row>
    <row r="1257" spans="1:19" x14ac:dyDescent="0.25">
      <c r="A1257" s="62" t="s">
        <v>297</v>
      </c>
      <c r="B1257" s="19">
        <v>39355652</v>
      </c>
      <c r="C1257" s="19" t="s">
        <v>7603</v>
      </c>
      <c r="D1257" s="19">
        <v>377308</v>
      </c>
      <c r="E1257" s="19">
        <v>4595714</v>
      </c>
      <c r="F1257" s="19">
        <v>22</v>
      </c>
      <c r="G1257" s="36">
        <v>45630</v>
      </c>
      <c r="H1257" s="19">
        <v>1</v>
      </c>
      <c r="I1257" s="19">
        <v>0</v>
      </c>
      <c r="J1257" s="19">
        <v>0</v>
      </c>
      <c r="L1257" s="19">
        <v>1</v>
      </c>
      <c r="M1257" s="19">
        <v>4010427</v>
      </c>
      <c r="N1257" s="19" t="s">
        <v>215</v>
      </c>
      <c r="O1257" s="19">
        <v>514830</v>
      </c>
      <c r="P1257" s="229">
        <v>45630.581469907411</v>
      </c>
      <c r="Q1257" s="19">
        <v>514.83000000000004</v>
      </c>
      <c r="R1257" s="19" t="s">
        <v>43</v>
      </c>
      <c r="S1257" s="62" t="s">
        <v>297</v>
      </c>
    </row>
    <row r="1258" spans="1:19" x14ac:dyDescent="0.25">
      <c r="A1258" s="62" t="s">
        <v>297</v>
      </c>
      <c r="B1258" s="19">
        <v>39355652</v>
      </c>
      <c r="C1258" s="19" t="s">
        <v>7603</v>
      </c>
      <c r="D1258" s="19">
        <v>377308</v>
      </c>
      <c r="E1258" s="19">
        <v>4595714</v>
      </c>
      <c r="F1258" s="19">
        <v>23</v>
      </c>
      <c r="G1258" s="36">
        <v>45630</v>
      </c>
      <c r="H1258" s="19">
        <v>0</v>
      </c>
      <c r="I1258" s="19">
        <v>0</v>
      </c>
      <c r="J1258" s="19">
        <v>1938</v>
      </c>
      <c r="K1258" s="19" t="s">
        <v>163</v>
      </c>
      <c r="L1258" s="19">
        <v>1</v>
      </c>
      <c r="M1258" s="19">
        <v>4010427</v>
      </c>
      <c r="N1258" s="19" t="s">
        <v>215</v>
      </c>
      <c r="O1258" s="19">
        <v>87850</v>
      </c>
      <c r="P1258" s="229">
        <v>45630.582488425927</v>
      </c>
      <c r="Q1258" s="19">
        <v>87.85</v>
      </c>
      <c r="R1258" s="19" t="s">
        <v>43</v>
      </c>
      <c r="S1258" s="62" t="s">
        <v>297</v>
      </c>
    </row>
    <row r="1259" spans="1:19" x14ac:dyDescent="0.25">
      <c r="A1259" s="62" t="s">
        <v>297</v>
      </c>
      <c r="B1259" s="19">
        <v>39355652</v>
      </c>
      <c r="C1259" s="19" t="s">
        <v>7603</v>
      </c>
      <c r="D1259" s="19">
        <v>377308</v>
      </c>
      <c r="E1259" s="19">
        <v>4595714</v>
      </c>
      <c r="F1259" s="19">
        <v>24</v>
      </c>
      <c r="G1259" s="36">
        <v>45630</v>
      </c>
      <c r="H1259" s="19">
        <v>0</v>
      </c>
      <c r="I1259" s="19">
        <v>1</v>
      </c>
      <c r="J1259" s="19">
        <v>0</v>
      </c>
      <c r="L1259" s="19">
        <v>1</v>
      </c>
      <c r="O1259" s="19">
        <v>2046053</v>
      </c>
      <c r="P1259" s="229">
        <v>45630.606168981481</v>
      </c>
      <c r="Q1259" s="19">
        <v>2046.0530000000001</v>
      </c>
      <c r="R1259" s="19" t="s">
        <v>43</v>
      </c>
      <c r="S1259" s="62" t="s">
        <v>297</v>
      </c>
    </row>
    <row r="1260" spans="1:19" x14ac:dyDescent="0.25">
      <c r="A1260" s="62" t="s">
        <v>297</v>
      </c>
      <c r="B1260" s="19">
        <v>39355652</v>
      </c>
      <c r="C1260" s="19" t="s">
        <v>7603</v>
      </c>
      <c r="D1260" s="19">
        <v>377308</v>
      </c>
      <c r="E1260" s="19">
        <v>4595714</v>
      </c>
      <c r="F1260" s="19">
        <v>25</v>
      </c>
      <c r="G1260" s="36">
        <v>45630</v>
      </c>
      <c r="H1260" s="19">
        <v>0</v>
      </c>
      <c r="I1260" s="19">
        <v>0</v>
      </c>
      <c r="J1260" s="19">
        <v>-3</v>
      </c>
      <c r="K1260" s="19" t="s">
        <v>185</v>
      </c>
      <c r="L1260" s="19">
        <v>1</v>
      </c>
      <c r="O1260" s="19">
        <v>7350</v>
      </c>
      <c r="P1260" s="229">
        <v>45630.606249999997</v>
      </c>
      <c r="Q1260" s="19">
        <v>7.35</v>
      </c>
      <c r="R1260" s="19" t="s">
        <v>43</v>
      </c>
      <c r="S1260" s="62" t="s">
        <v>297</v>
      </c>
    </row>
    <row r="1261" spans="1:19" x14ac:dyDescent="0.25">
      <c r="A1261" s="62" t="s">
        <v>297</v>
      </c>
      <c r="B1261" s="19">
        <v>39355652</v>
      </c>
      <c r="C1261" s="19" t="s">
        <v>7603</v>
      </c>
      <c r="D1261" s="19">
        <v>377308</v>
      </c>
      <c r="E1261" s="19">
        <v>4595714</v>
      </c>
      <c r="F1261" s="19">
        <v>26</v>
      </c>
      <c r="G1261" s="36">
        <v>45630</v>
      </c>
      <c r="H1261" s="19">
        <v>1</v>
      </c>
      <c r="I1261" s="19">
        <v>0</v>
      </c>
      <c r="J1261" s="19">
        <v>0</v>
      </c>
      <c r="L1261" s="19">
        <v>1</v>
      </c>
      <c r="M1261" s="19">
        <v>4010427</v>
      </c>
      <c r="N1261" s="19" t="s">
        <v>215</v>
      </c>
      <c r="O1261" s="19">
        <v>293057</v>
      </c>
      <c r="P1261" s="229">
        <v>45630.6096412037</v>
      </c>
      <c r="Q1261" s="19">
        <v>293.05700000000002</v>
      </c>
      <c r="R1261" s="19" t="s">
        <v>43</v>
      </c>
      <c r="S1261" s="62" t="s">
        <v>297</v>
      </c>
    </row>
    <row r="1262" spans="1:19" x14ac:dyDescent="0.25">
      <c r="A1262" s="62" t="s">
        <v>297</v>
      </c>
      <c r="B1262" s="19">
        <v>39355652</v>
      </c>
      <c r="C1262" s="19" t="s">
        <v>7603</v>
      </c>
      <c r="D1262" s="19">
        <v>377308</v>
      </c>
      <c r="E1262" s="19">
        <v>4595714</v>
      </c>
      <c r="F1262" s="19">
        <v>27</v>
      </c>
      <c r="G1262" s="36">
        <v>45630</v>
      </c>
      <c r="H1262" s="19">
        <v>0</v>
      </c>
      <c r="I1262" s="19">
        <v>0</v>
      </c>
      <c r="J1262" s="19">
        <v>1938</v>
      </c>
      <c r="K1262" s="19" t="s">
        <v>163</v>
      </c>
      <c r="L1262" s="19">
        <v>1</v>
      </c>
      <c r="M1262" s="19">
        <v>4010427</v>
      </c>
      <c r="N1262" s="19" t="s">
        <v>215</v>
      </c>
      <c r="O1262" s="19">
        <v>91197</v>
      </c>
      <c r="P1262" s="229">
        <v>45630.610706018517</v>
      </c>
      <c r="Q1262" s="19">
        <v>91.197000000000003</v>
      </c>
      <c r="R1262" s="19" t="s">
        <v>43</v>
      </c>
      <c r="S1262" s="62" t="s">
        <v>297</v>
      </c>
    </row>
    <row r="1263" spans="1:19" x14ac:dyDescent="0.25">
      <c r="A1263" s="62" t="s">
        <v>297</v>
      </c>
      <c r="B1263" s="19">
        <v>39355652</v>
      </c>
      <c r="C1263" s="19" t="s">
        <v>7603</v>
      </c>
      <c r="D1263" s="19">
        <v>377308</v>
      </c>
      <c r="E1263" s="19">
        <v>4595714</v>
      </c>
      <c r="F1263" s="19">
        <v>28</v>
      </c>
      <c r="G1263" s="36">
        <v>45630</v>
      </c>
      <c r="H1263" s="19">
        <v>0</v>
      </c>
      <c r="I1263" s="19">
        <v>1</v>
      </c>
      <c r="J1263" s="19">
        <v>0</v>
      </c>
      <c r="L1263" s="19">
        <v>1</v>
      </c>
      <c r="O1263" s="19">
        <v>1518360</v>
      </c>
      <c r="P1263" s="229">
        <v>45630.628275462965</v>
      </c>
      <c r="Q1263" s="19">
        <v>1518.36</v>
      </c>
      <c r="R1263" s="19" t="s">
        <v>43</v>
      </c>
      <c r="S1263" s="62" t="s">
        <v>297</v>
      </c>
    </row>
    <row r="1264" spans="1:19" x14ac:dyDescent="0.25">
      <c r="A1264" s="62" t="s">
        <v>297</v>
      </c>
      <c r="B1264" s="19">
        <v>39355652</v>
      </c>
      <c r="C1264" s="19" t="s">
        <v>7603</v>
      </c>
      <c r="D1264" s="19">
        <v>377308</v>
      </c>
      <c r="E1264" s="19">
        <v>4595714</v>
      </c>
      <c r="F1264" s="19">
        <v>29</v>
      </c>
      <c r="G1264" s="36">
        <v>45630</v>
      </c>
      <c r="H1264" s="19">
        <v>0</v>
      </c>
      <c r="I1264" s="19">
        <v>0</v>
      </c>
      <c r="J1264" s="19">
        <v>1934</v>
      </c>
      <c r="K1264" s="19" t="s">
        <v>160</v>
      </c>
      <c r="L1264" s="19">
        <v>1</v>
      </c>
      <c r="O1264" s="19">
        <v>933866</v>
      </c>
      <c r="P1264" s="229">
        <v>45630.639085648145</v>
      </c>
      <c r="Q1264" s="19">
        <v>933.86599999999999</v>
      </c>
      <c r="R1264" s="19" t="s">
        <v>43</v>
      </c>
      <c r="S1264" s="62" t="s">
        <v>297</v>
      </c>
    </row>
    <row r="1265" spans="1:19" x14ac:dyDescent="0.25">
      <c r="A1265" s="62" t="s">
        <v>297</v>
      </c>
      <c r="B1265" s="19">
        <v>39355652</v>
      </c>
      <c r="C1265" s="19" t="s">
        <v>7603</v>
      </c>
      <c r="D1265" s="19">
        <v>377308</v>
      </c>
      <c r="E1265" s="19">
        <v>4595714</v>
      </c>
      <c r="F1265" s="19">
        <v>30</v>
      </c>
      <c r="G1265" s="36">
        <v>45630</v>
      </c>
      <c r="H1265" s="19">
        <v>0</v>
      </c>
      <c r="I1265" s="19">
        <v>1</v>
      </c>
      <c r="J1265" s="19">
        <v>0</v>
      </c>
      <c r="L1265" s="19">
        <v>1</v>
      </c>
      <c r="O1265" s="19">
        <v>2774647</v>
      </c>
      <c r="P1265" s="229">
        <v>45630.67119212963</v>
      </c>
      <c r="Q1265" s="19">
        <v>2774.6469999999999</v>
      </c>
      <c r="R1265" s="19" t="s">
        <v>43</v>
      </c>
      <c r="S1265" s="62" t="s">
        <v>297</v>
      </c>
    </row>
    <row r="1266" spans="1:19" x14ac:dyDescent="0.25">
      <c r="A1266" s="62" t="s">
        <v>297</v>
      </c>
      <c r="B1266" s="19">
        <v>39355652</v>
      </c>
      <c r="C1266" s="19" t="s">
        <v>7603</v>
      </c>
      <c r="D1266" s="19">
        <v>377308</v>
      </c>
      <c r="E1266" s="19">
        <v>4595714</v>
      </c>
      <c r="F1266" s="19">
        <v>31</v>
      </c>
      <c r="G1266" s="36">
        <v>45630</v>
      </c>
      <c r="H1266" s="19">
        <v>0</v>
      </c>
      <c r="I1266" s="19">
        <v>0</v>
      </c>
      <c r="J1266" s="19">
        <v>-3</v>
      </c>
      <c r="K1266" s="19" t="s">
        <v>185</v>
      </c>
      <c r="L1266" s="19">
        <v>1</v>
      </c>
      <c r="O1266" s="19">
        <v>6477</v>
      </c>
      <c r="P1266" s="229">
        <v>45630.671273148146</v>
      </c>
      <c r="Q1266" s="19">
        <v>6.4770000000000003</v>
      </c>
      <c r="R1266" s="19" t="s">
        <v>43</v>
      </c>
      <c r="S1266" s="62" t="s">
        <v>297</v>
      </c>
    </row>
    <row r="1267" spans="1:19" x14ac:dyDescent="0.25">
      <c r="A1267" s="62" t="s">
        <v>297</v>
      </c>
      <c r="B1267" s="19">
        <v>39355652</v>
      </c>
      <c r="C1267" s="19" t="s">
        <v>7603</v>
      </c>
      <c r="D1267" s="19">
        <v>377308</v>
      </c>
      <c r="E1267" s="19">
        <v>4595714</v>
      </c>
      <c r="F1267" s="19">
        <v>32</v>
      </c>
      <c r="G1267" s="36">
        <v>45630</v>
      </c>
      <c r="H1267" s="19">
        <v>1</v>
      </c>
      <c r="I1267" s="19">
        <v>0</v>
      </c>
      <c r="J1267" s="19">
        <v>0</v>
      </c>
      <c r="L1267" s="19">
        <v>1</v>
      </c>
      <c r="M1267" s="19">
        <v>4010427</v>
      </c>
      <c r="N1267" s="19" t="s">
        <v>215</v>
      </c>
      <c r="O1267" s="19">
        <v>93443</v>
      </c>
      <c r="P1267" s="229">
        <v>45630.672349537039</v>
      </c>
      <c r="Q1267" s="19">
        <v>93.442999999999998</v>
      </c>
      <c r="R1267" s="19" t="s">
        <v>43</v>
      </c>
      <c r="S1267" s="62" t="s">
        <v>297</v>
      </c>
    </row>
    <row r="1268" spans="1:19" x14ac:dyDescent="0.25">
      <c r="A1268" s="62" t="s">
        <v>297</v>
      </c>
      <c r="B1268" s="19">
        <v>39355652</v>
      </c>
      <c r="C1268" s="19" t="s">
        <v>7603</v>
      </c>
      <c r="D1268" s="19">
        <v>377308</v>
      </c>
      <c r="E1268" s="19">
        <v>4595714</v>
      </c>
      <c r="F1268" s="19">
        <v>33</v>
      </c>
      <c r="G1268" s="36">
        <v>45630</v>
      </c>
      <c r="H1268" s="19">
        <v>0</v>
      </c>
      <c r="I1268" s="19">
        <v>0</v>
      </c>
      <c r="J1268" s="19">
        <v>1938</v>
      </c>
      <c r="K1268" s="19" t="s">
        <v>163</v>
      </c>
      <c r="L1268" s="19">
        <v>1</v>
      </c>
      <c r="M1268" s="19">
        <v>4010427</v>
      </c>
      <c r="N1268" s="19" t="s">
        <v>215</v>
      </c>
      <c r="O1268" s="19">
        <v>87103</v>
      </c>
      <c r="P1268" s="229">
        <v>45630.673356481479</v>
      </c>
      <c r="Q1268" s="19">
        <v>87.102999999999994</v>
      </c>
      <c r="R1268" s="19" t="s">
        <v>43</v>
      </c>
      <c r="S1268" s="62" t="s">
        <v>297</v>
      </c>
    </row>
    <row r="1269" spans="1:19" x14ac:dyDescent="0.25">
      <c r="A1269" s="62" t="s">
        <v>297</v>
      </c>
      <c r="B1269" s="19">
        <v>39355652</v>
      </c>
      <c r="C1269" s="19" t="s">
        <v>7603</v>
      </c>
      <c r="D1269" s="19">
        <v>377308</v>
      </c>
      <c r="E1269" s="19">
        <v>4595714</v>
      </c>
      <c r="F1269" s="19">
        <v>34</v>
      </c>
      <c r="G1269" s="36">
        <v>45630</v>
      </c>
      <c r="H1269" s="19">
        <v>0</v>
      </c>
      <c r="I1269" s="19">
        <v>1</v>
      </c>
      <c r="J1269" s="19">
        <v>0</v>
      </c>
      <c r="L1269" s="19">
        <v>1</v>
      </c>
      <c r="O1269" s="19">
        <v>2615510</v>
      </c>
      <c r="P1269" s="229">
        <v>45630.703634259262</v>
      </c>
      <c r="Q1269" s="19">
        <v>2615.5100000000002</v>
      </c>
      <c r="R1269" s="19" t="s">
        <v>43</v>
      </c>
      <c r="S1269" s="62" t="s">
        <v>297</v>
      </c>
    </row>
    <row r="1270" spans="1:19" x14ac:dyDescent="0.25">
      <c r="A1270" s="62" t="s">
        <v>297</v>
      </c>
      <c r="B1270" s="19">
        <v>39355652</v>
      </c>
      <c r="C1270" s="19" t="s">
        <v>7603</v>
      </c>
      <c r="D1270" s="19">
        <v>377308</v>
      </c>
      <c r="E1270" s="19">
        <v>4595714</v>
      </c>
      <c r="F1270" s="19">
        <v>35</v>
      </c>
      <c r="G1270" s="36">
        <v>45630</v>
      </c>
      <c r="H1270" s="19">
        <v>1</v>
      </c>
      <c r="I1270" s="19">
        <v>0</v>
      </c>
      <c r="J1270" s="19">
        <v>0</v>
      </c>
      <c r="L1270" s="19">
        <v>1</v>
      </c>
      <c r="M1270" s="19">
        <v>431941</v>
      </c>
      <c r="N1270" s="19" t="s">
        <v>214</v>
      </c>
      <c r="O1270" s="19">
        <v>458430</v>
      </c>
      <c r="P1270" s="229">
        <v>45630.708935185183</v>
      </c>
      <c r="Q1270" s="19">
        <v>458.43</v>
      </c>
      <c r="R1270" s="19" t="s">
        <v>43</v>
      </c>
      <c r="S1270" s="62" t="s">
        <v>297</v>
      </c>
    </row>
    <row r="1271" spans="1:19" x14ac:dyDescent="0.25">
      <c r="A1271" s="62" t="s">
        <v>297</v>
      </c>
      <c r="B1271" s="19">
        <v>39355652</v>
      </c>
      <c r="C1271" s="19" t="s">
        <v>7603</v>
      </c>
      <c r="D1271" s="19">
        <v>377308</v>
      </c>
      <c r="E1271" s="19">
        <v>4595714</v>
      </c>
      <c r="F1271" s="19">
        <v>36</v>
      </c>
      <c r="G1271" s="36">
        <v>45630</v>
      </c>
      <c r="H1271" s="19">
        <v>0</v>
      </c>
      <c r="I1271" s="19">
        <v>0</v>
      </c>
      <c r="J1271" s="19">
        <v>1938</v>
      </c>
      <c r="K1271" s="19" t="s">
        <v>163</v>
      </c>
      <c r="L1271" s="19">
        <v>1</v>
      </c>
      <c r="M1271" s="19">
        <v>431941</v>
      </c>
      <c r="N1271" s="19" t="s">
        <v>214</v>
      </c>
      <c r="O1271" s="19">
        <v>14044</v>
      </c>
      <c r="P1271" s="229">
        <v>45630.709097222221</v>
      </c>
      <c r="Q1271" s="19">
        <v>14.044</v>
      </c>
      <c r="R1271" s="19" t="s">
        <v>43</v>
      </c>
      <c r="S1271" s="62" t="s">
        <v>297</v>
      </c>
    </row>
    <row r="1272" spans="1:19" x14ac:dyDescent="0.25">
      <c r="A1272" s="62" t="s">
        <v>297</v>
      </c>
      <c r="B1272" s="19">
        <v>39355652</v>
      </c>
      <c r="C1272" s="19" t="s">
        <v>7603</v>
      </c>
      <c r="D1272" s="19">
        <v>377308</v>
      </c>
      <c r="E1272" s="19">
        <v>4595714</v>
      </c>
      <c r="F1272" s="19">
        <v>37</v>
      </c>
      <c r="G1272" s="36">
        <v>45630</v>
      </c>
      <c r="H1272" s="19">
        <v>0</v>
      </c>
      <c r="I1272" s="19">
        <v>1</v>
      </c>
      <c r="J1272" s="19">
        <v>0</v>
      </c>
      <c r="L1272" s="19">
        <v>1</v>
      </c>
      <c r="O1272" s="19">
        <v>2490</v>
      </c>
      <c r="P1272" s="229">
        <v>45630.709131944444</v>
      </c>
      <c r="Q1272" s="19">
        <v>2.4900000000000002</v>
      </c>
      <c r="R1272" s="19" t="s">
        <v>43</v>
      </c>
      <c r="S1272" s="62" t="s">
        <v>297</v>
      </c>
    </row>
    <row r="1273" spans="1:19" x14ac:dyDescent="0.25">
      <c r="A1273" s="62" t="s">
        <v>297</v>
      </c>
      <c r="B1273" s="19">
        <v>39355652</v>
      </c>
      <c r="C1273" s="19" t="s">
        <v>7603</v>
      </c>
      <c r="D1273" s="19">
        <v>377308</v>
      </c>
      <c r="E1273" s="19">
        <v>4595714</v>
      </c>
      <c r="F1273" s="19">
        <v>38</v>
      </c>
      <c r="G1273" s="36">
        <v>45630</v>
      </c>
      <c r="H1273" s="19">
        <v>0</v>
      </c>
      <c r="I1273" s="19">
        <v>0</v>
      </c>
      <c r="J1273" s="19">
        <v>0</v>
      </c>
      <c r="L1273" s="19">
        <v>2</v>
      </c>
      <c r="O1273" s="19">
        <v>0</v>
      </c>
      <c r="P1273" s="229">
        <v>45630.709131944444</v>
      </c>
      <c r="Q1273" s="19">
        <v>0</v>
      </c>
      <c r="R1273" s="19" t="s">
        <v>43</v>
      </c>
      <c r="S1273" s="62" t="s">
        <v>297</v>
      </c>
    </row>
    <row r="1274" spans="1:19" x14ac:dyDescent="0.25">
      <c r="A1274" s="62" t="s">
        <v>297</v>
      </c>
      <c r="B1274" s="19">
        <v>39355652</v>
      </c>
      <c r="C1274" s="19" t="s">
        <v>7603</v>
      </c>
      <c r="D1274" s="19">
        <v>377308</v>
      </c>
      <c r="E1274" s="19">
        <v>4595714</v>
      </c>
      <c r="F1274" s="19">
        <v>1</v>
      </c>
      <c r="G1274" s="36">
        <v>45631</v>
      </c>
      <c r="H1274" s="19">
        <v>0</v>
      </c>
      <c r="I1274" s="19">
        <v>0</v>
      </c>
      <c r="J1274" s="19">
        <v>0</v>
      </c>
      <c r="L1274" s="19">
        <v>0</v>
      </c>
      <c r="O1274" s="19">
        <v>4</v>
      </c>
      <c r="P1274" s="229">
        <v>45631.336412037039</v>
      </c>
      <c r="Q1274" s="19">
        <v>4.0000000000000001E-3</v>
      </c>
      <c r="R1274" s="19" t="s">
        <v>43</v>
      </c>
      <c r="S1274" s="62" t="s">
        <v>297</v>
      </c>
    </row>
    <row r="1275" spans="1:19" x14ac:dyDescent="0.25">
      <c r="A1275" s="62" t="s">
        <v>297</v>
      </c>
      <c r="B1275" s="19">
        <v>39355652</v>
      </c>
      <c r="C1275" s="19" t="s">
        <v>7603</v>
      </c>
      <c r="D1275" s="19">
        <v>377308</v>
      </c>
      <c r="E1275" s="19">
        <v>4595714</v>
      </c>
      <c r="F1275" s="19">
        <v>2</v>
      </c>
      <c r="G1275" s="36">
        <v>45631</v>
      </c>
      <c r="H1275" s="19">
        <v>0</v>
      </c>
      <c r="I1275" s="19">
        <v>0</v>
      </c>
      <c r="J1275" s="19">
        <v>0</v>
      </c>
      <c r="L1275" s="19">
        <v>1</v>
      </c>
      <c r="O1275" s="19">
        <v>2200</v>
      </c>
      <c r="P1275" s="229">
        <v>45631.336435185185</v>
      </c>
      <c r="Q1275" s="19">
        <v>2.2000000000000002</v>
      </c>
      <c r="R1275" s="19" t="s">
        <v>43</v>
      </c>
      <c r="S1275" s="62" t="s">
        <v>297</v>
      </c>
    </row>
    <row r="1276" spans="1:19" x14ac:dyDescent="0.25">
      <c r="A1276" s="62" t="s">
        <v>297</v>
      </c>
      <c r="B1276" s="19">
        <v>39355652</v>
      </c>
      <c r="C1276" s="19" t="s">
        <v>7603</v>
      </c>
      <c r="D1276" s="19">
        <v>377308</v>
      </c>
      <c r="E1276" s="19">
        <v>4595714</v>
      </c>
      <c r="F1276" s="19">
        <v>3</v>
      </c>
      <c r="G1276" s="36">
        <v>45631</v>
      </c>
      <c r="H1276" s="19">
        <v>0</v>
      </c>
      <c r="I1276" s="19">
        <v>1</v>
      </c>
      <c r="J1276" s="19">
        <v>0</v>
      </c>
      <c r="L1276" s="19">
        <v>1</v>
      </c>
      <c r="O1276" s="19">
        <v>3356753</v>
      </c>
      <c r="P1276" s="229">
        <v>45631.375289351854</v>
      </c>
      <c r="Q1276" s="19">
        <v>3356.7530000000002</v>
      </c>
      <c r="R1276" s="19" t="s">
        <v>43</v>
      </c>
      <c r="S1276" s="62" t="s">
        <v>297</v>
      </c>
    </row>
    <row r="1277" spans="1:19" x14ac:dyDescent="0.25">
      <c r="A1277" s="62" t="s">
        <v>297</v>
      </c>
      <c r="B1277" s="19">
        <v>39355652</v>
      </c>
      <c r="C1277" s="19" t="s">
        <v>7603</v>
      </c>
      <c r="D1277" s="19">
        <v>377308</v>
      </c>
      <c r="E1277" s="19">
        <v>4595714</v>
      </c>
      <c r="F1277" s="19">
        <v>4</v>
      </c>
      <c r="G1277" s="36">
        <v>45631</v>
      </c>
      <c r="H1277" s="19">
        <v>0</v>
      </c>
      <c r="I1277" s="19">
        <v>0</v>
      </c>
      <c r="J1277" s="19">
        <v>-3</v>
      </c>
      <c r="K1277" s="19" t="s">
        <v>185</v>
      </c>
      <c r="L1277" s="19">
        <v>1</v>
      </c>
      <c r="O1277" s="19">
        <v>5757</v>
      </c>
      <c r="P1277" s="229">
        <v>45631.375358796293</v>
      </c>
      <c r="Q1277" s="19">
        <v>5.7569999999999997</v>
      </c>
      <c r="R1277" s="19" t="s">
        <v>43</v>
      </c>
      <c r="S1277" s="62" t="s">
        <v>297</v>
      </c>
    </row>
    <row r="1278" spans="1:19" x14ac:dyDescent="0.25">
      <c r="A1278" s="62" t="s">
        <v>297</v>
      </c>
      <c r="B1278" s="19">
        <v>39355652</v>
      </c>
      <c r="C1278" s="19" t="s">
        <v>7603</v>
      </c>
      <c r="D1278" s="19">
        <v>377308</v>
      </c>
      <c r="E1278" s="19">
        <v>4595714</v>
      </c>
      <c r="F1278" s="19">
        <v>5</v>
      </c>
      <c r="G1278" s="36">
        <v>45631</v>
      </c>
      <c r="H1278" s="19">
        <v>1</v>
      </c>
      <c r="I1278" s="19">
        <v>0</v>
      </c>
      <c r="J1278" s="19">
        <v>0</v>
      </c>
      <c r="L1278" s="19">
        <v>1</v>
      </c>
      <c r="M1278" s="19">
        <v>4010427</v>
      </c>
      <c r="N1278" s="19" t="s">
        <v>215</v>
      </c>
      <c r="O1278" s="19">
        <v>468876</v>
      </c>
      <c r="P1278" s="229">
        <v>45631.38077546296</v>
      </c>
      <c r="Q1278" s="19">
        <v>468.87599999999998</v>
      </c>
      <c r="R1278" s="19" t="s">
        <v>43</v>
      </c>
      <c r="S1278" s="62" t="s">
        <v>297</v>
      </c>
    </row>
    <row r="1279" spans="1:19" x14ac:dyDescent="0.25">
      <c r="A1279" s="62" t="s">
        <v>297</v>
      </c>
      <c r="B1279" s="19">
        <v>39355652</v>
      </c>
      <c r="C1279" s="19" t="s">
        <v>7603</v>
      </c>
      <c r="D1279" s="19">
        <v>377308</v>
      </c>
      <c r="E1279" s="19">
        <v>4595714</v>
      </c>
      <c r="F1279" s="19">
        <v>6</v>
      </c>
      <c r="G1279" s="36">
        <v>45631</v>
      </c>
      <c r="H1279" s="19">
        <v>0</v>
      </c>
      <c r="I1279" s="19">
        <v>0</v>
      </c>
      <c r="J1279" s="19">
        <v>1938</v>
      </c>
      <c r="K1279" s="19" t="s">
        <v>163</v>
      </c>
      <c r="L1279" s="19">
        <v>1</v>
      </c>
      <c r="M1279" s="19">
        <v>4010427</v>
      </c>
      <c r="N1279" s="19" t="s">
        <v>215</v>
      </c>
      <c r="O1279" s="19">
        <v>302894</v>
      </c>
      <c r="P1279" s="229">
        <v>45631.384282407409</v>
      </c>
      <c r="Q1279" s="19">
        <v>302.89400000000001</v>
      </c>
      <c r="R1279" s="19" t="s">
        <v>43</v>
      </c>
      <c r="S1279" s="62" t="s">
        <v>297</v>
      </c>
    </row>
    <row r="1280" spans="1:19" x14ac:dyDescent="0.25">
      <c r="A1280" s="62" t="s">
        <v>297</v>
      </c>
      <c r="B1280" s="19">
        <v>39355652</v>
      </c>
      <c r="C1280" s="19" t="s">
        <v>7603</v>
      </c>
      <c r="D1280" s="19">
        <v>377308</v>
      </c>
      <c r="E1280" s="19">
        <v>4595714</v>
      </c>
      <c r="F1280" s="19">
        <v>7</v>
      </c>
      <c r="G1280" s="36">
        <v>45631</v>
      </c>
      <c r="H1280" s="19">
        <v>0</v>
      </c>
      <c r="I1280" s="19">
        <v>1</v>
      </c>
      <c r="J1280" s="19">
        <v>0</v>
      </c>
      <c r="L1280" s="19">
        <v>1</v>
      </c>
      <c r="O1280" s="19">
        <v>3499733</v>
      </c>
      <c r="P1280" s="229">
        <v>45631.424791666665</v>
      </c>
      <c r="Q1280" s="19">
        <v>3499.7330000000002</v>
      </c>
      <c r="R1280" s="19" t="s">
        <v>43</v>
      </c>
      <c r="S1280" s="62" t="s">
        <v>297</v>
      </c>
    </row>
    <row r="1281" spans="1:19" x14ac:dyDescent="0.25">
      <c r="A1281" s="62" t="s">
        <v>297</v>
      </c>
      <c r="B1281" s="19">
        <v>39355652</v>
      </c>
      <c r="C1281" s="19" t="s">
        <v>7603</v>
      </c>
      <c r="D1281" s="19">
        <v>377308</v>
      </c>
      <c r="E1281" s="19">
        <v>4595714</v>
      </c>
      <c r="F1281" s="19">
        <v>8</v>
      </c>
      <c r="G1281" s="36">
        <v>45631</v>
      </c>
      <c r="H1281" s="19">
        <v>0</v>
      </c>
      <c r="I1281" s="19">
        <v>0</v>
      </c>
      <c r="J1281" s="19">
        <v>1934</v>
      </c>
      <c r="K1281" s="19" t="s">
        <v>160</v>
      </c>
      <c r="L1281" s="19">
        <v>1</v>
      </c>
      <c r="O1281" s="19">
        <v>997743</v>
      </c>
      <c r="P1281" s="229">
        <v>45631.436342592591</v>
      </c>
      <c r="Q1281" s="19">
        <v>997.74300000000005</v>
      </c>
      <c r="R1281" s="19" t="s">
        <v>43</v>
      </c>
      <c r="S1281" s="62" t="s">
        <v>297</v>
      </c>
    </row>
    <row r="1282" spans="1:19" x14ac:dyDescent="0.25">
      <c r="A1282" s="62" t="s">
        <v>297</v>
      </c>
      <c r="B1282" s="19">
        <v>39355652</v>
      </c>
      <c r="C1282" s="19" t="s">
        <v>7603</v>
      </c>
      <c r="D1282" s="19">
        <v>377308</v>
      </c>
      <c r="E1282" s="19">
        <v>4595714</v>
      </c>
      <c r="F1282" s="19">
        <v>9</v>
      </c>
      <c r="G1282" s="36">
        <v>45631</v>
      </c>
      <c r="H1282" s="19">
        <v>0</v>
      </c>
      <c r="I1282" s="19">
        <v>1</v>
      </c>
      <c r="J1282" s="19">
        <v>0</v>
      </c>
      <c r="L1282" s="19">
        <v>1</v>
      </c>
      <c r="O1282" s="19">
        <v>2580847</v>
      </c>
      <c r="P1282" s="229">
        <v>45631.466215277775</v>
      </c>
      <c r="Q1282" s="19">
        <v>2580.8470000000002</v>
      </c>
      <c r="R1282" s="19" t="s">
        <v>43</v>
      </c>
      <c r="S1282" s="62" t="s">
        <v>297</v>
      </c>
    </row>
    <row r="1283" spans="1:19" x14ac:dyDescent="0.25">
      <c r="A1283" s="62" t="s">
        <v>297</v>
      </c>
      <c r="B1283" s="19">
        <v>39355652</v>
      </c>
      <c r="C1283" s="19" t="s">
        <v>7603</v>
      </c>
      <c r="D1283" s="19">
        <v>377308</v>
      </c>
      <c r="E1283" s="19">
        <v>4595714</v>
      </c>
      <c r="F1283" s="19">
        <v>10</v>
      </c>
      <c r="G1283" s="36">
        <v>45631</v>
      </c>
      <c r="H1283" s="19">
        <v>0</v>
      </c>
      <c r="I1283" s="19">
        <v>0</v>
      </c>
      <c r="J1283" s="19">
        <v>-3</v>
      </c>
      <c r="K1283" s="19" t="s">
        <v>185</v>
      </c>
      <c r="L1283" s="19">
        <v>1</v>
      </c>
      <c r="O1283" s="19">
        <v>5270</v>
      </c>
      <c r="P1283" s="229">
        <v>45631.466273148151</v>
      </c>
      <c r="Q1283" s="19">
        <v>5.27</v>
      </c>
      <c r="R1283" s="19" t="s">
        <v>43</v>
      </c>
      <c r="S1283" s="62" t="s">
        <v>297</v>
      </c>
    </row>
    <row r="1284" spans="1:19" x14ac:dyDescent="0.25">
      <c r="A1284" s="62" t="s">
        <v>297</v>
      </c>
      <c r="B1284" s="19">
        <v>39355652</v>
      </c>
      <c r="C1284" s="19" t="s">
        <v>7603</v>
      </c>
      <c r="D1284" s="19">
        <v>377308</v>
      </c>
      <c r="E1284" s="19">
        <v>4595714</v>
      </c>
      <c r="F1284" s="19">
        <v>11</v>
      </c>
      <c r="G1284" s="36">
        <v>45631</v>
      </c>
      <c r="H1284" s="19">
        <v>1</v>
      </c>
      <c r="I1284" s="19">
        <v>0</v>
      </c>
      <c r="J1284" s="19">
        <v>0</v>
      </c>
      <c r="L1284" s="19">
        <v>1</v>
      </c>
      <c r="M1284" s="19">
        <v>4010427</v>
      </c>
      <c r="N1284" s="19" t="s">
        <v>215</v>
      </c>
      <c r="O1284" s="19">
        <v>70547</v>
      </c>
      <c r="P1284" s="229">
        <v>45631.467083333337</v>
      </c>
      <c r="Q1284" s="19">
        <v>70.546999999999997</v>
      </c>
      <c r="R1284" s="19" t="s">
        <v>43</v>
      </c>
      <c r="S1284" s="62" t="s">
        <v>297</v>
      </c>
    </row>
    <row r="1285" spans="1:19" x14ac:dyDescent="0.25">
      <c r="A1285" s="62" t="s">
        <v>297</v>
      </c>
      <c r="B1285" s="19">
        <v>39355652</v>
      </c>
      <c r="C1285" s="19" t="s">
        <v>7603</v>
      </c>
      <c r="D1285" s="19">
        <v>377308</v>
      </c>
      <c r="E1285" s="19">
        <v>4595714</v>
      </c>
      <c r="F1285" s="19">
        <v>12</v>
      </c>
      <c r="G1285" s="36">
        <v>45631</v>
      </c>
      <c r="H1285" s="19">
        <v>0</v>
      </c>
      <c r="I1285" s="19">
        <v>0</v>
      </c>
      <c r="J1285" s="19">
        <v>1938</v>
      </c>
      <c r="K1285" s="19" t="s">
        <v>163</v>
      </c>
      <c r="L1285" s="19">
        <v>1</v>
      </c>
      <c r="M1285" s="19">
        <v>4010427</v>
      </c>
      <c r="N1285" s="19" t="s">
        <v>215</v>
      </c>
      <c r="O1285" s="19">
        <v>3533</v>
      </c>
      <c r="P1285" s="229">
        <v>45631.467129629629</v>
      </c>
      <c r="Q1285" s="19">
        <v>3.5329999999999999</v>
      </c>
      <c r="R1285" s="19" t="s">
        <v>43</v>
      </c>
      <c r="S1285" s="62" t="s">
        <v>297</v>
      </c>
    </row>
    <row r="1286" spans="1:19" x14ac:dyDescent="0.25">
      <c r="A1286" s="62" t="s">
        <v>297</v>
      </c>
      <c r="B1286" s="19">
        <v>39355652</v>
      </c>
      <c r="C1286" s="19" t="s">
        <v>7603</v>
      </c>
      <c r="D1286" s="19">
        <v>377308</v>
      </c>
      <c r="E1286" s="19">
        <v>4595714</v>
      </c>
      <c r="F1286" s="19">
        <v>13</v>
      </c>
      <c r="G1286" s="36">
        <v>45631</v>
      </c>
      <c r="H1286" s="19">
        <v>0</v>
      </c>
      <c r="I1286" s="19">
        <v>1</v>
      </c>
      <c r="J1286" s="19">
        <v>0</v>
      </c>
      <c r="L1286" s="19">
        <v>1</v>
      </c>
      <c r="O1286" s="19">
        <v>2799770</v>
      </c>
      <c r="P1286" s="229">
        <v>45631.499537037038</v>
      </c>
      <c r="Q1286" s="19">
        <v>2799.77</v>
      </c>
      <c r="R1286" s="19" t="s">
        <v>43</v>
      </c>
      <c r="S1286" s="62" t="s">
        <v>297</v>
      </c>
    </row>
    <row r="1287" spans="1:19" x14ac:dyDescent="0.25">
      <c r="A1287" s="62" t="s">
        <v>297</v>
      </c>
      <c r="B1287" s="19">
        <v>39355652</v>
      </c>
      <c r="C1287" s="19" t="s">
        <v>7603</v>
      </c>
      <c r="D1287" s="19">
        <v>377308</v>
      </c>
      <c r="E1287" s="19">
        <v>4595714</v>
      </c>
      <c r="F1287" s="19">
        <v>14</v>
      </c>
      <c r="G1287" s="36">
        <v>45631</v>
      </c>
      <c r="H1287" s="19">
        <v>1</v>
      </c>
      <c r="I1287" s="19">
        <v>0</v>
      </c>
      <c r="J1287" s="19">
        <v>0</v>
      </c>
      <c r="L1287" s="19">
        <v>1</v>
      </c>
      <c r="M1287" s="19">
        <v>431941</v>
      </c>
      <c r="N1287" s="19" t="s">
        <v>214</v>
      </c>
      <c r="O1287" s="19">
        <v>644360</v>
      </c>
      <c r="P1287" s="229">
        <v>45631.506990740738</v>
      </c>
      <c r="Q1287" s="19">
        <v>644.36</v>
      </c>
      <c r="R1287" s="19" t="s">
        <v>43</v>
      </c>
      <c r="S1287" s="62" t="s">
        <v>297</v>
      </c>
    </row>
    <row r="1288" spans="1:19" x14ac:dyDescent="0.25">
      <c r="A1288" s="62" t="s">
        <v>297</v>
      </c>
      <c r="B1288" s="19">
        <v>39355652</v>
      </c>
      <c r="C1288" s="19" t="s">
        <v>7603</v>
      </c>
      <c r="D1288" s="19">
        <v>377308</v>
      </c>
      <c r="E1288" s="19">
        <v>4595714</v>
      </c>
      <c r="F1288" s="19">
        <v>15</v>
      </c>
      <c r="G1288" s="36">
        <v>45631</v>
      </c>
      <c r="H1288" s="19">
        <v>0</v>
      </c>
      <c r="I1288" s="19">
        <v>0</v>
      </c>
      <c r="J1288" s="19">
        <v>1938</v>
      </c>
      <c r="K1288" s="19" t="s">
        <v>163</v>
      </c>
      <c r="L1288" s="19">
        <v>1</v>
      </c>
      <c r="M1288" s="19">
        <v>431941</v>
      </c>
      <c r="N1288" s="19" t="s">
        <v>214</v>
      </c>
      <c r="O1288" s="19">
        <v>12853</v>
      </c>
      <c r="P1288" s="229">
        <v>45631.507141203707</v>
      </c>
      <c r="Q1288" s="19">
        <v>12.853</v>
      </c>
      <c r="R1288" s="19" t="s">
        <v>43</v>
      </c>
      <c r="S1288" s="62" t="s">
        <v>297</v>
      </c>
    </row>
    <row r="1289" spans="1:19" x14ac:dyDescent="0.25">
      <c r="A1289" s="62" t="s">
        <v>297</v>
      </c>
      <c r="B1289" s="19">
        <v>39355652</v>
      </c>
      <c r="C1289" s="19" t="s">
        <v>7603</v>
      </c>
      <c r="D1289" s="19">
        <v>377308</v>
      </c>
      <c r="E1289" s="19">
        <v>4595714</v>
      </c>
      <c r="F1289" s="19">
        <v>16</v>
      </c>
      <c r="G1289" s="36">
        <v>45631</v>
      </c>
      <c r="H1289" s="19">
        <v>0</v>
      </c>
      <c r="I1289" s="19">
        <v>1</v>
      </c>
      <c r="J1289" s="19">
        <v>0</v>
      </c>
      <c r="L1289" s="19">
        <v>1</v>
      </c>
      <c r="O1289" s="19">
        <v>9124</v>
      </c>
      <c r="P1289" s="229">
        <v>45631.507245370369</v>
      </c>
      <c r="Q1289" s="19">
        <v>9.1240000000000006</v>
      </c>
      <c r="R1289" s="19" t="s">
        <v>43</v>
      </c>
      <c r="S1289" s="62" t="s">
        <v>297</v>
      </c>
    </row>
    <row r="1290" spans="1:19" x14ac:dyDescent="0.25">
      <c r="A1290" s="62" t="s">
        <v>297</v>
      </c>
      <c r="B1290" s="19">
        <v>39355652</v>
      </c>
      <c r="C1290" s="19" t="s">
        <v>7603</v>
      </c>
      <c r="D1290" s="19">
        <v>377308</v>
      </c>
      <c r="E1290" s="19">
        <v>4595714</v>
      </c>
      <c r="F1290" s="19">
        <v>17</v>
      </c>
      <c r="G1290" s="36">
        <v>45631</v>
      </c>
      <c r="H1290" s="19">
        <v>0</v>
      </c>
      <c r="I1290" s="19">
        <v>0</v>
      </c>
      <c r="J1290" s="19">
        <v>1933</v>
      </c>
      <c r="K1290" s="19" t="s">
        <v>167</v>
      </c>
      <c r="L1290" s="19">
        <v>1</v>
      </c>
      <c r="O1290" s="19">
        <v>3789280</v>
      </c>
      <c r="P1290" s="229">
        <v>45631.551099537035</v>
      </c>
      <c r="Q1290" s="19">
        <v>3789.28</v>
      </c>
      <c r="R1290" s="19" t="s">
        <v>43</v>
      </c>
      <c r="S1290" s="62" t="s">
        <v>297</v>
      </c>
    </row>
    <row r="1291" spans="1:19" x14ac:dyDescent="0.25">
      <c r="A1291" s="62" t="s">
        <v>297</v>
      </c>
      <c r="B1291" s="19">
        <v>39355652</v>
      </c>
      <c r="C1291" s="19" t="s">
        <v>7603</v>
      </c>
      <c r="D1291" s="19">
        <v>377308</v>
      </c>
      <c r="E1291" s="19">
        <v>4595714</v>
      </c>
      <c r="F1291" s="19">
        <v>18</v>
      </c>
      <c r="G1291" s="36">
        <v>45631</v>
      </c>
      <c r="H1291" s="19">
        <v>0</v>
      </c>
      <c r="I1291" s="19">
        <v>1</v>
      </c>
      <c r="J1291" s="19">
        <v>0</v>
      </c>
      <c r="L1291" s="19">
        <v>1</v>
      </c>
      <c r="O1291" s="19">
        <v>316490</v>
      </c>
      <c r="P1291" s="229">
        <v>45631.554768518516</v>
      </c>
      <c r="Q1291" s="19">
        <v>316.49</v>
      </c>
      <c r="R1291" s="19" t="s">
        <v>43</v>
      </c>
      <c r="S1291" s="62" t="s">
        <v>297</v>
      </c>
    </row>
    <row r="1292" spans="1:19" x14ac:dyDescent="0.25">
      <c r="A1292" s="62" t="s">
        <v>297</v>
      </c>
      <c r="B1292" s="19">
        <v>39355652</v>
      </c>
      <c r="C1292" s="19" t="s">
        <v>7603</v>
      </c>
      <c r="D1292" s="19">
        <v>377308</v>
      </c>
      <c r="E1292" s="19">
        <v>4595714</v>
      </c>
      <c r="F1292" s="19">
        <v>19</v>
      </c>
      <c r="G1292" s="36">
        <v>45631</v>
      </c>
      <c r="H1292" s="19">
        <v>1</v>
      </c>
      <c r="I1292" s="19">
        <v>0</v>
      </c>
      <c r="J1292" s="19">
        <v>0</v>
      </c>
      <c r="L1292" s="19">
        <v>1</v>
      </c>
      <c r="M1292" s="19">
        <v>431941</v>
      </c>
      <c r="N1292" s="19" t="s">
        <v>214</v>
      </c>
      <c r="O1292" s="19">
        <v>336603</v>
      </c>
      <c r="P1292" s="229">
        <v>45631.558657407404</v>
      </c>
      <c r="Q1292" s="19">
        <v>336.60300000000001</v>
      </c>
      <c r="R1292" s="19" t="s">
        <v>43</v>
      </c>
      <c r="S1292" s="62" t="s">
        <v>297</v>
      </c>
    </row>
    <row r="1293" spans="1:19" x14ac:dyDescent="0.25">
      <c r="A1293" s="62" t="s">
        <v>297</v>
      </c>
      <c r="B1293" s="19">
        <v>39355652</v>
      </c>
      <c r="C1293" s="19" t="s">
        <v>7603</v>
      </c>
      <c r="D1293" s="19">
        <v>377308</v>
      </c>
      <c r="E1293" s="19">
        <v>4595714</v>
      </c>
      <c r="F1293" s="19">
        <v>20</v>
      </c>
      <c r="G1293" s="36">
        <v>45631</v>
      </c>
      <c r="H1293" s="19">
        <v>0</v>
      </c>
      <c r="I1293" s="19">
        <v>0</v>
      </c>
      <c r="J1293" s="19">
        <v>1938</v>
      </c>
      <c r="K1293" s="19" t="s">
        <v>163</v>
      </c>
      <c r="L1293" s="19">
        <v>1</v>
      </c>
      <c r="M1293" s="19">
        <v>431941</v>
      </c>
      <c r="N1293" s="19" t="s">
        <v>214</v>
      </c>
      <c r="O1293" s="19">
        <v>21120</v>
      </c>
      <c r="P1293" s="229">
        <v>45631.558912037035</v>
      </c>
      <c r="Q1293" s="19">
        <v>21.12</v>
      </c>
      <c r="R1293" s="19" t="s">
        <v>43</v>
      </c>
      <c r="S1293" s="62" t="s">
        <v>297</v>
      </c>
    </row>
    <row r="1294" spans="1:19" x14ac:dyDescent="0.25">
      <c r="A1294" s="62" t="s">
        <v>297</v>
      </c>
      <c r="B1294" s="19">
        <v>39355652</v>
      </c>
      <c r="C1294" s="19" t="s">
        <v>7603</v>
      </c>
      <c r="D1294" s="19">
        <v>377308</v>
      </c>
      <c r="E1294" s="19">
        <v>4595714</v>
      </c>
      <c r="F1294" s="19">
        <v>21</v>
      </c>
      <c r="G1294" s="36">
        <v>45631</v>
      </c>
      <c r="H1294" s="19">
        <v>0</v>
      </c>
      <c r="I1294" s="19">
        <v>1</v>
      </c>
      <c r="J1294" s="19">
        <v>0</v>
      </c>
      <c r="L1294" s="19">
        <v>1</v>
      </c>
      <c r="O1294" s="19">
        <v>23</v>
      </c>
      <c r="P1294" s="229">
        <v>45631.558912037035</v>
      </c>
      <c r="Q1294" s="19">
        <v>2.3E-2</v>
      </c>
      <c r="R1294" s="19" t="s">
        <v>43</v>
      </c>
      <c r="S1294" s="62" t="s">
        <v>297</v>
      </c>
    </row>
    <row r="1295" spans="1:19" x14ac:dyDescent="0.25">
      <c r="A1295" s="62" t="s">
        <v>297</v>
      </c>
      <c r="B1295" s="19">
        <v>39355652</v>
      </c>
      <c r="C1295" s="19" t="s">
        <v>7603</v>
      </c>
      <c r="D1295" s="19">
        <v>377308</v>
      </c>
      <c r="E1295" s="19">
        <v>4595714</v>
      </c>
      <c r="F1295" s="19">
        <v>22</v>
      </c>
      <c r="G1295" s="36">
        <v>45631</v>
      </c>
      <c r="H1295" s="19">
        <v>1</v>
      </c>
      <c r="I1295" s="19">
        <v>0</v>
      </c>
      <c r="J1295" s="19">
        <v>0</v>
      </c>
      <c r="L1295" s="19">
        <v>1</v>
      </c>
      <c r="M1295" s="19">
        <v>431941</v>
      </c>
      <c r="N1295" s="19" t="s">
        <v>214</v>
      </c>
      <c r="O1295" s="19">
        <v>1635300</v>
      </c>
      <c r="P1295" s="229">
        <v>45631.577835648146</v>
      </c>
      <c r="Q1295" s="19">
        <v>1635.3</v>
      </c>
      <c r="R1295" s="19" t="s">
        <v>43</v>
      </c>
      <c r="S1295" s="62" t="s">
        <v>297</v>
      </c>
    </row>
    <row r="1296" spans="1:19" x14ac:dyDescent="0.25">
      <c r="A1296" s="62" t="s">
        <v>297</v>
      </c>
      <c r="B1296" s="19">
        <v>39355652</v>
      </c>
      <c r="C1296" s="19" t="s">
        <v>7603</v>
      </c>
      <c r="D1296" s="19">
        <v>377308</v>
      </c>
      <c r="E1296" s="19">
        <v>4595714</v>
      </c>
      <c r="F1296" s="19">
        <v>23</v>
      </c>
      <c r="G1296" s="36">
        <v>45631</v>
      </c>
      <c r="H1296" s="19">
        <v>0</v>
      </c>
      <c r="I1296" s="19">
        <v>0</v>
      </c>
      <c r="J1296" s="19">
        <v>1938</v>
      </c>
      <c r="K1296" s="19" t="s">
        <v>163</v>
      </c>
      <c r="L1296" s="19">
        <v>1</v>
      </c>
      <c r="M1296" s="19">
        <v>431941</v>
      </c>
      <c r="N1296" s="19" t="s">
        <v>214</v>
      </c>
      <c r="O1296" s="19">
        <v>22757</v>
      </c>
      <c r="P1296" s="229">
        <v>45631.578101851854</v>
      </c>
      <c r="Q1296" s="19">
        <v>22.757000000000001</v>
      </c>
      <c r="R1296" s="19" t="s">
        <v>43</v>
      </c>
      <c r="S1296" s="62" t="s">
        <v>297</v>
      </c>
    </row>
    <row r="1297" spans="1:19" x14ac:dyDescent="0.25">
      <c r="A1297" s="62" t="s">
        <v>297</v>
      </c>
      <c r="B1297" s="19">
        <v>39355652</v>
      </c>
      <c r="C1297" s="19" t="s">
        <v>7603</v>
      </c>
      <c r="D1297" s="19">
        <v>377308</v>
      </c>
      <c r="E1297" s="19">
        <v>4595714</v>
      </c>
      <c r="F1297" s="19">
        <v>24</v>
      </c>
      <c r="G1297" s="36">
        <v>45631</v>
      </c>
      <c r="H1297" s="19">
        <v>0</v>
      </c>
      <c r="I1297" s="19">
        <v>1</v>
      </c>
      <c r="J1297" s="19">
        <v>0</v>
      </c>
      <c r="L1297" s="19">
        <v>1</v>
      </c>
      <c r="O1297" s="19">
        <v>1008313</v>
      </c>
      <c r="P1297" s="229">
        <v>45631.589768518519</v>
      </c>
      <c r="Q1297" s="19">
        <v>1008.313</v>
      </c>
      <c r="R1297" s="19" t="s">
        <v>43</v>
      </c>
      <c r="S1297" s="62" t="s">
        <v>297</v>
      </c>
    </row>
    <row r="1298" spans="1:19" x14ac:dyDescent="0.25">
      <c r="A1298" s="62" t="s">
        <v>297</v>
      </c>
      <c r="B1298" s="19">
        <v>39355652</v>
      </c>
      <c r="C1298" s="19" t="s">
        <v>7603</v>
      </c>
      <c r="D1298" s="19">
        <v>377308</v>
      </c>
      <c r="E1298" s="19">
        <v>4595714</v>
      </c>
      <c r="F1298" s="19">
        <v>25</v>
      </c>
      <c r="G1298" s="36">
        <v>45631</v>
      </c>
      <c r="H1298" s="19">
        <v>0</v>
      </c>
      <c r="I1298" s="19">
        <v>0</v>
      </c>
      <c r="J1298" s="19">
        <v>-3</v>
      </c>
      <c r="K1298" s="19" t="s">
        <v>185</v>
      </c>
      <c r="L1298" s="19">
        <v>1</v>
      </c>
      <c r="O1298" s="19">
        <v>4924</v>
      </c>
      <c r="P1298" s="229">
        <v>45631.589826388888</v>
      </c>
      <c r="Q1298" s="19">
        <v>4.9240000000000004</v>
      </c>
      <c r="R1298" s="19" t="s">
        <v>43</v>
      </c>
      <c r="S1298" s="62" t="s">
        <v>297</v>
      </c>
    </row>
    <row r="1299" spans="1:19" x14ac:dyDescent="0.25">
      <c r="A1299" s="62" t="s">
        <v>297</v>
      </c>
      <c r="B1299" s="19">
        <v>39355652</v>
      </c>
      <c r="C1299" s="19" t="s">
        <v>7603</v>
      </c>
      <c r="D1299" s="19">
        <v>377308</v>
      </c>
      <c r="E1299" s="19">
        <v>4595714</v>
      </c>
      <c r="F1299" s="19">
        <v>26</v>
      </c>
      <c r="G1299" s="36">
        <v>45631</v>
      </c>
      <c r="H1299" s="19">
        <v>1</v>
      </c>
      <c r="I1299" s="19">
        <v>0</v>
      </c>
      <c r="J1299" s="19">
        <v>0</v>
      </c>
      <c r="L1299" s="19">
        <v>1</v>
      </c>
      <c r="M1299" s="19">
        <v>4010427</v>
      </c>
      <c r="N1299" s="19" t="s">
        <v>215</v>
      </c>
      <c r="O1299" s="19">
        <v>424720</v>
      </c>
      <c r="P1299" s="229">
        <v>45631.59474537037</v>
      </c>
      <c r="Q1299" s="19">
        <v>424.72</v>
      </c>
      <c r="R1299" s="19" t="s">
        <v>43</v>
      </c>
      <c r="S1299" s="62" t="s">
        <v>297</v>
      </c>
    </row>
    <row r="1300" spans="1:19" x14ac:dyDescent="0.25">
      <c r="A1300" s="62" t="s">
        <v>297</v>
      </c>
      <c r="B1300" s="19">
        <v>39355652</v>
      </c>
      <c r="C1300" s="19" t="s">
        <v>7603</v>
      </c>
      <c r="D1300" s="19">
        <v>377308</v>
      </c>
      <c r="E1300" s="19">
        <v>4595714</v>
      </c>
      <c r="F1300" s="19">
        <v>27</v>
      </c>
      <c r="G1300" s="36">
        <v>45631</v>
      </c>
      <c r="H1300" s="19">
        <v>0</v>
      </c>
      <c r="I1300" s="19">
        <v>0</v>
      </c>
      <c r="J1300" s="19">
        <v>1938</v>
      </c>
      <c r="K1300" s="19" t="s">
        <v>163</v>
      </c>
      <c r="L1300" s="19">
        <v>1</v>
      </c>
      <c r="M1300" s="19">
        <v>4010427</v>
      </c>
      <c r="N1300" s="19" t="s">
        <v>215</v>
      </c>
      <c r="O1300" s="19">
        <v>49590</v>
      </c>
      <c r="P1300" s="229">
        <v>45631.595312500001</v>
      </c>
      <c r="Q1300" s="19">
        <v>49.59</v>
      </c>
      <c r="R1300" s="19" t="s">
        <v>43</v>
      </c>
      <c r="S1300" s="62" t="s">
        <v>297</v>
      </c>
    </row>
    <row r="1301" spans="1:19" x14ac:dyDescent="0.25">
      <c r="A1301" s="62" t="s">
        <v>297</v>
      </c>
      <c r="B1301" s="19">
        <v>39355652</v>
      </c>
      <c r="C1301" s="19" t="s">
        <v>7603</v>
      </c>
      <c r="D1301" s="19">
        <v>377308</v>
      </c>
      <c r="E1301" s="19">
        <v>4595714</v>
      </c>
      <c r="F1301" s="19">
        <v>28</v>
      </c>
      <c r="G1301" s="36">
        <v>45631</v>
      </c>
      <c r="H1301" s="19">
        <v>0</v>
      </c>
      <c r="I1301" s="19">
        <v>1</v>
      </c>
      <c r="J1301" s="19">
        <v>0</v>
      </c>
      <c r="L1301" s="19">
        <v>1</v>
      </c>
      <c r="O1301" s="19">
        <v>1077153</v>
      </c>
      <c r="P1301" s="229">
        <v>45631.607777777775</v>
      </c>
      <c r="Q1301" s="19">
        <v>1077.153</v>
      </c>
      <c r="R1301" s="19" t="s">
        <v>43</v>
      </c>
      <c r="S1301" s="62" t="s">
        <v>297</v>
      </c>
    </row>
    <row r="1302" spans="1:19" x14ac:dyDescent="0.25">
      <c r="A1302" s="62" t="s">
        <v>297</v>
      </c>
      <c r="B1302" s="19">
        <v>39355652</v>
      </c>
      <c r="C1302" s="19" t="s">
        <v>7603</v>
      </c>
      <c r="D1302" s="19">
        <v>377308</v>
      </c>
      <c r="E1302" s="19">
        <v>4595714</v>
      </c>
      <c r="F1302" s="19">
        <v>29</v>
      </c>
      <c r="G1302" s="36">
        <v>45631</v>
      </c>
      <c r="H1302" s="19">
        <v>1</v>
      </c>
      <c r="I1302" s="19">
        <v>0</v>
      </c>
      <c r="J1302" s="19">
        <v>0</v>
      </c>
      <c r="L1302" s="19">
        <v>1</v>
      </c>
      <c r="M1302" s="19">
        <v>431941</v>
      </c>
      <c r="N1302" s="19" t="s">
        <v>214</v>
      </c>
      <c r="O1302" s="19">
        <v>290033</v>
      </c>
      <c r="P1302" s="229">
        <v>45631.611134259256</v>
      </c>
      <c r="Q1302" s="19">
        <v>290.03300000000002</v>
      </c>
      <c r="R1302" s="19" t="s">
        <v>43</v>
      </c>
      <c r="S1302" s="62" t="s">
        <v>297</v>
      </c>
    </row>
    <row r="1303" spans="1:19" x14ac:dyDescent="0.25">
      <c r="A1303" s="62" t="s">
        <v>297</v>
      </c>
      <c r="B1303" s="19">
        <v>39355652</v>
      </c>
      <c r="C1303" s="19" t="s">
        <v>7603</v>
      </c>
      <c r="D1303" s="19">
        <v>377308</v>
      </c>
      <c r="E1303" s="19">
        <v>4595714</v>
      </c>
      <c r="F1303" s="19">
        <v>30</v>
      </c>
      <c r="G1303" s="36">
        <v>45631</v>
      </c>
      <c r="H1303" s="19">
        <v>0</v>
      </c>
      <c r="I1303" s="19">
        <v>0</v>
      </c>
      <c r="J1303" s="19">
        <v>1938</v>
      </c>
      <c r="K1303" s="19" t="s">
        <v>163</v>
      </c>
      <c r="L1303" s="19">
        <v>1</v>
      </c>
      <c r="M1303" s="19">
        <v>431941</v>
      </c>
      <c r="N1303" s="19" t="s">
        <v>214</v>
      </c>
      <c r="O1303" s="19">
        <v>53464</v>
      </c>
      <c r="P1303" s="229">
        <v>45631.611759259256</v>
      </c>
      <c r="Q1303" s="19">
        <v>53.463999999999999</v>
      </c>
      <c r="R1303" s="19" t="s">
        <v>43</v>
      </c>
      <c r="S1303" s="62" t="s">
        <v>297</v>
      </c>
    </row>
    <row r="1304" spans="1:19" x14ac:dyDescent="0.25">
      <c r="A1304" s="62" t="s">
        <v>297</v>
      </c>
      <c r="B1304" s="19">
        <v>39355652</v>
      </c>
      <c r="C1304" s="19" t="s">
        <v>7603</v>
      </c>
      <c r="D1304" s="19">
        <v>377308</v>
      </c>
      <c r="E1304" s="19">
        <v>4595714</v>
      </c>
      <c r="F1304" s="19">
        <v>31</v>
      </c>
      <c r="G1304" s="36">
        <v>45631</v>
      </c>
      <c r="H1304" s="19">
        <v>0</v>
      </c>
      <c r="I1304" s="19">
        <v>1</v>
      </c>
      <c r="J1304" s="19">
        <v>0</v>
      </c>
      <c r="L1304" s="19">
        <v>1</v>
      </c>
      <c r="O1304" s="19">
        <v>812333</v>
      </c>
      <c r="P1304" s="229">
        <v>45631.621157407404</v>
      </c>
      <c r="Q1304" s="19">
        <v>812.33299999999997</v>
      </c>
      <c r="R1304" s="19" t="s">
        <v>43</v>
      </c>
      <c r="S1304" s="62" t="s">
        <v>297</v>
      </c>
    </row>
    <row r="1305" spans="1:19" x14ac:dyDescent="0.25">
      <c r="A1305" s="62" t="s">
        <v>297</v>
      </c>
      <c r="B1305" s="19">
        <v>39355652</v>
      </c>
      <c r="C1305" s="19" t="s">
        <v>7603</v>
      </c>
      <c r="D1305" s="19">
        <v>377308</v>
      </c>
      <c r="E1305" s="19">
        <v>4595714</v>
      </c>
      <c r="F1305" s="19">
        <v>32</v>
      </c>
      <c r="G1305" s="36">
        <v>45631</v>
      </c>
      <c r="H1305" s="19">
        <v>0</v>
      </c>
      <c r="I1305" s="19">
        <v>0</v>
      </c>
      <c r="J1305" s="19">
        <v>1934</v>
      </c>
      <c r="K1305" s="19" t="s">
        <v>160</v>
      </c>
      <c r="L1305" s="19">
        <v>1</v>
      </c>
      <c r="O1305" s="19">
        <v>923507</v>
      </c>
      <c r="P1305" s="229">
        <v>45631.631851851853</v>
      </c>
      <c r="Q1305" s="19">
        <v>923.50699999999995</v>
      </c>
      <c r="R1305" s="19" t="s">
        <v>43</v>
      </c>
      <c r="S1305" s="62" t="s">
        <v>297</v>
      </c>
    </row>
    <row r="1306" spans="1:19" x14ac:dyDescent="0.25">
      <c r="A1306" s="62" t="s">
        <v>297</v>
      </c>
      <c r="B1306" s="19">
        <v>39355652</v>
      </c>
      <c r="C1306" s="19" t="s">
        <v>7603</v>
      </c>
      <c r="D1306" s="19">
        <v>377308</v>
      </c>
      <c r="E1306" s="19">
        <v>4595714</v>
      </c>
      <c r="F1306" s="19">
        <v>33</v>
      </c>
      <c r="G1306" s="36">
        <v>45631</v>
      </c>
      <c r="H1306" s="19">
        <v>0</v>
      </c>
      <c r="I1306" s="19">
        <v>1</v>
      </c>
      <c r="J1306" s="19">
        <v>0</v>
      </c>
      <c r="L1306" s="19">
        <v>1</v>
      </c>
      <c r="O1306" s="19">
        <v>2089330</v>
      </c>
      <c r="P1306" s="229">
        <v>45631.656030092592</v>
      </c>
      <c r="Q1306" s="19">
        <v>2089.33</v>
      </c>
      <c r="R1306" s="19" t="s">
        <v>43</v>
      </c>
      <c r="S1306" s="62" t="s">
        <v>297</v>
      </c>
    </row>
    <row r="1307" spans="1:19" x14ac:dyDescent="0.25">
      <c r="A1307" s="62" t="s">
        <v>297</v>
      </c>
      <c r="B1307" s="19">
        <v>39355652</v>
      </c>
      <c r="C1307" s="19" t="s">
        <v>7603</v>
      </c>
      <c r="D1307" s="19">
        <v>377308</v>
      </c>
      <c r="E1307" s="19">
        <v>4595714</v>
      </c>
      <c r="F1307" s="19">
        <v>34</v>
      </c>
      <c r="G1307" s="36">
        <v>45631</v>
      </c>
      <c r="H1307" s="19">
        <v>0</v>
      </c>
      <c r="I1307" s="19">
        <v>0</v>
      </c>
      <c r="J1307" s="19">
        <v>-3</v>
      </c>
      <c r="K1307" s="19" t="s">
        <v>185</v>
      </c>
      <c r="L1307" s="19">
        <v>1</v>
      </c>
      <c r="O1307" s="19">
        <v>5193</v>
      </c>
      <c r="P1307" s="229">
        <v>45631.656087962961</v>
      </c>
      <c r="Q1307" s="19">
        <v>5.1929999999999996</v>
      </c>
      <c r="R1307" s="19" t="s">
        <v>43</v>
      </c>
      <c r="S1307" s="62" t="s">
        <v>297</v>
      </c>
    </row>
    <row r="1308" spans="1:19" x14ac:dyDescent="0.25">
      <c r="A1308" s="62" t="s">
        <v>297</v>
      </c>
      <c r="B1308" s="19">
        <v>39355652</v>
      </c>
      <c r="C1308" s="19" t="s">
        <v>7603</v>
      </c>
      <c r="D1308" s="19">
        <v>377308</v>
      </c>
      <c r="E1308" s="19">
        <v>4595714</v>
      </c>
      <c r="F1308" s="19">
        <v>35</v>
      </c>
      <c r="G1308" s="36">
        <v>45631</v>
      </c>
      <c r="H1308" s="19">
        <v>1</v>
      </c>
      <c r="I1308" s="19">
        <v>0</v>
      </c>
      <c r="J1308" s="19">
        <v>0</v>
      </c>
      <c r="L1308" s="19">
        <v>1</v>
      </c>
      <c r="M1308" s="19">
        <v>4010427</v>
      </c>
      <c r="N1308" s="19" t="s">
        <v>215</v>
      </c>
      <c r="O1308" s="19">
        <v>87117</v>
      </c>
      <c r="P1308" s="229">
        <v>45631.657094907408</v>
      </c>
      <c r="Q1308" s="19">
        <v>87.117000000000004</v>
      </c>
      <c r="R1308" s="19" t="s">
        <v>43</v>
      </c>
      <c r="S1308" s="62" t="s">
        <v>297</v>
      </c>
    </row>
    <row r="1309" spans="1:19" x14ac:dyDescent="0.25">
      <c r="A1309" s="62" t="s">
        <v>297</v>
      </c>
      <c r="B1309" s="19">
        <v>39355652</v>
      </c>
      <c r="C1309" s="19" t="s">
        <v>7603</v>
      </c>
      <c r="D1309" s="19">
        <v>377308</v>
      </c>
      <c r="E1309" s="19">
        <v>4595714</v>
      </c>
      <c r="F1309" s="19">
        <v>36</v>
      </c>
      <c r="G1309" s="36">
        <v>45631</v>
      </c>
      <c r="H1309" s="19">
        <v>0</v>
      </c>
      <c r="I1309" s="19">
        <v>0</v>
      </c>
      <c r="J1309" s="19">
        <v>1938</v>
      </c>
      <c r="K1309" s="19" t="s">
        <v>163</v>
      </c>
      <c r="L1309" s="19">
        <v>1</v>
      </c>
      <c r="M1309" s="19">
        <v>4010427</v>
      </c>
      <c r="N1309" s="19" t="s">
        <v>215</v>
      </c>
      <c r="O1309" s="19">
        <v>143423</v>
      </c>
      <c r="P1309" s="229">
        <v>45631.658761574072</v>
      </c>
      <c r="Q1309" s="19">
        <v>143.423</v>
      </c>
      <c r="R1309" s="19" t="s">
        <v>43</v>
      </c>
      <c r="S1309" s="62" t="s">
        <v>297</v>
      </c>
    </row>
    <row r="1310" spans="1:19" x14ac:dyDescent="0.25">
      <c r="A1310" s="62" t="s">
        <v>297</v>
      </c>
      <c r="B1310" s="19">
        <v>39355652</v>
      </c>
      <c r="C1310" s="19" t="s">
        <v>7603</v>
      </c>
      <c r="D1310" s="19">
        <v>377308</v>
      </c>
      <c r="E1310" s="19">
        <v>4595714</v>
      </c>
      <c r="F1310" s="19">
        <v>37</v>
      </c>
      <c r="G1310" s="36">
        <v>45631</v>
      </c>
      <c r="H1310" s="19">
        <v>0</v>
      </c>
      <c r="I1310" s="19">
        <v>1</v>
      </c>
      <c r="J1310" s="19">
        <v>0</v>
      </c>
      <c r="L1310" s="19">
        <v>1</v>
      </c>
      <c r="O1310" s="19">
        <v>1009407</v>
      </c>
      <c r="P1310" s="229">
        <v>45631.670439814814</v>
      </c>
      <c r="Q1310" s="19">
        <v>1009.407</v>
      </c>
      <c r="R1310" s="19" t="s">
        <v>43</v>
      </c>
      <c r="S1310" s="62" t="s">
        <v>297</v>
      </c>
    </row>
    <row r="1311" spans="1:19" x14ac:dyDescent="0.25">
      <c r="A1311" s="62" t="s">
        <v>297</v>
      </c>
      <c r="B1311" s="19">
        <v>39355652</v>
      </c>
      <c r="C1311" s="19" t="s">
        <v>7603</v>
      </c>
      <c r="D1311" s="19">
        <v>377308</v>
      </c>
      <c r="E1311" s="19">
        <v>4595714</v>
      </c>
      <c r="F1311" s="19">
        <v>38</v>
      </c>
      <c r="G1311" s="36">
        <v>45631</v>
      </c>
      <c r="H1311" s="19">
        <v>1</v>
      </c>
      <c r="I1311" s="19">
        <v>0</v>
      </c>
      <c r="J1311" s="19">
        <v>0</v>
      </c>
      <c r="L1311" s="19">
        <v>1</v>
      </c>
      <c r="M1311" s="19">
        <v>431941</v>
      </c>
      <c r="N1311" s="19" t="s">
        <v>214</v>
      </c>
      <c r="O1311" s="19">
        <v>273866</v>
      </c>
      <c r="P1311" s="229">
        <v>45631.673611111109</v>
      </c>
      <c r="Q1311" s="19">
        <v>273.86599999999999</v>
      </c>
      <c r="R1311" s="19" t="s">
        <v>43</v>
      </c>
      <c r="S1311" s="62" t="s">
        <v>297</v>
      </c>
    </row>
    <row r="1312" spans="1:19" x14ac:dyDescent="0.25">
      <c r="A1312" s="62" t="s">
        <v>297</v>
      </c>
      <c r="B1312" s="19">
        <v>39355652</v>
      </c>
      <c r="C1312" s="19" t="s">
        <v>7603</v>
      </c>
      <c r="D1312" s="19">
        <v>377308</v>
      </c>
      <c r="E1312" s="19">
        <v>4595714</v>
      </c>
      <c r="F1312" s="19">
        <v>39</v>
      </c>
      <c r="G1312" s="36">
        <v>45631</v>
      </c>
      <c r="H1312" s="19">
        <v>0</v>
      </c>
      <c r="I1312" s="19">
        <v>0</v>
      </c>
      <c r="J1312" s="19">
        <v>1938</v>
      </c>
      <c r="K1312" s="19" t="s">
        <v>163</v>
      </c>
      <c r="L1312" s="19">
        <v>1</v>
      </c>
      <c r="M1312" s="19">
        <v>431941</v>
      </c>
      <c r="N1312" s="19" t="s">
        <v>214</v>
      </c>
      <c r="O1312" s="19">
        <v>227210</v>
      </c>
      <c r="P1312" s="229">
        <v>45631.676238425927</v>
      </c>
      <c r="Q1312" s="19">
        <v>227.21</v>
      </c>
      <c r="R1312" s="19" t="s">
        <v>43</v>
      </c>
      <c r="S1312" s="62" t="s">
        <v>297</v>
      </c>
    </row>
    <row r="1313" spans="1:19" x14ac:dyDescent="0.25">
      <c r="A1313" s="62" t="s">
        <v>297</v>
      </c>
      <c r="B1313" s="19">
        <v>39355652</v>
      </c>
      <c r="C1313" s="19" t="s">
        <v>7603</v>
      </c>
      <c r="D1313" s="19">
        <v>377308</v>
      </c>
      <c r="E1313" s="19">
        <v>4595714</v>
      </c>
      <c r="F1313" s="19">
        <v>40</v>
      </c>
      <c r="G1313" s="36">
        <v>45631</v>
      </c>
      <c r="H1313" s="19">
        <v>0</v>
      </c>
      <c r="I1313" s="19">
        <v>1</v>
      </c>
      <c r="J1313" s="19">
        <v>0</v>
      </c>
      <c r="L1313" s="19">
        <v>1</v>
      </c>
      <c r="O1313" s="19">
        <v>253087</v>
      </c>
      <c r="P1313" s="229">
        <v>45631.679166666669</v>
      </c>
      <c r="Q1313" s="19">
        <v>253.08699999999999</v>
      </c>
      <c r="R1313" s="19" t="s">
        <v>43</v>
      </c>
      <c r="S1313" s="62" t="s">
        <v>297</v>
      </c>
    </row>
    <row r="1314" spans="1:19" x14ac:dyDescent="0.25">
      <c r="A1314" s="62" t="s">
        <v>297</v>
      </c>
      <c r="B1314" s="19">
        <v>39355652</v>
      </c>
      <c r="C1314" s="19" t="s">
        <v>7603</v>
      </c>
      <c r="D1314" s="19">
        <v>377308</v>
      </c>
      <c r="E1314" s="19">
        <v>4595714</v>
      </c>
      <c r="F1314" s="19">
        <v>41</v>
      </c>
      <c r="G1314" s="36">
        <v>45631</v>
      </c>
      <c r="H1314" s="19">
        <v>0</v>
      </c>
      <c r="I1314" s="19">
        <v>0</v>
      </c>
      <c r="J1314" s="19">
        <v>-3</v>
      </c>
      <c r="K1314" s="19" t="s">
        <v>185</v>
      </c>
      <c r="L1314" s="19">
        <v>1</v>
      </c>
      <c r="O1314" s="19">
        <v>4780</v>
      </c>
      <c r="P1314" s="229">
        <v>45631.679224537038</v>
      </c>
      <c r="Q1314" s="19">
        <v>4.78</v>
      </c>
      <c r="R1314" s="19" t="s">
        <v>43</v>
      </c>
      <c r="S1314" s="62" t="s">
        <v>297</v>
      </c>
    </row>
    <row r="1315" spans="1:19" x14ac:dyDescent="0.25">
      <c r="A1315" s="62" t="s">
        <v>297</v>
      </c>
      <c r="B1315" s="19">
        <v>39355652</v>
      </c>
      <c r="C1315" s="19" t="s">
        <v>7603</v>
      </c>
      <c r="D1315" s="19">
        <v>377308</v>
      </c>
      <c r="E1315" s="19">
        <v>4595714</v>
      </c>
      <c r="F1315" s="19">
        <v>42</v>
      </c>
      <c r="G1315" s="36">
        <v>45631</v>
      </c>
      <c r="H1315" s="19">
        <v>1</v>
      </c>
      <c r="I1315" s="19">
        <v>0</v>
      </c>
      <c r="J1315" s="19">
        <v>0</v>
      </c>
      <c r="L1315" s="19">
        <v>1</v>
      </c>
      <c r="M1315" s="19">
        <v>4010427</v>
      </c>
      <c r="N1315" s="19" t="s">
        <v>215</v>
      </c>
      <c r="O1315" s="19">
        <v>500987</v>
      </c>
      <c r="P1315" s="229">
        <v>45631.685023148151</v>
      </c>
      <c r="Q1315" s="19">
        <v>500.98700000000002</v>
      </c>
      <c r="R1315" s="19" t="s">
        <v>43</v>
      </c>
      <c r="S1315" s="62" t="s">
        <v>297</v>
      </c>
    </row>
    <row r="1316" spans="1:19" x14ac:dyDescent="0.25">
      <c r="A1316" s="62" t="s">
        <v>297</v>
      </c>
      <c r="B1316" s="19">
        <v>39355652</v>
      </c>
      <c r="C1316" s="19" t="s">
        <v>7603</v>
      </c>
      <c r="D1316" s="19">
        <v>377308</v>
      </c>
      <c r="E1316" s="19">
        <v>4595714</v>
      </c>
      <c r="F1316" s="19">
        <v>43</v>
      </c>
      <c r="G1316" s="36">
        <v>45631</v>
      </c>
      <c r="H1316" s="19">
        <v>0</v>
      </c>
      <c r="I1316" s="19">
        <v>0</v>
      </c>
      <c r="J1316" s="19">
        <v>1938</v>
      </c>
      <c r="K1316" s="19" t="s">
        <v>163</v>
      </c>
      <c r="L1316" s="19">
        <v>1</v>
      </c>
      <c r="M1316" s="19">
        <v>4010427</v>
      </c>
      <c r="N1316" s="19" t="s">
        <v>215</v>
      </c>
      <c r="O1316" s="19">
        <v>81100</v>
      </c>
      <c r="P1316" s="229">
        <v>45631.685960648145</v>
      </c>
      <c r="Q1316" s="19">
        <v>81.099999999999994</v>
      </c>
      <c r="R1316" s="19" t="s">
        <v>43</v>
      </c>
      <c r="S1316" s="62" t="s">
        <v>297</v>
      </c>
    </row>
    <row r="1317" spans="1:19" x14ac:dyDescent="0.25">
      <c r="A1317" s="62" t="s">
        <v>297</v>
      </c>
      <c r="B1317" s="19">
        <v>39355652</v>
      </c>
      <c r="C1317" s="19" t="s">
        <v>7603</v>
      </c>
      <c r="D1317" s="19">
        <v>377308</v>
      </c>
      <c r="E1317" s="19">
        <v>4595714</v>
      </c>
      <c r="F1317" s="19">
        <v>44</v>
      </c>
      <c r="G1317" s="36">
        <v>45631</v>
      </c>
      <c r="H1317" s="19">
        <v>0</v>
      </c>
      <c r="I1317" s="19">
        <v>1</v>
      </c>
      <c r="J1317" s="19">
        <v>0</v>
      </c>
      <c r="L1317" s="19">
        <v>1</v>
      </c>
      <c r="O1317" s="19">
        <v>1311513</v>
      </c>
      <c r="P1317" s="229">
        <v>45631.701145833336</v>
      </c>
      <c r="Q1317" s="19">
        <v>1311.5129999999999</v>
      </c>
      <c r="R1317" s="19" t="s">
        <v>43</v>
      </c>
      <c r="S1317" s="62" t="s">
        <v>297</v>
      </c>
    </row>
    <row r="1318" spans="1:19" x14ac:dyDescent="0.25">
      <c r="A1318" s="62" t="s">
        <v>297</v>
      </c>
      <c r="B1318" s="19">
        <v>39355652</v>
      </c>
      <c r="C1318" s="19" t="s">
        <v>7603</v>
      </c>
      <c r="D1318" s="19">
        <v>377308</v>
      </c>
      <c r="E1318" s="19">
        <v>4595714</v>
      </c>
      <c r="F1318" s="19">
        <v>45</v>
      </c>
      <c r="G1318" s="36">
        <v>45631</v>
      </c>
      <c r="H1318" s="19">
        <v>0</v>
      </c>
      <c r="I1318" s="19">
        <v>0</v>
      </c>
      <c r="J1318" s="19">
        <v>-3</v>
      </c>
      <c r="K1318" s="19" t="s">
        <v>185</v>
      </c>
      <c r="L1318" s="19">
        <v>1</v>
      </c>
      <c r="O1318" s="19">
        <v>6293</v>
      </c>
      <c r="P1318" s="229">
        <v>45631.701215277775</v>
      </c>
      <c r="Q1318" s="19">
        <v>6.2930000000000001</v>
      </c>
      <c r="R1318" s="19" t="s">
        <v>43</v>
      </c>
      <c r="S1318" s="62" t="s">
        <v>297</v>
      </c>
    </row>
    <row r="1319" spans="1:19" x14ac:dyDescent="0.25">
      <c r="A1319" s="62" t="s">
        <v>297</v>
      </c>
      <c r="B1319" s="19">
        <v>39355652</v>
      </c>
      <c r="C1319" s="19" t="s">
        <v>7603</v>
      </c>
      <c r="D1319" s="19">
        <v>377308</v>
      </c>
      <c r="E1319" s="19">
        <v>4595714</v>
      </c>
      <c r="F1319" s="19">
        <v>46</v>
      </c>
      <c r="G1319" s="36">
        <v>45631</v>
      </c>
      <c r="H1319" s="19">
        <v>1</v>
      </c>
      <c r="I1319" s="19">
        <v>0</v>
      </c>
      <c r="J1319" s="19">
        <v>0</v>
      </c>
      <c r="L1319" s="19">
        <v>1</v>
      </c>
      <c r="M1319" s="19">
        <v>4010427</v>
      </c>
      <c r="N1319" s="19" t="s">
        <v>215</v>
      </c>
      <c r="O1319" s="19">
        <v>170600</v>
      </c>
      <c r="P1319" s="229">
        <v>45631.703194444446</v>
      </c>
      <c r="Q1319" s="19">
        <v>170.6</v>
      </c>
      <c r="R1319" s="19" t="s">
        <v>43</v>
      </c>
      <c r="S1319" s="62" t="s">
        <v>297</v>
      </c>
    </row>
    <row r="1320" spans="1:19" x14ac:dyDescent="0.25">
      <c r="A1320" s="62" t="s">
        <v>297</v>
      </c>
      <c r="B1320" s="19">
        <v>39355652</v>
      </c>
      <c r="C1320" s="19" t="s">
        <v>7603</v>
      </c>
      <c r="D1320" s="19">
        <v>377308</v>
      </c>
      <c r="E1320" s="19">
        <v>4595714</v>
      </c>
      <c r="F1320" s="19">
        <v>47</v>
      </c>
      <c r="G1320" s="36">
        <v>45631</v>
      </c>
      <c r="H1320" s="19">
        <v>0</v>
      </c>
      <c r="I1320" s="19">
        <v>0</v>
      </c>
      <c r="J1320" s="19">
        <v>1938</v>
      </c>
      <c r="K1320" s="19" t="s">
        <v>163</v>
      </c>
      <c r="L1320" s="19">
        <v>1</v>
      </c>
      <c r="M1320" s="19">
        <v>4010427</v>
      </c>
      <c r="N1320" s="19" t="s">
        <v>215</v>
      </c>
      <c r="O1320" s="19">
        <v>43570</v>
      </c>
      <c r="P1320" s="229">
        <v>45631.703692129631</v>
      </c>
      <c r="Q1320" s="19">
        <v>43.57</v>
      </c>
      <c r="R1320" s="19" t="s">
        <v>43</v>
      </c>
      <c r="S1320" s="62" t="s">
        <v>297</v>
      </c>
    </row>
    <row r="1321" spans="1:19" x14ac:dyDescent="0.25">
      <c r="A1321" s="62" t="s">
        <v>297</v>
      </c>
      <c r="B1321" s="19">
        <v>39355652</v>
      </c>
      <c r="C1321" s="19" t="s">
        <v>7603</v>
      </c>
      <c r="D1321" s="19">
        <v>377308</v>
      </c>
      <c r="E1321" s="19">
        <v>4595714</v>
      </c>
      <c r="F1321" s="19">
        <v>48</v>
      </c>
      <c r="G1321" s="36">
        <v>45631</v>
      </c>
      <c r="H1321" s="19">
        <v>0</v>
      </c>
      <c r="I1321" s="19">
        <v>1</v>
      </c>
      <c r="J1321" s="19">
        <v>0</v>
      </c>
      <c r="L1321" s="19">
        <v>1</v>
      </c>
      <c r="O1321" s="19">
        <v>403814</v>
      </c>
      <c r="P1321" s="229">
        <v>45631.708368055559</v>
      </c>
      <c r="Q1321" s="19">
        <v>403.81400000000002</v>
      </c>
      <c r="R1321" s="19" t="s">
        <v>43</v>
      </c>
      <c r="S1321" s="62" t="s">
        <v>297</v>
      </c>
    </row>
    <row r="1322" spans="1:19" x14ac:dyDescent="0.25">
      <c r="A1322" s="62" t="s">
        <v>297</v>
      </c>
      <c r="B1322" s="19">
        <v>39355652</v>
      </c>
      <c r="C1322" s="19" t="s">
        <v>7603</v>
      </c>
      <c r="D1322" s="19">
        <v>377308</v>
      </c>
      <c r="E1322" s="19">
        <v>4595714</v>
      </c>
      <c r="F1322" s="19">
        <v>49</v>
      </c>
      <c r="G1322" s="36">
        <v>45631</v>
      </c>
      <c r="H1322" s="19">
        <v>0</v>
      </c>
      <c r="I1322" s="19">
        <v>0</v>
      </c>
      <c r="J1322" s="19">
        <v>0</v>
      </c>
      <c r="L1322" s="19">
        <v>2</v>
      </c>
      <c r="O1322" s="19">
        <v>0</v>
      </c>
      <c r="P1322" s="229">
        <v>45631.708368055559</v>
      </c>
      <c r="Q1322" s="19">
        <v>0</v>
      </c>
      <c r="R1322" s="19" t="s">
        <v>43</v>
      </c>
      <c r="S1322" s="62" t="s">
        <v>297</v>
      </c>
    </row>
    <row r="1323" spans="1:19" x14ac:dyDescent="0.25">
      <c r="A1323" s="62" t="s">
        <v>297</v>
      </c>
      <c r="B1323" s="19">
        <v>39355652</v>
      </c>
      <c r="C1323" s="19" t="s">
        <v>7603</v>
      </c>
      <c r="D1323" s="19">
        <v>377308</v>
      </c>
      <c r="E1323" s="19">
        <v>4595714</v>
      </c>
      <c r="F1323" s="19">
        <v>1</v>
      </c>
      <c r="G1323" s="36">
        <v>45632</v>
      </c>
      <c r="H1323" s="19">
        <v>0</v>
      </c>
      <c r="I1323" s="19">
        <v>0</v>
      </c>
      <c r="J1323" s="19">
        <v>0</v>
      </c>
      <c r="L1323" s="19">
        <v>0</v>
      </c>
      <c r="O1323" s="19">
        <v>0</v>
      </c>
      <c r="P1323" s="229">
        <v>45632.33079861111</v>
      </c>
      <c r="Q1323" s="19">
        <v>0</v>
      </c>
      <c r="R1323" s="19" t="s">
        <v>43</v>
      </c>
      <c r="S1323" s="62" t="s">
        <v>297</v>
      </c>
    </row>
    <row r="1324" spans="1:19" x14ac:dyDescent="0.25">
      <c r="A1324" s="62" t="s">
        <v>297</v>
      </c>
      <c r="B1324" s="19">
        <v>39355652</v>
      </c>
      <c r="C1324" s="19" t="s">
        <v>7603</v>
      </c>
      <c r="D1324" s="19">
        <v>377308</v>
      </c>
      <c r="E1324" s="19">
        <v>4595714</v>
      </c>
      <c r="F1324" s="19">
        <v>2</v>
      </c>
      <c r="G1324" s="36">
        <v>45632</v>
      </c>
      <c r="H1324" s="19">
        <v>0</v>
      </c>
      <c r="I1324" s="19">
        <v>0</v>
      </c>
      <c r="J1324" s="19">
        <v>0</v>
      </c>
      <c r="L1324" s="19">
        <v>1</v>
      </c>
      <c r="O1324" s="19">
        <v>259037</v>
      </c>
      <c r="P1324" s="229">
        <v>45632.333796296298</v>
      </c>
      <c r="Q1324" s="19">
        <v>259.03699999999998</v>
      </c>
      <c r="R1324" s="19" t="s">
        <v>43</v>
      </c>
      <c r="S1324" s="62" t="s">
        <v>297</v>
      </c>
    </row>
    <row r="1325" spans="1:19" x14ac:dyDescent="0.25">
      <c r="A1325" s="62" t="s">
        <v>297</v>
      </c>
      <c r="B1325" s="19">
        <v>39355652</v>
      </c>
      <c r="C1325" s="19" t="s">
        <v>7603</v>
      </c>
      <c r="D1325" s="19">
        <v>377308</v>
      </c>
      <c r="E1325" s="19">
        <v>4595714</v>
      </c>
      <c r="F1325" s="19">
        <v>3</v>
      </c>
      <c r="G1325" s="36">
        <v>45632</v>
      </c>
      <c r="H1325" s="19">
        <v>0</v>
      </c>
      <c r="I1325" s="19">
        <v>1</v>
      </c>
      <c r="J1325" s="19">
        <v>0</v>
      </c>
      <c r="L1325" s="19">
        <v>1</v>
      </c>
      <c r="O1325" s="19">
        <v>1462303</v>
      </c>
      <c r="P1325" s="229">
        <v>45632.350729166668</v>
      </c>
      <c r="Q1325" s="19">
        <v>1462.3030000000001</v>
      </c>
      <c r="R1325" s="19" t="s">
        <v>43</v>
      </c>
      <c r="S1325" s="62" t="s">
        <v>297</v>
      </c>
    </row>
    <row r="1326" spans="1:19" x14ac:dyDescent="0.25">
      <c r="A1326" s="62" t="s">
        <v>297</v>
      </c>
      <c r="B1326" s="19">
        <v>39355652</v>
      </c>
      <c r="C1326" s="19" t="s">
        <v>7603</v>
      </c>
      <c r="D1326" s="19">
        <v>377308</v>
      </c>
      <c r="E1326" s="19">
        <v>4595714</v>
      </c>
      <c r="F1326" s="19">
        <v>4</v>
      </c>
      <c r="G1326" s="36">
        <v>45632</v>
      </c>
      <c r="H1326" s="19">
        <v>1</v>
      </c>
      <c r="I1326" s="19">
        <v>0</v>
      </c>
      <c r="J1326" s="19">
        <v>0</v>
      </c>
      <c r="L1326" s="19">
        <v>1</v>
      </c>
      <c r="M1326" s="19">
        <v>431941</v>
      </c>
      <c r="N1326" s="19" t="s">
        <v>214</v>
      </c>
      <c r="O1326" s="19">
        <v>529267</v>
      </c>
      <c r="P1326" s="229">
        <v>45632.356851851851</v>
      </c>
      <c r="Q1326" s="19">
        <v>529.26700000000005</v>
      </c>
      <c r="R1326" s="19" t="s">
        <v>43</v>
      </c>
      <c r="S1326" s="62" t="s">
        <v>297</v>
      </c>
    </row>
    <row r="1327" spans="1:19" x14ac:dyDescent="0.25">
      <c r="A1327" s="62" t="s">
        <v>297</v>
      </c>
      <c r="B1327" s="19">
        <v>39355652</v>
      </c>
      <c r="C1327" s="19" t="s">
        <v>7603</v>
      </c>
      <c r="D1327" s="19">
        <v>377308</v>
      </c>
      <c r="E1327" s="19">
        <v>4595714</v>
      </c>
      <c r="F1327" s="19">
        <v>5</v>
      </c>
      <c r="G1327" s="36">
        <v>45632</v>
      </c>
      <c r="H1327" s="19">
        <v>0</v>
      </c>
      <c r="I1327" s="19">
        <v>0</v>
      </c>
      <c r="J1327" s="19">
        <v>1938</v>
      </c>
      <c r="K1327" s="19" t="s">
        <v>163</v>
      </c>
      <c r="L1327" s="19">
        <v>1</v>
      </c>
      <c r="M1327" s="19">
        <v>431941</v>
      </c>
      <c r="N1327" s="19" t="s">
        <v>214</v>
      </c>
      <c r="O1327" s="19">
        <v>55273</v>
      </c>
      <c r="P1327" s="229">
        <v>45632.357488425929</v>
      </c>
      <c r="Q1327" s="19">
        <v>55.273000000000003</v>
      </c>
      <c r="R1327" s="19" t="s">
        <v>43</v>
      </c>
      <c r="S1327" s="62" t="s">
        <v>297</v>
      </c>
    </row>
    <row r="1328" spans="1:19" x14ac:dyDescent="0.25">
      <c r="A1328" s="62" t="s">
        <v>297</v>
      </c>
      <c r="B1328" s="19">
        <v>39355652</v>
      </c>
      <c r="C1328" s="19" t="s">
        <v>7603</v>
      </c>
      <c r="D1328" s="19">
        <v>377308</v>
      </c>
      <c r="E1328" s="19">
        <v>4595714</v>
      </c>
      <c r="F1328" s="19">
        <v>6</v>
      </c>
      <c r="G1328" s="36">
        <v>45632</v>
      </c>
      <c r="H1328" s="19">
        <v>0</v>
      </c>
      <c r="I1328" s="19">
        <v>1</v>
      </c>
      <c r="J1328" s="19">
        <v>0</v>
      </c>
      <c r="L1328" s="19">
        <v>1</v>
      </c>
      <c r="O1328" s="19">
        <v>3239300</v>
      </c>
      <c r="P1328" s="229">
        <v>45632.394976851851</v>
      </c>
      <c r="Q1328" s="19">
        <v>3239.3</v>
      </c>
      <c r="R1328" s="19" t="s">
        <v>43</v>
      </c>
      <c r="S1328" s="62" t="s">
        <v>297</v>
      </c>
    </row>
    <row r="1329" spans="1:19" x14ac:dyDescent="0.25">
      <c r="A1329" s="62" t="s">
        <v>297</v>
      </c>
      <c r="B1329" s="19">
        <v>39355652</v>
      </c>
      <c r="C1329" s="19" t="s">
        <v>7603</v>
      </c>
      <c r="D1329" s="19">
        <v>377308</v>
      </c>
      <c r="E1329" s="19">
        <v>4595714</v>
      </c>
      <c r="F1329" s="19">
        <v>7</v>
      </c>
      <c r="G1329" s="36">
        <v>45632</v>
      </c>
      <c r="H1329" s="19">
        <v>0</v>
      </c>
      <c r="I1329" s="19">
        <v>0</v>
      </c>
      <c r="J1329" s="19">
        <v>-3</v>
      </c>
      <c r="K1329" s="19" t="s">
        <v>185</v>
      </c>
      <c r="L1329" s="19">
        <v>1</v>
      </c>
      <c r="O1329" s="19">
        <v>10473</v>
      </c>
      <c r="P1329" s="229">
        <v>45632.395104166666</v>
      </c>
      <c r="Q1329" s="19">
        <v>10.473000000000001</v>
      </c>
      <c r="R1329" s="19" t="s">
        <v>43</v>
      </c>
      <c r="S1329" s="62" t="s">
        <v>297</v>
      </c>
    </row>
    <row r="1330" spans="1:19" x14ac:dyDescent="0.25">
      <c r="A1330" s="62" t="s">
        <v>297</v>
      </c>
      <c r="B1330" s="19">
        <v>39355652</v>
      </c>
      <c r="C1330" s="19" t="s">
        <v>7603</v>
      </c>
      <c r="D1330" s="19">
        <v>377308</v>
      </c>
      <c r="E1330" s="19">
        <v>4595714</v>
      </c>
      <c r="F1330" s="19">
        <v>8</v>
      </c>
      <c r="G1330" s="36">
        <v>45632</v>
      </c>
      <c r="H1330" s="19">
        <v>1</v>
      </c>
      <c r="I1330" s="19">
        <v>0</v>
      </c>
      <c r="J1330" s="19">
        <v>0</v>
      </c>
      <c r="L1330" s="19">
        <v>1</v>
      </c>
      <c r="M1330" s="19">
        <v>4010427</v>
      </c>
      <c r="N1330" s="19" t="s">
        <v>215</v>
      </c>
      <c r="O1330" s="19">
        <v>384320</v>
      </c>
      <c r="P1330" s="229">
        <v>45632.399548611109</v>
      </c>
      <c r="Q1330" s="19">
        <v>384.32</v>
      </c>
      <c r="R1330" s="19" t="s">
        <v>43</v>
      </c>
      <c r="S1330" s="62" t="s">
        <v>297</v>
      </c>
    </row>
    <row r="1331" spans="1:19" x14ac:dyDescent="0.25">
      <c r="A1331" s="62" t="s">
        <v>297</v>
      </c>
      <c r="B1331" s="19">
        <v>39355652</v>
      </c>
      <c r="C1331" s="19" t="s">
        <v>7603</v>
      </c>
      <c r="D1331" s="19">
        <v>377308</v>
      </c>
      <c r="E1331" s="19">
        <v>4595714</v>
      </c>
      <c r="F1331" s="19">
        <v>9</v>
      </c>
      <c r="G1331" s="36">
        <v>45632</v>
      </c>
      <c r="H1331" s="19">
        <v>0</v>
      </c>
      <c r="I1331" s="19">
        <v>0</v>
      </c>
      <c r="J1331" s="19">
        <v>1938</v>
      </c>
      <c r="K1331" s="19" t="s">
        <v>163</v>
      </c>
      <c r="L1331" s="19">
        <v>1</v>
      </c>
      <c r="M1331" s="19">
        <v>4010427</v>
      </c>
      <c r="N1331" s="19" t="s">
        <v>215</v>
      </c>
      <c r="O1331" s="19">
        <v>144984</v>
      </c>
      <c r="P1331" s="229">
        <v>45632.401226851849</v>
      </c>
      <c r="Q1331" s="19">
        <v>144.98400000000001</v>
      </c>
      <c r="R1331" s="19" t="s">
        <v>43</v>
      </c>
      <c r="S1331" s="62" t="s">
        <v>297</v>
      </c>
    </row>
    <row r="1332" spans="1:19" x14ac:dyDescent="0.25">
      <c r="A1332" s="62" t="s">
        <v>297</v>
      </c>
      <c r="B1332" s="19">
        <v>39355652</v>
      </c>
      <c r="C1332" s="19" t="s">
        <v>7603</v>
      </c>
      <c r="D1332" s="19">
        <v>377308</v>
      </c>
      <c r="E1332" s="19">
        <v>4595714</v>
      </c>
      <c r="F1332" s="19">
        <v>10</v>
      </c>
      <c r="G1332" s="36">
        <v>45632</v>
      </c>
      <c r="H1332" s="19">
        <v>0</v>
      </c>
      <c r="I1332" s="19">
        <v>1</v>
      </c>
      <c r="J1332" s="19">
        <v>0</v>
      </c>
      <c r="L1332" s="19">
        <v>1</v>
      </c>
      <c r="O1332" s="19">
        <v>1346853</v>
      </c>
      <c r="P1332" s="229">
        <v>45632.416817129626</v>
      </c>
      <c r="Q1332" s="19">
        <v>1346.8530000000001</v>
      </c>
      <c r="R1332" s="19" t="s">
        <v>43</v>
      </c>
      <c r="S1332" s="62" t="s">
        <v>297</v>
      </c>
    </row>
    <row r="1333" spans="1:19" x14ac:dyDescent="0.25">
      <c r="A1333" s="62" t="s">
        <v>297</v>
      </c>
      <c r="B1333" s="19">
        <v>39355652</v>
      </c>
      <c r="C1333" s="19" t="s">
        <v>7603</v>
      </c>
      <c r="D1333" s="19">
        <v>377308</v>
      </c>
      <c r="E1333" s="19">
        <v>4595714</v>
      </c>
      <c r="F1333" s="19">
        <v>11</v>
      </c>
      <c r="G1333" s="36">
        <v>45632</v>
      </c>
      <c r="H1333" s="19">
        <v>0</v>
      </c>
      <c r="I1333" s="19">
        <v>0</v>
      </c>
      <c r="J1333" s="19">
        <v>1934</v>
      </c>
      <c r="K1333" s="19" t="s">
        <v>160</v>
      </c>
      <c r="L1333" s="19">
        <v>1</v>
      </c>
      <c r="O1333" s="19">
        <v>959143</v>
      </c>
      <c r="P1333" s="229">
        <v>45632.427916666667</v>
      </c>
      <c r="Q1333" s="19">
        <v>959.14300000000003</v>
      </c>
      <c r="R1333" s="19" t="s">
        <v>43</v>
      </c>
      <c r="S1333" s="62" t="s">
        <v>297</v>
      </c>
    </row>
    <row r="1334" spans="1:19" x14ac:dyDescent="0.25">
      <c r="A1334" s="62" t="s">
        <v>297</v>
      </c>
      <c r="B1334" s="19">
        <v>39355652</v>
      </c>
      <c r="C1334" s="19" t="s">
        <v>7603</v>
      </c>
      <c r="D1334" s="19">
        <v>377308</v>
      </c>
      <c r="E1334" s="19">
        <v>4595714</v>
      </c>
      <c r="F1334" s="19">
        <v>12</v>
      </c>
      <c r="G1334" s="36">
        <v>45632</v>
      </c>
      <c r="H1334" s="19">
        <v>0</v>
      </c>
      <c r="I1334" s="19">
        <v>1</v>
      </c>
      <c r="J1334" s="19">
        <v>0</v>
      </c>
      <c r="L1334" s="19">
        <v>1</v>
      </c>
      <c r="O1334" s="19">
        <v>395984</v>
      </c>
      <c r="P1334" s="229">
        <v>45632.432500000003</v>
      </c>
      <c r="Q1334" s="19">
        <v>395.98399999999998</v>
      </c>
      <c r="R1334" s="19" t="s">
        <v>43</v>
      </c>
      <c r="S1334" s="62" t="s">
        <v>297</v>
      </c>
    </row>
    <row r="1335" spans="1:19" x14ac:dyDescent="0.25">
      <c r="A1335" s="62" t="s">
        <v>297</v>
      </c>
      <c r="B1335" s="19">
        <v>39355652</v>
      </c>
      <c r="C1335" s="19" t="s">
        <v>7603</v>
      </c>
      <c r="D1335" s="19">
        <v>377308</v>
      </c>
      <c r="E1335" s="19">
        <v>4595714</v>
      </c>
      <c r="F1335" s="19">
        <v>13</v>
      </c>
      <c r="G1335" s="36">
        <v>45632</v>
      </c>
      <c r="H1335" s="19">
        <v>0</v>
      </c>
      <c r="I1335" s="19">
        <v>0</v>
      </c>
      <c r="J1335" s="19">
        <v>-3</v>
      </c>
      <c r="K1335" s="19" t="s">
        <v>185</v>
      </c>
      <c r="L1335" s="19">
        <v>1</v>
      </c>
      <c r="O1335" s="19">
        <v>16440</v>
      </c>
      <c r="P1335" s="229">
        <v>45632.432696759257</v>
      </c>
      <c r="Q1335" s="19">
        <v>16.440000000000001</v>
      </c>
      <c r="R1335" s="19" t="s">
        <v>43</v>
      </c>
      <c r="S1335" s="62" t="s">
        <v>297</v>
      </c>
    </row>
    <row r="1336" spans="1:19" x14ac:dyDescent="0.25">
      <c r="A1336" s="62" t="s">
        <v>297</v>
      </c>
      <c r="B1336" s="19">
        <v>39355652</v>
      </c>
      <c r="C1336" s="19" t="s">
        <v>7603</v>
      </c>
      <c r="D1336" s="19">
        <v>377308</v>
      </c>
      <c r="E1336" s="19">
        <v>4595714</v>
      </c>
      <c r="F1336" s="19">
        <v>14</v>
      </c>
      <c r="G1336" s="36">
        <v>45632</v>
      </c>
      <c r="H1336" s="19">
        <v>1</v>
      </c>
      <c r="I1336" s="19">
        <v>0</v>
      </c>
      <c r="J1336" s="19">
        <v>0</v>
      </c>
      <c r="L1336" s="19">
        <v>1</v>
      </c>
      <c r="M1336" s="19">
        <v>4010427</v>
      </c>
      <c r="N1336" s="19" t="s">
        <v>215</v>
      </c>
      <c r="O1336" s="19">
        <v>116400</v>
      </c>
      <c r="P1336" s="229">
        <v>45632.434039351851</v>
      </c>
      <c r="Q1336" s="19">
        <v>116.4</v>
      </c>
      <c r="R1336" s="19" t="s">
        <v>43</v>
      </c>
      <c r="S1336" s="62" t="s">
        <v>297</v>
      </c>
    </row>
    <row r="1337" spans="1:19" x14ac:dyDescent="0.25">
      <c r="A1337" s="62" t="s">
        <v>297</v>
      </c>
      <c r="B1337" s="19">
        <v>39355652</v>
      </c>
      <c r="C1337" s="19" t="s">
        <v>7603</v>
      </c>
      <c r="D1337" s="19">
        <v>377308</v>
      </c>
      <c r="E1337" s="19">
        <v>4595714</v>
      </c>
      <c r="F1337" s="19">
        <v>15</v>
      </c>
      <c r="G1337" s="36">
        <v>45632</v>
      </c>
      <c r="H1337" s="19">
        <v>0</v>
      </c>
      <c r="I1337" s="19">
        <v>0</v>
      </c>
      <c r="J1337" s="19">
        <v>1938</v>
      </c>
      <c r="K1337" s="19" t="s">
        <v>163</v>
      </c>
      <c r="L1337" s="19">
        <v>1</v>
      </c>
      <c r="M1337" s="19">
        <v>4010427</v>
      </c>
      <c r="N1337" s="19" t="s">
        <v>215</v>
      </c>
      <c r="O1337" s="19">
        <v>85176</v>
      </c>
      <c r="P1337" s="229">
        <v>45632.435023148151</v>
      </c>
      <c r="Q1337" s="19">
        <v>85.176000000000002</v>
      </c>
      <c r="R1337" s="19" t="s">
        <v>43</v>
      </c>
      <c r="S1337" s="62" t="s">
        <v>297</v>
      </c>
    </row>
    <row r="1338" spans="1:19" x14ac:dyDescent="0.25">
      <c r="A1338" s="62" t="s">
        <v>297</v>
      </c>
      <c r="B1338" s="19">
        <v>39355652</v>
      </c>
      <c r="C1338" s="19" t="s">
        <v>7603</v>
      </c>
      <c r="D1338" s="19">
        <v>377308</v>
      </c>
      <c r="E1338" s="19">
        <v>4595714</v>
      </c>
      <c r="F1338" s="19">
        <v>16</v>
      </c>
      <c r="G1338" s="36">
        <v>45632</v>
      </c>
      <c r="H1338" s="19">
        <v>0</v>
      </c>
      <c r="I1338" s="19">
        <v>1</v>
      </c>
      <c r="J1338" s="19">
        <v>0</v>
      </c>
      <c r="L1338" s="19">
        <v>1</v>
      </c>
      <c r="O1338" s="19">
        <v>1520510</v>
      </c>
      <c r="P1338" s="229">
        <v>45632.452627314815</v>
      </c>
      <c r="Q1338" s="19">
        <v>1520.51</v>
      </c>
      <c r="R1338" s="19" t="s">
        <v>43</v>
      </c>
      <c r="S1338" s="62" t="s">
        <v>297</v>
      </c>
    </row>
    <row r="1339" spans="1:19" x14ac:dyDescent="0.25">
      <c r="A1339" s="62" t="s">
        <v>297</v>
      </c>
      <c r="B1339" s="19">
        <v>39355652</v>
      </c>
      <c r="C1339" s="19" t="s">
        <v>7603</v>
      </c>
      <c r="D1339" s="19">
        <v>377308</v>
      </c>
      <c r="E1339" s="19">
        <v>4595714</v>
      </c>
      <c r="F1339" s="19">
        <v>17</v>
      </c>
      <c r="G1339" s="36">
        <v>45632</v>
      </c>
      <c r="H1339" s="19">
        <v>0</v>
      </c>
      <c r="I1339" s="19">
        <v>0</v>
      </c>
      <c r="J1339" s="19">
        <v>-3</v>
      </c>
      <c r="K1339" s="19" t="s">
        <v>185</v>
      </c>
      <c r="L1339" s="19">
        <v>1</v>
      </c>
      <c r="O1339" s="19">
        <v>11400</v>
      </c>
      <c r="P1339" s="229">
        <v>45632.45275462963</v>
      </c>
      <c r="Q1339" s="19">
        <v>11.4</v>
      </c>
      <c r="R1339" s="19" t="s">
        <v>43</v>
      </c>
      <c r="S1339" s="62" t="s">
        <v>297</v>
      </c>
    </row>
    <row r="1340" spans="1:19" x14ac:dyDescent="0.25">
      <c r="A1340" s="62" t="s">
        <v>297</v>
      </c>
      <c r="B1340" s="19">
        <v>39355652</v>
      </c>
      <c r="C1340" s="19" t="s">
        <v>7603</v>
      </c>
      <c r="D1340" s="19">
        <v>377308</v>
      </c>
      <c r="E1340" s="19">
        <v>4595714</v>
      </c>
      <c r="F1340" s="19">
        <v>18</v>
      </c>
      <c r="G1340" s="36">
        <v>45632</v>
      </c>
      <c r="H1340" s="19">
        <v>1</v>
      </c>
      <c r="I1340" s="19">
        <v>0</v>
      </c>
      <c r="J1340" s="19">
        <v>0</v>
      </c>
      <c r="L1340" s="19">
        <v>1</v>
      </c>
      <c r="M1340" s="19">
        <v>4010427</v>
      </c>
      <c r="N1340" s="19" t="s">
        <v>215</v>
      </c>
      <c r="O1340" s="19">
        <v>187337</v>
      </c>
      <c r="P1340" s="229">
        <v>45632.454918981479</v>
      </c>
      <c r="Q1340" s="19">
        <v>187.33699999999999</v>
      </c>
      <c r="R1340" s="19" t="s">
        <v>43</v>
      </c>
      <c r="S1340" s="62" t="s">
        <v>297</v>
      </c>
    </row>
    <row r="1341" spans="1:19" x14ac:dyDescent="0.25">
      <c r="A1341" s="62" t="s">
        <v>297</v>
      </c>
      <c r="B1341" s="19">
        <v>39355652</v>
      </c>
      <c r="C1341" s="19" t="s">
        <v>7603</v>
      </c>
      <c r="D1341" s="19">
        <v>377308</v>
      </c>
      <c r="E1341" s="19">
        <v>4595714</v>
      </c>
      <c r="F1341" s="19">
        <v>19</v>
      </c>
      <c r="G1341" s="36">
        <v>45632</v>
      </c>
      <c r="H1341" s="19">
        <v>0</v>
      </c>
      <c r="I1341" s="19">
        <v>0</v>
      </c>
      <c r="J1341" s="19">
        <v>1938</v>
      </c>
      <c r="K1341" s="19" t="s">
        <v>163</v>
      </c>
      <c r="L1341" s="19">
        <v>1</v>
      </c>
      <c r="M1341" s="19">
        <v>4010427</v>
      </c>
      <c r="N1341" s="19" t="s">
        <v>215</v>
      </c>
      <c r="O1341" s="19">
        <v>458630</v>
      </c>
      <c r="P1341" s="229">
        <v>45632.460231481484</v>
      </c>
      <c r="Q1341" s="19">
        <v>458.63</v>
      </c>
      <c r="R1341" s="19" t="s">
        <v>43</v>
      </c>
      <c r="S1341" s="62" t="s">
        <v>297</v>
      </c>
    </row>
    <row r="1342" spans="1:19" x14ac:dyDescent="0.25">
      <c r="A1342" s="62" t="s">
        <v>297</v>
      </c>
      <c r="B1342" s="19">
        <v>39355652</v>
      </c>
      <c r="C1342" s="19" t="s">
        <v>7603</v>
      </c>
      <c r="D1342" s="19">
        <v>377308</v>
      </c>
      <c r="E1342" s="19">
        <v>4595714</v>
      </c>
      <c r="F1342" s="19">
        <v>20</v>
      </c>
      <c r="G1342" s="36">
        <v>45632</v>
      </c>
      <c r="H1342" s="19">
        <v>0</v>
      </c>
      <c r="I1342" s="19">
        <v>1</v>
      </c>
      <c r="J1342" s="19">
        <v>0</v>
      </c>
      <c r="L1342" s="19">
        <v>1</v>
      </c>
      <c r="O1342" s="19">
        <v>2058550</v>
      </c>
      <c r="P1342" s="229">
        <v>45632.4840625</v>
      </c>
      <c r="Q1342" s="19">
        <v>2058.5500000000002</v>
      </c>
      <c r="R1342" s="19" t="s">
        <v>43</v>
      </c>
      <c r="S1342" s="62" t="s">
        <v>297</v>
      </c>
    </row>
    <row r="1343" spans="1:19" x14ac:dyDescent="0.25">
      <c r="A1343" s="62" t="s">
        <v>297</v>
      </c>
      <c r="B1343" s="19">
        <v>39355652</v>
      </c>
      <c r="C1343" s="19" t="s">
        <v>7603</v>
      </c>
      <c r="D1343" s="19">
        <v>377308</v>
      </c>
      <c r="E1343" s="19">
        <v>4595714</v>
      </c>
      <c r="F1343" s="19">
        <v>21</v>
      </c>
      <c r="G1343" s="36">
        <v>45632</v>
      </c>
      <c r="H1343" s="19">
        <v>0</v>
      </c>
      <c r="I1343" s="19">
        <v>0</v>
      </c>
      <c r="J1343" s="19">
        <v>-3</v>
      </c>
      <c r="K1343" s="19" t="s">
        <v>185</v>
      </c>
      <c r="L1343" s="19">
        <v>1</v>
      </c>
      <c r="O1343" s="19">
        <v>15750</v>
      </c>
      <c r="P1343" s="229">
        <v>45632.484236111108</v>
      </c>
      <c r="Q1343" s="19">
        <v>15.75</v>
      </c>
      <c r="R1343" s="19" t="s">
        <v>43</v>
      </c>
      <c r="S1343" s="62" t="s">
        <v>297</v>
      </c>
    </row>
    <row r="1344" spans="1:19" x14ac:dyDescent="0.25">
      <c r="A1344" s="62" t="s">
        <v>297</v>
      </c>
      <c r="B1344" s="19">
        <v>39355652</v>
      </c>
      <c r="C1344" s="19" t="s">
        <v>7603</v>
      </c>
      <c r="D1344" s="19">
        <v>377308</v>
      </c>
      <c r="E1344" s="19">
        <v>4595714</v>
      </c>
      <c r="F1344" s="19">
        <v>22</v>
      </c>
      <c r="G1344" s="36">
        <v>45632</v>
      </c>
      <c r="H1344" s="19">
        <v>1</v>
      </c>
      <c r="I1344" s="19">
        <v>0</v>
      </c>
      <c r="J1344" s="19">
        <v>0</v>
      </c>
      <c r="L1344" s="19">
        <v>1</v>
      </c>
      <c r="M1344" s="19">
        <v>4010427</v>
      </c>
      <c r="N1344" s="19" t="s">
        <v>215</v>
      </c>
      <c r="O1344" s="19">
        <v>215577</v>
      </c>
      <c r="P1344" s="229">
        <v>45632.48673611111</v>
      </c>
      <c r="Q1344" s="19">
        <v>215.577</v>
      </c>
      <c r="R1344" s="19" t="s">
        <v>43</v>
      </c>
      <c r="S1344" s="62" t="s">
        <v>297</v>
      </c>
    </row>
    <row r="1345" spans="1:19" x14ac:dyDescent="0.25">
      <c r="A1345" s="62" t="s">
        <v>297</v>
      </c>
      <c r="B1345" s="19">
        <v>39355652</v>
      </c>
      <c r="C1345" s="19" t="s">
        <v>7603</v>
      </c>
      <c r="D1345" s="19">
        <v>377308</v>
      </c>
      <c r="E1345" s="19">
        <v>4595714</v>
      </c>
      <c r="F1345" s="19">
        <v>23</v>
      </c>
      <c r="G1345" s="36">
        <v>45632</v>
      </c>
      <c r="H1345" s="19">
        <v>0</v>
      </c>
      <c r="I1345" s="19">
        <v>0</v>
      </c>
      <c r="J1345" s="19">
        <v>1938</v>
      </c>
      <c r="K1345" s="19" t="s">
        <v>163</v>
      </c>
      <c r="L1345" s="19">
        <v>1</v>
      </c>
      <c r="M1345" s="19">
        <v>4010427</v>
      </c>
      <c r="N1345" s="19" t="s">
        <v>215</v>
      </c>
      <c r="O1345" s="19">
        <v>278666</v>
      </c>
      <c r="P1345" s="229">
        <v>45632.489965277775</v>
      </c>
      <c r="Q1345" s="19">
        <v>278.666</v>
      </c>
      <c r="R1345" s="19" t="s">
        <v>43</v>
      </c>
      <c r="S1345" s="62" t="s">
        <v>297</v>
      </c>
    </row>
    <row r="1346" spans="1:19" x14ac:dyDescent="0.25">
      <c r="A1346" s="62" t="s">
        <v>297</v>
      </c>
      <c r="B1346" s="19">
        <v>39355652</v>
      </c>
      <c r="C1346" s="19" t="s">
        <v>7603</v>
      </c>
      <c r="D1346" s="19">
        <v>377308</v>
      </c>
      <c r="E1346" s="19">
        <v>4595714</v>
      </c>
      <c r="F1346" s="19">
        <v>24</v>
      </c>
      <c r="G1346" s="36">
        <v>45632</v>
      </c>
      <c r="H1346" s="19">
        <v>0</v>
      </c>
      <c r="I1346" s="19">
        <v>1</v>
      </c>
      <c r="J1346" s="19">
        <v>0</v>
      </c>
      <c r="L1346" s="19">
        <v>1</v>
      </c>
      <c r="O1346" s="19">
        <v>1107067</v>
      </c>
      <c r="P1346" s="229">
        <v>45632.50277777778</v>
      </c>
      <c r="Q1346" s="19">
        <v>1107.067</v>
      </c>
      <c r="R1346" s="19" t="s">
        <v>43</v>
      </c>
      <c r="S1346" s="62" t="s">
        <v>297</v>
      </c>
    </row>
    <row r="1347" spans="1:19" x14ac:dyDescent="0.25">
      <c r="A1347" s="62" t="s">
        <v>297</v>
      </c>
      <c r="B1347" s="19">
        <v>39355652</v>
      </c>
      <c r="C1347" s="19" t="s">
        <v>7603</v>
      </c>
      <c r="D1347" s="19">
        <v>377308</v>
      </c>
      <c r="E1347" s="19">
        <v>4595714</v>
      </c>
      <c r="F1347" s="19">
        <v>25</v>
      </c>
      <c r="G1347" s="36">
        <v>45632</v>
      </c>
      <c r="H1347" s="19">
        <v>0</v>
      </c>
      <c r="I1347" s="19">
        <v>0</v>
      </c>
      <c r="J1347" s="19">
        <v>1933</v>
      </c>
      <c r="K1347" s="19" t="s">
        <v>167</v>
      </c>
      <c r="L1347" s="19">
        <v>1</v>
      </c>
      <c r="O1347" s="19">
        <v>3711353</v>
      </c>
      <c r="P1347" s="229">
        <v>45632.545729166668</v>
      </c>
      <c r="Q1347" s="19">
        <v>3711.3530000000001</v>
      </c>
      <c r="R1347" s="19" t="s">
        <v>43</v>
      </c>
      <c r="S1347" s="62" t="s">
        <v>297</v>
      </c>
    </row>
    <row r="1348" spans="1:19" x14ac:dyDescent="0.25">
      <c r="A1348" s="62" t="s">
        <v>297</v>
      </c>
      <c r="B1348" s="19">
        <v>39355652</v>
      </c>
      <c r="C1348" s="19" t="s">
        <v>7603</v>
      </c>
      <c r="D1348" s="19">
        <v>377308</v>
      </c>
      <c r="E1348" s="19">
        <v>4595714</v>
      </c>
      <c r="F1348" s="19">
        <v>26</v>
      </c>
      <c r="G1348" s="36">
        <v>45632</v>
      </c>
      <c r="H1348" s="19">
        <v>0</v>
      </c>
      <c r="I1348" s="19">
        <v>1</v>
      </c>
      <c r="J1348" s="19">
        <v>0</v>
      </c>
      <c r="L1348" s="19">
        <v>1</v>
      </c>
      <c r="O1348" s="19">
        <v>1428124</v>
      </c>
      <c r="P1348" s="229">
        <v>45632.562256944446</v>
      </c>
      <c r="Q1348" s="19">
        <v>1428.124</v>
      </c>
      <c r="R1348" s="19" t="s">
        <v>43</v>
      </c>
      <c r="S1348" s="62" t="s">
        <v>297</v>
      </c>
    </row>
    <row r="1349" spans="1:19" x14ac:dyDescent="0.25">
      <c r="A1349" s="62" t="s">
        <v>297</v>
      </c>
      <c r="B1349" s="19">
        <v>39355652</v>
      </c>
      <c r="C1349" s="19" t="s">
        <v>7603</v>
      </c>
      <c r="D1349" s="19">
        <v>377308</v>
      </c>
      <c r="E1349" s="19">
        <v>4595714</v>
      </c>
      <c r="F1349" s="19">
        <v>27</v>
      </c>
      <c r="G1349" s="36">
        <v>45632</v>
      </c>
      <c r="H1349" s="19">
        <v>0</v>
      </c>
      <c r="I1349" s="19">
        <v>0</v>
      </c>
      <c r="J1349" s="19">
        <v>-3</v>
      </c>
      <c r="K1349" s="19" t="s">
        <v>185</v>
      </c>
      <c r="L1349" s="19">
        <v>1</v>
      </c>
      <c r="O1349" s="19">
        <v>10093</v>
      </c>
      <c r="P1349" s="229">
        <v>45632.562372685185</v>
      </c>
      <c r="Q1349" s="19">
        <v>10.093</v>
      </c>
      <c r="R1349" s="19" t="s">
        <v>43</v>
      </c>
      <c r="S1349" s="62" t="s">
        <v>297</v>
      </c>
    </row>
    <row r="1350" spans="1:19" x14ac:dyDescent="0.25">
      <c r="A1350" s="62" t="s">
        <v>297</v>
      </c>
      <c r="B1350" s="19">
        <v>39355652</v>
      </c>
      <c r="C1350" s="19" t="s">
        <v>7603</v>
      </c>
      <c r="D1350" s="19">
        <v>377308</v>
      </c>
      <c r="E1350" s="19">
        <v>4595714</v>
      </c>
      <c r="F1350" s="19">
        <v>28</v>
      </c>
      <c r="G1350" s="36">
        <v>45632</v>
      </c>
      <c r="H1350" s="19">
        <v>1</v>
      </c>
      <c r="I1350" s="19">
        <v>0</v>
      </c>
      <c r="J1350" s="19">
        <v>0</v>
      </c>
      <c r="L1350" s="19">
        <v>1</v>
      </c>
      <c r="M1350" s="19">
        <v>4010427</v>
      </c>
      <c r="N1350" s="19" t="s">
        <v>215</v>
      </c>
      <c r="O1350" s="19">
        <v>754573</v>
      </c>
      <c r="P1350" s="229">
        <v>45632.571111111109</v>
      </c>
      <c r="Q1350" s="19">
        <v>754.57299999999998</v>
      </c>
      <c r="R1350" s="19" t="s">
        <v>43</v>
      </c>
      <c r="S1350" s="62" t="s">
        <v>297</v>
      </c>
    </row>
    <row r="1351" spans="1:19" x14ac:dyDescent="0.25">
      <c r="A1351" s="62" t="s">
        <v>297</v>
      </c>
      <c r="B1351" s="19">
        <v>39355652</v>
      </c>
      <c r="C1351" s="19" t="s">
        <v>7603</v>
      </c>
      <c r="D1351" s="19">
        <v>377308</v>
      </c>
      <c r="E1351" s="19">
        <v>4595714</v>
      </c>
      <c r="F1351" s="19">
        <v>29</v>
      </c>
      <c r="G1351" s="36">
        <v>45632</v>
      </c>
      <c r="H1351" s="19">
        <v>0</v>
      </c>
      <c r="I1351" s="19">
        <v>0</v>
      </c>
      <c r="J1351" s="19">
        <v>1938</v>
      </c>
      <c r="K1351" s="19" t="s">
        <v>163</v>
      </c>
      <c r="L1351" s="19">
        <v>1</v>
      </c>
      <c r="M1351" s="19">
        <v>4010427</v>
      </c>
      <c r="N1351" s="19" t="s">
        <v>215</v>
      </c>
      <c r="O1351" s="19">
        <v>580260</v>
      </c>
      <c r="P1351" s="229">
        <v>45632.577824074076</v>
      </c>
      <c r="Q1351" s="19">
        <v>580.26</v>
      </c>
      <c r="R1351" s="19" t="s">
        <v>43</v>
      </c>
      <c r="S1351" s="62" t="s">
        <v>297</v>
      </c>
    </row>
    <row r="1352" spans="1:19" x14ac:dyDescent="0.25">
      <c r="A1352" s="62" t="s">
        <v>297</v>
      </c>
      <c r="B1352" s="19">
        <v>39355652</v>
      </c>
      <c r="C1352" s="19" t="s">
        <v>7603</v>
      </c>
      <c r="D1352" s="19">
        <v>377308</v>
      </c>
      <c r="E1352" s="19">
        <v>4595714</v>
      </c>
      <c r="F1352" s="19">
        <v>30</v>
      </c>
      <c r="G1352" s="36">
        <v>45632</v>
      </c>
      <c r="H1352" s="19">
        <v>0</v>
      </c>
      <c r="I1352" s="19">
        <v>1</v>
      </c>
      <c r="J1352" s="19">
        <v>0</v>
      </c>
      <c r="L1352" s="19">
        <v>1</v>
      </c>
      <c r="O1352" s="19">
        <v>1172627</v>
      </c>
      <c r="P1352" s="229">
        <v>45632.591400462959</v>
      </c>
      <c r="Q1352" s="19">
        <v>1172.627</v>
      </c>
      <c r="R1352" s="19" t="s">
        <v>43</v>
      </c>
      <c r="S1352" s="62" t="s">
        <v>297</v>
      </c>
    </row>
    <row r="1353" spans="1:19" x14ac:dyDescent="0.25">
      <c r="A1353" s="62" t="s">
        <v>297</v>
      </c>
      <c r="B1353" s="19">
        <v>39355652</v>
      </c>
      <c r="C1353" s="19" t="s">
        <v>7603</v>
      </c>
      <c r="D1353" s="19">
        <v>377308</v>
      </c>
      <c r="E1353" s="19">
        <v>4595714</v>
      </c>
      <c r="F1353" s="19">
        <v>31</v>
      </c>
      <c r="G1353" s="36">
        <v>45632</v>
      </c>
      <c r="H1353" s="19">
        <v>1</v>
      </c>
      <c r="I1353" s="19">
        <v>0</v>
      </c>
      <c r="J1353" s="19">
        <v>0</v>
      </c>
      <c r="L1353" s="19">
        <v>1</v>
      </c>
      <c r="M1353" s="19">
        <v>431941</v>
      </c>
      <c r="N1353" s="19" t="s">
        <v>214</v>
      </c>
      <c r="O1353" s="19">
        <v>635177</v>
      </c>
      <c r="P1353" s="229">
        <v>45632.598749999997</v>
      </c>
      <c r="Q1353" s="19">
        <v>635.17700000000002</v>
      </c>
      <c r="R1353" s="19" t="s">
        <v>43</v>
      </c>
      <c r="S1353" s="62" t="s">
        <v>297</v>
      </c>
    </row>
    <row r="1354" spans="1:19" x14ac:dyDescent="0.25">
      <c r="A1354" s="62" t="s">
        <v>297</v>
      </c>
      <c r="B1354" s="19">
        <v>39355652</v>
      </c>
      <c r="C1354" s="19" t="s">
        <v>7603</v>
      </c>
      <c r="D1354" s="19">
        <v>377308</v>
      </c>
      <c r="E1354" s="19">
        <v>4595714</v>
      </c>
      <c r="F1354" s="19">
        <v>32</v>
      </c>
      <c r="G1354" s="36">
        <v>45632</v>
      </c>
      <c r="H1354" s="19">
        <v>0</v>
      </c>
      <c r="I1354" s="19">
        <v>0</v>
      </c>
      <c r="J1354" s="19">
        <v>1938</v>
      </c>
      <c r="K1354" s="19" t="s">
        <v>163</v>
      </c>
      <c r="L1354" s="19">
        <v>1</v>
      </c>
      <c r="M1354" s="19">
        <v>431941</v>
      </c>
      <c r="N1354" s="19" t="s">
        <v>214</v>
      </c>
      <c r="O1354" s="19">
        <v>81456</v>
      </c>
      <c r="P1354" s="229">
        <v>45632.599687499998</v>
      </c>
      <c r="Q1354" s="19">
        <v>81.456000000000003</v>
      </c>
      <c r="R1354" s="19" t="s">
        <v>43</v>
      </c>
      <c r="S1354" s="62" t="s">
        <v>297</v>
      </c>
    </row>
    <row r="1355" spans="1:19" x14ac:dyDescent="0.25">
      <c r="A1355" s="62" t="s">
        <v>297</v>
      </c>
      <c r="B1355" s="19">
        <v>39355652</v>
      </c>
      <c r="C1355" s="19" t="s">
        <v>7603</v>
      </c>
      <c r="D1355" s="19">
        <v>377308</v>
      </c>
      <c r="E1355" s="19">
        <v>4595714</v>
      </c>
      <c r="F1355" s="19">
        <v>33</v>
      </c>
      <c r="G1355" s="36">
        <v>45632</v>
      </c>
      <c r="H1355" s="19">
        <v>0</v>
      </c>
      <c r="I1355" s="19">
        <v>1</v>
      </c>
      <c r="J1355" s="19">
        <v>0</v>
      </c>
      <c r="L1355" s="19">
        <v>1</v>
      </c>
      <c r="O1355" s="19">
        <v>1457557</v>
      </c>
      <c r="P1355" s="229">
        <v>45632.616562499999</v>
      </c>
      <c r="Q1355" s="19">
        <v>1457.557</v>
      </c>
      <c r="R1355" s="19" t="s">
        <v>43</v>
      </c>
      <c r="S1355" s="62" t="s">
        <v>297</v>
      </c>
    </row>
    <row r="1356" spans="1:19" x14ac:dyDescent="0.25">
      <c r="A1356" s="62" t="s">
        <v>297</v>
      </c>
      <c r="B1356" s="19">
        <v>39355652</v>
      </c>
      <c r="C1356" s="19" t="s">
        <v>7603</v>
      </c>
      <c r="D1356" s="19">
        <v>377308</v>
      </c>
      <c r="E1356" s="19">
        <v>4595714</v>
      </c>
      <c r="F1356" s="19">
        <v>34</v>
      </c>
      <c r="G1356" s="36">
        <v>45632</v>
      </c>
      <c r="H1356" s="19">
        <v>0</v>
      </c>
      <c r="I1356" s="19">
        <v>0</v>
      </c>
      <c r="J1356" s="19">
        <v>-3</v>
      </c>
      <c r="K1356" s="19" t="s">
        <v>185</v>
      </c>
      <c r="L1356" s="19">
        <v>1</v>
      </c>
      <c r="O1356" s="19">
        <v>13580</v>
      </c>
      <c r="P1356" s="229">
        <v>45632.616724537038</v>
      </c>
      <c r="Q1356" s="19">
        <v>13.58</v>
      </c>
      <c r="R1356" s="19" t="s">
        <v>43</v>
      </c>
      <c r="S1356" s="62" t="s">
        <v>297</v>
      </c>
    </row>
    <row r="1357" spans="1:19" x14ac:dyDescent="0.25">
      <c r="A1357" s="62" t="s">
        <v>297</v>
      </c>
      <c r="B1357" s="19">
        <v>39355652</v>
      </c>
      <c r="C1357" s="19" t="s">
        <v>7603</v>
      </c>
      <c r="D1357" s="19">
        <v>377308</v>
      </c>
      <c r="E1357" s="19">
        <v>4595714</v>
      </c>
      <c r="F1357" s="19">
        <v>35</v>
      </c>
      <c r="G1357" s="36">
        <v>45632</v>
      </c>
      <c r="H1357" s="19">
        <v>1</v>
      </c>
      <c r="I1357" s="19">
        <v>0</v>
      </c>
      <c r="J1357" s="19">
        <v>0</v>
      </c>
      <c r="L1357" s="19">
        <v>1</v>
      </c>
      <c r="M1357" s="19">
        <v>4010427</v>
      </c>
      <c r="N1357" s="19" t="s">
        <v>215</v>
      </c>
      <c r="O1357" s="19">
        <v>749870</v>
      </c>
      <c r="P1357" s="229">
        <v>45632.625393518516</v>
      </c>
      <c r="Q1357" s="19">
        <v>749.87</v>
      </c>
      <c r="R1357" s="19" t="s">
        <v>43</v>
      </c>
      <c r="S1357" s="62" t="s">
        <v>297</v>
      </c>
    </row>
    <row r="1358" spans="1:19" x14ac:dyDescent="0.25">
      <c r="A1358" s="62" t="s">
        <v>297</v>
      </c>
      <c r="B1358" s="19">
        <v>39355652</v>
      </c>
      <c r="C1358" s="19" t="s">
        <v>7603</v>
      </c>
      <c r="D1358" s="19">
        <v>377308</v>
      </c>
      <c r="E1358" s="19">
        <v>4595714</v>
      </c>
      <c r="F1358" s="19">
        <v>36</v>
      </c>
      <c r="G1358" s="36">
        <v>45632</v>
      </c>
      <c r="H1358" s="19">
        <v>0</v>
      </c>
      <c r="I1358" s="19">
        <v>0</v>
      </c>
      <c r="J1358" s="19">
        <v>1938</v>
      </c>
      <c r="K1358" s="19" t="s">
        <v>163</v>
      </c>
      <c r="L1358" s="19">
        <v>1</v>
      </c>
      <c r="M1358" s="19">
        <v>4010427</v>
      </c>
      <c r="N1358" s="19" t="s">
        <v>215</v>
      </c>
      <c r="O1358" s="19">
        <v>333683</v>
      </c>
      <c r="P1358" s="229">
        <v>45632.629259259258</v>
      </c>
      <c r="Q1358" s="19">
        <v>333.68299999999999</v>
      </c>
      <c r="R1358" s="19" t="s">
        <v>43</v>
      </c>
      <c r="S1358" s="62" t="s">
        <v>297</v>
      </c>
    </row>
    <row r="1359" spans="1:19" x14ac:dyDescent="0.25">
      <c r="A1359" s="62" t="s">
        <v>297</v>
      </c>
      <c r="B1359" s="19">
        <v>39355652</v>
      </c>
      <c r="C1359" s="19" t="s">
        <v>7603</v>
      </c>
      <c r="D1359" s="19">
        <v>377308</v>
      </c>
      <c r="E1359" s="19">
        <v>4595714</v>
      </c>
      <c r="F1359" s="19">
        <v>37</v>
      </c>
      <c r="G1359" s="36">
        <v>45632</v>
      </c>
      <c r="H1359" s="19">
        <v>0</v>
      </c>
      <c r="I1359" s="19">
        <v>1</v>
      </c>
      <c r="J1359" s="19">
        <v>0</v>
      </c>
      <c r="L1359" s="19">
        <v>1</v>
      </c>
      <c r="O1359" s="19">
        <v>604097</v>
      </c>
      <c r="P1359" s="229">
        <v>45632.636250000003</v>
      </c>
      <c r="Q1359" s="19">
        <v>604.09699999999998</v>
      </c>
      <c r="R1359" s="19" t="s">
        <v>43</v>
      </c>
      <c r="S1359" s="62" t="s">
        <v>297</v>
      </c>
    </row>
    <row r="1360" spans="1:19" x14ac:dyDescent="0.25">
      <c r="A1360" s="62" t="s">
        <v>297</v>
      </c>
      <c r="B1360" s="19">
        <v>39355652</v>
      </c>
      <c r="C1360" s="19" t="s">
        <v>7603</v>
      </c>
      <c r="D1360" s="19">
        <v>377308</v>
      </c>
      <c r="E1360" s="19">
        <v>4595714</v>
      </c>
      <c r="F1360" s="19">
        <v>38</v>
      </c>
      <c r="G1360" s="36">
        <v>45632</v>
      </c>
      <c r="H1360" s="19">
        <v>0</v>
      </c>
      <c r="I1360" s="19">
        <v>0</v>
      </c>
      <c r="J1360" s="19">
        <v>1934</v>
      </c>
      <c r="K1360" s="19" t="s">
        <v>160</v>
      </c>
      <c r="L1360" s="19">
        <v>1</v>
      </c>
      <c r="O1360" s="19">
        <v>918310</v>
      </c>
      <c r="P1360" s="229">
        <v>45632.646874999999</v>
      </c>
      <c r="Q1360" s="19">
        <v>918.31</v>
      </c>
      <c r="R1360" s="19" t="s">
        <v>43</v>
      </c>
      <c r="S1360" s="62" t="s">
        <v>297</v>
      </c>
    </row>
    <row r="1361" spans="1:19" x14ac:dyDescent="0.25">
      <c r="A1361" s="62" t="s">
        <v>297</v>
      </c>
      <c r="B1361" s="19">
        <v>39355652</v>
      </c>
      <c r="C1361" s="19" t="s">
        <v>7603</v>
      </c>
      <c r="D1361" s="19">
        <v>377308</v>
      </c>
      <c r="E1361" s="19">
        <v>4595714</v>
      </c>
      <c r="F1361" s="19">
        <v>39</v>
      </c>
      <c r="G1361" s="36">
        <v>45632</v>
      </c>
      <c r="H1361" s="19">
        <v>0</v>
      </c>
      <c r="I1361" s="19">
        <v>1</v>
      </c>
      <c r="J1361" s="19">
        <v>0</v>
      </c>
      <c r="L1361" s="19">
        <v>1</v>
      </c>
      <c r="O1361" s="19">
        <v>2012563</v>
      </c>
      <c r="P1361" s="229">
        <v>45632.670173611114</v>
      </c>
      <c r="Q1361" s="19">
        <v>2012.5630000000001</v>
      </c>
      <c r="R1361" s="19" t="s">
        <v>43</v>
      </c>
      <c r="S1361" s="62" t="s">
        <v>297</v>
      </c>
    </row>
    <row r="1362" spans="1:19" x14ac:dyDescent="0.25">
      <c r="A1362" s="62" t="s">
        <v>297</v>
      </c>
      <c r="B1362" s="19">
        <v>39355652</v>
      </c>
      <c r="C1362" s="19" t="s">
        <v>7603</v>
      </c>
      <c r="D1362" s="19">
        <v>377308</v>
      </c>
      <c r="E1362" s="19">
        <v>4595714</v>
      </c>
      <c r="F1362" s="19">
        <v>40</v>
      </c>
      <c r="G1362" s="36">
        <v>45632</v>
      </c>
      <c r="H1362" s="19">
        <v>0</v>
      </c>
      <c r="I1362" s="19">
        <v>0</v>
      </c>
      <c r="J1362" s="19">
        <v>-3</v>
      </c>
      <c r="K1362" s="19" t="s">
        <v>185</v>
      </c>
      <c r="L1362" s="19">
        <v>1</v>
      </c>
      <c r="O1362" s="19">
        <v>10420</v>
      </c>
      <c r="P1362" s="229">
        <v>45632.670289351852</v>
      </c>
      <c r="Q1362" s="19">
        <v>10.42</v>
      </c>
      <c r="R1362" s="19" t="s">
        <v>43</v>
      </c>
      <c r="S1362" s="62" t="s">
        <v>297</v>
      </c>
    </row>
    <row r="1363" spans="1:19" x14ac:dyDescent="0.25">
      <c r="A1363" s="62" t="s">
        <v>297</v>
      </c>
      <c r="B1363" s="19">
        <v>39355652</v>
      </c>
      <c r="C1363" s="19" t="s">
        <v>7603</v>
      </c>
      <c r="D1363" s="19">
        <v>377308</v>
      </c>
      <c r="E1363" s="19">
        <v>4595714</v>
      </c>
      <c r="F1363" s="19">
        <v>41</v>
      </c>
      <c r="G1363" s="36">
        <v>45632</v>
      </c>
      <c r="H1363" s="19">
        <v>1</v>
      </c>
      <c r="I1363" s="19">
        <v>0</v>
      </c>
      <c r="J1363" s="19">
        <v>0</v>
      </c>
      <c r="L1363" s="19">
        <v>1</v>
      </c>
      <c r="M1363" s="19">
        <v>4010427</v>
      </c>
      <c r="N1363" s="19" t="s">
        <v>215</v>
      </c>
      <c r="O1363" s="19">
        <v>319637</v>
      </c>
      <c r="P1363" s="229">
        <v>45632.673993055556</v>
      </c>
      <c r="Q1363" s="19">
        <v>319.637</v>
      </c>
      <c r="R1363" s="19" t="s">
        <v>43</v>
      </c>
      <c r="S1363" s="62" t="s">
        <v>297</v>
      </c>
    </row>
    <row r="1364" spans="1:19" x14ac:dyDescent="0.25">
      <c r="A1364" s="62" t="s">
        <v>297</v>
      </c>
      <c r="B1364" s="19">
        <v>39355652</v>
      </c>
      <c r="C1364" s="19" t="s">
        <v>7603</v>
      </c>
      <c r="D1364" s="19">
        <v>377308</v>
      </c>
      <c r="E1364" s="19">
        <v>4595714</v>
      </c>
      <c r="F1364" s="19">
        <v>42</v>
      </c>
      <c r="G1364" s="36">
        <v>45632</v>
      </c>
      <c r="H1364" s="19">
        <v>0</v>
      </c>
      <c r="I1364" s="19">
        <v>0</v>
      </c>
      <c r="J1364" s="19">
        <v>1938</v>
      </c>
      <c r="K1364" s="19" t="s">
        <v>163</v>
      </c>
      <c r="L1364" s="19">
        <v>1</v>
      </c>
      <c r="M1364" s="19">
        <v>4010427</v>
      </c>
      <c r="N1364" s="19" t="s">
        <v>215</v>
      </c>
      <c r="O1364" s="19">
        <v>199977</v>
      </c>
      <c r="P1364" s="229">
        <v>45632.676307870373</v>
      </c>
      <c r="Q1364" s="19">
        <v>199.977</v>
      </c>
      <c r="R1364" s="19" t="s">
        <v>43</v>
      </c>
      <c r="S1364" s="62" t="s">
        <v>297</v>
      </c>
    </row>
    <row r="1365" spans="1:19" x14ac:dyDescent="0.25">
      <c r="A1365" s="62" t="s">
        <v>297</v>
      </c>
      <c r="B1365" s="19">
        <v>39355652</v>
      </c>
      <c r="C1365" s="19" t="s">
        <v>7603</v>
      </c>
      <c r="D1365" s="19">
        <v>377308</v>
      </c>
      <c r="E1365" s="19">
        <v>4595714</v>
      </c>
      <c r="F1365" s="19">
        <v>43</v>
      </c>
      <c r="G1365" s="36">
        <v>45632</v>
      </c>
      <c r="H1365" s="19">
        <v>0</v>
      </c>
      <c r="I1365" s="19">
        <v>1</v>
      </c>
      <c r="J1365" s="19">
        <v>0</v>
      </c>
      <c r="L1365" s="19">
        <v>1</v>
      </c>
      <c r="O1365" s="19">
        <v>3373</v>
      </c>
      <c r="P1365" s="229">
        <v>45632.676342592589</v>
      </c>
      <c r="Q1365" s="19">
        <v>3.3730000000000002</v>
      </c>
      <c r="R1365" s="19" t="s">
        <v>43</v>
      </c>
      <c r="S1365" s="62" t="s">
        <v>297</v>
      </c>
    </row>
    <row r="1366" spans="1:19" x14ac:dyDescent="0.25">
      <c r="A1366" s="62" t="s">
        <v>297</v>
      </c>
      <c r="B1366" s="19">
        <v>39355652</v>
      </c>
      <c r="C1366" s="19" t="s">
        <v>7603</v>
      </c>
      <c r="D1366" s="19">
        <v>377308</v>
      </c>
      <c r="E1366" s="19">
        <v>4595714</v>
      </c>
      <c r="F1366" s="19">
        <v>44</v>
      </c>
      <c r="G1366" s="36">
        <v>45632</v>
      </c>
      <c r="H1366" s="19">
        <v>0</v>
      </c>
      <c r="I1366" s="19">
        <v>0</v>
      </c>
      <c r="J1366" s="19">
        <v>1931</v>
      </c>
      <c r="K1366" s="19" t="s">
        <v>168</v>
      </c>
      <c r="L1366" s="19">
        <v>1</v>
      </c>
      <c r="O1366" s="19">
        <v>716550</v>
      </c>
      <c r="P1366" s="229">
        <v>45632.684641203705</v>
      </c>
      <c r="Q1366" s="19">
        <v>716.55</v>
      </c>
      <c r="R1366" s="19" t="s">
        <v>43</v>
      </c>
      <c r="S1366" s="62" t="s">
        <v>297</v>
      </c>
    </row>
    <row r="1367" spans="1:19" x14ac:dyDescent="0.25">
      <c r="A1367" s="62" t="s">
        <v>297</v>
      </c>
      <c r="B1367" s="19">
        <v>39355652</v>
      </c>
      <c r="C1367" s="19" t="s">
        <v>7603</v>
      </c>
      <c r="D1367" s="19">
        <v>377308</v>
      </c>
      <c r="E1367" s="19">
        <v>4595714</v>
      </c>
      <c r="F1367" s="19">
        <v>45</v>
      </c>
      <c r="G1367" s="36">
        <v>45632</v>
      </c>
      <c r="H1367" s="19">
        <v>0</v>
      </c>
      <c r="I1367" s="19">
        <v>1</v>
      </c>
      <c r="J1367" s="19">
        <v>0</v>
      </c>
      <c r="L1367" s="19">
        <v>1</v>
      </c>
      <c r="O1367" s="19">
        <v>2061577</v>
      </c>
      <c r="P1367" s="229">
        <v>45632.708506944444</v>
      </c>
      <c r="Q1367" s="19">
        <v>2061.5770000000002</v>
      </c>
      <c r="R1367" s="19" t="s">
        <v>43</v>
      </c>
      <c r="S1367" s="62" t="s">
        <v>297</v>
      </c>
    </row>
    <row r="1368" spans="1:19" x14ac:dyDescent="0.25">
      <c r="A1368" s="62" t="s">
        <v>297</v>
      </c>
      <c r="B1368" s="19">
        <v>39355652</v>
      </c>
      <c r="C1368" s="19" t="s">
        <v>7603</v>
      </c>
      <c r="D1368" s="19">
        <v>377308</v>
      </c>
      <c r="E1368" s="19">
        <v>4595714</v>
      </c>
      <c r="F1368" s="19">
        <v>46</v>
      </c>
      <c r="G1368" s="36">
        <v>45632</v>
      </c>
      <c r="H1368" s="19">
        <v>0</v>
      </c>
      <c r="I1368" s="19">
        <v>0</v>
      </c>
      <c r="J1368" s="19">
        <v>0</v>
      </c>
      <c r="L1368" s="19">
        <v>2</v>
      </c>
      <c r="O1368" s="19">
        <v>0</v>
      </c>
      <c r="P1368" s="229">
        <v>45632.708506944444</v>
      </c>
      <c r="Q1368" s="19">
        <v>0</v>
      </c>
      <c r="R1368" s="19" t="s">
        <v>43</v>
      </c>
      <c r="S1368" s="62" t="s">
        <v>297</v>
      </c>
    </row>
    <row r="1369" spans="1:19" x14ac:dyDescent="0.25">
      <c r="A1369" s="62" t="s">
        <v>126</v>
      </c>
      <c r="B1369" s="19">
        <v>34484776</v>
      </c>
      <c r="C1369" s="19" t="s">
        <v>7585</v>
      </c>
      <c r="D1369" s="19">
        <v>377308</v>
      </c>
      <c r="E1369" s="19">
        <v>4595714</v>
      </c>
      <c r="F1369" s="19">
        <v>1</v>
      </c>
      <c r="G1369" s="36">
        <v>45628</v>
      </c>
      <c r="H1369" s="19">
        <v>0</v>
      </c>
      <c r="I1369" s="19">
        <v>0</v>
      </c>
      <c r="J1369" s="19">
        <v>0</v>
      </c>
      <c r="L1369" s="19">
        <v>0</v>
      </c>
      <c r="O1369" s="19">
        <v>4</v>
      </c>
      <c r="P1369" s="229">
        <v>45628.374884259261</v>
      </c>
      <c r="Q1369" s="19">
        <v>4.0000000000000001E-3</v>
      </c>
      <c r="R1369" s="19" t="s">
        <v>43</v>
      </c>
      <c r="S1369" s="62" t="s">
        <v>126</v>
      </c>
    </row>
    <row r="1370" spans="1:19" x14ac:dyDescent="0.25">
      <c r="A1370" s="62" t="s">
        <v>126</v>
      </c>
      <c r="B1370" s="19">
        <v>34484776</v>
      </c>
      <c r="C1370" s="19" t="s">
        <v>7585</v>
      </c>
      <c r="D1370" s="19">
        <v>377308</v>
      </c>
      <c r="E1370" s="19">
        <v>4595714</v>
      </c>
      <c r="F1370" s="19">
        <v>2</v>
      </c>
      <c r="G1370" s="36">
        <v>45628</v>
      </c>
      <c r="H1370" s="19">
        <v>0</v>
      </c>
      <c r="I1370" s="19">
        <v>0</v>
      </c>
      <c r="J1370" s="19">
        <v>0</v>
      </c>
      <c r="L1370" s="19">
        <v>1</v>
      </c>
      <c r="O1370" s="19">
        <v>3496</v>
      </c>
      <c r="P1370" s="229">
        <v>45628.374930555554</v>
      </c>
      <c r="Q1370" s="19">
        <v>3.496</v>
      </c>
      <c r="R1370" s="19" t="s">
        <v>43</v>
      </c>
      <c r="S1370" s="62" t="s">
        <v>126</v>
      </c>
    </row>
    <row r="1371" spans="1:19" x14ac:dyDescent="0.25">
      <c r="A1371" s="62" t="s">
        <v>126</v>
      </c>
      <c r="B1371" s="19">
        <v>34484776</v>
      </c>
      <c r="C1371" s="19" t="s">
        <v>7585</v>
      </c>
      <c r="D1371" s="19">
        <v>377308</v>
      </c>
      <c r="E1371" s="19">
        <v>4595714</v>
      </c>
      <c r="F1371" s="19">
        <v>3</v>
      </c>
      <c r="G1371" s="36">
        <v>45628</v>
      </c>
      <c r="H1371" s="19">
        <v>0</v>
      </c>
      <c r="I1371" s="19">
        <v>1</v>
      </c>
      <c r="J1371" s="19">
        <v>0</v>
      </c>
      <c r="L1371" s="19">
        <v>1</v>
      </c>
      <c r="O1371" s="19">
        <v>1261630</v>
      </c>
      <c r="P1371" s="229">
        <v>45628.389537037037</v>
      </c>
      <c r="Q1371" s="19">
        <v>1261.6300000000001</v>
      </c>
      <c r="R1371" s="19" t="s">
        <v>43</v>
      </c>
      <c r="S1371" s="62" t="s">
        <v>126</v>
      </c>
    </row>
    <row r="1372" spans="1:19" x14ac:dyDescent="0.25">
      <c r="A1372" s="62" t="s">
        <v>126</v>
      </c>
      <c r="B1372" s="19">
        <v>34484776</v>
      </c>
      <c r="C1372" s="19" t="s">
        <v>7585</v>
      </c>
      <c r="D1372" s="19">
        <v>377308</v>
      </c>
      <c r="E1372" s="19">
        <v>4595714</v>
      </c>
      <c r="F1372" s="19">
        <v>4</v>
      </c>
      <c r="G1372" s="36">
        <v>45628</v>
      </c>
      <c r="H1372" s="19">
        <v>0</v>
      </c>
      <c r="I1372" s="19">
        <v>0</v>
      </c>
      <c r="J1372" s="19">
        <v>-3</v>
      </c>
      <c r="K1372" s="19" t="s">
        <v>185</v>
      </c>
      <c r="L1372" s="19">
        <v>1</v>
      </c>
      <c r="O1372" s="19">
        <v>5934</v>
      </c>
      <c r="P1372" s="229">
        <v>45628.389606481483</v>
      </c>
      <c r="Q1372" s="19">
        <v>5.9340000000000002</v>
      </c>
      <c r="R1372" s="19" t="s">
        <v>43</v>
      </c>
      <c r="S1372" s="62" t="s">
        <v>126</v>
      </c>
    </row>
    <row r="1373" spans="1:19" x14ac:dyDescent="0.25">
      <c r="A1373" s="62" t="s">
        <v>126</v>
      </c>
      <c r="B1373" s="19">
        <v>34484776</v>
      </c>
      <c r="C1373" s="19" t="s">
        <v>7585</v>
      </c>
      <c r="D1373" s="19">
        <v>377308</v>
      </c>
      <c r="E1373" s="19">
        <v>4595714</v>
      </c>
      <c r="F1373" s="19">
        <v>5</v>
      </c>
      <c r="G1373" s="36">
        <v>45628</v>
      </c>
      <c r="H1373" s="19">
        <v>1</v>
      </c>
      <c r="I1373" s="19">
        <v>0</v>
      </c>
      <c r="J1373" s="19">
        <v>0</v>
      </c>
      <c r="L1373" s="19">
        <v>1</v>
      </c>
      <c r="M1373" s="19">
        <v>4010427</v>
      </c>
      <c r="N1373" s="19" t="s">
        <v>215</v>
      </c>
      <c r="O1373" s="19">
        <v>587623</v>
      </c>
      <c r="P1373" s="229">
        <v>45628.39640046296</v>
      </c>
      <c r="Q1373" s="19">
        <v>587.62300000000005</v>
      </c>
      <c r="R1373" s="19" t="s">
        <v>43</v>
      </c>
      <c r="S1373" s="62" t="s">
        <v>126</v>
      </c>
    </row>
    <row r="1374" spans="1:19" x14ac:dyDescent="0.25">
      <c r="A1374" s="62" t="s">
        <v>126</v>
      </c>
      <c r="B1374" s="19">
        <v>34484776</v>
      </c>
      <c r="C1374" s="19" t="s">
        <v>7585</v>
      </c>
      <c r="D1374" s="19">
        <v>377308</v>
      </c>
      <c r="E1374" s="19">
        <v>4595714</v>
      </c>
      <c r="F1374" s="19">
        <v>6</v>
      </c>
      <c r="G1374" s="36">
        <v>45628</v>
      </c>
      <c r="H1374" s="19">
        <v>0</v>
      </c>
      <c r="I1374" s="19">
        <v>0</v>
      </c>
      <c r="J1374" s="19">
        <v>1938</v>
      </c>
      <c r="K1374" s="19" t="s">
        <v>163</v>
      </c>
      <c r="L1374" s="19">
        <v>1</v>
      </c>
      <c r="M1374" s="19">
        <v>4010427</v>
      </c>
      <c r="N1374" s="19" t="s">
        <v>215</v>
      </c>
      <c r="O1374" s="19">
        <v>169773</v>
      </c>
      <c r="P1374" s="229">
        <v>45628.398368055554</v>
      </c>
      <c r="Q1374" s="19">
        <v>169.773</v>
      </c>
      <c r="R1374" s="19" t="s">
        <v>43</v>
      </c>
      <c r="S1374" s="62" t="s">
        <v>126</v>
      </c>
    </row>
    <row r="1375" spans="1:19" x14ac:dyDescent="0.25">
      <c r="A1375" s="62" t="s">
        <v>126</v>
      </c>
      <c r="B1375" s="19">
        <v>34484776</v>
      </c>
      <c r="C1375" s="19" t="s">
        <v>7585</v>
      </c>
      <c r="D1375" s="19">
        <v>377308</v>
      </c>
      <c r="E1375" s="19">
        <v>4595714</v>
      </c>
      <c r="F1375" s="19">
        <v>7</v>
      </c>
      <c r="G1375" s="36">
        <v>45628</v>
      </c>
      <c r="H1375" s="19">
        <v>0</v>
      </c>
      <c r="I1375" s="19">
        <v>1</v>
      </c>
      <c r="J1375" s="19">
        <v>0</v>
      </c>
      <c r="L1375" s="19">
        <v>1</v>
      </c>
      <c r="O1375" s="19">
        <v>1047197</v>
      </c>
      <c r="P1375" s="229">
        <v>45628.410486111112</v>
      </c>
      <c r="Q1375" s="19">
        <v>1047.1969999999999</v>
      </c>
      <c r="R1375" s="19" t="s">
        <v>43</v>
      </c>
      <c r="S1375" s="62" t="s">
        <v>126</v>
      </c>
    </row>
    <row r="1376" spans="1:19" x14ac:dyDescent="0.25">
      <c r="A1376" s="62" t="s">
        <v>126</v>
      </c>
      <c r="B1376" s="19">
        <v>34484776</v>
      </c>
      <c r="C1376" s="19" t="s">
        <v>7585</v>
      </c>
      <c r="D1376" s="19">
        <v>377308</v>
      </c>
      <c r="E1376" s="19">
        <v>4595714</v>
      </c>
      <c r="F1376" s="19">
        <v>8</v>
      </c>
      <c r="G1376" s="36">
        <v>45628</v>
      </c>
      <c r="H1376" s="19">
        <v>0</v>
      </c>
      <c r="I1376" s="19">
        <v>0</v>
      </c>
      <c r="J1376" s="19">
        <v>-3</v>
      </c>
      <c r="K1376" s="19" t="s">
        <v>185</v>
      </c>
      <c r="L1376" s="19">
        <v>1</v>
      </c>
      <c r="O1376" s="19">
        <v>4853</v>
      </c>
      <c r="P1376" s="229">
        <v>45628.410543981481</v>
      </c>
      <c r="Q1376" s="19">
        <v>4.8529999999999998</v>
      </c>
      <c r="R1376" s="19" t="s">
        <v>43</v>
      </c>
      <c r="S1376" s="62" t="s">
        <v>126</v>
      </c>
    </row>
    <row r="1377" spans="1:19" x14ac:dyDescent="0.25">
      <c r="A1377" s="62" t="s">
        <v>126</v>
      </c>
      <c r="B1377" s="19">
        <v>34484776</v>
      </c>
      <c r="C1377" s="19" t="s">
        <v>7585</v>
      </c>
      <c r="D1377" s="19">
        <v>377308</v>
      </c>
      <c r="E1377" s="19">
        <v>4595714</v>
      </c>
      <c r="F1377" s="19">
        <v>9</v>
      </c>
      <c r="G1377" s="36">
        <v>45628</v>
      </c>
      <c r="H1377" s="19">
        <v>1</v>
      </c>
      <c r="I1377" s="19">
        <v>0</v>
      </c>
      <c r="J1377" s="19">
        <v>0</v>
      </c>
      <c r="L1377" s="19">
        <v>1</v>
      </c>
      <c r="M1377" s="19">
        <v>4010427</v>
      </c>
      <c r="N1377" s="19" t="s">
        <v>215</v>
      </c>
      <c r="O1377" s="19">
        <v>674837</v>
      </c>
      <c r="P1377" s="229">
        <v>45628.418356481481</v>
      </c>
      <c r="Q1377" s="19">
        <v>674.83699999999999</v>
      </c>
      <c r="R1377" s="19" t="s">
        <v>43</v>
      </c>
      <c r="S1377" s="62" t="s">
        <v>126</v>
      </c>
    </row>
    <row r="1378" spans="1:19" x14ac:dyDescent="0.25">
      <c r="A1378" s="62" t="s">
        <v>126</v>
      </c>
      <c r="B1378" s="19">
        <v>34484776</v>
      </c>
      <c r="C1378" s="19" t="s">
        <v>7585</v>
      </c>
      <c r="D1378" s="19">
        <v>377308</v>
      </c>
      <c r="E1378" s="19">
        <v>4595714</v>
      </c>
      <c r="F1378" s="19">
        <v>10</v>
      </c>
      <c r="G1378" s="36">
        <v>45628</v>
      </c>
      <c r="H1378" s="19">
        <v>0</v>
      </c>
      <c r="I1378" s="19">
        <v>0</v>
      </c>
      <c r="J1378" s="19">
        <v>1938</v>
      </c>
      <c r="K1378" s="19" t="s">
        <v>163</v>
      </c>
      <c r="L1378" s="19">
        <v>1</v>
      </c>
      <c r="M1378" s="19">
        <v>4010427</v>
      </c>
      <c r="N1378" s="19" t="s">
        <v>215</v>
      </c>
      <c r="O1378" s="19">
        <v>14883</v>
      </c>
      <c r="P1378" s="229">
        <v>45628.418530092589</v>
      </c>
      <c r="Q1378" s="19">
        <v>14.882999999999999</v>
      </c>
      <c r="R1378" s="19" t="s">
        <v>43</v>
      </c>
      <c r="S1378" s="62" t="s">
        <v>126</v>
      </c>
    </row>
    <row r="1379" spans="1:19" x14ac:dyDescent="0.25">
      <c r="A1379" s="62" t="s">
        <v>126</v>
      </c>
      <c r="B1379" s="19">
        <v>34484776</v>
      </c>
      <c r="C1379" s="19" t="s">
        <v>7585</v>
      </c>
      <c r="D1379" s="19">
        <v>377308</v>
      </c>
      <c r="E1379" s="19">
        <v>4595714</v>
      </c>
      <c r="F1379" s="19">
        <v>11</v>
      </c>
      <c r="G1379" s="36">
        <v>45628</v>
      </c>
      <c r="H1379" s="19">
        <v>0</v>
      </c>
      <c r="I1379" s="19">
        <v>0</v>
      </c>
      <c r="J1379" s="19">
        <v>-2</v>
      </c>
      <c r="K1379" s="19" t="s">
        <v>216</v>
      </c>
      <c r="L1379" s="19">
        <v>1</v>
      </c>
      <c r="M1379" s="19">
        <v>4010427</v>
      </c>
      <c r="N1379" s="19" t="s">
        <v>215</v>
      </c>
      <c r="O1379" s="19">
        <v>138934</v>
      </c>
      <c r="P1379" s="229">
        <v>45628.420138888891</v>
      </c>
      <c r="Q1379" s="19">
        <v>138.934</v>
      </c>
      <c r="R1379" s="19" t="s">
        <v>43</v>
      </c>
      <c r="S1379" s="62" t="s">
        <v>126</v>
      </c>
    </row>
    <row r="1380" spans="1:19" x14ac:dyDescent="0.25">
      <c r="A1380" s="62" t="s">
        <v>126</v>
      </c>
      <c r="B1380" s="19">
        <v>34484776</v>
      </c>
      <c r="C1380" s="19" t="s">
        <v>7585</v>
      </c>
      <c r="D1380" s="19">
        <v>377308</v>
      </c>
      <c r="E1380" s="19">
        <v>4595714</v>
      </c>
      <c r="F1380" s="19">
        <v>12</v>
      </c>
      <c r="G1380" s="36">
        <v>45628</v>
      </c>
      <c r="H1380" s="19">
        <v>0</v>
      </c>
      <c r="I1380" s="19">
        <v>0</v>
      </c>
      <c r="J1380" s="19">
        <v>1932</v>
      </c>
      <c r="K1380" s="19" t="s">
        <v>173</v>
      </c>
      <c r="L1380" s="19">
        <v>1</v>
      </c>
      <c r="O1380" s="19">
        <v>205366</v>
      </c>
      <c r="P1380" s="229">
        <v>45628.422511574077</v>
      </c>
      <c r="Q1380" s="19">
        <v>205.36600000000001</v>
      </c>
      <c r="R1380" s="19" t="s">
        <v>43</v>
      </c>
      <c r="S1380" s="62" t="s">
        <v>126</v>
      </c>
    </row>
    <row r="1381" spans="1:19" x14ac:dyDescent="0.25">
      <c r="A1381" s="62" t="s">
        <v>126</v>
      </c>
      <c r="B1381" s="19">
        <v>34484776</v>
      </c>
      <c r="C1381" s="19" t="s">
        <v>7585</v>
      </c>
      <c r="D1381" s="19">
        <v>377308</v>
      </c>
      <c r="E1381" s="19">
        <v>4595714</v>
      </c>
      <c r="F1381" s="19">
        <v>13</v>
      </c>
      <c r="G1381" s="36">
        <v>45628</v>
      </c>
      <c r="H1381" s="19">
        <v>0</v>
      </c>
      <c r="I1381" s="19">
        <v>1</v>
      </c>
      <c r="J1381" s="19">
        <v>0</v>
      </c>
      <c r="L1381" s="19">
        <v>1</v>
      </c>
      <c r="O1381" s="19">
        <v>148614</v>
      </c>
      <c r="P1381" s="229">
        <v>45628.42423611111</v>
      </c>
      <c r="Q1381" s="19">
        <v>148.614</v>
      </c>
      <c r="R1381" s="19" t="s">
        <v>43</v>
      </c>
      <c r="S1381" s="62" t="s">
        <v>126</v>
      </c>
    </row>
    <row r="1382" spans="1:19" x14ac:dyDescent="0.25">
      <c r="A1382" s="62" t="s">
        <v>126</v>
      </c>
      <c r="B1382" s="19">
        <v>34484776</v>
      </c>
      <c r="C1382" s="19" t="s">
        <v>7585</v>
      </c>
      <c r="D1382" s="19">
        <v>377308</v>
      </c>
      <c r="E1382" s="19">
        <v>4595714</v>
      </c>
      <c r="F1382" s="19">
        <v>14</v>
      </c>
      <c r="G1382" s="36">
        <v>45628</v>
      </c>
      <c r="H1382" s="19">
        <v>0</v>
      </c>
      <c r="I1382" s="19">
        <v>0</v>
      </c>
      <c r="J1382" s="19">
        <v>0</v>
      </c>
      <c r="L1382" s="19">
        <v>2</v>
      </c>
      <c r="O1382" s="19">
        <v>0</v>
      </c>
      <c r="P1382" s="229">
        <v>45628.42423611111</v>
      </c>
      <c r="Q1382" s="19">
        <v>0</v>
      </c>
      <c r="R1382" s="19" t="s">
        <v>43</v>
      </c>
      <c r="S1382" s="62" t="s">
        <v>126</v>
      </c>
    </row>
    <row r="1383" spans="1:19" x14ac:dyDescent="0.25">
      <c r="A1383" s="62" t="s">
        <v>126</v>
      </c>
      <c r="B1383" s="19">
        <v>34484776</v>
      </c>
      <c r="C1383" s="19" t="s">
        <v>7585</v>
      </c>
      <c r="D1383" s="19">
        <v>377308</v>
      </c>
      <c r="E1383" s="19">
        <v>4595714</v>
      </c>
      <c r="F1383" s="19">
        <v>1</v>
      </c>
      <c r="G1383" s="36">
        <v>45628</v>
      </c>
      <c r="H1383" s="19">
        <v>0</v>
      </c>
      <c r="I1383" s="19">
        <v>0</v>
      </c>
      <c r="J1383" s="19">
        <v>0</v>
      </c>
      <c r="L1383" s="19">
        <v>0</v>
      </c>
      <c r="O1383" s="19">
        <v>6</v>
      </c>
      <c r="P1383" s="229">
        <v>45628.425266203703</v>
      </c>
      <c r="Q1383" s="19">
        <v>6.0000000000000001E-3</v>
      </c>
      <c r="R1383" s="19" t="s">
        <v>43</v>
      </c>
      <c r="S1383" s="62" t="s">
        <v>126</v>
      </c>
    </row>
    <row r="1384" spans="1:19" x14ac:dyDescent="0.25">
      <c r="A1384" s="62" t="s">
        <v>126</v>
      </c>
      <c r="B1384" s="19">
        <v>34484776</v>
      </c>
      <c r="C1384" s="19" t="s">
        <v>7585</v>
      </c>
      <c r="D1384" s="19">
        <v>377308</v>
      </c>
      <c r="E1384" s="19">
        <v>4595714</v>
      </c>
      <c r="F1384" s="19">
        <v>2</v>
      </c>
      <c r="G1384" s="36">
        <v>45628</v>
      </c>
      <c r="H1384" s="19">
        <v>0</v>
      </c>
      <c r="I1384" s="19">
        <v>0</v>
      </c>
      <c r="J1384" s="19">
        <v>0</v>
      </c>
      <c r="L1384" s="19">
        <v>1</v>
      </c>
      <c r="O1384" s="19">
        <v>6217</v>
      </c>
      <c r="P1384" s="229">
        <v>45628.425335648149</v>
      </c>
      <c r="Q1384" s="19">
        <v>6.2169999999999996</v>
      </c>
      <c r="R1384" s="19" t="s">
        <v>43</v>
      </c>
      <c r="S1384" s="62" t="s">
        <v>126</v>
      </c>
    </row>
    <row r="1385" spans="1:19" x14ac:dyDescent="0.25">
      <c r="A1385" s="62" t="s">
        <v>126</v>
      </c>
      <c r="B1385" s="19">
        <v>34484776</v>
      </c>
      <c r="C1385" s="19" t="s">
        <v>7585</v>
      </c>
      <c r="D1385" s="19">
        <v>377308</v>
      </c>
      <c r="E1385" s="19">
        <v>4595714</v>
      </c>
      <c r="F1385" s="19">
        <v>3</v>
      </c>
      <c r="G1385" s="36">
        <v>45628</v>
      </c>
      <c r="H1385" s="19">
        <v>0</v>
      </c>
      <c r="I1385" s="19">
        <v>1</v>
      </c>
      <c r="J1385" s="19">
        <v>0</v>
      </c>
      <c r="L1385" s="19">
        <v>1</v>
      </c>
      <c r="O1385" s="19">
        <v>153503</v>
      </c>
      <c r="P1385" s="229">
        <v>45628.427118055559</v>
      </c>
      <c r="Q1385" s="19">
        <v>153.50299999999999</v>
      </c>
      <c r="R1385" s="19" t="s">
        <v>43</v>
      </c>
      <c r="S1385" s="62" t="s">
        <v>126</v>
      </c>
    </row>
    <row r="1386" spans="1:19" x14ac:dyDescent="0.25">
      <c r="A1386" s="62" t="s">
        <v>126</v>
      </c>
      <c r="B1386" s="19">
        <v>34484776</v>
      </c>
      <c r="C1386" s="19" t="s">
        <v>7585</v>
      </c>
      <c r="D1386" s="19">
        <v>377308</v>
      </c>
      <c r="E1386" s="19">
        <v>4595714</v>
      </c>
      <c r="F1386" s="19">
        <v>4</v>
      </c>
      <c r="G1386" s="36">
        <v>45628</v>
      </c>
      <c r="H1386" s="19">
        <v>0</v>
      </c>
      <c r="I1386" s="19">
        <v>0</v>
      </c>
      <c r="J1386" s="19">
        <v>-3</v>
      </c>
      <c r="K1386" s="19" t="s">
        <v>185</v>
      </c>
      <c r="L1386" s="19">
        <v>1</v>
      </c>
      <c r="O1386" s="19">
        <v>5684</v>
      </c>
      <c r="P1386" s="229">
        <v>45628.427175925928</v>
      </c>
      <c r="Q1386" s="19">
        <v>5.6840000000000002</v>
      </c>
      <c r="R1386" s="19" t="s">
        <v>43</v>
      </c>
      <c r="S1386" s="62" t="s">
        <v>126</v>
      </c>
    </row>
    <row r="1387" spans="1:19" x14ac:dyDescent="0.25">
      <c r="A1387" s="62" t="s">
        <v>126</v>
      </c>
      <c r="B1387" s="19">
        <v>34484776</v>
      </c>
      <c r="C1387" s="19" t="s">
        <v>7585</v>
      </c>
      <c r="D1387" s="19">
        <v>377308</v>
      </c>
      <c r="E1387" s="19">
        <v>4595714</v>
      </c>
      <c r="F1387" s="19">
        <v>5</v>
      </c>
      <c r="G1387" s="36">
        <v>45628</v>
      </c>
      <c r="H1387" s="19">
        <v>1</v>
      </c>
      <c r="I1387" s="19">
        <v>0</v>
      </c>
      <c r="J1387" s="19">
        <v>0</v>
      </c>
      <c r="L1387" s="19">
        <v>1</v>
      </c>
      <c r="M1387" s="19">
        <v>4010427</v>
      </c>
      <c r="N1387" s="19" t="s">
        <v>215</v>
      </c>
      <c r="O1387" s="19">
        <v>819090</v>
      </c>
      <c r="P1387" s="229">
        <v>45628.436666666668</v>
      </c>
      <c r="Q1387" s="19">
        <v>819.09</v>
      </c>
      <c r="R1387" s="19" t="s">
        <v>43</v>
      </c>
      <c r="S1387" s="62" t="s">
        <v>126</v>
      </c>
    </row>
    <row r="1388" spans="1:19" x14ac:dyDescent="0.25">
      <c r="A1388" s="62" t="s">
        <v>126</v>
      </c>
      <c r="B1388" s="19">
        <v>34484776</v>
      </c>
      <c r="C1388" s="19" t="s">
        <v>7585</v>
      </c>
      <c r="D1388" s="19">
        <v>377308</v>
      </c>
      <c r="E1388" s="19">
        <v>4595714</v>
      </c>
      <c r="F1388" s="19">
        <v>6</v>
      </c>
      <c r="G1388" s="36">
        <v>45628</v>
      </c>
      <c r="H1388" s="19">
        <v>0</v>
      </c>
      <c r="I1388" s="19">
        <v>0</v>
      </c>
      <c r="J1388" s="19">
        <v>1938</v>
      </c>
      <c r="K1388" s="19" t="s">
        <v>163</v>
      </c>
      <c r="L1388" s="19">
        <v>1</v>
      </c>
      <c r="M1388" s="19">
        <v>4010427</v>
      </c>
      <c r="N1388" s="19" t="s">
        <v>215</v>
      </c>
      <c r="O1388" s="19">
        <v>166386</v>
      </c>
      <c r="P1388" s="229">
        <v>45628.438587962963</v>
      </c>
      <c r="Q1388" s="19">
        <v>166.386</v>
      </c>
      <c r="R1388" s="19" t="s">
        <v>43</v>
      </c>
      <c r="S1388" s="62" t="s">
        <v>126</v>
      </c>
    </row>
    <row r="1389" spans="1:19" x14ac:dyDescent="0.25">
      <c r="A1389" s="62" t="s">
        <v>126</v>
      </c>
      <c r="B1389" s="19">
        <v>34484776</v>
      </c>
      <c r="C1389" s="19" t="s">
        <v>7585</v>
      </c>
      <c r="D1389" s="19">
        <v>377308</v>
      </c>
      <c r="E1389" s="19">
        <v>4595714</v>
      </c>
      <c r="F1389" s="19">
        <v>7</v>
      </c>
      <c r="G1389" s="36">
        <v>45628</v>
      </c>
      <c r="H1389" s="19">
        <v>0</v>
      </c>
      <c r="I1389" s="19">
        <v>1</v>
      </c>
      <c r="J1389" s="19">
        <v>0</v>
      </c>
      <c r="L1389" s="19">
        <v>1</v>
      </c>
      <c r="O1389" s="19">
        <v>799880</v>
      </c>
      <c r="P1389" s="229">
        <v>45628.447847222225</v>
      </c>
      <c r="Q1389" s="19">
        <v>799.88</v>
      </c>
      <c r="R1389" s="19" t="s">
        <v>43</v>
      </c>
      <c r="S1389" s="62" t="s">
        <v>126</v>
      </c>
    </row>
    <row r="1390" spans="1:19" x14ac:dyDescent="0.25">
      <c r="A1390" s="62" t="s">
        <v>126</v>
      </c>
      <c r="B1390" s="19">
        <v>34484776</v>
      </c>
      <c r="C1390" s="19" t="s">
        <v>7585</v>
      </c>
      <c r="D1390" s="19">
        <v>377308</v>
      </c>
      <c r="E1390" s="19">
        <v>4595714</v>
      </c>
      <c r="F1390" s="19">
        <v>8</v>
      </c>
      <c r="G1390" s="36">
        <v>45628</v>
      </c>
      <c r="H1390" s="19">
        <v>0</v>
      </c>
      <c r="I1390" s="19">
        <v>0</v>
      </c>
      <c r="J1390" s="19">
        <v>-3</v>
      </c>
      <c r="K1390" s="19" t="s">
        <v>185</v>
      </c>
      <c r="L1390" s="19">
        <v>1</v>
      </c>
      <c r="O1390" s="19">
        <v>6650</v>
      </c>
      <c r="P1390" s="229">
        <v>45628.447916666664</v>
      </c>
      <c r="Q1390" s="19">
        <v>6.65</v>
      </c>
      <c r="R1390" s="19" t="s">
        <v>43</v>
      </c>
      <c r="S1390" s="62" t="s">
        <v>126</v>
      </c>
    </row>
    <row r="1391" spans="1:19" x14ac:dyDescent="0.25">
      <c r="A1391" s="62" t="s">
        <v>126</v>
      </c>
      <c r="B1391" s="19">
        <v>34484776</v>
      </c>
      <c r="C1391" s="19" t="s">
        <v>7585</v>
      </c>
      <c r="D1391" s="19">
        <v>377308</v>
      </c>
      <c r="E1391" s="19">
        <v>4595714</v>
      </c>
      <c r="F1391" s="19">
        <v>9</v>
      </c>
      <c r="G1391" s="36">
        <v>45628</v>
      </c>
      <c r="H1391" s="19">
        <v>1</v>
      </c>
      <c r="I1391" s="19">
        <v>0</v>
      </c>
      <c r="J1391" s="19">
        <v>0</v>
      </c>
      <c r="L1391" s="19">
        <v>1</v>
      </c>
      <c r="M1391" s="19">
        <v>4010427</v>
      </c>
      <c r="N1391" s="19" t="s">
        <v>215</v>
      </c>
      <c r="O1391" s="19">
        <v>2511017</v>
      </c>
      <c r="P1391" s="229">
        <v>45628.476990740739</v>
      </c>
      <c r="Q1391" s="19">
        <v>2511.0169999999998</v>
      </c>
      <c r="R1391" s="19" t="s">
        <v>43</v>
      </c>
      <c r="S1391" s="62" t="s">
        <v>126</v>
      </c>
    </row>
    <row r="1392" spans="1:19" x14ac:dyDescent="0.25">
      <c r="A1392" s="62" t="s">
        <v>126</v>
      </c>
      <c r="B1392" s="19">
        <v>34484776</v>
      </c>
      <c r="C1392" s="19" t="s">
        <v>7585</v>
      </c>
      <c r="D1392" s="19">
        <v>377308</v>
      </c>
      <c r="E1392" s="19">
        <v>4595714</v>
      </c>
      <c r="F1392" s="19">
        <v>10</v>
      </c>
      <c r="G1392" s="36">
        <v>45628</v>
      </c>
      <c r="H1392" s="19">
        <v>0</v>
      </c>
      <c r="I1392" s="19">
        <v>0</v>
      </c>
      <c r="J1392" s="19">
        <v>1938</v>
      </c>
      <c r="K1392" s="19" t="s">
        <v>163</v>
      </c>
      <c r="L1392" s="19">
        <v>1</v>
      </c>
      <c r="M1392" s="19">
        <v>4010427</v>
      </c>
      <c r="N1392" s="19" t="s">
        <v>215</v>
      </c>
      <c r="O1392" s="19">
        <v>123777</v>
      </c>
      <c r="P1392" s="229">
        <v>45628.478414351855</v>
      </c>
      <c r="Q1392" s="19">
        <v>123.777</v>
      </c>
      <c r="R1392" s="19" t="s">
        <v>43</v>
      </c>
      <c r="S1392" s="62" t="s">
        <v>126</v>
      </c>
    </row>
    <row r="1393" spans="1:19" x14ac:dyDescent="0.25">
      <c r="A1393" s="62" t="s">
        <v>126</v>
      </c>
      <c r="B1393" s="19">
        <v>34484776</v>
      </c>
      <c r="C1393" s="19" t="s">
        <v>7585</v>
      </c>
      <c r="D1393" s="19">
        <v>377308</v>
      </c>
      <c r="E1393" s="19">
        <v>4595714</v>
      </c>
      <c r="F1393" s="19">
        <v>11</v>
      </c>
      <c r="G1393" s="36">
        <v>45628</v>
      </c>
      <c r="H1393" s="19">
        <v>0</v>
      </c>
      <c r="I1393" s="19">
        <v>0</v>
      </c>
      <c r="J1393" s="19">
        <v>1932</v>
      </c>
      <c r="K1393" s="19" t="s">
        <v>173</v>
      </c>
      <c r="L1393" s="19">
        <v>1</v>
      </c>
      <c r="O1393" s="19">
        <v>152483</v>
      </c>
      <c r="P1393" s="229">
        <v>45628.480185185188</v>
      </c>
      <c r="Q1393" s="19">
        <v>152.483</v>
      </c>
      <c r="R1393" s="19" t="s">
        <v>43</v>
      </c>
      <c r="S1393" s="62" t="s">
        <v>126</v>
      </c>
    </row>
    <row r="1394" spans="1:19" x14ac:dyDescent="0.25">
      <c r="A1394" s="62" t="s">
        <v>126</v>
      </c>
      <c r="B1394" s="19">
        <v>34484776</v>
      </c>
      <c r="C1394" s="19" t="s">
        <v>7585</v>
      </c>
      <c r="D1394" s="19">
        <v>377308</v>
      </c>
      <c r="E1394" s="19">
        <v>4595714</v>
      </c>
      <c r="F1394" s="19">
        <v>12</v>
      </c>
      <c r="G1394" s="36">
        <v>45628</v>
      </c>
      <c r="H1394" s="19">
        <v>0</v>
      </c>
      <c r="I1394" s="19">
        <v>0</v>
      </c>
      <c r="J1394" s="19">
        <v>1934</v>
      </c>
      <c r="K1394" s="19" t="s">
        <v>160</v>
      </c>
      <c r="L1394" s="19">
        <v>1</v>
      </c>
      <c r="O1394" s="19">
        <v>972990</v>
      </c>
      <c r="P1394" s="229">
        <v>45628.491446759261</v>
      </c>
      <c r="Q1394" s="19">
        <v>972.99</v>
      </c>
      <c r="R1394" s="19" t="s">
        <v>43</v>
      </c>
      <c r="S1394" s="62" t="s">
        <v>126</v>
      </c>
    </row>
    <row r="1395" spans="1:19" x14ac:dyDescent="0.25">
      <c r="A1395" s="62" t="s">
        <v>126</v>
      </c>
      <c r="B1395" s="19">
        <v>34484776</v>
      </c>
      <c r="C1395" s="19" t="s">
        <v>7585</v>
      </c>
      <c r="D1395" s="19">
        <v>377308</v>
      </c>
      <c r="E1395" s="19">
        <v>4595714</v>
      </c>
      <c r="F1395" s="19">
        <v>13</v>
      </c>
      <c r="G1395" s="36">
        <v>45628</v>
      </c>
      <c r="H1395" s="19">
        <v>0</v>
      </c>
      <c r="I1395" s="19">
        <v>1</v>
      </c>
      <c r="J1395" s="19">
        <v>0</v>
      </c>
      <c r="L1395" s="19">
        <v>1</v>
      </c>
      <c r="O1395" s="19">
        <v>1332370</v>
      </c>
      <c r="P1395" s="229">
        <v>45628.506863425922</v>
      </c>
      <c r="Q1395" s="19">
        <v>1332.37</v>
      </c>
      <c r="R1395" s="19" t="s">
        <v>43</v>
      </c>
      <c r="S1395" s="62" t="s">
        <v>126</v>
      </c>
    </row>
    <row r="1396" spans="1:19" x14ac:dyDescent="0.25">
      <c r="A1396" s="62" t="s">
        <v>126</v>
      </c>
      <c r="B1396" s="19">
        <v>34484776</v>
      </c>
      <c r="C1396" s="19" t="s">
        <v>7585</v>
      </c>
      <c r="D1396" s="19">
        <v>377308</v>
      </c>
      <c r="E1396" s="19">
        <v>4595714</v>
      </c>
      <c r="F1396" s="19">
        <v>14</v>
      </c>
      <c r="G1396" s="36">
        <v>45628</v>
      </c>
      <c r="H1396" s="19">
        <v>0</v>
      </c>
      <c r="I1396" s="19">
        <v>0</v>
      </c>
      <c r="J1396" s="19">
        <v>-3</v>
      </c>
      <c r="K1396" s="19" t="s">
        <v>185</v>
      </c>
      <c r="L1396" s="19">
        <v>1</v>
      </c>
      <c r="O1396" s="19">
        <v>8433</v>
      </c>
      <c r="P1396" s="229">
        <v>45628.506967592592</v>
      </c>
      <c r="Q1396" s="19">
        <v>8.4329999999999998</v>
      </c>
      <c r="R1396" s="19" t="s">
        <v>43</v>
      </c>
      <c r="S1396" s="62" t="s">
        <v>126</v>
      </c>
    </row>
    <row r="1397" spans="1:19" x14ac:dyDescent="0.25">
      <c r="A1397" s="62" t="s">
        <v>126</v>
      </c>
      <c r="B1397" s="19">
        <v>34484776</v>
      </c>
      <c r="C1397" s="19" t="s">
        <v>7585</v>
      </c>
      <c r="D1397" s="19">
        <v>377308</v>
      </c>
      <c r="E1397" s="19">
        <v>4595714</v>
      </c>
      <c r="F1397" s="19">
        <v>15</v>
      </c>
      <c r="G1397" s="36">
        <v>45628</v>
      </c>
      <c r="H1397" s="19">
        <v>1</v>
      </c>
      <c r="I1397" s="19">
        <v>0</v>
      </c>
      <c r="J1397" s="19">
        <v>0</v>
      </c>
      <c r="L1397" s="19">
        <v>1</v>
      </c>
      <c r="M1397" s="19">
        <v>4010427</v>
      </c>
      <c r="N1397" s="19" t="s">
        <v>215</v>
      </c>
      <c r="O1397" s="19">
        <v>1136617</v>
      </c>
      <c r="P1397" s="229">
        <v>45628.520115740743</v>
      </c>
      <c r="Q1397" s="19">
        <v>1136.617</v>
      </c>
      <c r="R1397" s="19" t="s">
        <v>43</v>
      </c>
      <c r="S1397" s="62" t="s">
        <v>126</v>
      </c>
    </row>
    <row r="1398" spans="1:19" x14ac:dyDescent="0.25">
      <c r="A1398" s="62" t="s">
        <v>126</v>
      </c>
      <c r="B1398" s="19">
        <v>34484776</v>
      </c>
      <c r="C1398" s="19" t="s">
        <v>7585</v>
      </c>
      <c r="D1398" s="19">
        <v>377308</v>
      </c>
      <c r="E1398" s="19">
        <v>4595714</v>
      </c>
      <c r="F1398" s="19">
        <v>16</v>
      </c>
      <c r="G1398" s="36">
        <v>45628</v>
      </c>
      <c r="H1398" s="19">
        <v>0</v>
      </c>
      <c r="I1398" s="19">
        <v>0</v>
      </c>
      <c r="J1398" s="19">
        <v>1938</v>
      </c>
      <c r="K1398" s="19" t="s">
        <v>163</v>
      </c>
      <c r="L1398" s="19">
        <v>1</v>
      </c>
      <c r="M1398" s="19">
        <v>4010427</v>
      </c>
      <c r="N1398" s="19" t="s">
        <v>215</v>
      </c>
      <c r="O1398" s="19">
        <v>169333</v>
      </c>
      <c r="P1398" s="229">
        <v>45628.522083333337</v>
      </c>
      <c r="Q1398" s="19">
        <v>169.333</v>
      </c>
      <c r="R1398" s="19" t="s">
        <v>43</v>
      </c>
      <c r="S1398" s="62" t="s">
        <v>126</v>
      </c>
    </row>
    <row r="1399" spans="1:19" x14ac:dyDescent="0.25">
      <c r="A1399" s="62" t="s">
        <v>126</v>
      </c>
      <c r="B1399" s="19">
        <v>34484776</v>
      </c>
      <c r="C1399" s="19" t="s">
        <v>7585</v>
      </c>
      <c r="D1399" s="19">
        <v>377308</v>
      </c>
      <c r="E1399" s="19">
        <v>4595714</v>
      </c>
      <c r="F1399" s="19">
        <v>17</v>
      </c>
      <c r="G1399" s="36">
        <v>45628</v>
      </c>
      <c r="H1399" s="19">
        <v>0</v>
      </c>
      <c r="I1399" s="19">
        <v>0</v>
      </c>
      <c r="J1399" s="19">
        <v>1932</v>
      </c>
      <c r="K1399" s="19" t="s">
        <v>173</v>
      </c>
      <c r="L1399" s="19">
        <v>1</v>
      </c>
      <c r="O1399" s="19">
        <v>225080</v>
      </c>
      <c r="P1399" s="229">
        <v>45628.524687500001</v>
      </c>
      <c r="Q1399" s="19">
        <v>225.08</v>
      </c>
      <c r="R1399" s="19" t="s">
        <v>43</v>
      </c>
      <c r="S1399" s="62" t="s">
        <v>126</v>
      </c>
    </row>
    <row r="1400" spans="1:19" x14ac:dyDescent="0.25">
      <c r="A1400" s="62" t="s">
        <v>126</v>
      </c>
      <c r="B1400" s="19">
        <v>34484776</v>
      </c>
      <c r="C1400" s="19" t="s">
        <v>7585</v>
      </c>
      <c r="D1400" s="19">
        <v>377308</v>
      </c>
      <c r="E1400" s="19">
        <v>4595714</v>
      </c>
      <c r="F1400" s="19">
        <v>18</v>
      </c>
      <c r="G1400" s="36">
        <v>45628</v>
      </c>
      <c r="H1400" s="19">
        <v>0</v>
      </c>
      <c r="I1400" s="19">
        <v>1</v>
      </c>
      <c r="J1400" s="19">
        <v>0</v>
      </c>
      <c r="L1400" s="19">
        <v>1</v>
      </c>
      <c r="O1400" s="19">
        <v>20</v>
      </c>
      <c r="P1400" s="229">
        <v>45628.524687500001</v>
      </c>
      <c r="Q1400" s="19">
        <v>0.02</v>
      </c>
      <c r="R1400" s="19" t="s">
        <v>43</v>
      </c>
      <c r="S1400" s="62" t="s">
        <v>126</v>
      </c>
    </row>
    <row r="1401" spans="1:19" x14ac:dyDescent="0.25">
      <c r="A1401" s="62" t="s">
        <v>126</v>
      </c>
      <c r="B1401" s="19">
        <v>34484776</v>
      </c>
      <c r="C1401" s="19" t="s">
        <v>7585</v>
      </c>
      <c r="D1401" s="19">
        <v>377308</v>
      </c>
      <c r="E1401" s="19">
        <v>4595714</v>
      </c>
      <c r="F1401" s="19">
        <v>19</v>
      </c>
      <c r="G1401" s="36">
        <v>45628</v>
      </c>
      <c r="H1401" s="19">
        <v>0</v>
      </c>
      <c r="I1401" s="19">
        <v>0</v>
      </c>
      <c r="J1401" s="19">
        <v>-3</v>
      </c>
      <c r="K1401" s="19" t="s">
        <v>185</v>
      </c>
      <c r="L1401" s="19">
        <v>1</v>
      </c>
      <c r="O1401" s="19">
        <v>4067</v>
      </c>
      <c r="P1401" s="229">
        <v>45628.524733796294</v>
      </c>
      <c r="Q1401" s="19">
        <v>4.0670000000000002</v>
      </c>
      <c r="R1401" s="19" t="s">
        <v>43</v>
      </c>
      <c r="S1401" s="62" t="s">
        <v>126</v>
      </c>
    </row>
    <row r="1402" spans="1:19" x14ac:dyDescent="0.25">
      <c r="A1402" s="62" t="s">
        <v>126</v>
      </c>
      <c r="B1402" s="19">
        <v>34484776</v>
      </c>
      <c r="C1402" s="19" t="s">
        <v>7585</v>
      </c>
      <c r="D1402" s="19">
        <v>377308</v>
      </c>
      <c r="E1402" s="19">
        <v>4595714</v>
      </c>
      <c r="F1402" s="19">
        <v>20</v>
      </c>
      <c r="G1402" s="36">
        <v>45628</v>
      </c>
      <c r="H1402" s="19">
        <v>1</v>
      </c>
      <c r="I1402" s="19">
        <v>0</v>
      </c>
      <c r="J1402" s="19">
        <v>0</v>
      </c>
      <c r="L1402" s="19">
        <v>1</v>
      </c>
      <c r="M1402" s="19">
        <v>4010427</v>
      </c>
      <c r="N1402" s="19" t="s">
        <v>215</v>
      </c>
      <c r="O1402" s="19">
        <v>1726360</v>
      </c>
      <c r="P1402" s="229">
        <v>45628.544710648152</v>
      </c>
      <c r="Q1402" s="19">
        <v>1726.36</v>
      </c>
      <c r="R1402" s="19" t="s">
        <v>43</v>
      </c>
      <c r="S1402" s="62" t="s">
        <v>126</v>
      </c>
    </row>
    <row r="1403" spans="1:19" x14ac:dyDescent="0.25">
      <c r="A1403" s="62" t="s">
        <v>126</v>
      </c>
      <c r="B1403" s="19">
        <v>34484776</v>
      </c>
      <c r="C1403" s="19" t="s">
        <v>7585</v>
      </c>
      <c r="D1403" s="19">
        <v>377308</v>
      </c>
      <c r="E1403" s="19">
        <v>4595714</v>
      </c>
      <c r="F1403" s="19">
        <v>21</v>
      </c>
      <c r="G1403" s="36">
        <v>45628</v>
      </c>
      <c r="H1403" s="19">
        <v>0</v>
      </c>
      <c r="I1403" s="19">
        <v>0</v>
      </c>
      <c r="J1403" s="19">
        <v>1938</v>
      </c>
      <c r="K1403" s="19" t="s">
        <v>163</v>
      </c>
      <c r="L1403" s="19">
        <v>1</v>
      </c>
      <c r="M1403" s="19">
        <v>4010427</v>
      </c>
      <c r="N1403" s="19" t="s">
        <v>215</v>
      </c>
      <c r="O1403" s="19">
        <v>82067</v>
      </c>
      <c r="P1403" s="229">
        <v>45628.545659722222</v>
      </c>
      <c r="Q1403" s="19">
        <v>82.066999999999993</v>
      </c>
      <c r="R1403" s="19" t="s">
        <v>43</v>
      </c>
      <c r="S1403" s="62" t="s">
        <v>126</v>
      </c>
    </row>
    <row r="1404" spans="1:19" x14ac:dyDescent="0.25">
      <c r="A1404" s="62" t="s">
        <v>126</v>
      </c>
      <c r="B1404" s="19">
        <v>34484776</v>
      </c>
      <c r="C1404" s="19" t="s">
        <v>7585</v>
      </c>
      <c r="D1404" s="19">
        <v>377308</v>
      </c>
      <c r="E1404" s="19">
        <v>4595714</v>
      </c>
      <c r="F1404" s="19">
        <v>22</v>
      </c>
      <c r="G1404" s="36">
        <v>45628</v>
      </c>
      <c r="H1404" s="19">
        <v>0</v>
      </c>
      <c r="I1404" s="19">
        <v>0</v>
      </c>
      <c r="J1404" s="19">
        <v>1933</v>
      </c>
      <c r="K1404" s="19" t="s">
        <v>167</v>
      </c>
      <c r="L1404" s="19">
        <v>1</v>
      </c>
      <c r="O1404" s="19">
        <v>3665830</v>
      </c>
      <c r="P1404" s="229">
        <v>45628.588090277779</v>
      </c>
      <c r="Q1404" s="19">
        <v>3665.83</v>
      </c>
      <c r="R1404" s="19" t="s">
        <v>43</v>
      </c>
      <c r="S1404" s="62" t="s">
        <v>126</v>
      </c>
    </row>
    <row r="1405" spans="1:19" x14ac:dyDescent="0.25">
      <c r="A1405" s="62" t="s">
        <v>126</v>
      </c>
      <c r="B1405" s="19">
        <v>34484776</v>
      </c>
      <c r="C1405" s="19" t="s">
        <v>7585</v>
      </c>
      <c r="D1405" s="19">
        <v>377308</v>
      </c>
      <c r="E1405" s="19">
        <v>4595714</v>
      </c>
      <c r="F1405" s="19">
        <v>23</v>
      </c>
      <c r="G1405" s="36">
        <v>45628</v>
      </c>
      <c r="H1405" s="19">
        <v>0</v>
      </c>
      <c r="I1405" s="19">
        <v>1</v>
      </c>
      <c r="J1405" s="19">
        <v>0</v>
      </c>
      <c r="L1405" s="19">
        <v>1</v>
      </c>
      <c r="O1405" s="19">
        <v>2285603</v>
      </c>
      <c r="P1405" s="229">
        <v>45628.614548611113</v>
      </c>
      <c r="Q1405" s="19">
        <v>2285.6030000000001</v>
      </c>
      <c r="R1405" s="19" t="s">
        <v>43</v>
      </c>
      <c r="S1405" s="62" t="s">
        <v>126</v>
      </c>
    </row>
    <row r="1406" spans="1:19" x14ac:dyDescent="0.25">
      <c r="A1406" s="62" t="s">
        <v>126</v>
      </c>
      <c r="B1406" s="19">
        <v>34484776</v>
      </c>
      <c r="C1406" s="19" t="s">
        <v>7585</v>
      </c>
      <c r="D1406" s="19">
        <v>377308</v>
      </c>
      <c r="E1406" s="19">
        <v>4595714</v>
      </c>
      <c r="F1406" s="19">
        <v>24</v>
      </c>
      <c r="G1406" s="36">
        <v>45628</v>
      </c>
      <c r="H1406" s="19">
        <v>0</v>
      </c>
      <c r="I1406" s="19">
        <v>0</v>
      </c>
      <c r="J1406" s="19">
        <v>-3</v>
      </c>
      <c r="K1406" s="19" t="s">
        <v>185</v>
      </c>
      <c r="L1406" s="19">
        <v>1</v>
      </c>
      <c r="O1406" s="19">
        <v>5333</v>
      </c>
      <c r="P1406" s="229">
        <v>45628.614606481482</v>
      </c>
      <c r="Q1406" s="19">
        <v>5.3330000000000002</v>
      </c>
      <c r="R1406" s="19" t="s">
        <v>43</v>
      </c>
      <c r="S1406" s="62" t="s">
        <v>126</v>
      </c>
    </row>
    <row r="1407" spans="1:19" x14ac:dyDescent="0.25">
      <c r="A1407" s="62" t="s">
        <v>126</v>
      </c>
      <c r="B1407" s="19">
        <v>34484776</v>
      </c>
      <c r="C1407" s="19" t="s">
        <v>7585</v>
      </c>
      <c r="D1407" s="19">
        <v>377308</v>
      </c>
      <c r="E1407" s="19">
        <v>4595714</v>
      </c>
      <c r="F1407" s="19">
        <v>25</v>
      </c>
      <c r="G1407" s="36">
        <v>45628</v>
      </c>
      <c r="H1407" s="19">
        <v>1</v>
      </c>
      <c r="I1407" s="19">
        <v>0</v>
      </c>
      <c r="J1407" s="19">
        <v>0</v>
      </c>
      <c r="L1407" s="19">
        <v>1</v>
      </c>
      <c r="M1407" s="19">
        <v>4010427</v>
      </c>
      <c r="N1407" s="19" t="s">
        <v>215</v>
      </c>
      <c r="O1407" s="19">
        <v>354440</v>
      </c>
      <c r="P1407" s="229">
        <v>45628.618703703702</v>
      </c>
      <c r="Q1407" s="19">
        <v>354.44</v>
      </c>
      <c r="R1407" s="19" t="s">
        <v>43</v>
      </c>
      <c r="S1407" s="62" t="s">
        <v>126</v>
      </c>
    </row>
    <row r="1408" spans="1:19" x14ac:dyDescent="0.25">
      <c r="A1408" s="62" t="s">
        <v>126</v>
      </c>
      <c r="B1408" s="19">
        <v>34484776</v>
      </c>
      <c r="C1408" s="19" t="s">
        <v>7585</v>
      </c>
      <c r="D1408" s="19">
        <v>377308</v>
      </c>
      <c r="E1408" s="19">
        <v>4595714</v>
      </c>
      <c r="F1408" s="19">
        <v>26</v>
      </c>
      <c r="G1408" s="36">
        <v>45628</v>
      </c>
      <c r="H1408" s="19">
        <v>0</v>
      </c>
      <c r="I1408" s="19">
        <v>0</v>
      </c>
      <c r="J1408" s="19">
        <v>1938</v>
      </c>
      <c r="K1408" s="19" t="s">
        <v>163</v>
      </c>
      <c r="L1408" s="19">
        <v>1</v>
      </c>
      <c r="M1408" s="19">
        <v>4010427</v>
      </c>
      <c r="N1408" s="19" t="s">
        <v>215</v>
      </c>
      <c r="O1408" s="19">
        <v>76357</v>
      </c>
      <c r="P1408" s="229">
        <v>45628.61959490741</v>
      </c>
      <c r="Q1408" s="19">
        <v>76.356999999999999</v>
      </c>
      <c r="R1408" s="19" t="s">
        <v>43</v>
      </c>
      <c r="S1408" s="62" t="s">
        <v>126</v>
      </c>
    </row>
    <row r="1409" spans="1:19" x14ac:dyDescent="0.25">
      <c r="A1409" s="62" t="s">
        <v>126</v>
      </c>
      <c r="B1409" s="19">
        <v>34484776</v>
      </c>
      <c r="C1409" s="19" t="s">
        <v>7585</v>
      </c>
      <c r="D1409" s="19">
        <v>377308</v>
      </c>
      <c r="E1409" s="19">
        <v>4595714</v>
      </c>
      <c r="F1409" s="19">
        <v>27</v>
      </c>
      <c r="G1409" s="36">
        <v>45628</v>
      </c>
      <c r="H1409" s="19">
        <v>0</v>
      </c>
      <c r="I1409" s="19">
        <v>1</v>
      </c>
      <c r="J1409" s="19">
        <v>0</v>
      </c>
      <c r="L1409" s="19">
        <v>1</v>
      </c>
      <c r="O1409" s="19">
        <v>1057397</v>
      </c>
      <c r="P1409" s="229">
        <v>45628.631828703707</v>
      </c>
      <c r="Q1409" s="19">
        <v>1057.3969999999999</v>
      </c>
      <c r="R1409" s="19" t="s">
        <v>43</v>
      </c>
      <c r="S1409" s="62" t="s">
        <v>126</v>
      </c>
    </row>
    <row r="1410" spans="1:19" x14ac:dyDescent="0.25">
      <c r="A1410" s="62" t="s">
        <v>126</v>
      </c>
      <c r="B1410" s="19">
        <v>34484776</v>
      </c>
      <c r="C1410" s="19" t="s">
        <v>7585</v>
      </c>
      <c r="D1410" s="19">
        <v>377308</v>
      </c>
      <c r="E1410" s="19">
        <v>4595714</v>
      </c>
      <c r="F1410" s="19">
        <v>28</v>
      </c>
      <c r="G1410" s="36">
        <v>45628</v>
      </c>
      <c r="H1410" s="19">
        <v>0</v>
      </c>
      <c r="I1410" s="19">
        <v>0</v>
      </c>
      <c r="J1410" s="19">
        <v>-3</v>
      </c>
      <c r="K1410" s="19" t="s">
        <v>185</v>
      </c>
      <c r="L1410" s="19">
        <v>1</v>
      </c>
      <c r="O1410" s="19">
        <v>6196</v>
      </c>
      <c r="P1410" s="229">
        <v>45628.631898148145</v>
      </c>
      <c r="Q1410" s="19">
        <v>6.1959999999999997</v>
      </c>
      <c r="R1410" s="19" t="s">
        <v>43</v>
      </c>
      <c r="S1410" s="62" t="s">
        <v>126</v>
      </c>
    </row>
    <row r="1411" spans="1:19" x14ac:dyDescent="0.25">
      <c r="A1411" s="62" t="s">
        <v>126</v>
      </c>
      <c r="B1411" s="19">
        <v>34484776</v>
      </c>
      <c r="C1411" s="19" t="s">
        <v>7585</v>
      </c>
      <c r="D1411" s="19">
        <v>377308</v>
      </c>
      <c r="E1411" s="19">
        <v>4595714</v>
      </c>
      <c r="F1411" s="19">
        <v>29</v>
      </c>
      <c r="G1411" s="36">
        <v>45628</v>
      </c>
      <c r="H1411" s="19">
        <v>1</v>
      </c>
      <c r="I1411" s="19">
        <v>0</v>
      </c>
      <c r="J1411" s="19">
        <v>0</v>
      </c>
      <c r="L1411" s="19">
        <v>1</v>
      </c>
      <c r="M1411" s="19">
        <v>4010427</v>
      </c>
      <c r="N1411" s="19" t="s">
        <v>215</v>
      </c>
      <c r="O1411" s="19">
        <v>315204</v>
      </c>
      <c r="P1411" s="229">
        <v>45628.63554398148</v>
      </c>
      <c r="Q1411" s="19">
        <v>315.20400000000001</v>
      </c>
      <c r="R1411" s="19" t="s">
        <v>43</v>
      </c>
      <c r="S1411" s="62" t="s">
        <v>126</v>
      </c>
    </row>
    <row r="1412" spans="1:19" x14ac:dyDescent="0.25">
      <c r="A1412" s="62" t="s">
        <v>126</v>
      </c>
      <c r="B1412" s="19">
        <v>34484776</v>
      </c>
      <c r="C1412" s="19" t="s">
        <v>7585</v>
      </c>
      <c r="D1412" s="19">
        <v>377308</v>
      </c>
      <c r="E1412" s="19">
        <v>4595714</v>
      </c>
      <c r="F1412" s="19">
        <v>30</v>
      </c>
      <c r="G1412" s="36">
        <v>45628</v>
      </c>
      <c r="H1412" s="19">
        <v>0</v>
      </c>
      <c r="I1412" s="19">
        <v>0</v>
      </c>
      <c r="J1412" s="19">
        <v>1938</v>
      </c>
      <c r="K1412" s="19" t="s">
        <v>163</v>
      </c>
      <c r="L1412" s="19">
        <v>1</v>
      </c>
      <c r="M1412" s="19">
        <v>4010427</v>
      </c>
      <c r="N1412" s="19" t="s">
        <v>215</v>
      </c>
      <c r="O1412" s="19">
        <v>305453</v>
      </c>
      <c r="P1412" s="229">
        <v>45628.639085648145</v>
      </c>
      <c r="Q1412" s="19">
        <v>305.45299999999997</v>
      </c>
      <c r="R1412" s="19" t="s">
        <v>43</v>
      </c>
      <c r="S1412" s="62" t="s">
        <v>126</v>
      </c>
    </row>
    <row r="1413" spans="1:19" x14ac:dyDescent="0.25">
      <c r="A1413" s="62" t="s">
        <v>126</v>
      </c>
      <c r="B1413" s="19">
        <v>34484776</v>
      </c>
      <c r="C1413" s="19" t="s">
        <v>7585</v>
      </c>
      <c r="D1413" s="19">
        <v>377308</v>
      </c>
      <c r="E1413" s="19">
        <v>4595714</v>
      </c>
      <c r="F1413" s="19">
        <v>31</v>
      </c>
      <c r="G1413" s="36">
        <v>45628</v>
      </c>
      <c r="H1413" s="19">
        <v>0</v>
      </c>
      <c r="I1413" s="19">
        <v>1</v>
      </c>
      <c r="J1413" s="19">
        <v>0</v>
      </c>
      <c r="L1413" s="19">
        <v>1</v>
      </c>
      <c r="O1413" s="19">
        <v>480323</v>
      </c>
      <c r="P1413" s="229">
        <v>45628.644641203704</v>
      </c>
      <c r="Q1413" s="19">
        <v>480.32299999999998</v>
      </c>
      <c r="R1413" s="19" t="s">
        <v>43</v>
      </c>
      <c r="S1413" s="62" t="s">
        <v>126</v>
      </c>
    </row>
    <row r="1414" spans="1:19" x14ac:dyDescent="0.25">
      <c r="A1414" s="62" t="s">
        <v>126</v>
      </c>
      <c r="B1414" s="19">
        <v>34484776</v>
      </c>
      <c r="C1414" s="19" t="s">
        <v>7585</v>
      </c>
      <c r="D1414" s="19">
        <v>377308</v>
      </c>
      <c r="E1414" s="19">
        <v>4595714</v>
      </c>
      <c r="F1414" s="19">
        <v>32</v>
      </c>
      <c r="G1414" s="36">
        <v>45628</v>
      </c>
      <c r="H1414" s="19">
        <v>0</v>
      </c>
      <c r="I1414" s="19">
        <v>0</v>
      </c>
      <c r="J1414" s="19">
        <v>-3</v>
      </c>
      <c r="K1414" s="19" t="s">
        <v>185</v>
      </c>
      <c r="L1414" s="19">
        <v>1</v>
      </c>
      <c r="O1414" s="19">
        <v>4997</v>
      </c>
      <c r="P1414" s="229">
        <v>45628.644699074073</v>
      </c>
      <c r="Q1414" s="19">
        <v>4.9969999999999999</v>
      </c>
      <c r="R1414" s="19" t="s">
        <v>43</v>
      </c>
      <c r="S1414" s="62" t="s">
        <v>126</v>
      </c>
    </row>
    <row r="1415" spans="1:19" x14ac:dyDescent="0.25">
      <c r="A1415" s="62" t="s">
        <v>126</v>
      </c>
      <c r="B1415" s="19">
        <v>34484776</v>
      </c>
      <c r="C1415" s="19" t="s">
        <v>7585</v>
      </c>
      <c r="D1415" s="19">
        <v>377308</v>
      </c>
      <c r="E1415" s="19">
        <v>4595714</v>
      </c>
      <c r="F1415" s="19">
        <v>33</v>
      </c>
      <c r="G1415" s="36">
        <v>45628</v>
      </c>
      <c r="H1415" s="19">
        <v>1</v>
      </c>
      <c r="I1415" s="19">
        <v>0</v>
      </c>
      <c r="J1415" s="19">
        <v>0</v>
      </c>
      <c r="L1415" s="19">
        <v>1</v>
      </c>
      <c r="M1415" s="19">
        <v>4010427</v>
      </c>
      <c r="N1415" s="19" t="s">
        <v>215</v>
      </c>
      <c r="O1415" s="19">
        <v>502567</v>
      </c>
      <c r="P1415" s="229">
        <v>45628.650520833333</v>
      </c>
      <c r="Q1415" s="19">
        <v>502.56700000000001</v>
      </c>
      <c r="R1415" s="19" t="s">
        <v>43</v>
      </c>
      <c r="S1415" s="62" t="s">
        <v>126</v>
      </c>
    </row>
    <row r="1416" spans="1:19" x14ac:dyDescent="0.25">
      <c r="A1416" s="62" t="s">
        <v>126</v>
      </c>
      <c r="B1416" s="19">
        <v>34484776</v>
      </c>
      <c r="C1416" s="19" t="s">
        <v>7585</v>
      </c>
      <c r="D1416" s="19">
        <v>377308</v>
      </c>
      <c r="E1416" s="19">
        <v>4595714</v>
      </c>
      <c r="F1416" s="19">
        <v>34</v>
      </c>
      <c r="G1416" s="36">
        <v>45628</v>
      </c>
      <c r="H1416" s="19">
        <v>0</v>
      </c>
      <c r="I1416" s="19">
        <v>0</v>
      </c>
      <c r="J1416" s="19">
        <v>1938</v>
      </c>
      <c r="K1416" s="19" t="s">
        <v>163</v>
      </c>
      <c r="L1416" s="19">
        <v>1</v>
      </c>
      <c r="M1416" s="19">
        <v>4010427</v>
      </c>
      <c r="N1416" s="19" t="s">
        <v>215</v>
      </c>
      <c r="O1416" s="19">
        <v>93543</v>
      </c>
      <c r="P1416" s="229">
        <v>45628.651597222219</v>
      </c>
      <c r="Q1416" s="19">
        <v>93.543000000000006</v>
      </c>
      <c r="R1416" s="19" t="s">
        <v>43</v>
      </c>
      <c r="S1416" s="62" t="s">
        <v>126</v>
      </c>
    </row>
    <row r="1417" spans="1:19" x14ac:dyDescent="0.25">
      <c r="A1417" s="62" t="s">
        <v>126</v>
      </c>
      <c r="B1417" s="19">
        <v>34484776</v>
      </c>
      <c r="C1417" s="19" t="s">
        <v>7585</v>
      </c>
      <c r="D1417" s="19">
        <v>377308</v>
      </c>
      <c r="E1417" s="19">
        <v>4595714</v>
      </c>
      <c r="F1417" s="19">
        <v>35</v>
      </c>
      <c r="G1417" s="36">
        <v>45628</v>
      </c>
      <c r="H1417" s="19">
        <v>0</v>
      </c>
      <c r="I1417" s="19">
        <v>1</v>
      </c>
      <c r="J1417" s="19">
        <v>0</v>
      </c>
      <c r="L1417" s="19">
        <v>1</v>
      </c>
      <c r="O1417" s="19">
        <v>993157</v>
      </c>
      <c r="P1417" s="229">
        <v>45628.663101851853</v>
      </c>
      <c r="Q1417" s="19">
        <v>993.15700000000004</v>
      </c>
      <c r="R1417" s="19" t="s">
        <v>43</v>
      </c>
      <c r="S1417" s="62" t="s">
        <v>126</v>
      </c>
    </row>
    <row r="1418" spans="1:19" x14ac:dyDescent="0.25">
      <c r="A1418" s="62" t="s">
        <v>126</v>
      </c>
      <c r="B1418" s="19">
        <v>34484776</v>
      </c>
      <c r="C1418" s="19" t="s">
        <v>7585</v>
      </c>
      <c r="D1418" s="19">
        <v>377308</v>
      </c>
      <c r="E1418" s="19">
        <v>4595714</v>
      </c>
      <c r="F1418" s="19">
        <v>36</v>
      </c>
      <c r="G1418" s="36">
        <v>45628</v>
      </c>
      <c r="H1418" s="19">
        <v>0</v>
      </c>
      <c r="I1418" s="19">
        <v>0</v>
      </c>
      <c r="J1418" s="19">
        <v>-3</v>
      </c>
      <c r="K1418" s="19" t="s">
        <v>185</v>
      </c>
      <c r="L1418" s="19">
        <v>1</v>
      </c>
      <c r="O1418" s="19">
        <v>6896</v>
      </c>
      <c r="P1418" s="229">
        <v>45628.663171296299</v>
      </c>
      <c r="Q1418" s="19">
        <v>6.8959999999999999</v>
      </c>
      <c r="R1418" s="19" t="s">
        <v>43</v>
      </c>
      <c r="S1418" s="62" t="s">
        <v>126</v>
      </c>
    </row>
    <row r="1419" spans="1:19" x14ac:dyDescent="0.25">
      <c r="A1419" s="62" t="s">
        <v>126</v>
      </c>
      <c r="B1419" s="19">
        <v>34484776</v>
      </c>
      <c r="C1419" s="19" t="s">
        <v>7585</v>
      </c>
      <c r="D1419" s="19">
        <v>377308</v>
      </c>
      <c r="E1419" s="19">
        <v>4595714</v>
      </c>
      <c r="F1419" s="19">
        <v>37</v>
      </c>
      <c r="G1419" s="36">
        <v>45628</v>
      </c>
      <c r="H1419" s="19">
        <v>1</v>
      </c>
      <c r="I1419" s="19">
        <v>0</v>
      </c>
      <c r="J1419" s="19">
        <v>0</v>
      </c>
      <c r="L1419" s="19">
        <v>1</v>
      </c>
      <c r="M1419" s="19">
        <v>4010427</v>
      </c>
      <c r="N1419" s="19" t="s">
        <v>215</v>
      </c>
      <c r="O1419" s="19">
        <v>484887</v>
      </c>
      <c r="P1419" s="229">
        <v>45628.66878472222</v>
      </c>
      <c r="Q1419" s="19">
        <v>484.887</v>
      </c>
      <c r="R1419" s="19" t="s">
        <v>43</v>
      </c>
      <c r="S1419" s="62" t="s">
        <v>126</v>
      </c>
    </row>
    <row r="1420" spans="1:19" x14ac:dyDescent="0.25">
      <c r="A1420" s="62" t="s">
        <v>126</v>
      </c>
      <c r="B1420" s="19">
        <v>34484776</v>
      </c>
      <c r="C1420" s="19" t="s">
        <v>7585</v>
      </c>
      <c r="D1420" s="19">
        <v>377308</v>
      </c>
      <c r="E1420" s="19">
        <v>4595714</v>
      </c>
      <c r="F1420" s="19">
        <v>38</v>
      </c>
      <c r="G1420" s="36">
        <v>45628</v>
      </c>
      <c r="H1420" s="19">
        <v>0</v>
      </c>
      <c r="I1420" s="19">
        <v>0</v>
      </c>
      <c r="J1420" s="19">
        <v>1938</v>
      </c>
      <c r="K1420" s="19" t="s">
        <v>163</v>
      </c>
      <c r="L1420" s="19">
        <v>1</v>
      </c>
      <c r="M1420" s="19">
        <v>4010427</v>
      </c>
      <c r="N1420" s="19" t="s">
        <v>215</v>
      </c>
      <c r="O1420" s="19">
        <v>100090</v>
      </c>
      <c r="P1420" s="229">
        <v>45628.669942129629</v>
      </c>
      <c r="Q1420" s="19">
        <v>100.09</v>
      </c>
      <c r="R1420" s="19" t="s">
        <v>43</v>
      </c>
      <c r="S1420" s="62" t="s">
        <v>126</v>
      </c>
    </row>
    <row r="1421" spans="1:19" x14ac:dyDescent="0.25">
      <c r="A1421" s="62" t="s">
        <v>126</v>
      </c>
      <c r="B1421" s="19">
        <v>34484776</v>
      </c>
      <c r="C1421" s="19" t="s">
        <v>7585</v>
      </c>
      <c r="D1421" s="19">
        <v>377308</v>
      </c>
      <c r="E1421" s="19">
        <v>4595714</v>
      </c>
      <c r="F1421" s="19">
        <v>39</v>
      </c>
      <c r="G1421" s="36">
        <v>45628</v>
      </c>
      <c r="H1421" s="19">
        <v>0</v>
      </c>
      <c r="I1421" s="19">
        <v>0</v>
      </c>
      <c r="J1421" s="19">
        <v>1934</v>
      </c>
      <c r="K1421" s="19" t="s">
        <v>160</v>
      </c>
      <c r="L1421" s="19">
        <v>1</v>
      </c>
      <c r="O1421" s="19">
        <v>946747</v>
      </c>
      <c r="P1421" s="229">
        <v>45628.680902777778</v>
      </c>
      <c r="Q1421" s="19">
        <v>946.74699999999996</v>
      </c>
      <c r="R1421" s="19" t="s">
        <v>43</v>
      </c>
      <c r="S1421" s="62" t="s">
        <v>126</v>
      </c>
    </row>
    <row r="1422" spans="1:19" x14ac:dyDescent="0.25">
      <c r="A1422" s="62" t="s">
        <v>126</v>
      </c>
      <c r="B1422" s="19">
        <v>34484776</v>
      </c>
      <c r="C1422" s="19" t="s">
        <v>7585</v>
      </c>
      <c r="D1422" s="19">
        <v>377308</v>
      </c>
      <c r="E1422" s="19">
        <v>4595714</v>
      </c>
      <c r="F1422" s="19">
        <v>40</v>
      </c>
      <c r="G1422" s="36">
        <v>45628</v>
      </c>
      <c r="H1422" s="19">
        <v>0</v>
      </c>
      <c r="I1422" s="19">
        <v>1</v>
      </c>
      <c r="J1422" s="19">
        <v>0</v>
      </c>
      <c r="L1422" s="19">
        <v>1</v>
      </c>
      <c r="O1422" s="19">
        <v>1938920</v>
      </c>
      <c r="P1422" s="229">
        <v>45628.703344907408</v>
      </c>
      <c r="Q1422" s="19">
        <v>1938.92</v>
      </c>
      <c r="R1422" s="19" t="s">
        <v>43</v>
      </c>
      <c r="S1422" s="62" t="s">
        <v>126</v>
      </c>
    </row>
    <row r="1423" spans="1:19" x14ac:dyDescent="0.25">
      <c r="A1423" s="62" t="s">
        <v>126</v>
      </c>
      <c r="B1423" s="19">
        <v>34484776</v>
      </c>
      <c r="C1423" s="19" t="s">
        <v>7585</v>
      </c>
      <c r="D1423" s="19">
        <v>377308</v>
      </c>
      <c r="E1423" s="19">
        <v>4595714</v>
      </c>
      <c r="F1423" s="19">
        <v>41</v>
      </c>
      <c r="G1423" s="36">
        <v>45628</v>
      </c>
      <c r="H1423" s="19">
        <v>1</v>
      </c>
      <c r="I1423" s="19">
        <v>0</v>
      </c>
      <c r="J1423" s="19">
        <v>0</v>
      </c>
      <c r="L1423" s="19">
        <v>1</v>
      </c>
      <c r="M1423" s="19">
        <v>431941</v>
      </c>
      <c r="N1423" s="19" t="s">
        <v>214</v>
      </c>
      <c r="O1423" s="19">
        <v>228796</v>
      </c>
      <c r="P1423" s="229">
        <v>45628.705995370372</v>
      </c>
      <c r="Q1423" s="19">
        <v>228.79599999999999</v>
      </c>
      <c r="R1423" s="19" t="s">
        <v>43</v>
      </c>
      <c r="S1423" s="62" t="s">
        <v>126</v>
      </c>
    </row>
    <row r="1424" spans="1:19" x14ac:dyDescent="0.25">
      <c r="A1424" s="62" t="s">
        <v>126</v>
      </c>
      <c r="B1424" s="19">
        <v>34484776</v>
      </c>
      <c r="C1424" s="19" t="s">
        <v>7585</v>
      </c>
      <c r="D1424" s="19">
        <v>377308</v>
      </c>
      <c r="E1424" s="19">
        <v>4595714</v>
      </c>
      <c r="F1424" s="19">
        <v>42</v>
      </c>
      <c r="G1424" s="36">
        <v>45628</v>
      </c>
      <c r="H1424" s="19">
        <v>0</v>
      </c>
      <c r="I1424" s="19">
        <v>0</v>
      </c>
      <c r="J1424" s="19">
        <v>1938</v>
      </c>
      <c r="K1424" s="19" t="s">
        <v>163</v>
      </c>
      <c r="L1424" s="19">
        <v>1</v>
      </c>
      <c r="M1424" s="19">
        <v>431941</v>
      </c>
      <c r="N1424" s="19" t="s">
        <v>214</v>
      </c>
      <c r="O1424" s="19">
        <v>34970</v>
      </c>
      <c r="P1424" s="229">
        <v>45628.706400462965</v>
      </c>
      <c r="Q1424" s="19">
        <v>34.97</v>
      </c>
      <c r="R1424" s="19" t="s">
        <v>43</v>
      </c>
      <c r="S1424" s="62" t="s">
        <v>126</v>
      </c>
    </row>
    <row r="1425" spans="1:19" x14ac:dyDescent="0.25">
      <c r="A1425" s="62" t="s">
        <v>126</v>
      </c>
      <c r="B1425" s="19">
        <v>34484776</v>
      </c>
      <c r="C1425" s="19" t="s">
        <v>7585</v>
      </c>
      <c r="D1425" s="19">
        <v>377308</v>
      </c>
      <c r="E1425" s="19">
        <v>4595714</v>
      </c>
      <c r="F1425" s="19">
        <v>43</v>
      </c>
      <c r="G1425" s="36">
        <v>45628</v>
      </c>
      <c r="H1425" s="19">
        <v>0</v>
      </c>
      <c r="I1425" s="19">
        <v>1</v>
      </c>
      <c r="J1425" s="19">
        <v>0</v>
      </c>
      <c r="L1425" s="19">
        <v>1</v>
      </c>
      <c r="O1425" s="19">
        <v>1712364</v>
      </c>
      <c r="P1425" s="229">
        <v>45628.726215277777</v>
      </c>
      <c r="Q1425" s="19">
        <v>1712.364</v>
      </c>
      <c r="R1425" s="19" t="s">
        <v>43</v>
      </c>
      <c r="S1425" s="62" t="s">
        <v>126</v>
      </c>
    </row>
    <row r="1426" spans="1:19" x14ac:dyDescent="0.25">
      <c r="A1426" s="62" t="s">
        <v>126</v>
      </c>
      <c r="B1426" s="19">
        <v>34484776</v>
      </c>
      <c r="C1426" s="19" t="s">
        <v>7585</v>
      </c>
      <c r="D1426" s="19">
        <v>377308</v>
      </c>
      <c r="E1426" s="19">
        <v>4595714</v>
      </c>
      <c r="F1426" s="19">
        <v>44</v>
      </c>
      <c r="G1426" s="36">
        <v>45628</v>
      </c>
      <c r="H1426" s="19">
        <v>1</v>
      </c>
      <c r="I1426" s="19">
        <v>0</v>
      </c>
      <c r="J1426" s="19">
        <v>0</v>
      </c>
      <c r="L1426" s="19">
        <v>1</v>
      </c>
      <c r="M1426" s="19">
        <v>431941</v>
      </c>
      <c r="N1426" s="19" t="s">
        <v>214</v>
      </c>
      <c r="O1426" s="19">
        <v>392250</v>
      </c>
      <c r="P1426" s="229">
        <v>45628.730752314812</v>
      </c>
      <c r="Q1426" s="19">
        <v>392.25</v>
      </c>
      <c r="R1426" s="19" t="s">
        <v>43</v>
      </c>
      <c r="S1426" s="62" t="s">
        <v>126</v>
      </c>
    </row>
    <row r="1427" spans="1:19" x14ac:dyDescent="0.25">
      <c r="A1427" s="62" t="s">
        <v>126</v>
      </c>
      <c r="B1427" s="19">
        <v>34484776</v>
      </c>
      <c r="C1427" s="19" t="s">
        <v>7585</v>
      </c>
      <c r="D1427" s="19">
        <v>377308</v>
      </c>
      <c r="E1427" s="19">
        <v>4595714</v>
      </c>
      <c r="F1427" s="19">
        <v>45</v>
      </c>
      <c r="G1427" s="36">
        <v>45628</v>
      </c>
      <c r="H1427" s="19">
        <v>0</v>
      </c>
      <c r="I1427" s="19">
        <v>0</v>
      </c>
      <c r="J1427" s="19">
        <v>1938</v>
      </c>
      <c r="K1427" s="19" t="s">
        <v>163</v>
      </c>
      <c r="L1427" s="19">
        <v>1</v>
      </c>
      <c r="M1427" s="19">
        <v>431941</v>
      </c>
      <c r="N1427" s="19" t="s">
        <v>214</v>
      </c>
      <c r="O1427" s="19">
        <v>328440</v>
      </c>
      <c r="P1427" s="229">
        <v>45628.734560185185</v>
      </c>
      <c r="Q1427" s="19">
        <v>328.44</v>
      </c>
      <c r="R1427" s="19" t="s">
        <v>43</v>
      </c>
      <c r="S1427" s="62" t="s">
        <v>126</v>
      </c>
    </row>
    <row r="1428" spans="1:19" x14ac:dyDescent="0.25">
      <c r="A1428" s="62" t="s">
        <v>126</v>
      </c>
      <c r="B1428" s="19">
        <v>34484776</v>
      </c>
      <c r="C1428" s="19" t="s">
        <v>7585</v>
      </c>
      <c r="D1428" s="19">
        <v>377308</v>
      </c>
      <c r="E1428" s="19">
        <v>4595714</v>
      </c>
      <c r="F1428" s="19">
        <v>46</v>
      </c>
      <c r="G1428" s="36">
        <v>45628</v>
      </c>
      <c r="H1428" s="19">
        <v>0</v>
      </c>
      <c r="I1428" s="19">
        <v>1</v>
      </c>
      <c r="J1428" s="19">
        <v>0</v>
      </c>
      <c r="L1428" s="19">
        <v>1</v>
      </c>
      <c r="O1428" s="19">
        <v>1359300</v>
      </c>
      <c r="P1428" s="229">
        <v>45628.750289351854</v>
      </c>
      <c r="Q1428" s="19">
        <v>1359.3</v>
      </c>
      <c r="R1428" s="19" t="s">
        <v>43</v>
      </c>
      <c r="S1428" s="62" t="s">
        <v>126</v>
      </c>
    </row>
    <row r="1429" spans="1:19" x14ac:dyDescent="0.25">
      <c r="A1429" s="62" t="s">
        <v>126</v>
      </c>
      <c r="B1429" s="19">
        <v>34484776</v>
      </c>
      <c r="C1429" s="19" t="s">
        <v>7585</v>
      </c>
      <c r="D1429" s="19">
        <v>377308</v>
      </c>
      <c r="E1429" s="19">
        <v>4595714</v>
      </c>
      <c r="F1429" s="19">
        <v>47</v>
      </c>
      <c r="G1429" s="36">
        <v>45628</v>
      </c>
      <c r="H1429" s="19">
        <v>0</v>
      </c>
      <c r="I1429" s="19">
        <v>0</v>
      </c>
      <c r="J1429" s="19">
        <v>0</v>
      </c>
      <c r="L1429" s="19">
        <v>2</v>
      </c>
      <c r="O1429" s="19">
        <v>0</v>
      </c>
      <c r="P1429" s="229">
        <v>45628.750289351854</v>
      </c>
      <c r="Q1429" s="19">
        <v>0</v>
      </c>
      <c r="R1429" s="19" t="s">
        <v>43</v>
      </c>
      <c r="S1429" s="62" t="s">
        <v>126</v>
      </c>
    </row>
    <row r="1430" spans="1:19" x14ac:dyDescent="0.25">
      <c r="A1430" s="62" t="s">
        <v>126</v>
      </c>
      <c r="B1430" s="19">
        <v>34484776</v>
      </c>
      <c r="C1430" s="19" t="s">
        <v>7585</v>
      </c>
      <c r="D1430" s="19">
        <v>377308</v>
      </c>
      <c r="E1430" s="19">
        <v>4595714</v>
      </c>
      <c r="F1430" s="19">
        <v>1</v>
      </c>
      <c r="G1430" s="36">
        <v>45629</v>
      </c>
      <c r="H1430" s="19">
        <v>0</v>
      </c>
      <c r="I1430" s="19">
        <v>0</v>
      </c>
      <c r="J1430" s="19">
        <v>0</v>
      </c>
      <c r="L1430" s="19">
        <v>0</v>
      </c>
      <c r="O1430" s="19">
        <v>6</v>
      </c>
      <c r="P1430" s="229">
        <v>45629.325810185182</v>
      </c>
      <c r="Q1430" s="19">
        <v>6.0000000000000001E-3</v>
      </c>
      <c r="R1430" s="19" t="s">
        <v>43</v>
      </c>
      <c r="S1430" s="62" t="s">
        <v>126</v>
      </c>
    </row>
    <row r="1431" spans="1:19" x14ac:dyDescent="0.25">
      <c r="A1431" s="62" t="s">
        <v>126</v>
      </c>
      <c r="B1431" s="19">
        <v>34484776</v>
      </c>
      <c r="C1431" s="19" t="s">
        <v>7585</v>
      </c>
      <c r="D1431" s="19">
        <v>377308</v>
      </c>
      <c r="E1431" s="19">
        <v>4595714</v>
      </c>
      <c r="F1431" s="19">
        <v>2</v>
      </c>
      <c r="G1431" s="36">
        <v>45629</v>
      </c>
      <c r="H1431" s="19">
        <v>0</v>
      </c>
      <c r="I1431" s="19">
        <v>0</v>
      </c>
      <c r="J1431" s="19">
        <v>0</v>
      </c>
      <c r="L1431" s="19">
        <v>1</v>
      </c>
      <c r="O1431" s="19">
        <v>42350</v>
      </c>
      <c r="P1431" s="229">
        <v>45629.326307870368</v>
      </c>
      <c r="Q1431" s="19">
        <v>42.35</v>
      </c>
      <c r="R1431" s="19" t="s">
        <v>43</v>
      </c>
      <c r="S1431" s="62" t="s">
        <v>126</v>
      </c>
    </row>
    <row r="1432" spans="1:19" x14ac:dyDescent="0.25">
      <c r="A1432" s="62" t="s">
        <v>126</v>
      </c>
      <c r="B1432" s="19">
        <v>34484776</v>
      </c>
      <c r="C1432" s="19" t="s">
        <v>7585</v>
      </c>
      <c r="D1432" s="19">
        <v>377308</v>
      </c>
      <c r="E1432" s="19">
        <v>4595714</v>
      </c>
      <c r="F1432" s="19">
        <v>3</v>
      </c>
      <c r="G1432" s="36">
        <v>45629</v>
      </c>
      <c r="H1432" s="19">
        <v>0</v>
      </c>
      <c r="I1432" s="19">
        <v>1</v>
      </c>
      <c r="J1432" s="19">
        <v>0</v>
      </c>
      <c r="L1432" s="19">
        <v>1</v>
      </c>
      <c r="O1432" s="19">
        <v>1158744</v>
      </c>
      <c r="P1432" s="229">
        <v>45629.33971064815</v>
      </c>
      <c r="Q1432" s="19">
        <v>1158.7439999999999</v>
      </c>
      <c r="R1432" s="19" t="s">
        <v>43</v>
      </c>
      <c r="S1432" s="62" t="s">
        <v>126</v>
      </c>
    </row>
    <row r="1433" spans="1:19" x14ac:dyDescent="0.25">
      <c r="A1433" s="62" t="s">
        <v>126</v>
      </c>
      <c r="B1433" s="19">
        <v>34484776</v>
      </c>
      <c r="C1433" s="19" t="s">
        <v>7585</v>
      </c>
      <c r="D1433" s="19">
        <v>377308</v>
      </c>
      <c r="E1433" s="19">
        <v>4595714</v>
      </c>
      <c r="F1433" s="19">
        <v>4</v>
      </c>
      <c r="G1433" s="36">
        <v>45629</v>
      </c>
      <c r="H1433" s="19">
        <v>1</v>
      </c>
      <c r="I1433" s="19">
        <v>0</v>
      </c>
      <c r="J1433" s="19">
        <v>0</v>
      </c>
      <c r="L1433" s="19">
        <v>1</v>
      </c>
      <c r="M1433" s="19">
        <v>431941</v>
      </c>
      <c r="N1433" s="19" t="s">
        <v>214</v>
      </c>
      <c r="O1433" s="19">
        <v>885793</v>
      </c>
      <c r="P1433" s="229">
        <v>45629.349965277775</v>
      </c>
      <c r="Q1433" s="19">
        <v>885.79300000000001</v>
      </c>
      <c r="R1433" s="19" t="s">
        <v>43</v>
      </c>
      <c r="S1433" s="62" t="s">
        <v>126</v>
      </c>
    </row>
    <row r="1434" spans="1:19" x14ac:dyDescent="0.25">
      <c r="A1434" s="62" t="s">
        <v>126</v>
      </c>
      <c r="B1434" s="19">
        <v>34484776</v>
      </c>
      <c r="C1434" s="19" t="s">
        <v>7585</v>
      </c>
      <c r="D1434" s="19">
        <v>377308</v>
      </c>
      <c r="E1434" s="19">
        <v>4595714</v>
      </c>
      <c r="F1434" s="19">
        <v>5</v>
      </c>
      <c r="G1434" s="36">
        <v>45629</v>
      </c>
      <c r="H1434" s="19">
        <v>0</v>
      </c>
      <c r="I1434" s="19">
        <v>0</v>
      </c>
      <c r="J1434" s="19">
        <v>1938</v>
      </c>
      <c r="K1434" s="19" t="s">
        <v>163</v>
      </c>
      <c r="L1434" s="19">
        <v>1</v>
      </c>
      <c r="M1434" s="19">
        <v>431941</v>
      </c>
      <c r="N1434" s="19" t="s">
        <v>214</v>
      </c>
      <c r="O1434" s="19">
        <v>206993</v>
      </c>
      <c r="P1434" s="229">
        <v>45629.352361111109</v>
      </c>
      <c r="Q1434" s="19">
        <v>206.99299999999999</v>
      </c>
      <c r="R1434" s="19" t="s">
        <v>43</v>
      </c>
      <c r="S1434" s="62" t="s">
        <v>126</v>
      </c>
    </row>
    <row r="1435" spans="1:19" x14ac:dyDescent="0.25">
      <c r="A1435" s="62" t="s">
        <v>126</v>
      </c>
      <c r="B1435" s="19">
        <v>34484776</v>
      </c>
      <c r="C1435" s="19" t="s">
        <v>7585</v>
      </c>
      <c r="D1435" s="19">
        <v>377308</v>
      </c>
      <c r="E1435" s="19">
        <v>4595714</v>
      </c>
      <c r="F1435" s="19">
        <v>6</v>
      </c>
      <c r="G1435" s="36">
        <v>45629</v>
      </c>
      <c r="H1435" s="19">
        <v>0</v>
      </c>
      <c r="I1435" s="19">
        <v>1</v>
      </c>
      <c r="J1435" s="19">
        <v>0</v>
      </c>
      <c r="L1435" s="19">
        <v>1</v>
      </c>
      <c r="O1435" s="19">
        <v>2315370</v>
      </c>
      <c r="P1435" s="229">
        <v>45629.379155092596</v>
      </c>
      <c r="Q1435" s="19">
        <v>2315.37</v>
      </c>
      <c r="R1435" s="19" t="s">
        <v>43</v>
      </c>
      <c r="S1435" s="62" t="s">
        <v>126</v>
      </c>
    </row>
    <row r="1436" spans="1:19" x14ac:dyDescent="0.25">
      <c r="A1436" s="62" t="s">
        <v>126</v>
      </c>
      <c r="B1436" s="19">
        <v>34484776</v>
      </c>
      <c r="C1436" s="19" t="s">
        <v>7585</v>
      </c>
      <c r="D1436" s="19">
        <v>377308</v>
      </c>
      <c r="E1436" s="19">
        <v>4595714</v>
      </c>
      <c r="F1436" s="19">
        <v>7</v>
      </c>
      <c r="G1436" s="36">
        <v>45629</v>
      </c>
      <c r="H1436" s="19">
        <v>0</v>
      </c>
      <c r="I1436" s="19">
        <v>0</v>
      </c>
      <c r="J1436" s="19">
        <v>1931</v>
      </c>
      <c r="K1436" s="19" t="s">
        <v>168</v>
      </c>
      <c r="L1436" s="19">
        <v>1</v>
      </c>
      <c r="O1436" s="19">
        <v>369267</v>
      </c>
      <c r="P1436" s="229">
        <v>45629.383437500001</v>
      </c>
      <c r="Q1436" s="19">
        <v>369.267</v>
      </c>
      <c r="R1436" s="19" t="s">
        <v>43</v>
      </c>
      <c r="S1436" s="62" t="s">
        <v>126</v>
      </c>
    </row>
    <row r="1437" spans="1:19" x14ac:dyDescent="0.25">
      <c r="A1437" s="62" t="s">
        <v>126</v>
      </c>
      <c r="B1437" s="19">
        <v>34484776</v>
      </c>
      <c r="C1437" s="19" t="s">
        <v>7585</v>
      </c>
      <c r="D1437" s="19">
        <v>377308</v>
      </c>
      <c r="E1437" s="19">
        <v>4595714</v>
      </c>
      <c r="F1437" s="19">
        <v>8</v>
      </c>
      <c r="G1437" s="36">
        <v>45629</v>
      </c>
      <c r="H1437" s="19">
        <v>0</v>
      </c>
      <c r="I1437" s="19">
        <v>0</v>
      </c>
      <c r="J1437" s="19">
        <v>1936</v>
      </c>
      <c r="K1437" s="19" t="s">
        <v>164</v>
      </c>
      <c r="L1437" s="19">
        <v>1</v>
      </c>
      <c r="O1437" s="19">
        <v>878733</v>
      </c>
      <c r="P1437" s="229">
        <v>45629.393599537034</v>
      </c>
      <c r="Q1437" s="19">
        <v>878.73299999999995</v>
      </c>
      <c r="R1437" s="19" t="s">
        <v>43</v>
      </c>
      <c r="S1437" s="62" t="s">
        <v>126</v>
      </c>
    </row>
    <row r="1438" spans="1:19" x14ac:dyDescent="0.25">
      <c r="A1438" s="62" t="s">
        <v>126</v>
      </c>
      <c r="B1438" s="19">
        <v>34484776</v>
      </c>
      <c r="C1438" s="19" t="s">
        <v>7585</v>
      </c>
      <c r="D1438" s="19">
        <v>377308</v>
      </c>
      <c r="E1438" s="19">
        <v>4595714</v>
      </c>
      <c r="F1438" s="19">
        <v>9</v>
      </c>
      <c r="G1438" s="36">
        <v>45629</v>
      </c>
      <c r="H1438" s="19">
        <v>0</v>
      </c>
      <c r="I1438" s="19">
        <v>1</v>
      </c>
      <c r="J1438" s="19">
        <v>0</v>
      </c>
      <c r="L1438" s="19">
        <v>1</v>
      </c>
      <c r="O1438" s="19">
        <v>2005597</v>
      </c>
      <c r="P1438" s="229">
        <v>45629.416817129626</v>
      </c>
      <c r="Q1438" s="19">
        <v>2005.597</v>
      </c>
      <c r="R1438" s="19" t="s">
        <v>43</v>
      </c>
      <c r="S1438" s="62" t="s">
        <v>126</v>
      </c>
    </row>
    <row r="1439" spans="1:19" x14ac:dyDescent="0.25">
      <c r="A1439" s="62" t="s">
        <v>126</v>
      </c>
      <c r="B1439" s="19">
        <v>34484776</v>
      </c>
      <c r="C1439" s="19" t="s">
        <v>7585</v>
      </c>
      <c r="D1439" s="19">
        <v>377308</v>
      </c>
      <c r="E1439" s="19">
        <v>4595714</v>
      </c>
      <c r="F1439" s="19">
        <v>10</v>
      </c>
      <c r="G1439" s="36">
        <v>45629</v>
      </c>
      <c r="H1439" s="19">
        <v>0</v>
      </c>
      <c r="I1439" s="19">
        <v>0</v>
      </c>
      <c r="J1439" s="19">
        <v>1934</v>
      </c>
      <c r="K1439" s="19" t="s">
        <v>160</v>
      </c>
      <c r="L1439" s="19">
        <v>1</v>
      </c>
      <c r="O1439" s="19">
        <v>928340</v>
      </c>
      <c r="P1439" s="229">
        <v>45629.427557870367</v>
      </c>
      <c r="Q1439" s="19">
        <v>928.34</v>
      </c>
      <c r="R1439" s="19" t="s">
        <v>43</v>
      </c>
      <c r="S1439" s="62" t="s">
        <v>126</v>
      </c>
    </row>
    <row r="1440" spans="1:19" x14ac:dyDescent="0.25">
      <c r="A1440" s="62" t="s">
        <v>126</v>
      </c>
      <c r="B1440" s="19">
        <v>34484776</v>
      </c>
      <c r="C1440" s="19" t="s">
        <v>7585</v>
      </c>
      <c r="D1440" s="19">
        <v>377308</v>
      </c>
      <c r="E1440" s="19">
        <v>4595714</v>
      </c>
      <c r="F1440" s="19">
        <v>11</v>
      </c>
      <c r="G1440" s="36">
        <v>45629</v>
      </c>
      <c r="H1440" s="19">
        <v>0</v>
      </c>
      <c r="I1440" s="19">
        <v>1</v>
      </c>
      <c r="J1440" s="19">
        <v>0</v>
      </c>
      <c r="L1440" s="19">
        <v>1</v>
      </c>
      <c r="O1440" s="19">
        <v>1320953</v>
      </c>
      <c r="P1440" s="229">
        <v>45629.442847222221</v>
      </c>
      <c r="Q1440" s="19">
        <v>1320.953</v>
      </c>
      <c r="R1440" s="19" t="s">
        <v>43</v>
      </c>
      <c r="S1440" s="62" t="s">
        <v>126</v>
      </c>
    </row>
    <row r="1441" spans="1:19" x14ac:dyDescent="0.25">
      <c r="A1441" s="62" t="s">
        <v>126</v>
      </c>
      <c r="B1441" s="19">
        <v>34484776</v>
      </c>
      <c r="C1441" s="19" t="s">
        <v>7585</v>
      </c>
      <c r="D1441" s="19">
        <v>377308</v>
      </c>
      <c r="E1441" s="19">
        <v>4595714</v>
      </c>
      <c r="F1441" s="19">
        <v>12</v>
      </c>
      <c r="G1441" s="36">
        <v>45629</v>
      </c>
      <c r="H1441" s="19">
        <v>0</v>
      </c>
      <c r="I1441" s="19">
        <v>0</v>
      </c>
      <c r="J1441" s="19">
        <v>-3</v>
      </c>
      <c r="K1441" s="19" t="s">
        <v>185</v>
      </c>
      <c r="L1441" s="19">
        <v>1</v>
      </c>
      <c r="O1441" s="19">
        <v>4847</v>
      </c>
      <c r="P1441" s="229">
        <v>45629.44290509259</v>
      </c>
      <c r="Q1441" s="19">
        <v>4.8470000000000004</v>
      </c>
      <c r="R1441" s="19" t="s">
        <v>43</v>
      </c>
      <c r="S1441" s="62" t="s">
        <v>126</v>
      </c>
    </row>
    <row r="1442" spans="1:19" x14ac:dyDescent="0.25">
      <c r="A1442" s="62" t="s">
        <v>126</v>
      </c>
      <c r="B1442" s="19">
        <v>34484776</v>
      </c>
      <c r="C1442" s="19" t="s">
        <v>7585</v>
      </c>
      <c r="D1442" s="19">
        <v>377308</v>
      </c>
      <c r="E1442" s="19">
        <v>4595714</v>
      </c>
      <c r="F1442" s="19">
        <v>13</v>
      </c>
      <c r="G1442" s="36">
        <v>45629</v>
      </c>
      <c r="H1442" s="19">
        <v>1</v>
      </c>
      <c r="I1442" s="19">
        <v>0</v>
      </c>
      <c r="J1442" s="19">
        <v>0</v>
      </c>
      <c r="L1442" s="19">
        <v>1</v>
      </c>
      <c r="M1442" s="19">
        <v>4010427</v>
      </c>
      <c r="N1442" s="19" t="s">
        <v>215</v>
      </c>
      <c r="O1442" s="19">
        <v>782690</v>
      </c>
      <c r="P1442" s="229">
        <v>45629.451967592591</v>
      </c>
      <c r="Q1442" s="19">
        <v>782.69</v>
      </c>
      <c r="R1442" s="19" t="s">
        <v>43</v>
      </c>
      <c r="S1442" s="62" t="s">
        <v>126</v>
      </c>
    </row>
    <row r="1443" spans="1:19" x14ac:dyDescent="0.25">
      <c r="A1443" s="62" t="s">
        <v>126</v>
      </c>
      <c r="B1443" s="19">
        <v>34484776</v>
      </c>
      <c r="C1443" s="19" t="s">
        <v>7585</v>
      </c>
      <c r="D1443" s="19">
        <v>377308</v>
      </c>
      <c r="E1443" s="19">
        <v>4595714</v>
      </c>
      <c r="F1443" s="19">
        <v>14</v>
      </c>
      <c r="G1443" s="36">
        <v>45629</v>
      </c>
      <c r="H1443" s="19">
        <v>0</v>
      </c>
      <c r="I1443" s="19">
        <v>0</v>
      </c>
      <c r="J1443" s="19">
        <v>1938</v>
      </c>
      <c r="K1443" s="19" t="s">
        <v>163</v>
      </c>
      <c r="L1443" s="19">
        <v>1</v>
      </c>
      <c r="M1443" s="19">
        <v>4010427</v>
      </c>
      <c r="N1443" s="19" t="s">
        <v>215</v>
      </c>
      <c r="O1443" s="19">
        <v>6593</v>
      </c>
      <c r="P1443" s="229">
        <v>45629.452037037037</v>
      </c>
      <c r="Q1443" s="19">
        <v>6.593</v>
      </c>
      <c r="R1443" s="19" t="s">
        <v>43</v>
      </c>
      <c r="S1443" s="62" t="s">
        <v>126</v>
      </c>
    </row>
    <row r="1444" spans="1:19" x14ac:dyDescent="0.25">
      <c r="A1444" s="62" t="s">
        <v>126</v>
      </c>
      <c r="B1444" s="19">
        <v>34484776</v>
      </c>
      <c r="C1444" s="19" t="s">
        <v>7585</v>
      </c>
      <c r="D1444" s="19">
        <v>377308</v>
      </c>
      <c r="E1444" s="19">
        <v>4595714</v>
      </c>
      <c r="F1444" s="19">
        <v>15</v>
      </c>
      <c r="G1444" s="36">
        <v>45629</v>
      </c>
      <c r="H1444" s="19">
        <v>0</v>
      </c>
      <c r="I1444" s="19">
        <v>1</v>
      </c>
      <c r="J1444" s="19">
        <v>0</v>
      </c>
      <c r="L1444" s="19">
        <v>1</v>
      </c>
      <c r="O1444" s="19">
        <v>1186607</v>
      </c>
      <c r="P1444" s="229">
        <v>45629.465775462966</v>
      </c>
      <c r="Q1444" s="19">
        <v>1186.607</v>
      </c>
      <c r="R1444" s="19" t="s">
        <v>43</v>
      </c>
      <c r="S1444" s="62" t="s">
        <v>126</v>
      </c>
    </row>
    <row r="1445" spans="1:19" x14ac:dyDescent="0.25">
      <c r="A1445" s="62" t="s">
        <v>126</v>
      </c>
      <c r="B1445" s="19">
        <v>34484776</v>
      </c>
      <c r="C1445" s="19" t="s">
        <v>7585</v>
      </c>
      <c r="D1445" s="19">
        <v>377308</v>
      </c>
      <c r="E1445" s="19">
        <v>4595714</v>
      </c>
      <c r="F1445" s="19">
        <v>16</v>
      </c>
      <c r="G1445" s="36">
        <v>45629</v>
      </c>
      <c r="H1445" s="19">
        <v>1</v>
      </c>
      <c r="I1445" s="19">
        <v>0</v>
      </c>
      <c r="J1445" s="19">
        <v>0</v>
      </c>
      <c r="L1445" s="19">
        <v>1</v>
      </c>
      <c r="M1445" s="19">
        <v>431941</v>
      </c>
      <c r="N1445" s="19" t="s">
        <v>214</v>
      </c>
      <c r="O1445" s="19">
        <v>606347</v>
      </c>
      <c r="P1445" s="229">
        <v>45629.47278935185</v>
      </c>
      <c r="Q1445" s="19">
        <v>606.34699999999998</v>
      </c>
      <c r="R1445" s="19" t="s">
        <v>43</v>
      </c>
      <c r="S1445" s="62" t="s">
        <v>126</v>
      </c>
    </row>
    <row r="1446" spans="1:19" x14ac:dyDescent="0.25">
      <c r="A1446" s="62" t="s">
        <v>126</v>
      </c>
      <c r="B1446" s="19">
        <v>34484776</v>
      </c>
      <c r="C1446" s="19" t="s">
        <v>7585</v>
      </c>
      <c r="D1446" s="19">
        <v>377308</v>
      </c>
      <c r="E1446" s="19">
        <v>4595714</v>
      </c>
      <c r="F1446" s="19">
        <v>17</v>
      </c>
      <c r="G1446" s="36">
        <v>45629</v>
      </c>
      <c r="H1446" s="19">
        <v>0</v>
      </c>
      <c r="I1446" s="19">
        <v>0</v>
      </c>
      <c r="J1446" s="19">
        <v>1938</v>
      </c>
      <c r="K1446" s="19" t="s">
        <v>163</v>
      </c>
      <c r="L1446" s="19">
        <v>1</v>
      </c>
      <c r="M1446" s="19">
        <v>431941</v>
      </c>
      <c r="N1446" s="19" t="s">
        <v>214</v>
      </c>
      <c r="O1446" s="19">
        <v>212916</v>
      </c>
      <c r="P1446" s="229">
        <v>45629.475254629629</v>
      </c>
      <c r="Q1446" s="19">
        <v>212.916</v>
      </c>
      <c r="R1446" s="19" t="s">
        <v>43</v>
      </c>
      <c r="S1446" s="62" t="s">
        <v>126</v>
      </c>
    </row>
    <row r="1447" spans="1:19" x14ac:dyDescent="0.25">
      <c r="A1447" s="62" t="s">
        <v>126</v>
      </c>
      <c r="B1447" s="19">
        <v>34484776</v>
      </c>
      <c r="C1447" s="19" t="s">
        <v>7585</v>
      </c>
      <c r="D1447" s="19">
        <v>377308</v>
      </c>
      <c r="E1447" s="19">
        <v>4595714</v>
      </c>
      <c r="F1447" s="19">
        <v>18</v>
      </c>
      <c r="G1447" s="36">
        <v>45629</v>
      </c>
      <c r="H1447" s="19">
        <v>0</v>
      </c>
      <c r="I1447" s="19">
        <v>1</v>
      </c>
      <c r="J1447" s="19">
        <v>0</v>
      </c>
      <c r="L1447" s="19">
        <v>1</v>
      </c>
      <c r="O1447" s="19">
        <v>2154950</v>
      </c>
      <c r="P1447" s="229">
        <v>45629.500196759262</v>
      </c>
      <c r="Q1447" s="19">
        <v>2154.9499999999998</v>
      </c>
      <c r="R1447" s="19" t="s">
        <v>43</v>
      </c>
      <c r="S1447" s="62" t="s">
        <v>126</v>
      </c>
    </row>
    <row r="1448" spans="1:19" x14ac:dyDescent="0.25">
      <c r="A1448" s="62" t="s">
        <v>126</v>
      </c>
      <c r="B1448" s="19">
        <v>34484776</v>
      </c>
      <c r="C1448" s="19" t="s">
        <v>7585</v>
      </c>
      <c r="D1448" s="19">
        <v>377308</v>
      </c>
      <c r="E1448" s="19">
        <v>4595714</v>
      </c>
      <c r="F1448" s="19">
        <v>19</v>
      </c>
      <c r="G1448" s="36">
        <v>45629</v>
      </c>
      <c r="H1448" s="19">
        <v>0</v>
      </c>
      <c r="I1448" s="19">
        <v>0</v>
      </c>
      <c r="J1448" s="19">
        <v>1933</v>
      </c>
      <c r="K1448" s="19" t="s">
        <v>167</v>
      </c>
      <c r="L1448" s="19">
        <v>1</v>
      </c>
      <c r="O1448" s="19">
        <v>3614827</v>
      </c>
      <c r="P1448" s="229">
        <v>45629.542037037034</v>
      </c>
      <c r="Q1448" s="19">
        <v>3614.8270000000002</v>
      </c>
      <c r="R1448" s="19" t="s">
        <v>43</v>
      </c>
      <c r="S1448" s="62" t="s">
        <v>126</v>
      </c>
    </row>
    <row r="1449" spans="1:19" x14ac:dyDescent="0.25">
      <c r="A1449" s="62" t="s">
        <v>126</v>
      </c>
      <c r="B1449" s="19">
        <v>34484776</v>
      </c>
      <c r="C1449" s="19" t="s">
        <v>7585</v>
      </c>
      <c r="D1449" s="19">
        <v>377308</v>
      </c>
      <c r="E1449" s="19">
        <v>4595714</v>
      </c>
      <c r="F1449" s="19">
        <v>20</v>
      </c>
      <c r="G1449" s="36">
        <v>45629</v>
      </c>
      <c r="H1449" s="19">
        <v>0</v>
      </c>
      <c r="I1449" s="19">
        <v>1</v>
      </c>
      <c r="J1449" s="19">
        <v>0</v>
      </c>
      <c r="L1449" s="19">
        <v>1</v>
      </c>
      <c r="O1449" s="19">
        <v>435713</v>
      </c>
      <c r="P1449" s="229">
        <v>45629.547083333331</v>
      </c>
      <c r="Q1449" s="19">
        <v>435.71300000000002</v>
      </c>
      <c r="R1449" s="19" t="s">
        <v>43</v>
      </c>
      <c r="S1449" s="62" t="s">
        <v>126</v>
      </c>
    </row>
    <row r="1450" spans="1:19" x14ac:dyDescent="0.25">
      <c r="A1450" s="62" t="s">
        <v>126</v>
      </c>
      <c r="B1450" s="19">
        <v>34484776</v>
      </c>
      <c r="C1450" s="19" t="s">
        <v>7585</v>
      </c>
      <c r="D1450" s="19">
        <v>377308</v>
      </c>
      <c r="E1450" s="19">
        <v>4595714</v>
      </c>
      <c r="F1450" s="19">
        <v>21</v>
      </c>
      <c r="G1450" s="36">
        <v>45629</v>
      </c>
      <c r="H1450" s="19">
        <v>1</v>
      </c>
      <c r="I1450" s="19">
        <v>0</v>
      </c>
      <c r="J1450" s="19">
        <v>0</v>
      </c>
      <c r="L1450" s="19">
        <v>1</v>
      </c>
      <c r="M1450" s="19">
        <v>431941</v>
      </c>
      <c r="N1450" s="19" t="s">
        <v>214</v>
      </c>
      <c r="O1450" s="19">
        <v>1435644</v>
      </c>
      <c r="P1450" s="229">
        <v>45629.563703703701</v>
      </c>
      <c r="Q1450" s="19">
        <v>1435.644</v>
      </c>
      <c r="R1450" s="19" t="s">
        <v>43</v>
      </c>
      <c r="S1450" s="62" t="s">
        <v>126</v>
      </c>
    </row>
    <row r="1451" spans="1:19" x14ac:dyDescent="0.25">
      <c r="A1451" s="62" t="s">
        <v>126</v>
      </c>
      <c r="B1451" s="19">
        <v>34484776</v>
      </c>
      <c r="C1451" s="19" t="s">
        <v>7585</v>
      </c>
      <c r="D1451" s="19">
        <v>377308</v>
      </c>
      <c r="E1451" s="19">
        <v>4595714</v>
      </c>
      <c r="F1451" s="19">
        <v>22</v>
      </c>
      <c r="G1451" s="36">
        <v>45629</v>
      </c>
      <c r="H1451" s="19">
        <v>0</v>
      </c>
      <c r="I1451" s="19">
        <v>0</v>
      </c>
      <c r="J1451" s="19">
        <v>1938</v>
      </c>
      <c r="K1451" s="19" t="s">
        <v>163</v>
      </c>
      <c r="L1451" s="19">
        <v>1</v>
      </c>
      <c r="M1451" s="19">
        <v>431941</v>
      </c>
      <c r="N1451" s="19" t="s">
        <v>214</v>
      </c>
      <c r="O1451" s="19">
        <v>123866</v>
      </c>
      <c r="P1451" s="229">
        <v>45629.565127314818</v>
      </c>
      <c r="Q1451" s="19">
        <v>123.866</v>
      </c>
      <c r="R1451" s="19" t="s">
        <v>43</v>
      </c>
      <c r="S1451" s="62" t="s">
        <v>126</v>
      </c>
    </row>
    <row r="1452" spans="1:19" x14ac:dyDescent="0.25">
      <c r="A1452" s="62" t="s">
        <v>126</v>
      </c>
      <c r="B1452" s="19">
        <v>34484776</v>
      </c>
      <c r="C1452" s="19" t="s">
        <v>7585</v>
      </c>
      <c r="D1452" s="19">
        <v>377308</v>
      </c>
      <c r="E1452" s="19">
        <v>4595714</v>
      </c>
      <c r="F1452" s="19">
        <v>23</v>
      </c>
      <c r="G1452" s="36">
        <v>45629</v>
      </c>
      <c r="H1452" s="19">
        <v>0</v>
      </c>
      <c r="I1452" s="19">
        <v>1</v>
      </c>
      <c r="J1452" s="19">
        <v>0</v>
      </c>
      <c r="L1452" s="19">
        <v>1</v>
      </c>
      <c r="O1452" s="19">
        <v>987210</v>
      </c>
      <c r="P1452" s="229">
        <v>45629.576562499999</v>
      </c>
      <c r="Q1452" s="19">
        <v>987.21</v>
      </c>
      <c r="R1452" s="19" t="s">
        <v>43</v>
      </c>
      <c r="S1452" s="62" t="s">
        <v>126</v>
      </c>
    </row>
    <row r="1453" spans="1:19" x14ac:dyDescent="0.25">
      <c r="A1453" s="62" t="s">
        <v>126</v>
      </c>
      <c r="B1453" s="19">
        <v>34484776</v>
      </c>
      <c r="C1453" s="19" t="s">
        <v>7585</v>
      </c>
      <c r="D1453" s="19">
        <v>377308</v>
      </c>
      <c r="E1453" s="19">
        <v>4595714</v>
      </c>
      <c r="F1453" s="19">
        <v>24</v>
      </c>
      <c r="G1453" s="36">
        <v>45629</v>
      </c>
      <c r="H1453" s="19">
        <v>0</v>
      </c>
      <c r="I1453" s="19">
        <v>0</v>
      </c>
      <c r="J1453" s="19">
        <v>-3</v>
      </c>
      <c r="K1453" s="19" t="s">
        <v>185</v>
      </c>
      <c r="L1453" s="19">
        <v>1</v>
      </c>
      <c r="O1453" s="19">
        <v>6114</v>
      </c>
      <c r="P1453" s="229">
        <v>45629.576631944445</v>
      </c>
      <c r="Q1453" s="19">
        <v>6.1139999999999999</v>
      </c>
      <c r="R1453" s="19" t="s">
        <v>43</v>
      </c>
      <c r="S1453" s="62" t="s">
        <v>126</v>
      </c>
    </row>
    <row r="1454" spans="1:19" x14ac:dyDescent="0.25">
      <c r="A1454" s="62" t="s">
        <v>126</v>
      </c>
      <c r="B1454" s="19">
        <v>34484776</v>
      </c>
      <c r="C1454" s="19" t="s">
        <v>7585</v>
      </c>
      <c r="D1454" s="19">
        <v>377308</v>
      </c>
      <c r="E1454" s="19">
        <v>4595714</v>
      </c>
      <c r="F1454" s="19">
        <v>25</v>
      </c>
      <c r="G1454" s="36">
        <v>45629</v>
      </c>
      <c r="H1454" s="19">
        <v>1</v>
      </c>
      <c r="I1454" s="19">
        <v>0</v>
      </c>
      <c r="J1454" s="19">
        <v>0</v>
      </c>
      <c r="L1454" s="19">
        <v>1</v>
      </c>
      <c r="M1454" s="19">
        <v>4010427</v>
      </c>
      <c r="N1454" s="19" t="s">
        <v>215</v>
      </c>
      <c r="O1454" s="19">
        <v>414113</v>
      </c>
      <c r="P1454" s="229">
        <v>45629.581423611111</v>
      </c>
      <c r="Q1454" s="19">
        <v>414.113</v>
      </c>
      <c r="R1454" s="19" t="s">
        <v>43</v>
      </c>
      <c r="S1454" s="62" t="s">
        <v>126</v>
      </c>
    </row>
    <row r="1455" spans="1:19" x14ac:dyDescent="0.25">
      <c r="A1455" s="62" t="s">
        <v>126</v>
      </c>
      <c r="B1455" s="19">
        <v>34484776</v>
      </c>
      <c r="C1455" s="19" t="s">
        <v>7585</v>
      </c>
      <c r="D1455" s="19">
        <v>377308</v>
      </c>
      <c r="E1455" s="19">
        <v>4595714</v>
      </c>
      <c r="F1455" s="19">
        <v>26</v>
      </c>
      <c r="G1455" s="36">
        <v>45629</v>
      </c>
      <c r="H1455" s="19">
        <v>0</v>
      </c>
      <c r="I1455" s="19">
        <v>0</v>
      </c>
      <c r="J1455" s="19">
        <v>1938</v>
      </c>
      <c r="K1455" s="19" t="s">
        <v>163</v>
      </c>
      <c r="L1455" s="19">
        <v>1</v>
      </c>
      <c r="M1455" s="19">
        <v>4010427</v>
      </c>
      <c r="N1455" s="19" t="s">
        <v>215</v>
      </c>
      <c r="O1455" s="19">
        <v>110613</v>
      </c>
      <c r="P1455" s="229">
        <v>45629.582696759258</v>
      </c>
      <c r="Q1455" s="19">
        <v>110.613</v>
      </c>
      <c r="R1455" s="19" t="s">
        <v>43</v>
      </c>
      <c r="S1455" s="62" t="s">
        <v>126</v>
      </c>
    </row>
    <row r="1456" spans="1:19" x14ac:dyDescent="0.25">
      <c r="A1456" s="62" t="s">
        <v>126</v>
      </c>
      <c r="B1456" s="19">
        <v>34484776</v>
      </c>
      <c r="C1456" s="19" t="s">
        <v>7585</v>
      </c>
      <c r="D1456" s="19">
        <v>377308</v>
      </c>
      <c r="E1456" s="19">
        <v>4595714</v>
      </c>
      <c r="F1456" s="19">
        <v>27</v>
      </c>
      <c r="G1456" s="36">
        <v>45629</v>
      </c>
      <c r="H1456" s="19">
        <v>0</v>
      </c>
      <c r="I1456" s="19">
        <v>1</v>
      </c>
      <c r="J1456" s="19">
        <v>0</v>
      </c>
      <c r="L1456" s="19">
        <v>1</v>
      </c>
      <c r="O1456" s="19">
        <v>1310234</v>
      </c>
      <c r="P1456" s="229">
        <v>45629.597870370373</v>
      </c>
      <c r="Q1456" s="19">
        <v>1310.2339999999999</v>
      </c>
      <c r="R1456" s="19" t="s">
        <v>43</v>
      </c>
      <c r="S1456" s="62" t="s">
        <v>126</v>
      </c>
    </row>
    <row r="1457" spans="1:19" x14ac:dyDescent="0.25">
      <c r="A1457" s="62" t="s">
        <v>126</v>
      </c>
      <c r="B1457" s="19">
        <v>34484776</v>
      </c>
      <c r="C1457" s="19" t="s">
        <v>7585</v>
      </c>
      <c r="D1457" s="19">
        <v>377308</v>
      </c>
      <c r="E1457" s="19">
        <v>4595714</v>
      </c>
      <c r="F1457" s="19">
        <v>28</v>
      </c>
      <c r="G1457" s="36">
        <v>45629</v>
      </c>
      <c r="H1457" s="19">
        <v>0</v>
      </c>
      <c r="I1457" s="19">
        <v>0</v>
      </c>
      <c r="J1457" s="19">
        <v>1936</v>
      </c>
      <c r="K1457" s="19" t="s">
        <v>164</v>
      </c>
      <c r="L1457" s="19">
        <v>1</v>
      </c>
      <c r="O1457" s="19">
        <v>1156993</v>
      </c>
      <c r="P1457" s="229">
        <v>45629.611261574071</v>
      </c>
      <c r="Q1457" s="19">
        <v>1156.9929999999999</v>
      </c>
      <c r="R1457" s="19" t="s">
        <v>43</v>
      </c>
      <c r="S1457" s="62" t="s">
        <v>126</v>
      </c>
    </row>
    <row r="1458" spans="1:19" x14ac:dyDescent="0.25">
      <c r="A1458" s="62" t="s">
        <v>126</v>
      </c>
      <c r="B1458" s="19">
        <v>34484776</v>
      </c>
      <c r="C1458" s="19" t="s">
        <v>7585</v>
      </c>
      <c r="D1458" s="19">
        <v>377308</v>
      </c>
      <c r="E1458" s="19">
        <v>4595714</v>
      </c>
      <c r="F1458" s="19">
        <v>29</v>
      </c>
      <c r="G1458" s="36">
        <v>45629</v>
      </c>
      <c r="H1458" s="19">
        <v>0</v>
      </c>
      <c r="I1458" s="19">
        <v>1</v>
      </c>
      <c r="J1458" s="19">
        <v>0</v>
      </c>
      <c r="L1458" s="19">
        <v>1</v>
      </c>
      <c r="O1458" s="19">
        <v>1219260</v>
      </c>
      <c r="P1458" s="229">
        <v>45629.62537037037</v>
      </c>
      <c r="Q1458" s="19">
        <v>1219.26</v>
      </c>
      <c r="R1458" s="19" t="s">
        <v>43</v>
      </c>
      <c r="S1458" s="62" t="s">
        <v>126</v>
      </c>
    </row>
    <row r="1459" spans="1:19" x14ac:dyDescent="0.25">
      <c r="A1459" s="62" t="s">
        <v>126</v>
      </c>
      <c r="B1459" s="19">
        <v>34484776</v>
      </c>
      <c r="C1459" s="19" t="s">
        <v>7585</v>
      </c>
      <c r="D1459" s="19">
        <v>377308</v>
      </c>
      <c r="E1459" s="19">
        <v>4595714</v>
      </c>
      <c r="F1459" s="19">
        <v>30</v>
      </c>
      <c r="G1459" s="36">
        <v>45629</v>
      </c>
      <c r="H1459" s="19">
        <v>0</v>
      </c>
      <c r="I1459" s="19">
        <v>0</v>
      </c>
      <c r="J1459" s="19">
        <v>1934</v>
      </c>
      <c r="K1459" s="19" t="s">
        <v>160</v>
      </c>
      <c r="L1459" s="19">
        <v>1</v>
      </c>
      <c r="O1459" s="19">
        <v>914253</v>
      </c>
      <c r="P1459" s="229">
        <v>45629.635949074072</v>
      </c>
      <c r="Q1459" s="19">
        <v>914.25300000000004</v>
      </c>
      <c r="R1459" s="19" t="s">
        <v>43</v>
      </c>
      <c r="S1459" s="62" t="s">
        <v>126</v>
      </c>
    </row>
    <row r="1460" spans="1:19" x14ac:dyDescent="0.25">
      <c r="A1460" s="62" t="s">
        <v>126</v>
      </c>
      <c r="B1460" s="19">
        <v>34484776</v>
      </c>
      <c r="C1460" s="19" t="s">
        <v>7585</v>
      </c>
      <c r="D1460" s="19">
        <v>377308</v>
      </c>
      <c r="E1460" s="19">
        <v>4595714</v>
      </c>
      <c r="F1460" s="19">
        <v>31</v>
      </c>
      <c r="G1460" s="36">
        <v>45629</v>
      </c>
      <c r="H1460" s="19">
        <v>0</v>
      </c>
      <c r="I1460" s="19">
        <v>1</v>
      </c>
      <c r="J1460" s="19">
        <v>0</v>
      </c>
      <c r="L1460" s="19">
        <v>1</v>
      </c>
      <c r="O1460" s="19">
        <v>1621954</v>
      </c>
      <c r="P1460" s="229">
        <v>45629.654722222222</v>
      </c>
      <c r="Q1460" s="19">
        <v>1621.954</v>
      </c>
      <c r="R1460" s="19" t="s">
        <v>43</v>
      </c>
      <c r="S1460" s="62" t="s">
        <v>126</v>
      </c>
    </row>
    <row r="1461" spans="1:19" x14ac:dyDescent="0.25">
      <c r="A1461" s="62" t="s">
        <v>126</v>
      </c>
      <c r="B1461" s="19">
        <v>34484776</v>
      </c>
      <c r="C1461" s="19" t="s">
        <v>7585</v>
      </c>
      <c r="D1461" s="19">
        <v>377308</v>
      </c>
      <c r="E1461" s="19">
        <v>4595714</v>
      </c>
      <c r="F1461" s="19">
        <v>32</v>
      </c>
      <c r="G1461" s="36">
        <v>45629</v>
      </c>
      <c r="H1461" s="19">
        <v>0</v>
      </c>
      <c r="I1461" s="19">
        <v>0</v>
      </c>
      <c r="J1461" s="19">
        <v>-3</v>
      </c>
      <c r="K1461" s="19" t="s">
        <v>185</v>
      </c>
      <c r="L1461" s="19">
        <v>1</v>
      </c>
      <c r="O1461" s="19">
        <v>8880</v>
      </c>
      <c r="P1461" s="229">
        <v>45629.654826388891</v>
      </c>
      <c r="Q1461" s="19">
        <v>8.8800000000000008</v>
      </c>
      <c r="R1461" s="19" t="s">
        <v>43</v>
      </c>
      <c r="S1461" s="62" t="s">
        <v>126</v>
      </c>
    </row>
    <row r="1462" spans="1:19" x14ac:dyDescent="0.25">
      <c r="A1462" s="62" t="s">
        <v>126</v>
      </c>
      <c r="B1462" s="19">
        <v>34484776</v>
      </c>
      <c r="C1462" s="19" t="s">
        <v>7585</v>
      </c>
      <c r="D1462" s="19">
        <v>377308</v>
      </c>
      <c r="E1462" s="19">
        <v>4595714</v>
      </c>
      <c r="F1462" s="19">
        <v>33</v>
      </c>
      <c r="G1462" s="36">
        <v>45629</v>
      </c>
      <c r="H1462" s="19">
        <v>1</v>
      </c>
      <c r="I1462" s="19">
        <v>0</v>
      </c>
      <c r="J1462" s="19">
        <v>0</v>
      </c>
      <c r="L1462" s="19">
        <v>1</v>
      </c>
      <c r="M1462" s="19">
        <v>4010427</v>
      </c>
      <c r="N1462" s="19" t="s">
        <v>215</v>
      </c>
      <c r="O1462" s="19">
        <v>479033</v>
      </c>
      <c r="P1462" s="229">
        <v>45629.660370370373</v>
      </c>
      <c r="Q1462" s="19">
        <v>479.03300000000002</v>
      </c>
      <c r="R1462" s="19" t="s">
        <v>43</v>
      </c>
      <c r="S1462" s="62" t="s">
        <v>126</v>
      </c>
    </row>
    <row r="1463" spans="1:19" x14ac:dyDescent="0.25">
      <c r="A1463" s="62" t="s">
        <v>126</v>
      </c>
      <c r="B1463" s="19">
        <v>34484776</v>
      </c>
      <c r="C1463" s="19" t="s">
        <v>7585</v>
      </c>
      <c r="D1463" s="19">
        <v>377308</v>
      </c>
      <c r="E1463" s="19">
        <v>4595714</v>
      </c>
      <c r="F1463" s="19">
        <v>34</v>
      </c>
      <c r="G1463" s="36">
        <v>45629</v>
      </c>
      <c r="H1463" s="19">
        <v>0</v>
      </c>
      <c r="I1463" s="19">
        <v>0</v>
      </c>
      <c r="J1463" s="19">
        <v>1938</v>
      </c>
      <c r="K1463" s="19" t="s">
        <v>163</v>
      </c>
      <c r="L1463" s="19">
        <v>1</v>
      </c>
      <c r="M1463" s="19">
        <v>4010427</v>
      </c>
      <c r="N1463" s="19" t="s">
        <v>215</v>
      </c>
      <c r="O1463" s="19">
        <v>278093</v>
      </c>
      <c r="P1463" s="229">
        <v>45629.663587962961</v>
      </c>
      <c r="Q1463" s="19">
        <v>278.09300000000002</v>
      </c>
      <c r="R1463" s="19" t="s">
        <v>43</v>
      </c>
      <c r="S1463" s="62" t="s">
        <v>126</v>
      </c>
    </row>
    <row r="1464" spans="1:19" x14ac:dyDescent="0.25">
      <c r="A1464" s="62" t="s">
        <v>126</v>
      </c>
      <c r="B1464" s="19">
        <v>34484776</v>
      </c>
      <c r="C1464" s="19" t="s">
        <v>7585</v>
      </c>
      <c r="D1464" s="19">
        <v>377308</v>
      </c>
      <c r="E1464" s="19">
        <v>4595714</v>
      </c>
      <c r="F1464" s="19">
        <v>35</v>
      </c>
      <c r="G1464" s="36">
        <v>45629</v>
      </c>
      <c r="H1464" s="19">
        <v>0</v>
      </c>
      <c r="I1464" s="19">
        <v>1</v>
      </c>
      <c r="J1464" s="19">
        <v>0</v>
      </c>
      <c r="L1464" s="19">
        <v>1</v>
      </c>
      <c r="O1464" s="19">
        <v>2694</v>
      </c>
      <c r="P1464" s="229">
        <v>45629.663622685184</v>
      </c>
      <c r="Q1464" s="19">
        <v>2.694</v>
      </c>
      <c r="R1464" s="19" t="s">
        <v>43</v>
      </c>
      <c r="S1464" s="62" t="s">
        <v>126</v>
      </c>
    </row>
    <row r="1465" spans="1:19" x14ac:dyDescent="0.25">
      <c r="A1465" s="62" t="s">
        <v>126</v>
      </c>
      <c r="B1465" s="19">
        <v>34484776</v>
      </c>
      <c r="C1465" s="19" t="s">
        <v>7585</v>
      </c>
      <c r="D1465" s="19">
        <v>377308</v>
      </c>
      <c r="E1465" s="19">
        <v>4595714</v>
      </c>
      <c r="F1465" s="19">
        <v>36</v>
      </c>
      <c r="G1465" s="36">
        <v>45629</v>
      </c>
      <c r="H1465" s="19">
        <v>0</v>
      </c>
      <c r="I1465" s="19">
        <v>0</v>
      </c>
      <c r="J1465" s="19">
        <v>1936</v>
      </c>
      <c r="K1465" s="19" t="s">
        <v>164</v>
      </c>
      <c r="L1465" s="19">
        <v>1</v>
      </c>
      <c r="O1465" s="19">
        <v>413290</v>
      </c>
      <c r="P1465" s="229">
        <v>45629.668402777781</v>
      </c>
      <c r="Q1465" s="19">
        <v>413.29</v>
      </c>
      <c r="R1465" s="19" t="s">
        <v>43</v>
      </c>
      <c r="S1465" s="62" t="s">
        <v>126</v>
      </c>
    </row>
    <row r="1466" spans="1:19" x14ac:dyDescent="0.25">
      <c r="A1466" s="62" t="s">
        <v>126</v>
      </c>
      <c r="B1466" s="19">
        <v>34484776</v>
      </c>
      <c r="C1466" s="19" t="s">
        <v>7585</v>
      </c>
      <c r="D1466" s="19">
        <v>377308</v>
      </c>
      <c r="E1466" s="19">
        <v>4595714</v>
      </c>
      <c r="F1466" s="19">
        <v>37</v>
      </c>
      <c r="G1466" s="36">
        <v>45629</v>
      </c>
      <c r="H1466" s="19">
        <v>0</v>
      </c>
      <c r="I1466" s="19">
        <v>1</v>
      </c>
      <c r="J1466" s="19">
        <v>0</v>
      </c>
      <c r="L1466" s="19">
        <v>1</v>
      </c>
      <c r="O1466" s="19">
        <v>1999530</v>
      </c>
      <c r="P1466" s="229">
        <v>45629.691550925927</v>
      </c>
      <c r="Q1466" s="19">
        <v>1999.53</v>
      </c>
      <c r="R1466" s="19" t="s">
        <v>43</v>
      </c>
      <c r="S1466" s="62" t="s">
        <v>126</v>
      </c>
    </row>
    <row r="1467" spans="1:19" x14ac:dyDescent="0.25">
      <c r="A1467" s="62" t="s">
        <v>126</v>
      </c>
      <c r="B1467" s="19">
        <v>34484776</v>
      </c>
      <c r="C1467" s="19" t="s">
        <v>7585</v>
      </c>
      <c r="D1467" s="19">
        <v>377308</v>
      </c>
      <c r="E1467" s="19">
        <v>4595714</v>
      </c>
      <c r="F1467" s="19">
        <v>38</v>
      </c>
      <c r="G1467" s="36">
        <v>45629</v>
      </c>
      <c r="H1467" s="19">
        <v>1</v>
      </c>
      <c r="I1467" s="19">
        <v>0</v>
      </c>
      <c r="J1467" s="19">
        <v>0</v>
      </c>
      <c r="L1467" s="19">
        <v>1</v>
      </c>
      <c r="M1467" s="19">
        <v>431941</v>
      </c>
      <c r="N1467" s="19" t="s">
        <v>214</v>
      </c>
      <c r="O1467" s="19">
        <v>307740</v>
      </c>
      <c r="P1467" s="229">
        <v>45629.695104166669</v>
      </c>
      <c r="Q1467" s="19">
        <v>307.74</v>
      </c>
      <c r="R1467" s="19" t="s">
        <v>43</v>
      </c>
      <c r="S1467" s="62" t="s">
        <v>126</v>
      </c>
    </row>
    <row r="1468" spans="1:19" x14ac:dyDescent="0.25">
      <c r="A1468" s="62" t="s">
        <v>126</v>
      </c>
      <c r="B1468" s="19">
        <v>34484776</v>
      </c>
      <c r="C1468" s="19" t="s">
        <v>7585</v>
      </c>
      <c r="D1468" s="19">
        <v>377308</v>
      </c>
      <c r="E1468" s="19">
        <v>4595714</v>
      </c>
      <c r="F1468" s="19">
        <v>39</v>
      </c>
      <c r="G1468" s="36">
        <v>45629</v>
      </c>
      <c r="H1468" s="19">
        <v>0</v>
      </c>
      <c r="I1468" s="19">
        <v>0</v>
      </c>
      <c r="J1468" s="19">
        <v>1938</v>
      </c>
      <c r="K1468" s="19" t="s">
        <v>163</v>
      </c>
      <c r="L1468" s="19">
        <v>1</v>
      </c>
      <c r="M1468" s="19">
        <v>431941</v>
      </c>
      <c r="N1468" s="19" t="s">
        <v>214</v>
      </c>
      <c r="O1468" s="19">
        <v>101453</v>
      </c>
      <c r="P1468" s="229">
        <v>45629.696284722224</v>
      </c>
      <c r="Q1468" s="19">
        <v>101.453</v>
      </c>
      <c r="R1468" s="19" t="s">
        <v>43</v>
      </c>
      <c r="S1468" s="62" t="s">
        <v>126</v>
      </c>
    </row>
    <row r="1469" spans="1:19" x14ac:dyDescent="0.25">
      <c r="A1469" s="62" t="s">
        <v>126</v>
      </c>
      <c r="B1469" s="19">
        <v>34484776</v>
      </c>
      <c r="C1469" s="19" t="s">
        <v>7585</v>
      </c>
      <c r="D1469" s="19">
        <v>377308</v>
      </c>
      <c r="E1469" s="19">
        <v>4595714</v>
      </c>
      <c r="F1469" s="19">
        <v>40</v>
      </c>
      <c r="G1469" s="36">
        <v>45629</v>
      </c>
      <c r="H1469" s="19">
        <v>0</v>
      </c>
      <c r="I1469" s="19">
        <v>1</v>
      </c>
      <c r="J1469" s="19">
        <v>0</v>
      </c>
      <c r="L1469" s="19">
        <v>1</v>
      </c>
      <c r="O1469" s="19">
        <v>1055430</v>
      </c>
      <c r="P1469" s="229">
        <v>45629.708495370367</v>
      </c>
      <c r="Q1469" s="19">
        <v>1055.43</v>
      </c>
      <c r="R1469" s="19" t="s">
        <v>43</v>
      </c>
      <c r="S1469" s="62" t="s">
        <v>126</v>
      </c>
    </row>
    <row r="1470" spans="1:19" x14ac:dyDescent="0.25">
      <c r="A1470" s="62" t="s">
        <v>126</v>
      </c>
      <c r="B1470" s="19">
        <v>34484776</v>
      </c>
      <c r="C1470" s="19" t="s">
        <v>7585</v>
      </c>
      <c r="D1470" s="19">
        <v>377308</v>
      </c>
      <c r="E1470" s="19">
        <v>4595714</v>
      </c>
      <c r="F1470" s="19">
        <v>41</v>
      </c>
      <c r="G1470" s="36">
        <v>45629</v>
      </c>
      <c r="H1470" s="19">
        <v>0</v>
      </c>
      <c r="I1470" s="19">
        <v>0</v>
      </c>
      <c r="J1470" s="19">
        <v>0</v>
      </c>
      <c r="L1470" s="19">
        <v>2</v>
      </c>
      <c r="O1470" s="19">
        <v>0</v>
      </c>
      <c r="P1470" s="229">
        <v>45629.708495370367</v>
      </c>
      <c r="Q1470" s="19">
        <v>0</v>
      </c>
      <c r="R1470" s="19" t="s">
        <v>43</v>
      </c>
      <c r="S1470" s="62" t="s">
        <v>126</v>
      </c>
    </row>
    <row r="1471" spans="1:19" x14ac:dyDescent="0.25">
      <c r="A1471" s="62" t="s">
        <v>126</v>
      </c>
      <c r="B1471" s="19">
        <v>34484776</v>
      </c>
      <c r="C1471" s="19" t="s">
        <v>7585</v>
      </c>
      <c r="D1471" s="19">
        <v>377308</v>
      </c>
      <c r="E1471" s="19">
        <v>4595714</v>
      </c>
      <c r="F1471" s="19">
        <v>1</v>
      </c>
      <c r="G1471" s="36">
        <v>45630</v>
      </c>
      <c r="H1471" s="19">
        <v>0</v>
      </c>
      <c r="I1471" s="19">
        <v>0</v>
      </c>
      <c r="J1471" s="19">
        <v>0</v>
      </c>
      <c r="L1471" s="19">
        <v>0</v>
      </c>
      <c r="O1471" s="19">
        <v>4</v>
      </c>
      <c r="P1471" s="229">
        <v>45630.344537037039</v>
      </c>
      <c r="Q1471" s="19">
        <v>4.0000000000000001E-3</v>
      </c>
      <c r="R1471" s="19" t="s">
        <v>43</v>
      </c>
      <c r="S1471" s="62" t="s">
        <v>126</v>
      </c>
    </row>
    <row r="1472" spans="1:19" x14ac:dyDescent="0.25">
      <c r="A1472" s="62" t="s">
        <v>126</v>
      </c>
      <c r="B1472" s="19">
        <v>34484776</v>
      </c>
      <c r="C1472" s="19" t="s">
        <v>7585</v>
      </c>
      <c r="D1472" s="19">
        <v>377308</v>
      </c>
      <c r="E1472" s="19">
        <v>4595714</v>
      </c>
      <c r="F1472" s="19">
        <v>2</v>
      </c>
      <c r="G1472" s="36">
        <v>45630</v>
      </c>
      <c r="H1472" s="19">
        <v>0</v>
      </c>
      <c r="I1472" s="19">
        <v>0</v>
      </c>
      <c r="J1472" s="19">
        <v>0</v>
      </c>
      <c r="L1472" s="19">
        <v>1</v>
      </c>
      <c r="O1472" s="19">
        <v>28060</v>
      </c>
      <c r="P1472" s="229">
        <v>45630.344861111109</v>
      </c>
      <c r="Q1472" s="19">
        <v>28.06</v>
      </c>
      <c r="R1472" s="19" t="s">
        <v>43</v>
      </c>
      <c r="S1472" s="62" t="s">
        <v>126</v>
      </c>
    </row>
    <row r="1473" spans="1:19" x14ac:dyDescent="0.25">
      <c r="A1473" s="62" t="s">
        <v>126</v>
      </c>
      <c r="B1473" s="19">
        <v>34484776</v>
      </c>
      <c r="C1473" s="19" t="s">
        <v>7585</v>
      </c>
      <c r="D1473" s="19">
        <v>377308</v>
      </c>
      <c r="E1473" s="19">
        <v>4595714</v>
      </c>
      <c r="F1473" s="19">
        <v>3</v>
      </c>
      <c r="G1473" s="36">
        <v>45630</v>
      </c>
      <c r="H1473" s="19">
        <v>0</v>
      </c>
      <c r="I1473" s="19">
        <v>1</v>
      </c>
      <c r="J1473" s="19">
        <v>0</v>
      </c>
      <c r="L1473" s="19">
        <v>1</v>
      </c>
      <c r="O1473" s="19">
        <v>2146253</v>
      </c>
      <c r="P1473" s="229">
        <v>45630.369710648149</v>
      </c>
      <c r="Q1473" s="19">
        <v>2146.2530000000002</v>
      </c>
      <c r="R1473" s="19" t="s">
        <v>43</v>
      </c>
      <c r="S1473" s="62" t="s">
        <v>126</v>
      </c>
    </row>
    <row r="1474" spans="1:19" x14ac:dyDescent="0.25">
      <c r="A1474" s="62" t="s">
        <v>126</v>
      </c>
      <c r="B1474" s="19">
        <v>34484776</v>
      </c>
      <c r="C1474" s="19" t="s">
        <v>7585</v>
      </c>
      <c r="D1474" s="19">
        <v>377308</v>
      </c>
      <c r="E1474" s="19">
        <v>4595714</v>
      </c>
      <c r="F1474" s="19">
        <v>4</v>
      </c>
      <c r="G1474" s="36">
        <v>45630</v>
      </c>
      <c r="H1474" s="19">
        <v>0</v>
      </c>
      <c r="I1474" s="19">
        <v>0</v>
      </c>
      <c r="J1474" s="19">
        <v>1931</v>
      </c>
      <c r="K1474" s="19" t="s">
        <v>168</v>
      </c>
      <c r="L1474" s="19">
        <v>1</v>
      </c>
      <c r="O1474" s="19">
        <v>844277</v>
      </c>
      <c r="P1474" s="229">
        <v>45630.379479166666</v>
      </c>
      <c r="Q1474" s="19">
        <v>844.27700000000004</v>
      </c>
      <c r="R1474" s="19" t="s">
        <v>43</v>
      </c>
      <c r="S1474" s="62" t="s">
        <v>126</v>
      </c>
    </row>
    <row r="1475" spans="1:19" x14ac:dyDescent="0.25">
      <c r="A1475" s="62" t="s">
        <v>126</v>
      </c>
      <c r="B1475" s="19">
        <v>34484776</v>
      </c>
      <c r="C1475" s="19" t="s">
        <v>7585</v>
      </c>
      <c r="D1475" s="19">
        <v>377308</v>
      </c>
      <c r="E1475" s="19">
        <v>4595714</v>
      </c>
      <c r="F1475" s="19">
        <v>5</v>
      </c>
      <c r="G1475" s="36">
        <v>45630</v>
      </c>
      <c r="H1475" s="19">
        <v>0</v>
      </c>
      <c r="I1475" s="19">
        <v>1</v>
      </c>
      <c r="J1475" s="19">
        <v>0</v>
      </c>
      <c r="L1475" s="19">
        <v>1</v>
      </c>
      <c r="O1475" s="19">
        <v>3300050</v>
      </c>
      <c r="P1475" s="229">
        <v>45630.417673611111</v>
      </c>
      <c r="Q1475" s="19">
        <v>3300.05</v>
      </c>
      <c r="R1475" s="19" t="s">
        <v>43</v>
      </c>
      <c r="S1475" s="62" t="s">
        <v>126</v>
      </c>
    </row>
    <row r="1476" spans="1:19" x14ac:dyDescent="0.25">
      <c r="A1476" s="62" t="s">
        <v>126</v>
      </c>
      <c r="B1476" s="19">
        <v>34484776</v>
      </c>
      <c r="C1476" s="19" t="s">
        <v>7585</v>
      </c>
      <c r="D1476" s="19">
        <v>377308</v>
      </c>
      <c r="E1476" s="19">
        <v>4595714</v>
      </c>
      <c r="F1476" s="19">
        <v>6</v>
      </c>
      <c r="G1476" s="36">
        <v>45630</v>
      </c>
      <c r="H1476" s="19">
        <v>0</v>
      </c>
      <c r="I1476" s="19">
        <v>0</v>
      </c>
      <c r="J1476" s="19">
        <v>-3</v>
      </c>
      <c r="K1476" s="19" t="s">
        <v>185</v>
      </c>
      <c r="L1476" s="19">
        <v>1</v>
      </c>
      <c r="O1476" s="19">
        <v>6430</v>
      </c>
      <c r="P1476" s="229">
        <v>45630.417743055557</v>
      </c>
      <c r="Q1476" s="19">
        <v>6.43</v>
      </c>
      <c r="R1476" s="19" t="s">
        <v>43</v>
      </c>
      <c r="S1476" s="62" t="s">
        <v>126</v>
      </c>
    </row>
    <row r="1477" spans="1:19" x14ac:dyDescent="0.25">
      <c r="A1477" s="62" t="s">
        <v>126</v>
      </c>
      <c r="B1477" s="19">
        <v>34484776</v>
      </c>
      <c r="C1477" s="19" t="s">
        <v>7585</v>
      </c>
      <c r="D1477" s="19">
        <v>377308</v>
      </c>
      <c r="E1477" s="19">
        <v>4595714</v>
      </c>
      <c r="F1477" s="19">
        <v>7</v>
      </c>
      <c r="G1477" s="36">
        <v>45630</v>
      </c>
      <c r="H1477" s="19">
        <v>1</v>
      </c>
      <c r="I1477" s="19">
        <v>0</v>
      </c>
      <c r="J1477" s="19">
        <v>0</v>
      </c>
      <c r="L1477" s="19">
        <v>1</v>
      </c>
      <c r="M1477" s="19">
        <v>4010427</v>
      </c>
      <c r="N1477" s="19" t="s">
        <v>215</v>
      </c>
      <c r="O1477" s="19">
        <v>218076</v>
      </c>
      <c r="P1477" s="229">
        <v>45630.420266203706</v>
      </c>
      <c r="Q1477" s="19">
        <v>218.07599999999999</v>
      </c>
      <c r="R1477" s="19" t="s">
        <v>43</v>
      </c>
      <c r="S1477" s="62" t="s">
        <v>126</v>
      </c>
    </row>
    <row r="1478" spans="1:19" x14ac:dyDescent="0.25">
      <c r="A1478" s="62" t="s">
        <v>126</v>
      </c>
      <c r="B1478" s="19">
        <v>34484776</v>
      </c>
      <c r="C1478" s="19" t="s">
        <v>7585</v>
      </c>
      <c r="D1478" s="19">
        <v>377308</v>
      </c>
      <c r="E1478" s="19">
        <v>4595714</v>
      </c>
      <c r="F1478" s="19">
        <v>8</v>
      </c>
      <c r="G1478" s="36">
        <v>45630</v>
      </c>
      <c r="H1478" s="19">
        <v>0</v>
      </c>
      <c r="I1478" s="19">
        <v>0</v>
      </c>
      <c r="J1478" s="19">
        <v>1938</v>
      </c>
      <c r="K1478" s="19" t="s">
        <v>163</v>
      </c>
      <c r="L1478" s="19">
        <v>1</v>
      </c>
      <c r="M1478" s="19">
        <v>4010427</v>
      </c>
      <c r="N1478" s="19" t="s">
        <v>215</v>
      </c>
      <c r="O1478" s="19">
        <v>124784</v>
      </c>
      <c r="P1478" s="229">
        <v>45630.421712962961</v>
      </c>
      <c r="Q1478" s="19">
        <v>124.78400000000001</v>
      </c>
      <c r="R1478" s="19" t="s">
        <v>43</v>
      </c>
      <c r="S1478" s="62" t="s">
        <v>126</v>
      </c>
    </row>
    <row r="1479" spans="1:19" x14ac:dyDescent="0.25">
      <c r="A1479" s="62" t="s">
        <v>126</v>
      </c>
      <c r="B1479" s="19">
        <v>34484776</v>
      </c>
      <c r="C1479" s="19" t="s">
        <v>7585</v>
      </c>
      <c r="D1479" s="19">
        <v>377308</v>
      </c>
      <c r="E1479" s="19">
        <v>4595714</v>
      </c>
      <c r="F1479" s="19">
        <v>9</v>
      </c>
      <c r="G1479" s="36">
        <v>45630</v>
      </c>
      <c r="H1479" s="19">
        <v>0</v>
      </c>
      <c r="I1479" s="19">
        <v>1</v>
      </c>
      <c r="J1479" s="19">
        <v>0</v>
      </c>
      <c r="L1479" s="19">
        <v>1</v>
      </c>
      <c r="O1479" s="19">
        <v>3293</v>
      </c>
      <c r="P1479" s="229">
        <v>45630.421759259261</v>
      </c>
      <c r="Q1479" s="19">
        <v>3.2930000000000001</v>
      </c>
      <c r="R1479" s="19" t="s">
        <v>43</v>
      </c>
      <c r="S1479" s="62" t="s">
        <v>126</v>
      </c>
    </row>
    <row r="1480" spans="1:19" x14ac:dyDescent="0.25">
      <c r="A1480" s="62" t="s">
        <v>126</v>
      </c>
      <c r="B1480" s="19">
        <v>34484776</v>
      </c>
      <c r="C1480" s="19" t="s">
        <v>7585</v>
      </c>
      <c r="D1480" s="19">
        <v>377308</v>
      </c>
      <c r="E1480" s="19">
        <v>4595714</v>
      </c>
      <c r="F1480" s="19">
        <v>10</v>
      </c>
      <c r="G1480" s="36">
        <v>45630</v>
      </c>
      <c r="H1480" s="19">
        <v>0</v>
      </c>
      <c r="I1480" s="19">
        <v>0</v>
      </c>
      <c r="J1480" s="19">
        <v>1934</v>
      </c>
      <c r="K1480" s="19" t="s">
        <v>160</v>
      </c>
      <c r="L1480" s="19">
        <v>1</v>
      </c>
      <c r="O1480" s="19">
        <v>918993</v>
      </c>
      <c r="P1480" s="229">
        <v>45630.432395833333</v>
      </c>
      <c r="Q1480" s="19">
        <v>918.99300000000005</v>
      </c>
      <c r="R1480" s="19" t="s">
        <v>43</v>
      </c>
      <c r="S1480" s="62" t="s">
        <v>126</v>
      </c>
    </row>
    <row r="1481" spans="1:19" x14ac:dyDescent="0.25">
      <c r="A1481" s="62" t="s">
        <v>126</v>
      </c>
      <c r="B1481" s="19">
        <v>34484776</v>
      </c>
      <c r="C1481" s="19" t="s">
        <v>7585</v>
      </c>
      <c r="D1481" s="19">
        <v>377308</v>
      </c>
      <c r="E1481" s="19">
        <v>4595714</v>
      </c>
      <c r="F1481" s="19">
        <v>11</v>
      </c>
      <c r="G1481" s="36">
        <v>45630</v>
      </c>
      <c r="H1481" s="19">
        <v>0</v>
      </c>
      <c r="I1481" s="19">
        <v>1</v>
      </c>
      <c r="J1481" s="19">
        <v>0</v>
      </c>
      <c r="L1481" s="19">
        <v>1</v>
      </c>
      <c r="O1481" s="19">
        <v>1874827</v>
      </c>
      <c r="P1481" s="229">
        <v>45630.454085648147</v>
      </c>
      <c r="Q1481" s="19">
        <v>1874.827</v>
      </c>
      <c r="R1481" s="19" t="s">
        <v>43</v>
      </c>
      <c r="S1481" s="62" t="s">
        <v>126</v>
      </c>
    </row>
    <row r="1482" spans="1:19" x14ac:dyDescent="0.25">
      <c r="A1482" s="62" t="s">
        <v>126</v>
      </c>
      <c r="B1482" s="19">
        <v>34484776</v>
      </c>
      <c r="C1482" s="19" t="s">
        <v>7585</v>
      </c>
      <c r="D1482" s="19">
        <v>377308</v>
      </c>
      <c r="E1482" s="19">
        <v>4595714</v>
      </c>
      <c r="F1482" s="19">
        <v>12</v>
      </c>
      <c r="G1482" s="36">
        <v>45630</v>
      </c>
      <c r="H1482" s="19">
        <v>1</v>
      </c>
      <c r="I1482" s="19">
        <v>0</v>
      </c>
      <c r="J1482" s="19">
        <v>0</v>
      </c>
      <c r="L1482" s="19">
        <v>1</v>
      </c>
      <c r="M1482" s="19">
        <v>431941</v>
      </c>
      <c r="N1482" s="19" t="s">
        <v>214</v>
      </c>
      <c r="O1482" s="19">
        <v>1035763</v>
      </c>
      <c r="P1482" s="229">
        <v>45630.46607638889</v>
      </c>
      <c r="Q1482" s="19">
        <v>1035.7629999999999</v>
      </c>
      <c r="R1482" s="19" t="s">
        <v>43</v>
      </c>
      <c r="S1482" s="62" t="s">
        <v>126</v>
      </c>
    </row>
    <row r="1483" spans="1:19" x14ac:dyDescent="0.25">
      <c r="A1483" s="62" t="s">
        <v>126</v>
      </c>
      <c r="B1483" s="19">
        <v>34484776</v>
      </c>
      <c r="C1483" s="19" t="s">
        <v>7585</v>
      </c>
      <c r="D1483" s="19">
        <v>377308</v>
      </c>
      <c r="E1483" s="19">
        <v>4595714</v>
      </c>
      <c r="F1483" s="19">
        <v>13</v>
      </c>
      <c r="G1483" s="36">
        <v>45630</v>
      </c>
      <c r="H1483" s="19">
        <v>0</v>
      </c>
      <c r="I1483" s="19">
        <v>0</v>
      </c>
      <c r="J1483" s="19">
        <v>1938</v>
      </c>
      <c r="K1483" s="19" t="s">
        <v>163</v>
      </c>
      <c r="L1483" s="19">
        <v>1</v>
      </c>
      <c r="M1483" s="19">
        <v>431941</v>
      </c>
      <c r="N1483" s="19" t="s">
        <v>214</v>
      </c>
      <c r="O1483" s="19">
        <v>840834</v>
      </c>
      <c r="P1483" s="229">
        <v>45630.475810185184</v>
      </c>
      <c r="Q1483" s="19">
        <v>840.83399999999995</v>
      </c>
      <c r="R1483" s="19" t="s">
        <v>43</v>
      </c>
      <c r="S1483" s="62" t="s">
        <v>126</v>
      </c>
    </row>
    <row r="1484" spans="1:19" x14ac:dyDescent="0.25">
      <c r="A1484" s="62" t="s">
        <v>126</v>
      </c>
      <c r="B1484" s="19">
        <v>34484776</v>
      </c>
      <c r="C1484" s="19" t="s">
        <v>7585</v>
      </c>
      <c r="D1484" s="19">
        <v>377308</v>
      </c>
      <c r="E1484" s="19">
        <v>4595714</v>
      </c>
      <c r="F1484" s="19">
        <v>14</v>
      </c>
      <c r="G1484" s="36">
        <v>45630</v>
      </c>
      <c r="H1484" s="19">
        <v>0</v>
      </c>
      <c r="I1484" s="19">
        <v>1</v>
      </c>
      <c r="J1484" s="19">
        <v>0</v>
      </c>
      <c r="L1484" s="19">
        <v>1</v>
      </c>
      <c r="O1484" s="19">
        <v>1721250</v>
      </c>
      <c r="P1484" s="229">
        <v>45630.495729166665</v>
      </c>
      <c r="Q1484" s="19">
        <v>1721.25</v>
      </c>
      <c r="R1484" s="19" t="s">
        <v>43</v>
      </c>
      <c r="S1484" s="62" t="s">
        <v>126</v>
      </c>
    </row>
    <row r="1485" spans="1:19" x14ac:dyDescent="0.25">
      <c r="A1485" s="62" t="s">
        <v>126</v>
      </c>
      <c r="B1485" s="19">
        <v>34484776</v>
      </c>
      <c r="C1485" s="19" t="s">
        <v>7585</v>
      </c>
      <c r="D1485" s="19">
        <v>377308</v>
      </c>
      <c r="E1485" s="19">
        <v>4595714</v>
      </c>
      <c r="F1485" s="19">
        <v>15</v>
      </c>
      <c r="G1485" s="36">
        <v>45630</v>
      </c>
      <c r="H1485" s="19">
        <v>0</v>
      </c>
      <c r="I1485" s="19">
        <v>0</v>
      </c>
      <c r="J1485" s="19">
        <v>1933</v>
      </c>
      <c r="K1485" s="19" t="s">
        <v>167</v>
      </c>
      <c r="L1485" s="19">
        <v>1</v>
      </c>
      <c r="O1485" s="19">
        <v>4127790</v>
      </c>
      <c r="P1485" s="229">
        <v>45630.543506944443</v>
      </c>
      <c r="Q1485" s="19">
        <v>4127.79</v>
      </c>
      <c r="R1485" s="19" t="s">
        <v>43</v>
      </c>
      <c r="S1485" s="62" t="s">
        <v>126</v>
      </c>
    </row>
    <row r="1486" spans="1:19" x14ac:dyDescent="0.25">
      <c r="A1486" s="62" t="s">
        <v>126</v>
      </c>
      <c r="B1486" s="19">
        <v>34484776</v>
      </c>
      <c r="C1486" s="19" t="s">
        <v>7585</v>
      </c>
      <c r="D1486" s="19">
        <v>377308</v>
      </c>
      <c r="E1486" s="19">
        <v>4595714</v>
      </c>
      <c r="F1486" s="19">
        <v>16</v>
      </c>
      <c r="G1486" s="36">
        <v>45630</v>
      </c>
      <c r="H1486" s="19">
        <v>0</v>
      </c>
      <c r="I1486" s="19">
        <v>0</v>
      </c>
      <c r="J1486" s="19">
        <v>0</v>
      </c>
      <c r="L1486" s="19">
        <v>2</v>
      </c>
      <c r="O1486" s="19">
        <v>0</v>
      </c>
      <c r="P1486" s="229">
        <v>45630.543506944443</v>
      </c>
      <c r="Q1486" s="19">
        <v>0</v>
      </c>
      <c r="R1486" s="19" t="s">
        <v>43</v>
      </c>
      <c r="S1486" s="62" t="s">
        <v>126</v>
      </c>
    </row>
    <row r="1487" spans="1:19" x14ac:dyDescent="0.25">
      <c r="A1487" s="62" t="s">
        <v>126</v>
      </c>
      <c r="B1487" s="19">
        <v>34484776</v>
      </c>
      <c r="C1487" s="19" t="s">
        <v>7585</v>
      </c>
      <c r="D1487" s="19">
        <v>377308</v>
      </c>
      <c r="E1487" s="19">
        <v>4595714</v>
      </c>
      <c r="F1487" s="19">
        <v>1</v>
      </c>
      <c r="G1487" s="36">
        <v>45630</v>
      </c>
      <c r="H1487" s="19">
        <v>0</v>
      </c>
      <c r="I1487" s="19">
        <v>0</v>
      </c>
      <c r="J1487" s="19">
        <v>0</v>
      </c>
      <c r="L1487" s="19">
        <v>0</v>
      </c>
      <c r="O1487" s="19">
        <v>3</v>
      </c>
      <c r="P1487" s="229">
        <v>45630.546307870369</v>
      </c>
      <c r="Q1487" s="19">
        <v>3.0000000000000001E-3</v>
      </c>
      <c r="R1487" s="19" t="s">
        <v>43</v>
      </c>
      <c r="S1487" s="62" t="s">
        <v>126</v>
      </c>
    </row>
    <row r="1488" spans="1:19" x14ac:dyDescent="0.25">
      <c r="A1488" s="62" t="s">
        <v>126</v>
      </c>
      <c r="B1488" s="19">
        <v>34484776</v>
      </c>
      <c r="C1488" s="19" t="s">
        <v>7585</v>
      </c>
      <c r="D1488" s="19">
        <v>377308</v>
      </c>
      <c r="E1488" s="19">
        <v>4595714</v>
      </c>
      <c r="F1488" s="19">
        <v>2</v>
      </c>
      <c r="G1488" s="36">
        <v>45630</v>
      </c>
      <c r="H1488" s="19">
        <v>0</v>
      </c>
      <c r="I1488" s="19">
        <v>0</v>
      </c>
      <c r="J1488" s="19">
        <v>0</v>
      </c>
      <c r="L1488" s="19">
        <v>1</v>
      </c>
      <c r="O1488" s="19">
        <v>2830</v>
      </c>
      <c r="P1488" s="229">
        <v>45630.546342592592</v>
      </c>
      <c r="Q1488" s="19">
        <v>2.83</v>
      </c>
      <c r="R1488" s="19" t="s">
        <v>43</v>
      </c>
      <c r="S1488" s="62" t="s">
        <v>126</v>
      </c>
    </row>
    <row r="1489" spans="1:19" x14ac:dyDescent="0.25">
      <c r="A1489" s="62" t="s">
        <v>126</v>
      </c>
      <c r="B1489" s="19">
        <v>34484776</v>
      </c>
      <c r="C1489" s="19" t="s">
        <v>7585</v>
      </c>
      <c r="D1489" s="19">
        <v>377308</v>
      </c>
      <c r="E1489" s="19">
        <v>4595714</v>
      </c>
      <c r="F1489" s="19">
        <v>3</v>
      </c>
      <c r="G1489" s="36">
        <v>45630</v>
      </c>
      <c r="H1489" s="19">
        <v>0</v>
      </c>
      <c r="I1489" s="19">
        <v>1</v>
      </c>
      <c r="J1489" s="19">
        <v>0</v>
      </c>
      <c r="L1489" s="19">
        <v>1</v>
      </c>
      <c r="O1489" s="19">
        <v>813760</v>
      </c>
      <c r="P1489" s="229">
        <v>45630.555763888886</v>
      </c>
      <c r="Q1489" s="19">
        <v>813.76</v>
      </c>
      <c r="R1489" s="19" t="s">
        <v>43</v>
      </c>
      <c r="S1489" s="62" t="s">
        <v>126</v>
      </c>
    </row>
    <row r="1490" spans="1:19" x14ac:dyDescent="0.25">
      <c r="A1490" s="62" t="s">
        <v>126</v>
      </c>
      <c r="B1490" s="19">
        <v>34484776</v>
      </c>
      <c r="C1490" s="19" t="s">
        <v>7585</v>
      </c>
      <c r="D1490" s="19">
        <v>377308</v>
      </c>
      <c r="E1490" s="19">
        <v>4595714</v>
      </c>
      <c r="F1490" s="19">
        <v>4</v>
      </c>
      <c r="G1490" s="36">
        <v>45630</v>
      </c>
      <c r="H1490" s="19">
        <v>0</v>
      </c>
      <c r="I1490" s="19">
        <v>0</v>
      </c>
      <c r="J1490" s="19">
        <v>1936</v>
      </c>
      <c r="K1490" s="19" t="s">
        <v>164</v>
      </c>
      <c r="L1490" s="19">
        <v>1</v>
      </c>
      <c r="O1490" s="19">
        <v>6063787</v>
      </c>
      <c r="P1490" s="229">
        <v>45630.625949074078</v>
      </c>
      <c r="Q1490" s="19">
        <v>6063.7870000000003</v>
      </c>
      <c r="R1490" s="19" t="s">
        <v>43</v>
      </c>
      <c r="S1490" s="62" t="s">
        <v>126</v>
      </c>
    </row>
    <row r="1491" spans="1:19" x14ac:dyDescent="0.25">
      <c r="A1491" s="62" t="s">
        <v>126</v>
      </c>
      <c r="B1491" s="19">
        <v>34484776</v>
      </c>
      <c r="C1491" s="19" t="s">
        <v>7585</v>
      </c>
      <c r="D1491" s="19">
        <v>377308</v>
      </c>
      <c r="E1491" s="19">
        <v>4595714</v>
      </c>
      <c r="F1491" s="19">
        <v>5</v>
      </c>
      <c r="G1491" s="36">
        <v>45630</v>
      </c>
      <c r="H1491" s="19">
        <v>0</v>
      </c>
      <c r="I1491" s="19">
        <v>0</v>
      </c>
      <c r="J1491" s="19">
        <v>1934</v>
      </c>
      <c r="K1491" s="19" t="s">
        <v>160</v>
      </c>
      <c r="L1491" s="19">
        <v>1</v>
      </c>
      <c r="O1491" s="19">
        <v>992603</v>
      </c>
      <c r="P1491" s="229">
        <v>45630.637430555558</v>
      </c>
      <c r="Q1491" s="19">
        <v>992.60299999999995</v>
      </c>
      <c r="R1491" s="19" t="s">
        <v>43</v>
      </c>
      <c r="S1491" s="62" t="s">
        <v>126</v>
      </c>
    </row>
    <row r="1492" spans="1:19" x14ac:dyDescent="0.25">
      <c r="A1492" s="62" t="s">
        <v>126</v>
      </c>
      <c r="B1492" s="19">
        <v>34484776</v>
      </c>
      <c r="C1492" s="19" t="s">
        <v>7585</v>
      </c>
      <c r="D1492" s="19">
        <v>377308</v>
      </c>
      <c r="E1492" s="19">
        <v>4595714</v>
      </c>
      <c r="F1492" s="19">
        <v>6</v>
      </c>
      <c r="G1492" s="36">
        <v>45630</v>
      </c>
      <c r="H1492" s="19">
        <v>0</v>
      </c>
      <c r="I1492" s="19">
        <v>0</v>
      </c>
      <c r="J1492" s="19">
        <v>1936</v>
      </c>
      <c r="K1492" s="19" t="s">
        <v>164</v>
      </c>
      <c r="L1492" s="19">
        <v>1</v>
      </c>
      <c r="O1492" s="19">
        <v>54820</v>
      </c>
      <c r="P1492" s="229">
        <v>45630.638067129628</v>
      </c>
      <c r="Q1492" s="19">
        <v>54.82</v>
      </c>
      <c r="R1492" s="19" t="s">
        <v>43</v>
      </c>
      <c r="S1492" s="62" t="s">
        <v>126</v>
      </c>
    </row>
    <row r="1493" spans="1:19" x14ac:dyDescent="0.25">
      <c r="A1493" s="62" t="s">
        <v>126</v>
      </c>
      <c r="B1493" s="19">
        <v>34484776</v>
      </c>
      <c r="C1493" s="19" t="s">
        <v>7585</v>
      </c>
      <c r="D1493" s="19">
        <v>377308</v>
      </c>
      <c r="E1493" s="19">
        <v>4595714</v>
      </c>
      <c r="F1493" s="19">
        <v>7</v>
      </c>
      <c r="G1493" s="36">
        <v>45630</v>
      </c>
      <c r="H1493" s="19">
        <v>0</v>
      </c>
      <c r="I1493" s="19">
        <v>1</v>
      </c>
      <c r="J1493" s="19">
        <v>0</v>
      </c>
      <c r="L1493" s="19">
        <v>1</v>
      </c>
      <c r="O1493" s="19">
        <v>2837047</v>
      </c>
      <c r="P1493" s="229">
        <v>45630.670902777776</v>
      </c>
      <c r="Q1493" s="19">
        <v>2837.047</v>
      </c>
      <c r="R1493" s="19" t="s">
        <v>43</v>
      </c>
      <c r="S1493" s="62" t="s">
        <v>126</v>
      </c>
    </row>
    <row r="1494" spans="1:19" x14ac:dyDescent="0.25">
      <c r="A1494" s="62" t="s">
        <v>126</v>
      </c>
      <c r="B1494" s="19">
        <v>34484776</v>
      </c>
      <c r="C1494" s="19" t="s">
        <v>7585</v>
      </c>
      <c r="D1494" s="19">
        <v>377308</v>
      </c>
      <c r="E1494" s="19">
        <v>4595714</v>
      </c>
      <c r="F1494" s="19">
        <v>8</v>
      </c>
      <c r="G1494" s="36">
        <v>45630</v>
      </c>
      <c r="H1494" s="19">
        <v>0</v>
      </c>
      <c r="I1494" s="19">
        <v>0</v>
      </c>
      <c r="J1494" s="19">
        <v>-3</v>
      </c>
      <c r="K1494" s="19" t="s">
        <v>185</v>
      </c>
      <c r="L1494" s="19">
        <v>1</v>
      </c>
      <c r="O1494" s="19">
        <v>6866</v>
      </c>
      <c r="P1494" s="229">
        <v>45630.670983796299</v>
      </c>
      <c r="Q1494" s="19">
        <v>6.8659999999999997</v>
      </c>
      <c r="R1494" s="19" t="s">
        <v>43</v>
      </c>
      <c r="S1494" s="62" t="s">
        <v>126</v>
      </c>
    </row>
    <row r="1495" spans="1:19" x14ac:dyDescent="0.25">
      <c r="A1495" s="62" t="s">
        <v>126</v>
      </c>
      <c r="B1495" s="19">
        <v>34484776</v>
      </c>
      <c r="C1495" s="19" t="s">
        <v>7585</v>
      </c>
      <c r="D1495" s="19">
        <v>377308</v>
      </c>
      <c r="E1495" s="19">
        <v>4595714</v>
      </c>
      <c r="F1495" s="19">
        <v>9</v>
      </c>
      <c r="G1495" s="36">
        <v>45630</v>
      </c>
      <c r="H1495" s="19">
        <v>1</v>
      </c>
      <c r="I1495" s="19">
        <v>0</v>
      </c>
      <c r="J1495" s="19">
        <v>0</v>
      </c>
      <c r="L1495" s="19">
        <v>1</v>
      </c>
      <c r="M1495" s="19">
        <v>4010427</v>
      </c>
      <c r="N1495" s="19" t="s">
        <v>215</v>
      </c>
      <c r="O1495" s="19">
        <v>195057</v>
      </c>
      <c r="P1495" s="229">
        <v>45630.67324074074</v>
      </c>
      <c r="Q1495" s="19">
        <v>195.05699999999999</v>
      </c>
      <c r="R1495" s="19" t="s">
        <v>43</v>
      </c>
      <c r="S1495" s="62" t="s">
        <v>126</v>
      </c>
    </row>
    <row r="1496" spans="1:19" x14ac:dyDescent="0.25">
      <c r="A1496" s="62" t="s">
        <v>126</v>
      </c>
      <c r="B1496" s="19">
        <v>34484776</v>
      </c>
      <c r="C1496" s="19" t="s">
        <v>7585</v>
      </c>
      <c r="D1496" s="19">
        <v>377308</v>
      </c>
      <c r="E1496" s="19">
        <v>4595714</v>
      </c>
      <c r="F1496" s="19">
        <v>10</v>
      </c>
      <c r="G1496" s="36">
        <v>45630</v>
      </c>
      <c r="H1496" s="19">
        <v>0</v>
      </c>
      <c r="I1496" s="19">
        <v>0</v>
      </c>
      <c r="J1496" s="19">
        <v>1938</v>
      </c>
      <c r="K1496" s="19" t="s">
        <v>163</v>
      </c>
      <c r="L1496" s="19">
        <v>1</v>
      </c>
      <c r="M1496" s="19">
        <v>4010427</v>
      </c>
      <c r="N1496" s="19" t="s">
        <v>215</v>
      </c>
      <c r="O1496" s="19">
        <v>114513</v>
      </c>
      <c r="P1496" s="229">
        <v>45630.674571759257</v>
      </c>
      <c r="Q1496" s="19">
        <v>114.51300000000001</v>
      </c>
      <c r="R1496" s="19" t="s">
        <v>43</v>
      </c>
      <c r="S1496" s="62" t="s">
        <v>126</v>
      </c>
    </row>
    <row r="1497" spans="1:19" x14ac:dyDescent="0.25">
      <c r="A1497" s="62" t="s">
        <v>126</v>
      </c>
      <c r="B1497" s="19">
        <v>34484776</v>
      </c>
      <c r="C1497" s="19" t="s">
        <v>7585</v>
      </c>
      <c r="D1497" s="19">
        <v>377308</v>
      </c>
      <c r="E1497" s="19">
        <v>4595714</v>
      </c>
      <c r="F1497" s="19">
        <v>11</v>
      </c>
      <c r="G1497" s="36">
        <v>45630</v>
      </c>
      <c r="H1497" s="19">
        <v>0</v>
      </c>
      <c r="I1497" s="19">
        <v>1</v>
      </c>
      <c r="J1497" s="19">
        <v>0</v>
      </c>
      <c r="L1497" s="19">
        <v>1</v>
      </c>
      <c r="O1497" s="19">
        <v>2936354</v>
      </c>
      <c r="P1497" s="229">
        <v>45630.708553240744</v>
      </c>
      <c r="Q1497" s="19">
        <v>2936.3539999999998</v>
      </c>
      <c r="R1497" s="19" t="s">
        <v>43</v>
      </c>
      <c r="S1497" s="62" t="s">
        <v>126</v>
      </c>
    </row>
    <row r="1498" spans="1:19" x14ac:dyDescent="0.25">
      <c r="A1498" s="62" t="s">
        <v>126</v>
      </c>
      <c r="B1498" s="19">
        <v>34484776</v>
      </c>
      <c r="C1498" s="19" t="s">
        <v>7585</v>
      </c>
      <c r="D1498" s="19">
        <v>377308</v>
      </c>
      <c r="E1498" s="19">
        <v>4595714</v>
      </c>
      <c r="F1498" s="19">
        <v>12</v>
      </c>
      <c r="G1498" s="36">
        <v>45630</v>
      </c>
      <c r="H1498" s="19">
        <v>0</v>
      </c>
      <c r="I1498" s="19">
        <v>0</v>
      </c>
      <c r="J1498" s="19">
        <v>0</v>
      </c>
      <c r="L1498" s="19">
        <v>2</v>
      </c>
      <c r="O1498" s="19">
        <v>0</v>
      </c>
      <c r="P1498" s="229">
        <v>45630.708553240744</v>
      </c>
      <c r="Q1498" s="19">
        <v>0</v>
      </c>
      <c r="R1498" s="19" t="s">
        <v>43</v>
      </c>
      <c r="S1498" s="62" t="s">
        <v>126</v>
      </c>
    </row>
    <row r="1499" spans="1:19" x14ac:dyDescent="0.25">
      <c r="A1499" s="62" t="s">
        <v>126</v>
      </c>
      <c r="B1499" s="19">
        <v>34484776</v>
      </c>
      <c r="C1499" s="19" t="s">
        <v>7585</v>
      </c>
      <c r="D1499" s="19">
        <v>377308</v>
      </c>
      <c r="E1499" s="19">
        <v>4595714</v>
      </c>
      <c r="F1499" s="19">
        <v>1</v>
      </c>
      <c r="G1499" s="36">
        <v>45631</v>
      </c>
      <c r="H1499" s="19">
        <v>0</v>
      </c>
      <c r="I1499" s="19">
        <v>0</v>
      </c>
      <c r="J1499" s="19">
        <v>0</v>
      </c>
      <c r="L1499" s="19">
        <v>0</v>
      </c>
      <c r="O1499" s="19">
        <v>0</v>
      </c>
      <c r="P1499" s="229">
        <v>45631.330127314817</v>
      </c>
      <c r="Q1499" s="19">
        <v>0</v>
      </c>
      <c r="R1499" s="19" t="s">
        <v>43</v>
      </c>
      <c r="S1499" s="62" t="s">
        <v>126</v>
      </c>
    </row>
    <row r="1500" spans="1:19" x14ac:dyDescent="0.25">
      <c r="A1500" s="62" t="s">
        <v>126</v>
      </c>
      <c r="B1500" s="19">
        <v>34484776</v>
      </c>
      <c r="C1500" s="19" t="s">
        <v>7585</v>
      </c>
      <c r="D1500" s="19">
        <v>377308</v>
      </c>
      <c r="E1500" s="19">
        <v>4595714</v>
      </c>
      <c r="F1500" s="19">
        <v>2</v>
      </c>
      <c r="G1500" s="36">
        <v>45631</v>
      </c>
      <c r="H1500" s="19">
        <v>0</v>
      </c>
      <c r="I1500" s="19">
        <v>0</v>
      </c>
      <c r="J1500" s="19">
        <v>0</v>
      </c>
      <c r="L1500" s="19">
        <v>1</v>
      </c>
      <c r="O1500" s="19">
        <v>234017</v>
      </c>
      <c r="P1500" s="229">
        <v>45631.332835648151</v>
      </c>
      <c r="Q1500" s="19">
        <v>234.017</v>
      </c>
      <c r="R1500" s="19" t="s">
        <v>43</v>
      </c>
      <c r="S1500" s="62" t="s">
        <v>126</v>
      </c>
    </row>
    <row r="1501" spans="1:19" x14ac:dyDescent="0.25">
      <c r="A1501" s="62" t="s">
        <v>126</v>
      </c>
      <c r="B1501" s="19">
        <v>34484776</v>
      </c>
      <c r="C1501" s="19" t="s">
        <v>7585</v>
      </c>
      <c r="D1501" s="19">
        <v>377308</v>
      </c>
      <c r="E1501" s="19">
        <v>4595714</v>
      </c>
      <c r="F1501" s="19">
        <v>3</v>
      </c>
      <c r="G1501" s="36">
        <v>45631</v>
      </c>
      <c r="H1501" s="19">
        <v>0</v>
      </c>
      <c r="I1501" s="19">
        <v>1</v>
      </c>
      <c r="J1501" s="19">
        <v>0</v>
      </c>
      <c r="L1501" s="19">
        <v>1</v>
      </c>
      <c r="O1501" s="19">
        <v>307810</v>
      </c>
      <c r="P1501" s="229">
        <v>45631.336388888885</v>
      </c>
      <c r="Q1501" s="19">
        <v>307.81</v>
      </c>
      <c r="R1501" s="19" t="s">
        <v>43</v>
      </c>
      <c r="S1501" s="62" t="s">
        <v>126</v>
      </c>
    </row>
    <row r="1502" spans="1:19" x14ac:dyDescent="0.25">
      <c r="A1502" s="62" t="s">
        <v>126</v>
      </c>
      <c r="B1502" s="19">
        <v>34484776</v>
      </c>
      <c r="C1502" s="19" t="s">
        <v>7585</v>
      </c>
      <c r="D1502" s="19">
        <v>377308</v>
      </c>
      <c r="E1502" s="19">
        <v>4595714</v>
      </c>
      <c r="F1502" s="19">
        <v>4</v>
      </c>
      <c r="G1502" s="36">
        <v>45631</v>
      </c>
      <c r="H1502" s="19">
        <v>0</v>
      </c>
      <c r="I1502" s="19">
        <v>0</v>
      </c>
      <c r="J1502" s="19">
        <v>-3</v>
      </c>
      <c r="K1502" s="19" t="s">
        <v>185</v>
      </c>
      <c r="L1502" s="19">
        <v>1</v>
      </c>
      <c r="O1502" s="19">
        <v>4397</v>
      </c>
      <c r="P1502" s="229">
        <v>45631.336446759262</v>
      </c>
      <c r="Q1502" s="19">
        <v>4.3970000000000002</v>
      </c>
      <c r="R1502" s="19" t="s">
        <v>43</v>
      </c>
      <c r="S1502" s="62" t="s">
        <v>126</v>
      </c>
    </row>
    <row r="1503" spans="1:19" x14ac:dyDescent="0.25">
      <c r="A1503" s="62" t="s">
        <v>126</v>
      </c>
      <c r="B1503" s="19">
        <v>34484776</v>
      </c>
      <c r="C1503" s="19" t="s">
        <v>7585</v>
      </c>
      <c r="D1503" s="19">
        <v>377308</v>
      </c>
      <c r="E1503" s="19">
        <v>4595714</v>
      </c>
      <c r="F1503" s="19">
        <v>5</v>
      </c>
      <c r="G1503" s="36">
        <v>45631</v>
      </c>
      <c r="H1503" s="19">
        <v>1</v>
      </c>
      <c r="I1503" s="19">
        <v>0</v>
      </c>
      <c r="J1503" s="19">
        <v>0</v>
      </c>
      <c r="L1503" s="19">
        <v>1</v>
      </c>
      <c r="M1503" s="19">
        <v>4010427</v>
      </c>
      <c r="N1503" s="19" t="s">
        <v>215</v>
      </c>
      <c r="O1503" s="19">
        <v>7753</v>
      </c>
      <c r="P1503" s="229">
        <v>45631.336539351854</v>
      </c>
      <c r="Q1503" s="19">
        <v>7.7530000000000001</v>
      </c>
      <c r="R1503" s="19" t="s">
        <v>43</v>
      </c>
      <c r="S1503" s="62" t="s">
        <v>126</v>
      </c>
    </row>
    <row r="1504" spans="1:19" x14ac:dyDescent="0.25">
      <c r="A1504" s="62" t="s">
        <v>126</v>
      </c>
      <c r="B1504" s="19">
        <v>34484776</v>
      </c>
      <c r="C1504" s="19" t="s">
        <v>7585</v>
      </c>
      <c r="D1504" s="19">
        <v>377308</v>
      </c>
      <c r="E1504" s="19">
        <v>4595714</v>
      </c>
      <c r="F1504" s="19">
        <v>6</v>
      </c>
      <c r="G1504" s="36">
        <v>45631</v>
      </c>
      <c r="H1504" s="19">
        <v>0</v>
      </c>
      <c r="I1504" s="19">
        <v>0</v>
      </c>
      <c r="J1504" s="19">
        <v>1938</v>
      </c>
      <c r="K1504" s="19" t="s">
        <v>163</v>
      </c>
      <c r="L1504" s="19">
        <v>1</v>
      </c>
      <c r="M1504" s="19">
        <v>4010427</v>
      </c>
      <c r="N1504" s="19" t="s">
        <v>215</v>
      </c>
      <c r="O1504" s="19">
        <v>7547</v>
      </c>
      <c r="P1504" s="229">
        <v>45631.33662037037</v>
      </c>
      <c r="Q1504" s="19">
        <v>7.5469999999999997</v>
      </c>
      <c r="R1504" s="19" t="s">
        <v>43</v>
      </c>
      <c r="S1504" s="62" t="s">
        <v>126</v>
      </c>
    </row>
    <row r="1505" spans="1:19" x14ac:dyDescent="0.25">
      <c r="A1505" s="62" t="s">
        <v>126</v>
      </c>
      <c r="B1505" s="19">
        <v>34484776</v>
      </c>
      <c r="C1505" s="19" t="s">
        <v>7585</v>
      </c>
      <c r="D1505" s="19">
        <v>377308</v>
      </c>
      <c r="E1505" s="19">
        <v>4595714</v>
      </c>
      <c r="F1505" s="19">
        <v>7</v>
      </c>
      <c r="G1505" s="36">
        <v>45631</v>
      </c>
      <c r="H1505" s="19">
        <v>0</v>
      </c>
      <c r="I1505" s="19">
        <v>1</v>
      </c>
      <c r="J1505" s="19">
        <v>0</v>
      </c>
      <c r="L1505" s="19">
        <v>1</v>
      </c>
      <c r="O1505" s="19">
        <v>3355116</v>
      </c>
      <c r="P1505" s="229">
        <v>45631.375451388885</v>
      </c>
      <c r="Q1505" s="19">
        <v>3355.116</v>
      </c>
      <c r="R1505" s="19" t="s">
        <v>43</v>
      </c>
      <c r="S1505" s="62" t="s">
        <v>126</v>
      </c>
    </row>
    <row r="1506" spans="1:19" x14ac:dyDescent="0.25">
      <c r="A1506" s="62" t="s">
        <v>126</v>
      </c>
      <c r="B1506" s="19">
        <v>34484776</v>
      </c>
      <c r="C1506" s="19" t="s">
        <v>7585</v>
      </c>
      <c r="D1506" s="19">
        <v>377308</v>
      </c>
      <c r="E1506" s="19">
        <v>4595714</v>
      </c>
      <c r="F1506" s="19">
        <v>8</v>
      </c>
      <c r="G1506" s="36">
        <v>45631</v>
      </c>
      <c r="H1506" s="19">
        <v>0</v>
      </c>
      <c r="I1506" s="19">
        <v>0</v>
      </c>
      <c r="J1506" s="19">
        <v>-3</v>
      </c>
      <c r="K1506" s="19" t="s">
        <v>185</v>
      </c>
      <c r="L1506" s="19">
        <v>1</v>
      </c>
      <c r="O1506" s="19">
        <v>4800</v>
      </c>
      <c r="P1506" s="229">
        <v>45631.375509259262</v>
      </c>
      <c r="Q1506" s="19">
        <v>4.8</v>
      </c>
      <c r="R1506" s="19" t="s">
        <v>43</v>
      </c>
      <c r="S1506" s="62" t="s">
        <v>126</v>
      </c>
    </row>
    <row r="1507" spans="1:19" x14ac:dyDescent="0.25">
      <c r="A1507" s="62" t="s">
        <v>126</v>
      </c>
      <c r="B1507" s="19">
        <v>34484776</v>
      </c>
      <c r="C1507" s="19" t="s">
        <v>7585</v>
      </c>
      <c r="D1507" s="19">
        <v>377308</v>
      </c>
      <c r="E1507" s="19">
        <v>4595714</v>
      </c>
      <c r="F1507" s="19">
        <v>9</v>
      </c>
      <c r="G1507" s="36">
        <v>45631</v>
      </c>
      <c r="H1507" s="19">
        <v>1</v>
      </c>
      <c r="I1507" s="19">
        <v>0</v>
      </c>
      <c r="J1507" s="19">
        <v>0</v>
      </c>
      <c r="L1507" s="19">
        <v>1</v>
      </c>
      <c r="M1507" s="19">
        <v>4010427</v>
      </c>
      <c r="N1507" s="19" t="s">
        <v>215</v>
      </c>
      <c r="O1507" s="19">
        <v>7600</v>
      </c>
      <c r="P1507" s="229">
        <v>45631.375601851854</v>
      </c>
      <c r="Q1507" s="19">
        <v>7.6</v>
      </c>
      <c r="R1507" s="19" t="s">
        <v>43</v>
      </c>
      <c r="S1507" s="62" t="s">
        <v>126</v>
      </c>
    </row>
    <row r="1508" spans="1:19" x14ac:dyDescent="0.25">
      <c r="A1508" s="62" t="s">
        <v>126</v>
      </c>
      <c r="B1508" s="19">
        <v>34484776</v>
      </c>
      <c r="C1508" s="19" t="s">
        <v>7585</v>
      </c>
      <c r="D1508" s="19">
        <v>377308</v>
      </c>
      <c r="E1508" s="19">
        <v>4595714</v>
      </c>
      <c r="F1508" s="19">
        <v>10</v>
      </c>
      <c r="G1508" s="36">
        <v>45631</v>
      </c>
      <c r="H1508" s="19">
        <v>0</v>
      </c>
      <c r="I1508" s="19">
        <v>0</v>
      </c>
      <c r="J1508" s="19">
        <v>1938</v>
      </c>
      <c r="K1508" s="19" t="s">
        <v>163</v>
      </c>
      <c r="L1508" s="19">
        <v>1</v>
      </c>
      <c r="M1508" s="19">
        <v>4010427</v>
      </c>
      <c r="N1508" s="19" t="s">
        <v>215</v>
      </c>
      <c r="O1508" s="19">
        <v>20074</v>
      </c>
      <c r="P1508" s="229">
        <v>45631.375833333332</v>
      </c>
      <c r="Q1508" s="19">
        <v>20.074000000000002</v>
      </c>
      <c r="R1508" s="19" t="s">
        <v>43</v>
      </c>
      <c r="S1508" s="62" t="s">
        <v>126</v>
      </c>
    </row>
    <row r="1509" spans="1:19" x14ac:dyDescent="0.25">
      <c r="A1509" s="62" t="s">
        <v>126</v>
      </c>
      <c r="B1509" s="19">
        <v>34484776</v>
      </c>
      <c r="C1509" s="19" t="s">
        <v>7585</v>
      </c>
      <c r="D1509" s="19">
        <v>377308</v>
      </c>
      <c r="E1509" s="19">
        <v>4595714</v>
      </c>
      <c r="F1509" s="19">
        <v>11</v>
      </c>
      <c r="G1509" s="36">
        <v>45631</v>
      </c>
      <c r="H1509" s="19">
        <v>0</v>
      </c>
      <c r="I1509" s="19">
        <v>1</v>
      </c>
      <c r="J1509" s="19">
        <v>0</v>
      </c>
      <c r="L1509" s="19">
        <v>1</v>
      </c>
      <c r="O1509" s="19">
        <v>3560136</v>
      </c>
      <c r="P1509" s="229">
        <v>45631.417037037034</v>
      </c>
      <c r="Q1509" s="19">
        <v>3560.136</v>
      </c>
      <c r="R1509" s="19" t="s">
        <v>43</v>
      </c>
      <c r="S1509" s="62" t="s">
        <v>126</v>
      </c>
    </row>
    <row r="1510" spans="1:19" x14ac:dyDescent="0.25">
      <c r="A1510" s="62" t="s">
        <v>126</v>
      </c>
      <c r="B1510" s="19">
        <v>34484776</v>
      </c>
      <c r="C1510" s="19" t="s">
        <v>7585</v>
      </c>
      <c r="D1510" s="19">
        <v>377308</v>
      </c>
      <c r="E1510" s="19">
        <v>4595714</v>
      </c>
      <c r="F1510" s="19">
        <v>12</v>
      </c>
      <c r="G1510" s="36">
        <v>45631</v>
      </c>
      <c r="H1510" s="19">
        <v>0</v>
      </c>
      <c r="I1510" s="19">
        <v>0</v>
      </c>
      <c r="J1510" s="19">
        <v>1934</v>
      </c>
      <c r="K1510" s="19" t="s">
        <v>160</v>
      </c>
      <c r="L1510" s="19">
        <v>1</v>
      </c>
      <c r="O1510" s="19">
        <v>902957</v>
      </c>
      <c r="P1510" s="229">
        <v>45631.427488425928</v>
      </c>
      <c r="Q1510" s="19">
        <v>902.95699999999999</v>
      </c>
      <c r="R1510" s="19" t="s">
        <v>43</v>
      </c>
      <c r="S1510" s="62" t="s">
        <v>126</v>
      </c>
    </row>
    <row r="1511" spans="1:19" x14ac:dyDescent="0.25">
      <c r="A1511" s="62" t="s">
        <v>126</v>
      </c>
      <c r="B1511" s="19">
        <v>34484776</v>
      </c>
      <c r="C1511" s="19" t="s">
        <v>7585</v>
      </c>
      <c r="D1511" s="19">
        <v>377308</v>
      </c>
      <c r="E1511" s="19">
        <v>4595714</v>
      </c>
      <c r="F1511" s="19">
        <v>13</v>
      </c>
      <c r="G1511" s="36">
        <v>45631</v>
      </c>
      <c r="H1511" s="19">
        <v>0</v>
      </c>
      <c r="I1511" s="19">
        <v>1</v>
      </c>
      <c r="J1511" s="19">
        <v>0</v>
      </c>
      <c r="L1511" s="19">
        <v>1</v>
      </c>
      <c r="O1511" s="19">
        <v>1264073</v>
      </c>
      <c r="P1511" s="229">
        <v>45631.442118055558</v>
      </c>
      <c r="Q1511" s="19">
        <v>1264.0730000000001</v>
      </c>
      <c r="R1511" s="19" t="s">
        <v>43</v>
      </c>
      <c r="S1511" s="62" t="s">
        <v>126</v>
      </c>
    </row>
    <row r="1512" spans="1:19" x14ac:dyDescent="0.25">
      <c r="A1512" s="62" t="s">
        <v>126</v>
      </c>
      <c r="B1512" s="19">
        <v>34484776</v>
      </c>
      <c r="C1512" s="19" t="s">
        <v>7585</v>
      </c>
      <c r="D1512" s="19">
        <v>377308</v>
      </c>
      <c r="E1512" s="19">
        <v>4595714</v>
      </c>
      <c r="F1512" s="19">
        <v>14</v>
      </c>
      <c r="G1512" s="36">
        <v>45631</v>
      </c>
      <c r="H1512" s="19">
        <v>0</v>
      </c>
      <c r="I1512" s="19">
        <v>0</v>
      </c>
      <c r="J1512" s="19">
        <v>-3</v>
      </c>
      <c r="K1512" s="19" t="s">
        <v>185</v>
      </c>
      <c r="L1512" s="19">
        <v>1</v>
      </c>
      <c r="O1512" s="19">
        <v>11810</v>
      </c>
      <c r="P1512" s="229">
        <v>45631.442256944443</v>
      </c>
      <c r="Q1512" s="19">
        <v>11.81</v>
      </c>
      <c r="R1512" s="19" t="s">
        <v>43</v>
      </c>
      <c r="S1512" s="62" t="s">
        <v>126</v>
      </c>
    </row>
    <row r="1513" spans="1:19" x14ac:dyDescent="0.25">
      <c r="A1513" s="62" t="s">
        <v>126</v>
      </c>
      <c r="B1513" s="19">
        <v>34484776</v>
      </c>
      <c r="C1513" s="19" t="s">
        <v>7585</v>
      </c>
      <c r="D1513" s="19">
        <v>377308</v>
      </c>
      <c r="E1513" s="19">
        <v>4595714</v>
      </c>
      <c r="F1513" s="19">
        <v>15</v>
      </c>
      <c r="G1513" s="36">
        <v>45631</v>
      </c>
      <c r="H1513" s="19">
        <v>1</v>
      </c>
      <c r="I1513" s="19">
        <v>0</v>
      </c>
      <c r="J1513" s="19">
        <v>0</v>
      </c>
      <c r="L1513" s="19">
        <v>1</v>
      </c>
      <c r="M1513" s="19">
        <v>4010427</v>
      </c>
      <c r="N1513" s="19" t="s">
        <v>215</v>
      </c>
      <c r="O1513" s="19">
        <v>1009697</v>
      </c>
      <c r="P1513" s="229">
        <v>45631.453935185185</v>
      </c>
      <c r="Q1513" s="19">
        <v>1009.697</v>
      </c>
      <c r="R1513" s="19" t="s">
        <v>43</v>
      </c>
      <c r="S1513" s="62" t="s">
        <v>126</v>
      </c>
    </row>
    <row r="1514" spans="1:19" x14ac:dyDescent="0.25">
      <c r="A1514" s="62" t="s">
        <v>126</v>
      </c>
      <c r="B1514" s="19">
        <v>34484776</v>
      </c>
      <c r="C1514" s="19" t="s">
        <v>7585</v>
      </c>
      <c r="D1514" s="19">
        <v>377308</v>
      </c>
      <c r="E1514" s="19">
        <v>4595714</v>
      </c>
      <c r="F1514" s="19">
        <v>16</v>
      </c>
      <c r="G1514" s="36">
        <v>45631</v>
      </c>
      <c r="H1514" s="19">
        <v>0</v>
      </c>
      <c r="I1514" s="19">
        <v>0</v>
      </c>
      <c r="J1514" s="19">
        <v>1938</v>
      </c>
      <c r="K1514" s="19" t="s">
        <v>163</v>
      </c>
      <c r="L1514" s="19">
        <v>1</v>
      </c>
      <c r="M1514" s="19">
        <v>4010427</v>
      </c>
      <c r="N1514" s="19" t="s">
        <v>215</v>
      </c>
      <c r="O1514" s="19">
        <v>266250</v>
      </c>
      <c r="P1514" s="229">
        <v>45631.457025462965</v>
      </c>
      <c r="Q1514" s="19">
        <v>266.25</v>
      </c>
      <c r="R1514" s="19" t="s">
        <v>43</v>
      </c>
      <c r="S1514" s="62" t="s">
        <v>126</v>
      </c>
    </row>
    <row r="1515" spans="1:19" x14ac:dyDescent="0.25">
      <c r="A1515" s="62" t="s">
        <v>126</v>
      </c>
      <c r="B1515" s="19">
        <v>34484776</v>
      </c>
      <c r="C1515" s="19" t="s">
        <v>7585</v>
      </c>
      <c r="D1515" s="19">
        <v>377308</v>
      </c>
      <c r="E1515" s="19">
        <v>4595714</v>
      </c>
      <c r="F1515" s="19">
        <v>17</v>
      </c>
      <c r="G1515" s="36">
        <v>45631</v>
      </c>
      <c r="H1515" s="19">
        <v>0</v>
      </c>
      <c r="I1515" s="19">
        <v>1</v>
      </c>
      <c r="J1515" s="19">
        <v>0</v>
      </c>
      <c r="L1515" s="19">
        <v>1</v>
      </c>
      <c r="O1515" s="19">
        <v>2756397</v>
      </c>
      <c r="P1515" s="229">
        <v>45631.488923611112</v>
      </c>
      <c r="Q1515" s="19">
        <v>2756.3969999999999</v>
      </c>
      <c r="R1515" s="19" t="s">
        <v>43</v>
      </c>
      <c r="S1515" s="62" t="s">
        <v>126</v>
      </c>
    </row>
    <row r="1516" spans="1:19" x14ac:dyDescent="0.25">
      <c r="A1516" s="62" t="s">
        <v>126</v>
      </c>
      <c r="B1516" s="19">
        <v>34484776</v>
      </c>
      <c r="C1516" s="19" t="s">
        <v>7585</v>
      </c>
      <c r="D1516" s="19">
        <v>377308</v>
      </c>
      <c r="E1516" s="19">
        <v>4595714</v>
      </c>
      <c r="F1516" s="19">
        <v>18</v>
      </c>
      <c r="G1516" s="36">
        <v>45631</v>
      </c>
      <c r="H1516" s="19">
        <v>1</v>
      </c>
      <c r="I1516" s="19">
        <v>0</v>
      </c>
      <c r="J1516" s="19">
        <v>0</v>
      </c>
      <c r="L1516" s="19">
        <v>1</v>
      </c>
      <c r="M1516" s="19">
        <v>431941</v>
      </c>
      <c r="N1516" s="19" t="s">
        <v>214</v>
      </c>
      <c r="O1516" s="19">
        <v>1215866</v>
      </c>
      <c r="P1516" s="229">
        <v>45631.502997685187</v>
      </c>
      <c r="Q1516" s="19">
        <v>1215.866</v>
      </c>
      <c r="R1516" s="19" t="s">
        <v>43</v>
      </c>
      <c r="S1516" s="62" t="s">
        <v>126</v>
      </c>
    </row>
    <row r="1517" spans="1:19" x14ac:dyDescent="0.25">
      <c r="A1517" s="62" t="s">
        <v>126</v>
      </c>
      <c r="B1517" s="19">
        <v>34484776</v>
      </c>
      <c r="C1517" s="19" t="s">
        <v>7585</v>
      </c>
      <c r="D1517" s="19">
        <v>377308</v>
      </c>
      <c r="E1517" s="19">
        <v>4595714</v>
      </c>
      <c r="F1517" s="19">
        <v>19</v>
      </c>
      <c r="G1517" s="36">
        <v>45631</v>
      </c>
      <c r="H1517" s="19">
        <v>0</v>
      </c>
      <c r="I1517" s="19">
        <v>0</v>
      </c>
      <c r="J1517" s="19">
        <v>1938</v>
      </c>
      <c r="K1517" s="19" t="s">
        <v>163</v>
      </c>
      <c r="L1517" s="19">
        <v>1</v>
      </c>
      <c r="M1517" s="19">
        <v>431941</v>
      </c>
      <c r="N1517" s="19" t="s">
        <v>214</v>
      </c>
      <c r="O1517" s="19">
        <v>292967</v>
      </c>
      <c r="P1517" s="229">
        <v>45631.506388888891</v>
      </c>
      <c r="Q1517" s="19">
        <v>292.96699999999998</v>
      </c>
      <c r="R1517" s="19" t="s">
        <v>43</v>
      </c>
      <c r="S1517" s="62" t="s">
        <v>126</v>
      </c>
    </row>
    <row r="1518" spans="1:19" x14ac:dyDescent="0.25">
      <c r="A1518" s="62" t="s">
        <v>126</v>
      </c>
      <c r="B1518" s="19">
        <v>34484776</v>
      </c>
      <c r="C1518" s="19" t="s">
        <v>7585</v>
      </c>
      <c r="D1518" s="19">
        <v>377308</v>
      </c>
      <c r="E1518" s="19">
        <v>4595714</v>
      </c>
      <c r="F1518" s="19">
        <v>20</v>
      </c>
      <c r="G1518" s="36">
        <v>45631</v>
      </c>
      <c r="H1518" s="19">
        <v>0</v>
      </c>
      <c r="I1518" s="19">
        <v>1</v>
      </c>
      <c r="J1518" s="19">
        <v>0</v>
      </c>
      <c r="L1518" s="19">
        <v>1</v>
      </c>
      <c r="O1518" s="19">
        <v>4713</v>
      </c>
      <c r="P1518" s="229">
        <v>45631.50644675926</v>
      </c>
      <c r="Q1518" s="19">
        <v>4.7130000000000001</v>
      </c>
      <c r="R1518" s="19" t="s">
        <v>43</v>
      </c>
      <c r="S1518" s="62" t="s">
        <v>126</v>
      </c>
    </row>
    <row r="1519" spans="1:19" x14ac:dyDescent="0.25">
      <c r="A1519" s="62" t="s">
        <v>126</v>
      </c>
      <c r="B1519" s="19">
        <v>34484776</v>
      </c>
      <c r="C1519" s="19" t="s">
        <v>7585</v>
      </c>
      <c r="D1519" s="19">
        <v>377308</v>
      </c>
      <c r="E1519" s="19">
        <v>4595714</v>
      </c>
      <c r="F1519" s="19">
        <v>21</v>
      </c>
      <c r="G1519" s="36">
        <v>45631</v>
      </c>
      <c r="H1519" s="19">
        <v>0</v>
      </c>
      <c r="I1519" s="19">
        <v>0</v>
      </c>
      <c r="J1519" s="19">
        <v>1933</v>
      </c>
      <c r="K1519" s="19" t="s">
        <v>167</v>
      </c>
      <c r="L1519" s="19">
        <v>1</v>
      </c>
      <c r="O1519" s="19">
        <v>3639850</v>
      </c>
      <c r="P1519" s="229">
        <v>45631.548564814817</v>
      </c>
      <c r="Q1519" s="19">
        <v>3639.85</v>
      </c>
      <c r="R1519" s="19" t="s">
        <v>43</v>
      </c>
      <c r="S1519" s="62" t="s">
        <v>126</v>
      </c>
    </row>
    <row r="1520" spans="1:19" x14ac:dyDescent="0.25">
      <c r="A1520" s="62" t="s">
        <v>126</v>
      </c>
      <c r="B1520" s="19">
        <v>34484776</v>
      </c>
      <c r="C1520" s="19" t="s">
        <v>7585</v>
      </c>
      <c r="D1520" s="19">
        <v>377308</v>
      </c>
      <c r="E1520" s="19">
        <v>4595714</v>
      </c>
      <c r="F1520" s="19">
        <v>22</v>
      </c>
      <c r="G1520" s="36">
        <v>45631</v>
      </c>
      <c r="H1520" s="19">
        <v>0</v>
      </c>
      <c r="I1520" s="19">
        <v>1</v>
      </c>
      <c r="J1520" s="19">
        <v>0</v>
      </c>
      <c r="L1520" s="19">
        <v>1</v>
      </c>
      <c r="O1520" s="19">
        <v>295337</v>
      </c>
      <c r="P1520" s="229">
        <v>45631.551990740743</v>
      </c>
      <c r="Q1520" s="19">
        <v>295.33699999999999</v>
      </c>
      <c r="R1520" s="19" t="s">
        <v>43</v>
      </c>
      <c r="S1520" s="62" t="s">
        <v>126</v>
      </c>
    </row>
    <row r="1521" spans="1:19" x14ac:dyDescent="0.25">
      <c r="A1521" s="62" t="s">
        <v>126</v>
      </c>
      <c r="B1521" s="19">
        <v>34484776</v>
      </c>
      <c r="C1521" s="19" t="s">
        <v>7585</v>
      </c>
      <c r="D1521" s="19">
        <v>377308</v>
      </c>
      <c r="E1521" s="19">
        <v>4595714</v>
      </c>
      <c r="F1521" s="19">
        <v>23</v>
      </c>
      <c r="G1521" s="36">
        <v>45631</v>
      </c>
      <c r="H1521" s="19">
        <v>0</v>
      </c>
      <c r="I1521" s="19">
        <v>0</v>
      </c>
      <c r="J1521" s="19">
        <v>-3</v>
      </c>
      <c r="K1521" s="19" t="s">
        <v>185</v>
      </c>
      <c r="L1521" s="19">
        <v>1</v>
      </c>
      <c r="O1521" s="19">
        <v>15903</v>
      </c>
      <c r="P1521" s="229">
        <v>45631.552175925928</v>
      </c>
      <c r="Q1521" s="19">
        <v>15.903</v>
      </c>
      <c r="R1521" s="19" t="s">
        <v>43</v>
      </c>
      <c r="S1521" s="62" t="s">
        <v>126</v>
      </c>
    </row>
    <row r="1522" spans="1:19" x14ac:dyDescent="0.25">
      <c r="A1522" s="62" t="s">
        <v>126</v>
      </c>
      <c r="B1522" s="19">
        <v>34484776</v>
      </c>
      <c r="C1522" s="19" t="s">
        <v>7585</v>
      </c>
      <c r="D1522" s="19">
        <v>377308</v>
      </c>
      <c r="E1522" s="19">
        <v>4595714</v>
      </c>
      <c r="F1522" s="19">
        <v>24</v>
      </c>
      <c r="G1522" s="36">
        <v>45631</v>
      </c>
      <c r="H1522" s="19">
        <v>1</v>
      </c>
      <c r="I1522" s="19">
        <v>0</v>
      </c>
      <c r="J1522" s="19">
        <v>0</v>
      </c>
      <c r="L1522" s="19">
        <v>1</v>
      </c>
      <c r="M1522" s="19">
        <v>4010427</v>
      </c>
      <c r="N1522" s="19" t="s">
        <v>215</v>
      </c>
      <c r="O1522" s="19">
        <v>818437</v>
      </c>
      <c r="P1522" s="229">
        <v>45631.561643518522</v>
      </c>
      <c r="Q1522" s="19">
        <v>818.43700000000001</v>
      </c>
      <c r="R1522" s="19" t="s">
        <v>43</v>
      </c>
      <c r="S1522" s="62" t="s">
        <v>126</v>
      </c>
    </row>
    <row r="1523" spans="1:19" x14ac:dyDescent="0.25">
      <c r="A1523" s="62" t="s">
        <v>126</v>
      </c>
      <c r="B1523" s="19">
        <v>34484776</v>
      </c>
      <c r="C1523" s="19" t="s">
        <v>7585</v>
      </c>
      <c r="D1523" s="19">
        <v>377308</v>
      </c>
      <c r="E1523" s="19">
        <v>4595714</v>
      </c>
      <c r="F1523" s="19">
        <v>25</v>
      </c>
      <c r="G1523" s="36">
        <v>45631</v>
      </c>
      <c r="H1523" s="19">
        <v>0</v>
      </c>
      <c r="I1523" s="19">
        <v>0</v>
      </c>
      <c r="J1523" s="19">
        <v>1938</v>
      </c>
      <c r="K1523" s="19" t="s">
        <v>163</v>
      </c>
      <c r="L1523" s="19">
        <v>1</v>
      </c>
      <c r="M1523" s="19">
        <v>4010427</v>
      </c>
      <c r="N1523" s="19" t="s">
        <v>215</v>
      </c>
      <c r="O1523" s="19">
        <v>136157</v>
      </c>
      <c r="P1523" s="229">
        <v>45631.563217592593</v>
      </c>
      <c r="Q1523" s="19">
        <v>136.15700000000001</v>
      </c>
      <c r="R1523" s="19" t="s">
        <v>43</v>
      </c>
      <c r="S1523" s="62" t="s">
        <v>126</v>
      </c>
    </row>
    <row r="1524" spans="1:19" x14ac:dyDescent="0.25">
      <c r="A1524" s="62" t="s">
        <v>126</v>
      </c>
      <c r="B1524" s="19">
        <v>34484776</v>
      </c>
      <c r="C1524" s="19" t="s">
        <v>7585</v>
      </c>
      <c r="D1524" s="19">
        <v>377308</v>
      </c>
      <c r="E1524" s="19">
        <v>4595714</v>
      </c>
      <c r="F1524" s="19">
        <v>26</v>
      </c>
      <c r="G1524" s="36">
        <v>45631</v>
      </c>
      <c r="H1524" s="19">
        <v>0</v>
      </c>
      <c r="I1524" s="19">
        <v>1</v>
      </c>
      <c r="J1524" s="19">
        <v>0</v>
      </c>
      <c r="L1524" s="19">
        <v>1</v>
      </c>
      <c r="O1524" s="19">
        <v>330646</v>
      </c>
      <c r="P1524" s="229">
        <v>45631.567048611112</v>
      </c>
      <c r="Q1524" s="19">
        <v>330.64600000000002</v>
      </c>
      <c r="R1524" s="19" t="s">
        <v>43</v>
      </c>
      <c r="S1524" s="62" t="s">
        <v>126</v>
      </c>
    </row>
    <row r="1525" spans="1:19" x14ac:dyDescent="0.25">
      <c r="A1525" s="62" t="s">
        <v>126</v>
      </c>
      <c r="B1525" s="19">
        <v>34484776</v>
      </c>
      <c r="C1525" s="19" t="s">
        <v>7585</v>
      </c>
      <c r="D1525" s="19">
        <v>377308</v>
      </c>
      <c r="E1525" s="19">
        <v>4595714</v>
      </c>
      <c r="F1525" s="19">
        <v>27</v>
      </c>
      <c r="G1525" s="36">
        <v>45631</v>
      </c>
      <c r="H1525" s="19">
        <v>0</v>
      </c>
      <c r="I1525" s="19">
        <v>0</v>
      </c>
      <c r="J1525" s="19">
        <v>-3</v>
      </c>
      <c r="K1525" s="19" t="s">
        <v>185</v>
      </c>
      <c r="L1525" s="19">
        <v>1</v>
      </c>
      <c r="O1525" s="19">
        <v>14424</v>
      </c>
      <c r="P1525" s="229">
        <v>45631.567210648151</v>
      </c>
      <c r="Q1525" s="19">
        <v>14.423999999999999</v>
      </c>
      <c r="R1525" s="19" t="s">
        <v>43</v>
      </c>
      <c r="S1525" s="62" t="s">
        <v>126</v>
      </c>
    </row>
    <row r="1526" spans="1:19" x14ac:dyDescent="0.25">
      <c r="A1526" s="62" t="s">
        <v>126</v>
      </c>
      <c r="B1526" s="19">
        <v>34484776</v>
      </c>
      <c r="C1526" s="19" t="s">
        <v>7585</v>
      </c>
      <c r="D1526" s="19">
        <v>377308</v>
      </c>
      <c r="E1526" s="19">
        <v>4595714</v>
      </c>
      <c r="F1526" s="19">
        <v>28</v>
      </c>
      <c r="G1526" s="36">
        <v>45631</v>
      </c>
      <c r="H1526" s="19">
        <v>1</v>
      </c>
      <c r="I1526" s="19">
        <v>0</v>
      </c>
      <c r="J1526" s="19">
        <v>0</v>
      </c>
      <c r="L1526" s="19">
        <v>1</v>
      </c>
      <c r="M1526" s="19">
        <v>4010427</v>
      </c>
      <c r="N1526" s="19" t="s">
        <v>215</v>
      </c>
      <c r="O1526" s="19">
        <v>183463</v>
      </c>
      <c r="P1526" s="229">
        <v>45631.569340277776</v>
      </c>
      <c r="Q1526" s="19">
        <v>183.46299999999999</v>
      </c>
      <c r="R1526" s="19" t="s">
        <v>43</v>
      </c>
      <c r="S1526" s="62" t="s">
        <v>126</v>
      </c>
    </row>
    <row r="1527" spans="1:19" x14ac:dyDescent="0.25">
      <c r="A1527" s="62" t="s">
        <v>126</v>
      </c>
      <c r="B1527" s="19">
        <v>34484776</v>
      </c>
      <c r="C1527" s="19" t="s">
        <v>7585</v>
      </c>
      <c r="D1527" s="19">
        <v>377308</v>
      </c>
      <c r="E1527" s="19">
        <v>4595714</v>
      </c>
      <c r="F1527" s="19">
        <v>29</v>
      </c>
      <c r="G1527" s="36">
        <v>45631</v>
      </c>
      <c r="H1527" s="19">
        <v>0</v>
      </c>
      <c r="I1527" s="19">
        <v>0</v>
      </c>
      <c r="J1527" s="19">
        <v>1938</v>
      </c>
      <c r="K1527" s="19" t="s">
        <v>163</v>
      </c>
      <c r="L1527" s="19">
        <v>1</v>
      </c>
      <c r="M1527" s="19">
        <v>4010427</v>
      </c>
      <c r="N1527" s="19" t="s">
        <v>215</v>
      </c>
      <c r="O1527" s="19">
        <v>368740</v>
      </c>
      <c r="P1527" s="229">
        <v>45631.573611111111</v>
      </c>
      <c r="Q1527" s="19">
        <v>368.74</v>
      </c>
      <c r="R1527" s="19" t="s">
        <v>43</v>
      </c>
      <c r="S1527" s="62" t="s">
        <v>126</v>
      </c>
    </row>
    <row r="1528" spans="1:19" x14ac:dyDescent="0.25">
      <c r="A1528" s="62" t="s">
        <v>126</v>
      </c>
      <c r="B1528" s="19">
        <v>34484776</v>
      </c>
      <c r="C1528" s="19" t="s">
        <v>7585</v>
      </c>
      <c r="D1528" s="19">
        <v>377308</v>
      </c>
      <c r="E1528" s="19">
        <v>4595714</v>
      </c>
      <c r="F1528" s="19">
        <v>30</v>
      </c>
      <c r="G1528" s="36">
        <v>45631</v>
      </c>
      <c r="H1528" s="19">
        <v>0</v>
      </c>
      <c r="I1528" s="19">
        <v>1</v>
      </c>
      <c r="J1528" s="19">
        <v>0</v>
      </c>
      <c r="L1528" s="19">
        <v>1</v>
      </c>
      <c r="O1528" s="19">
        <v>1225333</v>
      </c>
      <c r="P1528" s="229">
        <v>45631.587789351855</v>
      </c>
      <c r="Q1528" s="19">
        <v>1225.3330000000001</v>
      </c>
      <c r="R1528" s="19" t="s">
        <v>43</v>
      </c>
      <c r="S1528" s="62" t="s">
        <v>126</v>
      </c>
    </row>
    <row r="1529" spans="1:19" x14ac:dyDescent="0.25">
      <c r="A1529" s="62" t="s">
        <v>126</v>
      </c>
      <c r="B1529" s="19">
        <v>34484776</v>
      </c>
      <c r="C1529" s="19" t="s">
        <v>7585</v>
      </c>
      <c r="D1529" s="19">
        <v>377308</v>
      </c>
      <c r="E1529" s="19">
        <v>4595714</v>
      </c>
      <c r="F1529" s="19">
        <v>31</v>
      </c>
      <c r="G1529" s="36">
        <v>45631</v>
      </c>
      <c r="H1529" s="19">
        <v>0</v>
      </c>
      <c r="I1529" s="19">
        <v>0</v>
      </c>
      <c r="J1529" s="19">
        <v>-3</v>
      </c>
      <c r="K1529" s="19" t="s">
        <v>185</v>
      </c>
      <c r="L1529" s="19">
        <v>1</v>
      </c>
      <c r="O1529" s="19">
        <v>15570</v>
      </c>
      <c r="P1529" s="229">
        <v>45631.587962962964</v>
      </c>
      <c r="Q1529" s="19">
        <v>15.57</v>
      </c>
      <c r="R1529" s="19" t="s">
        <v>43</v>
      </c>
      <c r="S1529" s="62" t="s">
        <v>126</v>
      </c>
    </row>
    <row r="1530" spans="1:19" x14ac:dyDescent="0.25">
      <c r="A1530" s="62" t="s">
        <v>126</v>
      </c>
      <c r="B1530" s="19">
        <v>34484776</v>
      </c>
      <c r="C1530" s="19" t="s">
        <v>7585</v>
      </c>
      <c r="D1530" s="19">
        <v>377308</v>
      </c>
      <c r="E1530" s="19">
        <v>4595714</v>
      </c>
      <c r="F1530" s="19">
        <v>32</v>
      </c>
      <c r="G1530" s="36">
        <v>45631</v>
      </c>
      <c r="H1530" s="19">
        <v>1</v>
      </c>
      <c r="I1530" s="19">
        <v>0</v>
      </c>
      <c r="J1530" s="19">
        <v>0</v>
      </c>
      <c r="L1530" s="19">
        <v>1</v>
      </c>
      <c r="M1530" s="19">
        <v>4010427</v>
      </c>
      <c r="N1530" s="19" t="s">
        <v>215</v>
      </c>
      <c r="O1530" s="19">
        <v>1048840</v>
      </c>
      <c r="P1530" s="229">
        <v>45631.600104166668</v>
      </c>
      <c r="Q1530" s="19">
        <v>1048.8399999999999</v>
      </c>
      <c r="R1530" s="19" t="s">
        <v>43</v>
      </c>
      <c r="S1530" s="62" t="s">
        <v>126</v>
      </c>
    </row>
    <row r="1531" spans="1:19" x14ac:dyDescent="0.25">
      <c r="A1531" s="62" t="s">
        <v>126</v>
      </c>
      <c r="B1531" s="19">
        <v>34484776</v>
      </c>
      <c r="C1531" s="19" t="s">
        <v>7585</v>
      </c>
      <c r="D1531" s="19">
        <v>377308</v>
      </c>
      <c r="E1531" s="19">
        <v>4595714</v>
      </c>
      <c r="F1531" s="19">
        <v>33</v>
      </c>
      <c r="G1531" s="36">
        <v>45631</v>
      </c>
      <c r="H1531" s="19">
        <v>0</v>
      </c>
      <c r="I1531" s="19">
        <v>0</v>
      </c>
      <c r="J1531" s="19">
        <v>1938</v>
      </c>
      <c r="K1531" s="19" t="s">
        <v>163</v>
      </c>
      <c r="L1531" s="19">
        <v>1</v>
      </c>
      <c r="M1531" s="19">
        <v>4010427</v>
      </c>
      <c r="N1531" s="19" t="s">
        <v>215</v>
      </c>
      <c r="O1531" s="19">
        <v>391670</v>
      </c>
      <c r="P1531" s="229">
        <v>45631.604641203703</v>
      </c>
      <c r="Q1531" s="19">
        <v>391.67</v>
      </c>
      <c r="R1531" s="19" t="s">
        <v>43</v>
      </c>
      <c r="S1531" s="62" t="s">
        <v>126</v>
      </c>
    </row>
    <row r="1532" spans="1:19" x14ac:dyDescent="0.25">
      <c r="A1532" s="62" t="s">
        <v>126</v>
      </c>
      <c r="B1532" s="19">
        <v>34484776</v>
      </c>
      <c r="C1532" s="19" t="s">
        <v>7585</v>
      </c>
      <c r="D1532" s="19">
        <v>377308</v>
      </c>
      <c r="E1532" s="19">
        <v>4595714</v>
      </c>
      <c r="F1532" s="19">
        <v>34</v>
      </c>
      <c r="G1532" s="36">
        <v>45631</v>
      </c>
      <c r="H1532" s="19">
        <v>0</v>
      </c>
      <c r="I1532" s="19">
        <v>1</v>
      </c>
      <c r="J1532" s="19">
        <v>0</v>
      </c>
      <c r="L1532" s="19">
        <v>1</v>
      </c>
      <c r="O1532" s="19">
        <v>877420</v>
      </c>
      <c r="P1532" s="229">
        <v>45631.614791666667</v>
      </c>
      <c r="Q1532" s="19">
        <v>877.42</v>
      </c>
      <c r="R1532" s="19" t="s">
        <v>43</v>
      </c>
      <c r="S1532" s="62" t="s">
        <v>126</v>
      </c>
    </row>
    <row r="1533" spans="1:19" x14ac:dyDescent="0.25">
      <c r="A1533" s="62" t="s">
        <v>126</v>
      </c>
      <c r="B1533" s="19">
        <v>34484776</v>
      </c>
      <c r="C1533" s="19" t="s">
        <v>7585</v>
      </c>
      <c r="D1533" s="19">
        <v>377308</v>
      </c>
      <c r="E1533" s="19">
        <v>4595714</v>
      </c>
      <c r="F1533" s="19">
        <v>35</v>
      </c>
      <c r="G1533" s="36">
        <v>45631</v>
      </c>
      <c r="H1533" s="19">
        <v>1</v>
      </c>
      <c r="I1533" s="19">
        <v>0</v>
      </c>
      <c r="J1533" s="19">
        <v>0</v>
      </c>
      <c r="L1533" s="19">
        <v>1</v>
      </c>
      <c r="M1533" s="19">
        <v>431941</v>
      </c>
      <c r="N1533" s="19" t="s">
        <v>214</v>
      </c>
      <c r="O1533" s="19">
        <v>487987</v>
      </c>
      <c r="P1533" s="229">
        <v>45631.620439814818</v>
      </c>
      <c r="Q1533" s="19">
        <v>487.98700000000002</v>
      </c>
      <c r="R1533" s="19" t="s">
        <v>43</v>
      </c>
      <c r="S1533" s="62" t="s">
        <v>126</v>
      </c>
    </row>
    <row r="1534" spans="1:19" x14ac:dyDescent="0.25">
      <c r="A1534" s="62" t="s">
        <v>126</v>
      </c>
      <c r="B1534" s="19">
        <v>34484776</v>
      </c>
      <c r="C1534" s="19" t="s">
        <v>7585</v>
      </c>
      <c r="D1534" s="19">
        <v>377308</v>
      </c>
      <c r="E1534" s="19">
        <v>4595714</v>
      </c>
      <c r="F1534" s="19">
        <v>36</v>
      </c>
      <c r="G1534" s="36">
        <v>45631</v>
      </c>
      <c r="H1534" s="19">
        <v>0</v>
      </c>
      <c r="I1534" s="19">
        <v>0</v>
      </c>
      <c r="J1534" s="19">
        <v>1938</v>
      </c>
      <c r="K1534" s="19" t="s">
        <v>163</v>
      </c>
      <c r="L1534" s="19">
        <v>1</v>
      </c>
      <c r="M1534" s="19">
        <v>431941</v>
      </c>
      <c r="N1534" s="19" t="s">
        <v>214</v>
      </c>
      <c r="O1534" s="19">
        <v>96077</v>
      </c>
      <c r="P1534" s="229">
        <v>45631.621550925927</v>
      </c>
      <c r="Q1534" s="19">
        <v>96.076999999999998</v>
      </c>
      <c r="R1534" s="19" t="s">
        <v>43</v>
      </c>
      <c r="S1534" s="62" t="s">
        <v>126</v>
      </c>
    </row>
    <row r="1535" spans="1:19" x14ac:dyDescent="0.25">
      <c r="A1535" s="62" t="s">
        <v>126</v>
      </c>
      <c r="B1535" s="19">
        <v>34484776</v>
      </c>
      <c r="C1535" s="19" t="s">
        <v>7585</v>
      </c>
      <c r="D1535" s="19">
        <v>377308</v>
      </c>
      <c r="E1535" s="19">
        <v>4595714</v>
      </c>
      <c r="F1535" s="19">
        <v>37</v>
      </c>
      <c r="G1535" s="36">
        <v>45631</v>
      </c>
      <c r="H1535" s="19">
        <v>0</v>
      </c>
      <c r="I1535" s="19">
        <v>1</v>
      </c>
      <c r="J1535" s="19">
        <v>0</v>
      </c>
      <c r="L1535" s="19">
        <v>1</v>
      </c>
      <c r="O1535" s="19">
        <v>470450</v>
      </c>
      <c r="P1535" s="229">
        <v>45631.627002314817</v>
      </c>
      <c r="Q1535" s="19">
        <v>470.45</v>
      </c>
      <c r="R1535" s="19" t="s">
        <v>43</v>
      </c>
      <c r="S1535" s="62" t="s">
        <v>126</v>
      </c>
    </row>
    <row r="1536" spans="1:19" x14ac:dyDescent="0.25">
      <c r="A1536" s="62" t="s">
        <v>126</v>
      </c>
      <c r="B1536" s="19">
        <v>34484776</v>
      </c>
      <c r="C1536" s="19" t="s">
        <v>7585</v>
      </c>
      <c r="D1536" s="19">
        <v>377308</v>
      </c>
      <c r="E1536" s="19">
        <v>4595714</v>
      </c>
      <c r="F1536" s="19">
        <v>38</v>
      </c>
      <c r="G1536" s="36">
        <v>45631</v>
      </c>
      <c r="H1536" s="19">
        <v>0</v>
      </c>
      <c r="I1536" s="19">
        <v>0</v>
      </c>
      <c r="J1536" s="19">
        <v>1934</v>
      </c>
      <c r="K1536" s="19" t="s">
        <v>160</v>
      </c>
      <c r="L1536" s="19">
        <v>1</v>
      </c>
      <c r="O1536" s="19">
        <v>896630</v>
      </c>
      <c r="P1536" s="229">
        <v>45631.637384259258</v>
      </c>
      <c r="Q1536" s="19">
        <v>896.63</v>
      </c>
      <c r="R1536" s="19" t="s">
        <v>43</v>
      </c>
      <c r="S1536" s="62" t="s">
        <v>126</v>
      </c>
    </row>
    <row r="1537" spans="1:19" x14ac:dyDescent="0.25">
      <c r="A1537" s="62" t="s">
        <v>126</v>
      </c>
      <c r="B1537" s="19">
        <v>34484776</v>
      </c>
      <c r="C1537" s="19" t="s">
        <v>7585</v>
      </c>
      <c r="D1537" s="19">
        <v>377308</v>
      </c>
      <c r="E1537" s="19">
        <v>4595714</v>
      </c>
      <c r="F1537" s="19">
        <v>39</v>
      </c>
      <c r="G1537" s="36">
        <v>45631</v>
      </c>
      <c r="H1537" s="19">
        <v>0</v>
      </c>
      <c r="I1537" s="19">
        <v>1</v>
      </c>
      <c r="J1537" s="19">
        <v>0</v>
      </c>
      <c r="L1537" s="19">
        <v>1</v>
      </c>
      <c r="O1537" s="19">
        <v>1718290</v>
      </c>
      <c r="P1537" s="229">
        <v>45631.657268518517</v>
      </c>
      <c r="Q1537" s="19">
        <v>1718.29</v>
      </c>
      <c r="R1537" s="19" t="s">
        <v>43</v>
      </c>
      <c r="S1537" s="62" t="s">
        <v>126</v>
      </c>
    </row>
    <row r="1538" spans="1:19" x14ac:dyDescent="0.25">
      <c r="A1538" s="62" t="s">
        <v>126</v>
      </c>
      <c r="B1538" s="19">
        <v>34484776</v>
      </c>
      <c r="C1538" s="19" t="s">
        <v>7585</v>
      </c>
      <c r="D1538" s="19">
        <v>377308</v>
      </c>
      <c r="E1538" s="19">
        <v>4595714</v>
      </c>
      <c r="F1538" s="19">
        <v>40</v>
      </c>
      <c r="G1538" s="36">
        <v>45631</v>
      </c>
      <c r="H1538" s="19">
        <v>1</v>
      </c>
      <c r="I1538" s="19">
        <v>0</v>
      </c>
      <c r="J1538" s="19">
        <v>0</v>
      </c>
      <c r="L1538" s="19">
        <v>1</v>
      </c>
      <c r="M1538" s="19">
        <v>431941</v>
      </c>
      <c r="N1538" s="19" t="s">
        <v>214</v>
      </c>
      <c r="O1538" s="19">
        <v>1268176</v>
      </c>
      <c r="P1538" s="229">
        <v>45631.671944444446</v>
      </c>
      <c r="Q1538" s="19">
        <v>1268.1759999999999</v>
      </c>
      <c r="R1538" s="19" t="s">
        <v>43</v>
      </c>
      <c r="S1538" s="62" t="s">
        <v>126</v>
      </c>
    </row>
    <row r="1539" spans="1:19" x14ac:dyDescent="0.25">
      <c r="A1539" s="62" t="s">
        <v>126</v>
      </c>
      <c r="B1539" s="19">
        <v>34484776</v>
      </c>
      <c r="C1539" s="19" t="s">
        <v>7585</v>
      </c>
      <c r="D1539" s="19">
        <v>377308</v>
      </c>
      <c r="E1539" s="19">
        <v>4595714</v>
      </c>
      <c r="F1539" s="19">
        <v>41</v>
      </c>
      <c r="G1539" s="36">
        <v>45631</v>
      </c>
      <c r="H1539" s="19">
        <v>0</v>
      </c>
      <c r="I1539" s="19">
        <v>0</v>
      </c>
      <c r="J1539" s="19">
        <v>1938</v>
      </c>
      <c r="K1539" s="19" t="s">
        <v>163</v>
      </c>
      <c r="L1539" s="19">
        <v>1</v>
      </c>
      <c r="M1539" s="19">
        <v>431941</v>
      </c>
      <c r="N1539" s="19" t="s">
        <v>214</v>
      </c>
      <c r="O1539" s="19">
        <v>147250</v>
      </c>
      <c r="P1539" s="229">
        <v>45631.673645833333</v>
      </c>
      <c r="Q1539" s="19">
        <v>147.25</v>
      </c>
      <c r="R1539" s="19" t="s">
        <v>43</v>
      </c>
      <c r="S1539" s="62" t="s">
        <v>126</v>
      </c>
    </row>
    <row r="1540" spans="1:19" x14ac:dyDescent="0.25">
      <c r="A1540" s="62" t="s">
        <v>126</v>
      </c>
      <c r="B1540" s="19">
        <v>34484776</v>
      </c>
      <c r="C1540" s="19" t="s">
        <v>7585</v>
      </c>
      <c r="D1540" s="19">
        <v>377308</v>
      </c>
      <c r="E1540" s="19">
        <v>4595714</v>
      </c>
      <c r="F1540" s="19">
        <v>42</v>
      </c>
      <c r="G1540" s="36">
        <v>45631</v>
      </c>
      <c r="H1540" s="19">
        <v>0</v>
      </c>
      <c r="I1540" s="19">
        <v>1</v>
      </c>
      <c r="J1540" s="19">
        <v>0</v>
      </c>
      <c r="L1540" s="19">
        <v>1</v>
      </c>
      <c r="O1540" s="19">
        <v>441960</v>
      </c>
      <c r="P1540" s="229">
        <v>45631.678761574076</v>
      </c>
      <c r="Q1540" s="19">
        <v>441.96</v>
      </c>
      <c r="R1540" s="19" t="s">
        <v>43</v>
      </c>
      <c r="S1540" s="62" t="s">
        <v>126</v>
      </c>
    </row>
    <row r="1541" spans="1:19" x14ac:dyDescent="0.25">
      <c r="A1541" s="62" t="s">
        <v>126</v>
      </c>
      <c r="B1541" s="19">
        <v>34484776</v>
      </c>
      <c r="C1541" s="19" t="s">
        <v>7585</v>
      </c>
      <c r="D1541" s="19">
        <v>377308</v>
      </c>
      <c r="E1541" s="19">
        <v>4595714</v>
      </c>
      <c r="F1541" s="19">
        <v>43</v>
      </c>
      <c r="G1541" s="36">
        <v>45631</v>
      </c>
      <c r="H1541" s="19">
        <v>0</v>
      </c>
      <c r="I1541" s="19">
        <v>0</v>
      </c>
      <c r="J1541" s="19">
        <v>-3</v>
      </c>
      <c r="K1541" s="19" t="s">
        <v>185</v>
      </c>
      <c r="L1541" s="19">
        <v>1</v>
      </c>
      <c r="O1541" s="19">
        <v>18594</v>
      </c>
      <c r="P1541" s="229">
        <v>45631.678981481484</v>
      </c>
      <c r="Q1541" s="19">
        <v>18.594000000000001</v>
      </c>
      <c r="R1541" s="19" t="s">
        <v>43</v>
      </c>
      <c r="S1541" s="62" t="s">
        <v>126</v>
      </c>
    </row>
    <row r="1542" spans="1:19" x14ac:dyDescent="0.25">
      <c r="A1542" s="62" t="s">
        <v>126</v>
      </c>
      <c r="B1542" s="19">
        <v>34484776</v>
      </c>
      <c r="C1542" s="19" t="s">
        <v>7585</v>
      </c>
      <c r="D1542" s="19">
        <v>377308</v>
      </c>
      <c r="E1542" s="19">
        <v>4595714</v>
      </c>
      <c r="F1542" s="19">
        <v>44</v>
      </c>
      <c r="G1542" s="36">
        <v>45631</v>
      </c>
      <c r="H1542" s="19">
        <v>1</v>
      </c>
      <c r="I1542" s="19">
        <v>0</v>
      </c>
      <c r="J1542" s="19">
        <v>0</v>
      </c>
      <c r="L1542" s="19">
        <v>1</v>
      </c>
      <c r="M1542" s="19">
        <v>4010427</v>
      </c>
      <c r="N1542" s="19" t="s">
        <v>215</v>
      </c>
      <c r="O1542" s="19">
        <v>223056</v>
      </c>
      <c r="P1542" s="229">
        <v>45631.681562500002</v>
      </c>
      <c r="Q1542" s="19">
        <v>223.05600000000001</v>
      </c>
      <c r="R1542" s="19" t="s">
        <v>43</v>
      </c>
      <c r="S1542" s="62" t="s">
        <v>126</v>
      </c>
    </row>
    <row r="1543" spans="1:19" x14ac:dyDescent="0.25">
      <c r="A1543" s="62" t="s">
        <v>126</v>
      </c>
      <c r="B1543" s="19">
        <v>34484776</v>
      </c>
      <c r="C1543" s="19" t="s">
        <v>7585</v>
      </c>
      <c r="D1543" s="19">
        <v>377308</v>
      </c>
      <c r="E1543" s="19">
        <v>4595714</v>
      </c>
      <c r="F1543" s="19">
        <v>45</v>
      </c>
      <c r="G1543" s="36">
        <v>45631</v>
      </c>
      <c r="H1543" s="19">
        <v>0</v>
      </c>
      <c r="I1543" s="19">
        <v>0</v>
      </c>
      <c r="J1543" s="19">
        <v>1938</v>
      </c>
      <c r="K1543" s="19" t="s">
        <v>163</v>
      </c>
      <c r="L1543" s="19">
        <v>1</v>
      </c>
      <c r="M1543" s="19">
        <v>4010427</v>
      </c>
      <c r="N1543" s="19" t="s">
        <v>215</v>
      </c>
      <c r="O1543" s="19">
        <v>552964</v>
      </c>
      <c r="P1543" s="229">
        <v>45631.687962962962</v>
      </c>
      <c r="Q1543" s="19">
        <v>552.96400000000006</v>
      </c>
      <c r="R1543" s="19" t="s">
        <v>43</v>
      </c>
      <c r="S1543" s="62" t="s">
        <v>126</v>
      </c>
    </row>
    <row r="1544" spans="1:19" x14ac:dyDescent="0.25">
      <c r="A1544" s="62" t="s">
        <v>126</v>
      </c>
      <c r="B1544" s="19">
        <v>34484776</v>
      </c>
      <c r="C1544" s="19" t="s">
        <v>7585</v>
      </c>
      <c r="D1544" s="19">
        <v>377308</v>
      </c>
      <c r="E1544" s="19">
        <v>4595714</v>
      </c>
      <c r="F1544" s="19">
        <v>46</v>
      </c>
      <c r="G1544" s="36">
        <v>45631</v>
      </c>
      <c r="H1544" s="19">
        <v>0</v>
      </c>
      <c r="I1544" s="19">
        <v>1</v>
      </c>
      <c r="J1544" s="19">
        <v>0</v>
      </c>
      <c r="L1544" s="19">
        <v>1</v>
      </c>
      <c r="O1544" s="19">
        <v>1780530</v>
      </c>
      <c r="P1544" s="229">
        <v>45631.708564814813</v>
      </c>
      <c r="Q1544" s="19">
        <v>1780.53</v>
      </c>
      <c r="R1544" s="19" t="s">
        <v>43</v>
      </c>
      <c r="S1544" s="62" t="s">
        <v>126</v>
      </c>
    </row>
    <row r="1545" spans="1:19" x14ac:dyDescent="0.25">
      <c r="A1545" s="62" t="s">
        <v>126</v>
      </c>
      <c r="B1545" s="19">
        <v>34484776</v>
      </c>
      <c r="C1545" s="19" t="s">
        <v>7585</v>
      </c>
      <c r="D1545" s="19">
        <v>377308</v>
      </c>
      <c r="E1545" s="19">
        <v>4595714</v>
      </c>
      <c r="F1545" s="19">
        <v>47</v>
      </c>
      <c r="G1545" s="36">
        <v>45631</v>
      </c>
      <c r="H1545" s="19">
        <v>0</v>
      </c>
      <c r="I1545" s="19">
        <v>0</v>
      </c>
      <c r="J1545" s="19">
        <v>0</v>
      </c>
      <c r="L1545" s="19">
        <v>2</v>
      </c>
      <c r="O1545" s="19">
        <v>0</v>
      </c>
      <c r="P1545" s="229">
        <v>45631.708564814813</v>
      </c>
      <c r="Q1545" s="19">
        <v>0</v>
      </c>
      <c r="R1545" s="19" t="s">
        <v>43</v>
      </c>
      <c r="S1545" s="62" t="s">
        <v>126</v>
      </c>
    </row>
    <row r="1546" spans="1:19" x14ac:dyDescent="0.25">
      <c r="A1546" s="62" t="s">
        <v>126</v>
      </c>
      <c r="B1546" s="19">
        <v>34484776</v>
      </c>
      <c r="C1546" s="19" t="s">
        <v>7585</v>
      </c>
      <c r="D1546" s="19">
        <v>377308</v>
      </c>
      <c r="E1546" s="19">
        <v>4595714</v>
      </c>
      <c r="F1546" s="19">
        <v>1</v>
      </c>
      <c r="G1546" s="36">
        <v>45632</v>
      </c>
      <c r="H1546" s="19">
        <v>0</v>
      </c>
      <c r="I1546" s="19">
        <v>0</v>
      </c>
      <c r="J1546" s="19">
        <v>0</v>
      </c>
      <c r="L1546" s="19">
        <v>0</v>
      </c>
      <c r="O1546" s="19">
        <v>3</v>
      </c>
      <c r="P1546" s="229">
        <v>45632.332511574074</v>
      </c>
      <c r="Q1546" s="19">
        <v>3.0000000000000001E-3</v>
      </c>
      <c r="R1546" s="19" t="s">
        <v>43</v>
      </c>
      <c r="S1546" s="62" t="s">
        <v>126</v>
      </c>
    </row>
    <row r="1547" spans="1:19" x14ac:dyDescent="0.25">
      <c r="A1547" s="62" t="s">
        <v>126</v>
      </c>
      <c r="B1547" s="19">
        <v>34484776</v>
      </c>
      <c r="C1547" s="19" t="s">
        <v>7585</v>
      </c>
      <c r="D1547" s="19">
        <v>377308</v>
      </c>
      <c r="E1547" s="19">
        <v>4595714</v>
      </c>
      <c r="F1547" s="19">
        <v>2</v>
      </c>
      <c r="G1547" s="36">
        <v>45632</v>
      </c>
      <c r="H1547" s="19">
        <v>0</v>
      </c>
      <c r="I1547" s="19">
        <v>0</v>
      </c>
      <c r="J1547" s="19">
        <v>0</v>
      </c>
      <c r="L1547" s="19">
        <v>1</v>
      </c>
      <c r="O1547" s="19">
        <v>6047</v>
      </c>
      <c r="P1547" s="229">
        <v>45632.332592592589</v>
      </c>
      <c r="Q1547" s="19">
        <v>6.0469999999999997</v>
      </c>
      <c r="R1547" s="19" t="s">
        <v>43</v>
      </c>
      <c r="S1547" s="62" t="s">
        <v>126</v>
      </c>
    </row>
    <row r="1548" spans="1:19" x14ac:dyDescent="0.25">
      <c r="A1548" s="62" t="s">
        <v>126</v>
      </c>
      <c r="B1548" s="19">
        <v>34484776</v>
      </c>
      <c r="C1548" s="19" t="s">
        <v>7585</v>
      </c>
      <c r="D1548" s="19">
        <v>377308</v>
      </c>
      <c r="E1548" s="19">
        <v>4595714</v>
      </c>
      <c r="F1548" s="19">
        <v>3</v>
      </c>
      <c r="G1548" s="36">
        <v>45632</v>
      </c>
      <c r="H1548" s="19">
        <v>0</v>
      </c>
      <c r="I1548" s="19">
        <v>1</v>
      </c>
      <c r="J1548" s="19">
        <v>0</v>
      </c>
      <c r="L1548" s="19">
        <v>1</v>
      </c>
      <c r="O1548" s="19">
        <v>107733</v>
      </c>
      <c r="P1548" s="229">
        <v>45632.333831018521</v>
      </c>
      <c r="Q1548" s="19">
        <v>107.733</v>
      </c>
      <c r="R1548" s="19" t="s">
        <v>43</v>
      </c>
      <c r="S1548" s="62" t="s">
        <v>126</v>
      </c>
    </row>
    <row r="1549" spans="1:19" x14ac:dyDescent="0.25">
      <c r="A1549" s="62" t="s">
        <v>126</v>
      </c>
      <c r="B1549" s="19">
        <v>34484776</v>
      </c>
      <c r="C1549" s="19" t="s">
        <v>7585</v>
      </c>
      <c r="D1549" s="19">
        <v>377308</v>
      </c>
      <c r="E1549" s="19">
        <v>4595714</v>
      </c>
      <c r="F1549" s="19">
        <v>4</v>
      </c>
      <c r="G1549" s="36">
        <v>45632</v>
      </c>
      <c r="H1549" s="19">
        <v>1</v>
      </c>
      <c r="I1549" s="19">
        <v>0</v>
      </c>
      <c r="J1549" s="19">
        <v>0</v>
      </c>
      <c r="L1549" s="19">
        <v>1</v>
      </c>
      <c r="M1549" s="19">
        <v>431941</v>
      </c>
      <c r="N1549" s="19" t="s">
        <v>214</v>
      </c>
      <c r="O1549" s="19">
        <v>770870</v>
      </c>
      <c r="P1549" s="229">
        <v>45632.34275462963</v>
      </c>
      <c r="Q1549" s="19">
        <v>770.87</v>
      </c>
      <c r="R1549" s="19" t="s">
        <v>43</v>
      </c>
      <c r="S1549" s="62" t="s">
        <v>126</v>
      </c>
    </row>
    <row r="1550" spans="1:19" x14ac:dyDescent="0.25">
      <c r="A1550" s="62" t="s">
        <v>126</v>
      </c>
      <c r="B1550" s="19">
        <v>34484776</v>
      </c>
      <c r="C1550" s="19" t="s">
        <v>7585</v>
      </c>
      <c r="D1550" s="19">
        <v>377308</v>
      </c>
      <c r="E1550" s="19">
        <v>4595714</v>
      </c>
      <c r="F1550" s="19">
        <v>5</v>
      </c>
      <c r="G1550" s="36">
        <v>45632</v>
      </c>
      <c r="H1550" s="19">
        <v>0</v>
      </c>
      <c r="I1550" s="19">
        <v>0</v>
      </c>
      <c r="J1550" s="19">
        <v>1938</v>
      </c>
      <c r="K1550" s="19" t="s">
        <v>163</v>
      </c>
      <c r="L1550" s="19">
        <v>1</v>
      </c>
      <c r="M1550" s="19">
        <v>431941</v>
      </c>
      <c r="N1550" s="19" t="s">
        <v>214</v>
      </c>
      <c r="O1550" s="19">
        <v>208467</v>
      </c>
      <c r="P1550" s="229">
        <v>45632.345173611109</v>
      </c>
      <c r="Q1550" s="19">
        <v>208.46700000000001</v>
      </c>
      <c r="R1550" s="19" t="s">
        <v>43</v>
      </c>
      <c r="S1550" s="62" t="s">
        <v>126</v>
      </c>
    </row>
    <row r="1551" spans="1:19" x14ac:dyDescent="0.25">
      <c r="A1551" s="62" t="s">
        <v>126</v>
      </c>
      <c r="B1551" s="19">
        <v>34484776</v>
      </c>
      <c r="C1551" s="19" t="s">
        <v>7585</v>
      </c>
      <c r="D1551" s="19">
        <v>377308</v>
      </c>
      <c r="E1551" s="19">
        <v>4595714</v>
      </c>
      <c r="F1551" s="19">
        <v>6</v>
      </c>
      <c r="G1551" s="36">
        <v>45632</v>
      </c>
      <c r="H1551" s="19">
        <v>0</v>
      </c>
      <c r="I1551" s="19">
        <v>1</v>
      </c>
      <c r="J1551" s="19">
        <v>0</v>
      </c>
      <c r="L1551" s="19">
        <v>1</v>
      </c>
      <c r="O1551" s="19">
        <v>1267780</v>
      </c>
      <c r="P1551" s="229">
        <v>45632.359837962962</v>
      </c>
      <c r="Q1551" s="19">
        <v>1267.78</v>
      </c>
      <c r="R1551" s="19" t="s">
        <v>43</v>
      </c>
      <c r="S1551" s="62" t="s">
        <v>126</v>
      </c>
    </row>
    <row r="1552" spans="1:19" x14ac:dyDescent="0.25">
      <c r="A1552" s="62" t="s">
        <v>126</v>
      </c>
      <c r="B1552" s="19">
        <v>34484776</v>
      </c>
      <c r="C1552" s="19" t="s">
        <v>7585</v>
      </c>
      <c r="D1552" s="19">
        <v>377308</v>
      </c>
      <c r="E1552" s="19">
        <v>4595714</v>
      </c>
      <c r="F1552" s="19">
        <v>7</v>
      </c>
      <c r="G1552" s="36">
        <v>45632</v>
      </c>
      <c r="H1552" s="19">
        <v>1</v>
      </c>
      <c r="I1552" s="19">
        <v>0</v>
      </c>
      <c r="J1552" s="19">
        <v>0</v>
      </c>
      <c r="L1552" s="19">
        <v>1</v>
      </c>
      <c r="M1552" s="19">
        <v>431941</v>
      </c>
      <c r="N1552" s="19" t="s">
        <v>214</v>
      </c>
      <c r="O1552" s="19">
        <v>606753</v>
      </c>
      <c r="P1552" s="229">
        <v>45632.366863425923</v>
      </c>
      <c r="Q1552" s="19">
        <v>606.75300000000004</v>
      </c>
      <c r="R1552" s="19" t="s">
        <v>43</v>
      </c>
      <c r="S1552" s="62" t="s">
        <v>126</v>
      </c>
    </row>
    <row r="1553" spans="1:19" x14ac:dyDescent="0.25">
      <c r="A1553" s="62" t="s">
        <v>126</v>
      </c>
      <c r="B1553" s="19">
        <v>34484776</v>
      </c>
      <c r="C1553" s="19" t="s">
        <v>7585</v>
      </c>
      <c r="D1553" s="19">
        <v>377308</v>
      </c>
      <c r="E1553" s="19">
        <v>4595714</v>
      </c>
      <c r="F1553" s="19">
        <v>8</v>
      </c>
      <c r="G1553" s="36">
        <v>45632</v>
      </c>
      <c r="H1553" s="19">
        <v>0</v>
      </c>
      <c r="I1553" s="19">
        <v>0</v>
      </c>
      <c r="J1553" s="19">
        <v>1938</v>
      </c>
      <c r="K1553" s="19" t="s">
        <v>163</v>
      </c>
      <c r="L1553" s="19">
        <v>1</v>
      </c>
      <c r="M1553" s="19">
        <v>431941</v>
      </c>
      <c r="N1553" s="19" t="s">
        <v>214</v>
      </c>
      <c r="O1553" s="19">
        <v>348090</v>
      </c>
      <c r="P1553" s="229">
        <v>45632.370891203704</v>
      </c>
      <c r="Q1553" s="19">
        <v>348.09</v>
      </c>
      <c r="R1553" s="19" t="s">
        <v>43</v>
      </c>
      <c r="S1553" s="62" t="s">
        <v>126</v>
      </c>
    </row>
    <row r="1554" spans="1:19" x14ac:dyDescent="0.25">
      <c r="A1554" s="62" t="s">
        <v>126</v>
      </c>
      <c r="B1554" s="19">
        <v>34484776</v>
      </c>
      <c r="C1554" s="19" t="s">
        <v>7585</v>
      </c>
      <c r="D1554" s="19">
        <v>377308</v>
      </c>
      <c r="E1554" s="19">
        <v>4595714</v>
      </c>
      <c r="F1554" s="19">
        <v>9</v>
      </c>
      <c r="G1554" s="36">
        <v>45632</v>
      </c>
      <c r="H1554" s="19">
        <v>0</v>
      </c>
      <c r="I1554" s="19">
        <v>1</v>
      </c>
      <c r="J1554" s="19">
        <v>0</v>
      </c>
      <c r="L1554" s="19">
        <v>1</v>
      </c>
      <c r="O1554" s="19">
        <v>3558547</v>
      </c>
      <c r="P1554" s="229">
        <v>45632.412083333336</v>
      </c>
      <c r="Q1554" s="19">
        <v>3558.547</v>
      </c>
      <c r="R1554" s="19" t="s">
        <v>43</v>
      </c>
      <c r="S1554" s="62" t="s">
        <v>126</v>
      </c>
    </row>
    <row r="1555" spans="1:19" x14ac:dyDescent="0.25">
      <c r="A1555" s="62" t="s">
        <v>126</v>
      </c>
      <c r="B1555" s="19">
        <v>34484776</v>
      </c>
      <c r="C1555" s="19" t="s">
        <v>7585</v>
      </c>
      <c r="D1555" s="19">
        <v>377308</v>
      </c>
      <c r="E1555" s="19">
        <v>4595714</v>
      </c>
      <c r="F1555" s="19">
        <v>10</v>
      </c>
      <c r="G1555" s="36">
        <v>45632</v>
      </c>
      <c r="H1555" s="19">
        <v>0</v>
      </c>
      <c r="I1555" s="19">
        <v>0</v>
      </c>
      <c r="J1555" s="19">
        <v>-3</v>
      </c>
      <c r="K1555" s="19" t="s">
        <v>185</v>
      </c>
      <c r="L1555" s="19">
        <v>1</v>
      </c>
      <c r="O1555" s="19">
        <v>13666</v>
      </c>
      <c r="P1555" s="229">
        <v>45632.412233796298</v>
      </c>
      <c r="Q1555" s="19">
        <v>13.666</v>
      </c>
      <c r="R1555" s="19" t="s">
        <v>43</v>
      </c>
      <c r="S1555" s="62" t="s">
        <v>126</v>
      </c>
    </row>
    <row r="1556" spans="1:19" x14ac:dyDescent="0.25">
      <c r="A1556" s="62" t="s">
        <v>126</v>
      </c>
      <c r="B1556" s="19">
        <v>34484776</v>
      </c>
      <c r="C1556" s="19" t="s">
        <v>7585</v>
      </c>
      <c r="D1556" s="19">
        <v>377308</v>
      </c>
      <c r="E1556" s="19">
        <v>4595714</v>
      </c>
      <c r="F1556" s="19">
        <v>11</v>
      </c>
      <c r="G1556" s="36">
        <v>45632</v>
      </c>
      <c r="H1556" s="19">
        <v>1</v>
      </c>
      <c r="I1556" s="19">
        <v>0</v>
      </c>
      <c r="J1556" s="19">
        <v>0</v>
      </c>
      <c r="L1556" s="19">
        <v>1</v>
      </c>
      <c r="M1556" s="19">
        <v>4010427</v>
      </c>
      <c r="N1556" s="19" t="s">
        <v>215</v>
      </c>
      <c r="O1556" s="19">
        <v>281677</v>
      </c>
      <c r="P1556" s="229">
        <v>45632.415497685186</v>
      </c>
      <c r="Q1556" s="19">
        <v>281.67700000000002</v>
      </c>
      <c r="R1556" s="19" t="s">
        <v>43</v>
      </c>
      <c r="S1556" s="62" t="s">
        <v>126</v>
      </c>
    </row>
    <row r="1557" spans="1:19" x14ac:dyDescent="0.25">
      <c r="A1557" s="62" t="s">
        <v>126</v>
      </c>
      <c r="B1557" s="19">
        <v>34484776</v>
      </c>
      <c r="C1557" s="19" t="s">
        <v>7585</v>
      </c>
      <c r="D1557" s="19">
        <v>377308</v>
      </c>
      <c r="E1557" s="19">
        <v>4595714</v>
      </c>
      <c r="F1557" s="19">
        <v>12</v>
      </c>
      <c r="G1557" s="36">
        <v>45632</v>
      </c>
      <c r="H1557" s="19">
        <v>0</v>
      </c>
      <c r="I1557" s="19">
        <v>0</v>
      </c>
      <c r="J1557" s="19">
        <v>1938</v>
      </c>
      <c r="K1557" s="19" t="s">
        <v>163</v>
      </c>
      <c r="L1557" s="19">
        <v>1</v>
      </c>
      <c r="M1557" s="19">
        <v>4010427</v>
      </c>
      <c r="N1557" s="19" t="s">
        <v>215</v>
      </c>
      <c r="O1557" s="19">
        <v>203660</v>
      </c>
      <c r="P1557" s="229">
        <v>45632.417858796296</v>
      </c>
      <c r="Q1557" s="19">
        <v>203.66</v>
      </c>
      <c r="R1557" s="19" t="s">
        <v>43</v>
      </c>
      <c r="S1557" s="62" t="s">
        <v>126</v>
      </c>
    </row>
    <row r="1558" spans="1:19" x14ac:dyDescent="0.25">
      <c r="A1558" s="62" t="s">
        <v>126</v>
      </c>
      <c r="B1558" s="19">
        <v>34484776</v>
      </c>
      <c r="C1558" s="19" t="s">
        <v>7585</v>
      </c>
      <c r="D1558" s="19">
        <v>377308</v>
      </c>
      <c r="E1558" s="19">
        <v>4595714</v>
      </c>
      <c r="F1558" s="19">
        <v>13</v>
      </c>
      <c r="G1558" s="36">
        <v>45632</v>
      </c>
      <c r="H1558" s="19">
        <v>0</v>
      </c>
      <c r="I1558" s="19">
        <v>1</v>
      </c>
      <c r="J1558" s="19">
        <v>0</v>
      </c>
      <c r="L1558" s="19">
        <v>1</v>
      </c>
      <c r="O1558" s="19">
        <v>3513</v>
      </c>
      <c r="P1558" s="229">
        <v>45632.417893518519</v>
      </c>
      <c r="Q1558" s="19">
        <v>3.5129999999999999</v>
      </c>
      <c r="R1558" s="19" t="s">
        <v>43</v>
      </c>
      <c r="S1558" s="62" t="s">
        <v>126</v>
      </c>
    </row>
    <row r="1559" spans="1:19" x14ac:dyDescent="0.25">
      <c r="A1559" s="62" t="s">
        <v>126</v>
      </c>
      <c r="B1559" s="19">
        <v>34484776</v>
      </c>
      <c r="C1559" s="19" t="s">
        <v>7585</v>
      </c>
      <c r="D1559" s="19">
        <v>377308</v>
      </c>
      <c r="E1559" s="19">
        <v>4595714</v>
      </c>
      <c r="F1559" s="19">
        <v>14</v>
      </c>
      <c r="G1559" s="36">
        <v>45632</v>
      </c>
      <c r="H1559" s="19">
        <v>0</v>
      </c>
      <c r="I1559" s="19">
        <v>0</v>
      </c>
      <c r="J1559" s="19">
        <v>1934</v>
      </c>
      <c r="K1559" s="19" t="s">
        <v>160</v>
      </c>
      <c r="L1559" s="19">
        <v>1</v>
      </c>
      <c r="O1559" s="19">
        <v>915030</v>
      </c>
      <c r="P1559" s="229">
        <v>45632.428483796299</v>
      </c>
      <c r="Q1559" s="19">
        <v>915.03</v>
      </c>
      <c r="R1559" s="19" t="s">
        <v>43</v>
      </c>
      <c r="S1559" s="62" t="s">
        <v>126</v>
      </c>
    </row>
    <row r="1560" spans="1:19" x14ac:dyDescent="0.25">
      <c r="A1560" s="62" t="s">
        <v>126</v>
      </c>
      <c r="B1560" s="19">
        <v>34484776</v>
      </c>
      <c r="C1560" s="19" t="s">
        <v>7585</v>
      </c>
      <c r="D1560" s="19">
        <v>377308</v>
      </c>
      <c r="E1560" s="19">
        <v>4595714</v>
      </c>
      <c r="F1560" s="19">
        <v>15</v>
      </c>
      <c r="G1560" s="36">
        <v>45632</v>
      </c>
      <c r="H1560" s="19">
        <v>0</v>
      </c>
      <c r="I1560" s="19">
        <v>1</v>
      </c>
      <c r="J1560" s="19">
        <v>0</v>
      </c>
      <c r="L1560" s="19">
        <v>1</v>
      </c>
      <c r="O1560" s="19">
        <v>899254</v>
      </c>
      <c r="P1560" s="229">
        <v>45632.438900462963</v>
      </c>
      <c r="Q1560" s="19">
        <v>899.25400000000002</v>
      </c>
      <c r="R1560" s="19" t="s">
        <v>43</v>
      </c>
      <c r="S1560" s="62" t="s">
        <v>126</v>
      </c>
    </row>
    <row r="1561" spans="1:19" x14ac:dyDescent="0.25">
      <c r="A1561" s="62" t="s">
        <v>126</v>
      </c>
      <c r="B1561" s="19">
        <v>34484776</v>
      </c>
      <c r="C1561" s="19" t="s">
        <v>7585</v>
      </c>
      <c r="D1561" s="19">
        <v>377308</v>
      </c>
      <c r="E1561" s="19">
        <v>4595714</v>
      </c>
      <c r="F1561" s="19">
        <v>16</v>
      </c>
      <c r="G1561" s="36">
        <v>45632</v>
      </c>
      <c r="H1561" s="19">
        <v>0</v>
      </c>
      <c r="I1561" s="19">
        <v>0</v>
      </c>
      <c r="J1561" s="19">
        <v>-3</v>
      </c>
      <c r="K1561" s="19" t="s">
        <v>185</v>
      </c>
      <c r="L1561" s="19">
        <v>1</v>
      </c>
      <c r="O1561" s="19">
        <v>19866</v>
      </c>
      <c r="P1561" s="229">
        <v>45632.439120370371</v>
      </c>
      <c r="Q1561" s="19">
        <v>19.866</v>
      </c>
      <c r="R1561" s="19" t="s">
        <v>43</v>
      </c>
      <c r="S1561" s="62" t="s">
        <v>126</v>
      </c>
    </row>
    <row r="1562" spans="1:19" x14ac:dyDescent="0.25">
      <c r="A1562" s="62" t="s">
        <v>126</v>
      </c>
      <c r="B1562" s="19">
        <v>34484776</v>
      </c>
      <c r="C1562" s="19" t="s">
        <v>7585</v>
      </c>
      <c r="D1562" s="19">
        <v>377308</v>
      </c>
      <c r="E1562" s="19">
        <v>4595714</v>
      </c>
      <c r="F1562" s="19">
        <v>17</v>
      </c>
      <c r="G1562" s="36">
        <v>45632</v>
      </c>
      <c r="H1562" s="19">
        <v>1</v>
      </c>
      <c r="I1562" s="19">
        <v>0</v>
      </c>
      <c r="J1562" s="19">
        <v>0</v>
      </c>
      <c r="L1562" s="19">
        <v>1</v>
      </c>
      <c r="M1562" s="19">
        <v>4010427</v>
      </c>
      <c r="N1562" s="19" t="s">
        <v>215</v>
      </c>
      <c r="O1562" s="19">
        <v>856030</v>
      </c>
      <c r="P1562" s="229">
        <v>45632.44902777778</v>
      </c>
      <c r="Q1562" s="19">
        <v>856.03</v>
      </c>
      <c r="R1562" s="19" t="s">
        <v>43</v>
      </c>
      <c r="S1562" s="62" t="s">
        <v>126</v>
      </c>
    </row>
    <row r="1563" spans="1:19" x14ac:dyDescent="0.25">
      <c r="A1563" s="62" t="s">
        <v>126</v>
      </c>
      <c r="B1563" s="19">
        <v>34484776</v>
      </c>
      <c r="C1563" s="19" t="s">
        <v>7585</v>
      </c>
      <c r="D1563" s="19">
        <v>377308</v>
      </c>
      <c r="E1563" s="19">
        <v>4595714</v>
      </c>
      <c r="F1563" s="19">
        <v>18</v>
      </c>
      <c r="G1563" s="36">
        <v>45632</v>
      </c>
      <c r="H1563" s="19">
        <v>0</v>
      </c>
      <c r="I1563" s="19">
        <v>0</v>
      </c>
      <c r="J1563" s="19">
        <v>1938</v>
      </c>
      <c r="K1563" s="19" t="s">
        <v>163</v>
      </c>
      <c r="L1563" s="19">
        <v>1</v>
      </c>
      <c r="M1563" s="19">
        <v>4010427</v>
      </c>
      <c r="N1563" s="19" t="s">
        <v>215</v>
      </c>
      <c r="O1563" s="19">
        <v>265597</v>
      </c>
      <c r="P1563" s="229">
        <v>45632.452106481483</v>
      </c>
      <c r="Q1563" s="19">
        <v>265.59699999999998</v>
      </c>
      <c r="R1563" s="19" t="s">
        <v>43</v>
      </c>
      <c r="S1563" s="62" t="s">
        <v>126</v>
      </c>
    </row>
    <row r="1564" spans="1:19" x14ac:dyDescent="0.25">
      <c r="A1564" s="62" t="s">
        <v>126</v>
      </c>
      <c r="B1564" s="19">
        <v>34484776</v>
      </c>
      <c r="C1564" s="19" t="s">
        <v>7585</v>
      </c>
      <c r="D1564" s="19">
        <v>377308</v>
      </c>
      <c r="E1564" s="19">
        <v>4595714</v>
      </c>
      <c r="F1564" s="19">
        <v>19</v>
      </c>
      <c r="G1564" s="36">
        <v>45632</v>
      </c>
      <c r="H1564" s="19">
        <v>0</v>
      </c>
      <c r="I1564" s="19">
        <v>1</v>
      </c>
      <c r="J1564" s="19">
        <v>0</v>
      </c>
      <c r="L1564" s="19">
        <v>1</v>
      </c>
      <c r="O1564" s="19">
        <v>986867</v>
      </c>
      <c r="P1564" s="229">
        <v>45632.463530092595</v>
      </c>
      <c r="Q1564" s="19">
        <v>986.86699999999996</v>
      </c>
      <c r="R1564" s="19" t="s">
        <v>43</v>
      </c>
      <c r="S1564" s="62" t="s">
        <v>126</v>
      </c>
    </row>
    <row r="1565" spans="1:19" x14ac:dyDescent="0.25">
      <c r="A1565" s="62" t="s">
        <v>126</v>
      </c>
      <c r="B1565" s="19">
        <v>34484776</v>
      </c>
      <c r="C1565" s="19" t="s">
        <v>7585</v>
      </c>
      <c r="D1565" s="19">
        <v>377308</v>
      </c>
      <c r="E1565" s="19">
        <v>4595714</v>
      </c>
      <c r="F1565" s="19">
        <v>20</v>
      </c>
      <c r="G1565" s="36">
        <v>45632</v>
      </c>
      <c r="H1565" s="19">
        <v>0</v>
      </c>
      <c r="I1565" s="19">
        <v>0</v>
      </c>
      <c r="J1565" s="19">
        <v>-3</v>
      </c>
      <c r="K1565" s="19" t="s">
        <v>185</v>
      </c>
      <c r="L1565" s="19">
        <v>1</v>
      </c>
      <c r="O1565" s="19">
        <v>18763</v>
      </c>
      <c r="P1565" s="229">
        <v>45632.463750000003</v>
      </c>
      <c r="Q1565" s="19">
        <v>18.763000000000002</v>
      </c>
      <c r="R1565" s="19" t="s">
        <v>43</v>
      </c>
      <c r="S1565" s="62" t="s">
        <v>126</v>
      </c>
    </row>
    <row r="1566" spans="1:19" x14ac:dyDescent="0.25">
      <c r="A1566" s="62" t="s">
        <v>126</v>
      </c>
      <c r="B1566" s="19">
        <v>34484776</v>
      </c>
      <c r="C1566" s="19" t="s">
        <v>7585</v>
      </c>
      <c r="D1566" s="19">
        <v>377308</v>
      </c>
      <c r="E1566" s="19">
        <v>4595714</v>
      </c>
      <c r="F1566" s="19">
        <v>21</v>
      </c>
      <c r="G1566" s="36">
        <v>45632</v>
      </c>
      <c r="H1566" s="19">
        <v>1</v>
      </c>
      <c r="I1566" s="19">
        <v>0</v>
      </c>
      <c r="J1566" s="19">
        <v>0</v>
      </c>
      <c r="L1566" s="19">
        <v>1</v>
      </c>
      <c r="M1566" s="19">
        <v>4010427</v>
      </c>
      <c r="N1566" s="19" t="s">
        <v>215</v>
      </c>
      <c r="O1566" s="19">
        <v>218517</v>
      </c>
      <c r="P1566" s="229">
        <v>45632.466273148151</v>
      </c>
      <c r="Q1566" s="19">
        <v>218.517</v>
      </c>
      <c r="R1566" s="19" t="s">
        <v>43</v>
      </c>
      <c r="S1566" s="62" t="s">
        <v>126</v>
      </c>
    </row>
    <row r="1567" spans="1:19" x14ac:dyDescent="0.25">
      <c r="A1567" s="62" t="s">
        <v>126</v>
      </c>
      <c r="B1567" s="19">
        <v>34484776</v>
      </c>
      <c r="C1567" s="19" t="s">
        <v>7585</v>
      </c>
      <c r="D1567" s="19">
        <v>377308</v>
      </c>
      <c r="E1567" s="19">
        <v>4595714</v>
      </c>
      <c r="F1567" s="19">
        <v>22</v>
      </c>
      <c r="G1567" s="36">
        <v>45632</v>
      </c>
      <c r="H1567" s="19">
        <v>0</v>
      </c>
      <c r="I1567" s="19">
        <v>0</v>
      </c>
      <c r="J1567" s="19">
        <v>1938</v>
      </c>
      <c r="K1567" s="19" t="s">
        <v>163</v>
      </c>
      <c r="L1567" s="19">
        <v>1</v>
      </c>
      <c r="M1567" s="19">
        <v>4010427</v>
      </c>
      <c r="N1567" s="19" t="s">
        <v>215</v>
      </c>
      <c r="O1567" s="19">
        <v>215270</v>
      </c>
      <c r="P1567" s="229">
        <v>45632.468761574077</v>
      </c>
      <c r="Q1567" s="19">
        <v>215.27</v>
      </c>
      <c r="R1567" s="19" t="s">
        <v>43</v>
      </c>
      <c r="S1567" s="62" t="s">
        <v>126</v>
      </c>
    </row>
    <row r="1568" spans="1:19" x14ac:dyDescent="0.25">
      <c r="A1568" s="62" t="s">
        <v>126</v>
      </c>
      <c r="B1568" s="19">
        <v>34484776</v>
      </c>
      <c r="C1568" s="19" t="s">
        <v>7585</v>
      </c>
      <c r="D1568" s="19">
        <v>377308</v>
      </c>
      <c r="E1568" s="19">
        <v>4595714</v>
      </c>
      <c r="F1568" s="19">
        <v>23</v>
      </c>
      <c r="G1568" s="36">
        <v>45632</v>
      </c>
      <c r="H1568" s="19">
        <v>0</v>
      </c>
      <c r="I1568" s="19">
        <v>1</v>
      </c>
      <c r="J1568" s="19">
        <v>0</v>
      </c>
      <c r="L1568" s="19">
        <v>1</v>
      </c>
      <c r="O1568" s="19">
        <v>2609030</v>
      </c>
      <c r="P1568" s="229">
        <v>45632.49895833333</v>
      </c>
      <c r="Q1568" s="19">
        <v>2609.0300000000002</v>
      </c>
      <c r="R1568" s="19" t="s">
        <v>43</v>
      </c>
      <c r="S1568" s="62" t="s">
        <v>126</v>
      </c>
    </row>
    <row r="1569" spans="1:19" x14ac:dyDescent="0.25">
      <c r="A1569" s="62" t="s">
        <v>126</v>
      </c>
      <c r="B1569" s="19">
        <v>34484776</v>
      </c>
      <c r="C1569" s="19" t="s">
        <v>7585</v>
      </c>
      <c r="D1569" s="19">
        <v>377308</v>
      </c>
      <c r="E1569" s="19">
        <v>4595714</v>
      </c>
      <c r="F1569" s="19">
        <v>24</v>
      </c>
      <c r="G1569" s="36">
        <v>45632</v>
      </c>
      <c r="H1569" s="19">
        <v>1</v>
      </c>
      <c r="I1569" s="19">
        <v>0</v>
      </c>
      <c r="J1569" s="19">
        <v>0</v>
      </c>
      <c r="L1569" s="19">
        <v>1</v>
      </c>
      <c r="M1569" s="19">
        <v>431941</v>
      </c>
      <c r="N1569" s="19" t="s">
        <v>214</v>
      </c>
      <c r="O1569" s="19">
        <v>590776</v>
      </c>
      <c r="P1569" s="229">
        <v>45632.505798611113</v>
      </c>
      <c r="Q1569" s="19">
        <v>590.77599999999995</v>
      </c>
      <c r="R1569" s="19" t="s">
        <v>43</v>
      </c>
      <c r="S1569" s="62" t="s">
        <v>126</v>
      </c>
    </row>
    <row r="1570" spans="1:19" x14ac:dyDescent="0.25">
      <c r="A1570" s="62" t="s">
        <v>126</v>
      </c>
      <c r="B1570" s="19">
        <v>34484776</v>
      </c>
      <c r="C1570" s="19" t="s">
        <v>7585</v>
      </c>
      <c r="D1570" s="19">
        <v>377308</v>
      </c>
      <c r="E1570" s="19">
        <v>4595714</v>
      </c>
      <c r="F1570" s="19">
        <v>25</v>
      </c>
      <c r="G1570" s="36">
        <v>45632</v>
      </c>
      <c r="H1570" s="19">
        <v>0</v>
      </c>
      <c r="I1570" s="19">
        <v>0</v>
      </c>
      <c r="J1570" s="19">
        <v>1938</v>
      </c>
      <c r="K1570" s="19" t="s">
        <v>163</v>
      </c>
      <c r="L1570" s="19">
        <v>1</v>
      </c>
      <c r="M1570" s="19">
        <v>431941</v>
      </c>
      <c r="N1570" s="19" t="s">
        <v>214</v>
      </c>
      <c r="O1570" s="19">
        <v>160664</v>
      </c>
      <c r="P1570" s="229">
        <v>45632.507662037038</v>
      </c>
      <c r="Q1570" s="19">
        <v>160.66399999999999</v>
      </c>
      <c r="R1570" s="19" t="s">
        <v>43</v>
      </c>
      <c r="S1570" s="62" t="s">
        <v>126</v>
      </c>
    </row>
    <row r="1571" spans="1:19" x14ac:dyDescent="0.25">
      <c r="A1571" s="62" t="s">
        <v>126</v>
      </c>
      <c r="B1571" s="19">
        <v>34484776</v>
      </c>
      <c r="C1571" s="19" t="s">
        <v>7585</v>
      </c>
      <c r="D1571" s="19">
        <v>377308</v>
      </c>
      <c r="E1571" s="19">
        <v>4595714</v>
      </c>
      <c r="F1571" s="19">
        <v>26</v>
      </c>
      <c r="G1571" s="36">
        <v>45632</v>
      </c>
      <c r="H1571" s="19">
        <v>0</v>
      </c>
      <c r="I1571" s="19">
        <v>1</v>
      </c>
      <c r="J1571" s="19">
        <v>0</v>
      </c>
      <c r="L1571" s="19">
        <v>1</v>
      </c>
      <c r="O1571" s="19">
        <v>6726</v>
      </c>
      <c r="P1571" s="229">
        <v>45632.507743055554</v>
      </c>
      <c r="Q1571" s="19">
        <v>6.726</v>
      </c>
      <c r="R1571" s="19" t="s">
        <v>43</v>
      </c>
      <c r="S1571" s="62" t="s">
        <v>126</v>
      </c>
    </row>
    <row r="1572" spans="1:19" x14ac:dyDescent="0.25">
      <c r="A1572" s="62" t="s">
        <v>126</v>
      </c>
      <c r="B1572" s="19">
        <v>34484776</v>
      </c>
      <c r="C1572" s="19" t="s">
        <v>7585</v>
      </c>
      <c r="D1572" s="19">
        <v>377308</v>
      </c>
      <c r="E1572" s="19">
        <v>4595714</v>
      </c>
      <c r="F1572" s="19">
        <v>27</v>
      </c>
      <c r="G1572" s="36">
        <v>45632</v>
      </c>
      <c r="H1572" s="19">
        <v>0</v>
      </c>
      <c r="I1572" s="19">
        <v>0</v>
      </c>
      <c r="J1572" s="19">
        <v>1933</v>
      </c>
      <c r="K1572" s="19" t="s">
        <v>167</v>
      </c>
      <c r="L1572" s="19">
        <v>1</v>
      </c>
      <c r="O1572" s="19">
        <v>3622864</v>
      </c>
      <c r="P1572" s="229">
        <v>45632.549675925926</v>
      </c>
      <c r="Q1572" s="19">
        <v>3622.864</v>
      </c>
      <c r="R1572" s="19" t="s">
        <v>43</v>
      </c>
      <c r="S1572" s="62" t="s">
        <v>126</v>
      </c>
    </row>
    <row r="1573" spans="1:19" x14ac:dyDescent="0.25">
      <c r="A1573" s="62" t="s">
        <v>126</v>
      </c>
      <c r="B1573" s="19">
        <v>34484776</v>
      </c>
      <c r="C1573" s="19" t="s">
        <v>7585</v>
      </c>
      <c r="D1573" s="19">
        <v>377308</v>
      </c>
      <c r="E1573" s="19">
        <v>4595714</v>
      </c>
      <c r="F1573" s="19">
        <v>28</v>
      </c>
      <c r="G1573" s="36">
        <v>45632</v>
      </c>
      <c r="H1573" s="19">
        <v>0</v>
      </c>
      <c r="I1573" s="19">
        <v>1</v>
      </c>
      <c r="J1573" s="19">
        <v>0</v>
      </c>
      <c r="L1573" s="19">
        <v>1</v>
      </c>
      <c r="O1573" s="19">
        <v>1689486</v>
      </c>
      <c r="P1573" s="229">
        <v>45632.569224537037</v>
      </c>
      <c r="Q1573" s="19">
        <v>1689.4860000000001</v>
      </c>
      <c r="R1573" s="19" t="s">
        <v>43</v>
      </c>
      <c r="S1573" s="62" t="s">
        <v>126</v>
      </c>
    </row>
    <row r="1574" spans="1:19" x14ac:dyDescent="0.25">
      <c r="A1574" s="62" t="s">
        <v>126</v>
      </c>
      <c r="B1574" s="19">
        <v>34484776</v>
      </c>
      <c r="C1574" s="19" t="s">
        <v>7585</v>
      </c>
      <c r="D1574" s="19">
        <v>377308</v>
      </c>
      <c r="E1574" s="19">
        <v>4595714</v>
      </c>
      <c r="F1574" s="19">
        <v>29</v>
      </c>
      <c r="G1574" s="36">
        <v>45632</v>
      </c>
      <c r="H1574" s="19">
        <v>1</v>
      </c>
      <c r="I1574" s="19">
        <v>0</v>
      </c>
      <c r="J1574" s="19">
        <v>0</v>
      </c>
      <c r="L1574" s="19">
        <v>1</v>
      </c>
      <c r="M1574" s="19">
        <v>431941</v>
      </c>
      <c r="N1574" s="19" t="s">
        <v>214</v>
      </c>
      <c r="O1574" s="19">
        <v>30017</v>
      </c>
      <c r="P1574" s="229">
        <v>45632.569571759261</v>
      </c>
      <c r="Q1574" s="19">
        <v>30.016999999999999</v>
      </c>
      <c r="R1574" s="19" t="s">
        <v>43</v>
      </c>
      <c r="S1574" s="62" t="s">
        <v>126</v>
      </c>
    </row>
    <row r="1575" spans="1:19" x14ac:dyDescent="0.25">
      <c r="A1575" s="62" t="s">
        <v>126</v>
      </c>
      <c r="B1575" s="19">
        <v>34484776</v>
      </c>
      <c r="C1575" s="19" t="s">
        <v>7585</v>
      </c>
      <c r="D1575" s="19">
        <v>377308</v>
      </c>
      <c r="E1575" s="19">
        <v>4595714</v>
      </c>
      <c r="F1575" s="19">
        <v>30</v>
      </c>
      <c r="G1575" s="36">
        <v>45632</v>
      </c>
      <c r="H1575" s="19">
        <v>0</v>
      </c>
      <c r="I1575" s="19">
        <v>0</v>
      </c>
      <c r="J1575" s="19">
        <v>-1</v>
      </c>
      <c r="K1575" s="19" t="s">
        <v>119</v>
      </c>
      <c r="L1575" s="19">
        <v>1</v>
      </c>
      <c r="O1575" s="19">
        <v>784640</v>
      </c>
      <c r="P1575" s="229">
        <v>45632.578657407408</v>
      </c>
      <c r="Q1575" s="19">
        <v>784.64</v>
      </c>
      <c r="R1575" s="19" t="s">
        <v>43</v>
      </c>
      <c r="S1575" s="62" t="s">
        <v>126</v>
      </c>
    </row>
    <row r="1576" spans="1:19" x14ac:dyDescent="0.25">
      <c r="A1576" s="62" t="s">
        <v>126</v>
      </c>
      <c r="B1576" s="19">
        <v>34484776</v>
      </c>
      <c r="C1576" s="19" t="s">
        <v>7585</v>
      </c>
      <c r="D1576" s="19">
        <v>377308</v>
      </c>
      <c r="E1576" s="19">
        <v>4595714</v>
      </c>
      <c r="F1576" s="19">
        <v>31</v>
      </c>
      <c r="G1576" s="36">
        <v>45632</v>
      </c>
      <c r="H1576" s="19">
        <v>0</v>
      </c>
      <c r="I1576" s="19">
        <v>1</v>
      </c>
      <c r="J1576" s="19">
        <v>0</v>
      </c>
      <c r="L1576" s="19">
        <v>1</v>
      </c>
      <c r="O1576" s="19">
        <v>1222067</v>
      </c>
      <c r="P1576" s="229">
        <v>45632.592800925922</v>
      </c>
      <c r="Q1576" s="19">
        <v>1222.067</v>
      </c>
      <c r="R1576" s="19" t="s">
        <v>43</v>
      </c>
      <c r="S1576" s="62" t="s">
        <v>126</v>
      </c>
    </row>
    <row r="1577" spans="1:19" x14ac:dyDescent="0.25">
      <c r="A1577" s="62" t="s">
        <v>126</v>
      </c>
      <c r="B1577" s="19">
        <v>34484776</v>
      </c>
      <c r="C1577" s="19" t="s">
        <v>7585</v>
      </c>
      <c r="D1577" s="19">
        <v>377308</v>
      </c>
      <c r="E1577" s="19">
        <v>4595714</v>
      </c>
      <c r="F1577" s="19">
        <v>32</v>
      </c>
      <c r="G1577" s="36">
        <v>45632</v>
      </c>
      <c r="H1577" s="19">
        <v>0</v>
      </c>
      <c r="I1577" s="19">
        <v>0</v>
      </c>
      <c r="J1577" s="19">
        <v>-3</v>
      </c>
      <c r="K1577" s="19" t="s">
        <v>185</v>
      </c>
      <c r="L1577" s="19">
        <v>1</v>
      </c>
      <c r="O1577" s="19">
        <v>16126</v>
      </c>
      <c r="P1577" s="229">
        <v>45632.592986111114</v>
      </c>
      <c r="Q1577" s="19">
        <v>16.126000000000001</v>
      </c>
      <c r="R1577" s="19" t="s">
        <v>43</v>
      </c>
      <c r="S1577" s="62" t="s">
        <v>126</v>
      </c>
    </row>
    <row r="1578" spans="1:19" x14ac:dyDescent="0.25">
      <c r="A1578" s="62" t="s">
        <v>126</v>
      </c>
      <c r="B1578" s="19">
        <v>34484776</v>
      </c>
      <c r="C1578" s="19" t="s">
        <v>7585</v>
      </c>
      <c r="D1578" s="19">
        <v>377308</v>
      </c>
      <c r="E1578" s="19">
        <v>4595714</v>
      </c>
      <c r="F1578" s="19">
        <v>33</v>
      </c>
      <c r="G1578" s="36">
        <v>45632</v>
      </c>
      <c r="H1578" s="19">
        <v>1</v>
      </c>
      <c r="I1578" s="19">
        <v>0</v>
      </c>
      <c r="J1578" s="19">
        <v>0</v>
      </c>
      <c r="L1578" s="19">
        <v>1</v>
      </c>
      <c r="M1578" s="19">
        <v>4010427</v>
      </c>
      <c r="N1578" s="19" t="s">
        <v>215</v>
      </c>
      <c r="O1578" s="19">
        <v>313420</v>
      </c>
      <c r="P1578" s="229">
        <v>45632.596608796295</v>
      </c>
      <c r="Q1578" s="19">
        <v>313.42</v>
      </c>
      <c r="R1578" s="19" t="s">
        <v>43</v>
      </c>
      <c r="S1578" s="62" t="s">
        <v>126</v>
      </c>
    </row>
    <row r="1579" spans="1:19" x14ac:dyDescent="0.25">
      <c r="A1579" s="62" t="s">
        <v>126</v>
      </c>
      <c r="B1579" s="19">
        <v>34484776</v>
      </c>
      <c r="C1579" s="19" t="s">
        <v>7585</v>
      </c>
      <c r="D1579" s="19">
        <v>377308</v>
      </c>
      <c r="E1579" s="19">
        <v>4595714</v>
      </c>
      <c r="F1579" s="19">
        <v>34</v>
      </c>
      <c r="G1579" s="36">
        <v>45632</v>
      </c>
      <c r="H1579" s="19">
        <v>0</v>
      </c>
      <c r="I1579" s="19">
        <v>0</v>
      </c>
      <c r="J1579" s="19">
        <v>1938</v>
      </c>
      <c r="K1579" s="19" t="s">
        <v>163</v>
      </c>
      <c r="L1579" s="19">
        <v>1</v>
      </c>
      <c r="M1579" s="19">
        <v>4010427</v>
      </c>
      <c r="N1579" s="19" t="s">
        <v>215</v>
      </c>
      <c r="O1579" s="19">
        <v>9454</v>
      </c>
      <c r="P1579" s="229">
        <v>45632.596724537034</v>
      </c>
      <c r="Q1579" s="19">
        <v>9.4540000000000006</v>
      </c>
      <c r="R1579" s="19" t="s">
        <v>43</v>
      </c>
      <c r="S1579" s="62" t="s">
        <v>126</v>
      </c>
    </row>
    <row r="1580" spans="1:19" x14ac:dyDescent="0.25">
      <c r="A1580" s="62" t="s">
        <v>126</v>
      </c>
      <c r="B1580" s="19">
        <v>34484776</v>
      </c>
      <c r="C1580" s="19" t="s">
        <v>7585</v>
      </c>
      <c r="D1580" s="19">
        <v>377308</v>
      </c>
      <c r="E1580" s="19">
        <v>4595714</v>
      </c>
      <c r="F1580" s="19">
        <v>35</v>
      </c>
      <c r="G1580" s="36">
        <v>45632</v>
      </c>
      <c r="H1580" s="19">
        <v>0</v>
      </c>
      <c r="I1580" s="19">
        <v>1</v>
      </c>
      <c r="J1580" s="19">
        <v>0</v>
      </c>
      <c r="L1580" s="19">
        <v>1</v>
      </c>
      <c r="O1580" s="19">
        <v>1373296</v>
      </c>
      <c r="P1580" s="229">
        <v>45632.612615740742</v>
      </c>
      <c r="Q1580" s="19">
        <v>1373.296</v>
      </c>
      <c r="R1580" s="19" t="s">
        <v>43</v>
      </c>
      <c r="S1580" s="62" t="s">
        <v>126</v>
      </c>
    </row>
    <row r="1581" spans="1:19" x14ac:dyDescent="0.25">
      <c r="A1581" s="62" t="s">
        <v>126</v>
      </c>
      <c r="B1581" s="19">
        <v>34484776</v>
      </c>
      <c r="C1581" s="19" t="s">
        <v>7585</v>
      </c>
      <c r="D1581" s="19">
        <v>377308</v>
      </c>
      <c r="E1581" s="19">
        <v>4595714</v>
      </c>
      <c r="F1581" s="19">
        <v>36</v>
      </c>
      <c r="G1581" s="36">
        <v>45632</v>
      </c>
      <c r="H1581" s="19">
        <v>0</v>
      </c>
      <c r="I1581" s="19">
        <v>0</v>
      </c>
      <c r="J1581" s="19">
        <v>-3</v>
      </c>
      <c r="K1581" s="19" t="s">
        <v>185</v>
      </c>
      <c r="L1581" s="19">
        <v>1</v>
      </c>
      <c r="O1581" s="19">
        <v>17167</v>
      </c>
      <c r="P1581" s="229">
        <v>45632.612812500003</v>
      </c>
      <c r="Q1581" s="19">
        <v>17.167000000000002</v>
      </c>
      <c r="R1581" s="19" t="s">
        <v>43</v>
      </c>
      <c r="S1581" s="62" t="s">
        <v>126</v>
      </c>
    </row>
    <row r="1582" spans="1:19" x14ac:dyDescent="0.25">
      <c r="A1582" s="62" t="s">
        <v>126</v>
      </c>
      <c r="B1582" s="19">
        <v>34484776</v>
      </c>
      <c r="C1582" s="19" t="s">
        <v>7585</v>
      </c>
      <c r="D1582" s="19">
        <v>377308</v>
      </c>
      <c r="E1582" s="19">
        <v>4595714</v>
      </c>
      <c r="F1582" s="19">
        <v>37</v>
      </c>
      <c r="G1582" s="36">
        <v>45632</v>
      </c>
      <c r="H1582" s="19">
        <v>1</v>
      </c>
      <c r="I1582" s="19">
        <v>0</v>
      </c>
      <c r="J1582" s="19">
        <v>0</v>
      </c>
      <c r="L1582" s="19">
        <v>1</v>
      </c>
      <c r="M1582" s="19">
        <v>4010427</v>
      </c>
      <c r="N1582" s="19" t="s">
        <v>215</v>
      </c>
      <c r="O1582" s="19">
        <v>169953</v>
      </c>
      <c r="P1582" s="229">
        <v>45632.61478009259</v>
      </c>
      <c r="Q1582" s="19">
        <v>169.953</v>
      </c>
      <c r="R1582" s="19" t="s">
        <v>43</v>
      </c>
      <c r="S1582" s="62" t="s">
        <v>126</v>
      </c>
    </row>
    <row r="1583" spans="1:19" x14ac:dyDescent="0.25">
      <c r="A1583" s="62" t="s">
        <v>126</v>
      </c>
      <c r="B1583" s="19">
        <v>34484776</v>
      </c>
      <c r="C1583" s="19" t="s">
        <v>7585</v>
      </c>
      <c r="D1583" s="19">
        <v>377308</v>
      </c>
      <c r="E1583" s="19">
        <v>4595714</v>
      </c>
      <c r="F1583" s="19">
        <v>38</v>
      </c>
      <c r="G1583" s="36">
        <v>45632</v>
      </c>
      <c r="H1583" s="19">
        <v>0</v>
      </c>
      <c r="I1583" s="19">
        <v>0</v>
      </c>
      <c r="J1583" s="19">
        <v>1938</v>
      </c>
      <c r="K1583" s="19" t="s">
        <v>163</v>
      </c>
      <c r="L1583" s="19">
        <v>1</v>
      </c>
      <c r="M1583" s="19">
        <v>4010427</v>
      </c>
      <c r="N1583" s="19" t="s">
        <v>215</v>
      </c>
      <c r="O1583" s="19">
        <v>86107</v>
      </c>
      <c r="P1583" s="229">
        <v>45632.61577546296</v>
      </c>
      <c r="Q1583" s="19">
        <v>86.106999999999999</v>
      </c>
      <c r="R1583" s="19" t="s">
        <v>43</v>
      </c>
      <c r="S1583" s="62" t="s">
        <v>126</v>
      </c>
    </row>
    <row r="1584" spans="1:19" x14ac:dyDescent="0.25">
      <c r="A1584" s="62" t="s">
        <v>126</v>
      </c>
      <c r="B1584" s="19">
        <v>34484776</v>
      </c>
      <c r="C1584" s="19" t="s">
        <v>7585</v>
      </c>
      <c r="D1584" s="19">
        <v>377308</v>
      </c>
      <c r="E1584" s="19">
        <v>4595714</v>
      </c>
      <c r="F1584" s="19">
        <v>39</v>
      </c>
      <c r="G1584" s="36">
        <v>45632</v>
      </c>
      <c r="H1584" s="19">
        <v>0</v>
      </c>
      <c r="I1584" s="19">
        <v>1</v>
      </c>
      <c r="J1584" s="19">
        <v>0</v>
      </c>
      <c r="L1584" s="19">
        <v>1</v>
      </c>
      <c r="O1584" s="19">
        <v>857473</v>
      </c>
      <c r="P1584" s="229">
        <v>45632.625706018516</v>
      </c>
      <c r="Q1584" s="19">
        <v>857.47299999999996</v>
      </c>
      <c r="R1584" s="19" t="s">
        <v>43</v>
      </c>
      <c r="S1584" s="62" t="s">
        <v>126</v>
      </c>
    </row>
    <row r="1585" spans="1:19" x14ac:dyDescent="0.25">
      <c r="A1585" s="62" t="s">
        <v>126</v>
      </c>
      <c r="B1585" s="19">
        <v>34484776</v>
      </c>
      <c r="C1585" s="19" t="s">
        <v>7585</v>
      </c>
      <c r="D1585" s="19">
        <v>377308</v>
      </c>
      <c r="E1585" s="19">
        <v>4595714</v>
      </c>
      <c r="F1585" s="19">
        <v>40</v>
      </c>
      <c r="G1585" s="36">
        <v>45632</v>
      </c>
      <c r="H1585" s="19">
        <v>0</v>
      </c>
      <c r="I1585" s="19">
        <v>0</v>
      </c>
      <c r="J1585" s="19">
        <v>1934</v>
      </c>
      <c r="K1585" s="19" t="s">
        <v>160</v>
      </c>
      <c r="L1585" s="19">
        <v>1</v>
      </c>
      <c r="O1585" s="19">
        <v>881810</v>
      </c>
      <c r="P1585" s="229">
        <v>45632.635914351849</v>
      </c>
      <c r="Q1585" s="19">
        <v>881.81</v>
      </c>
      <c r="R1585" s="19" t="s">
        <v>43</v>
      </c>
      <c r="S1585" s="62" t="s">
        <v>126</v>
      </c>
    </row>
    <row r="1586" spans="1:19" x14ac:dyDescent="0.25">
      <c r="A1586" s="62" t="s">
        <v>126</v>
      </c>
      <c r="B1586" s="19">
        <v>34484776</v>
      </c>
      <c r="C1586" s="19" t="s">
        <v>7585</v>
      </c>
      <c r="D1586" s="19">
        <v>377308</v>
      </c>
      <c r="E1586" s="19">
        <v>4595714</v>
      </c>
      <c r="F1586" s="19">
        <v>41</v>
      </c>
      <c r="G1586" s="36">
        <v>45632</v>
      </c>
      <c r="H1586" s="19">
        <v>0</v>
      </c>
      <c r="I1586" s="19">
        <v>1</v>
      </c>
      <c r="J1586" s="19">
        <v>0</v>
      </c>
      <c r="L1586" s="19">
        <v>1</v>
      </c>
      <c r="O1586" s="19">
        <v>2828114</v>
      </c>
      <c r="P1586" s="229">
        <v>45632.668645833335</v>
      </c>
      <c r="Q1586" s="19">
        <v>2828.114</v>
      </c>
      <c r="R1586" s="19" t="s">
        <v>43</v>
      </c>
      <c r="S1586" s="62" t="s">
        <v>126</v>
      </c>
    </row>
    <row r="1587" spans="1:19" x14ac:dyDescent="0.25">
      <c r="A1587" s="62" t="s">
        <v>126</v>
      </c>
      <c r="B1587" s="19">
        <v>34484776</v>
      </c>
      <c r="C1587" s="19" t="s">
        <v>7585</v>
      </c>
      <c r="D1587" s="19">
        <v>377308</v>
      </c>
      <c r="E1587" s="19">
        <v>4595714</v>
      </c>
      <c r="F1587" s="19">
        <v>42</v>
      </c>
      <c r="G1587" s="36">
        <v>45632</v>
      </c>
      <c r="H1587" s="19">
        <v>0</v>
      </c>
      <c r="I1587" s="19">
        <v>0</v>
      </c>
      <c r="J1587" s="19">
        <v>-3</v>
      </c>
      <c r="K1587" s="19" t="s">
        <v>185</v>
      </c>
      <c r="L1587" s="19">
        <v>1</v>
      </c>
      <c r="O1587" s="19">
        <v>19276</v>
      </c>
      <c r="P1587" s="229">
        <v>45632.668865740743</v>
      </c>
      <c r="Q1587" s="19">
        <v>19.276</v>
      </c>
      <c r="R1587" s="19" t="s">
        <v>43</v>
      </c>
      <c r="S1587" s="62" t="s">
        <v>126</v>
      </c>
    </row>
    <row r="1588" spans="1:19" x14ac:dyDescent="0.25">
      <c r="A1588" s="62" t="s">
        <v>126</v>
      </c>
      <c r="B1588" s="19">
        <v>34484776</v>
      </c>
      <c r="C1588" s="19" t="s">
        <v>7585</v>
      </c>
      <c r="D1588" s="19">
        <v>377308</v>
      </c>
      <c r="E1588" s="19">
        <v>4595714</v>
      </c>
      <c r="F1588" s="19">
        <v>43</v>
      </c>
      <c r="G1588" s="36">
        <v>45632</v>
      </c>
      <c r="H1588" s="19">
        <v>1</v>
      </c>
      <c r="I1588" s="19">
        <v>0</v>
      </c>
      <c r="J1588" s="19">
        <v>0</v>
      </c>
      <c r="L1588" s="19">
        <v>1</v>
      </c>
      <c r="M1588" s="19">
        <v>4010427</v>
      </c>
      <c r="N1588" s="19" t="s">
        <v>215</v>
      </c>
      <c r="O1588" s="19">
        <v>7624</v>
      </c>
      <c r="P1588" s="229">
        <v>45632.668958333335</v>
      </c>
      <c r="Q1588" s="19">
        <v>7.6239999999999997</v>
      </c>
      <c r="R1588" s="19" t="s">
        <v>43</v>
      </c>
      <c r="S1588" s="62" t="s">
        <v>126</v>
      </c>
    </row>
    <row r="1589" spans="1:19" x14ac:dyDescent="0.25">
      <c r="A1589" s="62" t="s">
        <v>126</v>
      </c>
      <c r="B1589" s="19">
        <v>34484776</v>
      </c>
      <c r="C1589" s="19" t="s">
        <v>7585</v>
      </c>
      <c r="D1589" s="19">
        <v>377308</v>
      </c>
      <c r="E1589" s="19">
        <v>4595714</v>
      </c>
      <c r="F1589" s="19">
        <v>44</v>
      </c>
      <c r="G1589" s="36">
        <v>45632</v>
      </c>
      <c r="H1589" s="19">
        <v>0</v>
      </c>
      <c r="I1589" s="19">
        <v>0</v>
      </c>
      <c r="J1589" s="19">
        <v>1938</v>
      </c>
      <c r="K1589" s="19" t="s">
        <v>163</v>
      </c>
      <c r="L1589" s="19">
        <v>1</v>
      </c>
      <c r="M1589" s="19">
        <v>4010427</v>
      </c>
      <c r="N1589" s="19" t="s">
        <v>215</v>
      </c>
      <c r="O1589" s="19">
        <v>4403</v>
      </c>
      <c r="P1589" s="229">
        <v>45632.669004629628</v>
      </c>
      <c r="Q1589" s="19">
        <v>4.4029999999999996</v>
      </c>
      <c r="R1589" s="19" t="s">
        <v>43</v>
      </c>
      <c r="S1589" s="62" t="s">
        <v>126</v>
      </c>
    </row>
    <row r="1590" spans="1:19" x14ac:dyDescent="0.25">
      <c r="A1590" s="62" t="s">
        <v>126</v>
      </c>
      <c r="B1590" s="19">
        <v>34484776</v>
      </c>
      <c r="C1590" s="19" t="s">
        <v>7585</v>
      </c>
      <c r="D1590" s="19">
        <v>377308</v>
      </c>
      <c r="E1590" s="19">
        <v>4595714</v>
      </c>
      <c r="F1590" s="19">
        <v>45</v>
      </c>
      <c r="G1590" s="36">
        <v>45632</v>
      </c>
      <c r="H1590" s="19">
        <v>0</v>
      </c>
      <c r="I1590" s="19">
        <v>1</v>
      </c>
      <c r="J1590" s="19">
        <v>0</v>
      </c>
      <c r="L1590" s="19">
        <v>1</v>
      </c>
      <c r="O1590" s="19">
        <v>770813</v>
      </c>
      <c r="P1590" s="229">
        <v>45632.677928240744</v>
      </c>
      <c r="Q1590" s="19">
        <v>770.81299999999999</v>
      </c>
      <c r="R1590" s="19" t="s">
        <v>43</v>
      </c>
      <c r="S1590" s="62" t="s">
        <v>126</v>
      </c>
    </row>
    <row r="1591" spans="1:19" x14ac:dyDescent="0.25">
      <c r="A1591" s="62" t="s">
        <v>126</v>
      </c>
      <c r="B1591" s="19">
        <v>34484776</v>
      </c>
      <c r="C1591" s="19" t="s">
        <v>7585</v>
      </c>
      <c r="D1591" s="19">
        <v>377308</v>
      </c>
      <c r="E1591" s="19">
        <v>4595714</v>
      </c>
      <c r="F1591" s="19">
        <v>46</v>
      </c>
      <c r="G1591" s="36">
        <v>45632</v>
      </c>
      <c r="H1591" s="19">
        <v>0</v>
      </c>
      <c r="I1591" s="19">
        <v>0</v>
      </c>
      <c r="J1591" s="19">
        <v>1931</v>
      </c>
      <c r="K1591" s="19" t="s">
        <v>168</v>
      </c>
      <c r="L1591" s="19">
        <v>1</v>
      </c>
      <c r="O1591" s="19">
        <v>498897</v>
      </c>
      <c r="P1591" s="229">
        <v>45632.683703703704</v>
      </c>
      <c r="Q1591" s="19">
        <v>498.89699999999999</v>
      </c>
      <c r="R1591" s="19" t="s">
        <v>43</v>
      </c>
      <c r="S1591" s="62" t="s">
        <v>126</v>
      </c>
    </row>
    <row r="1592" spans="1:19" x14ac:dyDescent="0.25">
      <c r="A1592" s="62" t="s">
        <v>126</v>
      </c>
      <c r="B1592" s="19">
        <v>34484776</v>
      </c>
      <c r="C1592" s="19" t="s">
        <v>7585</v>
      </c>
      <c r="D1592" s="19">
        <v>377308</v>
      </c>
      <c r="E1592" s="19">
        <v>4595714</v>
      </c>
      <c r="F1592" s="19">
        <v>47</v>
      </c>
      <c r="G1592" s="36">
        <v>45632</v>
      </c>
      <c r="H1592" s="19">
        <v>0</v>
      </c>
      <c r="I1592" s="19">
        <v>1</v>
      </c>
      <c r="J1592" s="19">
        <v>0</v>
      </c>
      <c r="L1592" s="19">
        <v>1</v>
      </c>
      <c r="O1592" s="19">
        <v>1702997</v>
      </c>
      <c r="P1592" s="229">
        <v>45632.703414351854</v>
      </c>
      <c r="Q1592" s="19">
        <v>1702.9970000000001</v>
      </c>
      <c r="R1592" s="19" t="s">
        <v>43</v>
      </c>
      <c r="S1592" s="62" t="s">
        <v>126</v>
      </c>
    </row>
    <row r="1593" spans="1:19" x14ac:dyDescent="0.25">
      <c r="A1593" s="62" t="s">
        <v>126</v>
      </c>
      <c r="B1593" s="19">
        <v>34484776</v>
      </c>
      <c r="C1593" s="19" t="s">
        <v>7585</v>
      </c>
      <c r="D1593" s="19">
        <v>377308</v>
      </c>
      <c r="E1593" s="19">
        <v>4595714</v>
      </c>
      <c r="F1593" s="19">
        <v>48</v>
      </c>
      <c r="G1593" s="36">
        <v>45632</v>
      </c>
      <c r="H1593" s="19">
        <v>0</v>
      </c>
      <c r="I1593" s="19">
        <v>0</v>
      </c>
      <c r="J1593" s="19">
        <v>-3</v>
      </c>
      <c r="K1593" s="19" t="s">
        <v>185</v>
      </c>
      <c r="L1593" s="19">
        <v>1</v>
      </c>
      <c r="O1593" s="19">
        <v>12553</v>
      </c>
      <c r="P1593" s="229">
        <v>45632.703553240739</v>
      </c>
      <c r="Q1593" s="19">
        <v>12.553000000000001</v>
      </c>
      <c r="R1593" s="19" t="s">
        <v>43</v>
      </c>
      <c r="S1593" s="62" t="s">
        <v>126</v>
      </c>
    </row>
    <row r="1594" spans="1:19" x14ac:dyDescent="0.25">
      <c r="A1594" s="62" t="s">
        <v>126</v>
      </c>
      <c r="B1594" s="19">
        <v>34484776</v>
      </c>
      <c r="C1594" s="19" t="s">
        <v>7585</v>
      </c>
      <c r="D1594" s="19">
        <v>377308</v>
      </c>
      <c r="E1594" s="19">
        <v>4595714</v>
      </c>
      <c r="F1594" s="19">
        <v>49</v>
      </c>
      <c r="G1594" s="36">
        <v>45632</v>
      </c>
      <c r="H1594" s="19">
        <v>1</v>
      </c>
      <c r="I1594" s="19">
        <v>0</v>
      </c>
      <c r="J1594" s="19">
        <v>0</v>
      </c>
      <c r="L1594" s="19">
        <v>1</v>
      </c>
      <c r="M1594" s="19">
        <v>4010427</v>
      </c>
      <c r="N1594" s="19" t="s">
        <v>215</v>
      </c>
      <c r="O1594" s="19">
        <v>295483</v>
      </c>
      <c r="P1594" s="229">
        <v>45632.706979166665</v>
      </c>
      <c r="Q1594" s="19">
        <v>295.483</v>
      </c>
      <c r="R1594" s="19" t="s">
        <v>43</v>
      </c>
      <c r="S1594" s="62" t="s">
        <v>126</v>
      </c>
    </row>
    <row r="1595" spans="1:19" x14ac:dyDescent="0.25">
      <c r="A1595" s="62" t="s">
        <v>126</v>
      </c>
      <c r="B1595" s="19">
        <v>34484776</v>
      </c>
      <c r="C1595" s="19" t="s">
        <v>7585</v>
      </c>
      <c r="D1595" s="19">
        <v>377308</v>
      </c>
      <c r="E1595" s="19">
        <v>4595714</v>
      </c>
      <c r="F1595" s="19">
        <v>50</v>
      </c>
      <c r="G1595" s="36">
        <v>45632</v>
      </c>
      <c r="H1595" s="19">
        <v>0</v>
      </c>
      <c r="I1595" s="19">
        <v>0</v>
      </c>
      <c r="J1595" s="19">
        <v>1938</v>
      </c>
      <c r="K1595" s="19" t="s">
        <v>163</v>
      </c>
      <c r="L1595" s="19">
        <v>1</v>
      </c>
      <c r="M1595" s="19">
        <v>4010427</v>
      </c>
      <c r="N1595" s="19" t="s">
        <v>215</v>
      </c>
      <c r="O1595" s="19">
        <v>29270</v>
      </c>
      <c r="P1595" s="229">
        <v>45632.707314814812</v>
      </c>
      <c r="Q1595" s="19">
        <v>29.27</v>
      </c>
      <c r="R1595" s="19" t="s">
        <v>43</v>
      </c>
      <c r="S1595" s="62" t="s">
        <v>126</v>
      </c>
    </row>
    <row r="1596" spans="1:19" x14ac:dyDescent="0.25">
      <c r="A1596" s="62" t="s">
        <v>126</v>
      </c>
      <c r="B1596" s="19">
        <v>34484776</v>
      </c>
      <c r="C1596" s="19" t="s">
        <v>7585</v>
      </c>
      <c r="D1596" s="19">
        <v>377308</v>
      </c>
      <c r="E1596" s="19">
        <v>4595714</v>
      </c>
      <c r="F1596" s="19">
        <v>51</v>
      </c>
      <c r="G1596" s="36">
        <v>45632</v>
      </c>
      <c r="H1596" s="19">
        <v>0</v>
      </c>
      <c r="I1596" s="19">
        <v>1</v>
      </c>
      <c r="J1596" s="19">
        <v>0</v>
      </c>
      <c r="L1596" s="19">
        <v>1</v>
      </c>
      <c r="O1596" s="19">
        <v>223047</v>
      </c>
      <c r="P1596" s="229">
        <v>45632.70989583333</v>
      </c>
      <c r="Q1596" s="19">
        <v>223.047</v>
      </c>
      <c r="R1596" s="19" t="s">
        <v>43</v>
      </c>
      <c r="S1596" s="62" t="s">
        <v>126</v>
      </c>
    </row>
    <row r="1597" spans="1:19" x14ac:dyDescent="0.25">
      <c r="A1597" s="62" t="s">
        <v>126</v>
      </c>
      <c r="B1597" s="19">
        <v>34484776</v>
      </c>
      <c r="C1597" s="19" t="s">
        <v>7585</v>
      </c>
      <c r="D1597" s="19">
        <v>377308</v>
      </c>
      <c r="E1597" s="19">
        <v>4595714</v>
      </c>
      <c r="F1597" s="19">
        <v>52</v>
      </c>
      <c r="G1597" s="36">
        <v>45632</v>
      </c>
      <c r="H1597" s="19">
        <v>0</v>
      </c>
      <c r="I1597" s="19">
        <v>0</v>
      </c>
      <c r="J1597" s="19">
        <v>0</v>
      </c>
      <c r="L1597" s="19">
        <v>2</v>
      </c>
      <c r="O1597" s="19">
        <v>0</v>
      </c>
      <c r="P1597" s="229">
        <v>45632.70989583333</v>
      </c>
      <c r="Q1597" s="19">
        <v>0</v>
      </c>
      <c r="R1597" s="19" t="s">
        <v>43</v>
      </c>
      <c r="S1597" s="62" t="s">
        <v>126</v>
      </c>
    </row>
    <row r="1598" spans="1:19" x14ac:dyDescent="0.25">
      <c r="A1598" s="62" t="s">
        <v>48</v>
      </c>
      <c r="B1598" s="19">
        <v>30349005</v>
      </c>
      <c r="C1598" s="19" t="s">
        <v>7552</v>
      </c>
      <c r="D1598" s="19">
        <v>377308</v>
      </c>
      <c r="E1598" s="19">
        <v>4595714</v>
      </c>
      <c r="F1598" s="19">
        <v>1</v>
      </c>
      <c r="G1598" s="36">
        <v>45628</v>
      </c>
      <c r="H1598" s="19">
        <v>0</v>
      </c>
      <c r="I1598" s="19">
        <v>0</v>
      </c>
      <c r="J1598" s="19">
        <v>0</v>
      </c>
      <c r="L1598" s="19">
        <v>0</v>
      </c>
      <c r="O1598" s="19">
        <v>0</v>
      </c>
      <c r="P1598" s="229">
        <v>45628.337546296294</v>
      </c>
      <c r="Q1598" s="19">
        <v>0</v>
      </c>
      <c r="R1598" s="19" t="s">
        <v>43</v>
      </c>
      <c r="S1598" s="62" t="s">
        <v>48</v>
      </c>
    </row>
    <row r="1599" spans="1:19" x14ac:dyDescent="0.25">
      <c r="A1599" s="62" t="s">
        <v>48</v>
      </c>
      <c r="B1599" s="19">
        <v>30349005</v>
      </c>
      <c r="C1599" s="19" t="s">
        <v>7552</v>
      </c>
      <c r="D1599" s="19">
        <v>377308</v>
      </c>
      <c r="E1599" s="19">
        <v>4595714</v>
      </c>
      <c r="F1599" s="19">
        <v>2</v>
      </c>
      <c r="G1599" s="36">
        <v>45628</v>
      </c>
      <c r="H1599" s="19">
        <v>0</v>
      </c>
      <c r="I1599" s="19">
        <v>0</v>
      </c>
      <c r="J1599" s="19">
        <v>0</v>
      </c>
      <c r="L1599" s="19">
        <v>1</v>
      </c>
      <c r="O1599" s="19">
        <v>7114</v>
      </c>
      <c r="P1599" s="229">
        <v>45628.337627314817</v>
      </c>
      <c r="Q1599" s="19">
        <v>7.1139999999999999</v>
      </c>
      <c r="R1599" s="19" t="s">
        <v>43</v>
      </c>
      <c r="S1599" s="62" t="s">
        <v>48</v>
      </c>
    </row>
    <row r="1600" spans="1:19" x14ac:dyDescent="0.25">
      <c r="A1600" s="62" t="s">
        <v>48</v>
      </c>
      <c r="B1600" s="19">
        <v>30349005</v>
      </c>
      <c r="C1600" s="19" t="s">
        <v>7552</v>
      </c>
      <c r="D1600" s="19">
        <v>377308</v>
      </c>
      <c r="E1600" s="19">
        <v>4595714</v>
      </c>
      <c r="F1600" s="19">
        <v>3</v>
      </c>
      <c r="G1600" s="36">
        <v>45628</v>
      </c>
      <c r="H1600" s="19">
        <v>0</v>
      </c>
      <c r="I1600" s="19">
        <v>1</v>
      </c>
      <c r="J1600" s="19">
        <v>0</v>
      </c>
      <c r="L1600" s="19">
        <v>1</v>
      </c>
      <c r="O1600" s="19">
        <v>2077420</v>
      </c>
      <c r="P1600" s="229">
        <v>45628.361678240741</v>
      </c>
      <c r="Q1600" s="19">
        <v>2077.42</v>
      </c>
      <c r="R1600" s="19" t="s">
        <v>43</v>
      </c>
      <c r="S1600" s="62" t="s">
        <v>48</v>
      </c>
    </row>
    <row r="1601" spans="1:19" x14ac:dyDescent="0.25">
      <c r="A1601" s="62" t="s">
        <v>48</v>
      </c>
      <c r="B1601" s="19">
        <v>30349005</v>
      </c>
      <c r="C1601" s="19" t="s">
        <v>7552</v>
      </c>
      <c r="D1601" s="19">
        <v>377308</v>
      </c>
      <c r="E1601" s="19">
        <v>4595714</v>
      </c>
      <c r="F1601" s="19">
        <v>4</v>
      </c>
      <c r="G1601" s="36">
        <v>45628</v>
      </c>
      <c r="H1601" s="19">
        <v>1</v>
      </c>
      <c r="I1601" s="19">
        <v>0</v>
      </c>
      <c r="J1601" s="19">
        <v>0</v>
      </c>
      <c r="L1601" s="19">
        <v>1</v>
      </c>
      <c r="M1601" s="19">
        <v>431941</v>
      </c>
      <c r="N1601" s="19" t="s">
        <v>214</v>
      </c>
      <c r="O1601" s="19">
        <v>581636</v>
      </c>
      <c r="P1601" s="229">
        <v>45628.368402777778</v>
      </c>
      <c r="Q1601" s="19">
        <v>581.63599999999997</v>
      </c>
      <c r="R1601" s="19" t="s">
        <v>43</v>
      </c>
      <c r="S1601" s="62" t="s">
        <v>48</v>
      </c>
    </row>
    <row r="1602" spans="1:19" x14ac:dyDescent="0.25">
      <c r="A1602" s="62" t="s">
        <v>48</v>
      </c>
      <c r="B1602" s="19">
        <v>30349005</v>
      </c>
      <c r="C1602" s="19" t="s">
        <v>7552</v>
      </c>
      <c r="D1602" s="19">
        <v>377308</v>
      </c>
      <c r="E1602" s="19">
        <v>4595714</v>
      </c>
      <c r="F1602" s="19">
        <v>5</v>
      </c>
      <c r="G1602" s="36">
        <v>45628</v>
      </c>
      <c r="H1602" s="19">
        <v>0</v>
      </c>
      <c r="I1602" s="19">
        <v>0</v>
      </c>
      <c r="J1602" s="19">
        <v>1938</v>
      </c>
      <c r="K1602" s="19" t="s">
        <v>163</v>
      </c>
      <c r="L1602" s="19">
        <v>1</v>
      </c>
      <c r="M1602" s="19">
        <v>431941</v>
      </c>
      <c r="N1602" s="19" t="s">
        <v>214</v>
      </c>
      <c r="O1602" s="19">
        <v>29607</v>
      </c>
      <c r="P1602" s="229">
        <v>45628.368750000001</v>
      </c>
      <c r="Q1602" s="19">
        <v>29.606999999999999</v>
      </c>
      <c r="R1602" s="19" t="s">
        <v>43</v>
      </c>
      <c r="S1602" s="62" t="s">
        <v>48</v>
      </c>
    </row>
    <row r="1603" spans="1:19" x14ac:dyDescent="0.25">
      <c r="A1603" s="62" t="s">
        <v>48</v>
      </c>
      <c r="B1603" s="19">
        <v>30349005</v>
      </c>
      <c r="C1603" s="19" t="s">
        <v>7552</v>
      </c>
      <c r="D1603" s="19">
        <v>377308</v>
      </c>
      <c r="E1603" s="19">
        <v>4595714</v>
      </c>
      <c r="F1603" s="19">
        <v>6</v>
      </c>
      <c r="G1603" s="36">
        <v>45628</v>
      </c>
      <c r="H1603" s="19">
        <v>0</v>
      </c>
      <c r="I1603" s="19">
        <v>0</v>
      </c>
      <c r="J1603" s="19">
        <v>1931</v>
      </c>
      <c r="K1603" s="19" t="s">
        <v>168</v>
      </c>
      <c r="L1603" s="19">
        <v>1</v>
      </c>
      <c r="O1603" s="19">
        <v>976243</v>
      </c>
      <c r="P1603" s="229">
        <v>45628.380046296297</v>
      </c>
      <c r="Q1603" s="19">
        <v>976.24300000000005</v>
      </c>
      <c r="R1603" s="19" t="s">
        <v>43</v>
      </c>
      <c r="S1603" s="62" t="s">
        <v>48</v>
      </c>
    </row>
    <row r="1604" spans="1:19" x14ac:dyDescent="0.25">
      <c r="A1604" s="62" t="s">
        <v>48</v>
      </c>
      <c r="B1604" s="19">
        <v>30349005</v>
      </c>
      <c r="C1604" s="19" t="s">
        <v>7552</v>
      </c>
      <c r="D1604" s="19">
        <v>377308</v>
      </c>
      <c r="E1604" s="19">
        <v>4595714</v>
      </c>
      <c r="F1604" s="19">
        <v>7</v>
      </c>
      <c r="G1604" s="36">
        <v>45628</v>
      </c>
      <c r="H1604" s="19">
        <v>0</v>
      </c>
      <c r="I1604" s="19">
        <v>1</v>
      </c>
      <c r="J1604" s="19">
        <v>0</v>
      </c>
      <c r="L1604" s="19">
        <v>1</v>
      </c>
      <c r="O1604" s="19">
        <v>880267</v>
      </c>
      <c r="P1604" s="229">
        <v>45628.390243055554</v>
      </c>
      <c r="Q1604" s="19">
        <v>880.26700000000005</v>
      </c>
      <c r="R1604" s="19" t="s">
        <v>43</v>
      </c>
      <c r="S1604" s="62" t="s">
        <v>48</v>
      </c>
    </row>
    <row r="1605" spans="1:19" x14ac:dyDescent="0.25">
      <c r="A1605" s="62" t="s">
        <v>48</v>
      </c>
      <c r="B1605" s="19">
        <v>30349005</v>
      </c>
      <c r="C1605" s="19" t="s">
        <v>7552</v>
      </c>
      <c r="D1605" s="19">
        <v>377308</v>
      </c>
      <c r="E1605" s="19">
        <v>4595714</v>
      </c>
      <c r="F1605" s="19">
        <v>8</v>
      </c>
      <c r="G1605" s="36">
        <v>45628</v>
      </c>
      <c r="H1605" s="19">
        <v>1</v>
      </c>
      <c r="I1605" s="19">
        <v>0</v>
      </c>
      <c r="J1605" s="19">
        <v>0</v>
      </c>
      <c r="L1605" s="19">
        <v>1</v>
      </c>
      <c r="M1605" s="19">
        <v>431941</v>
      </c>
      <c r="N1605" s="19" t="s">
        <v>214</v>
      </c>
      <c r="O1605" s="19">
        <v>1610520</v>
      </c>
      <c r="P1605" s="229">
        <v>45628.408877314818</v>
      </c>
      <c r="Q1605" s="19">
        <v>1610.52</v>
      </c>
      <c r="R1605" s="19" t="s">
        <v>43</v>
      </c>
      <c r="S1605" s="62" t="s">
        <v>48</v>
      </c>
    </row>
    <row r="1606" spans="1:19" x14ac:dyDescent="0.25">
      <c r="A1606" s="62" t="s">
        <v>48</v>
      </c>
      <c r="B1606" s="19">
        <v>30349005</v>
      </c>
      <c r="C1606" s="19" t="s">
        <v>7552</v>
      </c>
      <c r="D1606" s="19">
        <v>377308</v>
      </c>
      <c r="E1606" s="19">
        <v>4595714</v>
      </c>
      <c r="F1606" s="19">
        <v>9</v>
      </c>
      <c r="G1606" s="36">
        <v>45628</v>
      </c>
      <c r="H1606" s="19">
        <v>0</v>
      </c>
      <c r="I1606" s="19">
        <v>0</v>
      </c>
      <c r="J1606" s="19">
        <v>1938</v>
      </c>
      <c r="K1606" s="19" t="s">
        <v>163</v>
      </c>
      <c r="L1606" s="19">
        <v>1</v>
      </c>
      <c r="M1606" s="19">
        <v>431941</v>
      </c>
      <c r="N1606" s="19" t="s">
        <v>214</v>
      </c>
      <c r="O1606" s="19">
        <v>43173</v>
      </c>
      <c r="P1606" s="229">
        <v>45628.409375000003</v>
      </c>
      <c r="Q1606" s="19">
        <v>43.173000000000002</v>
      </c>
      <c r="R1606" s="19" t="s">
        <v>43</v>
      </c>
      <c r="S1606" s="62" t="s">
        <v>48</v>
      </c>
    </row>
    <row r="1607" spans="1:19" x14ac:dyDescent="0.25">
      <c r="A1607" s="62" t="s">
        <v>48</v>
      </c>
      <c r="B1607" s="19">
        <v>30349005</v>
      </c>
      <c r="C1607" s="19" t="s">
        <v>7552</v>
      </c>
      <c r="D1607" s="19">
        <v>377308</v>
      </c>
      <c r="E1607" s="19">
        <v>4595714</v>
      </c>
      <c r="F1607" s="19">
        <v>10</v>
      </c>
      <c r="G1607" s="36">
        <v>45628</v>
      </c>
      <c r="H1607" s="19">
        <v>0</v>
      </c>
      <c r="I1607" s="19">
        <v>1</v>
      </c>
      <c r="J1607" s="19">
        <v>0</v>
      </c>
      <c r="L1607" s="19">
        <v>1</v>
      </c>
      <c r="O1607" s="19">
        <v>774980</v>
      </c>
      <c r="P1607" s="229">
        <v>45628.418344907404</v>
      </c>
      <c r="Q1607" s="19">
        <v>774.98</v>
      </c>
      <c r="R1607" s="19" t="s">
        <v>43</v>
      </c>
      <c r="S1607" s="62" t="s">
        <v>48</v>
      </c>
    </row>
    <row r="1608" spans="1:19" x14ac:dyDescent="0.25">
      <c r="A1608" s="62" t="s">
        <v>48</v>
      </c>
      <c r="B1608" s="19">
        <v>30349005</v>
      </c>
      <c r="C1608" s="19" t="s">
        <v>7552</v>
      </c>
      <c r="D1608" s="19">
        <v>377308</v>
      </c>
      <c r="E1608" s="19">
        <v>4595714</v>
      </c>
      <c r="F1608" s="19">
        <v>11</v>
      </c>
      <c r="G1608" s="36">
        <v>45628</v>
      </c>
      <c r="H1608" s="19">
        <v>1</v>
      </c>
      <c r="I1608" s="19">
        <v>0</v>
      </c>
      <c r="J1608" s="19">
        <v>0</v>
      </c>
      <c r="L1608" s="19">
        <v>1</v>
      </c>
      <c r="M1608" s="19">
        <v>431941</v>
      </c>
      <c r="N1608" s="19" t="s">
        <v>214</v>
      </c>
      <c r="O1608" s="19">
        <v>896917</v>
      </c>
      <c r="P1608" s="229">
        <v>45628.428726851853</v>
      </c>
      <c r="Q1608" s="19">
        <v>896.91700000000003</v>
      </c>
      <c r="R1608" s="19" t="s">
        <v>43</v>
      </c>
      <c r="S1608" s="62" t="s">
        <v>48</v>
      </c>
    </row>
    <row r="1609" spans="1:19" x14ac:dyDescent="0.25">
      <c r="A1609" s="62" t="s">
        <v>48</v>
      </c>
      <c r="B1609" s="19">
        <v>30349005</v>
      </c>
      <c r="C1609" s="19" t="s">
        <v>7552</v>
      </c>
      <c r="D1609" s="19">
        <v>377308</v>
      </c>
      <c r="E1609" s="19">
        <v>4595714</v>
      </c>
      <c r="F1609" s="19">
        <v>12</v>
      </c>
      <c r="G1609" s="36">
        <v>45628</v>
      </c>
      <c r="H1609" s="19">
        <v>0</v>
      </c>
      <c r="I1609" s="19">
        <v>0</v>
      </c>
      <c r="J1609" s="19">
        <v>1938</v>
      </c>
      <c r="K1609" s="19" t="s">
        <v>163</v>
      </c>
      <c r="L1609" s="19">
        <v>1</v>
      </c>
      <c r="M1609" s="19">
        <v>431941</v>
      </c>
      <c r="N1609" s="19" t="s">
        <v>214</v>
      </c>
      <c r="O1609" s="19">
        <v>17160</v>
      </c>
      <c r="P1609" s="229">
        <v>45628.428923611114</v>
      </c>
      <c r="Q1609" s="19">
        <v>17.16</v>
      </c>
      <c r="R1609" s="19" t="s">
        <v>43</v>
      </c>
      <c r="S1609" s="62" t="s">
        <v>48</v>
      </c>
    </row>
    <row r="1610" spans="1:19" x14ac:dyDescent="0.25">
      <c r="A1610" s="62" t="s">
        <v>48</v>
      </c>
      <c r="B1610" s="19">
        <v>30349005</v>
      </c>
      <c r="C1610" s="19" t="s">
        <v>7552</v>
      </c>
      <c r="D1610" s="19">
        <v>377308</v>
      </c>
      <c r="E1610" s="19">
        <v>4595714</v>
      </c>
      <c r="F1610" s="19">
        <v>13</v>
      </c>
      <c r="G1610" s="36">
        <v>45628</v>
      </c>
      <c r="H1610" s="19">
        <v>0</v>
      </c>
      <c r="I1610" s="19">
        <v>1</v>
      </c>
      <c r="J1610" s="19">
        <v>0</v>
      </c>
      <c r="L1610" s="19">
        <v>1</v>
      </c>
      <c r="O1610" s="19">
        <v>5403</v>
      </c>
      <c r="P1610" s="229">
        <v>45628.428993055553</v>
      </c>
      <c r="Q1610" s="19">
        <v>5.4029999999999996</v>
      </c>
      <c r="R1610" s="19" t="s">
        <v>43</v>
      </c>
      <c r="S1610" s="62" t="s">
        <v>48</v>
      </c>
    </row>
    <row r="1611" spans="1:19" x14ac:dyDescent="0.25">
      <c r="A1611" s="62" t="s">
        <v>48</v>
      </c>
      <c r="B1611" s="19">
        <v>30349005</v>
      </c>
      <c r="C1611" s="19" t="s">
        <v>7552</v>
      </c>
      <c r="D1611" s="19">
        <v>377308</v>
      </c>
      <c r="E1611" s="19">
        <v>4595714</v>
      </c>
      <c r="F1611" s="19">
        <v>14</v>
      </c>
      <c r="G1611" s="36">
        <v>45628</v>
      </c>
      <c r="H1611" s="19">
        <v>0</v>
      </c>
      <c r="I1611" s="19">
        <v>0</v>
      </c>
      <c r="J1611" s="19">
        <v>1934</v>
      </c>
      <c r="K1611" s="19" t="s">
        <v>160</v>
      </c>
      <c r="L1611" s="19">
        <v>1</v>
      </c>
      <c r="O1611" s="19">
        <v>968054</v>
      </c>
      <c r="P1611" s="229">
        <v>45628.440196759257</v>
      </c>
      <c r="Q1611" s="19">
        <v>968.05399999999997</v>
      </c>
      <c r="R1611" s="19" t="s">
        <v>43</v>
      </c>
      <c r="S1611" s="62" t="s">
        <v>48</v>
      </c>
    </row>
    <row r="1612" spans="1:19" x14ac:dyDescent="0.25">
      <c r="A1612" s="62" t="s">
        <v>48</v>
      </c>
      <c r="B1612" s="19">
        <v>30349005</v>
      </c>
      <c r="C1612" s="19" t="s">
        <v>7552</v>
      </c>
      <c r="D1612" s="19">
        <v>377308</v>
      </c>
      <c r="E1612" s="19">
        <v>4595714</v>
      </c>
      <c r="F1612" s="19">
        <v>15</v>
      </c>
      <c r="G1612" s="36">
        <v>45628</v>
      </c>
      <c r="H1612" s="19">
        <v>0</v>
      </c>
      <c r="I1612" s="19">
        <v>1</v>
      </c>
      <c r="J1612" s="19">
        <v>0</v>
      </c>
      <c r="L1612" s="19">
        <v>1</v>
      </c>
      <c r="O1612" s="19">
        <v>931540</v>
      </c>
      <c r="P1612" s="229">
        <v>45628.450972222221</v>
      </c>
      <c r="Q1612" s="19">
        <v>931.54</v>
      </c>
      <c r="R1612" s="19" t="s">
        <v>43</v>
      </c>
      <c r="S1612" s="62" t="s">
        <v>48</v>
      </c>
    </row>
    <row r="1613" spans="1:19" x14ac:dyDescent="0.25">
      <c r="A1613" s="62" t="s">
        <v>48</v>
      </c>
      <c r="B1613" s="19">
        <v>30349005</v>
      </c>
      <c r="C1613" s="19" t="s">
        <v>7552</v>
      </c>
      <c r="D1613" s="19">
        <v>377308</v>
      </c>
      <c r="E1613" s="19">
        <v>4595714</v>
      </c>
      <c r="F1613" s="19">
        <v>16</v>
      </c>
      <c r="G1613" s="36">
        <v>45628</v>
      </c>
      <c r="H1613" s="19">
        <v>1</v>
      </c>
      <c r="I1613" s="19">
        <v>0</v>
      </c>
      <c r="J1613" s="19">
        <v>0</v>
      </c>
      <c r="L1613" s="19">
        <v>1</v>
      </c>
      <c r="M1613" s="19">
        <v>431941</v>
      </c>
      <c r="N1613" s="19" t="s">
        <v>214</v>
      </c>
      <c r="O1613" s="19">
        <v>554830</v>
      </c>
      <c r="P1613" s="229">
        <v>45628.457395833335</v>
      </c>
      <c r="Q1613" s="19">
        <v>554.83000000000004</v>
      </c>
      <c r="R1613" s="19" t="s">
        <v>43</v>
      </c>
      <c r="S1613" s="62" t="s">
        <v>48</v>
      </c>
    </row>
    <row r="1614" spans="1:19" x14ac:dyDescent="0.25">
      <c r="A1614" s="62" t="s">
        <v>48</v>
      </c>
      <c r="B1614" s="19">
        <v>30349005</v>
      </c>
      <c r="C1614" s="19" t="s">
        <v>7552</v>
      </c>
      <c r="D1614" s="19">
        <v>377308</v>
      </c>
      <c r="E1614" s="19">
        <v>4595714</v>
      </c>
      <c r="F1614" s="19">
        <v>17</v>
      </c>
      <c r="G1614" s="36">
        <v>45628</v>
      </c>
      <c r="H1614" s="19">
        <v>0</v>
      </c>
      <c r="I1614" s="19">
        <v>0</v>
      </c>
      <c r="J1614" s="19">
        <v>1938</v>
      </c>
      <c r="K1614" s="19" t="s">
        <v>163</v>
      </c>
      <c r="L1614" s="19">
        <v>1</v>
      </c>
      <c r="M1614" s="19">
        <v>431941</v>
      </c>
      <c r="N1614" s="19" t="s">
        <v>214</v>
      </c>
      <c r="O1614" s="19">
        <v>118366</v>
      </c>
      <c r="P1614" s="229">
        <v>45628.458773148152</v>
      </c>
      <c r="Q1614" s="19">
        <v>118.366</v>
      </c>
      <c r="R1614" s="19" t="s">
        <v>43</v>
      </c>
      <c r="S1614" s="62" t="s">
        <v>48</v>
      </c>
    </row>
    <row r="1615" spans="1:19" x14ac:dyDescent="0.25">
      <c r="A1615" s="62" t="s">
        <v>48</v>
      </c>
      <c r="B1615" s="19">
        <v>30349005</v>
      </c>
      <c r="C1615" s="19" t="s">
        <v>7552</v>
      </c>
      <c r="D1615" s="19">
        <v>377308</v>
      </c>
      <c r="E1615" s="19">
        <v>4595714</v>
      </c>
      <c r="F1615" s="19">
        <v>18</v>
      </c>
      <c r="G1615" s="36">
        <v>45628</v>
      </c>
      <c r="H1615" s="19">
        <v>0</v>
      </c>
      <c r="I1615" s="19">
        <v>1</v>
      </c>
      <c r="J1615" s="19">
        <v>0</v>
      </c>
      <c r="L1615" s="19">
        <v>1</v>
      </c>
      <c r="O1615" s="19">
        <v>2038807</v>
      </c>
      <c r="P1615" s="229">
        <v>45628.482361111113</v>
      </c>
      <c r="Q1615" s="19">
        <v>2038.807</v>
      </c>
      <c r="R1615" s="19" t="s">
        <v>43</v>
      </c>
      <c r="S1615" s="62" t="s">
        <v>48</v>
      </c>
    </row>
    <row r="1616" spans="1:19" x14ac:dyDescent="0.25">
      <c r="A1616" s="62" t="s">
        <v>48</v>
      </c>
      <c r="B1616" s="19">
        <v>30349005</v>
      </c>
      <c r="C1616" s="19" t="s">
        <v>7552</v>
      </c>
      <c r="D1616" s="19">
        <v>377308</v>
      </c>
      <c r="E1616" s="19">
        <v>4595714</v>
      </c>
      <c r="F1616" s="19">
        <v>19</v>
      </c>
      <c r="G1616" s="36">
        <v>45628</v>
      </c>
      <c r="H1616" s="19">
        <v>0</v>
      </c>
      <c r="I1616" s="19">
        <v>0</v>
      </c>
      <c r="J1616" s="19">
        <v>-3</v>
      </c>
      <c r="K1616" s="19" t="s">
        <v>185</v>
      </c>
      <c r="L1616" s="19">
        <v>1</v>
      </c>
      <c r="O1616" s="19">
        <v>9370</v>
      </c>
      <c r="P1616" s="229">
        <v>45628.482476851852</v>
      </c>
      <c r="Q1616" s="19">
        <v>9.3699999999999992</v>
      </c>
      <c r="R1616" s="19" t="s">
        <v>43</v>
      </c>
      <c r="S1616" s="62" t="s">
        <v>48</v>
      </c>
    </row>
    <row r="1617" spans="1:19" x14ac:dyDescent="0.25">
      <c r="A1617" s="62" t="s">
        <v>48</v>
      </c>
      <c r="B1617" s="19">
        <v>30349005</v>
      </c>
      <c r="C1617" s="19" t="s">
        <v>7552</v>
      </c>
      <c r="D1617" s="19">
        <v>377308</v>
      </c>
      <c r="E1617" s="19">
        <v>4595714</v>
      </c>
      <c r="F1617" s="19">
        <v>20</v>
      </c>
      <c r="G1617" s="36">
        <v>45628</v>
      </c>
      <c r="H1617" s="19">
        <v>1</v>
      </c>
      <c r="I1617" s="19">
        <v>0</v>
      </c>
      <c r="J1617" s="19">
        <v>0</v>
      </c>
      <c r="L1617" s="19">
        <v>1</v>
      </c>
      <c r="M1617" s="19">
        <v>4010427</v>
      </c>
      <c r="N1617" s="19" t="s">
        <v>215</v>
      </c>
      <c r="O1617" s="19">
        <v>584550</v>
      </c>
      <c r="P1617" s="229">
        <v>45628.489236111112</v>
      </c>
      <c r="Q1617" s="19">
        <v>584.54999999999995</v>
      </c>
      <c r="R1617" s="19" t="s">
        <v>43</v>
      </c>
      <c r="S1617" s="62" t="s">
        <v>48</v>
      </c>
    </row>
    <row r="1618" spans="1:19" x14ac:dyDescent="0.25">
      <c r="A1618" s="62" t="s">
        <v>48</v>
      </c>
      <c r="B1618" s="19">
        <v>30349005</v>
      </c>
      <c r="C1618" s="19" t="s">
        <v>7552</v>
      </c>
      <c r="D1618" s="19">
        <v>377308</v>
      </c>
      <c r="E1618" s="19">
        <v>4595714</v>
      </c>
      <c r="F1618" s="19">
        <v>21</v>
      </c>
      <c r="G1618" s="36">
        <v>45628</v>
      </c>
      <c r="H1618" s="19">
        <v>0</v>
      </c>
      <c r="I1618" s="19">
        <v>0</v>
      </c>
      <c r="J1618" s="19">
        <v>1938</v>
      </c>
      <c r="K1618" s="19" t="s">
        <v>163</v>
      </c>
      <c r="L1618" s="19">
        <v>1</v>
      </c>
      <c r="M1618" s="19">
        <v>4010427</v>
      </c>
      <c r="N1618" s="19" t="s">
        <v>215</v>
      </c>
      <c r="O1618" s="19">
        <v>167433</v>
      </c>
      <c r="P1618" s="229">
        <v>45628.491180555553</v>
      </c>
      <c r="Q1618" s="19">
        <v>167.43299999999999</v>
      </c>
      <c r="R1618" s="19" t="s">
        <v>43</v>
      </c>
      <c r="S1618" s="62" t="s">
        <v>48</v>
      </c>
    </row>
    <row r="1619" spans="1:19" x14ac:dyDescent="0.25">
      <c r="A1619" s="62" t="s">
        <v>48</v>
      </c>
      <c r="B1619" s="19">
        <v>30349005</v>
      </c>
      <c r="C1619" s="19" t="s">
        <v>7552</v>
      </c>
      <c r="D1619" s="19">
        <v>377308</v>
      </c>
      <c r="E1619" s="19">
        <v>4595714</v>
      </c>
      <c r="F1619" s="19">
        <v>22</v>
      </c>
      <c r="G1619" s="36">
        <v>45628</v>
      </c>
      <c r="H1619" s="19">
        <v>0</v>
      </c>
      <c r="I1619" s="19">
        <v>1</v>
      </c>
      <c r="J1619" s="19">
        <v>0</v>
      </c>
      <c r="L1619" s="19">
        <v>1</v>
      </c>
      <c r="O1619" s="19">
        <v>977817</v>
      </c>
      <c r="P1619" s="229">
        <v>45628.502500000002</v>
      </c>
      <c r="Q1619" s="19">
        <v>977.81700000000001</v>
      </c>
      <c r="R1619" s="19" t="s">
        <v>43</v>
      </c>
      <c r="S1619" s="62" t="s">
        <v>48</v>
      </c>
    </row>
    <row r="1620" spans="1:19" x14ac:dyDescent="0.25">
      <c r="A1620" s="62" t="s">
        <v>48</v>
      </c>
      <c r="B1620" s="19">
        <v>30349005</v>
      </c>
      <c r="C1620" s="19" t="s">
        <v>7552</v>
      </c>
      <c r="D1620" s="19">
        <v>377308</v>
      </c>
      <c r="E1620" s="19">
        <v>4595714</v>
      </c>
      <c r="F1620" s="19">
        <v>23</v>
      </c>
      <c r="G1620" s="36">
        <v>45628</v>
      </c>
      <c r="H1620" s="19">
        <v>0</v>
      </c>
      <c r="I1620" s="19">
        <v>0</v>
      </c>
      <c r="J1620" s="19">
        <v>-3</v>
      </c>
      <c r="K1620" s="19" t="s">
        <v>185</v>
      </c>
      <c r="L1620" s="19">
        <v>1</v>
      </c>
      <c r="O1620" s="19">
        <v>5907</v>
      </c>
      <c r="P1620" s="229">
        <v>45628.502557870372</v>
      </c>
      <c r="Q1620" s="19">
        <v>5.907</v>
      </c>
      <c r="R1620" s="19" t="s">
        <v>43</v>
      </c>
      <c r="S1620" s="62" t="s">
        <v>48</v>
      </c>
    </row>
    <row r="1621" spans="1:19" x14ac:dyDescent="0.25">
      <c r="A1621" s="62" t="s">
        <v>48</v>
      </c>
      <c r="B1621" s="19">
        <v>30349005</v>
      </c>
      <c r="C1621" s="19" t="s">
        <v>7552</v>
      </c>
      <c r="D1621" s="19">
        <v>377308</v>
      </c>
      <c r="E1621" s="19">
        <v>4595714</v>
      </c>
      <c r="F1621" s="19">
        <v>24</v>
      </c>
      <c r="G1621" s="36">
        <v>45628</v>
      </c>
      <c r="H1621" s="19">
        <v>1</v>
      </c>
      <c r="I1621" s="19">
        <v>0</v>
      </c>
      <c r="J1621" s="19">
        <v>0</v>
      </c>
      <c r="L1621" s="19">
        <v>1</v>
      </c>
      <c r="M1621" s="19">
        <v>4010427</v>
      </c>
      <c r="N1621" s="19" t="s">
        <v>215</v>
      </c>
      <c r="O1621" s="19">
        <v>200606</v>
      </c>
      <c r="P1621" s="229">
        <v>45628.504884259259</v>
      </c>
      <c r="Q1621" s="19">
        <v>200.60599999999999</v>
      </c>
      <c r="R1621" s="19" t="s">
        <v>43</v>
      </c>
      <c r="S1621" s="62" t="s">
        <v>48</v>
      </c>
    </row>
    <row r="1622" spans="1:19" x14ac:dyDescent="0.25">
      <c r="A1622" s="62" t="s">
        <v>48</v>
      </c>
      <c r="B1622" s="19">
        <v>30349005</v>
      </c>
      <c r="C1622" s="19" t="s">
        <v>7552</v>
      </c>
      <c r="D1622" s="19">
        <v>377308</v>
      </c>
      <c r="E1622" s="19">
        <v>4595714</v>
      </c>
      <c r="F1622" s="19">
        <v>25</v>
      </c>
      <c r="G1622" s="36">
        <v>45628</v>
      </c>
      <c r="H1622" s="19">
        <v>0</v>
      </c>
      <c r="I1622" s="19">
        <v>0</v>
      </c>
      <c r="J1622" s="19">
        <v>1938</v>
      </c>
      <c r="K1622" s="19" t="s">
        <v>163</v>
      </c>
      <c r="L1622" s="19">
        <v>1</v>
      </c>
      <c r="M1622" s="19">
        <v>4010427</v>
      </c>
      <c r="N1622" s="19" t="s">
        <v>215</v>
      </c>
      <c r="O1622" s="19">
        <v>154104</v>
      </c>
      <c r="P1622" s="229">
        <v>45628.506666666668</v>
      </c>
      <c r="Q1622" s="19">
        <v>154.10400000000001</v>
      </c>
      <c r="R1622" s="19" t="s">
        <v>43</v>
      </c>
      <c r="S1622" s="62" t="s">
        <v>48</v>
      </c>
    </row>
    <row r="1623" spans="1:19" x14ac:dyDescent="0.25">
      <c r="A1623" s="62" t="s">
        <v>48</v>
      </c>
      <c r="B1623" s="19">
        <v>30349005</v>
      </c>
      <c r="C1623" s="19" t="s">
        <v>7552</v>
      </c>
      <c r="D1623" s="19">
        <v>377308</v>
      </c>
      <c r="E1623" s="19">
        <v>4595714</v>
      </c>
      <c r="F1623" s="19">
        <v>26</v>
      </c>
      <c r="G1623" s="36">
        <v>45628</v>
      </c>
      <c r="H1623" s="19">
        <v>0</v>
      </c>
      <c r="I1623" s="19">
        <v>1</v>
      </c>
      <c r="J1623" s="19">
        <v>0</v>
      </c>
      <c r="L1623" s="19">
        <v>1</v>
      </c>
      <c r="O1623" s="19">
        <v>25160</v>
      </c>
      <c r="P1623" s="229">
        <v>45628.506956018522</v>
      </c>
      <c r="Q1623" s="19">
        <v>25.16</v>
      </c>
      <c r="R1623" s="19" t="s">
        <v>43</v>
      </c>
      <c r="S1623" s="62" t="s">
        <v>48</v>
      </c>
    </row>
    <row r="1624" spans="1:19" x14ac:dyDescent="0.25">
      <c r="A1624" s="62" t="s">
        <v>48</v>
      </c>
      <c r="B1624" s="19">
        <v>30349005</v>
      </c>
      <c r="C1624" s="19" t="s">
        <v>7552</v>
      </c>
      <c r="D1624" s="19">
        <v>377308</v>
      </c>
      <c r="E1624" s="19">
        <v>4595714</v>
      </c>
      <c r="F1624" s="19">
        <v>27</v>
      </c>
      <c r="G1624" s="36">
        <v>45628</v>
      </c>
      <c r="H1624" s="19">
        <v>0</v>
      </c>
      <c r="I1624" s="19">
        <v>0</v>
      </c>
      <c r="J1624" s="19">
        <v>1933</v>
      </c>
      <c r="K1624" s="19" t="s">
        <v>167</v>
      </c>
      <c r="L1624" s="19">
        <v>1</v>
      </c>
      <c r="O1624" s="19">
        <v>3678090</v>
      </c>
      <c r="P1624" s="229">
        <v>45628.549525462964</v>
      </c>
      <c r="Q1624" s="19">
        <v>3678.09</v>
      </c>
      <c r="R1624" s="19" t="s">
        <v>43</v>
      </c>
      <c r="S1624" s="62" t="s">
        <v>48</v>
      </c>
    </row>
    <row r="1625" spans="1:19" x14ac:dyDescent="0.25">
      <c r="A1625" s="62" t="s">
        <v>48</v>
      </c>
      <c r="B1625" s="19">
        <v>30349005</v>
      </c>
      <c r="C1625" s="19" t="s">
        <v>7552</v>
      </c>
      <c r="D1625" s="19">
        <v>377308</v>
      </c>
      <c r="E1625" s="19">
        <v>4595714</v>
      </c>
      <c r="F1625" s="19">
        <v>28</v>
      </c>
      <c r="G1625" s="36">
        <v>45628</v>
      </c>
      <c r="H1625" s="19">
        <v>0</v>
      </c>
      <c r="I1625" s="19">
        <v>1</v>
      </c>
      <c r="J1625" s="19">
        <v>0</v>
      </c>
      <c r="L1625" s="19">
        <v>1</v>
      </c>
      <c r="O1625" s="19">
        <v>4723</v>
      </c>
      <c r="P1625" s="229">
        <v>45628.549583333333</v>
      </c>
      <c r="Q1625" s="19">
        <v>4.7229999999999999</v>
      </c>
      <c r="R1625" s="19" t="s">
        <v>43</v>
      </c>
      <c r="S1625" s="62" t="s">
        <v>48</v>
      </c>
    </row>
    <row r="1626" spans="1:19" x14ac:dyDescent="0.25">
      <c r="A1626" s="62" t="s">
        <v>48</v>
      </c>
      <c r="B1626" s="19">
        <v>30349005</v>
      </c>
      <c r="C1626" s="19" t="s">
        <v>7552</v>
      </c>
      <c r="D1626" s="19">
        <v>377308</v>
      </c>
      <c r="E1626" s="19">
        <v>4595714</v>
      </c>
      <c r="F1626" s="19">
        <v>29</v>
      </c>
      <c r="G1626" s="36">
        <v>45628</v>
      </c>
      <c r="H1626" s="19">
        <v>0</v>
      </c>
      <c r="I1626" s="19">
        <v>0</v>
      </c>
      <c r="J1626" s="19">
        <v>0</v>
      </c>
      <c r="L1626" s="19">
        <v>2</v>
      </c>
      <c r="O1626" s="19">
        <v>0</v>
      </c>
      <c r="P1626" s="229">
        <v>45628.549583333333</v>
      </c>
      <c r="Q1626" s="19">
        <v>0</v>
      </c>
      <c r="R1626" s="19" t="s">
        <v>43</v>
      </c>
      <c r="S1626" s="62" t="s">
        <v>48</v>
      </c>
    </row>
    <row r="1627" spans="1:19" x14ac:dyDescent="0.25">
      <c r="A1627" s="62" t="s">
        <v>48</v>
      </c>
      <c r="B1627" s="19">
        <v>30349005</v>
      </c>
      <c r="C1627" s="19" t="s">
        <v>7552</v>
      </c>
      <c r="D1627" s="19">
        <v>377308</v>
      </c>
      <c r="E1627" s="19">
        <v>4595714</v>
      </c>
      <c r="F1627" s="19">
        <v>1</v>
      </c>
      <c r="G1627" s="36">
        <v>45628</v>
      </c>
      <c r="H1627" s="19">
        <v>0</v>
      </c>
      <c r="I1627" s="19">
        <v>0</v>
      </c>
      <c r="J1627" s="19">
        <v>0</v>
      </c>
      <c r="L1627" s="19">
        <v>0</v>
      </c>
      <c r="O1627" s="19">
        <v>3</v>
      </c>
      <c r="P1627" s="229">
        <v>45628.556539351855</v>
      </c>
      <c r="Q1627" s="19">
        <v>3.0000000000000001E-3</v>
      </c>
      <c r="R1627" s="19" t="s">
        <v>43</v>
      </c>
      <c r="S1627" s="62" t="s">
        <v>48</v>
      </c>
    </row>
    <row r="1628" spans="1:19" x14ac:dyDescent="0.25">
      <c r="A1628" s="62" t="s">
        <v>48</v>
      </c>
      <c r="B1628" s="19">
        <v>30349005</v>
      </c>
      <c r="C1628" s="19" t="s">
        <v>7552</v>
      </c>
      <c r="D1628" s="19">
        <v>377308</v>
      </c>
      <c r="E1628" s="19">
        <v>4595714</v>
      </c>
      <c r="F1628" s="19">
        <v>2</v>
      </c>
      <c r="G1628" s="36">
        <v>45628</v>
      </c>
      <c r="H1628" s="19">
        <v>0</v>
      </c>
      <c r="I1628" s="19">
        <v>0</v>
      </c>
      <c r="J1628" s="19">
        <v>0</v>
      </c>
      <c r="L1628" s="19">
        <v>1</v>
      </c>
      <c r="O1628" s="19">
        <v>4720</v>
      </c>
      <c r="P1628" s="229">
        <v>45628.556597222225</v>
      </c>
      <c r="Q1628" s="19">
        <v>4.72</v>
      </c>
      <c r="R1628" s="19" t="s">
        <v>43</v>
      </c>
      <c r="S1628" s="62" t="s">
        <v>48</v>
      </c>
    </row>
    <row r="1629" spans="1:19" x14ac:dyDescent="0.25">
      <c r="A1629" s="62" t="s">
        <v>48</v>
      </c>
      <c r="B1629" s="19">
        <v>30349005</v>
      </c>
      <c r="C1629" s="19" t="s">
        <v>7552</v>
      </c>
      <c r="D1629" s="19">
        <v>377308</v>
      </c>
      <c r="E1629" s="19">
        <v>4595714</v>
      </c>
      <c r="F1629" s="19">
        <v>3</v>
      </c>
      <c r="G1629" s="36">
        <v>45628</v>
      </c>
      <c r="H1629" s="19">
        <v>0</v>
      </c>
      <c r="I1629" s="19">
        <v>1</v>
      </c>
      <c r="J1629" s="19">
        <v>0</v>
      </c>
      <c r="L1629" s="19">
        <v>1</v>
      </c>
      <c r="O1629" s="19">
        <v>24</v>
      </c>
      <c r="P1629" s="229">
        <v>45628.556597222225</v>
      </c>
      <c r="Q1629" s="19">
        <v>2.4E-2</v>
      </c>
      <c r="R1629" s="19" t="s">
        <v>43</v>
      </c>
      <c r="S1629" s="62" t="s">
        <v>48</v>
      </c>
    </row>
    <row r="1630" spans="1:19" x14ac:dyDescent="0.25">
      <c r="A1630" s="62" t="s">
        <v>48</v>
      </c>
      <c r="B1630" s="19">
        <v>30349005</v>
      </c>
      <c r="C1630" s="19" t="s">
        <v>7552</v>
      </c>
      <c r="D1630" s="19">
        <v>377308</v>
      </c>
      <c r="E1630" s="19">
        <v>4595714</v>
      </c>
      <c r="F1630" s="19">
        <v>4</v>
      </c>
      <c r="G1630" s="36">
        <v>45628</v>
      </c>
      <c r="H1630" s="19">
        <v>0</v>
      </c>
      <c r="I1630" s="19">
        <v>0</v>
      </c>
      <c r="J1630" s="19">
        <v>-3</v>
      </c>
      <c r="K1630" s="19" t="s">
        <v>185</v>
      </c>
      <c r="L1630" s="19">
        <v>1</v>
      </c>
      <c r="O1630" s="19">
        <v>5380</v>
      </c>
      <c r="P1630" s="229">
        <v>45628.556666666664</v>
      </c>
      <c r="Q1630" s="19">
        <v>5.38</v>
      </c>
      <c r="R1630" s="19" t="s">
        <v>43</v>
      </c>
      <c r="S1630" s="62" t="s">
        <v>48</v>
      </c>
    </row>
    <row r="1631" spans="1:19" x14ac:dyDescent="0.25">
      <c r="A1631" s="62" t="s">
        <v>48</v>
      </c>
      <c r="B1631" s="19">
        <v>30349005</v>
      </c>
      <c r="C1631" s="19" t="s">
        <v>7552</v>
      </c>
      <c r="D1631" s="19">
        <v>377308</v>
      </c>
      <c r="E1631" s="19">
        <v>4595714</v>
      </c>
      <c r="F1631" s="19">
        <v>5</v>
      </c>
      <c r="G1631" s="36">
        <v>45628</v>
      </c>
      <c r="H1631" s="19">
        <v>1</v>
      </c>
      <c r="I1631" s="19">
        <v>0</v>
      </c>
      <c r="J1631" s="19">
        <v>0</v>
      </c>
      <c r="L1631" s="19">
        <v>1</v>
      </c>
      <c r="M1631" s="19">
        <v>4010427</v>
      </c>
      <c r="N1631" s="19" t="s">
        <v>215</v>
      </c>
      <c r="O1631" s="19">
        <v>849040</v>
      </c>
      <c r="P1631" s="229">
        <v>45628.566493055558</v>
      </c>
      <c r="Q1631" s="19">
        <v>849.04</v>
      </c>
      <c r="R1631" s="19" t="s">
        <v>43</v>
      </c>
      <c r="S1631" s="62" t="s">
        <v>48</v>
      </c>
    </row>
    <row r="1632" spans="1:19" x14ac:dyDescent="0.25">
      <c r="A1632" s="62" t="s">
        <v>48</v>
      </c>
      <c r="B1632" s="19">
        <v>30349005</v>
      </c>
      <c r="C1632" s="19" t="s">
        <v>7552</v>
      </c>
      <c r="D1632" s="19">
        <v>377308</v>
      </c>
      <c r="E1632" s="19">
        <v>4595714</v>
      </c>
      <c r="F1632" s="19">
        <v>6</v>
      </c>
      <c r="G1632" s="36">
        <v>45628</v>
      </c>
      <c r="H1632" s="19">
        <v>0</v>
      </c>
      <c r="I1632" s="19">
        <v>0</v>
      </c>
      <c r="J1632" s="19">
        <v>1938</v>
      </c>
      <c r="K1632" s="19" t="s">
        <v>163</v>
      </c>
      <c r="L1632" s="19">
        <v>1</v>
      </c>
      <c r="M1632" s="19">
        <v>4010427</v>
      </c>
      <c r="N1632" s="19" t="s">
        <v>215</v>
      </c>
      <c r="O1632" s="19">
        <v>57640</v>
      </c>
      <c r="P1632" s="229">
        <v>45628.567152777781</v>
      </c>
      <c r="Q1632" s="19">
        <v>57.64</v>
      </c>
      <c r="R1632" s="19" t="s">
        <v>43</v>
      </c>
      <c r="S1632" s="62" t="s">
        <v>48</v>
      </c>
    </row>
    <row r="1633" spans="1:19" x14ac:dyDescent="0.25">
      <c r="A1633" s="62" t="s">
        <v>48</v>
      </c>
      <c r="B1633" s="19">
        <v>30349005</v>
      </c>
      <c r="C1633" s="19" t="s">
        <v>7552</v>
      </c>
      <c r="D1633" s="19">
        <v>377308</v>
      </c>
      <c r="E1633" s="19">
        <v>4595714</v>
      </c>
      <c r="F1633" s="19">
        <v>7</v>
      </c>
      <c r="G1633" s="36">
        <v>45628</v>
      </c>
      <c r="H1633" s="19">
        <v>0</v>
      </c>
      <c r="I1633" s="19">
        <v>1</v>
      </c>
      <c r="J1633" s="19">
        <v>0</v>
      </c>
      <c r="L1633" s="19">
        <v>1</v>
      </c>
      <c r="O1633" s="19">
        <v>20</v>
      </c>
      <c r="P1633" s="229">
        <v>45628.567152777781</v>
      </c>
      <c r="Q1633" s="19">
        <v>0.02</v>
      </c>
      <c r="R1633" s="19" t="s">
        <v>43</v>
      </c>
      <c r="S1633" s="62" t="s">
        <v>48</v>
      </c>
    </row>
    <row r="1634" spans="1:19" x14ac:dyDescent="0.25">
      <c r="A1634" s="62" t="s">
        <v>48</v>
      </c>
      <c r="B1634" s="19">
        <v>30349005</v>
      </c>
      <c r="C1634" s="19" t="s">
        <v>7552</v>
      </c>
      <c r="D1634" s="19">
        <v>377308</v>
      </c>
      <c r="E1634" s="19">
        <v>4595714</v>
      </c>
      <c r="F1634" s="19">
        <v>8</v>
      </c>
      <c r="G1634" s="36">
        <v>45628</v>
      </c>
      <c r="H1634" s="19">
        <v>0</v>
      </c>
      <c r="I1634" s="19">
        <v>0</v>
      </c>
      <c r="J1634" s="19">
        <v>-3</v>
      </c>
      <c r="K1634" s="19" t="s">
        <v>185</v>
      </c>
      <c r="L1634" s="19">
        <v>1</v>
      </c>
      <c r="O1634" s="19">
        <v>4390</v>
      </c>
      <c r="P1634" s="229">
        <v>45628.567210648151</v>
      </c>
      <c r="Q1634" s="19">
        <v>4.3899999999999997</v>
      </c>
      <c r="R1634" s="19" t="s">
        <v>43</v>
      </c>
      <c r="S1634" s="62" t="s">
        <v>48</v>
      </c>
    </row>
    <row r="1635" spans="1:19" x14ac:dyDescent="0.25">
      <c r="A1635" s="62" t="s">
        <v>48</v>
      </c>
      <c r="B1635" s="19">
        <v>30349005</v>
      </c>
      <c r="C1635" s="19" t="s">
        <v>7552</v>
      </c>
      <c r="D1635" s="19">
        <v>377308</v>
      </c>
      <c r="E1635" s="19">
        <v>4595714</v>
      </c>
      <c r="F1635" s="19">
        <v>9</v>
      </c>
      <c r="G1635" s="36">
        <v>45628</v>
      </c>
      <c r="H1635" s="19">
        <v>1</v>
      </c>
      <c r="I1635" s="19">
        <v>0</v>
      </c>
      <c r="J1635" s="19">
        <v>0</v>
      </c>
      <c r="L1635" s="19">
        <v>1</v>
      </c>
      <c r="M1635" s="19">
        <v>4010427</v>
      </c>
      <c r="N1635" s="19" t="s">
        <v>215</v>
      </c>
      <c r="O1635" s="19">
        <v>357806</v>
      </c>
      <c r="P1635" s="229">
        <v>45628.571342592593</v>
      </c>
      <c r="Q1635" s="19">
        <v>357.80599999999998</v>
      </c>
      <c r="R1635" s="19" t="s">
        <v>43</v>
      </c>
      <c r="S1635" s="62" t="s">
        <v>48</v>
      </c>
    </row>
    <row r="1636" spans="1:19" x14ac:dyDescent="0.25">
      <c r="A1636" s="62" t="s">
        <v>48</v>
      </c>
      <c r="B1636" s="19">
        <v>30349005</v>
      </c>
      <c r="C1636" s="19" t="s">
        <v>7552</v>
      </c>
      <c r="D1636" s="19">
        <v>377308</v>
      </c>
      <c r="E1636" s="19">
        <v>4595714</v>
      </c>
      <c r="F1636" s="19">
        <v>10</v>
      </c>
      <c r="G1636" s="36">
        <v>45628</v>
      </c>
      <c r="H1636" s="19">
        <v>0</v>
      </c>
      <c r="I1636" s="19">
        <v>0</v>
      </c>
      <c r="J1636" s="19">
        <v>1938</v>
      </c>
      <c r="K1636" s="19" t="s">
        <v>163</v>
      </c>
      <c r="L1636" s="19">
        <v>1</v>
      </c>
      <c r="M1636" s="19">
        <v>4010427</v>
      </c>
      <c r="N1636" s="19" t="s">
        <v>215</v>
      </c>
      <c r="O1636" s="19">
        <v>192577</v>
      </c>
      <c r="P1636" s="229">
        <v>45628.573576388888</v>
      </c>
      <c r="Q1636" s="19">
        <v>192.577</v>
      </c>
      <c r="R1636" s="19" t="s">
        <v>43</v>
      </c>
      <c r="S1636" s="62" t="s">
        <v>48</v>
      </c>
    </row>
    <row r="1637" spans="1:19" x14ac:dyDescent="0.25">
      <c r="A1637" s="62" t="s">
        <v>48</v>
      </c>
      <c r="B1637" s="19">
        <v>30349005</v>
      </c>
      <c r="C1637" s="19" t="s">
        <v>7552</v>
      </c>
      <c r="D1637" s="19">
        <v>377308</v>
      </c>
      <c r="E1637" s="19">
        <v>4595714</v>
      </c>
      <c r="F1637" s="19">
        <v>11</v>
      </c>
      <c r="G1637" s="36">
        <v>45628</v>
      </c>
      <c r="H1637" s="19">
        <v>0</v>
      </c>
      <c r="I1637" s="19">
        <v>1</v>
      </c>
      <c r="J1637" s="19">
        <v>0</v>
      </c>
      <c r="L1637" s="19">
        <v>1</v>
      </c>
      <c r="O1637" s="19">
        <v>288070</v>
      </c>
      <c r="P1637" s="229">
        <v>45628.576909722222</v>
      </c>
      <c r="Q1637" s="19">
        <v>288.07</v>
      </c>
      <c r="R1637" s="19" t="s">
        <v>43</v>
      </c>
      <c r="S1637" s="62" t="s">
        <v>48</v>
      </c>
    </row>
    <row r="1638" spans="1:19" x14ac:dyDescent="0.25">
      <c r="A1638" s="62" t="s">
        <v>48</v>
      </c>
      <c r="B1638" s="19">
        <v>30349005</v>
      </c>
      <c r="C1638" s="19" t="s">
        <v>7552</v>
      </c>
      <c r="D1638" s="19">
        <v>377308</v>
      </c>
      <c r="E1638" s="19">
        <v>4595714</v>
      </c>
      <c r="F1638" s="19">
        <v>12</v>
      </c>
      <c r="G1638" s="36">
        <v>45628</v>
      </c>
      <c r="H1638" s="19">
        <v>0</v>
      </c>
      <c r="I1638" s="19">
        <v>0</v>
      </c>
      <c r="J1638" s="19">
        <v>1931</v>
      </c>
      <c r="K1638" s="19" t="s">
        <v>168</v>
      </c>
      <c r="L1638" s="19">
        <v>1</v>
      </c>
      <c r="O1638" s="19">
        <v>300310</v>
      </c>
      <c r="P1638" s="229">
        <v>45628.580381944441</v>
      </c>
      <c r="Q1638" s="19">
        <v>300.31</v>
      </c>
      <c r="R1638" s="19" t="s">
        <v>43</v>
      </c>
      <c r="S1638" s="62" t="s">
        <v>48</v>
      </c>
    </row>
    <row r="1639" spans="1:19" x14ac:dyDescent="0.25">
      <c r="A1639" s="62" t="s">
        <v>48</v>
      </c>
      <c r="B1639" s="19">
        <v>30349005</v>
      </c>
      <c r="C1639" s="19" t="s">
        <v>7552</v>
      </c>
      <c r="D1639" s="19">
        <v>377308</v>
      </c>
      <c r="E1639" s="19">
        <v>4595714</v>
      </c>
      <c r="F1639" s="19">
        <v>13</v>
      </c>
      <c r="G1639" s="36">
        <v>45628</v>
      </c>
      <c r="H1639" s="19">
        <v>0</v>
      </c>
      <c r="I1639" s="19">
        <v>1</v>
      </c>
      <c r="J1639" s="19">
        <v>0</v>
      </c>
      <c r="L1639" s="19">
        <v>1</v>
      </c>
      <c r="O1639" s="19">
        <v>1323610</v>
      </c>
      <c r="P1639" s="229">
        <v>45628.595706018517</v>
      </c>
      <c r="Q1639" s="19">
        <v>1323.61</v>
      </c>
      <c r="R1639" s="19" t="s">
        <v>43</v>
      </c>
      <c r="S1639" s="62" t="s">
        <v>48</v>
      </c>
    </row>
    <row r="1640" spans="1:19" x14ac:dyDescent="0.25">
      <c r="A1640" s="62" t="s">
        <v>48</v>
      </c>
      <c r="B1640" s="19">
        <v>30349005</v>
      </c>
      <c r="C1640" s="19" t="s">
        <v>7552</v>
      </c>
      <c r="D1640" s="19">
        <v>377308</v>
      </c>
      <c r="E1640" s="19">
        <v>4595714</v>
      </c>
      <c r="F1640" s="19">
        <v>14</v>
      </c>
      <c r="G1640" s="36">
        <v>45628</v>
      </c>
      <c r="H1640" s="19">
        <v>0</v>
      </c>
      <c r="I1640" s="19">
        <v>0</v>
      </c>
      <c r="J1640" s="19">
        <v>-3</v>
      </c>
      <c r="K1640" s="19" t="s">
        <v>185</v>
      </c>
      <c r="L1640" s="19">
        <v>1</v>
      </c>
      <c r="O1640" s="19">
        <v>3663</v>
      </c>
      <c r="P1640" s="229">
        <v>45628.595752314817</v>
      </c>
      <c r="Q1640" s="19">
        <v>3.6629999999999998</v>
      </c>
      <c r="R1640" s="19" t="s">
        <v>43</v>
      </c>
      <c r="S1640" s="62" t="s">
        <v>48</v>
      </c>
    </row>
    <row r="1641" spans="1:19" x14ac:dyDescent="0.25">
      <c r="A1641" s="62" t="s">
        <v>48</v>
      </c>
      <c r="B1641" s="19">
        <v>30349005</v>
      </c>
      <c r="C1641" s="19" t="s">
        <v>7552</v>
      </c>
      <c r="D1641" s="19">
        <v>377308</v>
      </c>
      <c r="E1641" s="19">
        <v>4595714</v>
      </c>
      <c r="F1641" s="19">
        <v>15</v>
      </c>
      <c r="G1641" s="36">
        <v>45628</v>
      </c>
      <c r="H1641" s="19">
        <v>1</v>
      </c>
      <c r="I1641" s="19">
        <v>0</v>
      </c>
      <c r="J1641" s="19">
        <v>0</v>
      </c>
      <c r="L1641" s="19">
        <v>1</v>
      </c>
      <c r="M1641" s="19">
        <v>4010427</v>
      </c>
      <c r="N1641" s="19" t="s">
        <v>215</v>
      </c>
      <c r="O1641" s="19">
        <v>90040</v>
      </c>
      <c r="P1641" s="229">
        <v>45628.59679398148</v>
      </c>
      <c r="Q1641" s="19">
        <v>90.04</v>
      </c>
      <c r="R1641" s="19" t="s">
        <v>43</v>
      </c>
      <c r="S1641" s="62" t="s">
        <v>48</v>
      </c>
    </row>
    <row r="1642" spans="1:19" x14ac:dyDescent="0.25">
      <c r="A1642" s="62" t="s">
        <v>48</v>
      </c>
      <c r="B1642" s="19">
        <v>30349005</v>
      </c>
      <c r="C1642" s="19" t="s">
        <v>7552</v>
      </c>
      <c r="D1642" s="19">
        <v>377308</v>
      </c>
      <c r="E1642" s="19">
        <v>4595714</v>
      </c>
      <c r="F1642" s="19">
        <v>16</v>
      </c>
      <c r="G1642" s="36">
        <v>45628</v>
      </c>
      <c r="H1642" s="19">
        <v>0</v>
      </c>
      <c r="I1642" s="19">
        <v>0</v>
      </c>
      <c r="J1642" s="19">
        <v>1938</v>
      </c>
      <c r="K1642" s="19" t="s">
        <v>163</v>
      </c>
      <c r="L1642" s="19">
        <v>1</v>
      </c>
      <c r="M1642" s="19">
        <v>4010427</v>
      </c>
      <c r="N1642" s="19" t="s">
        <v>215</v>
      </c>
      <c r="O1642" s="19">
        <v>109037</v>
      </c>
      <c r="P1642" s="229">
        <v>45628.598055555558</v>
      </c>
      <c r="Q1642" s="19">
        <v>109.03700000000001</v>
      </c>
      <c r="R1642" s="19" t="s">
        <v>43</v>
      </c>
      <c r="S1642" s="62" t="s">
        <v>48</v>
      </c>
    </row>
    <row r="1643" spans="1:19" x14ac:dyDescent="0.25">
      <c r="A1643" s="62" t="s">
        <v>48</v>
      </c>
      <c r="B1643" s="19">
        <v>30349005</v>
      </c>
      <c r="C1643" s="19" t="s">
        <v>7552</v>
      </c>
      <c r="D1643" s="19">
        <v>377308</v>
      </c>
      <c r="E1643" s="19">
        <v>4595714</v>
      </c>
      <c r="F1643" s="19">
        <v>17</v>
      </c>
      <c r="G1643" s="36">
        <v>45628</v>
      </c>
      <c r="H1643" s="19">
        <v>0</v>
      </c>
      <c r="I1643" s="19">
        <v>1</v>
      </c>
      <c r="J1643" s="19">
        <v>0</v>
      </c>
      <c r="L1643" s="19">
        <v>1</v>
      </c>
      <c r="O1643" s="19">
        <v>1141337</v>
      </c>
      <c r="P1643" s="229">
        <v>45628.611261574071</v>
      </c>
      <c r="Q1643" s="19">
        <v>1141.337</v>
      </c>
      <c r="R1643" s="19" t="s">
        <v>43</v>
      </c>
      <c r="S1643" s="62" t="s">
        <v>48</v>
      </c>
    </row>
    <row r="1644" spans="1:19" x14ac:dyDescent="0.25">
      <c r="A1644" s="62" t="s">
        <v>48</v>
      </c>
      <c r="B1644" s="19">
        <v>30349005</v>
      </c>
      <c r="C1644" s="19" t="s">
        <v>7552</v>
      </c>
      <c r="D1644" s="19">
        <v>377308</v>
      </c>
      <c r="E1644" s="19">
        <v>4595714</v>
      </c>
      <c r="F1644" s="19">
        <v>18</v>
      </c>
      <c r="G1644" s="36">
        <v>45628</v>
      </c>
      <c r="H1644" s="19">
        <v>0</v>
      </c>
      <c r="I1644" s="19">
        <v>0</v>
      </c>
      <c r="J1644" s="19">
        <v>1931</v>
      </c>
      <c r="K1644" s="19" t="s">
        <v>168</v>
      </c>
      <c r="L1644" s="19">
        <v>1</v>
      </c>
      <c r="O1644" s="19">
        <v>172796</v>
      </c>
      <c r="P1644" s="229">
        <v>45628.613263888888</v>
      </c>
      <c r="Q1644" s="19">
        <v>172.79599999999999</v>
      </c>
      <c r="R1644" s="19" t="s">
        <v>43</v>
      </c>
      <c r="S1644" s="62" t="s">
        <v>48</v>
      </c>
    </row>
    <row r="1645" spans="1:19" x14ac:dyDescent="0.25">
      <c r="A1645" s="62" t="s">
        <v>48</v>
      </c>
      <c r="B1645" s="19">
        <v>30349005</v>
      </c>
      <c r="C1645" s="19" t="s">
        <v>7552</v>
      </c>
      <c r="D1645" s="19">
        <v>377308</v>
      </c>
      <c r="E1645" s="19">
        <v>4595714</v>
      </c>
      <c r="F1645" s="19">
        <v>19</v>
      </c>
      <c r="G1645" s="36">
        <v>45628</v>
      </c>
      <c r="H1645" s="19">
        <v>0</v>
      </c>
      <c r="I1645" s="19">
        <v>1</v>
      </c>
      <c r="J1645" s="19">
        <v>0</v>
      </c>
      <c r="L1645" s="19">
        <v>1</v>
      </c>
      <c r="O1645" s="19">
        <v>917240</v>
      </c>
      <c r="P1645" s="229">
        <v>45628.623877314814</v>
      </c>
      <c r="Q1645" s="19">
        <v>917.24</v>
      </c>
      <c r="R1645" s="19" t="s">
        <v>43</v>
      </c>
      <c r="S1645" s="62" t="s">
        <v>48</v>
      </c>
    </row>
    <row r="1646" spans="1:19" x14ac:dyDescent="0.25">
      <c r="A1646" s="62" t="s">
        <v>48</v>
      </c>
      <c r="B1646" s="19">
        <v>30349005</v>
      </c>
      <c r="C1646" s="19" t="s">
        <v>7552</v>
      </c>
      <c r="D1646" s="19">
        <v>377308</v>
      </c>
      <c r="E1646" s="19">
        <v>4595714</v>
      </c>
      <c r="F1646" s="19">
        <v>20</v>
      </c>
      <c r="G1646" s="36">
        <v>45628</v>
      </c>
      <c r="H1646" s="19">
        <v>1</v>
      </c>
      <c r="I1646" s="19">
        <v>0</v>
      </c>
      <c r="J1646" s="19">
        <v>0</v>
      </c>
      <c r="L1646" s="19">
        <v>1</v>
      </c>
      <c r="M1646" s="19">
        <v>431941</v>
      </c>
      <c r="N1646" s="19" t="s">
        <v>214</v>
      </c>
      <c r="O1646" s="19">
        <v>356597</v>
      </c>
      <c r="P1646" s="229">
        <v>45628.628009259257</v>
      </c>
      <c r="Q1646" s="19">
        <v>356.59699999999998</v>
      </c>
      <c r="R1646" s="19" t="s">
        <v>43</v>
      </c>
      <c r="S1646" s="62" t="s">
        <v>48</v>
      </c>
    </row>
    <row r="1647" spans="1:19" x14ac:dyDescent="0.25">
      <c r="A1647" s="62" t="s">
        <v>48</v>
      </c>
      <c r="B1647" s="19">
        <v>30349005</v>
      </c>
      <c r="C1647" s="19" t="s">
        <v>7552</v>
      </c>
      <c r="D1647" s="19">
        <v>377308</v>
      </c>
      <c r="E1647" s="19">
        <v>4595714</v>
      </c>
      <c r="F1647" s="19">
        <v>21</v>
      </c>
      <c r="G1647" s="36">
        <v>45628</v>
      </c>
      <c r="H1647" s="19">
        <v>0</v>
      </c>
      <c r="I1647" s="19">
        <v>0</v>
      </c>
      <c r="J1647" s="19">
        <v>1938</v>
      </c>
      <c r="K1647" s="19" t="s">
        <v>163</v>
      </c>
      <c r="L1647" s="19">
        <v>1</v>
      </c>
      <c r="M1647" s="19">
        <v>431941</v>
      </c>
      <c r="N1647" s="19" t="s">
        <v>214</v>
      </c>
      <c r="O1647" s="19">
        <v>32007</v>
      </c>
      <c r="P1647" s="229">
        <v>45628.628379629627</v>
      </c>
      <c r="Q1647" s="19">
        <v>32.006999999999998</v>
      </c>
      <c r="R1647" s="19" t="s">
        <v>43</v>
      </c>
      <c r="S1647" s="62" t="s">
        <v>48</v>
      </c>
    </row>
    <row r="1648" spans="1:19" x14ac:dyDescent="0.25">
      <c r="A1648" s="62" t="s">
        <v>48</v>
      </c>
      <c r="B1648" s="19">
        <v>30349005</v>
      </c>
      <c r="C1648" s="19" t="s">
        <v>7552</v>
      </c>
      <c r="D1648" s="19">
        <v>377308</v>
      </c>
      <c r="E1648" s="19">
        <v>4595714</v>
      </c>
      <c r="F1648" s="19">
        <v>22</v>
      </c>
      <c r="G1648" s="36">
        <v>45628</v>
      </c>
      <c r="H1648" s="19">
        <v>0</v>
      </c>
      <c r="I1648" s="19">
        <v>1</v>
      </c>
      <c r="J1648" s="19">
        <v>0</v>
      </c>
      <c r="L1648" s="19">
        <v>1</v>
      </c>
      <c r="O1648" s="19">
        <v>29356</v>
      </c>
      <c r="P1648" s="229">
        <v>45628.62871527778</v>
      </c>
      <c r="Q1648" s="19">
        <v>29.356000000000002</v>
      </c>
      <c r="R1648" s="19" t="s">
        <v>43</v>
      </c>
      <c r="S1648" s="62" t="s">
        <v>48</v>
      </c>
    </row>
    <row r="1649" spans="1:19" x14ac:dyDescent="0.25">
      <c r="A1649" s="62" t="s">
        <v>48</v>
      </c>
      <c r="B1649" s="19">
        <v>30349005</v>
      </c>
      <c r="C1649" s="19" t="s">
        <v>7552</v>
      </c>
      <c r="D1649" s="19">
        <v>377308</v>
      </c>
      <c r="E1649" s="19">
        <v>4595714</v>
      </c>
      <c r="F1649" s="19">
        <v>23</v>
      </c>
      <c r="G1649" s="36">
        <v>45628</v>
      </c>
      <c r="H1649" s="19">
        <v>0</v>
      </c>
      <c r="I1649" s="19">
        <v>0</v>
      </c>
      <c r="J1649" s="19">
        <v>1934</v>
      </c>
      <c r="K1649" s="19" t="s">
        <v>160</v>
      </c>
      <c r="L1649" s="19">
        <v>1</v>
      </c>
      <c r="O1649" s="19">
        <v>937980</v>
      </c>
      <c r="P1649" s="229">
        <v>45628.63957175926</v>
      </c>
      <c r="Q1649" s="19">
        <v>937.98</v>
      </c>
      <c r="R1649" s="19" t="s">
        <v>43</v>
      </c>
      <c r="S1649" s="62" t="s">
        <v>48</v>
      </c>
    </row>
    <row r="1650" spans="1:19" x14ac:dyDescent="0.25">
      <c r="A1650" s="62" t="s">
        <v>48</v>
      </c>
      <c r="B1650" s="19">
        <v>30349005</v>
      </c>
      <c r="C1650" s="19" t="s">
        <v>7552</v>
      </c>
      <c r="D1650" s="19">
        <v>377308</v>
      </c>
      <c r="E1650" s="19">
        <v>4595714</v>
      </c>
      <c r="F1650" s="19">
        <v>24</v>
      </c>
      <c r="G1650" s="36">
        <v>45628</v>
      </c>
      <c r="H1650" s="19">
        <v>0</v>
      </c>
      <c r="I1650" s="19">
        <v>1</v>
      </c>
      <c r="J1650" s="19">
        <v>0</v>
      </c>
      <c r="L1650" s="19">
        <v>1</v>
      </c>
      <c r="O1650" s="19">
        <v>698297</v>
      </c>
      <c r="P1650" s="229">
        <v>45628.647650462961</v>
      </c>
      <c r="Q1650" s="19">
        <v>698.29700000000003</v>
      </c>
      <c r="R1650" s="19" t="s">
        <v>43</v>
      </c>
      <c r="S1650" s="62" t="s">
        <v>48</v>
      </c>
    </row>
    <row r="1651" spans="1:19" x14ac:dyDescent="0.25">
      <c r="A1651" s="62" t="s">
        <v>48</v>
      </c>
      <c r="B1651" s="19">
        <v>30349005</v>
      </c>
      <c r="C1651" s="19" t="s">
        <v>7552</v>
      </c>
      <c r="D1651" s="19">
        <v>377308</v>
      </c>
      <c r="E1651" s="19">
        <v>4595714</v>
      </c>
      <c r="F1651" s="19">
        <v>25</v>
      </c>
      <c r="G1651" s="36">
        <v>45628</v>
      </c>
      <c r="H1651" s="19">
        <v>0</v>
      </c>
      <c r="I1651" s="19">
        <v>0</v>
      </c>
      <c r="J1651" s="19">
        <v>-3</v>
      </c>
      <c r="K1651" s="19" t="s">
        <v>185</v>
      </c>
      <c r="L1651" s="19">
        <v>1</v>
      </c>
      <c r="O1651" s="19">
        <v>7577</v>
      </c>
      <c r="P1651" s="229">
        <v>45628.647743055553</v>
      </c>
      <c r="Q1651" s="19">
        <v>7.577</v>
      </c>
      <c r="R1651" s="19" t="s">
        <v>43</v>
      </c>
      <c r="S1651" s="62" t="s">
        <v>48</v>
      </c>
    </row>
    <row r="1652" spans="1:19" x14ac:dyDescent="0.25">
      <c r="A1652" s="62" t="s">
        <v>48</v>
      </c>
      <c r="B1652" s="19">
        <v>30349005</v>
      </c>
      <c r="C1652" s="19" t="s">
        <v>7552</v>
      </c>
      <c r="D1652" s="19">
        <v>377308</v>
      </c>
      <c r="E1652" s="19">
        <v>4595714</v>
      </c>
      <c r="F1652" s="19">
        <v>26</v>
      </c>
      <c r="G1652" s="36">
        <v>45628</v>
      </c>
      <c r="H1652" s="19">
        <v>1</v>
      </c>
      <c r="I1652" s="19">
        <v>0</v>
      </c>
      <c r="J1652" s="19">
        <v>0</v>
      </c>
      <c r="L1652" s="19">
        <v>1</v>
      </c>
      <c r="M1652" s="19">
        <v>4010427</v>
      </c>
      <c r="N1652" s="19" t="s">
        <v>215</v>
      </c>
      <c r="O1652" s="19">
        <v>355803</v>
      </c>
      <c r="P1652" s="229">
        <v>45628.651863425926</v>
      </c>
      <c r="Q1652" s="19">
        <v>355.803</v>
      </c>
      <c r="R1652" s="19" t="s">
        <v>43</v>
      </c>
      <c r="S1652" s="62" t="s">
        <v>48</v>
      </c>
    </row>
    <row r="1653" spans="1:19" x14ac:dyDescent="0.25">
      <c r="A1653" s="62" t="s">
        <v>48</v>
      </c>
      <c r="B1653" s="19">
        <v>30349005</v>
      </c>
      <c r="C1653" s="19" t="s">
        <v>7552</v>
      </c>
      <c r="D1653" s="19">
        <v>377308</v>
      </c>
      <c r="E1653" s="19">
        <v>4595714</v>
      </c>
      <c r="F1653" s="19">
        <v>27</v>
      </c>
      <c r="G1653" s="36">
        <v>45628</v>
      </c>
      <c r="H1653" s="19">
        <v>0</v>
      </c>
      <c r="I1653" s="19">
        <v>0</v>
      </c>
      <c r="J1653" s="19">
        <v>1938</v>
      </c>
      <c r="K1653" s="19" t="s">
        <v>163</v>
      </c>
      <c r="L1653" s="19">
        <v>1</v>
      </c>
      <c r="M1653" s="19">
        <v>4010427</v>
      </c>
      <c r="N1653" s="19" t="s">
        <v>215</v>
      </c>
      <c r="O1653" s="19">
        <v>6210</v>
      </c>
      <c r="P1653" s="229">
        <v>45628.651932870373</v>
      </c>
      <c r="Q1653" s="19">
        <v>6.21</v>
      </c>
      <c r="R1653" s="19" t="s">
        <v>43</v>
      </c>
      <c r="S1653" s="62" t="s">
        <v>48</v>
      </c>
    </row>
    <row r="1654" spans="1:19" x14ac:dyDescent="0.25">
      <c r="A1654" s="62" t="s">
        <v>48</v>
      </c>
      <c r="B1654" s="19">
        <v>30349005</v>
      </c>
      <c r="C1654" s="19" t="s">
        <v>7552</v>
      </c>
      <c r="D1654" s="19">
        <v>377308</v>
      </c>
      <c r="E1654" s="19">
        <v>4595714</v>
      </c>
      <c r="F1654" s="19">
        <v>28</v>
      </c>
      <c r="G1654" s="36">
        <v>45628</v>
      </c>
      <c r="H1654" s="19">
        <v>0</v>
      </c>
      <c r="I1654" s="19">
        <v>1</v>
      </c>
      <c r="J1654" s="19">
        <v>0</v>
      </c>
      <c r="L1654" s="19">
        <v>1</v>
      </c>
      <c r="O1654" s="19">
        <v>1058290</v>
      </c>
      <c r="P1654" s="229">
        <v>45628.664178240739</v>
      </c>
      <c r="Q1654" s="19">
        <v>1058.29</v>
      </c>
      <c r="R1654" s="19" t="s">
        <v>43</v>
      </c>
      <c r="S1654" s="62" t="s">
        <v>48</v>
      </c>
    </row>
    <row r="1655" spans="1:19" x14ac:dyDescent="0.25">
      <c r="A1655" s="62" t="s">
        <v>48</v>
      </c>
      <c r="B1655" s="19">
        <v>30349005</v>
      </c>
      <c r="C1655" s="19" t="s">
        <v>7552</v>
      </c>
      <c r="D1655" s="19">
        <v>377308</v>
      </c>
      <c r="E1655" s="19">
        <v>4595714</v>
      </c>
      <c r="F1655" s="19">
        <v>29</v>
      </c>
      <c r="G1655" s="36">
        <v>45628</v>
      </c>
      <c r="H1655" s="19">
        <v>1</v>
      </c>
      <c r="I1655" s="19">
        <v>0</v>
      </c>
      <c r="J1655" s="19">
        <v>0</v>
      </c>
      <c r="L1655" s="19">
        <v>1</v>
      </c>
      <c r="M1655" s="19">
        <v>431941</v>
      </c>
      <c r="N1655" s="19" t="s">
        <v>214</v>
      </c>
      <c r="O1655" s="19">
        <v>30027</v>
      </c>
      <c r="P1655" s="229">
        <v>45628.664525462962</v>
      </c>
      <c r="Q1655" s="19">
        <v>30.027000000000001</v>
      </c>
      <c r="R1655" s="19" t="s">
        <v>43</v>
      </c>
      <c r="S1655" s="62" t="s">
        <v>48</v>
      </c>
    </row>
    <row r="1656" spans="1:19" x14ac:dyDescent="0.25">
      <c r="A1656" s="62" t="s">
        <v>48</v>
      </c>
      <c r="B1656" s="19">
        <v>30349005</v>
      </c>
      <c r="C1656" s="19" t="s">
        <v>7552</v>
      </c>
      <c r="D1656" s="19">
        <v>377308</v>
      </c>
      <c r="E1656" s="19">
        <v>4595714</v>
      </c>
      <c r="F1656" s="19">
        <v>30</v>
      </c>
      <c r="G1656" s="36">
        <v>45628</v>
      </c>
      <c r="H1656" s="19">
        <v>0</v>
      </c>
      <c r="I1656" s="19">
        <v>0</v>
      </c>
      <c r="J1656" s="19">
        <v>-1</v>
      </c>
      <c r="K1656" s="19" t="s">
        <v>119</v>
      </c>
      <c r="L1656" s="19">
        <v>1</v>
      </c>
      <c r="O1656" s="19">
        <v>46766</v>
      </c>
      <c r="P1656" s="229">
        <v>45628.665069444447</v>
      </c>
      <c r="Q1656" s="19">
        <v>46.765999999999998</v>
      </c>
      <c r="R1656" s="19" t="s">
        <v>43</v>
      </c>
      <c r="S1656" s="62" t="s">
        <v>48</v>
      </c>
    </row>
    <row r="1657" spans="1:19" x14ac:dyDescent="0.25">
      <c r="A1657" s="62" t="s">
        <v>48</v>
      </c>
      <c r="B1657" s="19">
        <v>30349005</v>
      </c>
      <c r="C1657" s="19" t="s">
        <v>7552</v>
      </c>
      <c r="D1657" s="19">
        <v>377308</v>
      </c>
      <c r="E1657" s="19">
        <v>4595714</v>
      </c>
      <c r="F1657" s="19">
        <v>31</v>
      </c>
      <c r="G1657" s="36">
        <v>45628</v>
      </c>
      <c r="H1657" s="19">
        <v>0</v>
      </c>
      <c r="I1657" s="19">
        <v>1</v>
      </c>
      <c r="J1657" s="19">
        <v>0</v>
      </c>
      <c r="L1657" s="19">
        <v>1</v>
      </c>
      <c r="O1657" s="19">
        <v>480917</v>
      </c>
      <c r="P1657" s="229">
        <v>45628.670636574076</v>
      </c>
      <c r="Q1657" s="19">
        <v>480.91699999999997</v>
      </c>
      <c r="R1657" s="19" t="s">
        <v>43</v>
      </c>
      <c r="S1657" s="62" t="s">
        <v>48</v>
      </c>
    </row>
    <row r="1658" spans="1:19" x14ac:dyDescent="0.25">
      <c r="A1658" s="62" t="s">
        <v>48</v>
      </c>
      <c r="B1658" s="19">
        <v>30349005</v>
      </c>
      <c r="C1658" s="19" t="s">
        <v>7552</v>
      </c>
      <c r="D1658" s="19">
        <v>377308</v>
      </c>
      <c r="E1658" s="19">
        <v>4595714</v>
      </c>
      <c r="F1658" s="19">
        <v>32</v>
      </c>
      <c r="G1658" s="36">
        <v>45628</v>
      </c>
      <c r="H1658" s="19">
        <v>0</v>
      </c>
      <c r="I1658" s="19">
        <v>0</v>
      </c>
      <c r="J1658" s="19">
        <v>-3</v>
      </c>
      <c r="K1658" s="19" t="s">
        <v>185</v>
      </c>
      <c r="L1658" s="19">
        <v>1</v>
      </c>
      <c r="O1658" s="19">
        <v>6147</v>
      </c>
      <c r="P1658" s="229">
        <v>45628.670706018522</v>
      </c>
      <c r="Q1658" s="19">
        <v>6.1470000000000002</v>
      </c>
      <c r="R1658" s="19" t="s">
        <v>43</v>
      </c>
      <c r="S1658" s="62" t="s">
        <v>48</v>
      </c>
    </row>
    <row r="1659" spans="1:19" x14ac:dyDescent="0.25">
      <c r="A1659" s="62" t="s">
        <v>48</v>
      </c>
      <c r="B1659" s="19">
        <v>30349005</v>
      </c>
      <c r="C1659" s="19" t="s">
        <v>7552</v>
      </c>
      <c r="D1659" s="19">
        <v>377308</v>
      </c>
      <c r="E1659" s="19">
        <v>4595714</v>
      </c>
      <c r="F1659" s="19">
        <v>33</v>
      </c>
      <c r="G1659" s="36">
        <v>45628</v>
      </c>
      <c r="H1659" s="19">
        <v>1</v>
      </c>
      <c r="I1659" s="19">
        <v>0</v>
      </c>
      <c r="J1659" s="19">
        <v>0</v>
      </c>
      <c r="L1659" s="19">
        <v>1</v>
      </c>
      <c r="M1659" s="19">
        <v>4010427</v>
      </c>
      <c r="N1659" s="19" t="s">
        <v>215</v>
      </c>
      <c r="O1659" s="19">
        <v>438816</v>
      </c>
      <c r="P1659" s="229">
        <v>45628.675787037035</v>
      </c>
      <c r="Q1659" s="19">
        <v>438.81599999999997</v>
      </c>
      <c r="R1659" s="19" t="s">
        <v>43</v>
      </c>
      <c r="S1659" s="62" t="s">
        <v>48</v>
      </c>
    </row>
    <row r="1660" spans="1:19" x14ac:dyDescent="0.25">
      <c r="A1660" s="62" t="s">
        <v>48</v>
      </c>
      <c r="B1660" s="19">
        <v>30349005</v>
      </c>
      <c r="C1660" s="19" t="s">
        <v>7552</v>
      </c>
      <c r="D1660" s="19">
        <v>377308</v>
      </c>
      <c r="E1660" s="19">
        <v>4595714</v>
      </c>
      <c r="F1660" s="19">
        <v>34</v>
      </c>
      <c r="G1660" s="36">
        <v>45628</v>
      </c>
      <c r="H1660" s="19">
        <v>0</v>
      </c>
      <c r="I1660" s="19">
        <v>0</v>
      </c>
      <c r="J1660" s="19">
        <v>1938</v>
      </c>
      <c r="K1660" s="19" t="s">
        <v>163</v>
      </c>
      <c r="L1660" s="19">
        <v>1</v>
      </c>
      <c r="M1660" s="19">
        <v>4010427</v>
      </c>
      <c r="N1660" s="19" t="s">
        <v>215</v>
      </c>
      <c r="O1660" s="19">
        <v>310290</v>
      </c>
      <c r="P1660" s="229">
        <v>45628.679375</v>
      </c>
      <c r="Q1660" s="19">
        <v>310.29000000000002</v>
      </c>
      <c r="R1660" s="19" t="s">
        <v>43</v>
      </c>
      <c r="S1660" s="62" t="s">
        <v>48</v>
      </c>
    </row>
    <row r="1661" spans="1:19" x14ac:dyDescent="0.25">
      <c r="A1661" s="62" t="s">
        <v>48</v>
      </c>
      <c r="B1661" s="19">
        <v>30349005</v>
      </c>
      <c r="C1661" s="19" t="s">
        <v>7552</v>
      </c>
      <c r="D1661" s="19">
        <v>377308</v>
      </c>
      <c r="E1661" s="19">
        <v>4595714</v>
      </c>
      <c r="F1661" s="19">
        <v>35</v>
      </c>
      <c r="G1661" s="36">
        <v>45628</v>
      </c>
      <c r="H1661" s="19">
        <v>0</v>
      </c>
      <c r="I1661" s="19">
        <v>1</v>
      </c>
      <c r="J1661" s="19">
        <v>0</v>
      </c>
      <c r="L1661" s="19">
        <v>1</v>
      </c>
      <c r="O1661" s="19">
        <v>1128597</v>
      </c>
      <c r="P1661" s="229">
        <v>45628.692442129628</v>
      </c>
      <c r="Q1661" s="19">
        <v>1128.597</v>
      </c>
      <c r="R1661" s="19" t="s">
        <v>43</v>
      </c>
      <c r="S1661" s="62" t="s">
        <v>48</v>
      </c>
    </row>
    <row r="1662" spans="1:19" x14ac:dyDescent="0.25">
      <c r="A1662" s="62" t="s">
        <v>48</v>
      </c>
      <c r="B1662" s="19">
        <v>30349005</v>
      </c>
      <c r="C1662" s="19" t="s">
        <v>7552</v>
      </c>
      <c r="D1662" s="19">
        <v>377308</v>
      </c>
      <c r="E1662" s="19">
        <v>4595714</v>
      </c>
      <c r="F1662" s="19">
        <v>36</v>
      </c>
      <c r="G1662" s="36">
        <v>45628</v>
      </c>
      <c r="H1662" s="19">
        <v>0</v>
      </c>
      <c r="I1662" s="19">
        <v>0</v>
      </c>
      <c r="J1662" s="19">
        <v>-3</v>
      </c>
      <c r="K1662" s="19" t="s">
        <v>185</v>
      </c>
      <c r="L1662" s="19">
        <v>1</v>
      </c>
      <c r="O1662" s="19">
        <v>9077</v>
      </c>
      <c r="P1662" s="229">
        <v>45628.692546296297</v>
      </c>
      <c r="Q1662" s="19">
        <v>9.077</v>
      </c>
      <c r="R1662" s="19" t="s">
        <v>43</v>
      </c>
      <c r="S1662" s="62" t="s">
        <v>48</v>
      </c>
    </row>
    <row r="1663" spans="1:19" x14ac:dyDescent="0.25">
      <c r="A1663" s="62" t="s">
        <v>48</v>
      </c>
      <c r="B1663" s="19">
        <v>30349005</v>
      </c>
      <c r="C1663" s="19" t="s">
        <v>7552</v>
      </c>
      <c r="D1663" s="19">
        <v>377308</v>
      </c>
      <c r="E1663" s="19">
        <v>4595714</v>
      </c>
      <c r="F1663" s="19">
        <v>37</v>
      </c>
      <c r="G1663" s="36">
        <v>45628</v>
      </c>
      <c r="H1663" s="19">
        <v>1</v>
      </c>
      <c r="I1663" s="19">
        <v>0</v>
      </c>
      <c r="J1663" s="19">
        <v>0</v>
      </c>
      <c r="L1663" s="19">
        <v>1</v>
      </c>
      <c r="M1663" s="19">
        <v>4010427</v>
      </c>
      <c r="N1663" s="19" t="s">
        <v>215</v>
      </c>
      <c r="O1663" s="19">
        <v>208600</v>
      </c>
      <c r="P1663" s="229">
        <v>45628.694953703707</v>
      </c>
      <c r="Q1663" s="19">
        <v>208.6</v>
      </c>
      <c r="R1663" s="19" t="s">
        <v>43</v>
      </c>
      <c r="S1663" s="62" t="s">
        <v>48</v>
      </c>
    </row>
    <row r="1664" spans="1:19" x14ac:dyDescent="0.25">
      <c r="A1664" s="62" t="s">
        <v>48</v>
      </c>
      <c r="B1664" s="19">
        <v>30349005</v>
      </c>
      <c r="C1664" s="19" t="s">
        <v>7552</v>
      </c>
      <c r="D1664" s="19">
        <v>377308</v>
      </c>
      <c r="E1664" s="19">
        <v>4595714</v>
      </c>
      <c r="F1664" s="19">
        <v>38</v>
      </c>
      <c r="G1664" s="36">
        <v>45628</v>
      </c>
      <c r="H1664" s="19">
        <v>0</v>
      </c>
      <c r="I1664" s="19">
        <v>0</v>
      </c>
      <c r="J1664" s="19">
        <v>1938</v>
      </c>
      <c r="K1664" s="19" t="s">
        <v>163</v>
      </c>
      <c r="L1664" s="19">
        <v>1</v>
      </c>
      <c r="M1664" s="19">
        <v>4010427</v>
      </c>
      <c r="N1664" s="19" t="s">
        <v>215</v>
      </c>
      <c r="O1664" s="19">
        <v>340666</v>
      </c>
      <c r="P1664" s="229">
        <v>45628.698900462965</v>
      </c>
      <c r="Q1664" s="19">
        <v>340.666</v>
      </c>
      <c r="R1664" s="19" t="s">
        <v>43</v>
      </c>
      <c r="S1664" s="62" t="s">
        <v>48</v>
      </c>
    </row>
    <row r="1665" spans="1:19" x14ac:dyDescent="0.25">
      <c r="A1665" s="62" t="s">
        <v>48</v>
      </c>
      <c r="B1665" s="19">
        <v>30349005</v>
      </c>
      <c r="C1665" s="19" t="s">
        <v>7552</v>
      </c>
      <c r="D1665" s="19">
        <v>377308</v>
      </c>
      <c r="E1665" s="19">
        <v>4595714</v>
      </c>
      <c r="F1665" s="19">
        <v>39</v>
      </c>
      <c r="G1665" s="36">
        <v>45628</v>
      </c>
      <c r="H1665" s="19">
        <v>0</v>
      </c>
      <c r="I1665" s="19">
        <v>1</v>
      </c>
      <c r="J1665" s="19">
        <v>0</v>
      </c>
      <c r="L1665" s="19">
        <v>1</v>
      </c>
      <c r="O1665" s="19">
        <v>943687</v>
      </c>
      <c r="P1665" s="229">
        <v>45628.709826388891</v>
      </c>
      <c r="Q1665" s="19">
        <v>943.68700000000001</v>
      </c>
      <c r="R1665" s="19" t="s">
        <v>43</v>
      </c>
      <c r="S1665" s="62" t="s">
        <v>48</v>
      </c>
    </row>
    <row r="1666" spans="1:19" x14ac:dyDescent="0.25">
      <c r="A1666" s="62" t="s">
        <v>48</v>
      </c>
      <c r="B1666" s="19">
        <v>30349005</v>
      </c>
      <c r="C1666" s="19" t="s">
        <v>7552</v>
      </c>
      <c r="D1666" s="19">
        <v>377308</v>
      </c>
      <c r="E1666" s="19">
        <v>4595714</v>
      </c>
      <c r="F1666" s="19">
        <v>40</v>
      </c>
      <c r="G1666" s="36">
        <v>45628</v>
      </c>
      <c r="H1666" s="19">
        <v>0</v>
      </c>
      <c r="I1666" s="19">
        <v>0</v>
      </c>
      <c r="J1666" s="19">
        <v>0</v>
      </c>
      <c r="L1666" s="19">
        <v>2</v>
      </c>
      <c r="O1666" s="19">
        <v>0</v>
      </c>
      <c r="P1666" s="229">
        <v>45628.709826388891</v>
      </c>
      <c r="Q1666" s="19">
        <v>0</v>
      </c>
      <c r="R1666" s="19" t="s">
        <v>43</v>
      </c>
      <c r="S1666" s="62" t="s">
        <v>48</v>
      </c>
    </row>
    <row r="1667" spans="1:19" x14ac:dyDescent="0.25">
      <c r="A1667" s="62" t="s">
        <v>48</v>
      </c>
      <c r="B1667" s="19">
        <v>30349005</v>
      </c>
      <c r="C1667" s="19" t="s">
        <v>7552</v>
      </c>
      <c r="D1667" s="19">
        <v>377308</v>
      </c>
      <c r="E1667" s="19">
        <v>4595714</v>
      </c>
      <c r="F1667" s="19">
        <v>1</v>
      </c>
      <c r="G1667" s="36">
        <v>45629</v>
      </c>
      <c r="H1667" s="19">
        <v>0</v>
      </c>
      <c r="I1667" s="19">
        <v>0</v>
      </c>
      <c r="J1667" s="19">
        <v>0</v>
      </c>
      <c r="L1667" s="19">
        <v>0</v>
      </c>
      <c r="O1667" s="19">
        <v>4</v>
      </c>
      <c r="P1667" s="229">
        <v>45629.335879629631</v>
      </c>
      <c r="Q1667" s="19">
        <v>4.0000000000000001E-3</v>
      </c>
      <c r="R1667" s="19" t="s">
        <v>43</v>
      </c>
      <c r="S1667" s="62" t="s">
        <v>48</v>
      </c>
    </row>
    <row r="1668" spans="1:19" x14ac:dyDescent="0.25">
      <c r="A1668" s="62" t="s">
        <v>48</v>
      </c>
      <c r="B1668" s="19">
        <v>30349005</v>
      </c>
      <c r="C1668" s="19" t="s">
        <v>7552</v>
      </c>
      <c r="D1668" s="19">
        <v>377308</v>
      </c>
      <c r="E1668" s="19">
        <v>4595714</v>
      </c>
      <c r="F1668" s="19">
        <v>2</v>
      </c>
      <c r="G1668" s="36">
        <v>45629</v>
      </c>
      <c r="H1668" s="19">
        <v>0</v>
      </c>
      <c r="I1668" s="19">
        <v>0</v>
      </c>
      <c r="J1668" s="19">
        <v>0</v>
      </c>
      <c r="L1668" s="19">
        <v>1</v>
      </c>
      <c r="O1668" s="19">
        <v>3393</v>
      </c>
      <c r="P1668" s="229">
        <v>45629.335914351854</v>
      </c>
      <c r="Q1668" s="19">
        <v>3.3929999999999998</v>
      </c>
      <c r="R1668" s="19" t="s">
        <v>43</v>
      </c>
      <c r="S1668" s="62" t="s">
        <v>48</v>
      </c>
    </row>
    <row r="1669" spans="1:19" x14ac:dyDescent="0.25">
      <c r="A1669" s="62" t="s">
        <v>48</v>
      </c>
      <c r="B1669" s="19">
        <v>30349005</v>
      </c>
      <c r="C1669" s="19" t="s">
        <v>7552</v>
      </c>
      <c r="D1669" s="19">
        <v>377308</v>
      </c>
      <c r="E1669" s="19">
        <v>4595714</v>
      </c>
      <c r="F1669" s="19">
        <v>3</v>
      </c>
      <c r="G1669" s="36">
        <v>45629</v>
      </c>
      <c r="H1669" s="19">
        <v>0</v>
      </c>
      <c r="I1669" s="19">
        <v>1</v>
      </c>
      <c r="J1669" s="19">
        <v>0</v>
      </c>
      <c r="L1669" s="19">
        <v>1</v>
      </c>
      <c r="O1669" s="19">
        <v>1659070</v>
      </c>
      <c r="P1669" s="229">
        <v>45629.355115740742</v>
      </c>
      <c r="Q1669" s="19">
        <v>1659.07</v>
      </c>
      <c r="R1669" s="19" t="s">
        <v>43</v>
      </c>
      <c r="S1669" s="62" t="s">
        <v>48</v>
      </c>
    </row>
    <row r="1670" spans="1:19" x14ac:dyDescent="0.25">
      <c r="A1670" s="62" t="s">
        <v>48</v>
      </c>
      <c r="B1670" s="19">
        <v>30349005</v>
      </c>
      <c r="C1670" s="19" t="s">
        <v>7552</v>
      </c>
      <c r="D1670" s="19">
        <v>377308</v>
      </c>
      <c r="E1670" s="19">
        <v>4595714</v>
      </c>
      <c r="F1670" s="19">
        <v>4</v>
      </c>
      <c r="G1670" s="36">
        <v>45629</v>
      </c>
      <c r="H1670" s="19">
        <v>1</v>
      </c>
      <c r="I1670" s="19">
        <v>0</v>
      </c>
      <c r="J1670" s="19">
        <v>0</v>
      </c>
      <c r="L1670" s="19">
        <v>1</v>
      </c>
      <c r="M1670" s="19">
        <v>431941</v>
      </c>
      <c r="N1670" s="19" t="s">
        <v>214</v>
      </c>
      <c r="O1670" s="19">
        <v>1089890</v>
      </c>
      <c r="P1670" s="229">
        <v>45629.367731481485</v>
      </c>
      <c r="Q1670" s="19">
        <v>1089.8900000000001</v>
      </c>
      <c r="R1670" s="19" t="s">
        <v>43</v>
      </c>
      <c r="S1670" s="62" t="s">
        <v>48</v>
      </c>
    </row>
    <row r="1671" spans="1:19" x14ac:dyDescent="0.25">
      <c r="A1671" s="62" t="s">
        <v>48</v>
      </c>
      <c r="B1671" s="19">
        <v>30349005</v>
      </c>
      <c r="C1671" s="19" t="s">
        <v>7552</v>
      </c>
      <c r="D1671" s="19">
        <v>377308</v>
      </c>
      <c r="E1671" s="19">
        <v>4595714</v>
      </c>
      <c r="F1671" s="19">
        <v>5</v>
      </c>
      <c r="G1671" s="36">
        <v>45629</v>
      </c>
      <c r="H1671" s="19">
        <v>0</v>
      </c>
      <c r="I1671" s="19">
        <v>0</v>
      </c>
      <c r="J1671" s="19">
        <v>1938</v>
      </c>
      <c r="K1671" s="19" t="s">
        <v>163</v>
      </c>
      <c r="L1671" s="19">
        <v>1</v>
      </c>
      <c r="M1671" s="19">
        <v>431941</v>
      </c>
      <c r="N1671" s="19" t="s">
        <v>214</v>
      </c>
      <c r="O1671" s="19">
        <v>37523</v>
      </c>
      <c r="P1671" s="229">
        <v>45629.368171296293</v>
      </c>
      <c r="Q1671" s="19">
        <v>37.523000000000003</v>
      </c>
      <c r="R1671" s="19" t="s">
        <v>43</v>
      </c>
      <c r="S1671" s="62" t="s">
        <v>48</v>
      </c>
    </row>
    <row r="1672" spans="1:19" x14ac:dyDescent="0.25">
      <c r="A1672" s="62" t="s">
        <v>48</v>
      </c>
      <c r="B1672" s="19">
        <v>30349005</v>
      </c>
      <c r="C1672" s="19" t="s">
        <v>7552</v>
      </c>
      <c r="D1672" s="19">
        <v>377308</v>
      </c>
      <c r="E1672" s="19">
        <v>4595714</v>
      </c>
      <c r="F1672" s="19">
        <v>6</v>
      </c>
      <c r="G1672" s="36">
        <v>45629</v>
      </c>
      <c r="H1672" s="19">
        <v>0</v>
      </c>
      <c r="I1672" s="19">
        <v>1</v>
      </c>
      <c r="J1672" s="19">
        <v>0</v>
      </c>
      <c r="L1672" s="19">
        <v>1</v>
      </c>
      <c r="O1672" s="19">
        <v>2903317</v>
      </c>
      <c r="P1672" s="229">
        <v>45629.401770833334</v>
      </c>
      <c r="Q1672" s="19">
        <v>2903.317</v>
      </c>
      <c r="R1672" s="19" t="s">
        <v>43</v>
      </c>
      <c r="S1672" s="62" t="s">
        <v>48</v>
      </c>
    </row>
    <row r="1673" spans="1:19" x14ac:dyDescent="0.25">
      <c r="A1673" s="62" t="s">
        <v>48</v>
      </c>
      <c r="B1673" s="19">
        <v>30349005</v>
      </c>
      <c r="C1673" s="19" t="s">
        <v>7552</v>
      </c>
      <c r="D1673" s="19">
        <v>377308</v>
      </c>
      <c r="E1673" s="19">
        <v>4595714</v>
      </c>
      <c r="F1673" s="19">
        <v>7</v>
      </c>
      <c r="G1673" s="36">
        <v>45629</v>
      </c>
      <c r="H1673" s="19">
        <v>0</v>
      </c>
      <c r="I1673" s="19">
        <v>0</v>
      </c>
      <c r="J1673" s="19">
        <v>-3</v>
      </c>
      <c r="K1673" s="19" t="s">
        <v>185</v>
      </c>
      <c r="L1673" s="19">
        <v>1</v>
      </c>
      <c r="O1673" s="19">
        <v>6877</v>
      </c>
      <c r="P1673" s="229">
        <v>45629.40185185185</v>
      </c>
      <c r="Q1673" s="19">
        <v>6.8769999999999998</v>
      </c>
      <c r="R1673" s="19" t="s">
        <v>43</v>
      </c>
      <c r="S1673" s="62" t="s">
        <v>48</v>
      </c>
    </row>
    <row r="1674" spans="1:19" x14ac:dyDescent="0.25">
      <c r="A1674" s="62" t="s">
        <v>48</v>
      </c>
      <c r="B1674" s="19">
        <v>30349005</v>
      </c>
      <c r="C1674" s="19" t="s">
        <v>7552</v>
      </c>
      <c r="D1674" s="19">
        <v>377308</v>
      </c>
      <c r="E1674" s="19">
        <v>4595714</v>
      </c>
      <c r="F1674" s="19">
        <v>8</v>
      </c>
      <c r="G1674" s="36">
        <v>45629</v>
      </c>
      <c r="H1674" s="19">
        <v>1</v>
      </c>
      <c r="I1674" s="19">
        <v>0</v>
      </c>
      <c r="J1674" s="19">
        <v>0</v>
      </c>
      <c r="L1674" s="19">
        <v>1</v>
      </c>
      <c r="M1674" s="19">
        <v>4010427</v>
      </c>
      <c r="N1674" s="19" t="s">
        <v>215</v>
      </c>
      <c r="O1674" s="19">
        <v>55326</v>
      </c>
      <c r="P1674" s="229">
        <v>45629.402488425927</v>
      </c>
      <c r="Q1674" s="19">
        <v>55.326000000000001</v>
      </c>
      <c r="R1674" s="19" t="s">
        <v>43</v>
      </c>
      <c r="S1674" s="62" t="s">
        <v>48</v>
      </c>
    </row>
    <row r="1675" spans="1:19" x14ac:dyDescent="0.25">
      <c r="A1675" s="62" t="s">
        <v>48</v>
      </c>
      <c r="B1675" s="19">
        <v>30349005</v>
      </c>
      <c r="C1675" s="19" t="s">
        <v>7552</v>
      </c>
      <c r="D1675" s="19">
        <v>377308</v>
      </c>
      <c r="E1675" s="19">
        <v>4595714</v>
      </c>
      <c r="F1675" s="19">
        <v>9</v>
      </c>
      <c r="G1675" s="36">
        <v>45629</v>
      </c>
      <c r="H1675" s="19">
        <v>0</v>
      </c>
      <c r="I1675" s="19">
        <v>0</v>
      </c>
      <c r="J1675" s="19">
        <v>1938</v>
      </c>
      <c r="K1675" s="19" t="s">
        <v>163</v>
      </c>
      <c r="L1675" s="19">
        <v>1</v>
      </c>
      <c r="M1675" s="19">
        <v>4010427</v>
      </c>
      <c r="N1675" s="19" t="s">
        <v>215</v>
      </c>
      <c r="O1675" s="19">
        <v>451184</v>
      </c>
      <c r="P1675" s="229">
        <v>45629.407708333332</v>
      </c>
      <c r="Q1675" s="19">
        <v>451.18400000000003</v>
      </c>
      <c r="R1675" s="19" t="s">
        <v>43</v>
      </c>
      <c r="S1675" s="62" t="s">
        <v>48</v>
      </c>
    </row>
    <row r="1676" spans="1:19" x14ac:dyDescent="0.25">
      <c r="A1676" s="62" t="s">
        <v>48</v>
      </c>
      <c r="B1676" s="19">
        <v>30349005</v>
      </c>
      <c r="C1676" s="19" t="s">
        <v>7552</v>
      </c>
      <c r="D1676" s="19">
        <v>377308</v>
      </c>
      <c r="E1676" s="19">
        <v>4595714</v>
      </c>
      <c r="F1676" s="19">
        <v>10</v>
      </c>
      <c r="G1676" s="36">
        <v>45629</v>
      </c>
      <c r="H1676" s="19">
        <v>0</v>
      </c>
      <c r="I1676" s="19">
        <v>1</v>
      </c>
      <c r="J1676" s="19">
        <v>0</v>
      </c>
      <c r="L1676" s="19">
        <v>1</v>
      </c>
      <c r="O1676" s="19">
        <v>1625313</v>
      </c>
      <c r="P1676" s="229">
        <v>45629.426527777781</v>
      </c>
      <c r="Q1676" s="19">
        <v>1625.3130000000001</v>
      </c>
      <c r="R1676" s="19" t="s">
        <v>43</v>
      </c>
      <c r="S1676" s="62" t="s">
        <v>48</v>
      </c>
    </row>
    <row r="1677" spans="1:19" x14ac:dyDescent="0.25">
      <c r="A1677" s="62" t="s">
        <v>48</v>
      </c>
      <c r="B1677" s="19">
        <v>30349005</v>
      </c>
      <c r="C1677" s="19" t="s">
        <v>7552</v>
      </c>
      <c r="D1677" s="19">
        <v>377308</v>
      </c>
      <c r="E1677" s="19">
        <v>4595714</v>
      </c>
      <c r="F1677" s="19">
        <v>11</v>
      </c>
      <c r="G1677" s="36">
        <v>45629</v>
      </c>
      <c r="H1677" s="19">
        <v>1</v>
      </c>
      <c r="I1677" s="19">
        <v>0</v>
      </c>
      <c r="J1677" s="19">
        <v>0</v>
      </c>
      <c r="L1677" s="19">
        <v>1</v>
      </c>
      <c r="M1677" s="19">
        <v>431941</v>
      </c>
      <c r="N1677" s="19" t="s">
        <v>214</v>
      </c>
      <c r="O1677" s="19">
        <v>1074917</v>
      </c>
      <c r="P1677" s="229">
        <v>45629.438969907409</v>
      </c>
      <c r="Q1677" s="19">
        <v>1074.9169999999999</v>
      </c>
      <c r="R1677" s="19" t="s">
        <v>43</v>
      </c>
      <c r="S1677" s="62" t="s">
        <v>48</v>
      </c>
    </row>
    <row r="1678" spans="1:19" x14ac:dyDescent="0.25">
      <c r="A1678" s="62" t="s">
        <v>48</v>
      </c>
      <c r="B1678" s="19">
        <v>30349005</v>
      </c>
      <c r="C1678" s="19" t="s">
        <v>7552</v>
      </c>
      <c r="D1678" s="19">
        <v>377308</v>
      </c>
      <c r="E1678" s="19">
        <v>4595714</v>
      </c>
      <c r="F1678" s="19">
        <v>12</v>
      </c>
      <c r="G1678" s="36">
        <v>45629</v>
      </c>
      <c r="H1678" s="19">
        <v>0</v>
      </c>
      <c r="I1678" s="19">
        <v>0</v>
      </c>
      <c r="J1678" s="19">
        <v>1938</v>
      </c>
      <c r="K1678" s="19" t="s">
        <v>163</v>
      </c>
      <c r="L1678" s="19">
        <v>1</v>
      </c>
      <c r="M1678" s="19">
        <v>431941</v>
      </c>
      <c r="N1678" s="19" t="s">
        <v>214</v>
      </c>
      <c r="O1678" s="19">
        <v>20933</v>
      </c>
      <c r="P1678" s="229">
        <v>45629.439212962963</v>
      </c>
      <c r="Q1678" s="19">
        <v>20.933</v>
      </c>
      <c r="R1678" s="19" t="s">
        <v>43</v>
      </c>
      <c r="S1678" s="62" t="s">
        <v>48</v>
      </c>
    </row>
    <row r="1679" spans="1:19" x14ac:dyDescent="0.25">
      <c r="A1679" s="62" t="s">
        <v>48</v>
      </c>
      <c r="B1679" s="19">
        <v>30349005</v>
      </c>
      <c r="C1679" s="19" t="s">
        <v>7552</v>
      </c>
      <c r="D1679" s="19">
        <v>377308</v>
      </c>
      <c r="E1679" s="19">
        <v>4595714</v>
      </c>
      <c r="F1679" s="19">
        <v>13</v>
      </c>
      <c r="G1679" s="36">
        <v>45629</v>
      </c>
      <c r="H1679" s="19">
        <v>0</v>
      </c>
      <c r="I1679" s="19">
        <v>1</v>
      </c>
      <c r="J1679" s="19">
        <v>0</v>
      </c>
      <c r="L1679" s="19">
        <v>1</v>
      </c>
      <c r="O1679" s="19">
        <v>5070</v>
      </c>
      <c r="P1679" s="229">
        <v>45629.439270833333</v>
      </c>
      <c r="Q1679" s="19">
        <v>5.07</v>
      </c>
      <c r="R1679" s="19" t="s">
        <v>43</v>
      </c>
      <c r="S1679" s="62" t="s">
        <v>48</v>
      </c>
    </row>
    <row r="1680" spans="1:19" x14ac:dyDescent="0.25">
      <c r="A1680" s="62" t="s">
        <v>48</v>
      </c>
      <c r="B1680" s="19">
        <v>30349005</v>
      </c>
      <c r="C1680" s="19" t="s">
        <v>7552</v>
      </c>
      <c r="D1680" s="19">
        <v>377308</v>
      </c>
      <c r="E1680" s="19">
        <v>4595714</v>
      </c>
      <c r="F1680" s="19">
        <v>14</v>
      </c>
      <c r="G1680" s="36">
        <v>45629</v>
      </c>
      <c r="H1680" s="19">
        <v>0</v>
      </c>
      <c r="I1680" s="19">
        <v>0</v>
      </c>
      <c r="J1680" s="19">
        <v>1934</v>
      </c>
      <c r="K1680" s="19" t="s">
        <v>160</v>
      </c>
      <c r="L1680" s="19">
        <v>1</v>
      </c>
      <c r="O1680" s="19">
        <v>901217</v>
      </c>
      <c r="P1680" s="229">
        <v>45629.449699074074</v>
      </c>
      <c r="Q1680" s="19">
        <v>901.21699999999998</v>
      </c>
      <c r="R1680" s="19" t="s">
        <v>43</v>
      </c>
      <c r="S1680" s="62" t="s">
        <v>48</v>
      </c>
    </row>
    <row r="1681" spans="1:19" x14ac:dyDescent="0.25">
      <c r="A1681" s="62" t="s">
        <v>48</v>
      </c>
      <c r="B1681" s="19">
        <v>30349005</v>
      </c>
      <c r="C1681" s="19" t="s">
        <v>7552</v>
      </c>
      <c r="D1681" s="19">
        <v>377308</v>
      </c>
      <c r="E1681" s="19">
        <v>4595714</v>
      </c>
      <c r="F1681" s="19">
        <v>15</v>
      </c>
      <c r="G1681" s="36">
        <v>45629</v>
      </c>
      <c r="H1681" s="19">
        <v>0</v>
      </c>
      <c r="I1681" s="19">
        <v>1</v>
      </c>
      <c r="J1681" s="19">
        <v>0</v>
      </c>
      <c r="L1681" s="19">
        <v>1</v>
      </c>
      <c r="O1681" s="19">
        <v>1044693</v>
      </c>
      <c r="P1681" s="229">
        <v>45629.461793981478</v>
      </c>
      <c r="Q1681" s="19">
        <v>1044.693</v>
      </c>
      <c r="R1681" s="19" t="s">
        <v>43</v>
      </c>
      <c r="S1681" s="62" t="s">
        <v>48</v>
      </c>
    </row>
    <row r="1682" spans="1:19" x14ac:dyDescent="0.25">
      <c r="A1682" s="62" t="s">
        <v>48</v>
      </c>
      <c r="B1682" s="19">
        <v>30349005</v>
      </c>
      <c r="C1682" s="19" t="s">
        <v>7552</v>
      </c>
      <c r="D1682" s="19">
        <v>377308</v>
      </c>
      <c r="E1682" s="19">
        <v>4595714</v>
      </c>
      <c r="F1682" s="19">
        <v>16</v>
      </c>
      <c r="G1682" s="36">
        <v>45629</v>
      </c>
      <c r="H1682" s="19">
        <v>1</v>
      </c>
      <c r="I1682" s="19">
        <v>0</v>
      </c>
      <c r="J1682" s="19">
        <v>0</v>
      </c>
      <c r="L1682" s="19">
        <v>1</v>
      </c>
      <c r="M1682" s="19">
        <v>431941</v>
      </c>
      <c r="N1682" s="19" t="s">
        <v>214</v>
      </c>
      <c r="O1682" s="19">
        <v>779273</v>
      </c>
      <c r="P1682" s="229">
        <v>45629.470810185187</v>
      </c>
      <c r="Q1682" s="19">
        <v>779.27300000000002</v>
      </c>
      <c r="R1682" s="19" t="s">
        <v>43</v>
      </c>
      <c r="S1682" s="62" t="s">
        <v>48</v>
      </c>
    </row>
    <row r="1683" spans="1:19" x14ac:dyDescent="0.25">
      <c r="A1683" s="62" t="s">
        <v>48</v>
      </c>
      <c r="B1683" s="19">
        <v>30349005</v>
      </c>
      <c r="C1683" s="19" t="s">
        <v>7552</v>
      </c>
      <c r="D1683" s="19">
        <v>377308</v>
      </c>
      <c r="E1683" s="19">
        <v>4595714</v>
      </c>
      <c r="F1683" s="19">
        <v>17</v>
      </c>
      <c r="G1683" s="36">
        <v>45629</v>
      </c>
      <c r="H1683" s="19">
        <v>0</v>
      </c>
      <c r="I1683" s="19">
        <v>0</v>
      </c>
      <c r="J1683" s="19">
        <v>1938</v>
      </c>
      <c r="K1683" s="19" t="s">
        <v>163</v>
      </c>
      <c r="L1683" s="19">
        <v>1</v>
      </c>
      <c r="M1683" s="19">
        <v>431941</v>
      </c>
      <c r="N1683" s="19" t="s">
        <v>214</v>
      </c>
      <c r="O1683" s="19">
        <v>87634</v>
      </c>
      <c r="P1683" s="229">
        <v>45629.471828703703</v>
      </c>
      <c r="Q1683" s="19">
        <v>87.634</v>
      </c>
      <c r="R1683" s="19" t="s">
        <v>43</v>
      </c>
      <c r="S1683" s="62" t="s">
        <v>48</v>
      </c>
    </row>
    <row r="1684" spans="1:19" x14ac:dyDescent="0.25">
      <c r="A1684" s="62" t="s">
        <v>48</v>
      </c>
      <c r="B1684" s="19">
        <v>30349005</v>
      </c>
      <c r="C1684" s="19" t="s">
        <v>7552</v>
      </c>
      <c r="D1684" s="19">
        <v>377308</v>
      </c>
      <c r="E1684" s="19">
        <v>4595714</v>
      </c>
      <c r="F1684" s="19">
        <v>18</v>
      </c>
      <c r="G1684" s="36">
        <v>45629</v>
      </c>
      <c r="H1684" s="19">
        <v>0</v>
      </c>
      <c r="I1684" s="19">
        <v>1</v>
      </c>
      <c r="J1684" s="19">
        <v>0</v>
      </c>
      <c r="L1684" s="19">
        <v>1</v>
      </c>
      <c r="O1684" s="19">
        <v>2507070</v>
      </c>
      <c r="P1684" s="229">
        <v>45629.500844907408</v>
      </c>
      <c r="Q1684" s="19">
        <v>2507.0700000000002</v>
      </c>
      <c r="R1684" s="19" t="s">
        <v>43</v>
      </c>
      <c r="S1684" s="62" t="s">
        <v>48</v>
      </c>
    </row>
    <row r="1685" spans="1:19" x14ac:dyDescent="0.25">
      <c r="A1685" s="62" t="s">
        <v>48</v>
      </c>
      <c r="B1685" s="19">
        <v>30349005</v>
      </c>
      <c r="C1685" s="19" t="s">
        <v>7552</v>
      </c>
      <c r="D1685" s="19">
        <v>377308</v>
      </c>
      <c r="E1685" s="19">
        <v>4595714</v>
      </c>
      <c r="F1685" s="19">
        <v>19</v>
      </c>
      <c r="G1685" s="36">
        <v>45629</v>
      </c>
      <c r="H1685" s="19">
        <v>0</v>
      </c>
      <c r="I1685" s="19">
        <v>0</v>
      </c>
      <c r="J1685" s="19">
        <v>-3</v>
      </c>
      <c r="K1685" s="19" t="s">
        <v>185</v>
      </c>
      <c r="L1685" s="19">
        <v>1</v>
      </c>
      <c r="O1685" s="19">
        <v>7986</v>
      </c>
      <c r="P1685" s="229">
        <v>45629.500937500001</v>
      </c>
      <c r="Q1685" s="19">
        <v>7.9859999999999998</v>
      </c>
      <c r="R1685" s="19" t="s">
        <v>43</v>
      </c>
      <c r="S1685" s="62" t="s">
        <v>48</v>
      </c>
    </row>
    <row r="1686" spans="1:19" x14ac:dyDescent="0.25">
      <c r="A1686" s="62" t="s">
        <v>48</v>
      </c>
      <c r="B1686" s="19">
        <v>30349005</v>
      </c>
      <c r="C1686" s="19" t="s">
        <v>7552</v>
      </c>
      <c r="D1686" s="19">
        <v>377308</v>
      </c>
      <c r="E1686" s="19">
        <v>4595714</v>
      </c>
      <c r="F1686" s="19">
        <v>20</v>
      </c>
      <c r="G1686" s="36">
        <v>45629</v>
      </c>
      <c r="H1686" s="19">
        <v>1</v>
      </c>
      <c r="I1686" s="19">
        <v>0</v>
      </c>
      <c r="J1686" s="19">
        <v>0</v>
      </c>
      <c r="L1686" s="19">
        <v>1</v>
      </c>
      <c r="M1686" s="19">
        <v>4010427</v>
      </c>
      <c r="N1686" s="19" t="s">
        <v>215</v>
      </c>
      <c r="O1686" s="19">
        <v>465290</v>
      </c>
      <c r="P1686" s="229">
        <v>45629.506319444445</v>
      </c>
      <c r="Q1686" s="19">
        <v>465.29</v>
      </c>
      <c r="R1686" s="19" t="s">
        <v>43</v>
      </c>
      <c r="S1686" s="62" t="s">
        <v>48</v>
      </c>
    </row>
    <row r="1687" spans="1:19" x14ac:dyDescent="0.25">
      <c r="A1687" s="62" t="s">
        <v>48</v>
      </c>
      <c r="B1687" s="19">
        <v>30349005</v>
      </c>
      <c r="C1687" s="19" t="s">
        <v>7552</v>
      </c>
      <c r="D1687" s="19">
        <v>377308</v>
      </c>
      <c r="E1687" s="19">
        <v>4595714</v>
      </c>
      <c r="F1687" s="19">
        <v>21</v>
      </c>
      <c r="G1687" s="36">
        <v>45629</v>
      </c>
      <c r="H1687" s="19">
        <v>0</v>
      </c>
      <c r="I1687" s="19">
        <v>0</v>
      </c>
      <c r="J1687" s="19">
        <v>1938</v>
      </c>
      <c r="K1687" s="19" t="s">
        <v>163</v>
      </c>
      <c r="L1687" s="19">
        <v>1</v>
      </c>
      <c r="M1687" s="19">
        <v>4010427</v>
      </c>
      <c r="N1687" s="19" t="s">
        <v>215</v>
      </c>
      <c r="O1687" s="19">
        <v>105654</v>
      </c>
      <c r="P1687" s="229">
        <v>45629.5075462963</v>
      </c>
      <c r="Q1687" s="19">
        <v>105.654</v>
      </c>
      <c r="R1687" s="19" t="s">
        <v>43</v>
      </c>
      <c r="S1687" s="62" t="s">
        <v>48</v>
      </c>
    </row>
    <row r="1688" spans="1:19" x14ac:dyDescent="0.25">
      <c r="A1688" s="62" t="s">
        <v>48</v>
      </c>
      <c r="B1688" s="19">
        <v>30349005</v>
      </c>
      <c r="C1688" s="19" t="s">
        <v>7552</v>
      </c>
      <c r="D1688" s="19">
        <v>377308</v>
      </c>
      <c r="E1688" s="19">
        <v>4595714</v>
      </c>
      <c r="F1688" s="19">
        <v>22</v>
      </c>
      <c r="G1688" s="36">
        <v>45629</v>
      </c>
      <c r="H1688" s="19">
        <v>0</v>
      </c>
      <c r="I1688" s="19">
        <v>1</v>
      </c>
      <c r="J1688" s="19">
        <v>0</v>
      </c>
      <c r="L1688" s="19">
        <v>1</v>
      </c>
      <c r="O1688" s="19">
        <v>2960</v>
      </c>
      <c r="P1688" s="229">
        <v>45629.507569444446</v>
      </c>
      <c r="Q1688" s="19">
        <v>2.96</v>
      </c>
      <c r="R1688" s="19" t="s">
        <v>43</v>
      </c>
      <c r="S1688" s="62" t="s">
        <v>48</v>
      </c>
    </row>
    <row r="1689" spans="1:19" x14ac:dyDescent="0.25">
      <c r="A1689" s="62" t="s">
        <v>48</v>
      </c>
      <c r="B1689" s="19">
        <v>30349005</v>
      </c>
      <c r="C1689" s="19" t="s">
        <v>7552</v>
      </c>
      <c r="D1689" s="19">
        <v>377308</v>
      </c>
      <c r="E1689" s="19">
        <v>4595714</v>
      </c>
      <c r="F1689" s="19">
        <v>23</v>
      </c>
      <c r="G1689" s="36">
        <v>45629</v>
      </c>
      <c r="H1689" s="19">
        <v>0</v>
      </c>
      <c r="I1689" s="19">
        <v>0</v>
      </c>
      <c r="J1689" s="19">
        <v>1933</v>
      </c>
      <c r="K1689" s="19" t="s">
        <v>167</v>
      </c>
      <c r="L1689" s="19">
        <v>1</v>
      </c>
      <c r="O1689" s="19">
        <v>3748336</v>
      </c>
      <c r="P1689" s="229">
        <v>45629.55096064815</v>
      </c>
      <c r="Q1689" s="19">
        <v>3748.3359999999998</v>
      </c>
      <c r="R1689" s="19" t="s">
        <v>43</v>
      </c>
      <c r="S1689" s="62" t="s">
        <v>48</v>
      </c>
    </row>
    <row r="1690" spans="1:19" x14ac:dyDescent="0.25">
      <c r="A1690" s="62" t="s">
        <v>48</v>
      </c>
      <c r="B1690" s="19">
        <v>30349005</v>
      </c>
      <c r="C1690" s="19" t="s">
        <v>7552</v>
      </c>
      <c r="D1690" s="19">
        <v>377308</v>
      </c>
      <c r="E1690" s="19">
        <v>4595714</v>
      </c>
      <c r="F1690" s="19">
        <v>24</v>
      </c>
      <c r="G1690" s="36">
        <v>45629</v>
      </c>
      <c r="H1690" s="19">
        <v>0</v>
      </c>
      <c r="I1690" s="19">
        <v>1</v>
      </c>
      <c r="J1690" s="19">
        <v>0</v>
      </c>
      <c r="L1690" s="19">
        <v>1</v>
      </c>
      <c r="O1690" s="19">
        <v>865694</v>
      </c>
      <c r="P1690" s="229">
        <v>45629.560983796298</v>
      </c>
      <c r="Q1690" s="19">
        <v>865.69399999999996</v>
      </c>
      <c r="R1690" s="19" t="s">
        <v>43</v>
      </c>
      <c r="S1690" s="62" t="s">
        <v>48</v>
      </c>
    </row>
    <row r="1691" spans="1:19" x14ac:dyDescent="0.25">
      <c r="A1691" s="62" t="s">
        <v>48</v>
      </c>
      <c r="B1691" s="19">
        <v>30349005</v>
      </c>
      <c r="C1691" s="19" t="s">
        <v>7552</v>
      </c>
      <c r="D1691" s="19">
        <v>377308</v>
      </c>
      <c r="E1691" s="19">
        <v>4595714</v>
      </c>
      <c r="F1691" s="19">
        <v>25</v>
      </c>
      <c r="G1691" s="36">
        <v>45629</v>
      </c>
      <c r="H1691" s="19">
        <v>1</v>
      </c>
      <c r="I1691" s="19">
        <v>0</v>
      </c>
      <c r="J1691" s="19">
        <v>0</v>
      </c>
      <c r="L1691" s="19">
        <v>1</v>
      </c>
      <c r="M1691" s="19">
        <v>431941</v>
      </c>
      <c r="N1691" s="19" t="s">
        <v>214</v>
      </c>
      <c r="O1691" s="19">
        <v>407323</v>
      </c>
      <c r="P1691" s="229">
        <v>45629.565694444442</v>
      </c>
      <c r="Q1691" s="19">
        <v>407.32299999999998</v>
      </c>
      <c r="R1691" s="19" t="s">
        <v>43</v>
      </c>
      <c r="S1691" s="62" t="s">
        <v>48</v>
      </c>
    </row>
    <row r="1692" spans="1:19" x14ac:dyDescent="0.25">
      <c r="A1692" s="62" t="s">
        <v>48</v>
      </c>
      <c r="B1692" s="19">
        <v>30349005</v>
      </c>
      <c r="C1692" s="19" t="s">
        <v>7552</v>
      </c>
      <c r="D1692" s="19">
        <v>377308</v>
      </c>
      <c r="E1692" s="19">
        <v>4595714</v>
      </c>
      <c r="F1692" s="19">
        <v>26</v>
      </c>
      <c r="G1692" s="36">
        <v>45629</v>
      </c>
      <c r="H1692" s="19">
        <v>0</v>
      </c>
      <c r="I1692" s="19">
        <v>0</v>
      </c>
      <c r="J1692" s="19">
        <v>1938</v>
      </c>
      <c r="K1692" s="19" t="s">
        <v>163</v>
      </c>
      <c r="L1692" s="19">
        <v>1</v>
      </c>
      <c r="M1692" s="19">
        <v>431941</v>
      </c>
      <c r="N1692" s="19" t="s">
        <v>214</v>
      </c>
      <c r="O1692" s="19">
        <v>354787</v>
      </c>
      <c r="P1692" s="229">
        <v>45629.569803240738</v>
      </c>
      <c r="Q1692" s="19">
        <v>354.78699999999998</v>
      </c>
      <c r="R1692" s="19" t="s">
        <v>43</v>
      </c>
      <c r="S1692" s="62" t="s">
        <v>48</v>
      </c>
    </row>
    <row r="1693" spans="1:19" x14ac:dyDescent="0.25">
      <c r="A1693" s="62" t="s">
        <v>48</v>
      </c>
      <c r="B1693" s="19">
        <v>30349005</v>
      </c>
      <c r="C1693" s="19" t="s">
        <v>7552</v>
      </c>
      <c r="D1693" s="19">
        <v>377308</v>
      </c>
      <c r="E1693" s="19">
        <v>4595714</v>
      </c>
      <c r="F1693" s="19">
        <v>27</v>
      </c>
      <c r="G1693" s="36">
        <v>45629</v>
      </c>
      <c r="H1693" s="19">
        <v>0</v>
      </c>
      <c r="I1693" s="19">
        <v>1</v>
      </c>
      <c r="J1693" s="19">
        <v>0</v>
      </c>
      <c r="L1693" s="19">
        <v>1</v>
      </c>
      <c r="O1693" s="19">
        <v>1193443</v>
      </c>
      <c r="P1693" s="229">
        <v>45629.583611111113</v>
      </c>
      <c r="Q1693" s="19">
        <v>1193.443</v>
      </c>
      <c r="R1693" s="19" t="s">
        <v>43</v>
      </c>
      <c r="S1693" s="62" t="s">
        <v>48</v>
      </c>
    </row>
    <row r="1694" spans="1:19" x14ac:dyDescent="0.25">
      <c r="A1694" s="62" t="s">
        <v>48</v>
      </c>
      <c r="B1694" s="19">
        <v>30349005</v>
      </c>
      <c r="C1694" s="19" t="s">
        <v>7552</v>
      </c>
      <c r="D1694" s="19">
        <v>377308</v>
      </c>
      <c r="E1694" s="19">
        <v>4595714</v>
      </c>
      <c r="F1694" s="19">
        <v>28</v>
      </c>
      <c r="G1694" s="36">
        <v>45629</v>
      </c>
      <c r="H1694" s="19">
        <v>0</v>
      </c>
      <c r="I1694" s="19">
        <v>0</v>
      </c>
      <c r="J1694" s="19">
        <v>-3</v>
      </c>
      <c r="K1694" s="19" t="s">
        <v>185</v>
      </c>
      <c r="L1694" s="19">
        <v>1</v>
      </c>
      <c r="O1694" s="19">
        <v>7977</v>
      </c>
      <c r="P1694" s="229">
        <v>45629.583703703705</v>
      </c>
      <c r="Q1694" s="19">
        <v>7.9770000000000003</v>
      </c>
      <c r="R1694" s="19" t="s">
        <v>43</v>
      </c>
      <c r="S1694" s="62" t="s">
        <v>48</v>
      </c>
    </row>
    <row r="1695" spans="1:19" x14ac:dyDescent="0.25">
      <c r="A1695" s="62" t="s">
        <v>48</v>
      </c>
      <c r="B1695" s="19">
        <v>30349005</v>
      </c>
      <c r="C1695" s="19" t="s">
        <v>7552</v>
      </c>
      <c r="D1695" s="19">
        <v>377308</v>
      </c>
      <c r="E1695" s="19">
        <v>4595714</v>
      </c>
      <c r="F1695" s="19">
        <v>29</v>
      </c>
      <c r="G1695" s="36">
        <v>45629</v>
      </c>
      <c r="H1695" s="19">
        <v>1</v>
      </c>
      <c r="I1695" s="19">
        <v>0</v>
      </c>
      <c r="J1695" s="19">
        <v>0</v>
      </c>
      <c r="L1695" s="19">
        <v>1</v>
      </c>
      <c r="M1695" s="19">
        <v>4010427</v>
      </c>
      <c r="N1695" s="19" t="s">
        <v>215</v>
      </c>
      <c r="O1695" s="19">
        <v>567050</v>
      </c>
      <c r="P1695" s="229">
        <v>45629.590266203704</v>
      </c>
      <c r="Q1695" s="19">
        <v>567.04999999999995</v>
      </c>
      <c r="R1695" s="19" t="s">
        <v>43</v>
      </c>
      <c r="S1695" s="62" t="s">
        <v>48</v>
      </c>
    </row>
    <row r="1696" spans="1:19" x14ac:dyDescent="0.25">
      <c r="A1696" s="62" t="s">
        <v>48</v>
      </c>
      <c r="B1696" s="19">
        <v>30349005</v>
      </c>
      <c r="C1696" s="19" t="s">
        <v>7552</v>
      </c>
      <c r="D1696" s="19">
        <v>377308</v>
      </c>
      <c r="E1696" s="19">
        <v>4595714</v>
      </c>
      <c r="F1696" s="19">
        <v>30</v>
      </c>
      <c r="G1696" s="36">
        <v>45629</v>
      </c>
      <c r="H1696" s="19">
        <v>0</v>
      </c>
      <c r="I1696" s="19">
        <v>0</v>
      </c>
      <c r="J1696" s="19">
        <v>1938</v>
      </c>
      <c r="K1696" s="19" t="s">
        <v>163</v>
      </c>
      <c r="L1696" s="19">
        <v>1</v>
      </c>
      <c r="M1696" s="19">
        <v>4010427</v>
      </c>
      <c r="N1696" s="19" t="s">
        <v>215</v>
      </c>
      <c r="O1696" s="19">
        <v>100243</v>
      </c>
      <c r="P1696" s="229">
        <v>45629.591423611113</v>
      </c>
      <c r="Q1696" s="19">
        <v>100.24299999999999</v>
      </c>
      <c r="R1696" s="19" t="s">
        <v>43</v>
      </c>
      <c r="S1696" s="62" t="s">
        <v>48</v>
      </c>
    </row>
    <row r="1697" spans="1:19" x14ac:dyDescent="0.25">
      <c r="A1697" s="62" t="s">
        <v>48</v>
      </c>
      <c r="B1697" s="19">
        <v>30349005</v>
      </c>
      <c r="C1697" s="19" t="s">
        <v>7552</v>
      </c>
      <c r="D1697" s="19">
        <v>377308</v>
      </c>
      <c r="E1697" s="19">
        <v>4595714</v>
      </c>
      <c r="F1697" s="19">
        <v>31</v>
      </c>
      <c r="G1697" s="36">
        <v>45629</v>
      </c>
      <c r="H1697" s="19">
        <v>0</v>
      </c>
      <c r="I1697" s="19">
        <v>1</v>
      </c>
      <c r="J1697" s="19">
        <v>0</v>
      </c>
      <c r="L1697" s="19">
        <v>1</v>
      </c>
      <c r="O1697" s="19">
        <v>1638407</v>
      </c>
      <c r="P1697" s="229">
        <v>45629.610393518517</v>
      </c>
      <c r="Q1697" s="19">
        <v>1638.4069999999999</v>
      </c>
      <c r="R1697" s="19" t="s">
        <v>43</v>
      </c>
      <c r="S1697" s="62" t="s">
        <v>48</v>
      </c>
    </row>
    <row r="1698" spans="1:19" x14ac:dyDescent="0.25">
      <c r="A1698" s="62" t="s">
        <v>48</v>
      </c>
      <c r="B1698" s="19">
        <v>30349005</v>
      </c>
      <c r="C1698" s="19" t="s">
        <v>7552</v>
      </c>
      <c r="D1698" s="19">
        <v>377308</v>
      </c>
      <c r="E1698" s="19">
        <v>4595714</v>
      </c>
      <c r="F1698" s="19">
        <v>32</v>
      </c>
      <c r="G1698" s="36">
        <v>45629</v>
      </c>
      <c r="H1698" s="19">
        <v>0</v>
      </c>
      <c r="I1698" s="19">
        <v>0</v>
      </c>
      <c r="J1698" s="19">
        <v>-3</v>
      </c>
      <c r="K1698" s="19" t="s">
        <v>185</v>
      </c>
      <c r="L1698" s="19">
        <v>1</v>
      </c>
      <c r="O1698" s="19">
        <v>11643</v>
      </c>
      <c r="P1698" s="229">
        <v>45629.610520833332</v>
      </c>
      <c r="Q1698" s="19">
        <v>11.643000000000001</v>
      </c>
      <c r="R1698" s="19" t="s">
        <v>43</v>
      </c>
      <c r="S1698" s="62" t="s">
        <v>48</v>
      </c>
    </row>
    <row r="1699" spans="1:19" x14ac:dyDescent="0.25">
      <c r="A1699" s="62" t="s">
        <v>48</v>
      </c>
      <c r="B1699" s="19">
        <v>30349005</v>
      </c>
      <c r="C1699" s="19" t="s">
        <v>7552</v>
      </c>
      <c r="D1699" s="19">
        <v>377308</v>
      </c>
      <c r="E1699" s="19">
        <v>4595714</v>
      </c>
      <c r="F1699" s="19">
        <v>33</v>
      </c>
      <c r="G1699" s="36">
        <v>45629</v>
      </c>
      <c r="H1699" s="19">
        <v>1</v>
      </c>
      <c r="I1699" s="19">
        <v>0</v>
      </c>
      <c r="J1699" s="19">
        <v>0</v>
      </c>
      <c r="L1699" s="19">
        <v>1</v>
      </c>
      <c r="M1699" s="19">
        <v>4010427</v>
      </c>
      <c r="N1699" s="19" t="s">
        <v>215</v>
      </c>
      <c r="O1699" s="19">
        <v>217140</v>
      </c>
      <c r="P1699" s="229">
        <v>45629.613043981481</v>
      </c>
      <c r="Q1699" s="19">
        <v>217.14</v>
      </c>
      <c r="R1699" s="19" t="s">
        <v>43</v>
      </c>
      <c r="S1699" s="62" t="s">
        <v>48</v>
      </c>
    </row>
    <row r="1700" spans="1:19" x14ac:dyDescent="0.25">
      <c r="A1700" s="62" t="s">
        <v>48</v>
      </c>
      <c r="B1700" s="19">
        <v>30349005</v>
      </c>
      <c r="C1700" s="19" t="s">
        <v>7552</v>
      </c>
      <c r="D1700" s="19">
        <v>377308</v>
      </c>
      <c r="E1700" s="19">
        <v>4595714</v>
      </c>
      <c r="F1700" s="19">
        <v>34</v>
      </c>
      <c r="G1700" s="36">
        <v>45629</v>
      </c>
      <c r="H1700" s="19">
        <v>0</v>
      </c>
      <c r="I1700" s="19">
        <v>0</v>
      </c>
      <c r="J1700" s="19">
        <v>1938</v>
      </c>
      <c r="K1700" s="19" t="s">
        <v>163</v>
      </c>
      <c r="L1700" s="19">
        <v>1</v>
      </c>
      <c r="M1700" s="19">
        <v>4010427</v>
      </c>
      <c r="N1700" s="19" t="s">
        <v>215</v>
      </c>
      <c r="O1700" s="19">
        <v>61997</v>
      </c>
      <c r="P1700" s="229">
        <v>45629.613761574074</v>
      </c>
      <c r="Q1700" s="19">
        <v>61.997</v>
      </c>
      <c r="R1700" s="19" t="s">
        <v>43</v>
      </c>
      <c r="S1700" s="62" t="s">
        <v>48</v>
      </c>
    </row>
    <row r="1701" spans="1:19" x14ac:dyDescent="0.25">
      <c r="A1701" s="62" t="s">
        <v>48</v>
      </c>
      <c r="B1701" s="19">
        <v>30349005</v>
      </c>
      <c r="C1701" s="19" t="s">
        <v>7552</v>
      </c>
      <c r="D1701" s="19">
        <v>377308</v>
      </c>
      <c r="E1701" s="19">
        <v>4595714</v>
      </c>
      <c r="F1701" s="19">
        <v>35</v>
      </c>
      <c r="G1701" s="36">
        <v>45629</v>
      </c>
      <c r="H1701" s="19">
        <v>0</v>
      </c>
      <c r="I1701" s="19">
        <v>1</v>
      </c>
      <c r="J1701" s="19">
        <v>0</v>
      </c>
      <c r="L1701" s="19">
        <v>1</v>
      </c>
      <c r="O1701" s="19">
        <v>1562083</v>
      </c>
      <c r="P1701" s="229">
        <v>45629.631840277776</v>
      </c>
      <c r="Q1701" s="19">
        <v>1562.0830000000001</v>
      </c>
      <c r="R1701" s="19" t="s">
        <v>43</v>
      </c>
      <c r="S1701" s="62" t="s">
        <v>48</v>
      </c>
    </row>
    <row r="1702" spans="1:19" x14ac:dyDescent="0.25">
      <c r="A1702" s="62" t="s">
        <v>48</v>
      </c>
      <c r="B1702" s="19">
        <v>30349005</v>
      </c>
      <c r="C1702" s="19" t="s">
        <v>7552</v>
      </c>
      <c r="D1702" s="19">
        <v>377308</v>
      </c>
      <c r="E1702" s="19">
        <v>4595714</v>
      </c>
      <c r="F1702" s="19">
        <v>36</v>
      </c>
      <c r="G1702" s="36">
        <v>45629</v>
      </c>
      <c r="H1702" s="19">
        <v>0</v>
      </c>
      <c r="I1702" s="19">
        <v>0</v>
      </c>
      <c r="J1702" s="19">
        <v>-3</v>
      </c>
      <c r="K1702" s="19" t="s">
        <v>185</v>
      </c>
      <c r="L1702" s="19">
        <v>1</v>
      </c>
      <c r="O1702" s="19">
        <v>6630</v>
      </c>
      <c r="P1702" s="229">
        <v>45629.631909722222</v>
      </c>
      <c r="Q1702" s="19">
        <v>6.63</v>
      </c>
      <c r="R1702" s="19" t="s">
        <v>43</v>
      </c>
      <c r="S1702" s="62" t="s">
        <v>48</v>
      </c>
    </row>
    <row r="1703" spans="1:19" x14ac:dyDescent="0.25">
      <c r="A1703" s="62" t="s">
        <v>48</v>
      </c>
      <c r="B1703" s="19">
        <v>30349005</v>
      </c>
      <c r="C1703" s="19" t="s">
        <v>7552</v>
      </c>
      <c r="D1703" s="19">
        <v>377308</v>
      </c>
      <c r="E1703" s="19">
        <v>4595714</v>
      </c>
      <c r="F1703" s="19">
        <v>37</v>
      </c>
      <c r="G1703" s="36">
        <v>45629</v>
      </c>
      <c r="H1703" s="19">
        <v>1</v>
      </c>
      <c r="I1703" s="19">
        <v>0</v>
      </c>
      <c r="J1703" s="19">
        <v>0</v>
      </c>
      <c r="L1703" s="19">
        <v>1</v>
      </c>
      <c r="M1703" s="19">
        <v>4010427</v>
      </c>
      <c r="N1703" s="19" t="s">
        <v>215</v>
      </c>
      <c r="O1703" s="19">
        <v>203190</v>
      </c>
      <c r="P1703" s="229">
        <v>45629.634259259263</v>
      </c>
      <c r="Q1703" s="19">
        <v>203.19</v>
      </c>
      <c r="R1703" s="19" t="s">
        <v>43</v>
      </c>
      <c r="S1703" s="62" t="s">
        <v>48</v>
      </c>
    </row>
    <row r="1704" spans="1:19" x14ac:dyDescent="0.25">
      <c r="A1704" s="62" t="s">
        <v>48</v>
      </c>
      <c r="B1704" s="19">
        <v>30349005</v>
      </c>
      <c r="C1704" s="19" t="s">
        <v>7552</v>
      </c>
      <c r="D1704" s="19">
        <v>377308</v>
      </c>
      <c r="E1704" s="19">
        <v>4595714</v>
      </c>
      <c r="F1704" s="19">
        <v>38</v>
      </c>
      <c r="G1704" s="36">
        <v>45629</v>
      </c>
      <c r="H1704" s="19">
        <v>0</v>
      </c>
      <c r="I1704" s="19">
        <v>0</v>
      </c>
      <c r="J1704" s="19">
        <v>1938</v>
      </c>
      <c r="K1704" s="19" t="s">
        <v>163</v>
      </c>
      <c r="L1704" s="19">
        <v>1</v>
      </c>
      <c r="M1704" s="19">
        <v>4010427</v>
      </c>
      <c r="N1704" s="19" t="s">
        <v>215</v>
      </c>
      <c r="O1704" s="19">
        <v>6997</v>
      </c>
      <c r="P1704" s="229">
        <v>45629.634340277778</v>
      </c>
      <c r="Q1704" s="19">
        <v>6.9969999999999999</v>
      </c>
      <c r="R1704" s="19" t="s">
        <v>43</v>
      </c>
      <c r="S1704" s="62" t="s">
        <v>48</v>
      </c>
    </row>
    <row r="1705" spans="1:19" x14ac:dyDescent="0.25">
      <c r="A1705" s="62" t="s">
        <v>48</v>
      </c>
      <c r="B1705" s="19">
        <v>30349005</v>
      </c>
      <c r="C1705" s="19" t="s">
        <v>7552</v>
      </c>
      <c r="D1705" s="19">
        <v>377308</v>
      </c>
      <c r="E1705" s="19">
        <v>4595714</v>
      </c>
      <c r="F1705" s="19">
        <v>39</v>
      </c>
      <c r="G1705" s="36">
        <v>45629</v>
      </c>
      <c r="H1705" s="19">
        <v>0</v>
      </c>
      <c r="I1705" s="19">
        <v>1</v>
      </c>
      <c r="J1705" s="19">
        <v>0</v>
      </c>
      <c r="L1705" s="19">
        <v>1</v>
      </c>
      <c r="O1705" s="19">
        <v>3573</v>
      </c>
      <c r="P1705" s="229">
        <v>45629.634386574071</v>
      </c>
      <c r="Q1705" s="19">
        <v>3.573</v>
      </c>
      <c r="R1705" s="19" t="s">
        <v>43</v>
      </c>
      <c r="S1705" s="62" t="s">
        <v>48</v>
      </c>
    </row>
    <row r="1706" spans="1:19" x14ac:dyDescent="0.25">
      <c r="A1706" s="62" t="s">
        <v>48</v>
      </c>
      <c r="B1706" s="19">
        <v>30349005</v>
      </c>
      <c r="C1706" s="19" t="s">
        <v>7552</v>
      </c>
      <c r="D1706" s="19">
        <v>377308</v>
      </c>
      <c r="E1706" s="19">
        <v>4595714</v>
      </c>
      <c r="F1706" s="19">
        <v>40</v>
      </c>
      <c r="G1706" s="36">
        <v>45629</v>
      </c>
      <c r="H1706" s="19">
        <v>0</v>
      </c>
      <c r="I1706" s="19">
        <v>0</v>
      </c>
      <c r="J1706" s="19">
        <v>1934</v>
      </c>
      <c r="K1706" s="19" t="s">
        <v>160</v>
      </c>
      <c r="L1706" s="19">
        <v>1</v>
      </c>
      <c r="O1706" s="19">
        <v>898750</v>
      </c>
      <c r="P1706" s="229">
        <v>45629.644791666666</v>
      </c>
      <c r="Q1706" s="19">
        <v>898.75</v>
      </c>
      <c r="R1706" s="19" t="s">
        <v>43</v>
      </c>
      <c r="S1706" s="62" t="s">
        <v>48</v>
      </c>
    </row>
    <row r="1707" spans="1:19" x14ac:dyDescent="0.25">
      <c r="A1707" s="62" t="s">
        <v>48</v>
      </c>
      <c r="B1707" s="19">
        <v>30349005</v>
      </c>
      <c r="C1707" s="19" t="s">
        <v>7552</v>
      </c>
      <c r="D1707" s="19">
        <v>377308</v>
      </c>
      <c r="E1707" s="19">
        <v>4595714</v>
      </c>
      <c r="F1707" s="19">
        <v>41</v>
      </c>
      <c r="G1707" s="36">
        <v>45629</v>
      </c>
      <c r="H1707" s="19">
        <v>0</v>
      </c>
      <c r="I1707" s="19">
        <v>1</v>
      </c>
      <c r="J1707" s="19">
        <v>0</v>
      </c>
      <c r="L1707" s="19">
        <v>1</v>
      </c>
      <c r="O1707" s="19">
        <v>2165713</v>
      </c>
      <c r="P1707" s="229">
        <v>45629.669849537036</v>
      </c>
      <c r="Q1707" s="19">
        <v>2165.7130000000002</v>
      </c>
      <c r="R1707" s="19" t="s">
        <v>43</v>
      </c>
      <c r="S1707" s="62" t="s">
        <v>48</v>
      </c>
    </row>
    <row r="1708" spans="1:19" x14ac:dyDescent="0.25">
      <c r="A1708" s="62" t="s">
        <v>48</v>
      </c>
      <c r="B1708" s="19">
        <v>30349005</v>
      </c>
      <c r="C1708" s="19" t="s">
        <v>7552</v>
      </c>
      <c r="D1708" s="19">
        <v>377308</v>
      </c>
      <c r="E1708" s="19">
        <v>4595714</v>
      </c>
      <c r="F1708" s="19">
        <v>42</v>
      </c>
      <c r="G1708" s="36">
        <v>45629</v>
      </c>
      <c r="H1708" s="19">
        <v>1</v>
      </c>
      <c r="I1708" s="19">
        <v>0</v>
      </c>
      <c r="J1708" s="19">
        <v>0</v>
      </c>
      <c r="L1708" s="19">
        <v>1</v>
      </c>
      <c r="M1708" s="19">
        <v>431941</v>
      </c>
      <c r="N1708" s="19" t="s">
        <v>214</v>
      </c>
      <c r="O1708" s="19">
        <v>1040100</v>
      </c>
      <c r="P1708" s="229">
        <v>45629.681898148148</v>
      </c>
      <c r="Q1708" s="19">
        <v>1040.0999999999999</v>
      </c>
      <c r="R1708" s="19" t="s">
        <v>43</v>
      </c>
      <c r="S1708" s="62" t="s">
        <v>48</v>
      </c>
    </row>
    <row r="1709" spans="1:19" x14ac:dyDescent="0.25">
      <c r="A1709" s="62" t="s">
        <v>48</v>
      </c>
      <c r="B1709" s="19">
        <v>30349005</v>
      </c>
      <c r="C1709" s="19" t="s">
        <v>7552</v>
      </c>
      <c r="D1709" s="19">
        <v>377308</v>
      </c>
      <c r="E1709" s="19">
        <v>4595714</v>
      </c>
      <c r="F1709" s="19">
        <v>43</v>
      </c>
      <c r="G1709" s="36">
        <v>45629</v>
      </c>
      <c r="H1709" s="19">
        <v>0</v>
      </c>
      <c r="I1709" s="19">
        <v>0</v>
      </c>
      <c r="J1709" s="19">
        <v>1938</v>
      </c>
      <c r="K1709" s="19" t="s">
        <v>163</v>
      </c>
      <c r="L1709" s="19">
        <v>1</v>
      </c>
      <c r="M1709" s="19">
        <v>431941</v>
      </c>
      <c r="N1709" s="19" t="s">
        <v>214</v>
      </c>
      <c r="O1709" s="19">
        <v>352217</v>
      </c>
      <c r="P1709" s="229">
        <v>45629.685972222222</v>
      </c>
      <c r="Q1709" s="19">
        <v>352.21699999999998</v>
      </c>
      <c r="R1709" s="19" t="s">
        <v>43</v>
      </c>
      <c r="S1709" s="62" t="s">
        <v>48</v>
      </c>
    </row>
    <row r="1710" spans="1:19" x14ac:dyDescent="0.25">
      <c r="A1710" s="62" t="s">
        <v>48</v>
      </c>
      <c r="B1710" s="19">
        <v>30349005</v>
      </c>
      <c r="C1710" s="19" t="s">
        <v>7552</v>
      </c>
      <c r="D1710" s="19">
        <v>377308</v>
      </c>
      <c r="E1710" s="19">
        <v>4595714</v>
      </c>
      <c r="F1710" s="19">
        <v>44</v>
      </c>
      <c r="G1710" s="36">
        <v>45629</v>
      </c>
      <c r="H1710" s="19">
        <v>0</v>
      </c>
      <c r="I1710" s="19">
        <v>1</v>
      </c>
      <c r="J1710" s="19">
        <v>0</v>
      </c>
      <c r="L1710" s="19">
        <v>1</v>
      </c>
      <c r="O1710" s="19">
        <v>1498137</v>
      </c>
      <c r="P1710" s="229">
        <v>45629.703310185185</v>
      </c>
      <c r="Q1710" s="19">
        <v>1498.1369999999999</v>
      </c>
      <c r="R1710" s="19" t="s">
        <v>43</v>
      </c>
      <c r="S1710" s="62" t="s">
        <v>48</v>
      </c>
    </row>
    <row r="1711" spans="1:19" x14ac:dyDescent="0.25">
      <c r="A1711" s="62" t="s">
        <v>48</v>
      </c>
      <c r="B1711" s="19">
        <v>30349005</v>
      </c>
      <c r="C1711" s="19" t="s">
        <v>7552</v>
      </c>
      <c r="D1711" s="19">
        <v>377308</v>
      </c>
      <c r="E1711" s="19">
        <v>4595714</v>
      </c>
      <c r="F1711" s="19">
        <v>45</v>
      </c>
      <c r="G1711" s="36">
        <v>45629</v>
      </c>
      <c r="H1711" s="19">
        <v>0</v>
      </c>
      <c r="I1711" s="19">
        <v>0</v>
      </c>
      <c r="J1711" s="19">
        <v>0</v>
      </c>
      <c r="L1711" s="19">
        <v>2</v>
      </c>
      <c r="O1711" s="19">
        <v>0</v>
      </c>
      <c r="P1711" s="229">
        <v>45629.703310185185</v>
      </c>
      <c r="Q1711" s="19">
        <v>0</v>
      </c>
      <c r="R1711" s="19" t="s">
        <v>43</v>
      </c>
      <c r="S1711" s="62" t="s">
        <v>48</v>
      </c>
    </row>
    <row r="1712" spans="1:19" x14ac:dyDescent="0.25">
      <c r="A1712" s="62" t="s">
        <v>48</v>
      </c>
      <c r="B1712" s="19">
        <v>30349005</v>
      </c>
      <c r="C1712" s="19" t="s">
        <v>7552</v>
      </c>
      <c r="D1712" s="19">
        <v>377308</v>
      </c>
      <c r="E1712" s="19">
        <v>4595714</v>
      </c>
      <c r="F1712" s="19">
        <v>1</v>
      </c>
      <c r="G1712" s="36">
        <v>45629</v>
      </c>
      <c r="H1712" s="19">
        <v>0</v>
      </c>
      <c r="I1712" s="19">
        <v>0</v>
      </c>
      <c r="J1712" s="19">
        <v>0</v>
      </c>
      <c r="L1712" s="19">
        <v>0</v>
      </c>
      <c r="O1712" s="19">
        <v>4</v>
      </c>
      <c r="P1712" s="229">
        <v>45629.703402777777</v>
      </c>
      <c r="Q1712" s="19">
        <v>4.0000000000000001E-3</v>
      </c>
      <c r="R1712" s="19" t="s">
        <v>43</v>
      </c>
      <c r="S1712" s="62" t="s">
        <v>48</v>
      </c>
    </row>
    <row r="1713" spans="1:19" x14ac:dyDescent="0.25">
      <c r="A1713" s="62" t="s">
        <v>48</v>
      </c>
      <c r="B1713" s="19">
        <v>30349005</v>
      </c>
      <c r="C1713" s="19" t="s">
        <v>7552</v>
      </c>
      <c r="D1713" s="19">
        <v>377308</v>
      </c>
      <c r="E1713" s="19">
        <v>4595714</v>
      </c>
      <c r="F1713" s="19">
        <v>2</v>
      </c>
      <c r="G1713" s="36">
        <v>45629</v>
      </c>
      <c r="H1713" s="19">
        <v>0</v>
      </c>
      <c r="I1713" s="19">
        <v>0</v>
      </c>
      <c r="J1713" s="19">
        <v>0</v>
      </c>
      <c r="L1713" s="19">
        <v>1</v>
      </c>
      <c r="O1713" s="19">
        <v>2183</v>
      </c>
      <c r="P1713" s="229">
        <v>45629.703425925924</v>
      </c>
      <c r="Q1713" s="19">
        <v>2.1829999999999998</v>
      </c>
      <c r="R1713" s="19" t="s">
        <v>43</v>
      </c>
      <c r="S1713" s="62" t="s">
        <v>48</v>
      </c>
    </row>
    <row r="1714" spans="1:19" x14ac:dyDescent="0.25">
      <c r="A1714" s="62" t="s">
        <v>48</v>
      </c>
      <c r="B1714" s="19">
        <v>30349005</v>
      </c>
      <c r="C1714" s="19" t="s">
        <v>7552</v>
      </c>
      <c r="D1714" s="19">
        <v>377308</v>
      </c>
      <c r="E1714" s="19">
        <v>4595714</v>
      </c>
      <c r="F1714" s="19">
        <v>3</v>
      </c>
      <c r="G1714" s="36">
        <v>45629</v>
      </c>
      <c r="H1714" s="19">
        <v>0</v>
      </c>
      <c r="I1714" s="19">
        <v>1</v>
      </c>
      <c r="J1714" s="19">
        <v>0</v>
      </c>
      <c r="L1714" s="19">
        <v>1</v>
      </c>
      <c r="O1714" s="19">
        <v>487677</v>
      </c>
      <c r="P1714" s="229">
        <v>45629.709062499998</v>
      </c>
      <c r="Q1714" s="19">
        <v>487.67700000000002</v>
      </c>
      <c r="R1714" s="19" t="s">
        <v>43</v>
      </c>
      <c r="S1714" s="62" t="s">
        <v>48</v>
      </c>
    </row>
    <row r="1715" spans="1:19" x14ac:dyDescent="0.25">
      <c r="A1715" s="62" t="s">
        <v>48</v>
      </c>
      <c r="B1715" s="19">
        <v>30349005</v>
      </c>
      <c r="C1715" s="19" t="s">
        <v>7552</v>
      </c>
      <c r="D1715" s="19">
        <v>377308</v>
      </c>
      <c r="E1715" s="19">
        <v>4595714</v>
      </c>
      <c r="F1715" s="19">
        <v>4</v>
      </c>
      <c r="G1715" s="36">
        <v>45629</v>
      </c>
      <c r="H1715" s="19">
        <v>0</v>
      </c>
      <c r="I1715" s="19">
        <v>0</v>
      </c>
      <c r="J1715" s="19">
        <v>0</v>
      </c>
      <c r="L1715" s="19">
        <v>2</v>
      </c>
      <c r="O1715" s="19">
        <v>0</v>
      </c>
      <c r="P1715" s="229">
        <v>45629.709062499998</v>
      </c>
      <c r="Q1715" s="19">
        <v>0</v>
      </c>
      <c r="R1715" s="19" t="s">
        <v>43</v>
      </c>
      <c r="S1715" s="62" t="s">
        <v>48</v>
      </c>
    </row>
    <row r="1716" spans="1:19" x14ac:dyDescent="0.25">
      <c r="A1716" s="62" t="s">
        <v>48</v>
      </c>
      <c r="B1716" s="19">
        <v>30349005</v>
      </c>
      <c r="C1716" s="19" t="s">
        <v>7552</v>
      </c>
      <c r="D1716" s="19">
        <v>377308</v>
      </c>
      <c r="E1716" s="19">
        <v>4595714</v>
      </c>
      <c r="F1716" s="19">
        <v>1</v>
      </c>
      <c r="G1716" s="36">
        <v>45630</v>
      </c>
      <c r="H1716" s="19">
        <v>0</v>
      </c>
      <c r="I1716" s="19">
        <v>0</v>
      </c>
      <c r="J1716" s="19">
        <v>0</v>
      </c>
      <c r="L1716" s="19">
        <v>0</v>
      </c>
      <c r="O1716" s="19">
        <v>0</v>
      </c>
      <c r="P1716" s="229">
        <v>45630.341828703706</v>
      </c>
      <c r="Q1716" s="19">
        <v>0</v>
      </c>
      <c r="R1716" s="19" t="s">
        <v>43</v>
      </c>
      <c r="S1716" s="62" t="s">
        <v>48</v>
      </c>
    </row>
    <row r="1717" spans="1:19" x14ac:dyDescent="0.25">
      <c r="A1717" s="62" t="s">
        <v>48</v>
      </c>
      <c r="B1717" s="19">
        <v>30349005</v>
      </c>
      <c r="C1717" s="19" t="s">
        <v>7552</v>
      </c>
      <c r="D1717" s="19">
        <v>377308</v>
      </c>
      <c r="E1717" s="19">
        <v>4595714</v>
      </c>
      <c r="F1717" s="19">
        <v>2</v>
      </c>
      <c r="G1717" s="36">
        <v>45630</v>
      </c>
      <c r="H1717" s="19">
        <v>0</v>
      </c>
      <c r="I1717" s="19">
        <v>0</v>
      </c>
      <c r="J1717" s="19">
        <v>0</v>
      </c>
      <c r="L1717" s="19">
        <v>1</v>
      </c>
      <c r="O1717" s="19">
        <v>4323</v>
      </c>
      <c r="P1717" s="229">
        <v>45630.341874999998</v>
      </c>
      <c r="Q1717" s="19">
        <v>4.3230000000000004</v>
      </c>
      <c r="R1717" s="19" t="s">
        <v>43</v>
      </c>
      <c r="S1717" s="62" t="s">
        <v>48</v>
      </c>
    </row>
    <row r="1718" spans="1:19" x14ac:dyDescent="0.25">
      <c r="A1718" s="62" t="s">
        <v>48</v>
      </c>
      <c r="B1718" s="19">
        <v>30349005</v>
      </c>
      <c r="C1718" s="19" t="s">
        <v>7552</v>
      </c>
      <c r="D1718" s="19">
        <v>377308</v>
      </c>
      <c r="E1718" s="19">
        <v>4595714</v>
      </c>
      <c r="F1718" s="19">
        <v>3</v>
      </c>
      <c r="G1718" s="36">
        <v>45630</v>
      </c>
      <c r="H1718" s="19">
        <v>0</v>
      </c>
      <c r="I1718" s="19">
        <v>1</v>
      </c>
      <c r="J1718" s="19">
        <v>0</v>
      </c>
      <c r="L1718" s="19">
        <v>1</v>
      </c>
      <c r="O1718" s="19">
        <v>2881093</v>
      </c>
      <c r="P1718" s="229">
        <v>45630.375219907408</v>
      </c>
      <c r="Q1718" s="19">
        <v>2881.0929999999998</v>
      </c>
      <c r="R1718" s="19" t="s">
        <v>43</v>
      </c>
      <c r="S1718" s="62" t="s">
        <v>48</v>
      </c>
    </row>
    <row r="1719" spans="1:19" x14ac:dyDescent="0.25">
      <c r="A1719" s="62" t="s">
        <v>48</v>
      </c>
      <c r="B1719" s="19">
        <v>30349005</v>
      </c>
      <c r="C1719" s="19" t="s">
        <v>7552</v>
      </c>
      <c r="D1719" s="19">
        <v>377308</v>
      </c>
      <c r="E1719" s="19">
        <v>4595714</v>
      </c>
      <c r="F1719" s="19">
        <v>4</v>
      </c>
      <c r="G1719" s="36">
        <v>45630</v>
      </c>
      <c r="H1719" s="19">
        <v>0</v>
      </c>
      <c r="I1719" s="19">
        <v>0</v>
      </c>
      <c r="J1719" s="19">
        <v>1931</v>
      </c>
      <c r="K1719" s="19" t="s">
        <v>168</v>
      </c>
      <c r="L1719" s="19">
        <v>1</v>
      </c>
      <c r="O1719" s="19">
        <v>1337</v>
      </c>
      <c r="P1719" s="229">
        <v>45630.375231481485</v>
      </c>
      <c r="Q1719" s="19">
        <v>1.337</v>
      </c>
      <c r="R1719" s="19" t="s">
        <v>43</v>
      </c>
      <c r="S1719" s="62" t="s">
        <v>48</v>
      </c>
    </row>
    <row r="1720" spans="1:19" x14ac:dyDescent="0.25">
      <c r="A1720" s="62" t="s">
        <v>48</v>
      </c>
      <c r="B1720" s="19">
        <v>30349005</v>
      </c>
      <c r="C1720" s="19" t="s">
        <v>7552</v>
      </c>
      <c r="D1720" s="19">
        <v>377308</v>
      </c>
      <c r="E1720" s="19">
        <v>4595714</v>
      </c>
      <c r="F1720" s="19">
        <v>5</v>
      </c>
      <c r="G1720" s="36">
        <v>45630</v>
      </c>
      <c r="H1720" s="19">
        <v>0</v>
      </c>
      <c r="I1720" s="19">
        <v>1</v>
      </c>
      <c r="J1720" s="19">
        <v>0</v>
      </c>
      <c r="L1720" s="19">
        <v>1</v>
      </c>
      <c r="O1720" s="19">
        <v>3485573</v>
      </c>
      <c r="P1720" s="229">
        <v>45630.415578703702</v>
      </c>
      <c r="Q1720" s="19">
        <v>3485.5729999999999</v>
      </c>
      <c r="R1720" s="19" t="s">
        <v>43</v>
      </c>
      <c r="S1720" s="62" t="s">
        <v>48</v>
      </c>
    </row>
    <row r="1721" spans="1:19" x14ac:dyDescent="0.25">
      <c r="A1721" s="62" t="s">
        <v>48</v>
      </c>
      <c r="B1721" s="19">
        <v>30349005</v>
      </c>
      <c r="C1721" s="19" t="s">
        <v>7552</v>
      </c>
      <c r="D1721" s="19">
        <v>377308</v>
      </c>
      <c r="E1721" s="19">
        <v>4595714</v>
      </c>
      <c r="F1721" s="19">
        <v>6</v>
      </c>
      <c r="G1721" s="36">
        <v>45630</v>
      </c>
      <c r="H1721" s="19">
        <v>1</v>
      </c>
      <c r="I1721" s="19">
        <v>0</v>
      </c>
      <c r="J1721" s="19">
        <v>0</v>
      </c>
      <c r="L1721" s="19">
        <v>1</v>
      </c>
      <c r="M1721" s="19">
        <v>431941</v>
      </c>
      <c r="N1721" s="19" t="s">
        <v>214</v>
      </c>
      <c r="O1721" s="19">
        <v>631164</v>
      </c>
      <c r="P1721" s="229">
        <v>45630.422881944447</v>
      </c>
      <c r="Q1721" s="19">
        <v>631.16399999999999</v>
      </c>
      <c r="R1721" s="19" t="s">
        <v>43</v>
      </c>
      <c r="S1721" s="62" t="s">
        <v>48</v>
      </c>
    </row>
    <row r="1722" spans="1:19" x14ac:dyDescent="0.25">
      <c r="A1722" s="62" t="s">
        <v>48</v>
      </c>
      <c r="B1722" s="19">
        <v>30349005</v>
      </c>
      <c r="C1722" s="19" t="s">
        <v>7552</v>
      </c>
      <c r="D1722" s="19">
        <v>377308</v>
      </c>
      <c r="E1722" s="19">
        <v>4595714</v>
      </c>
      <c r="F1722" s="19">
        <v>7</v>
      </c>
      <c r="G1722" s="36">
        <v>45630</v>
      </c>
      <c r="H1722" s="19">
        <v>0</v>
      </c>
      <c r="I1722" s="19">
        <v>0</v>
      </c>
      <c r="J1722" s="19">
        <v>1938</v>
      </c>
      <c r="K1722" s="19" t="s">
        <v>163</v>
      </c>
      <c r="L1722" s="19">
        <v>1</v>
      </c>
      <c r="M1722" s="19">
        <v>431941</v>
      </c>
      <c r="N1722" s="19" t="s">
        <v>214</v>
      </c>
      <c r="O1722" s="19">
        <v>33650</v>
      </c>
      <c r="P1722" s="229">
        <v>45630.423275462963</v>
      </c>
      <c r="Q1722" s="19">
        <v>33.65</v>
      </c>
      <c r="R1722" s="19" t="s">
        <v>43</v>
      </c>
      <c r="S1722" s="62" t="s">
        <v>48</v>
      </c>
    </row>
    <row r="1723" spans="1:19" x14ac:dyDescent="0.25">
      <c r="A1723" s="62" t="s">
        <v>48</v>
      </c>
      <c r="B1723" s="19">
        <v>30349005</v>
      </c>
      <c r="C1723" s="19" t="s">
        <v>7552</v>
      </c>
      <c r="D1723" s="19">
        <v>377308</v>
      </c>
      <c r="E1723" s="19">
        <v>4595714</v>
      </c>
      <c r="F1723" s="19">
        <v>8</v>
      </c>
      <c r="G1723" s="36">
        <v>45630</v>
      </c>
      <c r="H1723" s="19">
        <v>0</v>
      </c>
      <c r="I1723" s="19">
        <v>1</v>
      </c>
      <c r="J1723" s="19">
        <v>0</v>
      </c>
      <c r="L1723" s="19">
        <v>1</v>
      </c>
      <c r="O1723" s="19">
        <v>765003</v>
      </c>
      <c r="P1723" s="229">
        <v>45630.432129629633</v>
      </c>
      <c r="Q1723" s="19">
        <v>765.00300000000004</v>
      </c>
      <c r="R1723" s="19" t="s">
        <v>43</v>
      </c>
      <c r="S1723" s="62" t="s">
        <v>48</v>
      </c>
    </row>
    <row r="1724" spans="1:19" x14ac:dyDescent="0.25">
      <c r="A1724" s="62" t="s">
        <v>48</v>
      </c>
      <c r="B1724" s="19">
        <v>30349005</v>
      </c>
      <c r="C1724" s="19" t="s">
        <v>7552</v>
      </c>
      <c r="D1724" s="19">
        <v>377308</v>
      </c>
      <c r="E1724" s="19">
        <v>4595714</v>
      </c>
      <c r="F1724" s="19">
        <v>9</v>
      </c>
      <c r="G1724" s="36">
        <v>45630</v>
      </c>
      <c r="H1724" s="19">
        <v>0</v>
      </c>
      <c r="I1724" s="19">
        <v>0</v>
      </c>
      <c r="J1724" s="19">
        <v>1934</v>
      </c>
      <c r="K1724" s="19" t="s">
        <v>160</v>
      </c>
      <c r="L1724" s="19">
        <v>1</v>
      </c>
      <c r="O1724" s="19">
        <v>976727</v>
      </c>
      <c r="P1724" s="229">
        <v>45630.443437499998</v>
      </c>
      <c r="Q1724" s="19">
        <v>976.72699999999998</v>
      </c>
      <c r="R1724" s="19" t="s">
        <v>43</v>
      </c>
      <c r="S1724" s="62" t="s">
        <v>48</v>
      </c>
    </row>
    <row r="1725" spans="1:19" x14ac:dyDescent="0.25">
      <c r="A1725" s="62" t="s">
        <v>48</v>
      </c>
      <c r="B1725" s="19">
        <v>30349005</v>
      </c>
      <c r="C1725" s="19" t="s">
        <v>7552</v>
      </c>
      <c r="D1725" s="19">
        <v>377308</v>
      </c>
      <c r="E1725" s="19">
        <v>4595714</v>
      </c>
      <c r="F1725" s="19">
        <v>10</v>
      </c>
      <c r="G1725" s="36">
        <v>45630</v>
      </c>
      <c r="H1725" s="19">
        <v>0</v>
      </c>
      <c r="I1725" s="19">
        <v>1</v>
      </c>
      <c r="J1725" s="19">
        <v>0</v>
      </c>
      <c r="L1725" s="19">
        <v>1</v>
      </c>
      <c r="O1725" s="19">
        <v>1580606</v>
      </c>
      <c r="P1725" s="229">
        <v>45630.461724537039</v>
      </c>
      <c r="Q1725" s="19">
        <v>1580.606</v>
      </c>
      <c r="R1725" s="19" t="s">
        <v>43</v>
      </c>
      <c r="S1725" s="62" t="s">
        <v>48</v>
      </c>
    </row>
    <row r="1726" spans="1:19" x14ac:dyDescent="0.25">
      <c r="A1726" s="62" t="s">
        <v>48</v>
      </c>
      <c r="B1726" s="19">
        <v>30349005</v>
      </c>
      <c r="C1726" s="19" t="s">
        <v>7552</v>
      </c>
      <c r="D1726" s="19">
        <v>377308</v>
      </c>
      <c r="E1726" s="19">
        <v>4595714</v>
      </c>
      <c r="F1726" s="19">
        <v>11</v>
      </c>
      <c r="G1726" s="36">
        <v>45630</v>
      </c>
      <c r="H1726" s="19">
        <v>0</v>
      </c>
      <c r="I1726" s="19">
        <v>0</v>
      </c>
      <c r="J1726" s="19">
        <v>-3</v>
      </c>
      <c r="K1726" s="19" t="s">
        <v>185</v>
      </c>
      <c r="L1726" s="19">
        <v>1</v>
      </c>
      <c r="O1726" s="19">
        <v>7520</v>
      </c>
      <c r="P1726" s="229">
        <v>45630.461817129632</v>
      </c>
      <c r="Q1726" s="19">
        <v>7.52</v>
      </c>
      <c r="R1726" s="19" t="s">
        <v>43</v>
      </c>
      <c r="S1726" s="62" t="s">
        <v>48</v>
      </c>
    </row>
    <row r="1727" spans="1:19" x14ac:dyDescent="0.25">
      <c r="A1727" s="62" t="s">
        <v>48</v>
      </c>
      <c r="B1727" s="19">
        <v>30349005</v>
      </c>
      <c r="C1727" s="19" t="s">
        <v>7552</v>
      </c>
      <c r="D1727" s="19">
        <v>377308</v>
      </c>
      <c r="E1727" s="19">
        <v>4595714</v>
      </c>
      <c r="F1727" s="19">
        <v>12</v>
      </c>
      <c r="G1727" s="36">
        <v>45630</v>
      </c>
      <c r="H1727" s="19">
        <v>1</v>
      </c>
      <c r="I1727" s="19">
        <v>0</v>
      </c>
      <c r="J1727" s="19">
        <v>0</v>
      </c>
      <c r="L1727" s="19">
        <v>1</v>
      </c>
      <c r="M1727" s="19">
        <v>4010427</v>
      </c>
      <c r="N1727" s="19" t="s">
        <v>215</v>
      </c>
      <c r="O1727" s="19">
        <v>233134</v>
      </c>
      <c r="P1727" s="229">
        <v>45630.464513888888</v>
      </c>
      <c r="Q1727" s="19">
        <v>233.13399999999999</v>
      </c>
      <c r="R1727" s="19" t="s">
        <v>43</v>
      </c>
      <c r="S1727" s="62" t="s">
        <v>48</v>
      </c>
    </row>
    <row r="1728" spans="1:19" x14ac:dyDescent="0.25">
      <c r="A1728" s="62" t="s">
        <v>48</v>
      </c>
      <c r="B1728" s="19">
        <v>30349005</v>
      </c>
      <c r="C1728" s="19" t="s">
        <v>7552</v>
      </c>
      <c r="D1728" s="19">
        <v>377308</v>
      </c>
      <c r="E1728" s="19">
        <v>4595714</v>
      </c>
      <c r="F1728" s="19">
        <v>13</v>
      </c>
      <c r="G1728" s="36">
        <v>45630</v>
      </c>
      <c r="H1728" s="19">
        <v>0</v>
      </c>
      <c r="I1728" s="19">
        <v>0</v>
      </c>
      <c r="J1728" s="19">
        <v>1938</v>
      </c>
      <c r="K1728" s="19" t="s">
        <v>163</v>
      </c>
      <c r="L1728" s="19">
        <v>1</v>
      </c>
      <c r="M1728" s="19">
        <v>4010427</v>
      </c>
      <c r="N1728" s="19" t="s">
        <v>215</v>
      </c>
      <c r="O1728" s="19">
        <v>188740</v>
      </c>
      <c r="P1728" s="229">
        <v>45630.46670138889</v>
      </c>
      <c r="Q1728" s="19">
        <v>188.74</v>
      </c>
      <c r="R1728" s="19" t="s">
        <v>43</v>
      </c>
      <c r="S1728" s="62" t="s">
        <v>48</v>
      </c>
    </row>
    <row r="1729" spans="1:19" x14ac:dyDescent="0.25">
      <c r="A1729" s="62" t="s">
        <v>48</v>
      </c>
      <c r="B1729" s="19">
        <v>30349005</v>
      </c>
      <c r="C1729" s="19" t="s">
        <v>7552</v>
      </c>
      <c r="D1729" s="19">
        <v>377308</v>
      </c>
      <c r="E1729" s="19">
        <v>4595714</v>
      </c>
      <c r="F1729" s="19">
        <v>14</v>
      </c>
      <c r="G1729" s="36">
        <v>45630</v>
      </c>
      <c r="H1729" s="19">
        <v>0</v>
      </c>
      <c r="I1729" s="19">
        <v>1</v>
      </c>
      <c r="J1729" s="19">
        <v>0</v>
      </c>
      <c r="L1729" s="19">
        <v>1</v>
      </c>
      <c r="O1729" s="19">
        <v>2553443</v>
      </c>
      <c r="P1729" s="229">
        <v>45630.496249999997</v>
      </c>
      <c r="Q1729" s="19">
        <v>2553.4430000000002</v>
      </c>
      <c r="R1729" s="19" t="s">
        <v>43</v>
      </c>
      <c r="S1729" s="62" t="s">
        <v>48</v>
      </c>
    </row>
    <row r="1730" spans="1:19" x14ac:dyDescent="0.25">
      <c r="A1730" s="62" t="s">
        <v>48</v>
      </c>
      <c r="B1730" s="19">
        <v>30349005</v>
      </c>
      <c r="C1730" s="19" t="s">
        <v>7552</v>
      </c>
      <c r="D1730" s="19">
        <v>377308</v>
      </c>
      <c r="E1730" s="19">
        <v>4595714</v>
      </c>
      <c r="F1730" s="19">
        <v>15</v>
      </c>
      <c r="G1730" s="36">
        <v>45630</v>
      </c>
      <c r="H1730" s="19">
        <v>0</v>
      </c>
      <c r="I1730" s="19">
        <v>0</v>
      </c>
      <c r="J1730" s="19">
        <v>1933</v>
      </c>
      <c r="K1730" s="19" t="s">
        <v>167</v>
      </c>
      <c r="L1730" s="19">
        <v>1</v>
      </c>
      <c r="O1730" s="19">
        <v>3886250</v>
      </c>
      <c r="P1730" s="229">
        <v>45630.541226851848</v>
      </c>
      <c r="Q1730" s="19">
        <v>3886.25</v>
      </c>
      <c r="R1730" s="19" t="s">
        <v>43</v>
      </c>
      <c r="S1730" s="62" t="s">
        <v>48</v>
      </c>
    </row>
    <row r="1731" spans="1:19" x14ac:dyDescent="0.25">
      <c r="A1731" s="62" t="s">
        <v>48</v>
      </c>
      <c r="B1731" s="19">
        <v>30349005</v>
      </c>
      <c r="C1731" s="19" t="s">
        <v>7552</v>
      </c>
      <c r="D1731" s="19">
        <v>377308</v>
      </c>
      <c r="E1731" s="19">
        <v>4595714</v>
      </c>
      <c r="F1731" s="19">
        <v>16</v>
      </c>
      <c r="G1731" s="36">
        <v>45630</v>
      </c>
      <c r="H1731" s="19">
        <v>0</v>
      </c>
      <c r="I1731" s="19">
        <v>1</v>
      </c>
      <c r="J1731" s="19">
        <v>0</v>
      </c>
      <c r="L1731" s="19">
        <v>1</v>
      </c>
      <c r="O1731" s="19">
        <v>5363</v>
      </c>
      <c r="P1731" s="229">
        <v>45630.541296296295</v>
      </c>
      <c r="Q1731" s="19">
        <v>5.3630000000000004</v>
      </c>
      <c r="R1731" s="19" t="s">
        <v>43</v>
      </c>
      <c r="S1731" s="62" t="s">
        <v>48</v>
      </c>
    </row>
    <row r="1732" spans="1:19" x14ac:dyDescent="0.25">
      <c r="A1732" s="62" t="s">
        <v>48</v>
      </c>
      <c r="B1732" s="19">
        <v>30349005</v>
      </c>
      <c r="C1732" s="19" t="s">
        <v>7552</v>
      </c>
      <c r="D1732" s="19">
        <v>377308</v>
      </c>
      <c r="E1732" s="19">
        <v>4595714</v>
      </c>
      <c r="F1732" s="19">
        <v>17</v>
      </c>
      <c r="G1732" s="36">
        <v>45630</v>
      </c>
      <c r="H1732" s="19">
        <v>0</v>
      </c>
      <c r="I1732" s="19">
        <v>0</v>
      </c>
      <c r="J1732" s="19">
        <v>1933</v>
      </c>
      <c r="K1732" s="19" t="s">
        <v>167</v>
      </c>
      <c r="L1732" s="19">
        <v>1</v>
      </c>
      <c r="O1732" s="19">
        <v>337477</v>
      </c>
      <c r="P1732" s="229">
        <v>45630.54519675926</v>
      </c>
      <c r="Q1732" s="19">
        <v>337.47699999999998</v>
      </c>
      <c r="R1732" s="19" t="s">
        <v>43</v>
      </c>
      <c r="S1732" s="62" t="s">
        <v>48</v>
      </c>
    </row>
    <row r="1733" spans="1:19" x14ac:dyDescent="0.25">
      <c r="A1733" s="62" t="s">
        <v>48</v>
      </c>
      <c r="B1733" s="19">
        <v>30349005</v>
      </c>
      <c r="C1733" s="19" t="s">
        <v>7552</v>
      </c>
      <c r="D1733" s="19">
        <v>377308</v>
      </c>
      <c r="E1733" s="19">
        <v>4595714</v>
      </c>
      <c r="F1733" s="19">
        <v>18</v>
      </c>
      <c r="G1733" s="36">
        <v>45630</v>
      </c>
      <c r="H1733" s="19">
        <v>0</v>
      </c>
      <c r="I1733" s="19">
        <v>1</v>
      </c>
      <c r="J1733" s="19">
        <v>0</v>
      </c>
      <c r="L1733" s="19">
        <v>1</v>
      </c>
      <c r="O1733" s="19">
        <v>1979790</v>
      </c>
      <c r="P1733" s="229">
        <v>45630.568113425928</v>
      </c>
      <c r="Q1733" s="19">
        <v>1979.79</v>
      </c>
      <c r="R1733" s="19" t="s">
        <v>43</v>
      </c>
      <c r="S1733" s="62" t="s">
        <v>48</v>
      </c>
    </row>
    <row r="1734" spans="1:19" x14ac:dyDescent="0.25">
      <c r="A1734" s="62" t="s">
        <v>48</v>
      </c>
      <c r="B1734" s="19">
        <v>30349005</v>
      </c>
      <c r="C1734" s="19" t="s">
        <v>7552</v>
      </c>
      <c r="D1734" s="19">
        <v>377308</v>
      </c>
      <c r="E1734" s="19">
        <v>4595714</v>
      </c>
      <c r="F1734" s="19">
        <v>19</v>
      </c>
      <c r="G1734" s="36">
        <v>45630</v>
      </c>
      <c r="H1734" s="19">
        <v>0</v>
      </c>
      <c r="I1734" s="19">
        <v>0</v>
      </c>
      <c r="J1734" s="19">
        <v>-3</v>
      </c>
      <c r="K1734" s="19" t="s">
        <v>185</v>
      </c>
      <c r="L1734" s="19">
        <v>1</v>
      </c>
      <c r="O1734" s="19">
        <v>5777</v>
      </c>
      <c r="P1734" s="229">
        <v>45630.568182870367</v>
      </c>
      <c r="Q1734" s="19">
        <v>5.7770000000000001</v>
      </c>
      <c r="R1734" s="19" t="s">
        <v>43</v>
      </c>
      <c r="S1734" s="62" t="s">
        <v>48</v>
      </c>
    </row>
    <row r="1735" spans="1:19" x14ac:dyDescent="0.25">
      <c r="A1735" s="62" t="s">
        <v>48</v>
      </c>
      <c r="B1735" s="19">
        <v>30349005</v>
      </c>
      <c r="C1735" s="19" t="s">
        <v>7552</v>
      </c>
      <c r="D1735" s="19">
        <v>377308</v>
      </c>
      <c r="E1735" s="19">
        <v>4595714</v>
      </c>
      <c r="F1735" s="19">
        <v>20</v>
      </c>
      <c r="G1735" s="36">
        <v>45630</v>
      </c>
      <c r="H1735" s="19">
        <v>1</v>
      </c>
      <c r="I1735" s="19">
        <v>0</v>
      </c>
      <c r="J1735" s="19">
        <v>0</v>
      </c>
      <c r="L1735" s="19">
        <v>1</v>
      </c>
      <c r="M1735" s="19">
        <v>4010427</v>
      </c>
      <c r="N1735" s="19" t="s">
        <v>215</v>
      </c>
      <c r="O1735" s="19">
        <v>125846</v>
      </c>
      <c r="P1735" s="229">
        <v>45630.569641203707</v>
      </c>
      <c r="Q1735" s="19">
        <v>125.846</v>
      </c>
      <c r="R1735" s="19" t="s">
        <v>43</v>
      </c>
      <c r="S1735" s="62" t="s">
        <v>48</v>
      </c>
    </row>
    <row r="1736" spans="1:19" x14ac:dyDescent="0.25">
      <c r="A1736" s="62" t="s">
        <v>48</v>
      </c>
      <c r="B1736" s="19">
        <v>30349005</v>
      </c>
      <c r="C1736" s="19" t="s">
        <v>7552</v>
      </c>
      <c r="D1736" s="19">
        <v>377308</v>
      </c>
      <c r="E1736" s="19">
        <v>4595714</v>
      </c>
      <c r="F1736" s="19">
        <v>21</v>
      </c>
      <c r="G1736" s="36">
        <v>45630</v>
      </c>
      <c r="H1736" s="19">
        <v>0</v>
      </c>
      <c r="I1736" s="19">
        <v>0</v>
      </c>
      <c r="J1736" s="19">
        <v>1938</v>
      </c>
      <c r="K1736" s="19" t="s">
        <v>163</v>
      </c>
      <c r="L1736" s="19">
        <v>1</v>
      </c>
      <c r="M1736" s="19">
        <v>4010427</v>
      </c>
      <c r="N1736" s="19" t="s">
        <v>215</v>
      </c>
      <c r="O1736" s="19">
        <v>308874</v>
      </c>
      <c r="P1736" s="229">
        <v>45630.573206018518</v>
      </c>
      <c r="Q1736" s="19">
        <v>308.87400000000002</v>
      </c>
      <c r="R1736" s="19" t="s">
        <v>43</v>
      </c>
      <c r="S1736" s="62" t="s">
        <v>48</v>
      </c>
    </row>
    <row r="1737" spans="1:19" x14ac:dyDescent="0.25">
      <c r="A1737" s="62" t="s">
        <v>48</v>
      </c>
      <c r="B1737" s="19">
        <v>30349005</v>
      </c>
      <c r="C1737" s="19" t="s">
        <v>7552</v>
      </c>
      <c r="D1737" s="19">
        <v>377308</v>
      </c>
      <c r="E1737" s="19">
        <v>4595714</v>
      </c>
      <c r="F1737" s="19">
        <v>22</v>
      </c>
      <c r="G1737" s="36">
        <v>45630</v>
      </c>
      <c r="H1737" s="19">
        <v>0</v>
      </c>
      <c r="I1737" s="19">
        <v>1</v>
      </c>
      <c r="J1737" s="19">
        <v>0</v>
      </c>
      <c r="L1737" s="19">
        <v>1</v>
      </c>
      <c r="O1737" s="19">
        <v>1717456</v>
      </c>
      <c r="P1737" s="229">
        <v>45630.593090277776</v>
      </c>
      <c r="Q1737" s="19">
        <v>1717.4559999999999</v>
      </c>
      <c r="R1737" s="19" t="s">
        <v>43</v>
      </c>
      <c r="S1737" s="62" t="s">
        <v>48</v>
      </c>
    </row>
    <row r="1738" spans="1:19" x14ac:dyDescent="0.25">
      <c r="A1738" s="62" t="s">
        <v>48</v>
      </c>
      <c r="B1738" s="19">
        <v>30349005</v>
      </c>
      <c r="C1738" s="19" t="s">
        <v>7552</v>
      </c>
      <c r="D1738" s="19">
        <v>377308</v>
      </c>
      <c r="E1738" s="19">
        <v>4595714</v>
      </c>
      <c r="F1738" s="19">
        <v>23</v>
      </c>
      <c r="G1738" s="36">
        <v>45630</v>
      </c>
      <c r="H1738" s="19">
        <v>0</v>
      </c>
      <c r="I1738" s="19">
        <v>0</v>
      </c>
      <c r="J1738" s="19">
        <v>-3</v>
      </c>
      <c r="K1738" s="19" t="s">
        <v>185</v>
      </c>
      <c r="L1738" s="19">
        <v>1</v>
      </c>
      <c r="O1738" s="19">
        <v>13194</v>
      </c>
      <c r="P1738" s="229">
        <v>45630.593240740738</v>
      </c>
      <c r="Q1738" s="19">
        <v>13.194000000000001</v>
      </c>
      <c r="R1738" s="19" t="s">
        <v>43</v>
      </c>
      <c r="S1738" s="62" t="s">
        <v>48</v>
      </c>
    </row>
    <row r="1739" spans="1:19" x14ac:dyDescent="0.25">
      <c r="A1739" s="62" t="s">
        <v>48</v>
      </c>
      <c r="B1739" s="19">
        <v>30349005</v>
      </c>
      <c r="C1739" s="19" t="s">
        <v>7552</v>
      </c>
      <c r="D1739" s="19">
        <v>377308</v>
      </c>
      <c r="E1739" s="19">
        <v>4595714</v>
      </c>
      <c r="F1739" s="19">
        <v>24</v>
      </c>
      <c r="G1739" s="36">
        <v>45630</v>
      </c>
      <c r="H1739" s="19">
        <v>1</v>
      </c>
      <c r="I1739" s="19">
        <v>0</v>
      </c>
      <c r="J1739" s="19">
        <v>0</v>
      </c>
      <c r="L1739" s="19">
        <v>1</v>
      </c>
      <c r="M1739" s="19">
        <v>4010427</v>
      </c>
      <c r="N1739" s="19" t="s">
        <v>215</v>
      </c>
      <c r="O1739" s="19">
        <v>297946</v>
      </c>
      <c r="P1739" s="229">
        <v>45630.596689814818</v>
      </c>
      <c r="Q1739" s="19">
        <v>297.94600000000003</v>
      </c>
      <c r="R1739" s="19" t="s">
        <v>43</v>
      </c>
      <c r="S1739" s="62" t="s">
        <v>48</v>
      </c>
    </row>
    <row r="1740" spans="1:19" x14ac:dyDescent="0.25">
      <c r="A1740" s="62" t="s">
        <v>48</v>
      </c>
      <c r="B1740" s="19">
        <v>30349005</v>
      </c>
      <c r="C1740" s="19" t="s">
        <v>7552</v>
      </c>
      <c r="D1740" s="19">
        <v>377308</v>
      </c>
      <c r="E1740" s="19">
        <v>4595714</v>
      </c>
      <c r="F1740" s="19">
        <v>25</v>
      </c>
      <c r="G1740" s="36">
        <v>45630</v>
      </c>
      <c r="H1740" s="19">
        <v>0</v>
      </c>
      <c r="I1740" s="19">
        <v>0</v>
      </c>
      <c r="J1740" s="19">
        <v>1938</v>
      </c>
      <c r="K1740" s="19" t="s">
        <v>163</v>
      </c>
      <c r="L1740" s="19">
        <v>1</v>
      </c>
      <c r="M1740" s="19">
        <v>4010427</v>
      </c>
      <c r="N1740" s="19" t="s">
        <v>215</v>
      </c>
      <c r="O1740" s="19">
        <v>31197</v>
      </c>
      <c r="P1740" s="229">
        <v>45630.597048611111</v>
      </c>
      <c r="Q1740" s="19">
        <v>31.196999999999999</v>
      </c>
      <c r="R1740" s="19" t="s">
        <v>43</v>
      </c>
      <c r="S1740" s="62" t="s">
        <v>48</v>
      </c>
    </row>
    <row r="1741" spans="1:19" x14ac:dyDescent="0.25">
      <c r="A1741" s="62" t="s">
        <v>48</v>
      </c>
      <c r="B1741" s="19">
        <v>30349005</v>
      </c>
      <c r="C1741" s="19" t="s">
        <v>7552</v>
      </c>
      <c r="D1741" s="19">
        <v>377308</v>
      </c>
      <c r="E1741" s="19">
        <v>4595714</v>
      </c>
      <c r="F1741" s="19">
        <v>26</v>
      </c>
      <c r="G1741" s="36">
        <v>45630</v>
      </c>
      <c r="H1741" s="19">
        <v>0</v>
      </c>
      <c r="I1741" s="19">
        <v>1</v>
      </c>
      <c r="J1741" s="19">
        <v>0</v>
      </c>
      <c r="L1741" s="19">
        <v>1</v>
      </c>
      <c r="O1741" s="19">
        <v>21960</v>
      </c>
      <c r="P1741" s="229">
        <v>45630.597303240742</v>
      </c>
      <c r="Q1741" s="19">
        <v>21.96</v>
      </c>
      <c r="R1741" s="19" t="s">
        <v>43</v>
      </c>
      <c r="S1741" s="62" t="s">
        <v>48</v>
      </c>
    </row>
    <row r="1742" spans="1:19" x14ac:dyDescent="0.25">
      <c r="A1742" s="62" t="s">
        <v>48</v>
      </c>
      <c r="B1742" s="19">
        <v>30349005</v>
      </c>
      <c r="C1742" s="19" t="s">
        <v>7552</v>
      </c>
      <c r="D1742" s="19">
        <v>377308</v>
      </c>
      <c r="E1742" s="19">
        <v>4595714</v>
      </c>
      <c r="F1742" s="19">
        <v>27</v>
      </c>
      <c r="G1742" s="36">
        <v>45630</v>
      </c>
      <c r="H1742" s="19">
        <v>0</v>
      </c>
      <c r="I1742" s="19">
        <v>0</v>
      </c>
      <c r="J1742" s="19">
        <v>-4</v>
      </c>
      <c r="K1742" s="19" t="s">
        <v>186</v>
      </c>
      <c r="L1742" s="19">
        <v>1</v>
      </c>
      <c r="O1742" s="19">
        <v>2720</v>
      </c>
      <c r="P1742" s="229">
        <v>45630.597337962965</v>
      </c>
      <c r="Q1742" s="19">
        <v>2.72</v>
      </c>
      <c r="R1742" s="19" t="s">
        <v>43</v>
      </c>
      <c r="S1742" s="62" t="s">
        <v>48</v>
      </c>
    </row>
    <row r="1743" spans="1:19" x14ac:dyDescent="0.25">
      <c r="A1743" s="62" t="s">
        <v>48</v>
      </c>
      <c r="B1743" s="19">
        <v>30349005</v>
      </c>
      <c r="C1743" s="19" t="s">
        <v>7552</v>
      </c>
      <c r="D1743" s="19">
        <v>377308</v>
      </c>
      <c r="E1743" s="19">
        <v>4595714</v>
      </c>
      <c r="F1743" s="19">
        <v>28</v>
      </c>
      <c r="G1743" s="36">
        <v>45630</v>
      </c>
      <c r="H1743" s="19">
        <v>2</v>
      </c>
      <c r="I1743" s="19">
        <v>0</v>
      </c>
      <c r="J1743" s="19">
        <v>0</v>
      </c>
      <c r="L1743" s="19">
        <v>1</v>
      </c>
      <c r="M1743" s="19">
        <v>426471</v>
      </c>
      <c r="N1743" s="19" t="s">
        <v>217</v>
      </c>
      <c r="O1743" s="19">
        <v>1319027</v>
      </c>
      <c r="P1743" s="229">
        <v>45630.612604166665</v>
      </c>
      <c r="Q1743" s="19">
        <v>1319.027</v>
      </c>
      <c r="R1743" s="19" t="s">
        <v>43</v>
      </c>
      <c r="S1743" s="62" t="s">
        <v>48</v>
      </c>
    </row>
    <row r="1744" spans="1:19" x14ac:dyDescent="0.25">
      <c r="A1744" s="62" t="s">
        <v>48</v>
      </c>
      <c r="B1744" s="19">
        <v>30349005</v>
      </c>
      <c r="C1744" s="19" t="s">
        <v>7552</v>
      </c>
      <c r="D1744" s="19">
        <v>377308</v>
      </c>
      <c r="E1744" s="19">
        <v>4595714</v>
      </c>
      <c r="F1744" s="19">
        <v>29</v>
      </c>
      <c r="G1744" s="36">
        <v>45630</v>
      </c>
      <c r="H1744" s="19">
        <v>0</v>
      </c>
      <c r="I1744" s="19">
        <v>0</v>
      </c>
      <c r="J1744" s="19">
        <v>1938</v>
      </c>
      <c r="K1744" s="19" t="s">
        <v>163</v>
      </c>
      <c r="L1744" s="19">
        <v>1</v>
      </c>
      <c r="M1744" s="19">
        <v>426471</v>
      </c>
      <c r="N1744" s="19" t="s">
        <v>217</v>
      </c>
      <c r="O1744" s="19">
        <v>44950</v>
      </c>
      <c r="P1744" s="229">
        <v>45630.613125000003</v>
      </c>
      <c r="Q1744" s="19">
        <v>44.95</v>
      </c>
      <c r="R1744" s="19" t="s">
        <v>43</v>
      </c>
      <c r="S1744" s="62" t="s">
        <v>48</v>
      </c>
    </row>
    <row r="1745" spans="1:19" x14ac:dyDescent="0.25">
      <c r="A1745" s="62" t="s">
        <v>48</v>
      </c>
      <c r="B1745" s="19">
        <v>30349005</v>
      </c>
      <c r="C1745" s="19" t="s">
        <v>7552</v>
      </c>
      <c r="D1745" s="19">
        <v>377308</v>
      </c>
      <c r="E1745" s="19">
        <v>4595714</v>
      </c>
      <c r="F1745" s="19">
        <v>30</v>
      </c>
      <c r="G1745" s="36">
        <v>45630</v>
      </c>
      <c r="H1745" s="19">
        <v>0</v>
      </c>
      <c r="I1745" s="19">
        <v>1</v>
      </c>
      <c r="J1745" s="19">
        <v>0</v>
      </c>
      <c r="L1745" s="19">
        <v>1</v>
      </c>
      <c r="O1745" s="19">
        <v>12856</v>
      </c>
      <c r="P1745" s="229">
        <v>45630.613275462965</v>
      </c>
      <c r="Q1745" s="19">
        <v>12.856</v>
      </c>
      <c r="R1745" s="19" t="s">
        <v>43</v>
      </c>
      <c r="S1745" s="62" t="s">
        <v>48</v>
      </c>
    </row>
    <row r="1746" spans="1:19" x14ac:dyDescent="0.25">
      <c r="A1746" s="62" t="s">
        <v>48</v>
      </c>
      <c r="B1746" s="19">
        <v>30349005</v>
      </c>
      <c r="C1746" s="19" t="s">
        <v>7552</v>
      </c>
      <c r="D1746" s="19">
        <v>377308</v>
      </c>
      <c r="E1746" s="19">
        <v>4595714</v>
      </c>
      <c r="F1746" s="19">
        <v>31</v>
      </c>
      <c r="G1746" s="36">
        <v>45630</v>
      </c>
      <c r="H1746" s="19">
        <v>0</v>
      </c>
      <c r="I1746" s="19">
        <v>0</v>
      </c>
      <c r="J1746" s="19">
        <v>-4</v>
      </c>
      <c r="K1746" s="19" t="s">
        <v>186</v>
      </c>
      <c r="L1746" s="19">
        <v>1</v>
      </c>
      <c r="O1746" s="19">
        <v>11067</v>
      </c>
      <c r="P1746" s="229">
        <v>45630.613402777781</v>
      </c>
      <c r="Q1746" s="19">
        <v>11.067</v>
      </c>
      <c r="R1746" s="19" t="s">
        <v>43</v>
      </c>
      <c r="S1746" s="62" t="s">
        <v>48</v>
      </c>
    </row>
    <row r="1747" spans="1:19" x14ac:dyDescent="0.25">
      <c r="A1747" s="62" t="s">
        <v>48</v>
      </c>
      <c r="B1747" s="19">
        <v>30349005</v>
      </c>
      <c r="C1747" s="19" t="s">
        <v>7552</v>
      </c>
      <c r="D1747" s="19">
        <v>377308</v>
      </c>
      <c r="E1747" s="19">
        <v>4595714</v>
      </c>
      <c r="F1747" s="19">
        <v>32</v>
      </c>
      <c r="G1747" s="36">
        <v>45630</v>
      </c>
      <c r="H1747" s="19">
        <v>2</v>
      </c>
      <c r="I1747" s="19">
        <v>0</v>
      </c>
      <c r="J1747" s="19">
        <v>0</v>
      </c>
      <c r="L1747" s="19">
        <v>1</v>
      </c>
      <c r="M1747" s="19">
        <v>426471</v>
      </c>
      <c r="N1747" s="19" t="s">
        <v>217</v>
      </c>
      <c r="O1747" s="19">
        <v>9513</v>
      </c>
      <c r="P1747" s="229">
        <v>45630.613506944443</v>
      </c>
      <c r="Q1747" s="19">
        <v>9.5129999999999999</v>
      </c>
      <c r="R1747" s="19" t="s">
        <v>43</v>
      </c>
      <c r="S1747" s="62" t="s">
        <v>48</v>
      </c>
    </row>
    <row r="1748" spans="1:19" x14ac:dyDescent="0.25">
      <c r="A1748" s="62" t="s">
        <v>48</v>
      </c>
      <c r="B1748" s="19">
        <v>30349005</v>
      </c>
      <c r="C1748" s="19" t="s">
        <v>7552</v>
      </c>
      <c r="D1748" s="19">
        <v>377308</v>
      </c>
      <c r="E1748" s="19">
        <v>4595714</v>
      </c>
      <c r="F1748" s="19">
        <v>33</v>
      </c>
      <c r="G1748" s="36">
        <v>45630</v>
      </c>
      <c r="H1748" s="19">
        <v>0</v>
      </c>
      <c r="I1748" s="19">
        <v>0</v>
      </c>
      <c r="J1748" s="19">
        <v>1938</v>
      </c>
      <c r="K1748" s="19" t="s">
        <v>163</v>
      </c>
      <c r="L1748" s="19">
        <v>1</v>
      </c>
      <c r="M1748" s="19">
        <v>426471</v>
      </c>
      <c r="N1748" s="19" t="s">
        <v>217</v>
      </c>
      <c r="O1748" s="19">
        <v>4844</v>
      </c>
      <c r="P1748" s="229">
        <v>45630.613564814812</v>
      </c>
      <c r="Q1748" s="19">
        <v>4.8440000000000003</v>
      </c>
      <c r="R1748" s="19" t="s">
        <v>43</v>
      </c>
      <c r="S1748" s="62" t="s">
        <v>48</v>
      </c>
    </row>
    <row r="1749" spans="1:19" x14ac:dyDescent="0.25">
      <c r="A1749" s="62" t="s">
        <v>48</v>
      </c>
      <c r="B1749" s="19">
        <v>30349005</v>
      </c>
      <c r="C1749" s="19" t="s">
        <v>7552</v>
      </c>
      <c r="D1749" s="19">
        <v>377308</v>
      </c>
      <c r="E1749" s="19">
        <v>4595714</v>
      </c>
      <c r="F1749" s="19">
        <v>34</v>
      </c>
      <c r="G1749" s="36">
        <v>45630</v>
      </c>
      <c r="H1749" s="19">
        <v>0</v>
      </c>
      <c r="I1749" s="19">
        <v>1</v>
      </c>
      <c r="J1749" s="19">
        <v>0</v>
      </c>
      <c r="L1749" s="19">
        <v>1</v>
      </c>
      <c r="O1749" s="19">
        <v>12223</v>
      </c>
      <c r="P1749" s="229">
        <v>45630.613703703704</v>
      </c>
      <c r="Q1749" s="19">
        <v>12.223000000000001</v>
      </c>
      <c r="R1749" s="19" t="s">
        <v>43</v>
      </c>
      <c r="S1749" s="62" t="s">
        <v>48</v>
      </c>
    </row>
    <row r="1750" spans="1:19" x14ac:dyDescent="0.25">
      <c r="A1750" s="62" t="s">
        <v>48</v>
      </c>
      <c r="B1750" s="19">
        <v>30349005</v>
      </c>
      <c r="C1750" s="19" t="s">
        <v>7552</v>
      </c>
      <c r="D1750" s="19">
        <v>377308</v>
      </c>
      <c r="E1750" s="19">
        <v>4595714</v>
      </c>
      <c r="F1750" s="19">
        <v>35</v>
      </c>
      <c r="G1750" s="36">
        <v>45630</v>
      </c>
      <c r="H1750" s="19">
        <v>0</v>
      </c>
      <c r="I1750" s="19">
        <v>0</v>
      </c>
      <c r="J1750" s="19">
        <v>-4</v>
      </c>
      <c r="K1750" s="19" t="s">
        <v>186</v>
      </c>
      <c r="L1750" s="19">
        <v>1</v>
      </c>
      <c r="O1750" s="19">
        <v>3907</v>
      </c>
      <c r="P1750" s="229">
        <v>45630.613749999997</v>
      </c>
      <c r="Q1750" s="19">
        <v>3.907</v>
      </c>
      <c r="R1750" s="19" t="s">
        <v>43</v>
      </c>
      <c r="S1750" s="62" t="s">
        <v>48</v>
      </c>
    </row>
    <row r="1751" spans="1:19" x14ac:dyDescent="0.25">
      <c r="A1751" s="62" t="s">
        <v>48</v>
      </c>
      <c r="B1751" s="19">
        <v>30349005</v>
      </c>
      <c r="C1751" s="19" t="s">
        <v>7552</v>
      </c>
      <c r="D1751" s="19">
        <v>377308</v>
      </c>
      <c r="E1751" s="19">
        <v>4595714</v>
      </c>
      <c r="F1751" s="19">
        <v>36</v>
      </c>
      <c r="G1751" s="36">
        <v>45630</v>
      </c>
      <c r="H1751" s="19">
        <v>2</v>
      </c>
      <c r="I1751" s="19">
        <v>0</v>
      </c>
      <c r="J1751" s="19">
        <v>0</v>
      </c>
      <c r="L1751" s="19">
        <v>1</v>
      </c>
      <c r="M1751" s="19">
        <v>426471</v>
      </c>
      <c r="N1751" s="19" t="s">
        <v>217</v>
      </c>
      <c r="O1751" s="19">
        <v>992030</v>
      </c>
      <c r="P1751" s="229">
        <v>45630.625231481485</v>
      </c>
      <c r="Q1751" s="19">
        <v>992.03</v>
      </c>
      <c r="R1751" s="19" t="s">
        <v>43</v>
      </c>
      <c r="S1751" s="62" t="s">
        <v>48</v>
      </c>
    </row>
    <row r="1752" spans="1:19" x14ac:dyDescent="0.25">
      <c r="A1752" s="62" t="s">
        <v>48</v>
      </c>
      <c r="B1752" s="19">
        <v>30349005</v>
      </c>
      <c r="C1752" s="19" t="s">
        <v>7552</v>
      </c>
      <c r="D1752" s="19">
        <v>377308</v>
      </c>
      <c r="E1752" s="19">
        <v>4595714</v>
      </c>
      <c r="F1752" s="19">
        <v>37</v>
      </c>
      <c r="G1752" s="36">
        <v>45630</v>
      </c>
      <c r="H1752" s="19">
        <v>0</v>
      </c>
      <c r="I1752" s="19">
        <v>0</v>
      </c>
      <c r="J1752" s="19">
        <v>1938</v>
      </c>
      <c r="K1752" s="19" t="s">
        <v>163</v>
      </c>
      <c r="L1752" s="19">
        <v>1</v>
      </c>
      <c r="M1752" s="19">
        <v>426471</v>
      </c>
      <c r="N1752" s="19" t="s">
        <v>217</v>
      </c>
      <c r="O1752" s="19">
        <v>1010486</v>
      </c>
      <c r="P1752" s="229">
        <v>45630.636932870373</v>
      </c>
      <c r="Q1752" s="19">
        <v>1010.486</v>
      </c>
      <c r="R1752" s="19" t="s">
        <v>43</v>
      </c>
      <c r="S1752" s="62" t="s">
        <v>48</v>
      </c>
    </row>
    <row r="1753" spans="1:19" x14ac:dyDescent="0.25">
      <c r="A1753" s="62" t="s">
        <v>48</v>
      </c>
      <c r="B1753" s="19">
        <v>30349005</v>
      </c>
      <c r="C1753" s="19" t="s">
        <v>7552</v>
      </c>
      <c r="D1753" s="19">
        <v>377308</v>
      </c>
      <c r="E1753" s="19">
        <v>4595714</v>
      </c>
      <c r="F1753" s="19">
        <v>38</v>
      </c>
      <c r="G1753" s="36">
        <v>45630</v>
      </c>
      <c r="H1753" s="19">
        <v>0</v>
      </c>
      <c r="I1753" s="19">
        <v>1</v>
      </c>
      <c r="J1753" s="19">
        <v>0</v>
      </c>
      <c r="L1753" s="19">
        <v>1</v>
      </c>
      <c r="O1753" s="19">
        <v>1129264</v>
      </c>
      <c r="P1753" s="229">
        <v>45630.65</v>
      </c>
      <c r="Q1753" s="19">
        <v>1129.2639999999999</v>
      </c>
      <c r="R1753" s="19" t="s">
        <v>43</v>
      </c>
      <c r="S1753" s="62" t="s">
        <v>48</v>
      </c>
    </row>
    <row r="1754" spans="1:19" x14ac:dyDescent="0.25">
      <c r="A1754" s="62" t="s">
        <v>48</v>
      </c>
      <c r="B1754" s="19">
        <v>30349005</v>
      </c>
      <c r="C1754" s="19" t="s">
        <v>7552</v>
      </c>
      <c r="D1754" s="19">
        <v>377308</v>
      </c>
      <c r="E1754" s="19">
        <v>4595714</v>
      </c>
      <c r="F1754" s="19">
        <v>39</v>
      </c>
      <c r="G1754" s="36">
        <v>45630</v>
      </c>
      <c r="H1754" s="19">
        <v>0</v>
      </c>
      <c r="I1754" s="19">
        <v>0</v>
      </c>
      <c r="J1754" s="19">
        <v>1934</v>
      </c>
      <c r="K1754" s="19" t="s">
        <v>160</v>
      </c>
      <c r="L1754" s="19">
        <v>1</v>
      </c>
      <c r="O1754" s="19">
        <v>1140733</v>
      </c>
      <c r="P1754" s="229">
        <v>45630.663206018522</v>
      </c>
      <c r="Q1754" s="19">
        <v>1140.7329999999999</v>
      </c>
      <c r="R1754" s="19" t="s">
        <v>43</v>
      </c>
      <c r="S1754" s="62" t="s">
        <v>48</v>
      </c>
    </row>
    <row r="1755" spans="1:19" x14ac:dyDescent="0.25">
      <c r="A1755" s="62" t="s">
        <v>48</v>
      </c>
      <c r="B1755" s="19">
        <v>30349005</v>
      </c>
      <c r="C1755" s="19" t="s">
        <v>7552</v>
      </c>
      <c r="D1755" s="19">
        <v>377308</v>
      </c>
      <c r="E1755" s="19">
        <v>4595714</v>
      </c>
      <c r="F1755" s="19">
        <v>40</v>
      </c>
      <c r="G1755" s="36">
        <v>45630</v>
      </c>
      <c r="H1755" s="19">
        <v>0</v>
      </c>
      <c r="I1755" s="19">
        <v>1</v>
      </c>
      <c r="J1755" s="19">
        <v>0</v>
      </c>
      <c r="L1755" s="19">
        <v>1</v>
      </c>
      <c r="O1755" s="19">
        <v>2787433</v>
      </c>
      <c r="P1755" s="229">
        <v>45630.695462962962</v>
      </c>
      <c r="Q1755" s="19">
        <v>2787.433</v>
      </c>
      <c r="R1755" s="19" t="s">
        <v>43</v>
      </c>
      <c r="S1755" s="62" t="s">
        <v>48</v>
      </c>
    </row>
    <row r="1756" spans="1:19" x14ac:dyDescent="0.25">
      <c r="A1756" s="62" t="s">
        <v>48</v>
      </c>
      <c r="B1756" s="19">
        <v>30349005</v>
      </c>
      <c r="C1756" s="19" t="s">
        <v>7552</v>
      </c>
      <c r="D1756" s="19">
        <v>377308</v>
      </c>
      <c r="E1756" s="19">
        <v>4595714</v>
      </c>
      <c r="F1756" s="19">
        <v>41</v>
      </c>
      <c r="G1756" s="36">
        <v>45630</v>
      </c>
      <c r="H1756" s="19">
        <v>1</v>
      </c>
      <c r="I1756" s="19">
        <v>0</v>
      </c>
      <c r="J1756" s="19">
        <v>0</v>
      </c>
      <c r="L1756" s="19">
        <v>1</v>
      </c>
      <c r="M1756" s="19">
        <v>431941</v>
      </c>
      <c r="N1756" s="19" t="s">
        <v>214</v>
      </c>
      <c r="O1756" s="19">
        <v>30014</v>
      </c>
      <c r="P1756" s="229">
        <v>45630.695810185185</v>
      </c>
      <c r="Q1756" s="19">
        <v>30.013999999999999</v>
      </c>
      <c r="R1756" s="19" t="s">
        <v>43</v>
      </c>
      <c r="S1756" s="62" t="s">
        <v>48</v>
      </c>
    </row>
    <row r="1757" spans="1:19" x14ac:dyDescent="0.25">
      <c r="A1757" s="62" t="s">
        <v>48</v>
      </c>
      <c r="B1757" s="19">
        <v>30349005</v>
      </c>
      <c r="C1757" s="19" t="s">
        <v>7552</v>
      </c>
      <c r="D1757" s="19">
        <v>377308</v>
      </c>
      <c r="E1757" s="19">
        <v>4595714</v>
      </c>
      <c r="F1757" s="19">
        <v>42</v>
      </c>
      <c r="G1757" s="36">
        <v>45630</v>
      </c>
      <c r="H1757" s="19">
        <v>0</v>
      </c>
      <c r="I1757" s="19">
        <v>0</v>
      </c>
      <c r="J1757" s="19">
        <v>-1</v>
      </c>
      <c r="K1757" s="19" t="s">
        <v>119</v>
      </c>
      <c r="L1757" s="19">
        <v>1</v>
      </c>
      <c r="O1757" s="19">
        <v>3106</v>
      </c>
      <c r="P1757" s="229">
        <v>45630.695844907408</v>
      </c>
      <c r="Q1757" s="19">
        <v>3.1059999999999999</v>
      </c>
      <c r="R1757" s="19" t="s">
        <v>43</v>
      </c>
      <c r="S1757" s="62" t="s">
        <v>48</v>
      </c>
    </row>
    <row r="1758" spans="1:19" x14ac:dyDescent="0.25">
      <c r="A1758" s="62" t="s">
        <v>48</v>
      </c>
      <c r="B1758" s="19">
        <v>30349005</v>
      </c>
      <c r="C1758" s="19" t="s">
        <v>7552</v>
      </c>
      <c r="D1758" s="19">
        <v>377308</v>
      </c>
      <c r="E1758" s="19">
        <v>4595714</v>
      </c>
      <c r="F1758" s="19">
        <v>43</v>
      </c>
      <c r="G1758" s="36">
        <v>45630</v>
      </c>
      <c r="H1758" s="19">
        <v>0</v>
      </c>
      <c r="I1758" s="19">
        <v>1</v>
      </c>
      <c r="J1758" s="19">
        <v>0</v>
      </c>
      <c r="L1758" s="19">
        <v>1</v>
      </c>
      <c r="O1758" s="19">
        <v>1118287</v>
      </c>
      <c r="P1758" s="229">
        <v>45630.708796296298</v>
      </c>
      <c r="Q1758" s="19">
        <v>1118.287</v>
      </c>
      <c r="R1758" s="19" t="s">
        <v>43</v>
      </c>
      <c r="S1758" s="62" t="s">
        <v>48</v>
      </c>
    </row>
    <row r="1759" spans="1:19" x14ac:dyDescent="0.25">
      <c r="A1759" s="62" t="s">
        <v>48</v>
      </c>
      <c r="B1759" s="19">
        <v>30349005</v>
      </c>
      <c r="C1759" s="19" t="s">
        <v>7552</v>
      </c>
      <c r="D1759" s="19">
        <v>377308</v>
      </c>
      <c r="E1759" s="19">
        <v>4595714</v>
      </c>
      <c r="F1759" s="19">
        <v>44</v>
      </c>
      <c r="G1759" s="36">
        <v>45630</v>
      </c>
      <c r="H1759" s="19">
        <v>0</v>
      </c>
      <c r="I1759" s="19">
        <v>0</v>
      </c>
      <c r="J1759" s="19">
        <v>0</v>
      </c>
      <c r="L1759" s="19">
        <v>2</v>
      </c>
      <c r="O1759" s="19">
        <v>0</v>
      </c>
      <c r="P1759" s="229">
        <v>45630.708796296298</v>
      </c>
      <c r="Q1759" s="19">
        <v>0</v>
      </c>
      <c r="R1759" s="19" t="s">
        <v>43</v>
      </c>
      <c r="S1759" s="62" t="s">
        <v>48</v>
      </c>
    </row>
    <row r="1760" spans="1:19" x14ac:dyDescent="0.25">
      <c r="A1760" s="62" t="s">
        <v>48</v>
      </c>
      <c r="B1760" s="19">
        <v>30349005</v>
      </c>
      <c r="C1760" s="19" t="s">
        <v>7552</v>
      </c>
      <c r="D1760" s="19">
        <v>377308</v>
      </c>
      <c r="E1760" s="19">
        <v>4595714</v>
      </c>
      <c r="F1760" s="19">
        <v>1</v>
      </c>
      <c r="G1760" s="36">
        <v>45631</v>
      </c>
      <c r="H1760" s="19">
        <v>0</v>
      </c>
      <c r="I1760" s="19">
        <v>0</v>
      </c>
      <c r="J1760" s="19">
        <v>0</v>
      </c>
      <c r="L1760" s="19">
        <v>0</v>
      </c>
      <c r="O1760" s="19">
        <v>3</v>
      </c>
      <c r="P1760" s="229">
        <v>45631.327673611115</v>
      </c>
      <c r="Q1760" s="19">
        <v>3.0000000000000001E-3</v>
      </c>
      <c r="R1760" s="19" t="s">
        <v>43</v>
      </c>
      <c r="S1760" s="62" t="s">
        <v>48</v>
      </c>
    </row>
    <row r="1761" spans="1:19" x14ac:dyDescent="0.25">
      <c r="A1761" s="62" t="s">
        <v>48</v>
      </c>
      <c r="B1761" s="19">
        <v>30349005</v>
      </c>
      <c r="C1761" s="19" t="s">
        <v>7552</v>
      </c>
      <c r="D1761" s="19">
        <v>377308</v>
      </c>
      <c r="E1761" s="19">
        <v>4595714</v>
      </c>
      <c r="F1761" s="19">
        <v>2</v>
      </c>
      <c r="G1761" s="36">
        <v>45631</v>
      </c>
      <c r="H1761" s="19">
        <v>0</v>
      </c>
      <c r="I1761" s="19">
        <v>0</v>
      </c>
      <c r="J1761" s="19">
        <v>0</v>
      </c>
      <c r="L1761" s="19">
        <v>1</v>
      </c>
      <c r="O1761" s="19">
        <v>2507</v>
      </c>
      <c r="P1761" s="229">
        <v>45631.327696759261</v>
      </c>
      <c r="Q1761" s="19">
        <v>2.5070000000000001</v>
      </c>
      <c r="R1761" s="19" t="s">
        <v>43</v>
      </c>
      <c r="S1761" s="62" t="s">
        <v>48</v>
      </c>
    </row>
    <row r="1762" spans="1:19" x14ac:dyDescent="0.25">
      <c r="A1762" s="62" t="s">
        <v>48</v>
      </c>
      <c r="B1762" s="19">
        <v>30349005</v>
      </c>
      <c r="C1762" s="19" t="s">
        <v>7552</v>
      </c>
      <c r="D1762" s="19">
        <v>377308</v>
      </c>
      <c r="E1762" s="19">
        <v>4595714</v>
      </c>
      <c r="F1762" s="19">
        <v>3</v>
      </c>
      <c r="G1762" s="36">
        <v>45631</v>
      </c>
      <c r="H1762" s="19">
        <v>0</v>
      </c>
      <c r="I1762" s="19">
        <v>1</v>
      </c>
      <c r="J1762" s="19">
        <v>0</v>
      </c>
      <c r="L1762" s="19">
        <v>1</v>
      </c>
      <c r="O1762" s="19">
        <v>686260</v>
      </c>
      <c r="P1762" s="229">
        <v>45631.335636574076</v>
      </c>
      <c r="Q1762" s="19">
        <v>686.26</v>
      </c>
      <c r="R1762" s="19" t="s">
        <v>43</v>
      </c>
      <c r="S1762" s="62" t="s">
        <v>48</v>
      </c>
    </row>
    <row r="1763" spans="1:19" x14ac:dyDescent="0.25">
      <c r="A1763" s="62" t="s">
        <v>48</v>
      </c>
      <c r="B1763" s="19">
        <v>30349005</v>
      </c>
      <c r="C1763" s="19" t="s">
        <v>7552</v>
      </c>
      <c r="D1763" s="19">
        <v>377308</v>
      </c>
      <c r="E1763" s="19">
        <v>4595714</v>
      </c>
      <c r="F1763" s="19">
        <v>4</v>
      </c>
      <c r="G1763" s="36">
        <v>45631</v>
      </c>
      <c r="H1763" s="19">
        <v>0</v>
      </c>
      <c r="I1763" s="19">
        <v>0</v>
      </c>
      <c r="J1763" s="19">
        <v>-3</v>
      </c>
      <c r="K1763" s="19" t="s">
        <v>185</v>
      </c>
      <c r="L1763" s="19">
        <v>1</v>
      </c>
      <c r="O1763" s="19">
        <v>5613</v>
      </c>
      <c r="P1763" s="229">
        <v>45631.335706018515</v>
      </c>
      <c r="Q1763" s="19">
        <v>5.6130000000000004</v>
      </c>
      <c r="R1763" s="19" t="s">
        <v>43</v>
      </c>
      <c r="S1763" s="62" t="s">
        <v>48</v>
      </c>
    </row>
    <row r="1764" spans="1:19" x14ac:dyDescent="0.25">
      <c r="A1764" s="62" t="s">
        <v>48</v>
      </c>
      <c r="B1764" s="19">
        <v>30349005</v>
      </c>
      <c r="C1764" s="19" t="s">
        <v>7552</v>
      </c>
      <c r="D1764" s="19">
        <v>377308</v>
      </c>
      <c r="E1764" s="19">
        <v>4595714</v>
      </c>
      <c r="F1764" s="19">
        <v>5</v>
      </c>
      <c r="G1764" s="36">
        <v>45631</v>
      </c>
      <c r="H1764" s="19">
        <v>1</v>
      </c>
      <c r="I1764" s="19">
        <v>0</v>
      </c>
      <c r="J1764" s="19">
        <v>0</v>
      </c>
      <c r="L1764" s="19">
        <v>1</v>
      </c>
      <c r="M1764" s="19">
        <v>4010427</v>
      </c>
      <c r="N1764" s="19" t="s">
        <v>215</v>
      </c>
      <c r="O1764" s="19">
        <v>7677</v>
      </c>
      <c r="P1764" s="229">
        <v>45631.335798611108</v>
      </c>
      <c r="Q1764" s="19">
        <v>7.6769999999999996</v>
      </c>
      <c r="R1764" s="19" t="s">
        <v>43</v>
      </c>
      <c r="S1764" s="62" t="s">
        <v>48</v>
      </c>
    </row>
    <row r="1765" spans="1:19" x14ac:dyDescent="0.25">
      <c r="A1765" s="62" t="s">
        <v>48</v>
      </c>
      <c r="B1765" s="19">
        <v>30349005</v>
      </c>
      <c r="C1765" s="19" t="s">
        <v>7552</v>
      </c>
      <c r="D1765" s="19">
        <v>377308</v>
      </c>
      <c r="E1765" s="19">
        <v>4595714</v>
      </c>
      <c r="F1765" s="19">
        <v>6</v>
      </c>
      <c r="G1765" s="36">
        <v>45631</v>
      </c>
      <c r="H1765" s="19">
        <v>0</v>
      </c>
      <c r="I1765" s="19">
        <v>0</v>
      </c>
      <c r="J1765" s="19">
        <v>1938</v>
      </c>
      <c r="K1765" s="19" t="s">
        <v>163</v>
      </c>
      <c r="L1765" s="19">
        <v>1</v>
      </c>
      <c r="M1765" s="19">
        <v>4010427</v>
      </c>
      <c r="N1765" s="19" t="s">
        <v>215</v>
      </c>
      <c r="O1765" s="19">
        <v>12086</v>
      </c>
      <c r="P1765" s="229">
        <v>45631.3359375</v>
      </c>
      <c r="Q1765" s="19">
        <v>12.086</v>
      </c>
      <c r="R1765" s="19" t="s">
        <v>43</v>
      </c>
      <c r="S1765" s="62" t="s">
        <v>48</v>
      </c>
    </row>
    <row r="1766" spans="1:19" x14ac:dyDescent="0.25">
      <c r="A1766" s="62" t="s">
        <v>48</v>
      </c>
      <c r="B1766" s="19">
        <v>30349005</v>
      </c>
      <c r="C1766" s="19" t="s">
        <v>7552</v>
      </c>
      <c r="D1766" s="19">
        <v>377308</v>
      </c>
      <c r="E1766" s="19">
        <v>4595714</v>
      </c>
      <c r="F1766" s="19">
        <v>7</v>
      </c>
      <c r="G1766" s="36">
        <v>45631</v>
      </c>
      <c r="H1766" s="19">
        <v>0</v>
      </c>
      <c r="I1766" s="19">
        <v>1</v>
      </c>
      <c r="J1766" s="19">
        <v>0</v>
      </c>
      <c r="L1766" s="19">
        <v>1</v>
      </c>
      <c r="O1766" s="19">
        <v>2675057</v>
      </c>
      <c r="P1766" s="229">
        <v>45631.366898148146</v>
      </c>
      <c r="Q1766" s="19">
        <v>2675.0569999999998</v>
      </c>
      <c r="R1766" s="19" t="s">
        <v>43</v>
      </c>
      <c r="S1766" s="62" t="s">
        <v>48</v>
      </c>
    </row>
    <row r="1767" spans="1:19" x14ac:dyDescent="0.25">
      <c r="A1767" s="62" t="s">
        <v>48</v>
      </c>
      <c r="B1767" s="19">
        <v>30349005</v>
      </c>
      <c r="C1767" s="19" t="s">
        <v>7552</v>
      </c>
      <c r="D1767" s="19">
        <v>377308</v>
      </c>
      <c r="E1767" s="19">
        <v>4595714</v>
      </c>
      <c r="F1767" s="19">
        <v>8</v>
      </c>
      <c r="G1767" s="36">
        <v>45631</v>
      </c>
      <c r="H1767" s="19">
        <v>0</v>
      </c>
      <c r="I1767" s="19">
        <v>0</v>
      </c>
      <c r="J1767" s="19">
        <v>-3</v>
      </c>
      <c r="K1767" s="19" t="s">
        <v>185</v>
      </c>
      <c r="L1767" s="19">
        <v>1</v>
      </c>
      <c r="O1767" s="19">
        <v>5493</v>
      </c>
      <c r="P1767" s="229">
        <v>45631.366956018515</v>
      </c>
      <c r="Q1767" s="19">
        <v>5.4930000000000003</v>
      </c>
      <c r="R1767" s="19" t="s">
        <v>43</v>
      </c>
      <c r="S1767" s="62" t="s">
        <v>48</v>
      </c>
    </row>
    <row r="1768" spans="1:19" x14ac:dyDescent="0.25">
      <c r="A1768" s="62" t="s">
        <v>48</v>
      </c>
      <c r="B1768" s="19">
        <v>30349005</v>
      </c>
      <c r="C1768" s="19" t="s">
        <v>7552</v>
      </c>
      <c r="D1768" s="19">
        <v>377308</v>
      </c>
      <c r="E1768" s="19">
        <v>4595714</v>
      </c>
      <c r="F1768" s="19">
        <v>9</v>
      </c>
      <c r="G1768" s="36">
        <v>45631</v>
      </c>
      <c r="H1768" s="19">
        <v>1</v>
      </c>
      <c r="I1768" s="19">
        <v>0</v>
      </c>
      <c r="J1768" s="19">
        <v>0</v>
      </c>
      <c r="L1768" s="19">
        <v>1</v>
      </c>
      <c r="M1768" s="19">
        <v>4010427</v>
      </c>
      <c r="N1768" s="19" t="s">
        <v>215</v>
      </c>
      <c r="O1768" s="19">
        <v>7760</v>
      </c>
      <c r="P1768" s="229">
        <v>45631.367048611108</v>
      </c>
      <c r="Q1768" s="19">
        <v>7.76</v>
      </c>
      <c r="R1768" s="19" t="s">
        <v>43</v>
      </c>
      <c r="S1768" s="62" t="s">
        <v>48</v>
      </c>
    </row>
    <row r="1769" spans="1:19" x14ac:dyDescent="0.25">
      <c r="A1769" s="62" t="s">
        <v>48</v>
      </c>
      <c r="B1769" s="19">
        <v>30349005</v>
      </c>
      <c r="C1769" s="19" t="s">
        <v>7552</v>
      </c>
      <c r="D1769" s="19">
        <v>377308</v>
      </c>
      <c r="E1769" s="19">
        <v>4595714</v>
      </c>
      <c r="F1769" s="19">
        <v>10</v>
      </c>
      <c r="G1769" s="36">
        <v>45631</v>
      </c>
      <c r="H1769" s="19">
        <v>0</v>
      </c>
      <c r="I1769" s="19">
        <v>0</v>
      </c>
      <c r="J1769" s="19">
        <v>1938</v>
      </c>
      <c r="K1769" s="19" t="s">
        <v>163</v>
      </c>
      <c r="L1769" s="19">
        <v>1</v>
      </c>
      <c r="M1769" s="19">
        <v>4010427</v>
      </c>
      <c r="N1769" s="19" t="s">
        <v>215</v>
      </c>
      <c r="O1769" s="19">
        <v>11267</v>
      </c>
      <c r="P1769" s="229">
        <v>45631.367175925923</v>
      </c>
      <c r="Q1769" s="19">
        <v>11.266999999999999</v>
      </c>
      <c r="R1769" s="19" t="s">
        <v>43</v>
      </c>
      <c r="S1769" s="62" t="s">
        <v>48</v>
      </c>
    </row>
    <row r="1770" spans="1:19" x14ac:dyDescent="0.25">
      <c r="A1770" s="62" t="s">
        <v>48</v>
      </c>
      <c r="B1770" s="19">
        <v>30349005</v>
      </c>
      <c r="C1770" s="19" t="s">
        <v>7552</v>
      </c>
      <c r="D1770" s="19">
        <v>377308</v>
      </c>
      <c r="E1770" s="19">
        <v>4595714</v>
      </c>
      <c r="F1770" s="19">
        <v>11</v>
      </c>
      <c r="G1770" s="36">
        <v>45631</v>
      </c>
      <c r="H1770" s="19">
        <v>0</v>
      </c>
      <c r="I1770" s="19">
        <v>1</v>
      </c>
      <c r="J1770" s="19">
        <v>0</v>
      </c>
      <c r="L1770" s="19">
        <v>1</v>
      </c>
      <c r="O1770" s="19">
        <v>4078353</v>
      </c>
      <c r="P1770" s="229">
        <v>45631.414386574077</v>
      </c>
      <c r="Q1770" s="19">
        <v>4078.3530000000001</v>
      </c>
      <c r="R1770" s="19" t="s">
        <v>43</v>
      </c>
      <c r="S1770" s="62" t="s">
        <v>48</v>
      </c>
    </row>
    <row r="1771" spans="1:19" x14ac:dyDescent="0.25">
      <c r="A1771" s="62" t="s">
        <v>48</v>
      </c>
      <c r="B1771" s="19">
        <v>30349005</v>
      </c>
      <c r="C1771" s="19" t="s">
        <v>7552</v>
      </c>
      <c r="D1771" s="19">
        <v>377308</v>
      </c>
      <c r="E1771" s="19">
        <v>4595714</v>
      </c>
      <c r="F1771" s="19">
        <v>12</v>
      </c>
      <c r="G1771" s="36">
        <v>45631</v>
      </c>
      <c r="H1771" s="19">
        <v>1</v>
      </c>
      <c r="I1771" s="19">
        <v>0</v>
      </c>
      <c r="J1771" s="19">
        <v>0</v>
      </c>
      <c r="L1771" s="19">
        <v>1</v>
      </c>
      <c r="M1771" s="19">
        <v>431941</v>
      </c>
      <c r="N1771" s="19" t="s">
        <v>214</v>
      </c>
      <c r="O1771" s="19">
        <v>213457</v>
      </c>
      <c r="P1771" s="229">
        <v>45631.416851851849</v>
      </c>
      <c r="Q1771" s="19">
        <v>213.45699999999999</v>
      </c>
      <c r="R1771" s="19" t="s">
        <v>43</v>
      </c>
      <c r="S1771" s="62" t="s">
        <v>48</v>
      </c>
    </row>
    <row r="1772" spans="1:19" x14ac:dyDescent="0.25">
      <c r="A1772" s="62" t="s">
        <v>48</v>
      </c>
      <c r="B1772" s="19">
        <v>30349005</v>
      </c>
      <c r="C1772" s="19" t="s">
        <v>7552</v>
      </c>
      <c r="D1772" s="19">
        <v>377308</v>
      </c>
      <c r="E1772" s="19">
        <v>4595714</v>
      </c>
      <c r="F1772" s="19">
        <v>13</v>
      </c>
      <c r="G1772" s="36">
        <v>45631</v>
      </c>
      <c r="H1772" s="19">
        <v>0</v>
      </c>
      <c r="I1772" s="19">
        <v>0</v>
      </c>
      <c r="J1772" s="19">
        <v>1938</v>
      </c>
      <c r="K1772" s="19" t="s">
        <v>163</v>
      </c>
      <c r="L1772" s="19">
        <v>1</v>
      </c>
      <c r="M1772" s="19">
        <v>431941</v>
      </c>
      <c r="N1772" s="19" t="s">
        <v>214</v>
      </c>
      <c r="O1772" s="19">
        <v>31383</v>
      </c>
      <c r="P1772" s="229">
        <v>45631.417222222219</v>
      </c>
      <c r="Q1772" s="19">
        <v>31.382999999999999</v>
      </c>
      <c r="R1772" s="19" t="s">
        <v>43</v>
      </c>
      <c r="S1772" s="62" t="s">
        <v>48</v>
      </c>
    </row>
    <row r="1773" spans="1:19" x14ac:dyDescent="0.25">
      <c r="A1773" s="62" t="s">
        <v>48</v>
      </c>
      <c r="B1773" s="19">
        <v>30349005</v>
      </c>
      <c r="C1773" s="19" t="s">
        <v>7552</v>
      </c>
      <c r="D1773" s="19">
        <v>377308</v>
      </c>
      <c r="E1773" s="19">
        <v>4595714</v>
      </c>
      <c r="F1773" s="19">
        <v>14</v>
      </c>
      <c r="G1773" s="36">
        <v>45631</v>
      </c>
      <c r="H1773" s="19">
        <v>0</v>
      </c>
      <c r="I1773" s="19">
        <v>1</v>
      </c>
      <c r="J1773" s="19">
        <v>0</v>
      </c>
      <c r="L1773" s="19">
        <v>1</v>
      </c>
      <c r="O1773" s="19">
        <v>975974</v>
      </c>
      <c r="P1773" s="229">
        <v>45631.428518518522</v>
      </c>
      <c r="Q1773" s="19">
        <v>975.97400000000005</v>
      </c>
      <c r="R1773" s="19" t="s">
        <v>43</v>
      </c>
      <c r="S1773" s="62" t="s">
        <v>48</v>
      </c>
    </row>
    <row r="1774" spans="1:19" x14ac:dyDescent="0.25">
      <c r="A1774" s="62" t="s">
        <v>48</v>
      </c>
      <c r="B1774" s="19">
        <v>30349005</v>
      </c>
      <c r="C1774" s="19" t="s">
        <v>7552</v>
      </c>
      <c r="D1774" s="19">
        <v>377308</v>
      </c>
      <c r="E1774" s="19">
        <v>4595714</v>
      </c>
      <c r="F1774" s="19">
        <v>15</v>
      </c>
      <c r="G1774" s="36">
        <v>45631</v>
      </c>
      <c r="H1774" s="19">
        <v>0</v>
      </c>
      <c r="I1774" s="19">
        <v>0</v>
      </c>
      <c r="J1774" s="19">
        <v>1934</v>
      </c>
      <c r="K1774" s="19" t="s">
        <v>160</v>
      </c>
      <c r="L1774" s="19">
        <v>1</v>
      </c>
      <c r="O1774" s="19">
        <v>990223</v>
      </c>
      <c r="P1774" s="229">
        <v>45631.439976851849</v>
      </c>
      <c r="Q1774" s="19">
        <v>990.22299999999996</v>
      </c>
      <c r="R1774" s="19" t="s">
        <v>43</v>
      </c>
      <c r="S1774" s="62" t="s">
        <v>48</v>
      </c>
    </row>
    <row r="1775" spans="1:19" x14ac:dyDescent="0.25">
      <c r="A1775" s="62" t="s">
        <v>48</v>
      </c>
      <c r="B1775" s="19">
        <v>30349005</v>
      </c>
      <c r="C1775" s="19" t="s">
        <v>7552</v>
      </c>
      <c r="D1775" s="19">
        <v>377308</v>
      </c>
      <c r="E1775" s="19">
        <v>4595714</v>
      </c>
      <c r="F1775" s="19">
        <v>16</v>
      </c>
      <c r="G1775" s="36">
        <v>45631</v>
      </c>
      <c r="H1775" s="19">
        <v>0</v>
      </c>
      <c r="I1775" s="19">
        <v>1</v>
      </c>
      <c r="J1775" s="19">
        <v>0</v>
      </c>
      <c r="L1775" s="19">
        <v>1</v>
      </c>
      <c r="O1775" s="19">
        <v>3364227</v>
      </c>
      <c r="P1775" s="229">
        <v>45631.478912037041</v>
      </c>
      <c r="Q1775" s="19">
        <v>3364.2269999999999</v>
      </c>
      <c r="R1775" s="19" t="s">
        <v>43</v>
      </c>
      <c r="S1775" s="62" t="s">
        <v>48</v>
      </c>
    </row>
    <row r="1776" spans="1:19" x14ac:dyDescent="0.25">
      <c r="A1776" s="62" t="s">
        <v>48</v>
      </c>
      <c r="B1776" s="19">
        <v>30349005</v>
      </c>
      <c r="C1776" s="19" t="s">
        <v>7552</v>
      </c>
      <c r="D1776" s="19">
        <v>377308</v>
      </c>
      <c r="E1776" s="19">
        <v>4595714</v>
      </c>
      <c r="F1776" s="19">
        <v>17</v>
      </c>
      <c r="G1776" s="36">
        <v>45631</v>
      </c>
      <c r="H1776" s="19">
        <v>0</v>
      </c>
      <c r="I1776" s="19">
        <v>0</v>
      </c>
      <c r="J1776" s="19">
        <v>-3</v>
      </c>
      <c r="K1776" s="19" t="s">
        <v>185</v>
      </c>
      <c r="L1776" s="19">
        <v>1</v>
      </c>
      <c r="O1776" s="19">
        <v>6216</v>
      </c>
      <c r="P1776" s="229">
        <v>45631.478981481479</v>
      </c>
      <c r="Q1776" s="19">
        <v>6.2160000000000002</v>
      </c>
      <c r="R1776" s="19" t="s">
        <v>43</v>
      </c>
      <c r="S1776" s="62" t="s">
        <v>48</v>
      </c>
    </row>
    <row r="1777" spans="1:19" x14ac:dyDescent="0.25">
      <c r="A1777" s="62" t="s">
        <v>48</v>
      </c>
      <c r="B1777" s="19">
        <v>30349005</v>
      </c>
      <c r="C1777" s="19" t="s">
        <v>7552</v>
      </c>
      <c r="D1777" s="19">
        <v>377308</v>
      </c>
      <c r="E1777" s="19">
        <v>4595714</v>
      </c>
      <c r="F1777" s="19">
        <v>18</v>
      </c>
      <c r="G1777" s="36">
        <v>45631</v>
      </c>
      <c r="H1777" s="19">
        <v>1</v>
      </c>
      <c r="I1777" s="19">
        <v>0</v>
      </c>
      <c r="J1777" s="19">
        <v>0</v>
      </c>
      <c r="L1777" s="19">
        <v>1</v>
      </c>
      <c r="M1777" s="19">
        <v>4010427</v>
      </c>
      <c r="N1777" s="19" t="s">
        <v>215</v>
      </c>
      <c r="O1777" s="19">
        <v>525707</v>
      </c>
      <c r="P1777" s="229">
        <v>45631.485069444447</v>
      </c>
      <c r="Q1777" s="19">
        <v>525.70699999999999</v>
      </c>
      <c r="R1777" s="19" t="s">
        <v>43</v>
      </c>
      <c r="S1777" s="62" t="s">
        <v>48</v>
      </c>
    </row>
    <row r="1778" spans="1:19" x14ac:dyDescent="0.25">
      <c r="A1778" s="62" t="s">
        <v>48</v>
      </c>
      <c r="B1778" s="19">
        <v>30349005</v>
      </c>
      <c r="C1778" s="19" t="s">
        <v>7552</v>
      </c>
      <c r="D1778" s="19">
        <v>377308</v>
      </c>
      <c r="E1778" s="19">
        <v>4595714</v>
      </c>
      <c r="F1778" s="19">
        <v>19</v>
      </c>
      <c r="G1778" s="36">
        <v>45631</v>
      </c>
      <c r="H1778" s="19">
        <v>0</v>
      </c>
      <c r="I1778" s="19">
        <v>0</v>
      </c>
      <c r="J1778" s="19">
        <v>1938</v>
      </c>
      <c r="K1778" s="19" t="s">
        <v>163</v>
      </c>
      <c r="L1778" s="19">
        <v>1</v>
      </c>
      <c r="M1778" s="19">
        <v>4010427</v>
      </c>
      <c r="N1778" s="19" t="s">
        <v>215</v>
      </c>
      <c r="O1778" s="19">
        <v>11097</v>
      </c>
      <c r="P1778" s="229">
        <v>45631.485196759262</v>
      </c>
      <c r="Q1778" s="19">
        <v>11.097</v>
      </c>
      <c r="R1778" s="19" t="s">
        <v>43</v>
      </c>
      <c r="S1778" s="62" t="s">
        <v>48</v>
      </c>
    </row>
    <row r="1779" spans="1:19" x14ac:dyDescent="0.25">
      <c r="A1779" s="62" t="s">
        <v>48</v>
      </c>
      <c r="B1779" s="19">
        <v>30349005</v>
      </c>
      <c r="C1779" s="19" t="s">
        <v>7552</v>
      </c>
      <c r="D1779" s="19">
        <v>377308</v>
      </c>
      <c r="E1779" s="19">
        <v>4595714</v>
      </c>
      <c r="F1779" s="19">
        <v>20</v>
      </c>
      <c r="G1779" s="36">
        <v>45631</v>
      </c>
      <c r="H1779" s="19">
        <v>0</v>
      </c>
      <c r="I1779" s="19">
        <v>1</v>
      </c>
      <c r="J1779" s="19">
        <v>0</v>
      </c>
      <c r="L1779" s="19">
        <v>1</v>
      </c>
      <c r="O1779" s="19">
        <v>2400416</v>
      </c>
      <c r="P1779" s="229">
        <v>45631.512974537036</v>
      </c>
      <c r="Q1779" s="19">
        <v>2400.4160000000002</v>
      </c>
      <c r="R1779" s="19" t="s">
        <v>43</v>
      </c>
      <c r="S1779" s="62" t="s">
        <v>48</v>
      </c>
    </row>
    <row r="1780" spans="1:19" x14ac:dyDescent="0.25">
      <c r="A1780" s="62" t="s">
        <v>48</v>
      </c>
      <c r="B1780" s="19">
        <v>30349005</v>
      </c>
      <c r="C1780" s="19" t="s">
        <v>7552</v>
      </c>
      <c r="D1780" s="19">
        <v>377308</v>
      </c>
      <c r="E1780" s="19">
        <v>4595714</v>
      </c>
      <c r="F1780" s="19">
        <v>21</v>
      </c>
      <c r="G1780" s="36">
        <v>45631</v>
      </c>
      <c r="H1780" s="19">
        <v>1</v>
      </c>
      <c r="I1780" s="19">
        <v>0</v>
      </c>
      <c r="J1780" s="19">
        <v>0</v>
      </c>
      <c r="L1780" s="19">
        <v>1</v>
      </c>
      <c r="M1780" s="19">
        <v>431941</v>
      </c>
      <c r="N1780" s="19" t="s">
        <v>214</v>
      </c>
      <c r="O1780" s="19">
        <v>212600</v>
      </c>
      <c r="P1780" s="229">
        <v>45631.515439814815</v>
      </c>
      <c r="Q1780" s="19">
        <v>212.6</v>
      </c>
      <c r="R1780" s="19" t="s">
        <v>43</v>
      </c>
      <c r="S1780" s="62" t="s">
        <v>48</v>
      </c>
    </row>
    <row r="1781" spans="1:19" x14ac:dyDescent="0.25">
      <c r="A1781" s="62" t="s">
        <v>48</v>
      </c>
      <c r="B1781" s="19">
        <v>30349005</v>
      </c>
      <c r="C1781" s="19" t="s">
        <v>7552</v>
      </c>
      <c r="D1781" s="19">
        <v>377308</v>
      </c>
      <c r="E1781" s="19">
        <v>4595714</v>
      </c>
      <c r="F1781" s="19">
        <v>22</v>
      </c>
      <c r="G1781" s="36">
        <v>45631</v>
      </c>
      <c r="H1781" s="19">
        <v>0</v>
      </c>
      <c r="I1781" s="19">
        <v>0</v>
      </c>
      <c r="J1781" s="19">
        <v>1938</v>
      </c>
      <c r="K1781" s="19" t="s">
        <v>163</v>
      </c>
      <c r="L1781" s="19">
        <v>1</v>
      </c>
      <c r="M1781" s="19">
        <v>431941</v>
      </c>
      <c r="N1781" s="19" t="s">
        <v>214</v>
      </c>
      <c r="O1781" s="19">
        <v>152330</v>
      </c>
      <c r="P1781" s="229">
        <v>45631.517199074071</v>
      </c>
      <c r="Q1781" s="19">
        <v>152.33000000000001</v>
      </c>
      <c r="R1781" s="19" t="s">
        <v>43</v>
      </c>
      <c r="S1781" s="62" t="s">
        <v>48</v>
      </c>
    </row>
    <row r="1782" spans="1:19" x14ac:dyDescent="0.25">
      <c r="A1782" s="62" t="s">
        <v>48</v>
      </c>
      <c r="B1782" s="19">
        <v>30349005</v>
      </c>
      <c r="C1782" s="19" t="s">
        <v>7552</v>
      </c>
      <c r="D1782" s="19">
        <v>377308</v>
      </c>
      <c r="E1782" s="19">
        <v>4595714</v>
      </c>
      <c r="F1782" s="19">
        <v>23</v>
      </c>
      <c r="G1782" s="36">
        <v>45631</v>
      </c>
      <c r="H1782" s="19">
        <v>0</v>
      </c>
      <c r="I1782" s="19">
        <v>1</v>
      </c>
      <c r="J1782" s="19">
        <v>0</v>
      </c>
      <c r="L1782" s="19">
        <v>1</v>
      </c>
      <c r="O1782" s="19">
        <v>1219814</v>
      </c>
      <c r="P1782" s="229">
        <v>45631.531319444446</v>
      </c>
      <c r="Q1782" s="19">
        <v>1219.8140000000001</v>
      </c>
      <c r="R1782" s="19" t="s">
        <v>43</v>
      </c>
      <c r="S1782" s="62" t="s">
        <v>48</v>
      </c>
    </row>
    <row r="1783" spans="1:19" x14ac:dyDescent="0.25">
      <c r="A1783" s="62" t="s">
        <v>48</v>
      </c>
      <c r="B1783" s="19">
        <v>30349005</v>
      </c>
      <c r="C1783" s="19" t="s">
        <v>7552</v>
      </c>
      <c r="D1783" s="19">
        <v>377308</v>
      </c>
      <c r="E1783" s="19">
        <v>4595714</v>
      </c>
      <c r="F1783" s="19">
        <v>24</v>
      </c>
      <c r="G1783" s="36">
        <v>45631</v>
      </c>
      <c r="H1783" s="19">
        <v>1</v>
      </c>
      <c r="I1783" s="19">
        <v>0</v>
      </c>
      <c r="J1783" s="19">
        <v>0</v>
      </c>
      <c r="L1783" s="19">
        <v>1</v>
      </c>
      <c r="M1783" s="19">
        <v>431941</v>
      </c>
      <c r="N1783" s="19" t="s">
        <v>214</v>
      </c>
      <c r="O1783" s="19">
        <v>1478073</v>
      </c>
      <c r="P1783" s="229">
        <v>45631.548425925925</v>
      </c>
      <c r="Q1783" s="19">
        <v>1478.0730000000001</v>
      </c>
      <c r="R1783" s="19" t="s">
        <v>43</v>
      </c>
      <c r="S1783" s="62" t="s">
        <v>48</v>
      </c>
    </row>
    <row r="1784" spans="1:19" x14ac:dyDescent="0.25">
      <c r="A1784" s="62" t="s">
        <v>48</v>
      </c>
      <c r="B1784" s="19">
        <v>30349005</v>
      </c>
      <c r="C1784" s="19" t="s">
        <v>7552</v>
      </c>
      <c r="D1784" s="19">
        <v>377308</v>
      </c>
      <c r="E1784" s="19">
        <v>4595714</v>
      </c>
      <c r="F1784" s="19">
        <v>25</v>
      </c>
      <c r="G1784" s="36">
        <v>45631</v>
      </c>
      <c r="H1784" s="19">
        <v>0</v>
      </c>
      <c r="I1784" s="19">
        <v>0</v>
      </c>
      <c r="J1784" s="19">
        <v>1938</v>
      </c>
      <c r="K1784" s="19" t="s">
        <v>163</v>
      </c>
      <c r="L1784" s="19">
        <v>1</v>
      </c>
      <c r="M1784" s="19">
        <v>431941</v>
      </c>
      <c r="N1784" s="19" t="s">
        <v>214</v>
      </c>
      <c r="O1784" s="19">
        <v>114950</v>
      </c>
      <c r="P1784" s="229">
        <v>45631.549756944441</v>
      </c>
      <c r="Q1784" s="19">
        <v>114.95</v>
      </c>
      <c r="R1784" s="19" t="s">
        <v>43</v>
      </c>
      <c r="S1784" s="62" t="s">
        <v>48</v>
      </c>
    </row>
    <row r="1785" spans="1:19" x14ac:dyDescent="0.25">
      <c r="A1785" s="62" t="s">
        <v>48</v>
      </c>
      <c r="B1785" s="19">
        <v>30349005</v>
      </c>
      <c r="C1785" s="19" t="s">
        <v>7552</v>
      </c>
      <c r="D1785" s="19">
        <v>377308</v>
      </c>
      <c r="E1785" s="19">
        <v>4595714</v>
      </c>
      <c r="F1785" s="19">
        <v>26</v>
      </c>
      <c r="G1785" s="36">
        <v>45631</v>
      </c>
      <c r="H1785" s="19">
        <v>0</v>
      </c>
      <c r="I1785" s="19">
        <v>1</v>
      </c>
      <c r="J1785" s="19">
        <v>0</v>
      </c>
      <c r="L1785" s="19">
        <v>1</v>
      </c>
      <c r="O1785" s="19">
        <v>392543</v>
      </c>
      <c r="P1785" s="229">
        <v>45631.554305555554</v>
      </c>
      <c r="Q1785" s="19">
        <v>392.54300000000001</v>
      </c>
      <c r="R1785" s="19" t="s">
        <v>43</v>
      </c>
      <c r="S1785" s="62" t="s">
        <v>48</v>
      </c>
    </row>
    <row r="1786" spans="1:19" x14ac:dyDescent="0.25">
      <c r="A1786" s="62" t="s">
        <v>48</v>
      </c>
      <c r="B1786" s="19">
        <v>30349005</v>
      </c>
      <c r="C1786" s="19" t="s">
        <v>7552</v>
      </c>
      <c r="D1786" s="19">
        <v>377308</v>
      </c>
      <c r="E1786" s="19">
        <v>4595714</v>
      </c>
      <c r="F1786" s="19">
        <v>27</v>
      </c>
      <c r="G1786" s="36">
        <v>45631</v>
      </c>
      <c r="H1786" s="19">
        <v>0</v>
      </c>
      <c r="I1786" s="19">
        <v>0</v>
      </c>
      <c r="J1786" s="19">
        <v>1933</v>
      </c>
      <c r="K1786" s="19" t="s">
        <v>167</v>
      </c>
      <c r="L1786" s="19">
        <v>1</v>
      </c>
      <c r="O1786" s="19">
        <v>3545030</v>
      </c>
      <c r="P1786" s="229">
        <v>45631.595335648148</v>
      </c>
      <c r="Q1786" s="19">
        <v>3545.03</v>
      </c>
      <c r="R1786" s="19" t="s">
        <v>43</v>
      </c>
      <c r="S1786" s="62" t="s">
        <v>48</v>
      </c>
    </row>
    <row r="1787" spans="1:19" x14ac:dyDescent="0.25">
      <c r="A1787" s="62" t="s">
        <v>48</v>
      </c>
      <c r="B1787" s="19">
        <v>30349005</v>
      </c>
      <c r="C1787" s="19" t="s">
        <v>7552</v>
      </c>
      <c r="D1787" s="19">
        <v>377308</v>
      </c>
      <c r="E1787" s="19">
        <v>4595714</v>
      </c>
      <c r="F1787" s="19">
        <v>28</v>
      </c>
      <c r="G1787" s="36">
        <v>45631</v>
      </c>
      <c r="H1787" s="19">
        <v>0</v>
      </c>
      <c r="I1787" s="19">
        <v>1</v>
      </c>
      <c r="J1787" s="19">
        <v>0</v>
      </c>
      <c r="L1787" s="19">
        <v>1</v>
      </c>
      <c r="O1787" s="19">
        <v>1238000</v>
      </c>
      <c r="P1787" s="229">
        <v>45631.609664351854</v>
      </c>
      <c r="Q1787" s="19">
        <v>1238</v>
      </c>
      <c r="R1787" s="19" t="s">
        <v>43</v>
      </c>
      <c r="S1787" s="62" t="s">
        <v>48</v>
      </c>
    </row>
    <row r="1788" spans="1:19" x14ac:dyDescent="0.25">
      <c r="A1788" s="62" t="s">
        <v>48</v>
      </c>
      <c r="B1788" s="19">
        <v>30349005</v>
      </c>
      <c r="C1788" s="19" t="s">
        <v>7552</v>
      </c>
      <c r="D1788" s="19">
        <v>377308</v>
      </c>
      <c r="E1788" s="19">
        <v>4595714</v>
      </c>
      <c r="F1788" s="19">
        <v>29</v>
      </c>
      <c r="G1788" s="36">
        <v>45631</v>
      </c>
      <c r="H1788" s="19">
        <v>0</v>
      </c>
      <c r="I1788" s="19">
        <v>0</v>
      </c>
      <c r="J1788" s="19">
        <v>-3</v>
      </c>
      <c r="K1788" s="19" t="s">
        <v>185</v>
      </c>
      <c r="L1788" s="19">
        <v>1</v>
      </c>
      <c r="O1788" s="19">
        <v>8340</v>
      </c>
      <c r="P1788" s="229">
        <v>45631.609756944446</v>
      </c>
      <c r="Q1788" s="19">
        <v>8.34</v>
      </c>
      <c r="R1788" s="19" t="s">
        <v>43</v>
      </c>
      <c r="S1788" s="62" t="s">
        <v>48</v>
      </c>
    </row>
    <row r="1789" spans="1:19" x14ac:dyDescent="0.25">
      <c r="A1789" s="62" t="s">
        <v>48</v>
      </c>
      <c r="B1789" s="19">
        <v>30349005</v>
      </c>
      <c r="C1789" s="19" t="s">
        <v>7552</v>
      </c>
      <c r="D1789" s="19">
        <v>377308</v>
      </c>
      <c r="E1789" s="19">
        <v>4595714</v>
      </c>
      <c r="F1789" s="19">
        <v>30</v>
      </c>
      <c r="G1789" s="36">
        <v>45631</v>
      </c>
      <c r="H1789" s="19">
        <v>1</v>
      </c>
      <c r="I1789" s="19">
        <v>0</v>
      </c>
      <c r="J1789" s="19">
        <v>0</v>
      </c>
      <c r="L1789" s="19">
        <v>1</v>
      </c>
      <c r="M1789" s="19">
        <v>4010427</v>
      </c>
      <c r="N1789" s="19" t="s">
        <v>215</v>
      </c>
      <c r="O1789" s="19">
        <v>149097</v>
      </c>
      <c r="P1789" s="229">
        <v>45631.611481481479</v>
      </c>
      <c r="Q1789" s="19">
        <v>149.09700000000001</v>
      </c>
      <c r="R1789" s="19" t="s">
        <v>43</v>
      </c>
      <c r="S1789" s="62" t="s">
        <v>48</v>
      </c>
    </row>
    <row r="1790" spans="1:19" x14ac:dyDescent="0.25">
      <c r="A1790" s="62" t="s">
        <v>48</v>
      </c>
      <c r="B1790" s="19">
        <v>30349005</v>
      </c>
      <c r="C1790" s="19" t="s">
        <v>7552</v>
      </c>
      <c r="D1790" s="19">
        <v>377308</v>
      </c>
      <c r="E1790" s="19">
        <v>4595714</v>
      </c>
      <c r="F1790" s="19">
        <v>31</v>
      </c>
      <c r="G1790" s="36">
        <v>45631</v>
      </c>
      <c r="H1790" s="19">
        <v>0</v>
      </c>
      <c r="I1790" s="19">
        <v>0</v>
      </c>
      <c r="J1790" s="19">
        <v>1938</v>
      </c>
      <c r="K1790" s="19" t="s">
        <v>163</v>
      </c>
      <c r="L1790" s="19">
        <v>1</v>
      </c>
      <c r="M1790" s="19">
        <v>4010427</v>
      </c>
      <c r="N1790" s="19" t="s">
        <v>215</v>
      </c>
      <c r="O1790" s="19">
        <v>82673</v>
      </c>
      <c r="P1790" s="229">
        <v>45631.612442129626</v>
      </c>
      <c r="Q1790" s="19">
        <v>82.673000000000002</v>
      </c>
      <c r="R1790" s="19" t="s">
        <v>43</v>
      </c>
      <c r="S1790" s="62" t="s">
        <v>48</v>
      </c>
    </row>
    <row r="1791" spans="1:19" x14ac:dyDescent="0.25">
      <c r="A1791" s="62" t="s">
        <v>48</v>
      </c>
      <c r="B1791" s="19">
        <v>30349005</v>
      </c>
      <c r="C1791" s="19" t="s">
        <v>7552</v>
      </c>
      <c r="D1791" s="19">
        <v>377308</v>
      </c>
      <c r="E1791" s="19">
        <v>4595714</v>
      </c>
      <c r="F1791" s="19">
        <v>32</v>
      </c>
      <c r="G1791" s="36">
        <v>45631</v>
      </c>
      <c r="H1791" s="19">
        <v>0</v>
      </c>
      <c r="I1791" s="19">
        <v>1</v>
      </c>
      <c r="J1791" s="19">
        <v>0</v>
      </c>
      <c r="L1791" s="19">
        <v>1</v>
      </c>
      <c r="O1791" s="19">
        <v>1433987</v>
      </c>
      <c r="P1791" s="229">
        <v>45631.62903935185</v>
      </c>
      <c r="Q1791" s="19">
        <v>1433.9870000000001</v>
      </c>
      <c r="R1791" s="19" t="s">
        <v>43</v>
      </c>
      <c r="S1791" s="62" t="s">
        <v>48</v>
      </c>
    </row>
    <row r="1792" spans="1:19" x14ac:dyDescent="0.25">
      <c r="A1792" s="62" t="s">
        <v>48</v>
      </c>
      <c r="B1792" s="19">
        <v>30349005</v>
      </c>
      <c r="C1792" s="19" t="s">
        <v>7552</v>
      </c>
      <c r="D1792" s="19">
        <v>377308</v>
      </c>
      <c r="E1792" s="19">
        <v>4595714</v>
      </c>
      <c r="F1792" s="19">
        <v>33</v>
      </c>
      <c r="G1792" s="36">
        <v>45631</v>
      </c>
      <c r="H1792" s="19">
        <v>1</v>
      </c>
      <c r="I1792" s="19">
        <v>0</v>
      </c>
      <c r="J1792" s="19">
        <v>0</v>
      </c>
      <c r="L1792" s="19">
        <v>1</v>
      </c>
      <c r="M1792" s="19">
        <v>431941</v>
      </c>
      <c r="N1792" s="19" t="s">
        <v>214</v>
      </c>
      <c r="O1792" s="19">
        <v>1448463</v>
      </c>
      <c r="P1792" s="229">
        <v>45631.645798611113</v>
      </c>
      <c r="Q1792" s="19">
        <v>1448.463</v>
      </c>
      <c r="R1792" s="19" t="s">
        <v>43</v>
      </c>
      <c r="S1792" s="62" t="s">
        <v>48</v>
      </c>
    </row>
    <row r="1793" spans="1:19" x14ac:dyDescent="0.25">
      <c r="A1793" s="62" t="s">
        <v>48</v>
      </c>
      <c r="B1793" s="19">
        <v>30349005</v>
      </c>
      <c r="C1793" s="19" t="s">
        <v>7552</v>
      </c>
      <c r="D1793" s="19">
        <v>377308</v>
      </c>
      <c r="E1793" s="19">
        <v>4595714</v>
      </c>
      <c r="F1793" s="19">
        <v>34</v>
      </c>
      <c r="G1793" s="36">
        <v>45631</v>
      </c>
      <c r="H1793" s="19">
        <v>0</v>
      </c>
      <c r="I1793" s="19">
        <v>0</v>
      </c>
      <c r="J1793" s="19">
        <v>1938</v>
      </c>
      <c r="K1793" s="19" t="s">
        <v>163</v>
      </c>
      <c r="L1793" s="19">
        <v>1</v>
      </c>
      <c r="M1793" s="19">
        <v>431941</v>
      </c>
      <c r="N1793" s="19" t="s">
        <v>214</v>
      </c>
      <c r="O1793" s="19">
        <v>13854</v>
      </c>
      <c r="P1793" s="229">
        <v>45631.645960648151</v>
      </c>
      <c r="Q1793" s="19">
        <v>13.853999999999999</v>
      </c>
      <c r="R1793" s="19" t="s">
        <v>43</v>
      </c>
      <c r="S1793" s="62" t="s">
        <v>48</v>
      </c>
    </row>
    <row r="1794" spans="1:19" x14ac:dyDescent="0.25">
      <c r="A1794" s="62" t="s">
        <v>48</v>
      </c>
      <c r="B1794" s="19">
        <v>30349005</v>
      </c>
      <c r="C1794" s="19" t="s">
        <v>7552</v>
      </c>
      <c r="D1794" s="19">
        <v>377308</v>
      </c>
      <c r="E1794" s="19">
        <v>4595714</v>
      </c>
      <c r="F1794" s="19">
        <v>35</v>
      </c>
      <c r="G1794" s="36">
        <v>45631</v>
      </c>
      <c r="H1794" s="19">
        <v>0</v>
      </c>
      <c r="I1794" s="19">
        <v>1</v>
      </c>
      <c r="J1794" s="19">
        <v>0</v>
      </c>
      <c r="L1794" s="19">
        <v>1</v>
      </c>
      <c r="O1794" s="19">
        <v>1198523</v>
      </c>
      <c r="P1794" s="229">
        <v>45631.659837962965</v>
      </c>
      <c r="Q1794" s="19">
        <v>1198.5229999999999</v>
      </c>
      <c r="R1794" s="19" t="s">
        <v>43</v>
      </c>
      <c r="S1794" s="62" t="s">
        <v>48</v>
      </c>
    </row>
    <row r="1795" spans="1:19" x14ac:dyDescent="0.25">
      <c r="A1795" s="62" t="s">
        <v>48</v>
      </c>
      <c r="B1795" s="19">
        <v>30349005</v>
      </c>
      <c r="C1795" s="19" t="s">
        <v>7552</v>
      </c>
      <c r="D1795" s="19">
        <v>377308</v>
      </c>
      <c r="E1795" s="19">
        <v>4595714</v>
      </c>
      <c r="F1795" s="19">
        <v>36</v>
      </c>
      <c r="G1795" s="36">
        <v>45631</v>
      </c>
      <c r="H1795" s="19">
        <v>0</v>
      </c>
      <c r="I1795" s="19">
        <v>0</v>
      </c>
      <c r="J1795" s="19">
        <v>1934</v>
      </c>
      <c r="K1795" s="19" t="s">
        <v>160</v>
      </c>
      <c r="L1795" s="19">
        <v>1</v>
      </c>
      <c r="O1795" s="19">
        <v>769830</v>
      </c>
      <c r="P1795" s="229">
        <v>45631.668749999997</v>
      </c>
      <c r="Q1795" s="19">
        <v>769.83</v>
      </c>
      <c r="R1795" s="19" t="s">
        <v>43</v>
      </c>
      <c r="S1795" s="62" t="s">
        <v>48</v>
      </c>
    </row>
    <row r="1796" spans="1:19" x14ac:dyDescent="0.25">
      <c r="A1796" s="62" t="s">
        <v>48</v>
      </c>
      <c r="B1796" s="19">
        <v>30349005</v>
      </c>
      <c r="C1796" s="19" t="s">
        <v>7552</v>
      </c>
      <c r="D1796" s="19">
        <v>377308</v>
      </c>
      <c r="E1796" s="19">
        <v>4595714</v>
      </c>
      <c r="F1796" s="19">
        <v>37</v>
      </c>
      <c r="G1796" s="36">
        <v>45631</v>
      </c>
      <c r="H1796" s="19">
        <v>0</v>
      </c>
      <c r="I1796" s="19">
        <v>1</v>
      </c>
      <c r="J1796" s="19">
        <v>0</v>
      </c>
      <c r="L1796" s="19">
        <v>1</v>
      </c>
      <c r="O1796" s="19">
        <v>649590</v>
      </c>
      <c r="P1796" s="229">
        <v>45631.676261574074</v>
      </c>
      <c r="Q1796" s="19">
        <v>649.59</v>
      </c>
      <c r="R1796" s="19" t="s">
        <v>43</v>
      </c>
      <c r="S1796" s="62" t="s">
        <v>48</v>
      </c>
    </row>
    <row r="1797" spans="1:19" x14ac:dyDescent="0.25">
      <c r="A1797" s="62" t="s">
        <v>48</v>
      </c>
      <c r="B1797" s="19">
        <v>30349005</v>
      </c>
      <c r="C1797" s="19" t="s">
        <v>7552</v>
      </c>
      <c r="D1797" s="19">
        <v>377308</v>
      </c>
      <c r="E1797" s="19">
        <v>4595714</v>
      </c>
      <c r="F1797" s="19">
        <v>38</v>
      </c>
      <c r="G1797" s="36">
        <v>45631</v>
      </c>
      <c r="H1797" s="19">
        <v>1</v>
      </c>
      <c r="I1797" s="19">
        <v>0</v>
      </c>
      <c r="J1797" s="19">
        <v>0</v>
      </c>
      <c r="L1797" s="19">
        <v>1</v>
      </c>
      <c r="M1797" s="19">
        <v>431941</v>
      </c>
      <c r="N1797" s="19" t="s">
        <v>214</v>
      </c>
      <c r="O1797" s="19">
        <v>642447</v>
      </c>
      <c r="P1797" s="229">
        <v>45631.683703703704</v>
      </c>
      <c r="Q1797" s="19">
        <v>642.447</v>
      </c>
      <c r="R1797" s="19" t="s">
        <v>43</v>
      </c>
      <c r="S1797" s="62" t="s">
        <v>48</v>
      </c>
    </row>
    <row r="1798" spans="1:19" x14ac:dyDescent="0.25">
      <c r="A1798" s="62" t="s">
        <v>48</v>
      </c>
      <c r="B1798" s="19">
        <v>30349005</v>
      </c>
      <c r="C1798" s="19" t="s">
        <v>7552</v>
      </c>
      <c r="D1798" s="19">
        <v>377308</v>
      </c>
      <c r="E1798" s="19">
        <v>4595714</v>
      </c>
      <c r="F1798" s="19">
        <v>39</v>
      </c>
      <c r="G1798" s="36">
        <v>45631</v>
      </c>
      <c r="H1798" s="19">
        <v>0</v>
      </c>
      <c r="I1798" s="19">
        <v>0</v>
      </c>
      <c r="J1798" s="19">
        <v>1938</v>
      </c>
      <c r="K1798" s="19" t="s">
        <v>163</v>
      </c>
      <c r="L1798" s="19">
        <v>1</v>
      </c>
      <c r="M1798" s="19">
        <v>431941</v>
      </c>
      <c r="N1798" s="19" t="s">
        <v>214</v>
      </c>
      <c r="O1798" s="19">
        <v>513473</v>
      </c>
      <c r="P1798" s="229">
        <v>45631.689641203702</v>
      </c>
      <c r="Q1798" s="19">
        <v>513.47299999999996</v>
      </c>
      <c r="R1798" s="19" t="s">
        <v>43</v>
      </c>
      <c r="S1798" s="62" t="s">
        <v>48</v>
      </c>
    </row>
    <row r="1799" spans="1:19" x14ac:dyDescent="0.25">
      <c r="A1799" s="62" t="s">
        <v>48</v>
      </c>
      <c r="B1799" s="19">
        <v>30349005</v>
      </c>
      <c r="C1799" s="19" t="s">
        <v>7552</v>
      </c>
      <c r="D1799" s="19">
        <v>377308</v>
      </c>
      <c r="E1799" s="19">
        <v>4595714</v>
      </c>
      <c r="F1799" s="19">
        <v>40</v>
      </c>
      <c r="G1799" s="36">
        <v>45631</v>
      </c>
      <c r="H1799" s="19">
        <v>0</v>
      </c>
      <c r="I1799" s="19">
        <v>1</v>
      </c>
      <c r="J1799" s="19">
        <v>0</v>
      </c>
      <c r="L1799" s="19">
        <v>1</v>
      </c>
      <c r="O1799" s="19">
        <v>1799427</v>
      </c>
      <c r="P1799" s="229">
        <v>45631.710462962961</v>
      </c>
      <c r="Q1799" s="19">
        <v>1799.4269999999999</v>
      </c>
      <c r="R1799" s="19" t="s">
        <v>43</v>
      </c>
      <c r="S1799" s="62" t="s">
        <v>48</v>
      </c>
    </row>
    <row r="1800" spans="1:19" x14ac:dyDescent="0.25">
      <c r="A1800" s="62" t="s">
        <v>48</v>
      </c>
      <c r="B1800" s="19">
        <v>30349005</v>
      </c>
      <c r="C1800" s="19" t="s">
        <v>7552</v>
      </c>
      <c r="D1800" s="19">
        <v>377308</v>
      </c>
      <c r="E1800" s="19">
        <v>4595714</v>
      </c>
      <c r="F1800" s="19">
        <v>41</v>
      </c>
      <c r="G1800" s="36">
        <v>45631</v>
      </c>
      <c r="H1800" s="19">
        <v>0</v>
      </c>
      <c r="I1800" s="19">
        <v>0</v>
      </c>
      <c r="J1800" s="19">
        <v>0</v>
      </c>
      <c r="L1800" s="19">
        <v>2</v>
      </c>
      <c r="O1800" s="19">
        <v>0</v>
      </c>
      <c r="P1800" s="229">
        <v>45631.710462962961</v>
      </c>
      <c r="Q1800" s="19">
        <v>0</v>
      </c>
      <c r="R1800" s="19" t="s">
        <v>43</v>
      </c>
      <c r="S1800" s="62" t="s">
        <v>48</v>
      </c>
    </row>
    <row r="1801" spans="1:19" x14ac:dyDescent="0.25">
      <c r="A1801" s="62" t="s">
        <v>48</v>
      </c>
      <c r="B1801" s="19">
        <v>30349005</v>
      </c>
      <c r="C1801" s="19" t="s">
        <v>7552</v>
      </c>
      <c r="D1801" s="19">
        <v>377308</v>
      </c>
      <c r="E1801" s="19">
        <v>4595714</v>
      </c>
      <c r="F1801" s="19">
        <v>1</v>
      </c>
      <c r="G1801" s="36">
        <v>45632</v>
      </c>
      <c r="H1801" s="19">
        <v>0</v>
      </c>
      <c r="I1801" s="19">
        <v>0</v>
      </c>
      <c r="J1801" s="19">
        <v>0</v>
      </c>
      <c r="L1801" s="19">
        <v>0</v>
      </c>
      <c r="O1801" s="19">
        <v>3</v>
      </c>
      <c r="P1801" s="229">
        <v>45632.305092592593</v>
      </c>
      <c r="Q1801" s="19">
        <v>3.0000000000000001E-3</v>
      </c>
      <c r="R1801" s="19" t="s">
        <v>43</v>
      </c>
      <c r="S1801" s="62" t="s">
        <v>48</v>
      </c>
    </row>
    <row r="1802" spans="1:19" x14ac:dyDescent="0.25">
      <c r="A1802" s="62" t="s">
        <v>48</v>
      </c>
      <c r="B1802" s="19">
        <v>30349005</v>
      </c>
      <c r="C1802" s="19" t="s">
        <v>7552</v>
      </c>
      <c r="D1802" s="19">
        <v>377308</v>
      </c>
      <c r="E1802" s="19">
        <v>4595714</v>
      </c>
      <c r="F1802" s="19">
        <v>2</v>
      </c>
      <c r="G1802" s="36">
        <v>45632</v>
      </c>
      <c r="H1802" s="19">
        <v>0</v>
      </c>
      <c r="I1802" s="19">
        <v>0</v>
      </c>
      <c r="J1802" s="19">
        <v>0</v>
      </c>
      <c r="L1802" s="19">
        <v>1</v>
      </c>
      <c r="O1802" s="19">
        <v>2408347</v>
      </c>
      <c r="P1802" s="229">
        <v>45632.332962962966</v>
      </c>
      <c r="Q1802" s="19">
        <v>2408.3470000000002</v>
      </c>
      <c r="R1802" s="19" t="s">
        <v>43</v>
      </c>
      <c r="S1802" s="62" t="s">
        <v>48</v>
      </c>
    </row>
    <row r="1803" spans="1:19" x14ac:dyDescent="0.25">
      <c r="A1803" s="62" t="s">
        <v>48</v>
      </c>
      <c r="B1803" s="19">
        <v>30349005</v>
      </c>
      <c r="C1803" s="19" t="s">
        <v>7552</v>
      </c>
      <c r="D1803" s="19">
        <v>377308</v>
      </c>
      <c r="E1803" s="19">
        <v>4595714</v>
      </c>
      <c r="F1803" s="19">
        <v>3</v>
      </c>
      <c r="G1803" s="36">
        <v>45632</v>
      </c>
      <c r="H1803" s="19">
        <v>0</v>
      </c>
      <c r="I1803" s="19">
        <v>1</v>
      </c>
      <c r="J1803" s="19">
        <v>0</v>
      </c>
      <c r="L1803" s="19">
        <v>1</v>
      </c>
      <c r="O1803" s="19">
        <v>224873</v>
      </c>
      <c r="P1803" s="229">
        <v>45632.33556712963</v>
      </c>
      <c r="Q1803" s="19">
        <v>224.87299999999999</v>
      </c>
      <c r="R1803" s="19" t="s">
        <v>43</v>
      </c>
      <c r="S1803" s="62" t="s">
        <v>48</v>
      </c>
    </row>
    <row r="1804" spans="1:19" x14ac:dyDescent="0.25">
      <c r="A1804" s="62" t="s">
        <v>48</v>
      </c>
      <c r="B1804" s="19">
        <v>30349005</v>
      </c>
      <c r="C1804" s="19" t="s">
        <v>7552</v>
      </c>
      <c r="D1804" s="19">
        <v>377308</v>
      </c>
      <c r="E1804" s="19">
        <v>4595714</v>
      </c>
      <c r="F1804" s="19">
        <v>4</v>
      </c>
      <c r="G1804" s="36">
        <v>45632</v>
      </c>
      <c r="H1804" s="19">
        <v>0</v>
      </c>
      <c r="I1804" s="19">
        <v>0</v>
      </c>
      <c r="J1804" s="19">
        <v>-3</v>
      </c>
      <c r="K1804" s="19" t="s">
        <v>185</v>
      </c>
      <c r="L1804" s="19">
        <v>1</v>
      </c>
      <c r="O1804" s="19">
        <v>13530</v>
      </c>
      <c r="P1804" s="229">
        <v>45632.335717592592</v>
      </c>
      <c r="Q1804" s="19">
        <v>13.53</v>
      </c>
      <c r="R1804" s="19" t="s">
        <v>43</v>
      </c>
      <c r="S1804" s="62" t="s">
        <v>48</v>
      </c>
    </row>
    <row r="1805" spans="1:19" x14ac:dyDescent="0.25">
      <c r="A1805" s="62" t="s">
        <v>48</v>
      </c>
      <c r="B1805" s="19">
        <v>30349005</v>
      </c>
      <c r="C1805" s="19" t="s">
        <v>7552</v>
      </c>
      <c r="D1805" s="19">
        <v>377308</v>
      </c>
      <c r="E1805" s="19">
        <v>4595714</v>
      </c>
      <c r="F1805" s="19">
        <v>5</v>
      </c>
      <c r="G1805" s="36">
        <v>45632</v>
      </c>
      <c r="H1805" s="19">
        <v>1</v>
      </c>
      <c r="I1805" s="19">
        <v>0</v>
      </c>
      <c r="J1805" s="19">
        <v>0</v>
      </c>
      <c r="L1805" s="19">
        <v>1</v>
      </c>
      <c r="M1805" s="19">
        <v>4010427</v>
      </c>
      <c r="N1805" s="19" t="s">
        <v>215</v>
      </c>
      <c r="O1805" s="19">
        <v>1092373</v>
      </c>
      <c r="P1805" s="229">
        <v>45632.348368055558</v>
      </c>
      <c r="Q1805" s="19">
        <v>1092.373</v>
      </c>
      <c r="R1805" s="19" t="s">
        <v>43</v>
      </c>
      <c r="S1805" s="62" t="s">
        <v>48</v>
      </c>
    </row>
    <row r="1806" spans="1:19" x14ac:dyDescent="0.25">
      <c r="A1806" s="62" t="s">
        <v>48</v>
      </c>
      <c r="B1806" s="19">
        <v>30349005</v>
      </c>
      <c r="C1806" s="19" t="s">
        <v>7552</v>
      </c>
      <c r="D1806" s="19">
        <v>377308</v>
      </c>
      <c r="E1806" s="19">
        <v>4595714</v>
      </c>
      <c r="F1806" s="19">
        <v>6</v>
      </c>
      <c r="G1806" s="36">
        <v>45632</v>
      </c>
      <c r="H1806" s="19">
        <v>0</v>
      </c>
      <c r="I1806" s="19">
        <v>0</v>
      </c>
      <c r="J1806" s="19">
        <v>1938</v>
      </c>
      <c r="K1806" s="19" t="s">
        <v>163</v>
      </c>
      <c r="L1806" s="19">
        <v>1</v>
      </c>
      <c r="M1806" s="19">
        <v>4010427</v>
      </c>
      <c r="N1806" s="19" t="s">
        <v>215</v>
      </c>
      <c r="O1806" s="19">
        <v>98884</v>
      </c>
      <c r="P1806" s="229">
        <v>45632.34951388889</v>
      </c>
      <c r="Q1806" s="19">
        <v>98.884</v>
      </c>
      <c r="R1806" s="19" t="s">
        <v>43</v>
      </c>
      <c r="S1806" s="62" t="s">
        <v>48</v>
      </c>
    </row>
    <row r="1807" spans="1:19" x14ac:dyDescent="0.25">
      <c r="A1807" s="62" t="s">
        <v>48</v>
      </c>
      <c r="B1807" s="19">
        <v>30349005</v>
      </c>
      <c r="C1807" s="19" t="s">
        <v>7552</v>
      </c>
      <c r="D1807" s="19">
        <v>377308</v>
      </c>
      <c r="E1807" s="19">
        <v>4595714</v>
      </c>
      <c r="F1807" s="19">
        <v>7</v>
      </c>
      <c r="G1807" s="36">
        <v>45632</v>
      </c>
      <c r="H1807" s="19">
        <v>0</v>
      </c>
      <c r="I1807" s="19">
        <v>1</v>
      </c>
      <c r="J1807" s="19">
        <v>0</v>
      </c>
      <c r="L1807" s="19">
        <v>1</v>
      </c>
      <c r="O1807" s="19">
        <v>2675260</v>
      </c>
      <c r="P1807" s="229">
        <v>45632.380474537036</v>
      </c>
      <c r="Q1807" s="19">
        <v>2675.26</v>
      </c>
      <c r="R1807" s="19" t="s">
        <v>43</v>
      </c>
      <c r="S1807" s="62" t="s">
        <v>48</v>
      </c>
    </row>
    <row r="1808" spans="1:19" x14ac:dyDescent="0.25">
      <c r="A1808" s="62" t="s">
        <v>48</v>
      </c>
      <c r="B1808" s="19">
        <v>30349005</v>
      </c>
      <c r="C1808" s="19" t="s">
        <v>7552</v>
      </c>
      <c r="D1808" s="19">
        <v>377308</v>
      </c>
      <c r="E1808" s="19">
        <v>4595714</v>
      </c>
      <c r="F1808" s="19">
        <v>8</v>
      </c>
      <c r="G1808" s="36">
        <v>45632</v>
      </c>
      <c r="H1808" s="19">
        <v>0</v>
      </c>
      <c r="I1808" s="19">
        <v>0</v>
      </c>
      <c r="J1808" s="19">
        <v>-3</v>
      </c>
      <c r="K1808" s="19" t="s">
        <v>185</v>
      </c>
      <c r="L1808" s="19">
        <v>1</v>
      </c>
      <c r="O1808" s="19">
        <v>7160</v>
      </c>
      <c r="P1808" s="229">
        <v>45632.380555555559</v>
      </c>
      <c r="Q1808" s="19">
        <v>7.16</v>
      </c>
      <c r="R1808" s="19" t="s">
        <v>43</v>
      </c>
      <c r="S1808" s="62" t="s">
        <v>48</v>
      </c>
    </row>
    <row r="1809" spans="1:19" x14ac:dyDescent="0.25">
      <c r="A1809" s="62" t="s">
        <v>48</v>
      </c>
      <c r="B1809" s="19">
        <v>30349005</v>
      </c>
      <c r="C1809" s="19" t="s">
        <v>7552</v>
      </c>
      <c r="D1809" s="19">
        <v>377308</v>
      </c>
      <c r="E1809" s="19">
        <v>4595714</v>
      </c>
      <c r="F1809" s="19">
        <v>9</v>
      </c>
      <c r="G1809" s="36">
        <v>45632</v>
      </c>
      <c r="H1809" s="19">
        <v>1</v>
      </c>
      <c r="I1809" s="19">
        <v>0</v>
      </c>
      <c r="J1809" s="19">
        <v>0</v>
      </c>
      <c r="L1809" s="19">
        <v>1</v>
      </c>
      <c r="M1809" s="19">
        <v>4010427</v>
      </c>
      <c r="N1809" s="19" t="s">
        <v>215</v>
      </c>
      <c r="O1809" s="19">
        <v>387016</v>
      </c>
      <c r="P1809" s="229">
        <v>45632.385034722225</v>
      </c>
      <c r="Q1809" s="19">
        <v>387.01600000000002</v>
      </c>
      <c r="R1809" s="19" t="s">
        <v>43</v>
      </c>
      <c r="S1809" s="62" t="s">
        <v>48</v>
      </c>
    </row>
    <row r="1810" spans="1:19" x14ac:dyDescent="0.25">
      <c r="A1810" s="62" t="s">
        <v>48</v>
      </c>
      <c r="B1810" s="19">
        <v>30349005</v>
      </c>
      <c r="C1810" s="19" t="s">
        <v>7552</v>
      </c>
      <c r="D1810" s="19">
        <v>377308</v>
      </c>
      <c r="E1810" s="19">
        <v>4595714</v>
      </c>
      <c r="F1810" s="19">
        <v>10</v>
      </c>
      <c r="G1810" s="36">
        <v>45632</v>
      </c>
      <c r="H1810" s="19">
        <v>0</v>
      </c>
      <c r="I1810" s="19">
        <v>0</v>
      </c>
      <c r="J1810" s="19">
        <v>1938</v>
      </c>
      <c r="K1810" s="19" t="s">
        <v>163</v>
      </c>
      <c r="L1810" s="19">
        <v>1</v>
      </c>
      <c r="M1810" s="19">
        <v>4010427</v>
      </c>
      <c r="N1810" s="19" t="s">
        <v>215</v>
      </c>
      <c r="O1810" s="19">
        <v>157464</v>
      </c>
      <c r="P1810" s="229">
        <v>45632.38685185185</v>
      </c>
      <c r="Q1810" s="19">
        <v>157.464</v>
      </c>
      <c r="R1810" s="19" t="s">
        <v>43</v>
      </c>
      <c r="S1810" s="62" t="s">
        <v>48</v>
      </c>
    </row>
    <row r="1811" spans="1:19" x14ac:dyDescent="0.25">
      <c r="A1811" s="62" t="s">
        <v>48</v>
      </c>
      <c r="B1811" s="19">
        <v>30349005</v>
      </c>
      <c r="C1811" s="19" t="s">
        <v>7552</v>
      </c>
      <c r="D1811" s="19">
        <v>377308</v>
      </c>
      <c r="E1811" s="19">
        <v>4595714</v>
      </c>
      <c r="F1811" s="19">
        <v>11</v>
      </c>
      <c r="G1811" s="36">
        <v>45632</v>
      </c>
      <c r="H1811" s="19">
        <v>0</v>
      </c>
      <c r="I1811" s="19">
        <v>1</v>
      </c>
      <c r="J1811" s="19">
        <v>0</v>
      </c>
      <c r="L1811" s="19">
        <v>1</v>
      </c>
      <c r="O1811" s="19">
        <v>2560103</v>
      </c>
      <c r="P1811" s="229">
        <v>45632.416493055556</v>
      </c>
      <c r="Q1811" s="19">
        <v>2560.1030000000001</v>
      </c>
      <c r="R1811" s="19" t="s">
        <v>43</v>
      </c>
      <c r="S1811" s="62" t="s">
        <v>48</v>
      </c>
    </row>
    <row r="1812" spans="1:19" x14ac:dyDescent="0.25">
      <c r="A1812" s="62" t="s">
        <v>48</v>
      </c>
      <c r="B1812" s="19">
        <v>30349005</v>
      </c>
      <c r="C1812" s="19" t="s">
        <v>7552</v>
      </c>
      <c r="D1812" s="19">
        <v>377308</v>
      </c>
      <c r="E1812" s="19">
        <v>4595714</v>
      </c>
      <c r="F1812" s="19">
        <v>12</v>
      </c>
      <c r="G1812" s="36">
        <v>45632</v>
      </c>
      <c r="H1812" s="19">
        <v>0</v>
      </c>
      <c r="I1812" s="19">
        <v>0</v>
      </c>
      <c r="J1812" s="19">
        <v>-3</v>
      </c>
      <c r="K1812" s="19" t="s">
        <v>185</v>
      </c>
      <c r="L1812" s="19">
        <v>1</v>
      </c>
      <c r="O1812" s="19">
        <v>6627</v>
      </c>
      <c r="P1812" s="229">
        <v>45632.416562500002</v>
      </c>
      <c r="Q1812" s="19">
        <v>6.6269999999999998</v>
      </c>
      <c r="R1812" s="19" t="s">
        <v>43</v>
      </c>
      <c r="S1812" s="62" t="s">
        <v>48</v>
      </c>
    </row>
    <row r="1813" spans="1:19" x14ac:dyDescent="0.25">
      <c r="A1813" s="62" t="s">
        <v>48</v>
      </c>
      <c r="B1813" s="19">
        <v>30349005</v>
      </c>
      <c r="C1813" s="19" t="s">
        <v>7552</v>
      </c>
      <c r="D1813" s="19">
        <v>377308</v>
      </c>
      <c r="E1813" s="19">
        <v>4595714</v>
      </c>
      <c r="F1813" s="19">
        <v>13</v>
      </c>
      <c r="G1813" s="36">
        <v>45632</v>
      </c>
      <c r="H1813" s="19">
        <v>1</v>
      </c>
      <c r="I1813" s="19">
        <v>0</v>
      </c>
      <c r="J1813" s="19">
        <v>0</v>
      </c>
      <c r="L1813" s="19">
        <v>1</v>
      </c>
      <c r="M1813" s="19">
        <v>4010427</v>
      </c>
      <c r="N1813" s="19" t="s">
        <v>215</v>
      </c>
      <c r="O1813" s="19">
        <v>490793</v>
      </c>
      <c r="P1813" s="229">
        <v>45632.42224537037</v>
      </c>
      <c r="Q1813" s="19">
        <v>490.79300000000001</v>
      </c>
      <c r="R1813" s="19" t="s">
        <v>43</v>
      </c>
      <c r="S1813" s="62" t="s">
        <v>48</v>
      </c>
    </row>
    <row r="1814" spans="1:19" x14ac:dyDescent="0.25">
      <c r="A1814" s="62" t="s">
        <v>48</v>
      </c>
      <c r="B1814" s="19">
        <v>30349005</v>
      </c>
      <c r="C1814" s="19" t="s">
        <v>7552</v>
      </c>
      <c r="D1814" s="19">
        <v>377308</v>
      </c>
      <c r="E1814" s="19">
        <v>4595714</v>
      </c>
      <c r="F1814" s="19">
        <v>14</v>
      </c>
      <c r="G1814" s="36">
        <v>45632</v>
      </c>
      <c r="H1814" s="19">
        <v>0</v>
      </c>
      <c r="I1814" s="19">
        <v>0</v>
      </c>
      <c r="J1814" s="19">
        <v>1938</v>
      </c>
      <c r="K1814" s="19" t="s">
        <v>163</v>
      </c>
      <c r="L1814" s="19">
        <v>1</v>
      </c>
      <c r="M1814" s="19">
        <v>4010427</v>
      </c>
      <c r="N1814" s="19" t="s">
        <v>215</v>
      </c>
      <c r="O1814" s="19">
        <v>573463</v>
      </c>
      <c r="P1814" s="229">
        <v>45632.428877314815</v>
      </c>
      <c r="Q1814" s="19">
        <v>573.46299999999997</v>
      </c>
      <c r="R1814" s="19" t="s">
        <v>43</v>
      </c>
      <c r="S1814" s="62" t="s">
        <v>48</v>
      </c>
    </row>
    <row r="1815" spans="1:19" x14ac:dyDescent="0.25">
      <c r="A1815" s="62" t="s">
        <v>48</v>
      </c>
      <c r="B1815" s="19">
        <v>30349005</v>
      </c>
      <c r="C1815" s="19" t="s">
        <v>7552</v>
      </c>
      <c r="D1815" s="19">
        <v>377308</v>
      </c>
      <c r="E1815" s="19">
        <v>4595714</v>
      </c>
      <c r="F1815" s="19">
        <v>15</v>
      </c>
      <c r="G1815" s="36">
        <v>45632</v>
      </c>
      <c r="H1815" s="19">
        <v>0</v>
      </c>
      <c r="I1815" s="19">
        <v>1</v>
      </c>
      <c r="J1815" s="19">
        <v>0</v>
      </c>
      <c r="L1815" s="19">
        <v>1</v>
      </c>
      <c r="O1815" s="19">
        <v>1181600</v>
      </c>
      <c r="P1815" s="229">
        <v>45632.442557870374</v>
      </c>
      <c r="Q1815" s="19">
        <v>1181.5999999999999</v>
      </c>
      <c r="R1815" s="19" t="s">
        <v>43</v>
      </c>
      <c r="S1815" s="62" t="s">
        <v>48</v>
      </c>
    </row>
    <row r="1816" spans="1:19" x14ac:dyDescent="0.25">
      <c r="A1816" s="62" t="s">
        <v>48</v>
      </c>
      <c r="B1816" s="19">
        <v>30349005</v>
      </c>
      <c r="C1816" s="19" t="s">
        <v>7552</v>
      </c>
      <c r="D1816" s="19">
        <v>377308</v>
      </c>
      <c r="E1816" s="19">
        <v>4595714</v>
      </c>
      <c r="F1816" s="19">
        <v>16</v>
      </c>
      <c r="G1816" s="36">
        <v>45632</v>
      </c>
      <c r="H1816" s="19">
        <v>0</v>
      </c>
      <c r="I1816" s="19">
        <v>0</v>
      </c>
      <c r="J1816" s="19">
        <v>1934</v>
      </c>
      <c r="K1816" s="19" t="s">
        <v>160</v>
      </c>
      <c r="L1816" s="19">
        <v>1</v>
      </c>
      <c r="O1816" s="19">
        <v>946807</v>
      </c>
      <c r="P1816" s="229">
        <v>45632.453518518516</v>
      </c>
      <c r="Q1816" s="19">
        <v>946.80700000000002</v>
      </c>
      <c r="R1816" s="19" t="s">
        <v>43</v>
      </c>
      <c r="S1816" s="62" t="s">
        <v>48</v>
      </c>
    </row>
    <row r="1817" spans="1:19" x14ac:dyDescent="0.25">
      <c r="A1817" s="62" t="s">
        <v>48</v>
      </c>
      <c r="B1817" s="19">
        <v>30349005</v>
      </c>
      <c r="C1817" s="19" t="s">
        <v>7552</v>
      </c>
      <c r="D1817" s="19">
        <v>377308</v>
      </c>
      <c r="E1817" s="19">
        <v>4595714</v>
      </c>
      <c r="F1817" s="19">
        <v>17</v>
      </c>
      <c r="G1817" s="36">
        <v>45632</v>
      </c>
      <c r="H1817" s="19">
        <v>0</v>
      </c>
      <c r="I1817" s="19">
        <v>1</v>
      </c>
      <c r="J1817" s="19">
        <v>0</v>
      </c>
      <c r="L1817" s="19">
        <v>1</v>
      </c>
      <c r="O1817" s="19">
        <v>1269537</v>
      </c>
      <c r="P1817" s="229">
        <v>45632.468206018515</v>
      </c>
      <c r="Q1817" s="19">
        <v>1269.537</v>
      </c>
      <c r="R1817" s="19" t="s">
        <v>43</v>
      </c>
      <c r="S1817" s="62" t="s">
        <v>48</v>
      </c>
    </row>
    <row r="1818" spans="1:19" x14ac:dyDescent="0.25">
      <c r="A1818" s="62" t="s">
        <v>48</v>
      </c>
      <c r="B1818" s="19">
        <v>30349005</v>
      </c>
      <c r="C1818" s="19" t="s">
        <v>7552</v>
      </c>
      <c r="D1818" s="19">
        <v>377308</v>
      </c>
      <c r="E1818" s="19">
        <v>4595714</v>
      </c>
      <c r="F1818" s="19">
        <v>18</v>
      </c>
      <c r="G1818" s="36">
        <v>45632</v>
      </c>
      <c r="H1818" s="19">
        <v>0</v>
      </c>
      <c r="I1818" s="19">
        <v>0</v>
      </c>
      <c r="J1818" s="19">
        <v>-3</v>
      </c>
      <c r="K1818" s="19" t="s">
        <v>185</v>
      </c>
      <c r="L1818" s="19">
        <v>1</v>
      </c>
      <c r="O1818" s="19">
        <v>7750</v>
      </c>
      <c r="P1818" s="229">
        <v>45632.468298611115</v>
      </c>
      <c r="Q1818" s="19">
        <v>7.75</v>
      </c>
      <c r="R1818" s="19" t="s">
        <v>43</v>
      </c>
      <c r="S1818" s="62" t="s">
        <v>48</v>
      </c>
    </row>
    <row r="1819" spans="1:19" x14ac:dyDescent="0.25">
      <c r="A1819" s="62" t="s">
        <v>48</v>
      </c>
      <c r="B1819" s="19">
        <v>30349005</v>
      </c>
      <c r="C1819" s="19" t="s">
        <v>7552</v>
      </c>
      <c r="D1819" s="19">
        <v>377308</v>
      </c>
      <c r="E1819" s="19">
        <v>4595714</v>
      </c>
      <c r="F1819" s="19">
        <v>19</v>
      </c>
      <c r="G1819" s="36">
        <v>45632</v>
      </c>
      <c r="H1819" s="19">
        <v>1</v>
      </c>
      <c r="I1819" s="19">
        <v>0</v>
      </c>
      <c r="J1819" s="19">
        <v>0</v>
      </c>
      <c r="L1819" s="19">
        <v>1</v>
      </c>
      <c r="M1819" s="19">
        <v>4010427</v>
      </c>
      <c r="N1819" s="19" t="s">
        <v>215</v>
      </c>
      <c r="O1819" s="19">
        <v>412926</v>
      </c>
      <c r="P1819" s="229">
        <v>45632.473078703704</v>
      </c>
      <c r="Q1819" s="19">
        <v>412.92599999999999</v>
      </c>
      <c r="R1819" s="19" t="s">
        <v>43</v>
      </c>
      <c r="S1819" s="62" t="s">
        <v>48</v>
      </c>
    </row>
    <row r="1820" spans="1:19" x14ac:dyDescent="0.25">
      <c r="A1820" s="62" t="s">
        <v>48</v>
      </c>
      <c r="B1820" s="19">
        <v>30349005</v>
      </c>
      <c r="C1820" s="19" t="s">
        <v>7552</v>
      </c>
      <c r="D1820" s="19">
        <v>377308</v>
      </c>
      <c r="E1820" s="19">
        <v>4595714</v>
      </c>
      <c r="F1820" s="19">
        <v>20</v>
      </c>
      <c r="G1820" s="36">
        <v>45632</v>
      </c>
      <c r="H1820" s="19">
        <v>0</v>
      </c>
      <c r="I1820" s="19">
        <v>0</v>
      </c>
      <c r="J1820" s="19">
        <v>1938</v>
      </c>
      <c r="K1820" s="19" t="s">
        <v>163</v>
      </c>
      <c r="L1820" s="19">
        <v>1</v>
      </c>
      <c r="M1820" s="19">
        <v>4010427</v>
      </c>
      <c r="N1820" s="19" t="s">
        <v>215</v>
      </c>
      <c r="O1820" s="19">
        <v>368197</v>
      </c>
      <c r="P1820" s="229">
        <v>45632.477337962962</v>
      </c>
      <c r="Q1820" s="19">
        <v>368.197</v>
      </c>
      <c r="R1820" s="19" t="s">
        <v>43</v>
      </c>
      <c r="S1820" s="62" t="s">
        <v>48</v>
      </c>
    </row>
    <row r="1821" spans="1:19" x14ac:dyDescent="0.25">
      <c r="A1821" s="62" t="s">
        <v>48</v>
      </c>
      <c r="B1821" s="19">
        <v>30349005</v>
      </c>
      <c r="C1821" s="19" t="s">
        <v>7552</v>
      </c>
      <c r="D1821" s="19">
        <v>377308</v>
      </c>
      <c r="E1821" s="19">
        <v>4595714</v>
      </c>
      <c r="F1821" s="19">
        <v>21</v>
      </c>
      <c r="G1821" s="36">
        <v>45632</v>
      </c>
      <c r="H1821" s="19">
        <v>0</v>
      </c>
      <c r="I1821" s="19">
        <v>1</v>
      </c>
      <c r="J1821" s="19">
        <v>0</v>
      </c>
      <c r="L1821" s="19">
        <v>1</v>
      </c>
      <c r="O1821" s="19">
        <v>2166960</v>
      </c>
      <c r="P1821" s="229">
        <v>45632.502418981479</v>
      </c>
      <c r="Q1821" s="19">
        <v>2166.96</v>
      </c>
      <c r="R1821" s="19" t="s">
        <v>43</v>
      </c>
      <c r="S1821" s="62" t="s">
        <v>48</v>
      </c>
    </row>
    <row r="1822" spans="1:19" x14ac:dyDescent="0.25">
      <c r="A1822" s="62" t="s">
        <v>48</v>
      </c>
      <c r="B1822" s="19">
        <v>30349005</v>
      </c>
      <c r="C1822" s="19" t="s">
        <v>7552</v>
      </c>
      <c r="D1822" s="19">
        <v>377308</v>
      </c>
      <c r="E1822" s="19">
        <v>4595714</v>
      </c>
      <c r="F1822" s="19">
        <v>22</v>
      </c>
      <c r="G1822" s="36">
        <v>45632</v>
      </c>
      <c r="H1822" s="19">
        <v>1</v>
      </c>
      <c r="I1822" s="19">
        <v>0</v>
      </c>
      <c r="J1822" s="19">
        <v>0</v>
      </c>
      <c r="L1822" s="19">
        <v>1</v>
      </c>
      <c r="M1822" s="19">
        <v>431941</v>
      </c>
      <c r="N1822" s="19" t="s">
        <v>214</v>
      </c>
      <c r="O1822" s="19">
        <v>359233</v>
      </c>
      <c r="P1822" s="229">
        <v>45632.506574074076</v>
      </c>
      <c r="Q1822" s="19">
        <v>359.233</v>
      </c>
      <c r="R1822" s="19" t="s">
        <v>43</v>
      </c>
      <c r="S1822" s="62" t="s">
        <v>48</v>
      </c>
    </row>
    <row r="1823" spans="1:19" x14ac:dyDescent="0.25">
      <c r="A1823" s="62" t="s">
        <v>48</v>
      </c>
      <c r="B1823" s="19">
        <v>30349005</v>
      </c>
      <c r="C1823" s="19" t="s">
        <v>7552</v>
      </c>
      <c r="D1823" s="19">
        <v>377308</v>
      </c>
      <c r="E1823" s="19">
        <v>4595714</v>
      </c>
      <c r="F1823" s="19">
        <v>23</v>
      </c>
      <c r="G1823" s="36">
        <v>45632</v>
      </c>
      <c r="H1823" s="19">
        <v>0</v>
      </c>
      <c r="I1823" s="19">
        <v>0</v>
      </c>
      <c r="J1823" s="19">
        <v>1938</v>
      </c>
      <c r="K1823" s="19" t="s">
        <v>163</v>
      </c>
      <c r="L1823" s="19">
        <v>1</v>
      </c>
      <c r="M1823" s="19">
        <v>431941</v>
      </c>
      <c r="N1823" s="19" t="s">
        <v>214</v>
      </c>
      <c r="O1823" s="19">
        <v>179990</v>
      </c>
      <c r="P1823" s="229">
        <v>45632.508657407408</v>
      </c>
      <c r="Q1823" s="19">
        <v>179.99</v>
      </c>
      <c r="R1823" s="19" t="s">
        <v>43</v>
      </c>
      <c r="S1823" s="62" t="s">
        <v>48</v>
      </c>
    </row>
    <row r="1824" spans="1:19" x14ac:dyDescent="0.25">
      <c r="A1824" s="62" t="s">
        <v>48</v>
      </c>
      <c r="B1824" s="19">
        <v>30349005</v>
      </c>
      <c r="C1824" s="19" t="s">
        <v>7552</v>
      </c>
      <c r="D1824" s="19">
        <v>377308</v>
      </c>
      <c r="E1824" s="19">
        <v>4595714</v>
      </c>
      <c r="F1824" s="19">
        <v>24</v>
      </c>
      <c r="G1824" s="36">
        <v>45632</v>
      </c>
      <c r="H1824" s="19">
        <v>0</v>
      </c>
      <c r="I1824" s="19">
        <v>1</v>
      </c>
      <c r="J1824" s="19">
        <v>0</v>
      </c>
      <c r="L1824" s="19">
        <v>1</v>
      </c>
      <c r="O1824" s="19">
        <v>1708710</v>
      </c>
      <c r="P1824" s="229">
        <v>45632.528437499997</v>
      </c>
      <c r="Q1824" s="19">
        <v>1708.71</v>
      </c>
      <c r="R1824" s="19" t="s">
        <v>43</v>
      </c>
      <c r="S1824" s="62" t="s">
        <v>48</v>
      </c>
    </row>
    <row r="1825" spans="1:19" x14ac:dyDescent="0.25">
      <c r="A1825" s="62" t="s">
        <v>48</v>
      </c>
      <c r="B1825" s="19">
        <v>30349005</v>
      </c>
      <c r="C1825" s="19" t="s">
        <v>7552</v>
      </c>
      <c r="D1825" s="19">
        <v>377308</v>
      </c>
      <c r="E1825" s="19">
        <v>4595714</v>
      </c>
      <c r="F1825" s="19">
        <v>25</v>
      </c>
      <c r="G1825" s="36">
        <v>45632</v>
      </c>
      <c r="H1825" s="19">
        <v>0</v>
      </c>
      <c r="I1825" s="19">
        <v>0</v>
      </c>
      <c r="J1825" s="19">
        <v>-3</v>
      </c>
      <c r="K1825" s="19" t="s">
        <v>185</v>
      </c>
      <c r="L1825" s="19">
        <v>1</v>
      </c>
      <c r="O1825" s="19">
        <v>12200</v>
      </c>
      <c r="P1825" s="229">
        <v>45632.52857638889</v>
      </c>
      <c r="Q1825" s="19">
        <v>12.2</v>
      </c>
      <c r="R1825" s="19" t="s">
        <v>43</v>
      </c>
      <c r="S1825" s="62" t="s">
        <v>48</v>
      </c>
    </row>
    <row r="1826" spans="1:19" x14ac:dyDescent="0.25">
      <c r="A1826" s="62" t="s">
        <v>48</v>
      </c>
      <c r="B1826" s="19">
        <v>30349005</v>
      </c>
      <c r="C1826" s="19" t="s">
        <v>7552</v>
      </c>
      <c r="D1826" s="19">
        <v>377308</v>
      </c>
      <c r="E1826" s="19">
        <v>4595714</v>
      </c>
      <c r="F1826" s="19">
        <v>26</v>
      </c>
      <c r="G1826" s="36">
        <v>45632</v>
      </c>
      <c r="H1826" s="19">
        <v>1</v>
      </c>
      <c r="I1826" s="19">
        <v>0</v>
      </c>
      <c r="J1826" s="19">
        <v>0</v>
      </c>
      <c r="L1826" s="19">
        <v>1</v>
      </c>
      <c r="M1826" s="19">
        <v>4010427</v>
      </c>
      <c r="N1826" s="19" t="s">
        <v>215</v>
      </c>
      <c r="O1826" s="19">
        <v>415584</v>
      </c>
      <c r="P1826" s="229">
        <v>45632.533391203702</v>
      </c>
      <c r="Q1826" s="19">
        <v>415.584</v>
      </c>
      <c r="R1826" s="19" t="s">
        <v>43</v>
      </c>
      <c r="S1826" s="62" t="s">
        <v>48</v>
      </c>
    </row>
    <row r="1827" spans="1:19" x14ac:dyDescent="0.25">
      <c r="A1827" s="62" t="s">
        <v>48</v>
      </c>
      <c r="B1827" s="19">
        <v>30349005</v>
      </c>
      <c r="C1827" s="19" t="s">
        <v>7552</v>
      </c>
      <c r="D1827" s="19">
        <v>377308</v>
      </c>
      <c r="E1827" s="19">
        <v>4595714</v>
      </c>
      <c r="F1827" s="19">
        <v>27</v>
      </c>
      <c r="G1827" s="36">
        <v>45632</v>
      </c>
      <c r="H1827" s="19">
        <v>0</v>
      </c>
      <c r="I1827" s="19">
        <v>0</v>
      </c>
      <c r="J1827" s="19">
        <v>1938</v>
      </c>
      <c r="K1827" s="19" t="s">
        <v>163</v>
      </c>
      <c r="L1827" s="19">
        <v>1</v>
      </c>
      <c r="M1827" s="19">
        <v>4010427</v>
      </c>
      <c r="N1827" s="19" t="s">
        <v>215</v>
      </c>
      <c r="O1827" s="19">
        <v>119840</v>
      </c>
      <c r="P1827" s="229">
        <v>45632.534780092596</v>
      </c>
      <c r="Q1827" s="19">
        <v>119.84</v>
      </c>
      <c r="R1827" s="19" t="s">
        <v>43</v>
      </c>
      <c r="S1827" s="62" t="s">
        <v>48</v>
      </c>
    </row>
    <row r="1828" spans="1:19" x14ac:dyDescent="0.25">
      <c r="A1828" s="62" t="s">
        <v>48</v>
      </c>
      <c r="B1828" s="19">
        <v>30349005</v>
      </c>
      <c r="C1828" s="19" t="s">
        <v>7552</v>
      </c>
      <c r="D1828" s="19">
        <v>377308</v>
      </c>
      <c r="E1828" s="19">
        <v>4595714</v>
      </c>
      <c r="F1828" s="19">
        <v>28</v>
      </c>
      <c r="G1828" s="36">
        <v>45632</v>
      </c>
      <c r="H1828" s="19">
        <v>0</v>
      </c>
      <c r="I1828" s="19">
        <v>1</v>
      </c>
      <c r="J1828" s="19">
        <v>0</v>
      </c>
      <c r="L1828" s="19">
        <v>1</v>
      </c>
      <c r="O1828" s="19">
        <v>497123</v>
      </c>
      <c r="P1828" s="229">
        <v>45632.540532407409</v>
      </c>
      <c r="Q1828" s="19">
        <v>497.12299999999999</v>
      </c>
      <c r="R1828" s="19" t="s">
        <v>43</v>
      </c>
      <c r="S1828" s="62" t="s">
        <v>48</v>
      </c>
    </row>
    <row r="1829" spans="1:19" x14ac:dyDescent="0.25">
      <c r="A1829" s="62" t="s">
        <v>48</v>
      </c>
      <c r="B1829" s="19">
        <v>30349005</v>
      </c>
      <c r="C1829" s="19" t="s">
        <v>7552</v>
      </c>
      <c r="D1829" s="19">
        <v>377308</v>
      </c>
      <c r="E1829" s="19">
        <v>4595714</v>
      </c>
      <c r="F1829" s="19">
        <v>29</v>
      </c>
      <c r="G1829" s="36">
        <v>45632</v>
      </c>
      <c r="H1829" s="19">
        <v>0</v>
      </c>
      <c r="I1829" s="19">
        <v>0</v>
      </c>
      <c r="J1829" s="19">
        <v>-3</v>
      </c>
      <c r="K1829" s="19" t="s">
        <v>185</v>
      </c>
      <c r="L1829" s="19">
        <v>1</v>
      </c>
      <c r="O1829" s="19">
        <v>15970</v>
      </c>
      <c r="P1829" s="229">
        <v>45632.540717592594</v>
      </c>
      <c r="Q1829" s="19">
        <v>15.97</v>
      </c>
      <c r="R1829" s="19" t="s">
        <v>43</v>
      </c>
      <c r="S1829" s="62" t="s">
        <v>48</v>
      </c>
    </row>
    <row r="1830" spans="1:19" x14ac:dyDescent="0.25">
      <c r="A1830" s="62" t="s">
        <v>48</v>
      </c>
      <c r="B1830" s="19">
        <v>30349005</v>
      </c>
      <c r="C1830" s="19" t="s">
        <v>7552</v>
      </c>
      <c r="D1830" s="19">
        <v>377308</v>
      </c>
      <c r="E1830" s="19">
        <v>4595714</v>
      </c>
      <c r="F1830" s="19">
        <v>30</v>
      </c>
      <c r="G1830" s="36">
        <v>45632</v>
      </c>
      <c r="H1830" s="19">
        <v>0</v>
      </c>
      <c r="I1830" s="19">
        <v>0</v>
      </c>
      <c r="J1830" s="19">
        <v>-1</v>
      </c>
      <c r="K1830" s="19" t="s">
        <v>119</v>
      </c>
      <c r="L1830" s="19">
        <v>1</v>
      </c>
      <c r="M1830" s="19">
        <v>4010427</v>
      </c>
      <c r="N1830" s="19" t="s">
        <v>215</v>
      </c>
      <c r="O1830" s="19">
        <v>22513</v>
      </c>
      <c r="P1830" s="229">
        <v>45632.540972222225</v>
      </c>
      <c r="Q1830" s="19">
        <v>22.513000000000002</v>
      </c>
      <c r="R1830" s="19" t="s">
        <v>43</v>
      </c>
      <c r="S1830" s="62" t="s">
        <v>48</v>
      </c>
    </row>
    <row r="1831" spans="1:19" x14ac:dyDescent="0.25">
      <c r="A1831" s="62" t="s">
        <v>48</v>
      </c>
      <c r="B1831" s="19">
        <v>30349005</v>
      </c>
      <c r="C1831" s="19" t="s">
        <v>7552</v>
      </c>
      <c r="D1831" s="19">
        <v>377308</v>
      </c>
      <c r="E1831" s="19">
        <v>4595714</v>
      </c>
      <c r="F1831" s="19">
        <v>31</v>
      </c>
      <c r="G1831" s="36">
        <v>45632</v>
      </c>
      <c r="H1831" s="19">
        <v>0</v>
      </c>
      <c r="I1831" s="19">
        <v>1</v>
      </c>
      <c r="J1831" s="19">
        <v>0</v>
      </c>
      <c r="L1831" s="19">
        <v>1</v>
      </c>
      <c r="O1831" s="19">
        <v>240200</v>
      </c>
      <c r="P1831" s="229">
        <v>45632.543761574074</v>
      </c>
      <c r="Q1831" s="19">
        <v>240.2</v>
      </c>
      <c r="R1831" s="19" t="s">
        <v>43</v>
      </c>
      <c r="S1831" s="62" t="s">
        <v>48</v>
      </c>
    </row>
    <row r="1832" spans="1:19" x14ac:dyDescent="0.25">
      <c r="A1832" s="62" t="s">
        <v>48</v>
      </c>
      <c r="B1832" s="19">
        <v>30349005</v>
      </c>
      <c r="C1832" s="19" t="s">
        <v>7552</v>
      </c>
      <c r="D1832" s="19">
        <v>377308</v>
      </c>
      <c r="E1832" s="19">
        <v>4595714</v>
      </c>
      <c r="F1832" s="19">
        <v>32</v>
      </c>
      <c r="G1832" s="36">
        <v>45632</v>
      </c>
      <c r="H1832" s="19">
        <v>1</v>
      </c>
      <c r="I1832" s="19">
        <v>0</v>
      </c>
      <c r="J1832" s="19">
        <v>0</v>
      </c>
      <c r="L1832" s="19">
        <v>1</v>
      </c>
      <c r="M1832" s="19">
        <v>431941</v>
      </c>
      <c r="N1832" s="19" t="s">
        <v>214</v>
      </c>
      <c r="O1832" s="19">
        <v>715494</v>
      </c>
      <c r="P1832" s="229">
        <v>45632.552037037036</v>
      </c>
      <c r="Q1832" s="19">
        <v>715.49400000000003</v>
      </c>
      <c r="R1832" s="19" t="s">
        <v>43</v>
      </c>
      <c r="S1832" s="62" t="s">
        <v>48</v>
      </c>
    </row>
    <row r="1833" spans="1:19" x14ac:dyDescent="0.25">
      <c r="A1833" s="62" t="s">
        <v>48</v>
      </c>
      <c r="B1833" s="19">
        <v>30349005</v>
      </c>
      <c r="C1833" s="19" t="s">
        <v>7552</v>
      </c>
      <c r="D1833" s="19">
        <v>377308</v>
      </c>
      <c r="E1833" s="19">
        <v>4595714</v>
      </c>
      <c r="F1833" s="19">
        <v>33</v>
      </c>
      <c r="G1833" s="36">
        <v>45632</v>
      </c>
      <c r="H1833" s="19">
        <v>0</v>
      </c>
      <c r="I1833" s="19">
        <v>0</v>
      </c>
      <c r="J1833" s="19">
        <v>1938</v>
      </c>
      <c r="K1833" s="19" t="s">
        <v>163</v>
      </c>
      <c r="L1833" s="19">
        <v>1</v>
      </c>
      <c r="M1833" s="19">
        <v>431941</v>
      </c>
      <c r="N1833" s="19" t="s">
        <v>214</v>
      </c>
      <c r="O1833" s="19">
        <v>98253</v>
      </c>
      <c r="P1833" s="229">
        <v>45632.553171296298</v>
      </c>
      <c r="Q1833" s="19">
        <v>98.253</v>
      </c>
      <c r="R1833" s="19" t="s">
        <v>43</v>
      </c>
      <c r="S1833" s="62" t="s">
        <v>48</v>
      </c>
    </row>
    <row r="1834" spans="1:19" x14ac:dyDescent="0.25">
      <c r="A1834" s="62" t="s">
        <v>48</v>
      </c>
      <c r="B1834" s="19">
        <v>30349005</v>
      </c>
      <c r="C1834" s="19" t="s">
        <v>7552</v>
      </c>
      <c r="D1834" s="19">
        <v>377308</v>
      </c>
      <c r="E1834" s="19">
        <v>4595714</v>
      </c>
      <c r="F1834" s="19">
        <v>34</v>
      </c>
      <c r="G1834" s="36">
        <v>45632</v>
      </c>
      <c r="H1834" s="19">
        <v>0</v>
      </c>
      <c r="I1834" s="19">
        <v>1</v>
      </c>
      <c r="J1834" s="19">
        <v>0</v>
      </c>
      <c r="L1834" s="19">
        <v>1</v>
      </c>
      <c r="O1834" s="19">
        <v>12870</v>
      </c>
      <c r="P1834" s="229">
        <v>45632.55332175926</v>
      </c>
      <c r="Q1834" s="19">
        <v>12.87</v>
      </c>
      <c r="R1834" s="19" t="s">
        <v>43</v>
      </c>
      <c r="S1834" s="62" t="s">
        <v>48</v>
      </c>
    </row>
    <row r="1835" spans="1:19" x14ac:dyDescent="0.25">
      <c r="A1835" s="62" t="s">
        <v>48</v>
      </c>
      <c r="B1835" s="19">
        <v>30349005</v>
      </c>
      <c r="C1835" s="19" t="s">
        <v>7552</v>
      </c>
      <c r="D1835" s="19">
        <v>377308</v>
      </c>
      <c r="E1835" s="19">
        <v>4595714</v>
      </c>
      <c r="F1835" s="19">
        <v>35</v>
      </c>
      <c r="G1835" s="36">
        <v>45632</v>
      </c>
      <c r="H1835" s="19">
        <v>0</v>
      </c>
      <c r="I1835" s="19">
        <v>0</v>
      </c>
      <c r="J1835" s="19">
        <v>1933</v>
      </c>
      <c r="K1835" s="19" t="s">
        <v>167</v>
      </c>
      <c r="L1835" s="19">
        <v>1</v>
      </c>
      <c r="O1835" s="19">
        <v>3631670</v>
      </c>
      <c r="P1835" s="229">
        <v>45632.595358796294</v>
      </c>
      <c r="Q1835" s="19">
        <v>3631.67</v>
      </c>
      <c r="R1835" s="19" t="s">
        <v>43</v>
      </c>
      <c r="S1835" s="62" t="s">
        <v>48</v>
      </c>
    </row>
    <row r="1836" spans="1:19" x14ac:dyDescent="0.25">
      <c r="A1836" s="62" t="s">
        <v>48</v>
      </c>
      <c r="B1836" s="19">
        <v>30349005</v>
      </c>
      <c r="C1836" s="19" t="s">
        <v>7552</v>
      </c>
      <c r="D1836" s="19">
        <v>377308</v>
      </c>
      <c r="E1836" s="19">
        <v>4595714</v>
      </c>
      <c r="F1836" s="19">
        <v>36</v>
      </c>
      <c r="G1836" s="36">
        <v>45632</v>
      </c>
      <c r="H1836" s="19">
        <v>0</v>
      </c>
      <c r="I1836" s="19">
        <v>1</v>
      </c>
      <c r="J1836" s="19">
        <v>0</v>
      </c>
      <c r="L1836" s="19">
        <v>1</v>
      </c>
      <c r="O1836" s="19">
        <v>1326730</v>
      </c>
      <c r="P1836" s="229">
        <v>45632.610717592594</v>
      </c>
      <c r="Q1836" s="19">
        <v>1326.73</v>
      </c>
      <c r="R1836" s="19" t="s">
        <v>43</v>
      </c>
      <c r="S1836" s="62" t="s">
        <v>48</v>
      </c>
    </row>
    <row r="1837" spans="1:19" x14ac:dyDescent="0.25">
      <c r="A1837" s="62" t="s">
        <v>48</v>
      </c>
      <c r="B1837" s="19">
        <v>30349005</v>
      </c>
      <c r="C1837" s="19" t="s">
        <v>7552</v>
      </c>
      <c r="D1837" s="19">
        <v>377308</v>
      </c>
      <c r="E1837" s="19">
        <v>4595714</v>
      </c>
      <c r="F1837" s="19">
        <v>37</v>
      </c>
      <c r="G1837" s="36">
        <v>45632</v>
      </c>
      <c r="H1837" s="19">
        <v>0</v>
      </c>
      <c r="I1837" s="19">
        <v>0</v>
      </c>
      <c r="J1837" s="19">
        <v>1931</v>
      </c>
      <c r="K1837" s="19" t="s">
        <v>168</v>
      </c>
      <c r="L1837" s="19">
        <v>1</v>
      </c>
      <c r="O1837" s="19">
        <v>201423</v>
      </c>
      <c r="P1837" s="229">
        <v>45632.613043981481</v>
      </c>
      <c r="Q1837" s="19">
        <v>201.423</v>
      </c>
      <c r="R1837" s="19" t="s">
        <v>43</v>
      </c>
      <c r="S1837" s="62" t="s">
        <v>48</v>
      </c>
    </row>
    <row r="1838" spans="1:19" x14ac:dyDescent="0.25">
      <c r="A1838" s="62" t="s">
        <v>48</v>
      </c>
      <c r="B1838" s="19">
        <v>30349005</v>
      </c>
      <c r="C1838" s="19" t="s">
        <v>7552</v>
      </c>
      <c r="D1838" s="19">
        <v>377308</v>
      </c>
      <c r="E1838" s="19">
        <v>4595714</v>
      </c>
      <c r="F1838" s="19">
        <v>38</v>
      </c>
      <c r="G1838" s="36">
        <v>45632</v>
      </c>
      <c r="H1838" s="19">
        <v>0</v>
      </c>
      <c r="I1838" s="19">
        <v>1</v>
      </c>
      <c r="J1838" s="19">
        <v>0</v>
      </c>
      <c r="L1838" s="19">
        <v>1</v>
      </c>
      <c r="O1838" s="19">
        <v>738427</v>
      </c>
      <c r="P1838" s="229">
        <v>45632.62158564815</v>
      </c>
      <c r="Q1838" s="19">
        <v>738.42700000000002</v>
      </c>
      <c r="R1838" s="19" t="s">
        <v>43</v>
      </c>
      <c r="S1838" s="62" t="s">
        <v>48</v>
      </c>
    </row>
    <row r="1839" spans="1:19" x14ac:dyDescent="0.25">
      <c r="A1839" s="62" t="s">
        <v>48</v>
      </c>
      <c r="B1839" s="19">
        <v>30349005</v>
      </c>
      <c r="C1839" s="19" t="s">
        <v>7552</v>
      </c>
      <c r="D1839" s="19">
        <v>377308</v>
      </c>
      <c r="E1839" s="19">
        <v>4595714</v>
      </c>
      <c r="F1839" s="19">
        <v>39</v>
      </c>
      <c r="G1839" s="36">
        <v>45632</v>
      </c>
      <c r="H1839" s="19">
        <v>0</v>
      </c>
      <c r="I1839" s="19">
        <v>0</v>
      </c>
      <c r="J1839" s="19">
        <v>1934</v>
      </c>
      <c r="K1839" s="19" t="s">
        <v>160</v>
      </c>
      <c r="L1839" s="19">
        <v>1</v>
      </c>
      <c r="O1839" s="19">
        <v>929003</v>
      </c>
      <c r="P1839" s="229">
        <v>45632.632337962961</v>
      </c>
      <c r="Q1839" s="19">
        <v>929.00300000000004</v>
      </c>
      <c r="R1839" s="19" t="s">
        <v>43</v>
      </c>
      <c r="S1839" s="62" t="s">
        <v>48</v>
      </c>
    </row>
    <row r="1840" spans="1:19" x14ac:dyDescent="0.25">
      <c r="A1840" s="62" t="s">
        <v>48</v>
      </c>
      <c r="B1840" s="19">
        <v>30349005</v>
      </c>
      <c r="C1840" s="19" t="s">
        <v>7552</v>
      </c>
      <c r="D1840" s="19">
        <v>377308</v>
      </c>
      <c r="E1840" s="19">
        <v>4595714</v>
      </c>
      <c r="F1840" s="19">
        <v>40</v>
      </c>
      <c r="G1840" s="36">
        <v>45632</v>
      </c>
      <c r="H1840" s="19">
        <v>0</v>
      </c>
      <c r="I1840" s="19">
        <v>1</v>
      </c>
      <c r="J1840" s="19">
        <v>0</v>
      </c>
      <c r="L1840" s="19">
        <v>1</v>
      </c>
      <c r="O1840" s="19">
        <v>2666357</v>
      </c>
      <c r="P1840" s="229">
        <v>45632.663206018522</v>
      </c>
      <c r="Q1840" s="19">
        <v>2666.357</v>
      </c>
      <c r="R1840" s="19" t="s">
        <v>43</v>
      </c>
      <c r="S1840" s="62" t="s">
        <v>48</v>
      </c>
    </row>
    <row r="1841" spans="1:19" x14ac:dyDescent="0.25">
      <c r="A1841" s="62" t="s">
        <v>48</v>
      </c>
      <c r="B1841" s="19">
        <v>30349005</v>
      </c>
      <c r="C1841" s="19" t="s">
        <v>7552</v>
      </c>
      <c r="D1841" s="19">
        <v>377308</v>
      </c>
      <c r="E1841" s="19">
        <v>4595714</v>
      </c>
      <c r="F1841" s="19">
        <v>41</v>
      </c>
      <c r="G1841" s="36">
        <v>45632</v>
      </c>
      <c r="H1841" s="19">
        <v>0</v>
      </c>
      <c r="I1841" s="19">
        <v>0</v>
      </c>
      <c r="J1841" s="19">
        <v>-3</v>
      </c>
      <c r="K1841" s="19" t="s">
        <v>185</v>
      </c>
      <c r="L1841" s="19">
        <v>1</v>
      </c>
      <c r="O1841" s="19">
        <v>4237</v>
      </c>
      <c r="P1841" s="229">
        <v>45632.663252314815</v>
      </c>
      <c r="Q1841" s="19">
        <v>4.2370000000000001</v>
      </c>
      <c r="R1841" s="19" t="s">
        <v>43</v>
      </c>
      <c r="S1841" s="62" t="s">
        <v>48</v>
      </c>
    </row>
    <row r="1842" spans="1:19" x14ac:dyDescent="0.25">
      <c r="A1842" s="62" t="s">
        <v>48</v>
      </c>
      <c r="B1842" s="19">
        <v>30349005</v>
      </c>
      <c r="C1842" s="19" t="s">
        <v>7552</v>
      </c>
      <c r="D1842" s="19">
        <v>377308</v>
      </c>
      <c r="E1842" s="19">
        <v>4595714</v>
      </c>
      <c r="F1842" s="19">
        <v>42</v>
      </c>
      <c r="G1842" s="36">
        <v>45632</v>
      </c>
      <c r="H1842" s="19">
        <v>1</v>
      </c>
      <c r="I1842" s="19">
        <v>0</v>
      </c>
      <c r="J1842" s="19">
        <v>0</v>
      </c>
      <c r="L1842" s="19">
        <v>1</v>
      </c>
      <c r="M1842" s="19">
        <v>4010427</v>
      </c>
      <c r="N1842" s="19" t="s">
        <v>215</v>
      </c>
      <c r="O1842" s="19">
        <v>1268280</v>
      </c>
      <c r="P1842" s="229">
        <v>45632.677928240744</v>
      </c>
      <c r="Q1842" s="19">
        <v>1268.28</v>
      </c>
      <c r="R1842" s="19" t="s">
        <v>43</v>
      </c>
      <c r="S1842" s="62" t="s">
        <v>48</v>
      </c>
    </row>
    <row r="1843" spans="1:19" x14ac:dyDescent="0.25">
      <c r="A1843" s="62" t="s">
        <v>48</v>
      </c>
      <c r="B1843" s="19">
        <v>30349005</v>
      </c>
      <c r="C1843" s="19" t="s">
        <v>7552</v>
      </c>
      <c r="D1843" s="19">
        <v>377308</v>
      </c>
      <c r="E1843" s="19">
        <v>4595714</v>
      </c>
      <c r="F1843" s="19">
        <v>43</v>
      </c>
      <c r="G1843" s="36">
        <v>45632</v>
      </c>
      <c r="H1843" s="19">
        <v>0</v>
      </c>
      <c r="I1843" s="19">
        <v>0</v>
      </c>
      <c r="J1843" s="19">
        <v>1938</v>
      </c>
      <c r="K1843" s="19" t="s">
        <v>163</v>
      </c>
      <c r="L1843" s="19">
        <v>1</v>
      </c>
      <c r="M1843" s="19">
        <v>4010427</v>
      </c>
      <c r="N1843" s="19" t="s">
        <v>215</v>
      </c>
      <c r="O1843" s="19">
        <v>747230</v>
      </c>
      <c r="P1843" s="229">
        <v>45632.686585648145</v>
      </c>
      <c r="Q1843" s="19">
        <v>747.23</v>
      </c>
      <c r="R1843" s="19" t="s">
        <v>43</v>
      </c>
      <c r="S1843" s="62" t="s">
        <v>48</v>
      </c>
    </row>
    <row r="1844" spans="1:19" x14ac:dyDescent="0.25">
      <c r="A1844" s="62" t="s">
        <v>48</v>
      </c>
      <c r="B1844" s="19">
        <v>30349005</v>
      </c>
      <c r="C1844" s="19" t="s">
        <v>7552</v>
      </c>
      <c r="D1844" s="19">
        <v>377308</v>
      </c>
      <c r="E1844" s="19">
        <v>4595714</v>
      </c>
      <c r="F1844" s="19">
        <v>44</v>
      </c>
      <c r="G1844" s="36">
        <v>45632</v>
      </c>
      <c r="H1844" s="19">
        <v>0</v>
      </c>
      <c r="I1844" s="19">
        <v>1</v>
      </c>
      <c r="J1844" s="19">
        <v>0</v>
      </c>
      <c r="L1844" s="19">
        <v>1</v>
      </c>
      <c r="O1844" s="19">
        <v>1926740</v>
      </c>
      <c r="P1844" s="229">
        <v>45632.708877314813</v>
      </c>
      <c r="Q1844" s="19">
        <v>1926.74</v>
      </c>
      <c r="R1844" s="19" t="s">
        <v>43</v>
      </c>
      <c r="S1844" s="62" t="s">
        <v>48</v>
      </c>
    </row>
    <row r="1845" spans="1:19" x14ac:dyDescent="0.25">
      <c r="A1845" s="62" t="s">
        <v>48</v>
      </c>
      <c r="B1845" s="19">
        <v>30349005</v>
      </c>
      <c r="C1845" s="19" t="s">
        <v>7552</v>
      </c>
      <c r="D1845" s="19">
        <v>377308</v>
      </c>
      <c r="E1845" s="19">
        <v>4595714</v>
      </c>
      <c r="F1845" s="19">
        <v>45</v>
      </c>
      <c r="G1845" s="36">
        <v>45632</v>
      </c>
      <c r="H1845" s="19">
        <v>0</v>
      </c>
      <c r="I1845" s="19">
        <v>0</v>
      </c>
      <c r="J1845" s="19">
        <v>0</v>
      </c>
      <c r="L1845" s="19">
        <v>2</v>
      </c>
      <c r="O1845" s="19">
        <v>0</v>
      </c>
      <c r="P1845" s="229">
        <v>45632.708877314813</v>
      </c>
      <c r="Q1845" s="19">
        <v>0</v>
      </c>
      <c r="R1845" s="19" t="s">
        <v>43</v>
      </c>
      <c r="S1845" s="62" t="s">
        <v>48</v>
      </c>
    </row>
    <row r="1846" spans="1:19" x14ac:dyDescent="0.25">
      <c r="A1846" s="62" t="s">
        <v>188</v>
      </c>
      <c r="B1846" s="19">
        <v>34713125</v>
      </c>
      <c r="C1846" s="19" t="s">
        <v>7589</v>
      </c>
      <c r="D1846" s="19">
        <v>377300</v>
      </c>
      <c r="E1846" s="19">
        <v>4595714</v>
      </c>
      <c r="F1846" s="19">
        <v>1</v>
      </c>
      <c r="G1846" s="36">
        <v>45628</v>
      </c>
      <c r="H1846" s="19">
        <v>0</v>
      </c>
      <c r="I1846" s="19">
        <v>0</v>
      </c>
      <c r="J1846" s="19">
        <v>0</v>
      </c>
      <c r="L1846" s="19">
        <v>0</v>
      </c>
      <c r="O1846" s="19">
        <v>3</v>
      </c>
      <c r="P1846" s="229">
        <v>45628.201967592591</v>
      </c>
      <c r="Q1846" s="19">
        <v>3.0000000000000001E-3</v>
      </c>
      <c r="R1846" s="19" t="s">
        <v>52</v>
      </c>
      <c r="S1846" s="62" t="s">
        <v>188</v>
      </c>
    </row>
    <row r="1847" spans="1:19" x14ac:dyDescent="0.25">
      <c r="A1847" s="62" t="s">
        <v>188</v>
      </c>
      <c r="B1847" s="19">
        <v>34713125</v>
      </c>
      <c r="C1847" s="19" t="s">
        <v>7589</v>
      </c>
      <c r="D1847" s="19">
        <v>377300</v>
      </c>
      <c r="E1847" s="19">
        <v>4595714</v>
      </c>
      <c r="F1847" s="19">
        <v>2</v>
      </c>
      <c r="G1847" s="36">
        <v>45628</v>
      </c>
      <c r="H1847" s="19">
        <v>0</v>
      </c>
      <c r="I1847" s="19">
        <v>0</v>
      </c>
      <c r="J1847" s="19">
        <v>0</v>
      </c>
      <c r="L1847" s="19">
        <v>1</v>
      </c>
      <c r="O1847" s="19">
        <v>622833</v>
      </c>
      <c r="P1847" s="229">
        <v>45628.209166666667</v>
      </c>
      <c r="Q1847" s="19">
        <v>622.83299999999997</v>
      </c>
      <c r="R1847" s="19" t="s">
        <v>52</v>
      </c>
      <c r="S1847" s="62" t="s">
        <v>188</v>
      </c>
    </row>
    <row r="1848" spans="1:19" x14ac:dyDescent="0.25">
      <c r="A1848" s="62" t="s">
        <v>188</v>
      </c>
      <c r="B1848" s="19">
        <v>34713125</v>
      </c>
      <c r="C1848" s="19" t="s">
        <v>7589</v>
      </c>
      <c r="D1848" s="19">
        <v>377300</v>
      </c>
      <c r="E1848" s="19">
        <v>4595714</v>
      </c>
      <c r="F1848" s="19">
        <v>3</v>
      </c>
      <c r="G1848" s="36">
        <v>45628</v>
      </c>
      <c r="H1848" s="19">
        <v>0</v>
      </c>
      <c r="I1848" s="19">
        <v>1</v>
      </c>
      <c r="J1848" s="19">
        <v>0</v>
      </c>
      <c r="L1848" s="19">
        <v>1</v>
      </c>
      <c r="O1848" s="19">
        <v>804570</v>
      </c>
      <c r="P1848" s="229">
        <v>45628.2184837963</v>
      </c>
      <c r="Q1848" s="19">
        <v>804.57</v>
      </c>
      <c r="R1848" s="19" t="s">
        <v>52</v>
      </c>
      <c r="S1848" s="62" t="s">
        <v>188</v>
      </c>
    </row>
    <row r="1849" spans="1:19" x14ac:dyDescent="0.25">
      <c r="A1849" s="62" t="s">
        <v>188</v>
      </c>
      <c r="B1849" s="19">
        <v>34713125</v>
      </c>
      <c r="C1849" s="19" t="s">
        <v>7589</v>
      </c>
      <c r="D1849" s="19">
        <v>377300</v>
      </c>
      <c r="E1849" s="19">
        <v>4595714</v>
      </c>
      <c r="F1849" s="19">
        <v>4</v>
      </c>
      <c r="G1849" s="36">
        <v>45628</v>
      </c>
      <c r="H1849" s="19">
        <v>1</v>
      </c>
      <c r="I1849" s="19">
        <v>0</v>
      </c>
      <c r="J1849" s="19">
        <v>0</v>
      </c>
      <c r="L1849" s="19">
        <v>1</v>
      </c>
      <c r="M1849" s="19">
        <v>431936</v>
      </c>
      <c r="N1849" s="19" t="s">
        <v>223</v>
      </c>
      <c r="O1849" s="19">
        <v>30330</v>
      </c>
      <c r="P1849" s="229">
        <v>45628.218831018516</v>
      </c>
      <c r="Q1849" s="19">
        <v>30.33</v>
      </c>
      <c r="R1849" s="19" t="s">
        <v>52</v>
      </c>
      <c r="S1849" s="62" t="s">
        <v>188</v>
      </c>
    </row>
    <row r="1850" spans="1:19" x14ac:dyDescent="0.25">
      <c r="A1850" s="62" t="s">
        <v>188</v>
      </c>
      <c r="B1850" s="19">
        <v>34713125</v>
      </c>
      <c r="C1850" s="19" t="s">
        <v>7589</v>
      </c>
      <c r="D1850" s="19">
        <v>377300</v>
      </c>
      <c r="E1850" s="19">
        <v>4595714</v>
      </c>
      <c r="F1850" s="19">
        <v>5</v>
      </c>
      <c r="G1850" s="36">
        <v>45628</v>
      </c>
      <c r="H1850" s="19">
        <v>0</v>
      </c>
      <c r="I1850" s="19">
        <v>0</v>
      </c>
      <c r="J1850" s="19">
        <v>-1</v>
      </c>
      <c r="K1850" s="19" t="s">
        <v>119</v>
      </c>
      <c r="L1850" s="19">
        <v>1</v>
      </c>
      <c r="O1850" s="19">
        <v>45767</v>
      </c>
      <c r="P1850" s="229">
        <v>45628.219363425924</v>
      </c>
      <c r="Q1850" s="19">
        <v>45.767000000000003</v>
      </c>
      <c r="R1850" s="19" t="s">
        <v>52</v>
      </c>
      <c r="S1850" s="62" t="s">
        <v>188</v>
      </c>
    </row>
    <row r="1851" spans="1:19" x14ac:dyDescent="0.25">
      <c r="A1851" s="62" t="s">
        <v>188</v>
      </c>
      <c r="B1851" s="19">
        <v>34713125</v>
      </c>
      <c r="C1851" s="19" t="s">
        <v>7589</v>
      </c>
      <c r="D1851" s="19">
        <v>377300</v>
      </c>
      <c r="E1851" s="19">
        <v>4595714</v>
      </c>
      <c r="F1851" s="19">
        <v>6</v>
      </c>
      <c r="G1851" s="36">
        <v>45628</v>
      </c>
      <c r="H1851" s="19">
        <v>0</v>
      </c>
      <c r="I1851" s="19">
        <v>1</v>
      </c>
      <c r="J1851" s="19">
        <v>0</v>
      </c>
      <c r="L1851" s="19">
        <v>1</v>
      </c>
      <c r="O1851" s="19">
        <v>27</v>
      </c>
      <c r="P1851" s="229">
        <v>45628.219363425924</v>
      </c>
      <c r="Q1851" s="19">
        <v>2.7E-2</v>
      </c>
      <c r="R1851" s="19" t="s">
        <v>52</v>
      </c>
      <c r="S1851" s="62" t="s">
        <v>188</v>
      </c>
    </row>
    <row r="1852" spans="1:19" x14ac:dyDescent="0.25">
      <c r="A1852" s="62" t="s">
        <v>188</v>
      </c>
      <c r="B1852" s="19">
        <v>34713125</v>
      </c>
      <c r="C1852" s="19" t="s">
        <v>7589</v>
      </c>
      <c r="D1852" s="19">
        <v>377300</v>
      </c>
      <c r="E1852" s="19">
        <v>4595714</v>
      </c>
      <c r="F1852" s="19">
        <v>7</v>
      </c>
      <c r="G1852" s="36">
        <v>45628</v>
      </c>
      <c r="H1852" s="19">
        <v>1</v>
      </c>
      <c r="I1852" s="19">
        <v>0</v>
      </c>
      <c r="J1852" s="19">
        <v>0</v>
      </c>
      <c r="L1852" s="19">
        <v>1</v>
      </c>
      <c r="M1852" s="19">
        <v>431936</v>
      </c>
      <c r="N1852" s="19" t="s">
        <v>223</v>
      </c>
      <c r="O1852" s="19">
        <v>166466</v>
      </c>
      <c r="P1852" s="229">
        <v>45628.221296296295</v>
      </c>
      <c r="Q1852" s="19">
        <v>166.46600000000001</v>
      </c>
      <c r="R1852" s="19" t="s">
        <v>52</v>
      </c>
      <c r="S1852" s="62" t="s">
        <v>188</v>
      </c>
    </row>
    <row r="1853" spans="1:19" x14ac:dyDescent="0.25">
      <c r="A1853" s="62" t="s">
        <v>188</v>
      </c>
      <c r="B1853" s="19">
        <v>34713125</v>
      </c>
      <c r="C1853" s="19" t="s">
        <v>7589</v>
      </c>
      <c r="D1853" s="19">
        <v>377300</v>
      </c>
      <c r="E1853" s="19">
        <v>4595714</v>
      </c>
      <c r="F1853" s="19">
        <v>8</v>
      </c>
      <c r="G1853" s="36">
        <v>45628</v>
      </c>
      <c r="H1853" s="19">
        <v>0</v>
      </c>
      <c r="I1853" s="19">
        <v>0</v>
      </c>
      <c r="J1853" s="19">
        <v>1938</v>
      </c>
      <c r="K1853" s="19" t="s">
        <v>163</v>
      </c>
      <c r="L1853" s="19">
        <v>1</v>
      </c>
      <c r="M1853" s="19">
        <v>431936</v>
      </c>
      <c r="N1853" s="19" t="s">
        <v>223</v>
      </c>
      <c r="O1853" s="19">
        <v>5094</v>
      </c>
      <c r="P1853" s="229">
        <v>45628.221354166664</v>
      </c>
      <c r="Q1853" s="19">
        <v>5.0940000000000003</v>
      </c>
      <c r="R1853" s="19" t="s">
        <v>52</v>
      </c>
      <c r="S1853" s="62" t="s">
        <v>188</v>
      </c>
    </row>
    <row r="1854" spans="1:19" x14ac:dyDescent="0.25">
      <c r="A1854" s="62" t="s">
        <v>188</v>
      </c>
      <c r="B1854" s="19">
        <v>34713125</v>
      </c>
      <c r="C1854" s="19" t="s">
        <v>7589</v>
      </c>
      <c r="D1854" s="19">
        <v>377300</v>
      </c>
      <c r="E1854" s="19">
        <v>4595714</v>
      </c>
      <c r="F1854" s="19">
        <v>9</v>
      </c>
      <c r="G1854" s="36">
        <v>45628</v>
      </c>
      <c r="H1854" s="19">
        <v>0</v>
      </c>
      <c r="I1854" s="19">
        <v>1</v>
      </c>
      <c r="J1854" s="19">
        <v>0</v>
      </c>
      <c r="L1854" s="19">
        <v>1</v>
      </c>
      <c r="O1854" s="19">
        <v>168946</v>
      </c>
      <c r="P1854" s="229">
        <v>45628.223310185182</v>
      </c>
      <c r="Q1854" s="19">
        <v>168.946</v>
      </c>
      <c r="R1854" s="19" t="s">
        <v>52</v>
      </c>
      <c r="S1854" s="62" t="s">
        <v>188</v>
      </c>
    </row>
    <row r="1855" spans="1:19" x14ac:dyDescent="0.25">
      <c r="A1855" s="62" t="s">
        <v>188</v>
      </c>
      <c r="B1855" s="19">
        <v>34713125</v>
      </c>
      <c r="C1855" s="19" t="s">
        <v>7589</v>
      </c>
      <c r="D1855" s="19">
        <v>377300</v>
      </c>
      <c r="E1855" s="19">
        <v>4595714</v>
      </c>
      <c r="F1855" s="19">
        <v>10</v>
      </c>
      <c r="G1855" s="36">
        <v>45628</v>
      </c>
      <c r="H1855" s="19">
        <v>0</v>
      </c>
      <c r="I1855" s="19">
        <v>0</v>
      </c>
      <c r="J1855" s="19">
        <v>1937</v>
      </c>
      <c r="K1855" s="19" t="s">
        <v>169</v>
      </c>
      <c r="L1855" s="19">
        <v>1</v>
      </c>
      <c r="O1855" s="19">
        <v>202927</v>
      </c>
      <c r="P1855" s="229">
        <v>45628.225659722222</v>
      </c>
      <c r="Q1855" s="19">
        <v>202.92699999999999</v>
      </c>
      <c r="R1855" s="19" t="s">
        <v>52</v>
      </c>
      <c r="S1855" s="62" t="s">
        <v>188</v>
      </c>
    </row>
    <row r="1856" spans="1:19" x14ac:dyDescent="0.25">
      <c r="A1856" s="62" t="s">
        <v>188</v>
      </c>
      <c r="B1856" s="19">
        <v>34713125</v>
      </c>
      <c r="C1856" s="19" t="s">
        <v>7589</v>
      </c>
      <c r="D1856" s="19">
        <v>377300</v>
      </c>
      <c r="E1856" s="19">
        <v>4595714</v>
      </c>
      <c r="F1856" s="19">
        <v>11</v>
      </c>
      <c r="G1856" s="36">
        <v>45628</v>
      </c>
      <c r="H1856" s="19">
        <v>0</v>
      </c>
      <c r="I1856" s="19">
        <v>1</v>
      </c>
      <c r="J1856" s="19">
        <v>0</v>
      </c>
      <c r="L1856" s="19">
        <v>1</v>
      </c>
      <c r="O1856" s="19">
        <v>383933</v>
      </c>
      <c r="P1856" s="229">
        <v>45628.230092592596</v>
      </c>
      <c r="Q1856" s="19">
        <v>383.93299999999999</v>
      </c>
      <c r="R1856" s="19" t="s">
        <v>52</v>
      </c>
      <c r="S1856" s="62" t="s">
        <v>188</v>
      </c>
    </row>
    <row r="1857" spans="1:19" x14ac:dyDescent="0.25">
      <c r="A1857" s="62" t="s">
        <v>188</v>
      </c>
      <c r="B1857" s="19">
        <v>34713125</v>
      </c>
      <c r="C1857" s="19" t="s">
        <v>7589</v>
      </c>
      <c r="D1857" s="19">
        <v>377300</v>
      </c>
      <c r="E1857" s="19">
        <v>4595714</v>
      </c>
      <c r="F1857" s="19">
        <v>12</v>
      </c>
      <c r="G1857" s="36">
        <v>45628</v>
      </c>
      <c r="H1857" s="19">
        <v>0</v>
      </c>
      <c r="I1857" s="19">
        <v>0</v>
      </c>
      <c r="J1857" s="19">
        <v>-3</v>
      </c>
      <c r="K1857" s="19" t="s">
        <v>185</v>
      </c>
      <c r="L1857" s="19">
        <v>1</v>
      </c>
      <c r="O1857" s="19">
        <v>10737</v>
      </c>
      <c r="P1857" s="229">
        <v>45628.230219907404</v>
      </c>
      <c r="Q1857" s="19">
        <v>10.737</v>
      </c>
      <c r="R1857" s="19" t="s">
        <v>52</v>
      </c>
      <c r="S1857" s="62" t="s">
        <v>188</v>
      </c>
    </row>
    <row r="1858" spans="1:19" x14ac:dyDescent="0.25">
      <c r="A1858" s="62" t="s">
        <v>188</v>
      </c>
      <c r="B1858" s="19">
        <v>34713125</v>
      </c>
      <c r="C1858" s="19" t="s">
        <v>7589</v>
      </c>
      <c r="D1858" s="19">
        <v>377300</v>
      </c>
      <c r="E1858" s="19">
        <v>4595714</v>
      </c>
      <c r="F1858" s="19">
        <v>13</v>
      </c>
      <c r="G1858" s="36">
        <v>45628</v>
      </c>
      <c r="H1858" s="19">
        <v>1</v>
      </c>
      <c r="I1858" s="19">
        <v>0</v>
      </c>
      <c r="J1858" s="19">
        <v>0</v>
      </c>
      <c r="L1858" s="19">
        <v>1</v>
      </c>
      <c r="M1858" s="19">
        <v>4010454</v>
      </c>
      <c r="N1858" s="19" t="s">
        <v>218</v>
      </c>
      <c r="O1858" s="19">
        <v>164100</v>
      </c>
      <c r="P1858" s="229">
        <v>45628.232118055559</v>
      </c>
      <c r="Q1858" s="19">
        <v>164.1</v>
      </c>
      <c r="R1858" s="19" t="s">
        <v>52</v>
      </c>
      <c r="S1858" s="62" t="s">
        <v>188</v>
      </c>
    </row>
    <row r="1859" spans="1:19" x14ac:dyDescent="0.25">
      <c r="A1859" s="62" t="s">
        <v>188</v>
      </c>
      <c r="B1859" s="19">
        <v>34713125</v>
      </c>
      <c r="C1859" s="19" t="s">
        <v>7589</v>
      </c>
      <c r="D1859" s="19">
        <v>377300</v>
      </c>
      <c r="E1859" s="19">
        <v>4595714</v>
      </c>
      <c r="F1859" s="19">
        <v>14</v>
      </c>
      <c r="G1859" s="36">
        <v>45628</v>
      </c>
      <c r="H1859" s="19">
        <v>0</v>
      </c>
      <c r="I1859" s="19">
        <v>0</v>
      </c>
      <c r="J1859" s="19">
        <v>1938</v>
      </c>
      <c r="K1859" s="19" t="s">
        <v>163</v>
      </c>
      <c r="L1859" s="19">
        <v>1</v>
      </c>
      <c r="M1859" s="19">
        <v>4010454</v>
      </c>
      <c r="N1859" s="19" t="s">
        <v>218</v>
      </c>
      <c r="O1859" s="19">
        <v>5207</v>
      </c>
      <c r="P1859" s="229">
        <v>45628.232175925928</v>
      </c>
      <c r="Q1859" s="19">
        <v>5.2069999999999999</v>
      </c>
      <c r="R1859" s="19" t="s">
        <v>52</v>
      </c>
      <c r="S1859" s="62" t="s">
        <v>188</v>
      </c>
    </row>
    <row r="1860" spans="1:19" x14ac:dyDescent="0.25">
      <c r="A1860" s="62" t="s">
        <v>188</v>
      </c>
      <c r="B1860" s="19">
        <v>34713125</v>
      </c>
      <c r="C1860" s="19" t="s">
        <v>7589</v>
      </c>
      <c r="D1860" s="19">
        <v>377300</v>
      </c>
      <c r="E1860" s="19">
        <v>4595714</v>
      </c>
      <c r="F1860" s="19">
        <v>15</v>
      </c>
      <c r="G1860" s="36">
        <v>45628</v>
      </c>
      <c r="H1860" s="19">
        <v>0</v>
      </c>
      <c r="I1860" s="19">
        <v>1</v>
      </c>
      <c r="J1860" s="19">
        <v>0</v>
      </c>
      <c r="L1860" s="19">
        <v>1</v>
      </c>
      <c r="O1860" s="19">
        <v>884083</v>
      </c>
      <c r="P1860" s="229">
        <v>45628.242418981485</v>
      </c>
      <c r="Q1860" s="19">
        <v>884.08299999999997</v>
      </c>
      <c r="R1860" s="19" t="s">
        <v>52</v>
      </c>
      <c r="S1860" s="62" t="s">
        <v>188</v>
      </c>
    </row>
    <row r="1861" spans="1:19" x14ac:dyDescent="0.25">
      <c r="A1861" s="62" t="s">
        <v>188</v>
      </c>
      <c r="B1861" s="19">
        <v>34713125</v>
      </c>
      <c r="C1861" s="19" t="s">
        <v>7589</v>
      </c>
      <c r="D1861" s="19">
        <v>377300</v>
      </c>
      <c r="E1861" s="19">
        <v>4595714</v>
      </c>
      <c r="F1861" s="19">
        <v>16</v>
      </c>
      <c r="G1861" s="36">
        <v>45628</v>
      </c>
      <c r="H1861" s="19">
        <v>1</v>
      </c>
      <c r="I1861" s="19">
        <v>0</v>
      </c>
      <c r="J1861" s="19">
        <v>0</v>
      </c>
      <c r="L1861" s="19">
        <v>1</v>
      </c>
      <c r="M1861" s="19">
        <v>431936</v>
      </c>
      <c r="N1861" s="19" t="s">
        <v>223</v>
      </c>
      <c r="O1861" s="19">
        <v>1540860</v>
      </c>
      <c r="P1861" s="229">
        <v>45628.260243055556</v>
      </c>
      <c r="Q1861" s="19">
        <v>1540.86</v>
      </c>
      <c r="R1861" s="19" t="s">
        <v>52</v>
      </c>
      <c r="S1861" s="62" t="s">
        <v>188</v>
      </c>
    </row>
    <row r="1862" spans="1:19" x14ac:dyDescent="0.25">
      <c r="A1862" s="62" t="s">
        <v>188</v>
      </c>
      <c r="B1862" s="19">
        <v>34713125</v>
      </c>
      <c r="C1862" s="19" t="s">
        <v>7589</v>
      </c>
      <c r="D1862" s="19">
        <v>377300</v>
      </c>
      <c r="E1862" s="19">
        <v>4595714</v>
      </c>
      <c r="F1862" s="19">
        <v>17</v>
      </c>
      <c r="G1862" s="36">
        <v>45628</v>
      </c>
      <c r="H1862" s="19">
        <v>0</v>
      </c>
      <c r="I1862" s="19">
        <v>0</v>
      </c>
      <c r="J1862" s="19">
        <v>1938</v>
      </c>
      <c r="K1862" s="19" t="s">
        <v>163</v>
      </c>
      <c r="L1862" s="19">
        <v>1</v>
      </c>
      <c r="M1862" s="19">
        <v>431936</v>
      </c>
      <c r="N1862" s="19" t="s">
        <v>223</v>
      </c>
      <c r="O1862" s="19">
        <v>3070</v>
      </c>
      <c r="P1862" s="229">
        <v>45628.260289351849</v>
      </c>
      <c r="Q1862" s="19">
        <v>3.07</v>
      </c>
      <c r="R1862" s="19" t="s">
        <v>52</v>
      </c>
      <c r="S1862" s="62" t="s">
        <v>188</v>
      </c>
    </row>
    <row r="1863" spans="1:19" x14ac:dyDescent="0.25">
      <c r="A1863" s="62" t="s">
        <v>188</v>
      </c>
      <c r="B1863" s="19">
        <v>34713125</v>
      </c>
      <c r="C1863" s="19" t="s">
        <v>7589</v>
      </c>
      <c r="D1863" s="19">
        <v>377300</v>
      </c>
      <c r="E1863" s="19">
        <v>4595714</v>
      </c>
      <c r="F1863" s="19">
        <v>18</v>
      </c>
      <c r="G1863" s="36">
        <v>45628</v>
      </c>
      <c r="H1863" s="19">
        <v>0</v>
      </c>
      <c r="I1863" s="19">
        <v>1</v>
      </c>
      <c r="J1863" s="19">
        <v>0</v>
      </c>
      <c r="L1863" s="19">
        <v>1</v>
      </c>
      <c r="O1863" s="19">
        <v>87980</v>
      </c>
      <c r="P1863" s="229">
        <v>45628.261296296296</v>
      </c>
      <c r="Q1863" s="19">
        <v>87.98</v>
      </c>
      <c r="R1863" s="19" t="s">
        <v>52</v>
      </c>
      <c r="S1863" s="62" t="s">
        <v>188</v>
      </c>
    </row>
    <row r="1864" spans="1:19" x14ac:dyDescent="0.25">
      <c r="A1864" s="62" t="s">
        <v>188</v>
      </c>
      <c r="B1864" s="19">
        <v>34713125</v>
      </c>
      <c r="C1864" s="19" t="s">
        <v>7589</v>
      </c>
      <c r="D1864" s="19">
        <v>377300</v>
      </c>
      <c r="E1864" s="19">
        <v>4595714</v>
      </c>
      <c r="F1864" s="19">
        <v>19</v>
      </c>
      <c r="G1864" s="36">
        <v>45628</v>
      </c>
      <c r="H1864" s="19">
        <v>0</v>
      </c>
      <c r="I1864" s="19">
        <v>0</v>
      </c>
      <c r="J1864" s="19">
        <v>1933</v>
      </c>
      <c r="K1864" s="19" t="s">
        <v>167</v>
      </c>
      <c r="L1864" s="19">
        <v>1</v>
      </c>
      <c r="O1864" s="19">
        <v>2149863</v>
      </c>
      <c r="P1864" s="229">
        <v>45628.286180555559</v>
      </c>
      <c r="Q1864" s="19">
        <v>2149.8629999999998</v>
      </c>
      <c r="R1864" s="19" t="s">
        <v>52</v>
      </c>
      <c r="S1864" s="62" t="s">
        <v>188</v>
      </c>
    </row>
    <row r="1865" spans="1:19" x14ac:dyDescent="0.25">
      <c r="A1865" s="62" t="s">
        <v>188</v>
      </c>
      <c r="B1865" s="19">
        <v>34713125</v>
      </c>
      <c r="C1865" s="19" t="s">
        <v>7589</v>
      </c>
      <c r="D1865" s="19">
        <v>377300</v>
      </c>
      <c r="E1865" s="19">
        <v>4595714</v>
      </c>
      <c r="F1865" s="19">
        <v>20</v>
      </c>
      <c r="G1865" s="36">
        <v>45628</v>
      </c>
      <c r="H1865" s="19">
        <v>0</v>
      </c>
      <c r="I1865" s="19">
        <v>1</v>
      </c>
      <c r="J1865" s="19">
        <v>0</v>
      </c>
      <c r="L1865" s="19">
        <v>1</v>
      </c>
      <c r="O1865" s="19">
        <v>620417</v>
      </c>
      <c r="P1865" s="229">
        <v>45628.293368055558</v>
      </c>
      <c r="Q1865" s="19">
        <v>620.41700000000003</v>
      </c>
      <c r="R1865" s="19" t="s">
        <v>52</v>
      </c>
      <c r="S1865" s="62" t="s">
        <v>188</v>
      </c>
    </row>
    <row r="1866" spans="1:19" x14ac:dyDescent="0.25">
      <c r="A1866" s="62" t="s">
        <v>188</v>
      </c>
      <c r="B1866" s="19">
        <v>34713125</v>
      </c>
      <c r="C1866" s="19" t="s">
        <v>7589</v>
      </c>
      <c r="D1866" s="19">
        <v>377300</v>
      </c>
      <c r="E1866" s="19">
        <v>4595714</v>
      </c>
      <c r="F1866" s="19">
        <v>21</v>
      </c>
      <c r="G1866" s="36">
        <v>45628</v>
      </c>
      <c r="H1866" s="19">
        <v>0</v>
      </c>
      <c r="I1866" s="19">
        <v>0</v>
      </c>
      <c r="J1866" s="19">
        <v>-3</v>
      </c>
      <c r="K1866" s="19" t="s">
        <v>185</v>
      </c>
      <c r="L1866" s="19">
        <v>1</v>
      </c>
      <c r="O1866" s="19">
        <v>9577</v>
      </c>
      <c r="P1866" s="229">
        <v>45628.29347222222</v>
      </c>
      <c r="Q1866" s="19">
        <v>9.577</v>
      </c>
      <c r="R1866" s="19" t="s">
        <v>52</v>
      </c>
      <c r="S1866" s="62" t="s">
        <v>188</v>
      </c>
    </row>
    <row r="1867" spans="1:19" x14ac:dyDescent="0.25">
      <c r="A1867" s="62" t="s">
        <v>188</v>
      </c>
      <c r="B1867" s="19">
        <v>34713125</v>
      </c>
      <c r="C1867" s="19" t="s">
        <v>7589</v>
      </c>
      <c r="D1867" s="19">
        <v>377300</v>
      </c>
      <c r="E1867" s="19">
        <v>4595714</v>
      </c>
      <c r="F1867" s="19">
        <v>22</v>
      </c>
      <c r="G1867" s="36">
        <v>45628</v>
      </c>
      <c r="H1867" s="19">
        <v>1</v>
      </c>
      <c r="I1867" s="19">
        <v>0</v>
      </c>
      <c r="J1867" s="19">
        <v>0</v>
      </c>
      <c r="L1867" s="19">
        <v>1</v>
      </c>
      <c r="M1867" s="19">
        <v>4010454</v>
      </c>
      <c r="N1867" s="19" t="s">
        <v>218</v>
      </c>
      <c r="O1867" s="19">
        <v>191106</v>
      </c>
      <c r="P1867" s="229">
        <v>45628.295682870368</v>
      </c>
      <c r="Q1867" s="19">
        <v>191.10599999999999</v>
      </c>
      <c r="R1867" s="19" t="s">
        <v>52</v>
      </c>
      <c r="S1867" s="62" t="s">
        <v>188</v>
      </c>
    </row>
    <row r="1868" spans="1:19" x14ac:dyDescent="0.25">
      <c r="A1868" s="19" t="s">
        <v>188</v>
      </c>
      <c r="B1868" s="19">
        <v>34713125</v>
      </c>
      <c r="C1868" s="19" t="s">
        <v>7589</v>
      </c>
      <c r="D1868" s="19">
        <v>377300</v>
      </c>
      <c r="E1868" s="19">
        <v>4595714</v>
      </c>
      <c r="F1868" s="19">
        <v>23</v>
      </c>
      <c r="G1868" s="36">
        <v>45628</v>
      </c>
      <c r="H1868" s="19">
        <v>0</v>
      </c>
      <c r="I1868" s="19">
        <v>0</v>
      </c>
      <c r="J1868" s="19">
        <v>1938</v>
      </c>
      <c r="K1868" s="19" t="s">
        <v>163</v>
      </c>
      <c r="L1868" s="19">
        <v>1</v>
      </c>
      <c r="M1868" s="19">
        <v>4010454</v>
      </c>
      <c r="N1868" s="19" t="s">
        <v>218</v>
      </c>
      <c r="O1868" s="19">
        <v>7074</v>
      </c>
      <c r="P1868" s="229">
        <v>45628.295775462961</v>
      </c>
      <c r="Q1868" s="19">
        <v>7.0739999999999998</v>
      </c>
      <c r="R1868" s="19" t="s">
        <v>52</v>
      </c>
      <c r="S1868" s="19" t="s">
        <v>188</v>
      </c>
    </row>
    <row r="1869" spans="1:19" x14ac:dyDescent="0.25">
      <c r="A1869" s="19" t="s">
        <v>188</v>
      </c>
      <c r="B1869" s="19">
        <v>34713125</v>
      </c>
      <c r="C1869" s="19" t="s">
        <v>7589</v>
      </c>
      <c r="D1869" s="19">
        <v>377300</v>
      </c>
      <c r="E1869" s="19">
        <v>4595714</v>
      </c>
      <c r="F1869" s="19">
        <v>24</v>
      </c>
      <c r="G1869" s="36">
        <v>45628</v>
      </c>
      <c r="H1869" s="19">
        <v>0</v>
      </c>
      <c r="I1869" s="19">
        <v>1</v>
      </c>
      <c r="J1869" s="19">
        <v>0</v>
      </c>
      <c r="L1869" s="19">
        <v>1</v>
      </c>
      <c r="O1869" s="19">
        <v>20</v>
      </c>
      <c r="P1869" s="229">
        <v>45628.295775462961</v>
      </c>
      <c r="Q1869" s="19">
        <v>0.02</v>
      </c>
      <c r="R1869" s="19" t="s">
        <v>52</v>
      </c>
      <c r="S1869" s="19" t="s">
        <v>188</v>
      </c>
    </row>
    <row r="1870" spans="1:19" x14ac:dyDescent="0.25">
      <c r="A1870" s="19" t="s">
        <v>188</v>
      </c>
      <c r="B1870" s="19">
        <v>34713125</v>
      </c>
      <c r="C1870" s="19" t="s">
        <v>7589</v>
      </c>
      <c r="D1870" s="19">
        <v>377300</v>
      </c>
      <c r="E1870" s="19">
        <v>4595714</v>
      </c>
      <c r="F1870" s="19">
        <v>25</v>
      </c>
      <c r="G1870" s="36">
        <v>45628</v>
      </c>
      <c r="H1870" s="19">
        <v>1</v>
      </c>
      <c r="I1870" s="19">
        <v>0</v>
      </c>
      <c r="J1870" s="19">
        <v>0</v>
      </c>
      <c r="L1870" s="19">
        <v>1</v>
      </c>
      <c r="M1870" s="19">
        <v>431936</v>
      </c>
      <c r="N1870" s="19" t="s">
        <v>223</v>
      </c>
      <c r="O1870" s="19">
        <v>539420</v>
      </c>
      <c r="P1870" s="229">
        <v>45628.30201388889</v>
      </c>
      <c r="Q1870" s="19">
        <v>539.41999999999996</v>
      </c>
      <c r="R1870" s="19" t="s">
        <v>52</v>
      </c>
      <c r="S1870" s="19" t="s">
        <v>188</v>
      </c>
    </row>
    <row r="1871" spans="1:19" x14ac:dyDescent="0.25">
      <c r="A1871" s="19" t="s">
        <v>188</v>
      </c>
      <c r="B1871" s="19">
        <v>34713125</v>
      </c>
      <c r="C1871" s="19" t="s">
        <v>7589</v>
      </c>
      <c r="D1871" s="19">
        <v>377300</v>
      </c>
      <c r="E1871" s="19">
        <v>4595714</v>
      </c>
      <c r="F1871" s="19">
        <v>26</v>
      </c>
      <c r="G1871" s="36">
        <v>45628</v>
      </c>
      <c r="H1871" s="19">
        <v>0</v>
      </c>
      <c r="I1871" s="19">
        <v>0</v>
      </c>
      <c r="J1871" s="19">
        <v>1938</v>
      </c>
      <c r="K1871" s="19" t="s">
        <v>163</v>
      </c>
      <c r="L1871" s="19">
        <v>1</v>
      </c>
      <c r="M1871" s="19">
        <v>431936</v>
      </c>
      <c r="N1871" s="19" t="s">
        <v>223</v>
      </c>
      <c r="O1871" s="19">
        <v>6883</v>
      </c>
      <c r="P1871" s="229">
        <v>45628.302094907405</v>
      </c>
      <c r="Q1871" s="19">
        <v>6.883</v>
      </c>
      <c r="R1871" s="19" t="s">
        <v>52</v>
      </c>
      <c r="S1871" s="19" t="s">
        <v>188</v>
      </c>
    </row>
    <row r="1872" spans="1:19" x14ac:dyDescent="0.25">
      <c r="A1872" s="19" t="s">
        <v>188</v>
      </c>
      <c r="B1872" s="19">
        <v>34713125</v>
      </c>
      <c r="C1872" s="19" t="s">
        <v>7589</v>
      </c>
      <c r="D1872" s="19">
        <v>377300</v>
      </c>
      <c r="E1872" s="19">
        <v>4595714</v>
      </c>
      <c r="F1872" s="19">
        <v>27</v>
      </c>
      <c r="G1872" s="36">
        <v>45628</v>
      </c>
      <c r="H1872" s="19">
        <v>0</v>
      </c>
      <c r="I1872" s="19">
        <v>1</v>
      </c>
      <c r="J1872" s="19">
        <v>0</v>
      </c>
      <c r="L1872" s="19">
        <v>1</v>
      </c>
      <c r="O1872" s="19">
        <v>135607</v>
      </c>
      <c r="P1872" s="229">
        <v>45628.303657407407</v>
      </c>
      <c r="Q1872" s="19">
        <v>135.607</v>
      </c>
      <c r="R1872" s="19" t="s">
        <v>52</v>
      </c>
      <c r="S1872" s="19" t="s">
        <v>188</v>
      </c>
    </row>
    <row r="1873" spans="1:19" x14ac:dyDescent="0.25">
      <c r="A1873" s="19" t="s">
        <v>188</v>
      </c>
      <c r="B1873" s="19">
        <v>34713125</v>
      </c>
      <c r="C1873" s="19" t="s">
        <v>7589</v>
      </c>
      <c r="D1873" s="19">
        <v>377300</v>
      </c>
      <c r="E1873" s="19">
        <v>4595714</v>
      </c>
      <c r="F1873" s="19">
        <v>28</v>
      </c>
      <c r="G1873" s="36">
        <v>45628</v>
      </c>
      <c r="H1873" s="19">
        <v>1</v>
      </c>
      <c r="I1873" s="19">
        <v>0</v>
      </c>
      <c r="J1873" s="19">
        <v>0</v>
      </c>
      <c r="L1873" s="19">
        <v>1</v>
      </c>
      <c r="M1873" s="19">
        <v>431936</v>
      </c>
      <c r="N1873" s="19" t="s">
        <v>223</v>
      </c>
      <c r="O1873" s="19">
        <v>207263</v>
      </c>
      <c r="P1873" s="229">
        <v>45628.306064814817</v>
      </c>
      <c r="Q1873" s="19">
        <v>207.26300000000001</v>
      </c>
      <c r="R1873" s="19" t="s">
        <v>52</v>
      </c>
      <c r="S1873" s="19" t="s">
        <v>188</v>
      </c>
    </row>
    <row r="1874" spans="1:19" x14ac:dyDescent="0.25">
      <c r="A1874" s="19" t="s">
        <v>188</v>
      </c>
      <c r="B1874" s="19">
        <v>34713125</v>
      </c>
      <c r="C1874" s="19" t="s">
        <v>7589</v>
      </c>
      <c r="D1874" s="19">
        <v>377300</v>
      </c>
      <c r="E1874" s="19">
        <v>4595714</v>
      </c>
      <c r="F1874" s="19">
        <v>29</v>
      </c>
      <c r="G1874" s="36">
        <v>45628</v>
      </c>
      <c r="H1874" s="19">
        <v>0</v>
      </c>
      <c r="I1874" s="19">
        <v>0</v>
      </c>
      <c r="J1874" s="19">
        <v>1938</v>
      </c>
      <c r="K1874" s="19" t="s">
        <v>163</v>
      </c>
      <c r="L1874" s="19">
        <v>1</v>
      </c>
      <c r="M1874" s="19">
        <v>431936</v>
      </c>
      <c r="N1874" s="19" t="s">
        <v>223</v>
      </c>
      <c r="O1874" s="19">
        <v>2840</v>
      </c>
      <c r="P1874" s="229">
        <v>45628.30609953704</v>
      </c>
      <c r="Q1874" s="19">
        <v>2.84</v>
      </c>
      <c r="R1874" s="19" t="s">
        <v>52</v>
      </c>
      <c r="S1874" s="19" t="s">
        <v>188</v>
      </c>
    </row>
    <row r="1875" spans="1:19" x14ac:dyDescent="0.25">
      <c r="A1875" s="19" t="s">
        <v>188</v>
      </c>
      <c r="B1875" s="19">
        <v>34713125</v>
      </c>
      <c r="C1875" s="19" t="s">
        <v>7589</v>
      </c>
      <c r="D1875" s="19">
        <v>377300</v>
      </c>
      <c r="E1875" s="19">
        <v>4595714</v>
      </c>
      <c r="F1875" s="19">
        <v>30</v>
      </c>
      <c r="G1875" s="36">
        <v>45628</v>
      </c>
      <c r="H1875" s="19">
        <v>0</v>
      </c>
      <c r="I1875" s="19">
        <v>1</v>
      </c>
      <c r="J1875" s="19">
        <v>0</v>
      </c>
      <c r="L1875" s="19">
        <v>1</v>
      </c>
      <c r="O1875" s="19">
        <v>139770</v>
      </c>
      <c r="P1875" s="229">
        <v>45628.307708333334</v>
      </c>
      <c r="Q1875" s="19">
        <v>139.77000000000001</v>
      </c>
      <c r="R1875" s="19" t="s">
        <v>52</v>
      </c>
      <c r="S1875" s="19" t="s">
        <v>188</v>
      </c>
    </row>
    <row r="1876" spans="1:19" x14ac:dyDescent="0.25">
      <c r="A1876" s="19" t="s">
        <v>188</v>
      </c>
      <c r="B1876" s="19">
        <v>34713125</v>
      </c>
      <c r="C1876" s="19" t="s">
        <v>7589</v>
      </c>
      <c r="D1876" s="19">
        <v>377300</v>
      </c>
      <c r="E1876" s="19">
        <v>4595714</v>
      </c>
      <c r="F1876" s="19">
        <v>31</v>
      </c>
      <c r="G1876" s="36">
        <v>45628</v>
      </c>
      <c r="H1876" s="19">
        <v>0</v>
      </c>
      <c r="I1876" s="19">
        <v>0</v>
      </c>
      <c r="J1876" s="19">
        <v>-3</v>
      </c>
      <c r="K1876" s="19" t="s">
        <v>185</v>
      </c>
      <c r="L1876" s="19">
        <v>1</v>
      </c>
      <c r="O1876" s="19">
        <v>8610</v>
      </c>
      <c r="P1876" s="229">
        <v>45628.307812500003</v>
      </c>
      <c r="Q1876" s="19">
        <v>8.61</v>
      </c>
      <c r="R1876" s="19" t="s">
        <v>52</v>
      </c>
      <c r="S1876" s="19" t="s">
        <v>188</v>
      </c>
    </row>
    <row r="1877" spans="1:19" x14ac:dyDescent="0.25">
      <c r="A1877" s="19" t="s">
        <v>188</v>
      </c>
      <c r="B1877" s="19">
        <v>34713125</v>
      </c>
      <c r="C1877" s="19" t="s">
        <v>7589</v>
      </c>
      <c r="D1877" s="19">
        <v>377300</v>
      </c>
      <c r="E1877" s="19">
        <v>4595714</v>
      </c>
      <c r="F1877" s="19">
        <v>32</v>
      </c>
      <c r="G1877" s="36">
        <v>45628</v>
      </c>
      <c r="H1877" s="19">
        <v>1</v>
      </c>
      <c r="I1877" s="19">
        <v>0</v>
      </c>
      <c r="J1877" s="19">
        <v>0</v>
      </c>
      <c r="L1877" s="19">
        <v>1</v>
      </c>
      <c r="M1877" s="19">
        <v>4010454</v>
      </c>
      <c r="N1877" s="19" t="s">
        <v>218</v>
      </c>
      <c r="O1877" s="19">
        <v>332980</v>
      </c>
      <c r="P1877" s="229">
        <v>45628.311666666668</v>
      </c>
      <c r="Q1877" s="19">
        <v>332.98</v>
      </c>
      <c r="R1877" s="19" t="s">
        <v>52</v>
      </c>
      <c r="S1877" s="19" t="s">
        <v>188</v>
      </c>
    </row>
    <row r="1878" spans="1:19" x14ac:dyDescent="0.25">
      <c r="A1878" s="19" t="s">
        <v>188</v>
      </c>
      <c r="B1878" s="19">
        <v>34713125</v>
      </c>
      <c r="C1878" s="19" t="s">
        <v>7589</v>
      </c>
      <c r="D1878" s="19">
        <v>377300</v>
      </c>
      <c r="E1878" s="19">
        <v>4595714</v>
      </c>
      <c r="F1878" s="19">
        <v>33</v>
      </c>
      <c r="G1878" s="36">
        <v>45628</v>
      </c>
      <c r="H1878" s="19">
        <v>0</v>
      </c>
      <c r="I1878" s="19">
        <v>0</v>
      </c>
      <c r="J1878" s="19">
        <v>1938</v>
      </c>
      <c r="K1878" s="19" t="s">
        <v>163</v>
      </c>
      <c r="L1878" s="19">
        <v>1</v>
      </c>
      <c r="M1878" s="19">
        <v>4010454</v>
      </c>
      <c r="N1878" s="19" t="s">
        <v>218</v>
      </c>
      <c r="O1878" s="19">
        <v>38730</v>
      </c>
      <c r="P1878" s="229">
        <v>45628.312118055554</v>
      </c>
      <c r="Q1878" s="19">
        <v>38.729999999999997</v>
      </c>
      <c r="R1878" s="19" t="s">
        <v>52</v>
      </c>
      <c r="S1878" s="19" t="s">
        <v>188</v>
      </c>
    </row>
    <row r="1879" spans="1:19" x14ac:dyDescent="0.25">
      <c r="A1879" s="19" t="s">
        <v>188</v>
      </c>
      <c r="B1879" s="19">
        <v>34713125</v>
      </c>
      <c r="C1879" s="19" t="s">
        <v>7589</v>
      </c>
      <c r="D1879" s="19">
        <v>377300</v>
      </c>
      <c r="E1879" s="19">
        <v>4595714</v>
      </c>
      <c r="F1879" s="19">
        <v>34</v>
      </c>
      <c r="G1879" s="36">
        <v>45628</v>
      </c>
      <c r="H1879" s="19">
        <v>0</v>
      </c>
      <c r="I1879" s="19">
        <v>1</v>
      </c>
      <c r="J1879" s="19">
        <v>0</v>
      </c>
      <c r="L1879" s="19">
        <v>1</v>
      </c>
      <c r="O1879" s="19">
        <v>23</v>
      </c>
      <c r="P1879" s="229">
        <v>45628.312118055554</v>
      </c>
      <c r="Q1879" s="19">
        <v>2.3E-2</v>
      </c>
      <c r="R1879" s="19" t="s">
        <v>52</v>
      </c>
      <c r="S1879" s="19" t="s">
        <v>188</v>
      </c>
    </row>
    <row r="1880" spans="1:19" x14ac:dyDescent="0.25">
      <c r="A1880" s="19" t="s">
        <v>188</v>
      </c>
      <c r="B1880" s="19">
        <v>34713125</v>
      </c>
      <c r="C1880" s="19" t="s">
        <v>7589</v>
      </c>
      <c r="D1880" s="19">
        <v>377300</v>
      </c>
      <c r="E1880" s="19">
        <v>4595714</v>
      </c>
      <c r="F1880" s="19">
        <v>35</v>
      </c>
      <c r="G1880" s="36">
        <v>45628</v>
      </c>
      <c r="H1880" s="19">
        <v>0</v>
      </c>
      <c r="I1880" s="19">
        <v>0</v>
      </c>
      <c r="J1880" s="19">
        <v>-3</v>
      </c>
      <c r="K1880" s="19" t="s">
        <v>185</v>
      </c>
      <c r="L1880" s="19">
        <v>1</v>
      </c>
      <c r="O1880" s="19">
        <v>10504</v>
      </c>
      <c r="P1880" s="229">
        <v>45628.3122337963</v>
      </c>
      <c r="Q1880" s="19">
        <v>10.504</v>
      </c>
      <c r="R1880" s="19" t="s">
        <v>52</v>
      </c>
      <c r="S1880" s="19" t="s">
        <v>188</v>
      </c>
    </row>
    <row r="1881" spans="1:19" x14ac:dyDescent="0.25">
      <c r="A1881" s="19" t="s">
        <v>188</v>
      </c>
      <c r="B1881" s="19">
        <v>34713125</v>
      </c>
      <c r="C1881" s="19" t="s">
        <v>7589</v>
      </c>
      <c r="D1881" s="19">
        <v>377300</v>
      </c>
      <c r="E1881" s="19">
        <v>4595714</v>
      </c>
      <c r="F1881" s="19">
        <v>36</v>
      </c>
      <c r="G1881" s="36">
        <v>45628</v>
      </c>
      <c r="H1881" s="19">
        <v>1</v>
      </c>
      <c r="I1881" s="19">
        <v>0</v>
      </c>
      <c r="J1881" s="19">
        <v>0</v>
      </c>
      <c r="L1881" s="19">
        <v>1</v>
      </c>
      <c r="M1881" s="19">
        <v>4010454</v>
      </c>
      <c r="N1881" s="19" t="s">
        <v>218</v>
      </c>
      <c r="O1881" s="19">
        <v>120820</v>
      </c>
      <c r="P1881" s="229">
        <v>45628.313634259262</v>
      </c>
      <c r="Q1881" s="19">
        <v>120.82</v>
      </c>
      <c r="R1881" s="19" t="s">
        <v>52</v>
      </c>
      <c r="S1881" s="19" t="s">
        <v>188</v>
      </c>
    </row>
    <row r="1882" spans="1:19" x14ac:dyDescent="0.25">
      <c r="A1882" s="19" t="s">
        <v>188</v>
      </c>
      <c r="B1882" s="19">
        <v>34713125</v>
      </c>
      <c r="C1882" s="19" t="s">
        <v>7589</v>
      </c>
      <c r="D1882" s="19">
        <v>377300</v>
      </c>
      <c r="E1882" s="19">
        <v>4595714</v>
      </c>
      <c r="F1882" s="19">
        <v>37</v>
      </c>
      <c r="G1882" s="36">
        <v>45628</v>
      </c>
      <c r="H1882" s="19">
        <v>0</v>
      </c>
      <c r="I1882" s="19">
        <v>0</v>
      </c>
      <c r="J1882" s="19">
        <v>1938</v>
      </c>
      <c r="K1882" s="19" t="s">
        <v>163</v>
      </c>
      <c r="L1882" s="19">
        <v>1</v>
      </c>
      <c r="M1882" s="19">
        <v>4010454</v>
      </c>
      <c r="N1882" s="19" t="s">
        <v>218</v>
      </c>
      <c r="O1882" s="19">
        <v>18630</v>
      </c>
      <c r="P1882" s="229">
        <v>45628.313854166663</v>
      </c>
      <c r="Q1882" s="19">
        <v>18.63</v>
      </c>
      <c r="R1882" s="19" t="s">
        <v>52</v>
      </c>
      <c r="S1882" s="19" t="s">
        <v>188</v>
      </c>
    </row>
    <row r="1883" spans="1:19" x14ac:dyDescent="0.25">
      <c r="A1883" s="19" t="s">
        <v>188</v>
      </c>
      <c r="B1883" s="19">
        <v>34713125</v>
      </c>
      <c r="C1883" s="19" t="s">
        <v>7589</v>
      </c>
      <c r="D1883" s="19">
        <v>377300</v>
      </c>
      <c r="E1883" s="19">
        <v>4595714</v>
      </c>
      <c r="F1883" s="19">
        <v>38</v>
      </c>
      <c r="G1883" s="36">
        <v>45628</v>
      </c>
      <c r="H1883" s="19">
        <v>0</v>
      </c>
      <c r="I1883" s="19">
        <v>1</v>
      </c>
      <c r="J1883" s="19">
        <v>0</v>
      </c>
      <c r="L1883" s="19">
        <v>1</v>
      </c>
      <c r="O1883" s="19">
        <v>423850</v>
      </c>
      <c r="P1883" s="229">
        <v>45628.318749999999</v>
      </c>
      <c r="Q1883" s="19">
        <v>423.85</v>
      </c>
      <c r="R1883" s="19" t="s">
        <v>52</v>
      </c>
      <c r="S1883" s="19" t="s">
        <v>188</v>
      </c>
    </row>
    <row r="1884" spans="1:19" x14ac:dyDescent="0.25">
      <c r="A1884" s="19" t="s">
        <v>188</v>
      </c>
      <c r="B1884" s="19">
        <v>34713125</v>
      </c>
      <c r="C1884" s="19" t="s">
        <v>7589</v>
      </c>
      <c r="D1884" s="19">
        <v>377300</v>
      </c>
      <c r="E1884" s="19">
        <v>4595714</v>
      </c>
      <c r="F1884" s="19">
        <v>39</v>
      </c>
      <c r="G1884" s="36">
        <v>45628</v>
      </c>
      <c r="H1884" s="19">
        <v>0</v>
      </c>
      <c r="I1884" s="19">
        <v>0</v>
      </c>
      <c r="J1884" s="19">
        <v>-3</v>
      </c>
      <c r="K1884" s="19" t="s">
        <v>185</v>
      </c>
      <c r="L1884" s="19">
        <v>1</v>
      </c>
      <c r="O1884" s="19">
        <v>9993</v>
      </c>
      <c r="P1884" s="229">
        <v>45628.318865740737</v>
      </c>
      <c r="Q1884" s="19">
        <v>9.9930000000000003</v>
      </c>
      <c r="R1884" s="19" t="s">
        <v>52</v>
      </c>
      <c r="S1884" s="19" t="s">
        <v>188</v>
      </c>
    </row>
    <row r="1885" spans="1:19" x14ac:dyDescent="0.25">
      <c r="A1885" s="19" t="s">
        <v>188</v>
      </c>
      <c r="B1885" s="19">
        <v>34713125</v>
      </c>
      <c r="C1885" s="19" t="s">
        <v>7589</v>
      </c>
      <c r="D1885" s="19">
        <v>377300</v>
      </c>
      <c r="E1885" s="19">
        <v>4595714</v>
      </c>
      <c r="F1885" s="19">
        <v>40</v>
      </c>
      <c r="G1885" s="36">
        <v>45628</v>
      </c>
      <c r="H1885" s="19">
        <v>1</v>
      </c>
      <c r="I1885" s="19">
        <v>0</v>
      </c>
      <c r="J1885" s="19">
        <v>0</v>
      </c>
      <c r="L1885" s="19">
        <v>1</v>
      </c>
      <c r="M1885" s="19">
        <v>4010454</v>
      </c>
      <c r="N1885" s="19" t="s">
        <v>218</v>
      </c>
      <c r="O1885" s="19">
        <v>168483</v>
      </c>
      <c r="P1885" s="229">
        <v>45628.320821759262</v>
      </c>
      <c r="Q1885" s="19">
        <v>168.483</v>
      </c>
      <c r="R1885" s="19" t="s">
        <v>52</v>
      </c>
      <c r="S1885" s="19" t="s">
        <v>188</v>
      </c>
    </row>
    <row r="1886" spans="1:19" x14ac:dyDescent="0.25">
      <c r="A1886" s="19" t="s">
        <v>188</v>
      </c>
      <c r="B1886" s="19">
        <v>34713125</v>
      </c>
      <c r="C1886" s="19" t="s">
        <v>7589</v>
      </c>
      <c r="D1886" s="19">
        <v>377300</v>
      </c>
      <c r="E1886" s="19">
        <v>4595714</v>
      </c>
      <c r="F1886" s="19">
        <v>41</v>
      </c>
      <c r="G1886" s="36">
        <v>45628</v>
      </c>
      <c r="H1886" s="19">
        <v>0</v>
      </c>
      <c r="I1886" s="19">
        <v>0</v>
      </c>
      <c r="J1886" s="19">
        <v>1938</v>
      </c>
      <c r="K1886" s="19" t="s">
        <v>163</v>
      </c>
      <c r="L1886" s="19">
        <v>1</v>
      </c>
      <c r="M1886" s="19">
        <v>4010454</v>
      </c>
      <c r="N1886" s="19" t="s">
        <v>218</v>
      </c>
      <c r="O1886" s="19">
        <v>60480</v>
      </c>
      <c r="P1886" s="229">
        <v>45628.321516203701</v>
      </c>
      <c r="Q1886" s="19">
        <v>60.48</v>
      </c>
      <c r="R1886" s="19" t="s">
        <v>52</v>
      </c>
      <c r="S1886" s="19" t="s">
        <v>188</v>
      </c>
    </row>
    <row r="1887" spans="1:19" x14ac:dyDescent="0.25">
      <c r="A1887" s="19" t="s">
        <v>188</v>
      </c>
      <c r="B1887" s="19">
        <v>34713125</v>
      </c>
      <c r="C1887" s="19" t="s">
        <v>7589</v>
      </c>
      <c r="D1887" s="19">
        <v>377300</v>
      </c>
      <c r="E1887" s="19">
        <v>4595714</v>
      </c>
      <c r="F1887" s="19">
        <v>42</v>
      </c>
      <c r="G1887" s="36">
        <v>45628</v>
      </c>
      <c r="H1887" s="19">
        <v>0</v>
      </c>
      <c r="I1887" s="19">
        <v>1</v>
      </c>
      <c r="J1887" s="19">
        <v>0</v>
      </c>
      <c r="L1887" s="19">
        <v>1</v>
      </c>
      <c r="O1887" s="19">
        <v>20</v>
      </c>
      <c r="P1887" s="229">
        <v>45628.321516203701</v>
      </c>
      <c r="Q1887" s="19">
        <v>0.02</v>
      </c>
      <c r="R1887" s="19" t="s">
        <v>52</v>
      </c>
      <c r="S1887" s="19" t="s">
        <v>188</v>
      </c>
    </row>
    <row r="1888" spans="1:19" x14ac:dyDescent="0.25">
      <c r="A1888" s="19" t="s">
        <v>188</v>
      </c>
      <c r="B1888" s="19">
        <v>34713125</v>
      </c>
      <c r="C1888" s="19" t="s">
        <v>7589</v>
      </c>
      <c r="D1888" s="19">
        <v>377300</v>
      </c>
      <c r="E1888" s="19">
        <v>4595714</v>
      </c>
      <c r="F1888" s="19">
        <v>43</v>
      </c>
      <c r="G1888" s="36">
        <v>45628</v>
      </c>
      <c r="H1888" s="19">
        <v>1</v>
      </c>
      <c r="I1888" s="19">
        <v>0</v>
      </c>
      <c r="J1888" s="19">
        <v>0</v>
      </c>
      <c r="L1888" s="19">
        <v>1</v>
      </c>
      <c r="M1888" s="19">
        <v>431936</v>
      </c>
      <c r="N1888" s="19" t="s">
        <v>223</v>
      </c>
      <c r="O1888" s="19">
        <v>418160</v>
      </c>
      <c r="P1888" s="229">
        <v>45628.326365740744</v>
      </c>
      <c r="Q1888" s="19">
        <v>418.16</v>
      </c>
      <c r="R1888" s="19" t="s">
        <v>52</v>
      </c>
      <c r="S1888" s="19" t="s">
        <v>188</v>
      </c>
    </row>
    <row r="1889" spans="1:19" x14ac:dyDescent="0.25">
      <c r="A1889" s="19" t="s">
        <v>188</v>
      </c>
      <c r="B1889" s="19">
        <v>34713125</v>
      </c>
      <c r="C1889" s="19" t="s">
        <v>7589</v>
      </c>
      <c r="D1889" s="19">
        <v>377300</v>
      </c>
      <c r="E1889" s="19">
        <v>4595714</v>
      </c>
      <c r="F1889" s="19">
        <v>44</v>
      </c>
      <c r="G1889" s="36">
        <v>45628</v>
      </c>
      <c r="H1889" s="19">
        <v>0</v>
      </c>
      <c r="I1889" s="19">
        <v>0</v>
      </c>
      <c r="J1889" s="19">
        <v>1938</v>
      </c>
      <c r="K1889" s="19" t="s">
        <v>163</v>
      </c>
      <c r="L1889" s="19">
        <v>1</v>
      </c>
      <c r="M1889" s="19">
        <v>431936</v>
      </c>
      <c r="N1889" s="19" t="s">
        <v>223</v>
      </c>
      <c r="O1889" s="19">
        <v>3367</v>
      </c>
      <c r="P1889" s="229">
        <v>45628.32640046296</v>
      </c>
      <c r="Q1889" s="19">
        <v>3.367</v>
      </c>
      <c r="R1889" s="19" t="s">
        <v>52</v>
      </c>
      <c r="S1889" s="19" t="s">
        <v>188</v>
      </c>
    </row>
    <row r="1890" spans="1:19" x14ac:dyDescent="0.25">
      <c r="A1890" s="19" t="s">
        <v>188</v>
      </c>
      <c r="B1890" s="19">
        <v>34713125</v>
      </c>
      <c r="C1890" s="19" t="s">
        <v>7589</v>
      </c>
      <c r="D1890" s="19">
        <v>377300</v>
      </c>
      <c r="E1890" s="19">
        <v>4595714</v>
      </c>
      <c r="F1890" s="19">
        <v>45</v>
      </c>
      <c r="G1890" s="36">
        <v>45628</v>
      </c>
      <c r="H1890" s="19">
        <v>0</v>
      </c>
      <c r="I1890" s="19">
        <v>1</v>
      </c>
      <c r="J1890" s="19">
        <v>0</v>
      </c>
      <c r="L1890" s="19">
        <v>1</v>
      </c>
      <c r="O1890" s="19">
        <v>23</v>
      </c>
      <c r="P1890" s="229">
        <v>45628.32640046296</v>
      </c>
      <c r="Q1890" s="19">
        <v>2.3E-2</v>
      </c>
      <c r="R1890" s="19" t="s">
        <v>52</v>
      </c>
      <c r="S1890" s="19" t="s">
        <v>188</v>
      </c>
    </row>
    <row r="1891" spans="1:19" x14ac:dyDescent="0.25">
      <c r="A1891" s="19" t="s">
        <v>188</v>
      </c>
      <c r="B1891" s="19">
        <v>34713125</v>
      </c>
      <c r="C1891" s="19" t="s">
        <v>7589</v>
      </c>
      <c r="D1891" s="19">
        <v>377300</v>
      </c>
      <c r="E1891" s="19">
        <v>4595714</v>
      </c>
      <c r="F1891" s="19">
        <v>46</v>
      </c>
      <c r="G1891" s="36">
        <v>45628</v>
      </c>
      <c r="H1891" s="19">
        <v>0</v>
      </c>
      <c r="I1891" s="19">
        <v>0</v>
      </c>
      <c r="J1891" s="19">
        <v>-3</v>
      </c>
      <c r="K1891" s="19" t="s">
        <v>185</v>
      </c>
      <c r="L1891" s="19">
        <v>1</v>
      </c>
      <c r="O1891" s="19">
        <v>7717</v>
      </c>
      <c r="P1891" s="229">
        <v>45628.326493055552</v>
      </c>
      <c r="Q1891" s="19">
        <v>7.7169999999999996</v>
      </c>
      <c r="R1891" s="19" t="s">
        <v>52</v>
      </c>
      <c r="S1891" s="19" t="s">
        <v>188</v>
      </c>
    </row>
    <row r="1892" spans="1:19" x14ac:dyDescent="0.25">
      <c r="A1892" s="19" t="s">
        <v>188</v>
      </c>
      <c r="B1892" s="19">
        <v>34713125</v>
      </c>
      <c r="C1892" s="19" t="s">
        <v>7589</v>
      </c>
      <c r="D1892" s="19">
        <v>377300</v>
      </c>
      <c r="E1892" s="19">
        <v>4595714</v>
      </c>
      <c r="F1892" s="19">
        <v>47</v>
      </c>
      <c r="G1892" s="36">
        <v>45628</v>
      </c>
      <c r="H1892" s="19">
        <v>1</v>
      </c>
      <c r="I1892" s="19">
        <v>0</v>
      </c>
      <c r="J1892" s="19">
        <v>0</v>
      </c>
      <c r="L1892" s="19">
        <v>1</v>
      </c>
      <c r="M1892" s="19">
        <v>4010454</v>
      </c>
      <c r="N1892" s="19" t="s">
        <v>218</v>
      </c>
      <c r="O1892" s="19">
        <v>60623</v>
      </c>
      <c r="P1892" s="229">
        <v>45628.327187499999</v>
      </c>
      <c r="Q1892" s="19">
        <v>60.622999999999998</v>
      </c>
      <c r="R1892" s="19" t="s">
        <v>52</v>
      </c>
      <c r="S1892" s="19" t="s">
        <v>188</v>
      </c>
    </row>
    <row r="1893" spans="1:19" x14ac:dyDescent="0.25">
      <c r="A1893" s="19" t="s">
        <v>188</v>
      </c>
      <c r="B1893" s="19">
        <v>34713125</v>
      </c>
      <c r="C1893" s="19" t="s">
        <v>7589</v>
      </c>
      <c r="D1893" s="19">
        <v>377300</v>
      </c>
      <c r="E1893" s="19">
        <v>4595714</v>
      </c>
      <c r="F1893" s="19">
        <v>48</v>
      </c>
      <c r="G1893" s="36">
        <v>45628</v>
      </c>
      <c r="H1893" s="19">
        <v>0</v>
      </c>
      <c r="I1893" s="19">
        <v>0</v>
      </c>
      <c r="J1893" s="19">
        <v>1938</v>
      </c>
      <c r="K1893" s="19" t="s">
        <v>163</v>
      </c>
      <c r="L1893" s="19">
        <v>1</v>
      </c>
      <c r="M1893" s="19">
        <v>4010454</v>
      </c>
      <c r="N1893" s="19" t="s">
        <v>218</v>
      </c>
      <c r="O1893" s="19">
        <v>3267</v>
      </c>
      <c r="P1893" s="229">
        <v>45628.327233796299</v>
      </c>
      <c r="Q1893" s="19">
        <v>3.2669999999999999</v>
      </c>
      <c r="R1893" s="19" t="s">
        <v>52</v>
      </c>
      <c r="S1893" s="19" t="s">
        <v>188</v>
      </c>
    </row>
    <row r="1894" spans="1:19" x14ac:dyDescent="0.25">
      <c r="A1894" s="19" t="s">
        <v>188</v>
      </c>
      <c r="B1894" s="19">
        <v>34713125</v>
      </c>
      <c r="C1894" s="19" t="s">
        <v>7589</v>
      </c>
      <c r="D1894" s="19">
        <v>377300</v>
      </c>
      <c r="E1894" s="19">
        <v>4595714</v>
      </c>
      <c r="F1894" s="19">
        <v>49</v>
      </c>
      <c r="G1894" s="36">
        <v>45628</v>
      </c>
      <c r="H1894" s="19">
        <v>0</v>
      </c>
      <c r="I1894" s="19">
        <v>1</v>
      </c>
      <c r="J1894" s="19">
        <v>0</v>
      </c>
      <c r="L1894" s="19">
        <v>1</v>
      </c>
      <c r="O1894" s="19">
        <v>832580</v>
      </c>
      <c r="P1894" s="229">
        <v>45628.336863425924</v>
      </c>
      <c r="Q1894" s="19">
        <v>832.58</v>
      </c>
      <c r="R1894" s="19" t="s">
        <v>52</v>
      </c>
      <c r="S1894" s="19" t="s">
        <v>188</v>
      </c>
    </row>
    <row r="1895" spans="1:19" x14ac:dyDescent="0.25">
      <c r="A1895" s="19" t="s">
        <v>188</v>
      </c>
      <c r="B1895" s="19">
        <v>34713125</v>
      </c>
      <c r="C1895" s="19" t="s">
        <v>7589</v>
      </c>
      <c r="D1895" s="19">
        <v>377300</v>
      </c>
      <c r="E1895" s="19">
        <v>4595714</v>
      </c>
      <c r="F1895" s="19">
        <v>50</v>
      </c>
      <c r="G1895" s="36">
        <v>45628</v>
      </c>
      <c r="H1895" s="19">
        <v>1</v>
      </c>
      <c r="I1895" s="19">
        <v>0</v>
      </c>
      <c r="J1895" s="19">
        <v>0</v>
      </c>
      <c r="L1895" s="19">
        <v>1</v>
      </c>
      <c r="M1895" s="19">
        <v>431936</v>
      </c>
      <c r="N1895" s="19" t="s">
        <v>223</v>
      </c>
      <c r="O1895" s="19">
        <v>795487</v>
      </c>
      <c r="P1895" s="229">
        <v>45628.346076388887</v>
      </c>
      <c r="Q1895" s="19">
        <v>795.48699999999997</v>
      </c>
      <c r="R1895" s="19" t="s">
        <v>52</v>
      </c>
      <c r="S1895" s="19" t="s">
        <v>188</v>
      </c>
    </row>
    <row r="1896" spans="1:19" x14ac:dyDescent="0.25">
      <c r="A1896" s="19" t="s">
        <v>188</v>
      </c>
      <c r="B1896" s="19">
        <v>34713125</v>
      </c>
      <c r="C1896" s="19" t="s">
        <v>7589</v>
      </c>
      <c r="D1896" s="19">
        <v>377300</v>
      </c>
      <c r="E1896" s="19">
        <v>4595714</v>
      </c>
      <c r="F1896" s="19">
        <v>51</v>
      </c>
      <c r="G1896" s="36">
        <v>45628</v>
      </c>
      <c r="H1896" s="19">
        <v>0</v>
      </c>
      <c r="I1896" s="19">
        <v>0</v>
      </c>
      <c r="J1896" s="19">
        <v>1938</v>
      </c>
      <c r="K1896" s="19" t="s">
        <v>163</v>
      </c>
      <c r="L1896" s="19">
        <v>1</v>
      </c>
      <c r="M1896" s="19">
        <v>431936</v>
      </c>
      <c r="N1896" s="19" t="s">
        <v>223</v>
      </c>
      <c r="O1896" s="19">
        <v>468866</v>
      </c>
      <c r="P1896" s="229">
        <v>45628.351504629631</v>
      </c>
      <c r="Q1896" s="19">
        <v>468.86599999999999</v>
      </c>
      <c r="R1896" s="19" t="s">
        <v>52</v>
      </c>
      <c r="S1896" s="19" t="s">
        <v>188</v>
      </c>
    </row>
    <row r="1897" spans="1:19" x14ac:dyDescent="0.25">
      <c r="A1897" s="19" t="s">
        <v>188</v>
      </c>
      <c r="B1897" s="19">
        <v>34713125</v>
      </c>
      <c r="C1897" s="19" t="s">
        <v>7589</v>
      </c>
      <c r="D1897" s="19">
        <v>377300</v>
      </c>
      <c r="E1897" s="19">
        <v>4595714</v>
      </c>
      <c r="F1897" s="19">
        <v>52</v>
      </c>
      <c r="G1897" s="36">
        <v>45628</v>
      </c>
      <c r="H1897" s="19">
        <v>0</v>
      </c>
      <c r="I1897" s="19">
        <v>1</v>
      </c>
      <c r="J1897" s="19">
        <v>0</v>
      </c>
      <c r="L1897" s="19">
        <v>1</v>
      </c>
      <c r="O1897" s="19">
        <v>2294</v>
      </c>
      <c r="P1897" s="229">
        <v>45628.351527777777</v>
      </c>
      <c r="Q1897" s="19">
        <v>2.294</v>
      </c>
      <c r="R1897" s="19" t="s">
        <v>52</v>
      </c>
      <c r="S1897" s="19" t="s">
        <v>188</v>
      </c>
    </row>
    <row r="1898" spans="1:19" x14ac:dyDescent="0.25">
      <c r="A1898" s="19" t="s">
        <v>188</v>
      </c>
      <c r="B1898" s="19">
        <v>34713125</v>
      </c>
      <c r="C1898" s="19" t="s">
        <v>7589</v>
      </c>
      <c r="D1898" s="19">
        <v>377300</v>
      </c>
      <c r="E1898" s="19">
        <v>4595714</v>
      </c>
      <c r="F1898" s="19">
        <v>53</v>
      </c>
      <c r="G1898" s="36">
        <v>45628</v>
      </c>
      <c r="H1898" s="19">
        <v>0</v>
      </c>
      <c r="I1898" s="19">
        <v>0</v>
      </c>
      <c r="J1898" s="19">
        <v>1934</v>
      </c>
      <c r="K1898" s="19" t="s">
        <v>160</v>
      </c>
      <c r="L1898" s="19">
        <v>1</v>
      </c>
      <c r="O1898" s="19">
        <v>395000</v>
      </c>
      <c r="P1898" s="229">
        <v>45628.356099537035</v>
      </c>
      <c r="Q1898" s="19">
        <v>395</v>
      </c>
      <c r="R1898" s="19" t="s">
        <v>52</v>
      </c>
      <c r="S1898" s="19" t="s">
        <v>188</v>
      </c>
    </row>
    <row r="1899" spans="1:19" x14ac:dyDescent="0.25">
      <c r="A1899" s="19" t="s">
        <v>188</v>
      </c>
      <c r="B1899" s="19">
        <v>34713125</v>
      </c>
      <c r="C1899" s="19" t="s">
        <v>7589</v>
      </c>
      <c r="D1899" s="19">
        <v>377300</v>
      </c>
      <c r="E1899" s="19">
        <v>4595714</v>
      </c>
      <c r="F1899" s="19">
        <v>54</v>
      </c>
      <c r="G1899" s="36">
        <v>45628</v>
      </c>
      <c r="H1899" s="19">
        <v>0</v>
      </c>
      <c r="I1899" s="19">
        <v>1</v>
      </c>
      <c r="J1899" s="19">
        <v>0</v>
      </c>
      <c r="L1899" s="19">
        <v>1</v>
      </c>
      <c r="O1899" s="19">
        <v>1867806</v>
      </c>
      <c r="P1899" s="229">
        <v>45628.37771990741</v>
      </c>
      <c r="Q1899" s="19">
        <v>1867.806</v>
      </c>
      <c r="R1899" s="19" t="s">
        <v>52</v>
      </c>
      <c r="S1899" s="19" t="s">
        <v>188</v>
      </c>
    </row>
    <row r="1900" spans="1:19" x14ac:dyDescent="0.25">
      <c r="A1900" s="19" t="s">
        <v>188</v>
      </c>
      <c r="B1900" s="19">
        <v>34713125</v>
      </c>
      <c r="C1900" s="19" t="s">
        <v>7589</v>
      </c>
      <c r="D1900" s="19">
        <v>377300</v>
      </c>
      <c r="E1900" s="19">
        <v>4595714</v>
      </c>
      <c r="F1900" s="19">
        <v>55</v>
      </c>
      <c r="G1900" s="36">
        <v>45628</v>
      </c>
      <c r="H1900" s="19">
        <v>1</v>
      </c>
      <c r="I1900" s="19">
        <v>0</v>
      </c>
      <c r="J1900" s="19">
        <v>0</v>
      </c>
      <c r="L1900" s="19">
        <v>1</v>
      </c>
      <c r="M1900" s="19">
        <v>431936</v>
      </c>
      <c r="N1900" s="19" t="s">
        <v>223</v>
      </c>
      <c r="O1900" s="19">
        <v>427864</v>
      </c>
      <c r="P1900" s="229">
        <v>45628.382673611108</v>
      </c>
      <c r="Q1900" s="19">
        <v>427.86399999999998</v>
      </c>
      <c r="R1900" s="19" t="s">
        <v>52</v>
      </c>
      <c r="S1900" s="19" t="s">
        <v>188</v>
      </c>
    </row>
    <row r="1901" spans="1:19" x14ac:dyDescent="0.25">
      <c r="A1901" s="19" t="s">
        <v>188</v>
      </c>
      <c r="B1901" s="19">
        <v>34713125</v>
      </c>
      <c r="C1901" s="19" t="s">
        <v>7589</v>
      </c>
      <c r="D1901" s="19">
        <v>377300</v>
      </c>
      <c r="E1901" s="19">
        <v>4595714</v>
      </c>
      <c r="F1901" s="19">
        <v>56</v>
      </c>
      <c r="G1901" s="36">
        <v>45628</v>
      </c>
      <c r="H1901" s="19">
        <v>0</v>
      </c>
      <c r="I1901" s="19">
        <v>0</v>
      </c>
      <c r="J1901" s="19">
        <v>1938</v>
      </c>
      <c r="K1901" s="19" t="s">
        <v>163</v>
      </c>
      <c r="L1901" s="19">
        <v>1</v>
      </c>
      <c r="M1901" s="19">
        <v>431936</v>
      </c>
      <c r="N1901" s="19" t="s">
        <v>223</v>
      </c>
      <c r="O1901" s="19">
        <v>4636</v>
      </c>
      <c r="P1901" s="229">
        <v>45628.382719907408</v>
      </c>
      <c r="Q1901" s="19">
        <v>4.6360000000000001</v>
      </c>
      <c r="R1901" s="19" t="s">
        <v>52</v>
      </c>
      <c r="S1901" s="19" t="s">
        <v>188</v>
      </c>
    </row>
    <row r="1902" spans="1:19" x14ac:dyDescent="0.25">
      <c r="A1902" s="19" t="s">
        <v>188</v>
      </c>
      <c r="B1902" s="19">
        <v>34713125</v>
      </c>
      <c r="C1902" s="19" t="s">
        <v>7589</v>
      </c>
      <c r="D1902" s="19">
        <v>377300</v>
      </c>
      <c r="E1902" s="19">
        <v>4595714</v>
      </c>
      <c r="F1902" s="19">
        <v>57</v>
      </c>
      <c r="G1902" s="36">
        <v>45628</v>
      </c>
      <c r="H1902" s="19">
        <v>0</v>
      </c>
      <c r="I1902" s="19">
        <v>1</v>
      </c>
      <c r="J1902" s="19">
        <v>0</v>
      </c>
      <c r="L1902" s="19">
        <v>1</v>
      </c>
      <c r="O1902" s="19">
        <v>2135820</v>
      </c>
      <c r="P1902" s="229">
        <v>45628.407442129632</v>
      </c>
      <c r="Q1902" s="19">
        <v>2135.8200000000002</v>
      </c>
      <c r="R1902" s="19" t="s">
        <v>52</v>
      </c>
      <c r="S1902" s="19" t="s">
        <v>188</v>
      </c>
    </row>
    <row r="1903" spans="1:19" x14ac:dyDescent="0.25">
      <c r="A1903" s="62" t="s">
        <v>188</v>
      </c>
      <c r="B1903" s="19">
        <v>34713125</v>
      </c>
      <c r="C1903" s="19" t="s">
        <v>7589</v>
      </c>
      <c r="D1903" s="19">
        <v>377300</v>
      </c>
      <c r="E1903" s="19">
        <v>4595714</v>
      </c>
      <c r="F1903" s="19">
        <v>58</v>
      </c>
      <c r="G1903" s="36">
        <v>45628</v>
      </c>
      <c r="H1903" s="19">
        <v>0</v>
      </c>
      <c r="I1903" s="19">
        <v>0</v>
      </c>
      <c r="J1903" s="19">
        <v>1937</v>
      </c>
      <c r="K1903" s="19" t="s">
        <v>169</v>
      </c>
      <c r="L1903" s="19">
        <v>1</v>
      </c>
      <c r="O1903" s="19">
        <v>263857</v>
      </c>
      <c r="P1903" s="229">
        <v>45628.410497685189</v>
      </c>
      <c r="Q1903" s="19">
        <v>263.85700000000003</v>
      </c>
      <c r="R1903" s="19" t="s">
        <v>52</v>
      </c>
      <c r="S1903" s="62" t="s">
        <v>188</v>
      </c>
    </row>
    <row r="1904" spans="1:19" x14ac:dyDescent="0.25">
      <c r="A1904" s="62" t="s">
        <v>188</v>
      </c>
      <c r="B1904" s="19">
        <v>34713125</v>
      </c>
      <c r="C1904" s="19" t="s">
        <v>7589</v>
      </c>
      <c r="D1904" s="19">
        <v>377300</v>
      </c>
      <c r="E1904" s="19">
        <v>4595714</v>
      </c>
      <c r="F1904" s="19">
        <v>59</v>
      </c>
      <c r="G1904" s="36">
        <v>45628</v>
      </c>
      <c r="H1904" s="19">
        <v>0</v>
      </c>
      <c r="I1904" s="19">
        <v>1</v>
      </c>
      <c r="J1904" s="19">
        <v>0</v>
      </c>
      <c r="L1904" s="19">
        <v>1</v>
      </c>
      <c r="O1904" s="19">
        <v>3067920</v>
      </c>
      <c r="P1904" s="229">
        <v>45628.446006944447</v>
      </c>
      <c r="Q1904" s="19">
        <v>3067.92</v>
      </c>
      <c r="R1904" s="19" t="s">
        <v>52</v>
      </c>
      <c r="S1904" s="62" t="s">
        <v>188</v>
      </c>
    </row>
    <row r="1905" spans="1:19" x14ac:dyDescent="0.25">
      <c r="A1905" s="62" t="s">
        <v>188</v>
      </c>
      <c r="B1905" s="19">
        <v>34713125</v>
      </c>
      <c r="C1905" s="19" t="s">
        <v>7589</v>
      </c>
      <c r="D1905" s="19">
        <v>377300</v>
      </c>
      <c r="E1905" s="19">
        <v>4595714</v>
      </c>
      <c r="F1905" s="19">
        <v>60</v>
      </c>
      <c r="G1905" s="36">
        <v>45628</v>
      </c>
      <c r="H1905" s="19">
        <v>1</v>
      </c>
      <c r="I1905" s="19">
        <v>0</v>
      </c>
      <c r="J1905" s="19">
        <v>0</v>
      </c>
      <c r="L1905" s="19">
        <v>1</v>
      </c>
      <c r="M1905" s="19">
        <v>431936</v>
      </c>
      <c r="N1905" s="19" t="s">
        <v>223</v>
      </c>
      <c r="O1905" s="19">
        <v>158117</v>
      </c>
      <c r="P1905" s="229">
        <v>45628.447835648149</v>
      </c>
      <c r="Q1905" s="19">
        <v>158.11699999999999</v>
      </c>
      <c r="R1905" s="19" t="s">
        <v>52</v>
      </c>
      <c r="S1905" s="62" t="s">
        <v>188</v>
      </c>
    </row>
    <row r="1906" spans="1:19" x14ac:dyDescent="0.25">
      <c r="A1906" s="62" t="s">
        <v>188</v>
      </c>
      <c r="B1906" s="19">
        <v>34713125</v>
      </c>
      <c r="C1906" s="19" t="s">
        <v>7589</v>
      </c>
      <c r="D1906" s="19">
        <v>377300</v>
      </c>
      <c r="E1906" s="19">
        <v>4595714</v>
      </c>
      <c r="F1906" s="19">
        <v>61</v>
      </c>
      <c r="G1906" s="36">
        <v>45628</v>
      </c>
      <c r="H1906" s="19">
        <v>0</v>
      </c>
      <c r="I1906" s="19">
        <v>0</v>
      </c>
      <c r="J1906" s="19">
        <v>1938</v>
      </c>
      <c r="K1906" s="19" t="s">
        <v>163</v>
      </c>
      <c r="L1906" s="19">
        <v>1</v>
      </c>
      <c r="M1906" s="19">
        <v>431936</v>
      </c>
      <c r="N1906" s="19" t="s">
        <v>223</v>
      </c>
      <c r="O1906" s="19">
        <v>29256</v>
      </c>
      <c r="P1906" s="229">
        <v>45628.448171296295</v>
      </c>
      <c r="Q1906" s="19">
        <v>29.256</v>
      </c>
      <c r="R1906" s="19" t="s">
        <v>52</v>
      </c>
      <c r="S1906" s="62" t="s">
        <v>188</v>
      </c>
    </row>
    <row r="1907" spans="1:19" x14ac:dyDescent="0.25">
      <c r="A1907" s="62" t="s">
        <v>188</v>
      </c>
      <c r="B1907" s="19">
        <v>34713125</v>
      </c>
      <c r="C1907" s="19" t="s">
        <v>7589</v>
      </c>
      <c r="D1907" s="19">
        <v>377300</v>
      </c>
      <c r="E1907" s="19">
        <v>4595714</v>
      </c>
      <c r="F1907" s="19">
        <v>62</v>
      </c>
      <c r="G1907" s="36">
        <v>45628</v>
      </c>
      <c r="H1907" s="19">
        <v>0</v>
      </c>
      <c r="I1907" s="19">
        <v>1</v>
      </c>
      <c r="J1907" s="19">
        <v>0</v>
      </c>
      <c r="L1907" s="19">
        <v>1</v>
      </c>
      <c r="O1907" s="19">
        <v>925814</v>
      </c>
      <c r="P1907" s="229">
        <v>45628.45888888889</v>
      </c>
      <c r="Q1907" s="19">
        <v>925.81399999999996</v>
      </c>
      <c r="R1907" s="19" t="s">
        <v>52</v>
      </c>
      <c r="S1907" s="62" t="s">
        <v>188</v>
      </c>
    </row>
    <row r="1908" spans="1:19" x14ac:dyDescent="0.25">
      <c r="A1908" s="62" t="s">
        <v>188</v>
      </c>
      <c r="B1908" s="19">
        <v>34713125</v>
      </c>
      <c r="C1908" s="19" t="s">
        <v>7589</v>
      </c>
      <c r="D1908" s="19">
        <v>377300</v>
      </c>
      <c r="E1908" s="19">
        <v>4595714</v>
      </c>
      <c r="F1908" s="19">
        <v>63</v>
      </c>
      <c r="G1908" s="36">
        <v>45628</v>
      </c>
      <c r="H1908" s="19">
        <v>0</v>
      </c>
      <c r="I1908" s="19">
        <v>0</v>
      </c>
      <c r="J1908" s="19">
        <v>0</v>
      </c>
      <c r="L1908" s="19">
        <v>2</v>
      </c>
      <c r="O1908" s="19">
        <v>0</v>
      </c>
      <c r="P1908" s="229">
        <v>45628.45888888889</v>
      </c>
      <c r="Q1908" s="19">
        <v>0</v>
      </c>
      <c r="R1908" s="19" t="s">
        <v>52</v>
      </c>
      <c r="S1908" s="62" t="s">
        <v>188</v>
      </c>
    </row>
    <row r="1909" spans="1:19" x14ac:dyDescent="0.25">
      <c r="A1909" s="62" t="s">
        <v>188</v>
      </c>
      <c r="B1909" s="19">
        <v>34713125</v>
      </c>
      <c r="C1909" s="19" t="s">
        <v>7589</v>
      </c>
      <c r="D1909" s="19">
        <v>377300</v>
      </c>
      <c r="E1909" s="19">
        <v>4595714</v>
      </c>
      <c r="F1909" s="19">
        <v>1</v>
      </c>
      <c r="G1909" s="36">
        <v>45629</v>
      </c>
      <c r="H1909" s="19">
        <v>0</v>
      </c>
      <c r="I1909" s="19">
        <v>0</v>
      </c>
      <c r="J1909" s="19">
        <v>0</v>
      </c>
      <c r="L1909" s="19">
        <v>0</v>
      </c>
      <c r="O1909" s="19">
        <v>17</v>
      </c>
      <c r="P1909" s="229">
        <v>45629.086006944446</v>
      </c>
      <c r="Q1909" s="19">
        <v>1.7000000000000001E-2</v>
      </c>
      <c r="R1909" s="19" t="s">
        <v>52</v>
      </c>
      <c r="S1909" s="62" t="s">
        <v>188</v>
      </c>
    </row>
    <row r="1910" spans="1:19" x14ac:dyDescent="0.25">
      <c r="A1910" s="62" t="s">
        <v>188</v>
      </c>
      <c r="B1910" s="19">
        <v>34713125</v>
      </c>
      <c r="C1910" s="19" t="s">
        <v>7589</v>
      </c>
      <c r="D1910" s="19">
        <v>377300</v>
      </c>
      <c r="E1910" s="19">
        <v>4595714</v>
      </c>
      <c r="F1910" s="19">
        <v>2</v>
      </c>
      <c r="G1910" s="36">
        <v>45629</v>
      </c>
      <c r="H1910" s="19">
        <v>0</v>
      </c>
      <c r="I1910" s="19">
        <v>0</v>
      </c>
      <c r="J1910" s="19">
        <v>0</v>
      </c>
      <c r="L1910" s="19">
        <v>1</v>
      </c>
      <c r="O1910" s="19">
        <v>6203</v>
      </c>
      <c r="P1910" s="229">
        <v>45629.086076388892</v>
      </c>
      <c r="Q1910" s="19">
        <v>6.2030000000000003</v>
      </c>
      <c r="R1910" s="19" t="s">
        <v>52</v>
      </c>
      <c r="S1910" s="62" t="s">
        <v>188</v>
      </c>
    </row>
    <row r="1911" spans="1:19" x14ac:dyDescent="0.25">
      <c r="A1911" s="62" t="s">
        <v>188</v>
      </c>
      <c r="B1911" s="19">
        <v>34713125</v>
      </c>
      <c r="C1911" s="19" t="s">
        <v>7589</v>
      </c>
      <c r="D1911" s="19">
        <v>377300</v>
      </c>
      <c r="E1911" s="19">
        <v>4595714</v>
      </c>
      <c r="F1911" s="19">
        <v>3</v>
      </c>
      <c r="G1911" s="36">
        <v>45629</v>
      </c>
      <c r="H1911" s="19">
        <v>0</v>
      </c>
      <c r="I1911" s="19">
        <v>1</v>
      </c>
      <c r="J1911" s="19">
        <v>0</v>
      </c>
      <c r="L1911" s="19">
        <v>1</v>
      </c>
      <c r="O1911" s="19">
        <v>1987</v>
      </c>
      <c r="P1911" s="229">
        <v>45629.086099537039</v>
      </c>
      <c r="Q1911" s="19">
        <v>1.9870000000000001</v>
      </c>
      <c r="R1911" s="19" t="s">
        <v>52</v>
      </c>
      <c r="S1911" s="62" t="s">
        <v>188</v>
      </c>
    </row>
    <row r="1912" spans="1:19" x14ac:dyDescent="0.25">
      <c r="A1912" s="62" t="s">
        <v>188</v>
      </c>
      <c r="B1912" s="19">
        <v>34713125</v>
      </c>
      <c r="C1912" s="19" t="s">
        <v>7589</v>
      </c>
      <c r="D1912" s="19">
        <v>377300</v>
      </c>
      <c r="E1912" s="19">
        <v>4595714</v>
      </c>
      <c r="F1912" s="19">
        <v>4</v>
      </c>
      <c r="G1912" s="36">
        <v>45629</v>
      </c>
      <c r="H1912" s="19">
        <v>0</v>
      </c>
      <c r="I1912" s="19">
        <v>0</v>
      </c>
      <c r="J1912" s="19">
        <v>-3</v>
      </c>
      <c r="K1912" s="19" t="s">
        <v>185</v>
      </c>
      <c r="L1912" s="19">
        <v>1</v>
      </c>
      <c r="O1912" s="19">
        <v>17980</v>
      </c>
      <c r="P1912" s="229">
        <v>45629.08630787037</v>
      </c>
      <c r="Q1912" s="19">
        <v>17.98</v>
      </c>
      <c r="R1912" s="19" t="s">
        <v>52</v>
      </c>
      <c r="S1912" s="62" t="s">
        <v>188</v>
      </c>
    </row>
    <row r="1913" spans="1:19" x14ac:dyDescent="0.25">
      <c r="A1913" s="62" t="s">
        <v>188</v>
      </c>
      <c r="B1913" s="19">
        <v>34713125</v>
      </c>
      <c r="C1913" s="19" t="s">
        <v>7589</v>
      </c>
      <c r="D1913" s="19">
        <v>377300</v>
      </c>
      <c r="E1913" s="19">
        <v>4595714</v>
      </c>
      <c r="F1913" s="19">
        <v>5</v>
      </c>
      <c r="G1913" s="36">
        <v>45629</v>
      </c>
      <c r="H1913" s="19">
        <v>0</v>
      </c>
      <c r="I1913" s="19">
        <v>0</v>
      </c>
      <c r="J1913" s="19">
        <v>-1</v>
      </c>
      <c r="K1913" s="19" t="s">
        <v>119</v>
      </c>
      <c r="L1913" s="19">
        <v>1</v>
      </c>
      <c r="M1913" s="19">
        <v>4010454</v>
      </c>
      <c r="N1913" s="19" t="s">
        <v>218</v>
      </c>
      <c r="O1913" s="19">
        <v>7240</v>
      </c>
      <c r="P1913" s="229">
        <v>45629.086388888885</v>
      </c>
      <c r="Q1913" s="19">
        <v>7.24</v>
      </c>
      <c r="R1913" s="19" t="s">
        <v>52</v>
      </c>
      <c r="S1913" s="62" t="s">
        <v>188</v>
      </c>
    </row>
    <row r="1914" spans="1:19" x14ac:dyDescent="0.25">
      <c r="A1914" s="62" t="s">
        <v>188</v>
      </c>
      <c r="B1914" s="19">
        <v>34713125</v>
      </c>
      <c r="C1914" s="19" t="s">
        <v>7589</v>
      </c>
      <c r="D1914" s="19">
        <v>377300</v>
      </c>
      <c r="E1914" s="19">
        <v>4595714</v>
      </c>
      <c r="F1914" s="19">
        <v>6</v>
      </c>
      <c r="G1914" s="36">
        <v>45629</v>
      </c>
      <c r="H1914" s="19">
        <v>0</v>
      </c>
      <c r="I1914" s="19">
        <v>1</v>
      </c>
      <c r="J1914" s="19">
        <v>0</v>
      </c>
      <c r="L1914" s="19">
        <v>1</v>
      </c>
      <c r="O1914" s="19">
        <v>23</v>
      </c>
      <c r="P1914" s="229">
        <v>45629.086388888885</v>
      </c>
      <c r="Q1914" s="19">
        <v>2.3E-2</v>
      </c>
      <c r="R1914" s="19" t="s">
        <v>52</v>
      </c>
      <c r="S1914" s="62" t="s">
        <v>188</v>
      </c>
    </row>
    <row r="1915" spans="1:19" x14ac:dyDescent="0.25">
      <c r="A1915" s="62" t="s">
        <v>188</v>
      </c>
      <c r="B1915" s="19">
        <v>34713125</v>
      </c>
      <c r="C1915" s="19" t="s">
        <v>7589</v>
      </c>
      <c r="D1915" s="19">
        <v>377300</v>
      </c>
      <c r="E1915" s="19">
        <v>4595714</v>
      </c>
      <c r="F1915" s="19">
        <v>7</v>
      </c>
      <c r="G1915" s="36">
        <v>45629</v>
      </c>
      <c r="H1915" s="19">
        <v>0</v>
      </c>
      <c r="I1915" s="19">
        <v>0</v>
      </c>
      <c r="J1915" s="19">
        <v>-3</v>
      </c>
      <c r="K1915" s="19" t="s">
        <v>185</v>
      </c>
      <c r="L1915" s="19">
        <v>1</v>
      </c>
      <c r="O1915" s="19">
        <v>9080</v>
      </c>
      <c r="P1915" s="229">
        <v>45629.086504629631</v>
      </c>
      <c r="Q1915" s="19">
        <v>9.08</v>
      </c>
      <c r="R1915" s="19" t="s">
        <v>52</v>
      </c>
      <c r="S1915" s="62" t="s">
        <v>188</v>
      </c>
    </row>
    <row r="1916" spans="1:19" x14ac:dyDescent="0.25">
      <c r="A1916" s="62" t="s">
        <v>188</v>
      </c>
      <c r="B1916" s="19">
        <v>34713125</v>
      </c>
      <c r="C1916" s="19" t="s">
        <v>7589</v>
      </c>
      <c r="D1916" s="19">
        <v>377300</v>
      </c>
      <c r="E1916" s="19">
        <v>4595714</v>
      </c>
      <c r="F1916" s="19">
        <v>8</v>
      </c>
      <c r="G1916" s="36">
        <v>45629</v>
      </c>
      <c r="H1916" s="19">
        <v>1</v>
      </c>
      <c r="I1916" s="19">
        <v>0</v>
      </c>
      <c r="J1916" s="19">
        <v>0</v>
      </c>
      <c r="L1916" s="19">
        <v>1</v>
      </c>
      <c r="M1916" s="19">
        <v>4010454</v>
      </c>
      <c r="N1916" s="19" t="s">
        <v>218</v>
      </c>
      <c r="O1916" s="19">
        <v>251980</v>
      </c>
      <c r="P1916" s="229">
        <v>45629.089409722219</v>
      </c>
      <c r="Q1916" s="19">
        <v>251.98</v>
      </c>
      <c r="R1916" s="19" t="s">
        <v>52</v>
      </c>
      <c r="S1916" s="62" t="s">
        <v>188</v>
      </c>
    </row>
    <row r="1917" spans="1:19" x14ac:dyDescent="0.25">
      <c r="A1917" s="62" t="s">
        <v>188</v>
      </c>
      <c r="B1917" s="19">
        <v>34713125</v>
      </c>
      <c r="C1917" s="19" t="s">
        <v>7589</v>
      </c>
      <c r="D1917" s="19">
        <v>377300</v>
      </c>
      <c r="E1917" s="19">
        <v>4595714</v>
      </c>
      <c r="F1917" s="19">
        <v>9</v>
      </c>
      <c r="G1917" s="36">
        <v>45629</v>
      </c>
      <c r="H1917" s="19">
        <v>0</v>
      </c>
      <c r="I1917" s="19">
        <v>0</v>
      </c>
      <c r="J1917" s="19">
        <v>1938</v>
      </c>
      <c r="K1917" s="19" t="s">
        <v>163</v>
      </c>
      <c r="L1917" s="19">
        <v>1</v>
      </c>
      <c r="M1917" s="19">
        <v>4010454</v>
      </c>
      <c r="N1917" s="19" t="s">
        <v>218</v>
      </c>
      <c r="O1917" s="19">
        <v>160787</v>
      </c>
      <c r="P1917" s="229">
        <v>45629.091273148151</v>
      </c>
      <c r="Q1917" s="19">
        <v>160.78700000000001</v>
      </c>
      <c r="R1917" s="19" t="s">
        <v>52</v>
      </c>
      <c r="S1917" s="62" t="s">
        <v>188</v>
      </c>
    </row>
    <row r="1918" spans="1:19" x14ac:dyDescent="0.25">
      <c r="A1918" s="62" t="s">
        <v>188</v>
      </c>
      <c r="B1918" s="19">
        <v>34713125</v>
      </c>
      <c r="C1918" s="19" t="s">
        <v>7589</v>
      </c>
      <c r="D1918" s="19">
        <v>377300</v>
      </c>
      <c r="E1918" s="19">
        <v>4595714</v>
      </c>
      <c r="F1918" s="19">
        <v>10</v>
      </c>
      <c r="G1918" s="36">
        <v>45629</v>
      </c>
      <c r="H1918" s="19">
        <v>0</v>
      </c>
      <c r="I1918" s="19">
        <v>1</v>
      </c>
      <c r="J1918" s="19">
        <v>0</v>
      </c>
      <c r="L1918" s="19">
        <v>1</v>
      </c>
      <c r="O1918" s="19">
        <v>20</v>
      </c>
      <c r="P1918" s="229">
        <v>45629.091273148151</v>
      </c>
      <c r="Q1918" s="19">
        <v>0.02</v>
      </c>
      <c r="R1918" s="19" t="s">
        <v>52</v>
      </c>
      <c r="S1918" s="62" t="s">
        <v>188</v>
      </c>
    </row>
    <row r="1919" spans="1:19" x14ac:dyDescent="0.25">
      <c r="A1919" s="62" t="s">
        <v>188</v>
      </c>
      <c r="B1919" s="19">
        <v>34713125</v>
      </c>
      <c r="C1919" s="19" t="s">
        <v>7589</v>
      </c>
      <c r="D1919" s="19">
        <v>377300</v>
      </c>
      <c r="E1919" s="19">
        <v>4595714</v>
      </c>
      <c r="F1919" s="19">
        <v>11</v>
      </c>
      <c r="G1919" s="36">
        <v>45629</v>
      </c>
      <c r="H1919" s="19">
        <v>1</v>
      </c>
      <c r="I1919" s="19">
        <v>0</v>
      </c>
      <c r="J1919" s="19">
        <v>0</v>
      </c>
      <c r="L1919" s="19">
        <v>1</v>
      </c>
      <c r="M1919" s="19">
        <v>431936</v>
      </c>
      <c r="N1919" s="19" t="s">
        <v>223</v>
      </c>
      <c r="O1919" s="19">
        <v>55973</v>
      </c>
      <c r="P1919" s="229">
        <v>45629.091921296298</v>
      </c>
      <c r="Q1919" s="19">
        <v>55.972999999999999</v>
      </c>
      <c r="R1919" s="19" t="s">
        <v>52</v>
      </c>
      <c r="S1919" s="62" t="s">
        <v>188</v>
      </c>
    </row>
    <row r="1920" spans="1:19" x14ac:dyDescent="0.25">
      <c r="A1920" s="62" t="s">
        <v>188</v>
      </c>
      <c r="B1920" s="19">
        <v>34713125</v>
      </c>
      <c r="C1920" s="19" t="s">
        <v>7589</v>
      </c>
      <c r="D1920" s="19">
        <v>377300</v>
      </c>
      <c r="E1920" s="19">
        <v>4595714</v>
      </c>
      <c r="F1920" s="19">
        <v>12</v>
      </c>
      <c r="G1920" s="36">
        <v>45629</v>
      </c>
      <c r="H1920" s="19">
        <v>0</v>
      </c>
      <c r="I1920" s="19">
        <v>0</v>
      </c>
      <c r="J1920" s="19">
        <v>1938</v>
      </c>
      <c r="K1920" s="19" t="s">
        <v>163</v>
      </c>
      <c r="L1920" s="19">
        <v>1</v>
      </c>
      <c r="M1920" s="19">
        <v>431936</v>
      </c>
      <c r="N1920" s="19" t="s">
        <v>223</v>
      </c>
      <c r="O1920" s="19">
        <v>151507</v>
      </c>
      <c r="P1920" s="229">
        <v>45629.093680555554</v>
      </c>
      <c r="Q1920" s="19">
        <v>151.50700000000001</v>
      </c>
      <c r="R1920" s="19" t="s">
        <v>52</v>
      </c>
      <c r="S1920" s="62" t="s">
        <v>188</v>
      </c>
    </row>
    <row r="1921" spans="1:19" x14ac:dyDescent="0.25">
      <c r="A1921" s="62" t="s">
        <v>188</v>
      </c>
      <c r="B1921" s="19">
        <v>34713125</v>
      </c>
      <c r="C1921" s="19" t="s">
        <v>7589</v>
      </c>
      <c r="D1921" s="19">
        <v>377300</v>
      </c>
      <c r="E1921" s="19">
        <v>4595714</v>
      </c>
      <c r="F1921" s="19">
        <v>13</v>
      </c>
      <c r="G1921" s="36">
        <v>45629</v>
      </c>
      <c r="H1921" s="19">
        <v>0</v>
      </c>
      <c r="I1921" s="19">
        <v>1</v>
      </c>
      <c r="J1921" s="19">
        <v>0</v>
      </c>
      <c r="L1921" s="19">
        <v>1</v>
      </c>
      <c r="O1921" s="19">
        <v>635990</v>
      </c>
      <c r="P1921" s="229">
        <v>45629.101041666669</v>
      </c>
      <c r="Q1921" s="19">
        <v>635.99</v>
      </c>
      <c r="R1921" s="19" t="s">
        <v>52</v>
      </c>
      <c r="S1921" s="62" t="s">
        <v>188</v>
      </c>
    </row>
    <row r="1922" spans="1:19" x14ac:dyDescent="0.25">
      <c r="A1922" s="62" t="s">
        <v>188</v>
      </c>
      <c r="B1922" s="19">
        <v>34713125</v>
      </c>
      <c r="C1922" s="19" t="s">
        <v>7589</v>
      </c>
      <c r="D1922" s="19">
        <v>377300</v>
      </c>
      <c r="E1922" s="19">
        <v>4595714</v>
      </c>
      <c r="F1922" s="19">
        <v>14</v>
      </c>
      <c r="G1922" s="36">
        <v>45629</v>
      </c>
      <c r="H1922" s="19">
        <v>0</v>
      </c>
      <c r="I1922" s="19">
        <v>0</v>
      </c>
      <c r="J1922" s="19">
        <v>-3</v>
      </c>
      <c r="K1922" s="19" t="s">
        <v>185</v>
      </c>
      <c r="L1922" s="19">
        <v>1</v>
      </c>
      <c r="O1922" s="19">
        <v>14816</v>
      </c>
      <c r="P1922" s="229">
        <v>45629.101215277777</v>
      </c>
      <c r="Q1922" s="19">
        <v>14.816000000000001</v>
      </c>
      <c r="R1922" s="19" t="s">
        <v>52</v>
      </c>
      <c r="S1922" s="62" t="s">
        <v>188</v>
      </c>
    </row>
    <row r="1923" spans="1:19" x14ac:dyDescent="0.25">
      <c r="A1923" s="62" t="s">
        <v>188</v>
      </c>
      <c r="B1923" s="19">
        <v>34713125</v>
      </c>
      <c r="C1923" s="19" t="s">
        <v>7589</v>
      </c>
      <c r="D1923" s="19">
        <v>377300</v>
      </c>
      <c r="E1923" s="19">
        <v>4595714</v>
      </c>
      <c r="F1923" s="19">
        <v>15</v>
      </c>
      <c r="G1923" s="36">
        <v>45629</v>
      </c>
      <c r="H1923" s="19">
        <v>1</v>
      </c>
      <c r="I1923" s="19">
        <v>0</v>
      </c>
      <c r="J1923" s="19">
        <v>0</v>
      </c>
      <c r="L1923" s="19">
        <v>1</v>
      </c>
      <c r="M1923" s="19">
        <v>4010454</v>
      </c>
      <c r="N1923" s="19" t="s">
        <v>218</v>
      </c>
      <c r="O1923" s="19">
        <v>108774</v>
      </c>
      <c r="P1923" s="229">
        <v>45629.102465277778</v>
      </c>
      <c r="Q1923" s="19">
        <v>108.774</v>
      </c>
      <c r="R1923" s="19" t="s">
        <v>52</v>
      </c>
      <c r="S1923" s="62" t="s">
        <v>188</v>
      </c>
    </row>
    <row r="1924" spans="1:19" x14ac:dyDescent="0.25">
      <c r="A1924" s="62" t="s">
        <v>188</v>
      </c>
      <c r="B1924" s="19">
        <v>34713125</v>
      </c>
      <c r="C1924" s="19" t="s">
        <v>7589</v>
      </c>
      <c r="D1924" s="19">
        <v>377300</v>
      </c>
      <c r="E1924" s="19">
        <v>4595714</v>
      </c>
      <c r="F1924" s="19">
        <v>16</v>
      </c>
      <c r="G1924" s="36">
        <v>45629</v>
      </c>
      <c r="H1924" s="19">
        <v>0</v>
      </c>
      <c r="I1924" s="19">
        <v>0</v>
      </c>
      <c r="J1924" s="19">
        <v>-4</v>
      </c>
      <c r="K1924" s="19" t="s">
        <v>186</v>
      </c>
      <c r="L1924" s="19">
        <v>1</v>
      </c>
      <c r="O1924" s="19">
        <v>170</v>
      </c>
      <c r="P1924" s="229">
        <v>45629.102476851855</v>
      </c>
      <c r="Q1924" s="19">
        <v>0.17</v>
      </c>
      <c r="R1924" s="19" t="s">
        <v>52</v>
      </c>
      <c r="S1924" s="62" t="s">
        <v>188</v>
      </c>
    </row>
    <row r="1925" spans="1:19" x14ac:dyDescent="0.25">
      <c r="A1925" s="62" t="s">
        <v>188</v>
      </c>
      <c r="B1925" s="19">
        <v>34713125</v>
      </c>
      <c r="C1925" s="19" t="s">
        <v>7589</v>
      </c>
      <c r="D1925" s="19">
        <v>377300</v>
      </c>
      <c r="E1925" s="19">
        <v>4595714</v>
      </c>
      <c r="F1925" s="19">
        <v>17</v>
      </c>
      <c r="G1925" s="36">
        <v>45629</v>
      </c>
      <c r="H1925" s="19">
        <v>2</v>
      </c>
      <c r="I1925" s="19">
        <v>0</v>
      </c>
      <c r="J1925" s="19">
        <v>0</v>
      </c>
      <c r="L1925" s="19">
        <v>1</v>
      </c>
      <c r="M1925" s="19">
        <v>4225212</v>
      </c>
      <c r="N1925" s="19" t="s">
        <v>220</v>
      </c>
      <c r="O1925" s="19">
        <v>2020</v>
      </c>
      <c r="P1925" s="229">
        <v>45629.102500000001</v>
      </c>
      <c r="Q1925" s="19">
        <v>2.02</v>
      </c>
      <c r="R1925" s="19" t="s">
        <v>52</v>
      </c>
      <c r="S1925" s="62" t="s">
        <v>188</v>
      </c>
    </row>
    <row r="1926" spans="1:19" x14ac:dyDescent="0.25">
      <c r="A1926" s="62" t="s">
        <v>188</v>
      </c>
      <c r="B1926" s="19">
        <v>34713125</v>
      </c>
      <c r="C1926" s="19" t="s">
        <v>7589</v>
      </c>
      <c r="D1926" s="19">
        <v>377300</v>
      </c>
      <c r="E1926" s="19">
        <v>4595714</v>
      </c>
      <c r="F1926" s="19">
        <v>18</v>
      </c>
      <c r="G1926" s="36">
        <v>45629</v>
      </c>
      <c r="H1926" s="19">
        <v>0</v>
      </c>
      <c r="I1926" s="19">
        <v>0</v>
      </c>
      <c r="J1926" s="19">
        <v>1938</v>
      </c>
      <c r="K1926" s="19" t="s">
        <v>163</v>
      </c>
      <c r="L1926" s="19">
        <v>1</v>
      </c>
      <c r="M1926" s="19">
        <v>4010454</v>
      </c>
      <c r="N1926" s="19" t="s">
        <v>218</v>
      </c>
      <c r="O1926" s="19">
        <v>5296</v>
      </c>
      <c r="P1926" s="229">
        <v>45629.10255787037</v>
      </c>
      <c r="Q1926" s="19">
        <v>5.2960000000000003</v>
      </c>
      <c r="R1926" s="19" t="s">
        <v>52</v>
      </c>
      <c r="S1926" s="62" t="s">
        <v>188</v>
      </c>
    </row>
    <row r="1927" spans="1:19" x14ac:dyDescent="0.25">
      <c r="A1927" s="62" t="s">
        <v>188</v>
      </c>
      <c r="B1927" s="19">
        <v>34713125</v>
      </c>
      <c r="C1927" s="19" t="s">
        <v>7589</v>
      </c>
      <c r="D1927" s="19">
        <v>377300</v>
      </c>
      <c r="E1927" s="19">
        <v>4595714</v>
      </c>
      <c r="F1927" s="19">
        <v>19</v>
      </c>
      <c r="G1927" s="36">
        <v>45629</v>
      </c>
      <c r="H1927" s="19">
        <v>0</v>
      </c>
      <c r="I1927" s="19">
        <v>1</v>
      </c>
      <c r="J1927" s="19">
        <v>0</v>
      </c>
      <c r="L1927" s="19">
        <v>1</v>
      </c>
      <c r="O1927" s="19">
        <v>1924387</v>
      </c>
      <c r="P1927" s="229">
        <v>45629.124826388892</v>
      </c>
      <c r="Q1927" s="19">
        <v>1924.3869999999999</v>
      </c>
      <c r="R1927" s="19" t="s">
        <v>52</v>
      </c>
      <c r="S1927" s="62" t="s">
        <v>188</v>
      </c>
    </row>
    <row r="1928" spans="1:19" x14ac:dyDescent="0.25">
      <c r="A1928" s="62" t="s">
        <v>188</v>
      </c>
      <c r="B1928" s="19">
        <v>34713125</v>
      </c>
      <c r="C1928" s="19" t="s">
        <v>7589</v>
      </c>
      <c r="D1928" s="19">
        <v>377300</v>
      </c>
      <c r="E1928" s="19">
        <v>4595714</v>
      </c>
      <c r="F1928" s="19">
        <v>20</v>
      </c>
      <c r="G1928" s="36">
        <v>45629</v>
      </c>
      <c r="H1928" s="19">
        <v>1</v>
      </c>
      <c r="I1928" s="19">
        <v>0</v>
      </c>
      <c r="J1928" s="19">
        <v>0</v>
      </c>
      <c r="L1928" s="19">
        <v>1</v>
      </c>
      <c r="M1928" s="19">
        <v>431936</v>
      </c>
      <c r="N1928" s="19" t="s">
        <v>223</v>
      </c>
      <c r="O1928" s="19">
        <v>907133</v>
      </c>
      <c r="P1928" s="229">
        <v>45629.135324074072</v>
      </c>
      <c r="Q1928" s="19">
        <v>907.13300000000004</v>
      </c>
      <c r="R1928" s="19" t="s">
        <v>52</v>
      </c>
      <c r="S1928" s="62" t="s">
        <v>188</v>
      </c>
    </row>
    <row r="1929" spans="1:19" x14ac:dyDescent="0.25">
      <c r="A1929" s="62" t="s">
        <v>188</v>
      </c>
      <c r="B1929" s="19">
        <v>34713125</v>
      </c>
      <c r="C1929" s="19" t="s">
        <v>7589</v>
      </c>
      <c r="D1929" s="19">
        <v>377300</v>
      </c>
      <c r="E1929" s="19">
        <v>4595714</v>
      </c>
      <c r="F1929" s="19">
        <v>21</v>
      </c>
      <c r="G1929" s="36">
        <v>45629</v>
      </c>
      <c r="H1929" s="19">
        <v>0</v>
      </c>
      <c r="I1929" s="19">
        <v>0</v>
      </c>
      <c r="J1929" s="19">
        <v>1938</v>
      </c>
      <c r="K1929" s="19" t="s">
        <v>163</v>
      </c>
      <c r="L1929" s="19">
        <v>1</v>
      </c>
      <c r="M1929" s="19">
        <v>431936</v>
      </c>
      <c r="N1929" s="19" t="s">
        <v>223</v>
      </c>
      <c r="O1929" s="19">
        <v>5740</v>
      </c>
      <c r="P1929" s="229">
        <v>45629.135393518518</v>
      </c>
      <c r="Q1929" s="19">
        <v>5.74</v>
      </c>
      <c r="R1929" s="19" t="s">
        <v>52</v>
      </c>
      <c r="S1929" s="62" t="s">
        <v>188</v>
      </c>
    </row>
    <row r="1930" spans="1:19" x14ac:dyDescent="0.25">
      <c r="A1930" s="62" t="s">
        <v>188</v>
      </c>
      <c r="B1930" s="19">
        <v>34713125</v>
      </c>
      <c r="C1930" s="19" t="s">
        <v>7589</v>
      </c>
      <c r="D1930" s="19">
        <v>377300</v>
      </c>
      <c r="E1930" s="19">
        <v>4595714</v>
      </c>
      <c r="F1930" s="19">
        <v>22</v>
      </c>
      <c r="G1930" s="36">
        <v>45629</v>
      </c>
      <c r="H1930" s="19">
        <v>0</v>
      </c>
      <c r="I1930" s="19">
        <v>1</v>
      </c>
      <c r="J1930" s="19">
        <v>0</v>
      </c>
      <c r="L1930" s="19">
        <v>1</v>
      </c>
      <c r="O1930" s="19">
        <v>421624</v>
      </c>
      <c r="P1930" s="229">
        <v>45629.140277777777</v>
      </c>
      <c r="Q1930" s="19">
        <v>421.62400000000002</v>
      </c>
      <c r="R1930" s="19" t="s">
        <v>52</v>
      </c>
      <c r="S1930" s="62" t="s">
        <v>188</v>
      </c>
    </row>
    <row r="1931" spans="1:19" x14ac:dyDescent="0.25">
      <c r="A1931" s="62" t="s">
        <v>188</v>
      </c>
      <c r="B1931" s="19">
        <v>34713125</v>
      </c>
      <c r="C1931" s="19" t="s">
        <v>7589</v>
      </c>
      <c r="D1931" s="19">
        <v>377300</v>
      </c>
      <c r="E1931" s="19">
        <v>4595714</v>
      </c>
      <c r="F1931" s="19">
        <v>23</v>
      </c>
      <c r="G1931" s="36">
        <v>45629</v>
      </c>
      <c r="H1931" s="19">
        <v>1</v>
      </c>
      <c r="I1931" s="19">
        <v>0</v>
      </c>
      <c r="J1931" s="19">
        <v>0</v>
      </c>
      <c r="L1931" s="19">
        <v>1</v>
      </c>
      <c r="M1931" s="19">
        <v>431936</v>
      </c>
      <c r="N1931" s="19" t="s">
        <v>223</v>
      </c>
      <c r="O1931" s="19">
        <v>989136</v>
      </c>
      <c r="P1931" s="229">
        <v>45629.151724537034</v>
      </c>
      <c r="Q1931" s="19">
        <v>989.13599999999997</v>
      </c>
      <c r="R1931" s="19" t="s">
        <v>52</v>
      </c>
      <c r="S1931" s="62" t="s">
        <v>188</v>
      </c>
    </row>
    <row r="1932" spans="1:19" x14ac:dyDescent="0.25">
      <c r="A1932" s="62" t="s">
        <v>188</v>
      </c>
      <c r="B1932" s="19">
        <v>34713125</v>
      </c>
      <c r="C1932" s="19" t="s">
        <v>7589</v>
      </c>
      <c r="D1932" s="19">
        <v>377300</v>
      </c>
      <c r="E1932" s="19">
        <v>4595714</v>
      </c>
      <c r="F1932" s="19">
        <v>24</v>
      </c>
      <c r="G1932" s="36">
        <v>45629</v>
      </c>
      <c r="H1932" s="19">
        <v>0</v>
      </c>
      <c r="I1932" s="19">
        <v>0</v>
      </c>
      <c r="J1932" s="19">
        <v>1938</v>
      </c>
      <c r="K1932" s="19" t="s">
        <v>163</v>
      </c>
      <c r="L1932" s="19">
        <v>1</v>
      </c>
      <c r="M1932" s="19">
        <v>431936</v>
      </c>
      <c r="N1932" s="19" t="s">
        <v>223</v>
      </c>
      <c r="O1932" s="19">
        <v>83974</v>
      </c>
      <c r="P1932" s="229">
        <v>45629.152696759258</v>
      </c>
      <c r="Q1932" s="19">
        <v>83.974000000000004</v>
      </c>
      <c r="R1932" s="19" t="s">
        <v>52</v>
      </c>
      <c r="S1932" s="62" t="s">
        <v>188</v>
      </c>
    </row>
    <row r="1933" spans="1:19" x14ac:dyDescent="0.25">
      <c r="A1933" s="62" t="s">
        <v>188</v>
      </c>
      <c r="B1933" s="19">
        <v>34713125</v>
      </c>
      <c r="C1933" s="19" t="s">
        <v>7589</v>
      </c>
      <c r="D1933" s="19">
        <v>377300</v>
      </c>
      <c r="E1933" s="19">
        <v>4595714</v>
      </c>
      <c r="F1933" s="19">
        <v>25</v>
      </c>
      <c r="G1933" s="36">
        <v>45629</v>
      </c>
      <c r="H1933" s="19">
        <v>0</v>
      </c>
      <c r="I1933" s="19">
        <v>1</v>
      </c>
      <c r="J1933" s="19">
        <v>0</v>
      </c>
      <c r="L1933" s="19">
        <v>1</v>
      </c>
      <c r="O1933" s="19">
        <v>1099763</v>
      </c>
      <c r="P1933" s="229">
        <v>45629.16542824074</v>
      </c>
      <c r="Q1933" s="19">
        <v>1099.7629999999999</v>
      </c>
      <c r="R1933" s="19" t="s">
        <v>52</v>
      </c>
      <c r="S1933" s="62" t="s">
        <v>188</v>
      </c>
    </row>
    <row r="1934" spans="1:19" x14ac:dyDescent="0.25">
      <c r="A1934" s="62" t="s">
        <v>188</v>
      </c>
      <c r="B1934" s="19">
        <v>34713125</v>
      </c>
      <c r="C1934" s="19" t="s">
        <v>7589</v>
      </c>
      <c r="D1934" s="19">
        <v>377300</v>
      </c>
      <c r="E1934" s="19">
        <v>4595714</v>
      </c>
      <c r="F1934" s="19">
        <v>26</v>
      </c>
      <c r="G1934" s="36">
        <v>45629</v>
      </c>
      <c r="H1934" s="19">
        <v>0</v>
      </c>
      <c r="I1934" s="19">
        <v>0</v>
      </c>
      <c r="J1934" s="19">
        <v>-3</v>
      </c>
      <c r="K1934" s="19" t="s">
        <v>185</v>
      </c>
      <c r="L1934" s="19">
        <v>1</v>
      </c>
      <c r="O1934" s="19">
        <v>17517</v>
      </c>
      <c r="P1934" s="229">
        <v>45629.165625000001</v>
      </c>
      <c r="Q1934" s="19">
        <v>17.516999999999999</v>
      </c>
      <c r="R1934" s="19" t="s">
        <v>52</v>
      </c>
      <c r="S1934" s="62" t="s">
        <v>188</v>
      </c>
    </row>
    <row r="1935" spans="1:19" x14ac:dyDescent="0.25">
      <c r="A1935" s="62" t="s">
        <v>188</v>
      </c>
      <c r="B1935" s="19">
        <v>34713125</v>
      </c>
      <c r="C1935" s="19" t="s">
        <v>7589</v>
      </c>
      <c r="D1935" s="19">
        <v>377300</v>
      </c>
      <c r="E1935" s="19">
        <v>4595714</v>
      </c>
      <c r="F1935" s="19">
        <v>27</v>
      </c>
      <c r="G1935" s="36">
        <v>45629</v>
      </c>
      <c r="H1935" s="19">
        <v>0</v>
      </c>
      <c r="I1935" s="19">
        <v>0</v>
      </c>
      <c r="J1935" s="19">
        <v>-1</v>
      </c>
      <c r="K1935" s="19" t="s">
        <v>119</v>
      </c>
      <c r="L1935" s="19">
        <v>1</v>
      </c>
      <c r="M1935" s="19">
        <v>4010454</v>
      </c>
      <c r="N1935" s="19" t="s">
        <v>218</v>
      </c>
      <c r="O1935" s="19">
        <v>84420</v>
      </c>
      <c r="P1935" s="229">
        <v>45629.166608796295</v>
      </c>
      <c r="Q1935" s="19">
        <v>84.42</v>
      </c>
      <c r="R1935" s="19" t="s">
        <v>52</v>
      </c>
      <c r="S1935" s="62" t="s">
        <v>188</v>
      </c>
    </row>
    <row r="1936" spans="1:19" x14ac:dyDescent="0.25">
      <c r="A1936" s="62" t="s">
        <v>188</v>
      </c>
      <c r="B1936" s="19">
        <v>34713125</v>
      </c>
      <c r="C1936" s="19" t="s">
        <v>7589</v>
      </c>
      <c r="D1936" s="19">
        <v>377300</v>
      </c>
      <c r="E1936" s="19">
        <v>4595714</v>
      </c>
      <c r="F1936" s="19">
        <v>28</v>
      </c>
      <c r="G1936" s="36">
        <v>45629</v>
      </c>
      <c r="H1936" s="19">
        <v>0</v>
      </c>
      <c r="I1936" s="19">
        <v>1</v>
      </c>
      <c r="J1936" s="19">
        <v>0</v>
      </c>
      <c r="L1936" s="19">
        <v>1</v>
      </c>
      <c r="O1936" s="19">
        <v>452940</v>
      </c>
      <c r="P1936" s="229">
        <v>45629.171840277777</v>
      </c>
      <c r="Q1936" s="19">
        <v>452.94</v>
      </c>
      <c r="R1936" s="19" t="s">
        <v>52</v>
      </c>
      <c r="S1936" s="62" t="s">
        <v>188</v>
      </c>
    </row>
    <row r="1937" spans="1:19" x14ac:dyDescent="0.25">
      <c r="A1937" s="62" t="s">
        <v>188</v>
      </c>
      <c r="B1937" s="19">
        <v>34713125</v>
      </c>
      <c r="C1937" s="19" t="s">
        <v>7589</v>
      </c>
      <c r="D1937" s="19">
        <v>377300</v>
      </c>
      <c r="E1937" s="19">
        <v>4595714</v>
      </c>
      <c r="F1937" s="19">
        <v>29</v>
      </c>
      <c r="G1937" s="36">
        <v>45629</v>
      </c>
      <c r="H1937" s="19">
        <v>0</v>
      </c>
      <c r="I1937" s="19">
        <v>0</v>
      </c>
      <c r="J1937" s="19">
        <v>1934</v>
      </c>
      <c r="K1937" s="19" t="s">
        <v>160</v>
      </c>
      <c r="L1937" s="19">
        <v>1</v>
      </c>
      <c r="O1937" s="19">
        <v>780790</v>
      </c>
      <c r="P1937" s="229">
        <v>45629.180879629632</v>
      </c>
      <c r="Q1937" s="19">
        <v>780.79</v>
      </c>
      <c r="R1937" s="19" t="s">
        <v>52</v>
      </c>
      <c r="S1937" s="62" t="s">
        <v>188</v>
      </c>
    </row>
    <row r="1938" spans="1:19" x14ac:dyDescent="0.25">
      <c r="A1938" s="62" t="s">
        <v>188</v>
      </c>
      <c r="B1938" s="19">
        <v>34713125</v>
      </c>
      <c r="C1938" s="19" t="s">
        <v>7589</v>
      </c>
      <c r="D1938" s="19">
        <v>377300</v>
      </c>
      <c r="E1938" s="19">
        <v>4595714</v>
      </c>
      <c r="F1938" s="19">
        <v>30</v>
      </c>
      <c r="G1938" s="36">
        <v>45629</v>
      </c>
      <c r="H1938" s="19">
        <v>0</v>
      </c>
      <c r="I1938" s="19">
        <v>1</v>
      </c>
      <c r="J1938" s="19">
        <v>0</v>
      </c>
      <c r="L1938" s="19">
        <v>1</v>
      </c>
      <c r="O1938" s="19">
        <v>199810</v>
      </c>
      <c r="P1938" s="229">
        <v>45629.183194444442</v>
      </c>
      <c r="Q1938" s="19">
        <v>199.81</v>
      </c>
      <c r="R1938" s="19" t="s">
        <v>52</v>
      </c>
      <c r="S1938" s="62" t="s">
        <v>188</v>
      </c>
    </row>
    <row r="1939" spans="1:19" x14ac:dyDescent="0.25">
      <c r="A1939" s="62" t="s">
        <v>188</v>
      </c>
      <c r="B1939" s="19">
        <v>34713125</v>
      </c>
      <c r="C1939" s="19" t="s">
        <v>7589</v>
      </c>
      <c r="D1939" s="19">
        <v>377300</v>
      </c>
      <c r="E1939" s="19">
        <v>4595714</v>
      </c>
      <c r="F1939" s="19">
        <v>31</v>
      </c>
      <c r="G1939" s="36">
        <v>45629</v>
      </c>
      <c r="H1939" s="19">
        <v>0</v>
      </c>
      <c r="I1939" s="19">
        <v>0</v>
      </c>
      <c r="J1939" s="19">
        <v>1937</v>
      </c>
      <c r="K1939" s="19" t="s">
        <v>169</v>
      </c>
      <c r="L1939" s="19">
        <v>1</v>
      </c>
      <c r="O1939" s="19">
        <v>338093</v>
      </c>
      <c r="P1939" s="229">
        <v>45629.187106481484</v>
      </c>
      <c r="Q1939" s="19">
        <v>338.09300000000002</v>
      </c>
      <c r="R1939" s="19" t="s">
        <v>52</v>
      </c>
      <c r="S1939" s="62" t="s">
        <v>188</v>
      </c>
    </row>
    <row r="1940" spans="1:19" x14ac:dyDescent="0.25">
      <c r="A1940" s="62" t="s">
        <v>188</v>
      </c>
      <c r="B1940" s="19">
        <v>34713125</v>
      </c>
      <c r="C1940" s="19" t="s">
        <v>7589</v>
      </c>
      <c r="D1940" s="19">
        <v>377300</v>
      </c>
      <c r="E1940" s="19">
        <v>4595714</v>
      </c>
      <c r="F1940" s="19">
        <v>32</v>
      </c>
      <c r="G1940" s="36">
        <v>45629</v>
      </c>
      <c r="H1940" s="19">
        <v>0</v>
      </c>
      <c r="I1940" s="19">
        <v>0</v>
      </c>
      <c r="J1940" s="19">
        <v>1931</v>
      </c>
      <c r="K1940" s="19" t="s">
        <v>168</v>
      </c>
      <c r="L1940" s="19">
        <v>1</v>
      </c>
      <c r="O1940" s="19">
        <v>2747770</v>
      </c>
      <c r="P1940" s="229">
        <v>45629.218912037039</v>
      </c>
      <c r="Q1940" s="19">
        <v>2747.77</v>
      </c>
      <c r="R1940" s="19" t="s">
        <v>52</v>
      </c>
      <c r="S1940" s="62" t="s">
        <v>188</v>
      </c>
    </row>
    <row r="1941" spans="1:19" x14ac:dyDescent="0.25">
      <c r="A1941" s="62" t="s">
        <v>188</v>
      </c>
      <c r="B1941" s="19">
        <v>34713125</v>
      </c>
      <c r="C1941" s="19" t="s">
        <v>7589</v>
      </c>
      <c r="D1941" s="19">
        <v>377300</v>
      </c>
      <c r="E1941" s="19">
        <v>4595714</v>
      </c>
      <c r="F1941" s="19">
        <v>33</v>
      </c>
      <c r="G1941" s="36">
        <v>45629</v>
      </c>
      <c r="H1941" s="19">
        <v>0</v>
      </c>
      <c r="I1941" s="19">
        <v>0</v>
      </c>
      <c r="J1941" s="19">
        <v>0</v>
      </c>
      <c r="L1941" s="19">
        <v>2</v>
      </c>
      <c r="O1941" s="19">
        <v>0</v>
      </c>
      <c r="P1941" s="229">
        <v>45629.218912037039</v>
      </c>
      <c r="Q1941" s="19">
        <v>0</v>
      </c>
      <c r="R1941" s="19" t="s">
        <v>52</v>
      </c>
      <c r="S1941" s="62" t="s">
        <v>188</v>
      </c>
    </row>
    <row r="1942" spans="1:19" x14ac:dyDescent="0.25">
      <c r="A1942" s="62" t="s">
        <v>188</v>
      </c>
      <c r="B1942" s="19">
        <v>34713125</v>
      </c>
      <c r="C1942" s="19" t="s">
        <v>7589</v>
      </c>
      <c r="D1942" s="19">
        <v>377300</v>
      </c>
      <c r="E1942" s="19">
        <v>4595714</v>
      </c>
      <c r="F1942" s="19">
        <v>1</v>
      </c>
      <c r="G1942" s="36">
        <v>45629</v>
      </c>
      <c r="H1942" s="19">
        <v>0</v>
      </c>
      <c r="I1942" s="19">
        <v>0</v>
      </c>
      <c r="J1942" s="19">
        <v>0</v>
      </c>
      <c r="L1942" s="19">
        <v>0</v>
      </c>
      <c r="O1942" s="19">
        <v>3</v>
      </c>
      <c r="P1942" s="229">
        <v>45629.292847222219</v>
      </c>
      <c r="Q1942" s="19">
        <v>3.0000000000000001E-3</v>
      </c>
      <c r="R1942" s="19" t="s">
        <v>52</v>
      </c>
      <c r="S1942" s="62" t="s">
        <v>188</v>
      </c>
    </row>
    <row r="1943" spans="1:19" x14ac:dyDescent="0.25">
      <c r="A1943" s="62" t="s">
        <v>188</v>
      </c>
      <c r="B1943" s="19">
        <v>34713125</v>
      </c>
      <c r="C1943" s="19" t="s">
        <v>7589</v>
      </c>
      <c r="D1943" s="19">
        <v>377300</v>
      </c>
      <c r="E1943" s="19">
        <v>4595714</v>
      </c>
      <c r="F1943" s="19">
        <v>2</v>
      </c>
      <c r="G1943" s="36">
        <v>45629</v>
      </c>
      <c r="H1943" s="19">
        <v>0</v>
      </c>
      <c r="I1943" s="19">
        <v>0</v>
      </c>
      <c r="J1943" s="19">
        <v>0</v>
      </c>
      <c r="L1943" s="19">
        <v>1</v>
      </c>
      <c r="O1943" s="19">
        <v>11583</v>
      </c>
      <c r="P1943" s="229">
        <v>45629.292986111112</v>
      </c>
      <c r="Q1943" s="19">
        <v>11.583</v>
      </c>
      <c r="R1943" s="19" t="s">
        <v>52</v>
      </c>
      <c r="S1943" s="62" t="s">
        <v>188</v>
      </c>
    </row>
    <row r="1944" spans="1:19" x14ac:dyDescent="0.25">
      <c r="A1944" s="62" t="s">
        <v>188</v>
      </c>
      <c r="B1944" s="19">
        <v>34713125</v>
      </c>
      <c r="C1944" s="19" t="s">
        <v>7589</v>
      </c>
      <c r="D1944" s="19">
        <v>377300</v>
      </c>
      <c r="E1944" s="19">
        <v>4595714</v>
      </c>
      <c r="F1944" s="19">
        <v>3</v>
      </c>
      <c r="G1944" s="36">
        <v>45629</v>
      </c>
      <c r="H1944" s="19">
        <v>0</v>
      </c>
      <c r="I1944" s="19">
        <v>1</v>
      </c>
      <c r="J1944" s="19">
        <v>0</v>
      </c>
      <c r="L1944" s="19">
        <v>1</v>
      </c>
      <c r="O1944" s="19">
        <v>20</v>
      </c>
      <c r="P1944" s="229">
        <v>45629.292986111112</v>
      </c>
      <c r="Q1944" s="19">
        <v>0.02</v>
      </c>
      <c r="R1944" s="19" t="s">
        <v>52</v>
      </c>
      <c r="S1944" s="62" t="s">
        <v>188</v>
      </c>
    </row>
    <row r="1945" spans="1:19" x14ac:dyDescent="0.25">
      <c r="A1945" s="62" t="s">
        <v>188</v>
      </c>
      <c r="B1945" s="19">
        <v>34713125</v>
      </c>
      <c r="C1945" s="19" t="s">
        <v>7589</v>
      </c>
      <c r="D1945" s="19">
        <v>377300</v>
      </c>
      <c r="E1945" s="19">
        <v>4595714</v>
      </c>
      <c r="F1945" s="19">
        <v>4</v>
      </c>
      <c r="G1945" s="36">
        <v>45629</v>
      </c>
      <c r="H1945" s="19">
        <v>1</v>
      </c>
      <c r="I1945" s="19">
        <v>0</v>
      </c>
      <c r="J1945" s="19">
        <v>0</v>
      </c>
      <c r="L1945" s="19">
        <v>1</v>
      </c>
      <c r="M1945" s="19">
        <v>431936</v>
      </c>
      <c r="N1945" s="19" t="s">
        <v>223</v>
      </c>
      <c r="O1945" s="19">
        <v>350337</v>
      </c>
      <c r="P1945" s="229">
        <v>45629.297037037039</v>
      </c>
      <c r="Q1945" s="19">
        <v>350.33699999999999</v>
      </c>
      <c r="R1945" s="19" t="s">
        <v>52</v>
      </c>
      <c r="S1945" s="62" t="s">
        <v>188</v>
      </c>
    </row>
    <row r="1946" spans="1:19" x14ac:dyDescent="0.25">
      <c r="A1946" s="62" t="s">
        <v>188</v>
      </c>
      <c r="B1946" s="19">
        <v>34713125</v>
      </c>
      <c r="C1946" s="19" t="s">
        <v>7589</v>
      </c>
      <c r="D1946" s="19">
        <v>377300</v>
      </c>
      <c r="E1946" s="19">
        <v>4595714</v>
      </c>
      <c r="F1946" s="19">
        <v>5</v>
      </c>
      <c r="G1946" s="36">
        <v>45629</v>
      </c>
      <c r="H1946" s="19">
        <v>0</v>
      </c>
      <c r="I1946" s="19">
        <v>0</v>
      </c>
      <c r="J1946" s="19">
        <v>1938</v>
      </c>
      <c r="K1946" s="19" t="s">
        <v>163</v>
      </c>
      <c r="L1946" s="19">
        <v>1</v>
      </c>
      <c r="M1946" s="19">
        <v>431936</v>
      </c>
      <c r="N1946" s="19" t="s">
        <v>223</v>
      </c>
      <c r="O1946" s="19">
        <v>5490</v>
      </c>
      <c r="P1946" s="229">
        <v>45629.297094907408</v>
      </c>
      <c r="Q1946" s="19">
        <v>5.49</v>
      </c>
      <c r="R1946" s="19" t="s">
        <v>52</v>
      </c>
      <c r="S1946" s="62" t="s">
        <v>188</v>
      </c>
    </row>
    <row r="1947" spans="1:19" x14ac:dyDescent="0.25">
      <c r="A1947" s="62" t="s">
        <v>188</v>
      </c>
      <c r="B1947" s="19">
        <v>34713125</v>
      </c>
      <c r="C1947" s="19" t="s">
        <v>7589</v>
      </c>
      <c r="D1947" s="19">
        <v>377300</v>
      </c>
      <c r="E1947" s="19">
        <v>4595714</v>
      </c>
      <c r="F1947" s="19">
        <v>6</v>
      </c>
      <c r="G1947" s="36">
        <v>45629</v>
      </c>
      <c r="H1947" s="19">
        <v>0</v>
      </c>
      <c r="I1947" s="19">
        <v>1</v>
      </c>
      <c r="J1947" s="19">
        <v>0</v>
      </c>
      <c r="L1947" s="19">
        <v>1</v>
      </c>
      <c r="O1947" s="19">
        <v>20</v>
      </c>
      <c r="P1947" s="229">
        <v>45629.297094907408</v>
      </c>
      <c r="Q1947" s="19">
        <v>0.02</v>
      </c>
      <c r="R1947" s="19" t="s">
        <v>52</v>
      </c>
      <c r="S1947" s="62" t="s">
        <v>188</v>
      </c>
    </row>
    <row r="1948" spans="1:19" x14ac:dyDescent="0.25">
      <c r="A1948" s="62" t="s">
        <v>188</v>
      </c>
      <c r="B1948" s="19">
        <v>34713125</v>
      </c>
      <c r="C1948" s="19" t="s">
        <v>7589</v>
      </c>
      <c r="D1948" s="19">
        <v>377300</v>
      </c>
      <c r="E1948" s="19">
        <v>4595714</v>
      </c>
      <c r="F1948" s="19">
        <v>7</v>
      </c>
      <c r="G1948" s="36">
        <v>45629</v>
      </c>
      <c r="H1948" s="19">
        <v>1</v>
      </c>
      <c r="I1948" s="19">
        <v>0</v>
      </c>
      <c r="J1948" s="19">
        <v>0</v>
      </c>
      <c r="L1948" s="19">
        <v>1</v>
      </c>
      <c r="M1948" s="19">
        <v>431936</v>
      </c>
      <c r="N1948" s="19" t="s">
        <v>223</v>
      </c>
      <c r="O1948" s="19">
        <v>765957</v>
      </c>
      <c r="P1948" s="229">
        <v>45629.305960648147</v>
      </c>
      <c r="Q1948" s="19">
        <v>765.95699999999999</v>
      </c>
      <c r="R1948" s="19" t="s">
        <v>52</v>
      </c>
      <c r="S1948" s="62" t="s">
        <v>188</v>
      </c>
    </row>
    <row r="1949" spans="1:19" x14ac:dyDescent="0.25">
      <c r="A1949" s="62" t="s">
        <v>188</v>
      </c>
      <c r="B1949" s="19">
        <v>34713125</v>
      </c>
      <c r="C1949" s="19" t="s">
        <v>7589</v>
      </c>
      <c r="D1949" s="19">
        <v>377300</v>
      </c>
      <c r="E1949" s="19">
        <v>4595714</v>
      </c>
      <c r="F1949" s="19">
        <v>8</v>
      </c>
      <c r="G1949" s="36">
        <v>45629</v>
      </c>
      <c r="H1949" s="19">
        <v>0</v>
      </c>
      <c r="I1949" s="19">
        <v>0</v>
      </c>
      <c r="J1949" s="19">
        <v>1938</v>
      </c>
      <c r="K1949" s="19" t="s">
        <v>163</v>
      </c>
      <c r="L1949" s="19">
        <v>1</v>
      </c>
      <c r="M1949" s="19">
        <v>431936</v>
      </c>
      <c r="N1949" s="19" t="s">
        <v>223</v>
      </c>
      <c r="O1949" s="19">
        <v>4940</v>
      </c>
      <c r="P1949" s="229">
        <v>45629.306018518517</v>
      </c>
      <c r="Q1949" s="19">
        <v>4.9400000000000004</v>
      </c>
      <c r="R1949" s="19" t="s">
        <v>52</v>
      </c>
      <c r="S1949" s="62" t="s">
        <v>188</v>
      </c>
    </row>
    <row r="1950" spans="1:19" x14ac:dyDescent="0.25">
      <c r="A1950" s="62" t="s">
        <v>188</v>
      </c>
      <c r="B1950" s="19">
        <v>34713125</v>
      </c>
      <c r="C1950" s="19" t="s">
        <v>7589</v>
      </c>
      <c r="D1950" s="19">
        <v>377300</v>
      </c>
      <c r="E1950" s="19">
        <v>4595714</v>
      </c>
      <c r="F1950" s="19">
        <v>9</v>
      </c>
      <c r="G1950" s="36">
        <v>45629</v>
      </c>
      <c r="H1950" s="19">
        <v>0</v>
      </c>
      <c r="I1950" s="19">
        <v>1</v>
      </c>
      <c r="J1950" s="19">
        <v>0</v>
      </c>
      <c r="L1950" s="19">
        <v>1</v>
      </c>
      <c r="O1950" s="19">
        <v>23</v>
      </c>
      <c r="P1950" s="229">
        <v>45629.306018518517</v>
      </c>
      <c r="Q1950" s="19">
        <v>2.3E-2</v>
      </c>
      <c r="R1950" s="19" t="s">
        <v>52</v>
      </c>
      <c r="S1950" s="62" t="s">
        <v>188</v>
      </c>
    </row>
    <row r="1951" spans="1:19" x14ac:dyDescent="0.25">
      <c r="A1951" s="62" t="s">
        <v>188</v>
      </c>
      <c r="B1951" s="19">
        <v>34713125</v>
      </c>
      <c r="C1951" s="19" t="s">
        <v>7589</v>
      </c>
      <c r="D1951" s="19">
        <v>377300</v>
      </c>
      <c r="E1951" s="19">
        <v>4595714</v>
      </c>
      <c r="F1951" s="19">
        <v>10</v>
      </c>
      <c r="G1951" s="36">
        <v>45629</v>
      </c>
      <c r="H1951" s="19">
        <v>1</v>
      </c>
      <c r="I1951" s="19">
        <v>0</v>
      </c>
      <c r="J1951" s="19">
        <v>0</v>
      </c>
      <c r="L1951" s="19">
        <v>1</v>
      </c>
      <c r="M1951" s="19">
        <v>431936</v>
      </c>
      <c r="N1951" s="19" t="s">
        <v>223</v>
      </c>
      <c r="O1951" s="19">
        <v>297123</v>
      </c>
      <c r="P1951" s="229">
        <v>45629.30945601852</v>
      </c>
      <c r="Q1951" s="19">
        <v>297.12299999999999</v>
      </c>
      <c r="R1951" s="19" t="s">
        <v>52</v>
      </c>
      <c r="S1951" s="62" t="s">
        <v>188</v>
      </c>
    </row>
    <row r="1952" spans="1:19" x14ac:dyDescent="0.25">
      <c r="A1952" s="62" t="s">
        <v>188</v>
      </c>
      <c r="B1952" s="19">
        <v>34713125</v>
      </c>
      <c r="C1952" s="19" t="s">
        <v>7589</v>
      </c>
      <c r="D1952" s="19">
        <v>377300</v>
      </c>
      <c r="E1952" s="19">
        <v>4595714</v>
      </c>
      <c r="F1952" s="19">
        <v>11</v>
      </c>
      <c r="G1952" s="36">
        <v>45629</v>
      </c>
      <c r="H1952" s="19">
        <v>0</v>
      </c>
      <c r="I1952" s="19">
        <v>0</v>
      </c>
      <c r="J1952" s="19">
        <v>1938</v>
      </c>
      <c r="K1952" s="19" t="s">
        <v>163</v>
      </c>
      <c r="L1952" s="19">
        <v>1</v>
      </c>
      <c r="M1952" s="19">
        <v>431936</v>
      </c>
      <c r="N1952" s="19" t="s">
        <v>223</v>
      </c>
      <c r="O1952" s="19">
        <v>4530</v>
      </c>
      <c r="P1952" s="229">
        <v>45629.309513888889</v>
      </c>
      <c r="Q1952" s="19">
        <v>4.53</v>
      </c>
      <c r="R1952" s="19" t="s">
        <v>52</v>
      </c>
      <c r="S1952" s="62" t="s">
        <v>188</v>
      </c>
    </row>
    <row r="1953" spans="1:19" x14ac:dyDescent="0.25">
      <c r="A1953" s="62" t="s">
        <v>188</v>
      </c>
      <c r="B1953" s="19">
        <v>34713125</v>
      </c>
      <c r="C1953" s="19" t="s">
        <v>7589</v>
      </c>
      <c r="D1953" s="19">
        <v>377300</v>
      </c>
      <c r="E1953" s="19">
        <v>4595714</v>
      </c>
      <c r="F1953" s="19">
        <v>12</v>
      </c>
      <c r="G1953" s="36">
        <v>45629</v>
      </c>
      <c r="H1953" s="19">
        <v>0</v>
      </c>
      <c r="I1953" s="19">
        <v>1</v>
      </c>
      <c r="J1953" s="19">
        <v>0</v>
      </c>
      <c r="L1953" s="19">
        <v>1</v>
      </c>
      <c r="O1953" s="19">
        <v>24</v>
      </c>
      <c r="P1953" s="229">
        <v>45629.309513888889</v>
      </c>
      <c r="Q1953" s="19">
        <v>2.4E-2</v>
      </c>
      <c r="R1953" s="19" t="s">
        <v>52</v>
      </c>
      <c r="S1953" s="62" t="s">
        <v>188</v>
      </c>
    </row>
    <row r="1954" spans="1:19" x14ac:dyDescent="0.25">
      <c r="A1954" s="62" t="s">
        <v>188</v>
      </c>
      <c r="B1954" s="19">
        <v>34713125</v>
      </c>
      <c r="C1954" s="19" t="s">
        <v>7589</v>
      </c>
      <c r="D1954" s="19">
        <v>377300</v>
      </c>
      <c r="E1954" s="19">
        <v>4595714</v>
      </c>
      <c r="F1954" s="19">
        <v>13</v>
      </c>
      <c r="G1954" s="36">
        <v>45629</v>
      </c>
      <c r="H1954" s="19">
        <v>0</v>
      </c>
      <c r="I1954" s="19">
        <v>0</v>
      </c>
      <c r="J1954" s="19">
        <v>-3</v>
      </c>
      <c r="K1954" s="19" t="s">
        <v>185</v>
      </c>
      <c r="L1954" s="19">
        <v>1</v>
      </c>
      <c r="O1954" s="19">
        <v>17796</v>
      </c>
      <c r="P1954" s="229">
        <v>45629.30972222222</v>
      </c>
      <c r="Q1954" s="19">
        <v>17.795999999999999</v>
      </c>
      <c r="R1954" s="19" t="s">
        <v>52</v>
      </c>
      <c r="S1954" s="62" t="s">
        <v>188</v>
      </c>
    </row>
    <row r="1955" spans="1:19" x14ac:dyDescent="0.25">
      <c r="A1955" s="62" t="s">
        <v>188</v>
      </c>
      <c r="B1955" s="19">
        <v>34713125</v>
      </c>
      <c r="C1955" s="19" t="s">
        <v>7589</v>
      </c>
      <c r="D1955" s="19">
        <v>377300</v>
      </c>
      <c r="E1955" s="19">
        <v>4595714</v>
      </c>
      <c r="F1955" s="19">
        <v>14</v>
      </c>
      <c r="G1955" s="36">
        <v>45629</v>
      </c>
      <c r="H1955" s="19">
        <v>0</v>
      </c>
      <c r="I1955" s="19">
        <v>0</v>
      </c>
      <c r="J1955" s="19">
        <v>-1</v>
      </c>
      <c r="K1955" s="19" t="s">
        <v>119</v>
      </c>
      <c r="L1955" s="19">
        <v>1</v>
      </c>
      <c r="M1955" s="19">
        <v>4010454</v>
      </c>
      <c r="N1955" s="19" t="s">
        <v>218</v>
      </c>
      <c r="O1955" s="19">
        <v>3747</v>
      </c>
      <c r="P1955" s="229">
        <v>45629.30976851852</v>
      </c>
      <c r="Q1955" s="19">
        <v>3.7469999999999999</v>
      </c>
      <c r="R1955" s="19" t="s">
        <v>52</v>
      </c>
      <c r="S1955" s="62" t="s">
        <v>188</v>
      </c>
    </row>
    <row r="1956" spans="1:19" x14ac:dyDescent="0.25">
      <c r="A1956" s="62" t="s">
        <v>188</v>
      </c>
      <c r="B1956" s="19">
        <v>34713125</v>
      </c>
      <c r="C1956" s="19" t="s">
        <v>7589</v>
      </c>
      <c r="D1956" s="19">
        <v>377300</v>
      </c>
      <c r="E1956" s="19">
        <v>4595714</v>
      </c>
      <c r="F1956" s="19">
        <v>15</v>
      </c>
      <c r="G1956" s="36">
        <v>45629</v>
      </c>
      <c r="H1956" s="19">
        <v>0</v>
      </c>
      <c r="I1956" s="19">
        <v>1</v>
      </c>
      <c r="J1956" s="19">
        <v>0</v>
      </c>
      <c r="L1956" s="19">
        <v>1</v>
      </c>
      <c r="O1956" s="19">
        <v>23</v>
      </c>
      <c r="P1956" s="229">
        <v>45629.30976851852</v>
      </c>
      <c r="Q1956" s="19">
        <v>2.3E-2</v>
      </c>
      <c r="R1956" s="19" t="s">
        <v>52</v>
      </c>
      <c r="S1956" s="62" t="s">
        <v>188</v>
      </c>
    </row>
    <row r="1957" spans="1:19" x14ac:dyDescent="0.25">
      <c r="A1957" s="62" t="s">
        <v>188</v>
      </c>
      <c r="B1957" s="19">
        <v>34713125</v>
      </c>
      <c r="C1957" s="19" t="s">
        <v>7589</v>
      </c>
      <c r="D1957" s="19">
        <v>377300</v>
      </c>
      <c r="E1957" s="19">
        <v>4595714</v>
      </c>
      <c r="F1957" s="19">
        <v>16</v>
      </c>
      <c r="G1957" s="36">
        <v>45629</v>
      </c>
      <c r="H1957" s="19">
        <v>0</v>
      </c>
      <c r="I1957" s="19">
        <v>0</v>
      </c>
      <c r="J1957" s="19">
        <v>-3</v>
      </c>
      <c r="K1957" s="19" t="s">
        <v>185</v>
      </c>
      <c r="L1957" s="19">
        <v>1</v>
      </c>
      <c r="O1957" s="19">
        <v>17730</v>
      </c>
      <c r="P1957" s="229">
        <v>45629.309965277775</v>
      </c>
      <c r="Q1957" s="19">
        <v>17.73</v>
      </c>
      <c r="R1957" s="19" t="s">
        <v>52</v>
      </c>
      <c r="S1957" s="62" t="s">
        <v>188</v>
      </c>
    </row>
    <row r="1958" spans="1:19" x14ac:dyDescent="0.25">
      <c r="A1958" s="62" t="s">
        <v>188</v>
      </c>
      <c r="B1958" s="19">
        <v>34713125</v>
      </c>
      <c r="C1958" s="19" t="s">
        <v>7589</v>
      </c>
      <c r="D1958" s="19">
        <v>377300</v>
      </c>
      <c r="E1958" s="19">
        <v>4595714</v>
      </c>
      <c r="F1958" s="19">
        <v>17</v>
      </c>
      <c r="G1958" s="36">
        <v>45629</v>
      </c>
      <c r="H1958" s="19">
        <v>0</v>
      </c>
      <c r="I1958" s="19">
        <v>0</v>
      </c>
      <c r="J1958" s="19">
        <v>-1</v>
      </c>
      <c r="K1958" s="19" t="s">
        <v>119</v>
      </c>
      <c r="L1958" s="19">
        <v>1</v>
      </c>
      <c r="M1958" s="19">
        <v>4010454</v>
      </c>
      <c r="N1958" s="19" t="s">
        <v>218</v>
      </c>
      <c r="O1958" s="19">
        <v>9370</v>
      </c>
      <c r="P1958" s="229">
        <v>45629.310081018521</v>
      </c>
      <c r="Q1958" s="19">
        <v>9.3699999999999992</v>
      </c>
      <c r="R1958" s="19" t="s">
        <v>52</v>
      </c>
      <c r="S1958" s="62" t="s">
        <v>188</v>
      </c>
    </row>
    <row r="1959" spans="1:19" x14ac:dyDescent="0.25">
      <c r="A1959" s="62" t="s">
        <v>188</v>
      </c>
      <c r="B1959" s="19">
        <v>34713125</v>
      </c>
      <c r="C1959" s="19" t="s">
        <v>7589</v>
      </c>
      <c r="D1959" s="19">
        <v>377300</v>
      </c>
      <c r="E1959" s="19">
        <v>4595714</v>
      </c>
      <c r="F1959" s="19">
        <v>18</v>
      </c>
      <c r="G1959" s="36">
        <v>45629</v>
      </c>
      <c r="H1959" s="19">
        <v>0</v>
      </c>
      <c r="I1959" s="19">
        <v>1</v>
      </c>
      <c r="J1959" s="19">
        <v>0</v>
      </c>
      <c r="L1959" s="19">
        <v>1</v>
      </c>
      <c r="O1959" s="19">
        <v>24</v>
      </c>
      <c r="P1959" s="229">
        <v>45629.310081018521</v>
      </c>
      <c r="Q1959" s="19">
        <v>2.4E-2</v>
      </c>
      <c r="R1959" s="19" t="s">
        <v>52</v>
      </c>
      <c r="S1959" s="62" t="s">
        <v>188</v>
      </c>
    </row>
    <row r="1960" spans="1:19" x14ac:dyDescent="0.25">
      <c r="A1960" s="62" t="s">
        <v>188</v>
      </c>
      <c r="B1960" s="19">
        <v>34713125</v>
      </c>
      <c r="C1960" s="19" t="s">
        <v>7589</v>
      </c>
      <c r="D1960" s="19">
        <v>377300</v>
      </c>
      <c r="E1960" s="19">
        <v>4595714</v>
      </c>
      <c r="F1960" s="19">
        <v>19</v>
      </c>
      <c r="G1960" s="36">
        <v>45629</v>
      </c>
      <c r="H1960" s="19">
        <v>0</v>
      </c>
      <c r="I1960" s="19">
        <v>0</v>
      </c>
      <c r="J1960" s="19">
        <v>-3</v>
      </c>
      <c r="K1960" s="19" t="s">
        <v>185</v>
      </c>
      <c r="L1960" s="19">
        <v>1</v>
      </c>
      <c r="O1960" s="19">
        <v>17910</v>
      </c>
      <c r="P1960" s="229">
        <v>45629.310289351852</v>
      </c>
      <c r="Q1960" s="19">
        <v>17.91</v>
      </c>
      <c r="R1960" s="19" t="s">
        <v>52</v>
      </c>
      <c r="S1960" s="62" t="s">
        <v>188</v>
      </c>
    </row>
    <row r="1961" spans="1:19" x14ac:dyDescent="0.25">
      <c r="A1961" s="62" t="s">
        <v>188</v>
      </c>
      <c r="B1961" s="19">
        <v>34713125</v>
      </c>
      <c r="C1961" s="19" t="s">
        <v>7589</v>
      </c>
      <c r="D1961" s="19">
        <v>377300</v>
      </c>
      <c r="E1961" s="19">
        <v>4595714</v>
      </c>
      <c r="F1961" s="19">
        <v>20</v>
      </c>
      <c r="G1961" s="36">
        <v>45629</v>
      </c>
      <c r="H1961" s="19">
        <v>0</v>
      </c>
      <c r="I1961" s="19">
        <v>0</v>
      </c>
      <c r="J1961" s="19">
        <v>-1</v>
      </c>
      <c r="K1961" s="19" t="s">
        <v>119</v>
      </c>
      <c r="L1961" s="19">
        <v>1</v>
      </c>
      <c r="M1961" s="19">
        <v>4010454</v>
      </c>
      <c r="N1961" s="19" t="s">
        <v>218</v>
      </c>
      <c r="O1961" s="19">
        <v>33400</v>
      </c>
      <c r="P1961" s="229">
        <v>45629.310671296298</v>
      </c>
      <c r="Q1961" s="19">
        <v>33.4</v>
      </c>
      <c r="R1961" s="19" t="s">
        <v>52</v>
      </c>
      <c r="S1961" s="62" t="s">
        <v>188</v>
      </c>
    </row>
    <row r="1962" spans="1:19" x14ac:dyDescent="0.25">
      <c r="A1962" s="62" t="s">
        <v>188</v>
      </c>
      <c r="B1962" s="19">
        <v>34713125</v>
      </c>
      <c r="C1962" s="19" t="s">
        <v>7589</v>
      </c>
      <c r="D1962" s="19">
        <v>377300</v>
      </c>
      <c r="E1962" s="19">
        <v>4595714</v>
      </c>
      <c r="F1962" s="19">
        <v>21</v>
      </c>
      <c r="G1962" s="36">
        <v>45629</v>
      </c>
      <c r="H1962" s="19">
        <v>0</v>
      </c>
      <c r="I1962" s="19">
        <v>0</v>
      </c>
      <c r="J1962" s="19">
        <v>0</v>
      </c>
      <c r="L1962" s="19">
        <v>2</v>
      </c>
      <c r="O1962" s="19">
        <v>0</v>
      </c>
      <c r="P1962" s="229">
        <v>45629.310671296298</v>
      </c>
      <c r="Q1962" s="19">
        <v>0</v>
      </c>
      <c r="R1962" s="19" t="s">
        <v>52</v>
      </c>
      <c r="S1962" s="62" t="s">
        <v>188</v>
      </c>
    </row>
    <row r="1963" spans="1:19" x14ac:dyDescent="0.25">
      <c r="A1963" s="62" t="s">
        <v>188</v>
      </c>
      <c r="B1963" s="19">
        <v>34713125</v>
      </c>
      <c r="C1963" s="19" t="s">
        <v>7589</v>
      </c>
      <c r="D1963" s="19">
        <v>377300</v>
      </c>
      <c r="E1963" s="19">
        <v>4595714</v>
      </c>
      <c r="F1963" s="19">
        <v>1</v>
      </c>
      <c r="G1963" s="36">
        <v>45629</v>
      </c>
      <c r="H1963" s="19">
        <v>0</v>
      </c>
      <c r="I1963" s="19">
        <v>0</v>
      </c>
      <c r="J1963" s="19">
        <v>0</v>
      </c>
      <c r="L1963" s="19">
        <v>0</v>
      </c>
      <c r="O1963" s="19">
        <v>3</v>
      </c>
      <c r="P1963" s="229">
        <v>45629.314895833333</v>
      </c>
      <c r="Q1963" s="19">
        <v>3.0000000000000001E-3</v>
      </c>
      <c r="R1963" s="19" t="s">
        <v>52</v>
      </c>
      <c r="S1963" s="62" t="s">
        <v>188</v>
      </c>
    </row>
    <row r="1964" spans="1:19" x14ac:dyDescent="0.25">
      <c r="A1964" s="62" t="s">
        <v>188</v>
      </c>
      <c r="B1964" s="19">
        <v>34713125</v>
      </c>
      <c r="C1964" s="19" t="s">
        <v>7589</v>
      </c>
      <c r="D1964" s="19">
        <v>377300</v>
      </c>
      <c r="E1964" s="19">
        <v>4595714</v>
      </c>
      <c r="F1964" s="19">
        <v>2</v>
      </c>
      <c r="G1964" s="36">
        <v>45629</v>
      </c>
      <c r="H1964" s="19">
        <v>0</v>
      </c>
      <c r="I1964" s="19">
        <v>0</v>
      </c>
      <c r="J1964" s="19">
        <v>0</v>
      </c>
      <c r="L1964" s="19">
        <v>1</v>
      </c>
      <c r="O1964" s="19">
        <v>2737</v>
      </c>
      <c r="P1964" s="229">
        <v>45629.314930555556</v>
      </c>
      <c r="Q1964" s="19">
        <v>2.7370000000000001</v>
      </c>
      <c r="R1964" s="19" t="s">
        <v>52</v>
      </c>
      <c r="S1964" s="62" t="s">
        <v>188</v>
      </c>
    </row>
    <row r="1965" spans="1:19" x14ac:dyDescent="0.25">
      <c r="A1965" s="62" t="s">
        <v>188</v>
      </c>
      <c r="B1965" s="19">
        <v>34713125</v>
      </c>
      <c r="C1965" s="19" t="s">
        <v>7589</v>
      </c>
      <c r="D1965" s="19">
        <v>377300</v>
      </c>
      <c r="E1965" s="19">
        <v>4595714</v>
      </c>
      <c r="F1965" s="19">
        <v>3</v>
      </c>
      <c r="G1965" s="36">
        <v>45629</v>
      </c>
      <c r="H1965" s="19">
        <v>0</v>
      </c>
      <c r="I1965" s="19">
        <v>1</v>
      </c>
      <c r="J1965" s="19">
        <v>0</v>
      </c>
      <c r="L1965" s="19">
        <v>1</v>
      </c>
      <c r="O1965" s="19">
        <v>20</v>
      </c>
      <c r="P1965" s="229">
        <v>45629.314930555556</v>
      </c>
      <c r="Q1965" s="19">
        <v>0.02</v>
      </c>
      <c r="R1965" s="19" t="s">
        <v>52</v>
      </c>
      <c r="S1965" s="62" t="s">
        <v>188</v>
      </c>
    </row>
    <row r="1966" spans="1:19" x14ac:dyDescent="0.25">
      <c r="A1966" s="62" t="s">
        <v>188</v>
      </c>
      <c r="B1966" s="19">
        <v>34713125</v>
      </c>
      <c r="C1966" s="19" t="s">
        <v>7589</v>
      </c>
      <c r="D1966" s="19">
        <v>377300</v>
      </c>
      <c r="E1966" s="19">
        <v>4595714</v>
      </c>
      <c r="F1966" s="19">
        <v>4</v>
      </c>
      <c r="G1966" s="36">
        <v>45629</v>
      </c>
      <c r="H1966" s="19">
        <v>1</v>
      </c>
      <c r="I1966" s="19">
        <v>0</v>
      </c>
      <c r="J1966" s="19">
        <v>0</v>
      </c>
      <c r="L1966" s="19">
        <v>1</v>
      </c>
      <c r="M1966" s="19">
        <v>431936</v>
      </c>
      <c r="N1966" s="19" t="s">
        <v>223</v>
      </c>
      <c r="O1966" s="19">
        <v>609500</v>
      </c>
      <c r="P1966" s="229">
        <v>45629.321979166663</v>
      </c>
      <c r="Q1966" s="19">
        <v>609.5</v>
      </c>
      <c r="R1966" s="19" t="s">
        <v>52</v>
      </c>
      <c r="S1966" s="62" t="s">
        <v>188</v>
      </c>
    </row>
    <row r="1967" spans="1:19" x14ac:dyDescent="0.25">
      <c r="A1967" s="62" t="s">
        <v>188</v>
      </c>
      <c r="B1967" s="19">
        <v>34713125</v>
      </c>
      <c r="C1967" s="19" t="s">
        <v>7589</v>
      </c>
      <c r="D1967" s="19">
        <v>377300</v>
      </c>
      <c r="E1967" s="19">
        <v>4595714</v>
      </c>
      <c r="F1967" s="19">
        <v>5</v>
      </c>
      <c r="G1967" s="36">
        <v>45629</v>
      </c>
      <c r="H1967" s="19">
        <v>0</v>
      </c>
      <c r="I1967" s="19">
        <v>0</v>
      </c>
      <c r="J1967" s="19">
        <v>1938</v>
      </c>
      <c r="K1967" s="19" t="s">
        <v>163</v>
      </c>
      <c r="L1967" s="19">
        <v>1</v>
      </c>
      <c r="M1967" s="19">
        <v>431936</v>
      </c>
      <c r="N1967" s="19" t="s">
        <v>223</v>
      </c>
      <c r="O1967" s="19">
        <v>10100</v>
      </c>
      <c r="P1967" s="229">
        <v>45629.322094907409</v>
      </c>
      <c r="Q1967" s="19">
        <v>10.1</v>
      </c>
      <c r="R1967" s="19" t="s">
        <v>52</v>
      </c>
      <c r="S1967" s="62" t="s">
        <v>188</v>
      </c>
    </row>
    <row r="1968" spans="1:19" x14ac:dyDescent="0.25">
      <c r="A1968" s="62" t="s">
        <v>188</v>
      </c>
      <c r="B1968" s="19">
        <v>34713125</v>
      </c>
      <c r="C1968" s="19" t="s">
        <v>7589</v>
      </c>
      <c r="D1968" s="19">
        <v>377300</v>
      </c>
      <c r="E1968" s="19">
        <v>4595714</v>
      </c>
      <c r="F1968" s="19">
        <v>6</v>
      </c>
      <c r="G1968" s="36">
        <v>45629</v>
      </c>
      <c r="H1968" s="19">
        <v>0</v>
      </c>
      <c r="I1968" s="19">
        <v>1</v>
      </c>
      <c r="J1968" s="19">
        <v>0</v>
      </c>
      <c r="L1968" s="19">
        <v>1</v>
      </c>
      <c r="O1968" s="19">
        <v>23</v>
      </c>
      <c r="P1968" s="229">
        <v>45629.322094907409</v>
      </c>
      <c r="Q1968" s="19">
        <v>2.3E-2</v>
      </c>
      <c r="R1968" s="19" t="s">
        <v>52</v>
      </c>
      <c r="S1968" s="62" t="s">
        <v>188</v>
      </c>
    </row>
    <row r="1969" spans="1:19" x14ac:dyDescent="0.25">
      <c r="A1969" s="62" t="s">
        <v>188</v>
      </c>
      <c r="B1969" s="19">
        <v>34713125</v>
      </c>
      <c r="C1969" s="19" t="s">
        <v>7589</v>
      </c>
      <c r="D1969" s="19">
        <v>377300</v>
      </c>
      <c r="E1969" s="19">
        <v>4595714</v>
      </c>
      <c r="F1969" s="19">
        <v>7</v>
      </c>
      <c r="G1969" s="36">
        <v>45629</v>
      </c>
      <c r="H1969" s="19">
        <v>1</v>
      </c>
      <c r="I1969" s="19">
        <v>0</v>
      </c>
      <c r="J1969" s="19">
        <v>0</v>
      </c>
      <c r="L1969" s="19">
        <v>1</v>
      </c>
      <c r="M1969" s="19">
        <v>431936</v>
      </c>
      <c r="N1969" s="19" t="s">
        <v>223</v>
      </c>
      <c r="O1969" s="19">
        <v>398560</v>
      </c>
      <c r="P1969" s="229">
        <v>45629.32671296296</v>
      </c>
      <c r="Q1969" s="19">
        <v>398.56</v>
      </c>
      <c r="R1969" s="19" t="s">
        <v>52</v>
      </c>
      <c r="S1969" s="62" t="s">
        <v>188</v>
      </c>
    </row>
    <row r="1970" spans="1:19" x14ac:dyDescent="0.25">
      <c r="A1970" s="62" t="s">
        <v>188</v>
      </c>
      <c r="B1970" s="19">
        <v>34713125</v>
      </c>
      <c r="C1970" s="19" t="s">
        <v>7589</v>
      </c>
      <c r="D1970" s="19">
        <v>377300</v>
      </c>
      <c r="E1970" s="19">
        <v>4595714</v>
      </c>
      <c r="F1970" s="19">
        <v>8</v>
      </c>
      <c r="G1970" s="36">
        <v>45629</v>
      </c>
      <c r="H1970" s="19">
        <v>0</v>
      </c>
      <c r="I1970" s="19">
        <v>0</v>
      </c>
      <c r="J1970" s="19">
        <v>1938</v>
      </c>
      <c r="K1970" s="19" t="s">
        <v>163</v>
      </c>
      <c r="L1970" s="19">
        <v>1</v>
      </c>
      <c r="M1970" s="19">
        <v>431936</v>
      </c>
      <c r="N1970" s="19" t="s">
        <v>223</v>
      </c>
      <c r="O1970" s="19">
        <v>2870</v>
      </c>
      <c r="P1970" s="229">
        <v>45629.326747685183</v>
      </c>
      <c r="Q1970" s="19">
        <v>2.87</v>
      </c>
      <c r="R1970" s="19" t="s">
        <v>52</v>
      </c>
      <c r="S1970" s="62" t="s">
        <v>188</v>
      </c>
    </row>
    <row r="1971" spans="1:19" x14ac:dyDescent="0.25">
      <c r="A1971" s="62" t="s">
        <v>188</v>
      </c>
      <c r="B1971" s="19">
        <v>34713125</v>
      </c>
      <c r="C1971" s="19" t="s">
        <v>7589</v>
      </c>
      <c r="D1971" s="19">
        <v>377300</v>
      </c>
      <c r="E1971" s="19">
        <v>4595714</v>
      </c>
      <c r="F1971" s="19">
        <v>9</v>
      </c>
      <c r="G1971" s="36">
        <v>45629</v>
      </c>
      <c r="H1971" s="19">
        <v>0</v>
      </c>
      <c r="I1971" s="19">
        <v>1</v>
      </c>
      <c r="J1971" s="19">
        <v>0</v>
      </c>
      <c r="L1971" s="19">
        <v>1</v>
      </c>
      <c r="O1971" s="19">
        <v>24</v>
      </c>
      <c r="P1971" s="229">
        <v>45629.326747685183</v>
      </c>
      <c r="Q1971" s="19">
        <v>2.4E-2</v>
      </c>
      <c r="R1971" s="19" t="s">
        <v>52</v>
      </c>
      <c r="S1971" s="62" t="s">
        <v>188</v>
      </c>
    </row>
    <row r="1972" spans="1:19" x14ac:dyDescent="0.25">
      <c r="A1972" s="62" t="s">
        <v>188</v>
      </c>
      <c r="B1972" s="19">
        <v>34713125</v>
      </c>
      <c r="C1972" s="19" t="s">
        <v>7589</v>
      </c>
      <c r="D1972" s="19">
        <v>377300</v>
      </c>
      <c r="E1972" s="19">
        <v>4595714</v>
      </c>
      <c r="F1972" s="19">
        <v>10</v>
      </c>
      <c r="G1972" s="36">
        <v>45629</v>
      </c>
      <c r="H1972" s="19">
        <v>1</v>
      </c>
      <c r="I1972" s="19">
        <v>0</v>
      </c>
      <c r="J1972" s="19">
        <v>0</v>
      </c>
      <c r="L1972" s="19">
        <v>1</v>
      </c>
      <c r="M1972" s="19">
        <v>431936</v>
      </c>
      <c r="N1972" s="19" t="s">
        <v>223</v>
      </c>
      <c r="O1972" s="19">
        <v>854780</v>
      </c>
      <c r="P1972" s="229">
        <v>45629.336643518516</v>
      </c>
      <c r="Q1972" s="19">
        <v>854.78</v>
      </c>
      <c r="R1972" s="19" t="s">
        <v>52</v>
      </c>
      <c r="S1972" s="62" t="s">
        <v>188</v>
      </c>
    </row>
    <row r="1973" spans="1:19" x14ac:dyDescent="0.25">
      <c r="A1973" s="62" t="s">
        <v>188</v>
      </c>
      <c r="B1973" s="19">
        <v>34713125</v>
      </c>
      <c r="C1973" s="19" t="s">
        <v>7589</v>
      </c>
      <c r="D1973" s="19">
        <v>377300</v>
      </c>
      <c r="E1973" s="19">
        <v>4595714</v>
      </c>
      <c r="F1973" s="19">
        <v>11</v>
      </c>
      <c r="G1973" s="36">
        <v>45629</v>
      </c>
      <c r="H1973" s="19">
        <v>0</v>
      </c>
      <c r="I1973" s="19">
        <v>0</v>
      </c>
      <c r="J1973" s="19">
        <v>1938</v>
      </c>
      <c r="K1973" s="19" t="s">
        <v>163</v>
      </c>
      <c r="L1973" s="19">
        <v>1</v>
      </c>
      <c r="M1973" s="19">
        <v>431936</v>
      </c>
      <c r="N1973" s="19" t="s">
        <v>223</v>
      </c>
      <c r="O1973" s="19">
        <v>2660</v>
      </c>
      <c r="P1973" s="229">
        <v>45629.33666666667</v>
      </c>
      <c r="Q1973" s="19">
        <v>2.66</v>
      </c>
      <c r="R1973" s="19" t="s">
        <v>52</v>
      </c>
      <c r="S1973" s="62" t="s">
        <v>188</v>
      </c>
    </row>
    <row r="1974" spans="1:19" x14ac:dyDescent="0.25">
      <c r="A1974" s="62" t="s">
        <v>188</v>
      </c>
      <c r="B1974" s="19">
        <v>34713125</v>
      </c>
      <c r="C1974" s="19" t="s">
        <v>7589</v>
      </c>
      <c r="D1974" s="19">
        <v>377300</v>
      </c>
      <c r="E1974" s="19">
        <v>4595714</v>
      </c>
      <c r="F1974" s="19">
        <v>12</v>
      </c>
      <c r="G1974" s="36">
        <v>45629</v>
      </c>
      <c r="H1974" s="19">
        <v>0</v>
      </c>
      <c r="I1974" s="19">
        <v>1</v>
      </c>
      <c r="J1974" s="19">
        <v>0</v>
      </c>
      <c r="L1974" s="19">
        <v>1</v>
      </c>
      <c r="O1974" s="19">
        <v>20</v>
      </c>
      <c r="P1974" s="229">
        <v>45629.33666666667</v>
      </c>
      <c r="Q1974" s="19">
        <v>0.02</v>
      </c>
      <c r="R1974" s="19" t="s">
        <v>52</v>
      </c>
      <c r="S1974" s="62" t="s">
        <v>188</v>
      </c>
    </row>
    <row r="1975" spans="1:19" x14ac:dyDescent="0.25">
      <c r="A1975" s="62" t="s">
        <v>188</v>
      </c>
      <c r="B1975" s="19">
        <v>34713125</v>
      </c>
      <c r="C1975" s="19" t="s">
        <v>7589</v>
      </c>
      <c r="D1975" s="19">
        <v>377300</v>
      </c>
      <c r="E1975" s="19">
        <v>4595714</v>
      </c>
      <c r="F1975" s="19">
        <v>13</v>
      </c>
      <c r="G1975" s="36">
        <v>45629</v>
      </c>
      <c r="H1975" s="19">
        <v>1</v>
      </c>
      <c r="I1975" s="19">
        <v>0</v>
      </c>
      <c r="J1975" s="19">
        <v>0</v>
      </c>
      <c r="L1975" s="19">
        <v>1</v>
      </c>
      <c r="M1975" s="19">
        <v>431936</v>
      </c>
      <c r="N1975" s="19" t="s">
        <v>223</v>
      </c>
      <c r="O1975" s="19">
        <v>257383</v>
      </c>
      <c r="P1975" s="229">
        <v>45629.33965277778</v>
      </c>
      <c r="Q1975" s="19">
        <v>257.38299999999998</v>
      </c>
      <c r="R1975" s="19" t="s">
        <v>52</v>
      </c>
      <c r="S1975" s="62" t="s">
        <v>188</v>
      </c>
    </row>
    <row r="1976" spans="1:19" x14ac:dyDescent="0.25">
      <c r="A1976" s="62" t="s">
        <v>188</v>
      </c>
      <c r="B1976" s="19">
        <v>34713125</v>
      </c>
      <c r="C1976" s="19" t="s">
        <v>7589</v>
      </c>
      <c r="D1976" s="19">
        <v>377300</v>
      </c>
      <c r="E1976" s="19">
        <v>4595714</v>
      </c>
      <c r="F1976" s="19">
        <v>14</v>
      </c>
      <c r="G1976" s="36">
        <v>45629</v>
      </c>
      <c r="H1976" s="19">
        <v>0</v>
      </c>
      <c r="I1976" s="19">
        <v>0</v>
      </c>
      <c r="J1976" s="19">
        <v>1938</v>
      </c>
      <c r="K1976" s="19" t="s">
        <v>163</v>
      </c>
      <c r="L1976" s="19">
        <v>1</v>
      </c>
      <c r="M1976" s="19">
        <v>431936</v>
      </c>
      <c r="N1976" s="19" t="s">
        <v>223</v>
      </c>
      <c r="O1976" s="19">
        <v>46727</v>
      </c>
      <c r="P1976" s="229">
        <v>45629.340185185189</v>
      </c>
      <c r="Q1976" s="19">
        <v>46.726999999999997</v>
      </c>
      <c r="R1976" s="19" t="s">
        <v>52</v>
      </c>
      <c r="S1976" s="62" t="s">
        <v>188</v>
      </c>
    </row>
    <row r="1977" spans="1:19" x14ac:dyDescent="0.25">
      <c r="A1977" s="62" t="s">
        <v>188</v>
      </c>
      <c r="B1977" s="19">
        <v>34713125</v>
      </c>
      <c r="C1977" s="19" t="s">
        <v>7589</v>
      </c>
      <c r="D1977" s="19">
        <v>377300</v>
      </c>
      <c r="E1977" s="19">
        <v>4595714</v>
      </c>
      <c r="F1977" s="19">
        <v>15</v>
      </c>
      <c r="G1977" s="36">
        <v>45629</v>
      </c>
      <c r="H1977" s="19">
        <v>0</v>
      </c>
      <c r="I1977" s="19">
        <v>1</v>
      </c>
      <c r="J1977" s="19">
        <v>0</v>
      </c>
      <c r="L1977" s="19">
        <v>1</v>
      </c>
      <c r="O1977" s="19">
        <v>1947473</v>
      </c>
      <c r="P1977" s="229">
        <v>45629.36273148148</v>
      </c>
      <c r="Q1977" s="19">
        <v>1947.473</v>
      </c>
      <c r="R1977" s="19" t="s">
        <v>52</v>
      </c>
      <c r="S1977" s="62" t="s">
        <v>188</v>
      </c>
    </row>
    <row r="1978" spans="1:19" x14ac:dyDescent="0.25">
      <c r="A1978" s="62" t="s">
        <v>188</v>
      </c>
      <c r="B1978" s="19">
        <v>34713125</v>
      </c>
      <c r="C1978" s="19" t="s">
        <v>7589</v>
      </c>
      <c r="D1978" s="19">
        <v>377300</v>
      </c>
      <c r="E1978" s="19">
        <v>4595714</v>
      </c>
      <c r="F1978" s="19">
        <v>16</v>
      </c>
      <c r="G1978" s="36">
        <v>45629</v>
      </c>
      <c r="H1978" s="19">
        <v>0</v>
      </c>
      <c r="I1978" s="19">
        <v>0</v>
      </c>
      <c r="J1978" s="19">
        <v>-3</v>
      </c>
      <c r="K1978" s="19" t="s">
        <v>185</v>
      </c>
      <c r="L1978" s="19">
        <v>1</v>
      </c>
      <c r="O1978" s="19">
        <v>8787</v>
      </c>
      <c r="P1978" s="229">
        <v>45629.362835648149</v>
      </c>
      <c r="Q1978" s="19">
        <v>8.7870000000000008</v>
      </c>
      <c r="R1978" s="19" t="s">
        <v>52</v>
      </c>
      <c r="S1978" s="62" t="s">
        <v>188</v>
      </c>
    </row>
    <row r="1979" spans="1:19" x14ac:dyDescent="0.25">
      <c r="A1979" s="62" t="s">
        <v>188</v>
      </c>
      <c r="B1979" s="19">
        <v>34713125</v>
      </c>
      <c r="C1979" s="19" t="s">
        <v>7589</v>
      </c>
      <c r="D1979" s="19">
        <v>377300</v>
      </c>
      <c r="E1979" s="19">
        <v>4595714</v>
      </c>
      <c r="F1979" s="19">
        <v>17</v>
      </c>
      <c r="G1979" s="36">
        <v>45629</v>
      </c>
      <c r="H1979" s="19">
        <v>1</v>
      </c>
      <c r="I1979" s="19">
        <v>0</v>
      </c>
      <c r="J1979" s="19">
        <v>0</v>
      </c>
      <c r="L1979" s="19">
        <v>1</v>
      </c>
      <c r="M1979" s="19">
        <v>4010454</v>
      </c>
      <c r="N1979" s="19" t="s">
        <v>218</v>
      </c>
      <c r="O1979" s="19">
        <v>168610</v>
      </c>
      <c r="P1979" s="229">
        <v>45629.36478009259</v>
      </c>
      <c r="Q1979" s="19">
        <v>168.61</v>
      </c>
      <c r="R1979" s="19" t="s">
        <v>52</v>
      </c>
      <c r="S1979" s="62" t="s">
        <v>188</v>
      </c>
    </row>
    <row r="1980" spans="1:19" x14ac:dyDescent="0.25">
      <c r="A1980" s="62" t="s">
        <v>188</v>
      </c>
      <c r="B1980" s="19">
        <v>34713125</v>
      </c>
      <c r="C1980" s="19" t="s">
        <v>7589</v>
      </c>
      <c r="D1980" s="19">
        <v>377300</v>
      </c>
      <c r="E1980" s="19">
        <v>4595714</v>
      </c>
      <c r="F1980" s="19">
        <v>18</v>
      </c>
      <c r="G1980" s="36">
        <v>45629</v>
      </c>
      <c r="H1980" s="19">
        <v>0</v>
      </c>
      <c r="I1980" s="19">
        <v>0</v>
      </c>
      <c r="J1980" s="19">
        <v>1938</v>
      </c>
      <c r="K1980" s="19" t="s">
        <v>163</v>
      </c>
      <c r="L1980" s="19">
        <v>1</v>
      </c>
      <c r="M1980" s="19">
        <v>4010454</v>
      </c>
      <c r="N1980" s="19" t="s">
        <v>218</v>
      </c>
      <c r="O1980" s="19">
        <v>77950</v>
      </c>
      <c r="P1980" s="229">
        <v>45629.365682870368</v>
      </c>
      <c r="Q1980" s="19">
        <v>77.95</v>
      </c>
      <c r="R1980" s="19" t="s">
        <v>52</v>
      </c>
      <c r="S1980" s="62" t="s">
        <v>188</v>
      </c>
    </row>
    <row r="1981" spans="1:19" x14ac:dyDescent="0.25">
      <c r="A1981" s="62" t="s">
        <v>188</v>
      </c>
      <c r="B1981" s="19">
        <v>34713125</v>
      </c>
      <c r="C1981" s="19" t="s">
        <v>7589</v>
      </c>
      <c r="D1981" s="19">
        <v>377300</v>
      </c>
      <c r="E1981" s="19">
        <v>4595714</v>
      </c>
      <c r="F1981" s="19">
        <v>19</v>
      </c>
      <c r="G1981" s="36">
        <v>45629</v>
      </c>
      <c r="H1981" s="19">
        <v>0</v>
      </c>
      <c r="I1981" s="19">
        <v>1</v>
      </c>
      <c r="J1981" s="19">
        <v>0</v>
      </c>
      <c r="L1981" s="19">
        <v>1</v>
      </c>
      <c r="O1981" s="19">
        <v>4097140</v>
      </c>
      <c r="P1981" s="229">
        <v>45629.413101851853</v>
      </c>
      <c r="Q1981" s="19">
        <v>4097.1400000000003</v>
      </c>
      <c r="R1981" s="19" t="s">
        <v>52</v>
      </c>
      <c r="S1981" s="62" t="s">
        <v>188</v>
      </c>
    </row>
    <row r="1982" spans="1:19" x14ac:dyDescent="0.25">
      <c r="A1982" s="62" t="s">
        <v>188</v>
      </c>
      <c r="B1982" s="19">
        <v>34713125</v>
      </c>
      <c r="C1982" s="19" t="s">
        <v>7589</v>
      </c>
      <c r="D1982" s="19">
        <v>377300</v>
      </c>
      <c r="E1982" s="19">
        <v>4595714</v>
      </c>
      <c r="F1982" s="19">
        <v>20</v>
      </c>
      <c r="G1982" s="36">
        <v>45629</v>
      </c>
      <c r="H1982" s="19">
        <v>0</v>
      </c>
      <c r="I1982" s="19">
        <v>0</v>
      </c>
      <c r="J1982" s="19">
        <v>-3</v>
      </c>
      <c r="K1982" s="19" t="s">
        <v>185</v>
      </c>
      <c r="L1982" s="19">
        <v>1</v>
      </c>
      <c r="O1982" s="19">
        <v>14596</v>
      </c>
      <c r="P1982" s="229">
        <v>45629.413275462961</v>
      </c>
      <c r="Q1982" s="19">
        <v>14.596</v>
      </c>
      <c r="R1982" s="19" t="s">
        <v>52</v>
      </c>
      <c r="S1982" s="62" t="s">
        <v>188</v>
      </c>
    </row>
    <row r="1983" spans="1:19" x14ac:dyDescent="0.25">
      <c r="A1983" s="62" t="s">
        <v>188</v>
      </c>
      <c r="B1983" s="19">
        <v>34713125</v>
      </c>
      <c r="C1983" s="19" t="s">
        <v>7589</v>
      </c>
      <c r="D1983" s="19">
        <v>377300</v>
      </c>
      <c r="E1983" s="19">
        <v>4595714</v>
      </c>
      <c r="F1983" s="19">
        <v>21</v>
      </c>
      <c r="G1983" s="36">
        <v>45629</v>
      </c>
      <c r="H1983" s="19">
        <v>1</v>
      </c>
      <c r="I1983" s="19">
        <v>0</v>
      </c>
      <c r="J1983" s="19">
        <v>0</v>
      </c>
      <c r="L1983" s="19">
        <v>1</v>
      </c>
      <c r="M1983" s="19">
        <v>4010454</v>
      </c>
      <c r="N1983" s="19" t="s">
        <v>218</v>
      </c>
      <c r="O1983" s="19">
        <v>127300</v>
      </c>
      <c r="P1983" s="229">
        <v>45629.41474537037</v>
      </c>
      <c r="Q1983" s="19">
        <v>127.3</v>
      </c>
      <c r="R1983" s="19" t="s">
        <v>52</v>
      </c>
      <c r="S1983" s="62" t="s">
        <v>188</v>
      </c>
    </row>
    <row r="1984" spans="1:19" x14ac:dyDescent="0.25">
      <c r="A1984" s="62" t="s">
        <v>188</v>
      </c>
      <c r="B1984" s="19">
        <v>34713125</v>
      </c>
      <c r="C1984" s="19" t="s">
        <v>7589</v>
      </c>
      <c r="D1984" s="19">
        <v>377300</v>
      </c>
      <c r="E1984" s="19">
        <v>4595714</v>
      </c>
      <c r="F1984" s="19">
        <v>22</v>
      </c>
      <c r="G1984" s="36">
        <v>45629</v>
      </c>
      <c r="H1984" s="19">
        <v>0</v>
      </c>
      <c r="I1984" s="19">
        <v>0</v>
      </c>
      <c r="J1984" s="19">
        <v>1938</v>
      </c>
      <c r="K1984" s="19" t="s">
        <v>163</v>
      </c>
      <c r="L1984" s="19">
        <v>1</v>
      </c>
      <c r="M1984" s="19">
        <v>4010454</v>
      </c>
      <c r="N1984" s="19" t="s">
        <v>218</v>
      </c>
      <c r="O1984" s="19">
        <v>14724</v>
      </c>
      <c r="P1984" s="229">
        <v>45629.414918981478</v>
      </c>
      <c r="Q1984" s="19">
        <v>14.724</v>
      </c>
      <c r="R1984" s="19" t="s">
        <v>52</v>
      </c>
      <c r="S1984" s="62" t="s">
        <v>188</v>
      </c>
    </row>
    <row r="1985" spans="1:19" x14ac:dyDescent="0.25">
      <c r="A1985" s="62" t="s">
        <v>188</v>
      </c>
      <c r="B1985" s="19">
        <v>34713125</v>
      </c>
      <c r="C1985" s="19" t="s">
        <v>7589</v>
      </c>
      <c r="D1985" s="19">
        <v>377300</v>
      </c>
      <c r="E1985" s="19">
        <v>4595714</v>
      </c>
      <c r="F1985" s="19">
        <v>23</v>
      </c>
      <c r="G1985" s="36">
        <v>45629</v>
      </c>
      <c r="H1985" s="19">
        <v>0</v>
      </c>
      <c r="I1985" s="19">
        <v>1</v>
      </c>
      <c r="J1985" s="19">
        <v>0</v>
      </c>
      <c r="L1985" s="19">
        <v>1</v>
      </c>
      <c r="O1985" s="19">
        <v>739196</v>
      </c>
      <c r="P1985" s="229">
        <v>45629.423472222225</v>
      </c>
      <c r="Q1985" s="19">
        <v>739.19600000000003</v>
      </c>
      <c r="R1985" s="19" t="s">
        <v>52</v>
      </c>
      <c r="S1985" s="62" t="s">
        <v>188</v>
      </c>
    </row>
    <row r="1986" spans="1:19" x14ac:dyDescent="0.25">
      <c r="A1986" s="62" t="s">
        <v>188</v>
      </c>
      <c r="B1986" s="19">
        <v>34713125</v>
      </c>
      <c r="C1986" s="19" t="s">
        <v>7589</v>
      </c>
      <c r="D1986" s="19">
        <v>377300</v>
      </c>
      <c r="E1986" s="19">
        <v>4595714</v>
      </c>
      <c r="F1986" s="19">
        <v>24</v>
      </c>
      <c r="G1986" s="36">
        <v>45629</v>
      </c>
      <c r="H1986" s="19">
        <v>0</v>
      </c>
      <c r="I1986" s="19">
        <v>0</v>
      </c>
      <c r="J1986" s="19">
        <v>1937</v>
      </c>
      <c r="K1986" s="19" t="s">
        <v>169</v>
      </c>
      <c r="L1986" s="19">
        <v>1</v>
      </c>
      <c r="O1986" s="19">
        <v>2654204</v>
      </c>
      <c r="P1986" s="229">
        <v>45629.454189814816</v>
      </c>
      <c r="Q1986" s="19">
        <v>2654.2040000000002</v>
      </c>
      <c r="R1986" s="19" t="s">
        <v>52</v>
      </c>
      <c r="S1986" s="62" t="s">
        <v>188</v>
      </c>
    </row>
    <row r="1987" spans="1:19" x14ac:dyDescent="0.25">
      <c r="A1987" s="62" t="s">
        <v>188</v>
      </c>
      <c r="B1987" s="19">
        <v>34713125</v>
      </c>
      <c r="C1987" s="19" t="s">
        <v>7589</v>
      </c>
      <c r="D1987" s="19">
        <v>377300</v>
      </c>
      <c r="E1987" s="19">
        <v>4595714</v>
      </c>
      <c r="F1987" s="19">
        <v>25</v>
      </c>
      <c r="G1987" s="36">
        <v>45629</v>
      </c>
      <c r="H1987" s="19">
        <v>0</v>
      </c>
      <c r="I1987" s="19">
        <v>1</v>
      </c>
      <c r="J1987" s="19">
        <v>0</v>
      </c>
      <c r="L1987" s="19">
        <v>1</v>
      </c>
      <c r="O1987" s="19">
        <v>369800</v>
      </c>
      <c r="P1987" s="229">
        <v>45629.458472222221</v>
      </c>
      <c r="Q1987" s="19">
        <v>369.8</v>
      </c>
      <c r="R1987" s="19" t="s">
        <v>52</v>
      </c>
      <c r="S1987" s="62" t="s">
        <v>188</v>
      </c>
    </row>
    <row r="1988" spans="1:19" x14ac:dyDescent="0.25">
      <c r="A1988" s="62" t="s">
        <v>188</v>
      </c>
      <c r="B1988" s="19">
        <v>34713125</v>
      </c>
      <c r="C1988" s="19" t="s">
        <v>7589</v>
      </c>
      <c r="D1988" s="19">
        <v>377300</v>
      </c>
      <c r="E1988" s="19">
        <v>4595714</v>
      </c>
      <c r="F1988" s="19">
        <v>26</v>
      </c>
      <c r="G1988" s="36">
        <v>45629</v>
      </c>
      <c r="H1988" s="19">
        <v>0</v>
      </c>
      <c r="I1988" s="19">
        <v>0</v>
      </c>
      <c r="J1988" s="19">
        <v>0</v>
      </c>
      <c r="L1988" s="19">
        <v>2</v>
      </c>
      <c r="O1988" s="19">
        <v>0</v>
      </c>
      <c r="P1988" s="229">
        <v>45629.458472222221</v>
      </c>
      <c r="Q1988" s="19">
        <v>0</v>
      </c>
      <c r="R1988" s="19" t="s">
        <v>52</v>
      </c>
      <c r="S1988" s="62" t="s">
        <v>188</v>
      </c>
    </row>
    <row r="1989" spans="1:19" x14ac:dyDescent="0.25">
      <c r="A1989" s="62" t="s">
        <v>188</v>
      </c>
      <c r="B1989" s="19">
        <v>34713125</v>
      </c>
      <c r="C1989" s="19" t="s">
        <v>7589</v>
      </c>
      <c r="D1989" s="19">
        <v>377300</v>
      </c>
      <c r="E1989" s="19">
        <v>4595714</v>
      </c>
      <c r="F1989" s="19">
        <v>1</v>
      </c>
      <c r="G1989" s="36">
        <v>45630</v>
      </c>
      <c r="H1989" s="19">
        <v>0</v>
      </c>
      <c r="I1989" s="19">
        <v>0</v>
      </c>
      <c r="J1989" s="19">
        <v>0</v>
      </c>
      <c r="L1989" s="19">
        <v>0</v>
      </c>
      <c r="O1989" s="19">
        <v>4</v>
      </c>
      <c r="P1989" s="229">
        <v>45630.087789351855</v>
      </c>
      <c r="Q1989" s="19">
        <v>4.0000000000000001E-3</v>
      </c>
      <c r="R1989" s="19" t="s">
        <v>52</v>
      </c>
      <c r="S1989" s="62" t="s">
        <v>188</v>
      </c>
    </row>
    <row r="1990" spans="1:19" x14ac:dyDescent="0.25">
      <c r="A1990" s="62" t="s">
        <v>188</v>
      </c>
      <c r="B1990" s="19">
        <v>34713125</v>
      </c>
      <c r="C1990" s="19" t="s">
        <v>7589</v>
      </c>
      <c r="D1990" s="19">
        <v>377300</v>
      </c>
      <c r="E1990" s="19">
        <v>4595714</v>
      </c>
      <c r="F1990" s="19">
        <v>2</v>
      </c>
      <c r="G1990" s="36">
        <v>45630</v>
      </c>
      <c r="H1990" s="19">
        <v>0</v>
      </c>
      <c r="I1990" s="19">
        <v>0</v>
      </c>
      <c r="J1990" s="19">
        <v>0</v>
      </c>
      <c r="L1990" s="19">
        <v>1</v>
      </c>
      <c r="O1990" s="19">
        <v>13846</v>
      </c>
      <c r="P1990" s="229">
        <v>45630.087951388887</v>
      </c>
      <c r="Q1990" s="19">
        <v>13.846</v>
      </c>
      <c r="R1990" s="19" t="s">
        <v>52</v>
      </c>
      <c r="S1990" s="62" t="s">
        <v>188</v>
      </c>
    </row>
    <row r="1991" spans="1:19" x14ac:dyDescent="0.25">
      <c r="A1991" s="62" t="s">
        <v>188</v>
      </c>
      <c r="B1991" s="19">
        <v>34713125</v>
      </c>
      <c r="C1991" s="19" t="s">
        <v>7589</v>
      </c>
      <c r="D1991" s="19">
        <v>377300</v>
      </c>
      <c r="E1991" s="19">
        <v>4595714</v>
      </c>
      <c r="F1991" s="19">
        <v>3</v>
      </c>
      <c r="G1991" s="36">
        <v>45630</v>
      </c>
      <c r="H1991" s="19">
        <v>0</v>
      </c>
      <c r="I1991" s="19">
        <v>1</v>
      </c>
      <c r="J1991" s="19">
        <v>0</v>
      </c>
      <c r="L1991" s="19">
        <v>1</v>
      </c>
      <c r="O1991" s="19">
        <v>82894</v>
      </c>
      <c r="P1991" s="229">
        <v>45630.088912037034</v>
      </c>
      <c r="Q1991" s="19">
        <v>82.894000000000005</v>
      </c>
      <c r="R1991" s="19" t="s">
        <v>52</v>
      </c>
      <c r="S1991" s="62" t="s">
        <v>188</v>
      </c>
    </row>
    <row r="1992" spans="1:19" x14ac:dyDescent="0.25">
      <c r="A1992" s="62" t="s">
        <v>188</v>
      </c>
      <c r="B1992" s="19">
        <v>34713125</v>
      </c>
      <c r="C1992" s="19" t="s">
        <v>7589</v>
      </c>
      <c r="D1992" s="19">
        <v>377300</v>
      </c>
      <c r="E1992" s="19">
        <v>4595714</v>
      </c>
      <c r="F1992" s="19">
        <v>4</v>
      </c>
      <c r="G1992" s="36">
        <v>45630</v>
      </c>
      <c r="H1992" s="19">
        <v>0</v>
      </c>
      <c r="I1992" s="19">
        <v>0</v>
      </c>
      <c r="J1992" s="19">
        <v>-3</v>
      </c>
      <c r="K1992" s="19" t="s">
        <v>185</v>
      </c>
      <c r="L1992" s="19">
        <v>1</v>
      </c>
      <c r="O1992" s="19">
        <v>18046</v>
      </c>
      <c r="P1992" s="229">
        <v>45630.089120370372</v>
      </c>
      <c r="Q1992" s="19">
        <v>18.045999999999999</v>
      </c>
      <c r="R1992" s="19" t="s">
        <v>52</v>
      </c>
      <c r="S1992" s="62" t="s">
        <v>188</v>
      </c>
    </row>
    <row r="1993" spans="1:19" x14ac:dyDescent="0.25">
      <c r="A1993" s="62" t="s">
        <v>188</v>
      </c>
      <c r="B1993" s="19">
        <v>34713125</v>
      </c>
      <c r="C1993" s="19" t="s">
        <v>7589</v>
      </c>
      <c r="D1993" s="19">
        <v>377300</v>
      </c>
      <c r="E1993" s="19">
        <v>4595714</v>
      </c>
      <c r="F1993" s="19">
        <v>5</v>
      </c>
      <c r="G1993" s="36">
        <v>45630</v>
      </c>
      <c r="H1993" s="19">
        <v>0</v>
      </c>
      <c r="I1993" s="19">
        <v>0</v>
      </c>
      <c r="J1993" s="19">
        <v>-1</v>
      </c>
      <c r="K1993" s="19" t="s">
        <v>119</v>
      </c>
      <c r="L1993" s="19">
        <v>1</v>
      </c>
      <c r="M1993" s="19">
        <v>4010454</v>
      </c>
      <c r="N1993" s="19" t="s">
        <v>218</v>
      </c>
      <c r="O1993" s="19">
        <v>62740</v>
      </c>
      <c r="P1993" s="229">
        <v>45630.089837962965</v>
      </c>
      <c r="Q1993" s="19">
        <v>62.74</v>
      </c>
      <c r="R1993" s="19" t="s">
        <v>52</v>
      </c>
      <c r="S1993" s="62" t="s">
        <v>188</v>
      </c>
    </row>
    <row r="1994" spans="1:19" x14ac:dyDescent="0.25">
      <c r="A1994" s="62" t="s">
        <v>188</v>
      </c>
      <c r="B1994" s="19">
        <v>34713125</v>
      </c>
      <c r="C1994" s="19" t="s">
        <v>7589</v>
      </c>
      <c r="D1994" s="19">
        <v>377300</v>
      </c>
      <c r="E1994" s="19">
        <v>4595714</v>
      </c>
      <c r="F1994" s="19">
        <v>6</v>
      </c>
      <c r="G1994" s="36">
        <v>45630</v>
      </c>
      <c r="H1994" s="19">
        <v>0</v>
      </c>
      <c r="I1994" s="19">
        <v>1</v>
      </c>
      <c r="J1994" s="19">
        <v>0</v>
      </c>
      <c r="L1994" s="19">
        <v>1</v>
      </c>
      <c r="O1994" s="19">
        <v>24</v>
      </c>
      <c r="P1994" s="229">
        <v>45630.089849537035</v>
      </c>
      <c r="Q1994" s="19">
        <v>2.4E-2</v>
      </c>
      <c r="R1994" s="19" t="s">
        <v>52</v>
      </c>
      <c r="S1994" s="62" t="s">
        <v>188</v>
      </c>
    </row>
    <row r="1995" spans="1:19" x14ac:dyDescent="0.25">
      <c r="A1995" s="62" t="s">
        <v>188</v>
      </c>
      <c r="B1995" s="19">
        <v>34713125</v>
      </c>
      <c r="C1995" s="19" t="s">
        <v>7589</v>
      </c>
      <c r="D1995" s="19">
        <v>377300</v>
      </c>
      <c r="E1995" s="19">
        <v>4595714</v>
      </c>
      <c r="F1995" s="19">
        <v>7</v>
      </c>
      <c r="G1995" s="36">
        <v>45630</v>
      </c>
      <c r="H1995" s="19">
        <v>0</v>
      </c>
      <c r="I1995" s="19">
        <v>0</v>
      </c>
      <c r="J1995" s="19">
        <v>-3</v>
      </c>
      <c r="K1995" s="19" t="s">
        <v>185</v>
      </c>
      <c r="L1995" s="19">
        <v>1</v>
      </c>
      <c r="O1995" s="19">
        <v>7720</v>
      </c>
      <c r="P1995" s="229">
        <v>45630.089930555558</v>
      </c>
      <c r="Q1995" s="19">
        <v>7.72</v>
      </c>
      <c r="R1995" s="19" t="s">
        <v>52</v>
      </c>
      <c r="S1995" s="62" t="s">
        <v>188</v>
      </c>
    </row>
    <row r="1996" spans="1:19" x14ac:dyDescent="0.25">
      <c r="A1996" s="62" t="s">
        <v>188</v>
      </c>
      <c r="B1996" s="19">
        <v>34713125</v>
      </c>
      <c r="C1996" s="19" t="s">
        <v>7589</v>
      </c>
      <c r="D1996" s="19">
        <v>377300</v>
      </c>
      <c r="E1996" s="19">
        <v>4595714</v>
      </c>
      <c r="F1996" s="19">
        <v>8</v>
      </c>
      <c r="G1996" s="36">
        <v>45630</v>
      </c>
      <c r="H1996" s="19">
        <v>1</v>
      </c>
      <c r="I1996" s="19">
        <v>0</v>
      </c>
      <c r="J1996" s="19">
        <v>0</v>
      </c>
      <c r="L1996" s="19">
        <v>1</v>
      </c>
      <c r="M1996" s="19">
        <v>4010454</v>
      </c>
      <c r="N1996" s="19" t="s">
        <v>218</v>
      </c>
      <c r="O1996" s="19">
        <v>135186</v>
      </c>
      <c r="P1996" s="229">
        <v>45630.091493055559</v>
      </c>
      <c r="Q1996" s="19">
        <v>135.18600000000001</v>
      </c>
      <c r="R1996" s="19" t="s">
        <v>52</v>
      </c>
      <c r="S1996" s="62" t="s">
        <v>188</v>
      </c>
    </row>
    <row r="1997" spans="1:19" x14ac:dyDescent="0.25">
      <c r="A1997" s="62" t="s">
        <v>188</v>
      </c>
      <c r="B1997" s="19">
        <v>34713125</v>
      </c>
      <c r="C1997" s="19" t="s">
        <v>7589</v>
      </c>
      <c r="D1997" s="19">
        <v>377300</v>
      </c>
      <c r="E1997" s="19">
        <v>4595714</v>
      </c>
      <c r="F1997" s="19">
        <v>9</v>
      </c>
      <c r="G1997" s="36">
        <v>45630</v>
      </c>
      <c r="H1997" s="19">
        <v>0</v>
      </c>
      <c r="I1997" s="19">
        <v>0</v>
      </c>
      <c r="J1997" s="19">
        <v>1938</v>
      </c>
      <c r="K1997" s="19" t="s">
        <v>163</v>
      </c>
      <c r="L1997" s="19">
        <v>1</v>
      </c>
      <c r="M1997" s="19">
        <v>4010454</v>
      </c>
      <c r="N1997" s="19" t="s">
        <v>218</v>
      </c>
      <c r="O1997" s="19">
        <v>65174</v>
      </c>
      <c r="P1997" s="229">
        <v>45630.092256944445</v>
      </c>
      <c r="Q1997" s="19">
        <v>65.174000000000007</v>
      </c>
      <c r="R1997" s="19" t="s">
        <v>52</v>
      </c>
      <c r="S1997" s="62" t="s">
        <v>188</v>
      </c>
    </row>
    <row r="1998" spans="1:19" x14ac:dyDescent="0.25">
      <c r="A1998" s="62" t="s">
        <v>188</v>
      </c>
      <c r="B1998" s="19">
        <v>34713125</v>
      </c>
      <c r="C1998" s="19" t="s">
        <v>7589</v>
      </c>
      <c r="D1998" s="19">
        <v>377300</v>
      </c>
      <c r="E1998" s="19">
        <v>4595714</v>
      </c>
      <c r="F1998" s="19">
        <v>10</v>
      </c>
      <c r="G1998" s="36">
        <v>45630</v>
      </c>
      <c r="H1998" s="19">
        <v>0</v>
      </c>
      <c r="I1998" s="19">
        <v>1</v>
      </c>
      <c r="J1998" s="19">
        <v>0</v>
      </c>
      <c r="L1998" s="19">
        <v>1</v>
      </c>
      <c r="O1998" s="19">
        <v>2117470</v>
      </c>
      <c r="P1998" s="229">
        <v>45630.116759259261</v>
      </c>
      <c r="Q1998" s="19">
        <v>2117.4699999999998</v>
      </c>
      <c r="R1998" s="19" t="s">
        <v>52</v>
      </c>
      <c r="S1998" s="62" t="s">
        <v>188</v>
      </c>
    </row>
    <row r="1999" spans="1:19" x14ac:dyDescent="0.25">
      <c r="A1999" s="62" t="s">
        <v>188</v>
      </c>
      <c r="B1999" s="19">
        <v>34713125</v>
      </c>
      <c r="C1999" s="19" t="s">
        <v>7589</v>
      </c>
      <c r="D1999" s="19">
        <v>377300</v>
      </c>
      <c r="E1999" s="19">
        <v>4595714</v>
      </c>
      <c r="F1999" s="19">
        <v>11</v>
      </c>
      <c r="G1999" s="36">
        <v>45630</v>
      </c>
      <c r="H1999" s="19">
        <v>1</v>
      </c>
      <c r="I1999" s="19">
        <v>0</v>
      </c>
      <c r="J1999" s="19">
        <v>0</v>
      </c>
      <c r="L1999" s="19">
        <v>1</v>
      </c>
      <c r="M1999" s="19">
        <v>431936</v>
      </c>
      <c r="N1999" s="19" t="s">
        <v>223</v>
      </c>
      <c r="O1999" s="19">
        <v>891223</v>
      </c>
      <c r="P1999" s="229">
        <v>45630.127071759256</v>
      </c>
      <c r="Q1999" s="19">
        <v>891.22299999999996</v>
      </c>
      <c r="R1999" s="19" t="s">
        <v>52</v>
      </c>
      <c r="S1999" s="62" t="s">
        <v>188</v>
      </c>
    </row>
    <row r="2000" spans="1:19" x14ac:dyDescent="0.25">
      <c r="A2000" s="62" t="s">
        <v>188</v>
      </c>
      <c r="B2000" s="19">
        <v>34713125</v>
      </c>
      <c r="C2000" s="19" t="s">
        <v>7589</v>
      </c>
      <c r="D2000" s="19">
        <v>377300</v>
      </c>
      <c r="E2000" s="19">
        <v>4595714</v>
      </c>
      <c r="F2000" s="19">
        <v>12</v>
      </c>
      <c r="G2000" s="36">
        <v>45630</v>
      </c>
      <c r="H2000" s="19">
        <v>0</v>
      </c>
      <c r="I2000" s="19">
        <v>0</v>
      </c>
      <c r="J2000" s="19">
        <v>1938</v>
      </c>
      <c r="K2000" s="19" t="s">
        <v>163</v>
      </c>
      <c r="L2000" s="19">
        <v>1</v>
      </c>
      <c r="M2000" s="19">
        <v>431936</v>
      </c>
      <c r="N2000" s="19" t="s">
        <v>223</v>
      </c>
      <c r="O2000" s="19">
        <v>5910</v>
      </c>
      <c r="P2000" s="229">
        <v>45630.127141203702</v>
      </c>
      <c r="Q2000" s="19">
        <v>5.91</v>
      </c>
      <c r="R2000" s="19" t="s">
        <v>52</v>
      </c>
      <c r="S2000" s="62" t="s">
        <v>188</v>
      </c>
    </row>
    <row r="2001" spans="1:19" x14ac:dyDescent="0.25">
      <c r="A2001" s="62" t="s">
        <v>188</v>
      </c>
      <c r="B2001" s="19">
        <v>34713125</v>
      </c>
      <c r="C2001" s="19" t="s">
        <v>7589</v>
      </c>
      <c r="D2001" s="19">
        <v>377300</v>
      </c>
      <c r="E2001" s="19">
        <v>4595714</v>
      </c>
      <c r="F2001" s="19">
        <v>13</v>
      </c>
      <c r="G2001" s="36">
        <v>45630</v>
      </c>
      <c r="H2001" s="19">
        <v>0</v>
      </c>
      <c r="I2001" s="19">
        <v>1</v>
      </c>
      <c r="J2001" s="19">
        <v>0</v>
      </c>
      <c r="L2001" s="19">
        <v>1</v>
      </c>
      <c r="O2001" s="19">
        <v>796870</v>
      </c>
      <c r="P2001" s="229">
        <v>45630.136365740742</v>
      </c>
      <c r="Q2001" s="19">
        <v>796.87</v>
      </c>
      <c r="R2001" s="19" t="s">
        <v>52</v>
      </c>
      <c r="S2001" s="62" t="s">
        <v>188</v>
      </c>
    </row>
    <row r="2002" spans="1:19" x14ac:dyDescent="0.25">
      <c r="A2002" s="62" t="s">
        <v>188</v>
      </c>
      <c r="B2002" s="19">
        <v>34713125</v>
      </c>
      <c r="C2002" s="19" t="s">
        <v>7589</v>
      </c>
      <c r="D2002" s="19">
        <v>377300</v>
      </c>
      <c r="E2002" s="19">
        <v>4595714</v>
      </c>
      <c r="F2002" s="19">
        <v>14</v>
      </c>
      <c r="G2002" s="36">
        <v>45630</v>
      </c>
      <c r="H2002" s="19">
        <v>0</v>
      </c>
      <c r="I2002" s="19">
        <v>0</v>
      </c>
      <c r="J2002" s="19">
        <v>-3</v>
      </c>
      <c r="K2002" s="19" t="s">
        <v>185</v>
      </c>
      <c r="L2002" s="19">
        <v>1</v>
      </c>
      <c r="O2002" s="19">
        <v>11313</v>
      </c>
      <c r="P2002" s="229">
        <v>45630.136493055557</v>
      </c>
      <c r="Q2002" s="19">
        <v>11.313000000000001</v>
      </c>
      <c r="R2002" s="19" t="s">
        <v>52</v>
      </c>
      <c r="S2002" s="62" t="s">
        <v>188</v>
      </c>
    </row>
    <row r="2003" spans="1:19" x14ac:dyDescent="0.25">
      <c r="A2003" s="62" t="s">
        <v>188</v>
      </c>
      <c r="B2003" s="19">
        <v>34713125</v>
      </c>
      <c r="C2003" s="19" t="s">
        <v>7589</v>
      </c>
      <c r="D2003" s="19">
        <v>377300</v>
      </c>
      <c r="E2003" s="19">
        <v>4595714</v>
      </c>
      <c r="F2003" s="19">
        <v>15</v>
      </c>
      <c r="G2003" s="36">
        <v>45630</v>
      </c>
      <c r="H2003" s="19">
        <v>1</v>
      </c>
      <c r="I2003" s="19">
        <v>0</v>
      </c>
      <c r="J2003" s="19">
        <v>0</v>
      </c>
      <c r="L2003" s="19">
        <v>1</v>
      </c>
      <c r="M2003" s="19">
        <v>4010454</v>
      </c>
      <c r="N2003" s="19" t="s">
        <v>218</v>
      </c>
      <c r="O2003" s="19">
        <v>139584</v>
      </c>
      <c r="P2003" s="229">
        <v>45630.138113425928</v>
      </c>
      <c r="Q2003" s="19">
        <v>139.584</v>
      </c>
      <c r="R2003" s="19" t="s">
        <v>52</v>
      </c>
      <c r="S2003" s="62" t="s">
        <v>188</v>
      </c>
    </row>
    <row r="2004" spans="1:19" x14ac:dyDescent="0.25">
      <c r="A2004" s="62" t="s">
        <v>188</v>
      </c>
      <c r="B2004" s="19">
        <v>34713125</v>
      </c>
      <c r="C2004" s="19" t="s">
        <v>7589</v>
      </c>
      <c r="D2004" s="19">
        <v>377300</v>
      </c>
      <c r="E2004" s="19">
        <v>4595714</v>
      </c>
      <c r="F2004" s="19">
        <v>16</v>
      </c>
      <c r="G2004" s="36">
        <v>45630</v>
      </c>
      <c r="H2004" s="19">
        <v>0</v>
      </c>
      <c r="I2004" s="19">
        <v>0</v>
      </c>
      <c r="J2004" s="19">
        <v>-4</v>
      </c>
      <c r="K2004" s="19" t="s">
        <v>186</v>
      </c>
      <c r="L2004" s="19">
        <v>1</v>
      </c>
      <c r="O2004" s="19">
        <v>176</v>
      </c>
      <c r="P2004" s="229">
        <v>45630.138113425928</v>
      </c>
      <c r="Q2004" s="19">
        <v>0.17599999999999999</v>
      </c>
      <c r="R2004" s="19" t="s">
        <v>52</v>
      </c>
      <c r="S2004" s="62" t="s">
        <v>188</v>
      </c>
    </row>
    <row r="2005" spans="1:19" x14ac:dyDescent="0.25">
      <c r="A2005" s="62" t="s">
        <v>188</v>
      </c>
      <c r="B2005" s="19">
        <v>34713125</v>
      </c>
      <c r="C2005" s="19" t="s">
        <v>7589</v>
      </c>
      <c r="D2005" s="19">
        <v>377300</v>
      </c>
      <c r="E2005" s="19">
        <v>4595714</v>
      </c>
      <c r="F2005" s="19">
        <v>17</v>
      </c>
      <c r="G2005" s="36">
        <v>45630</v>
      </c>
      <c r="H2005" s="19">
        <v>2</v>
      </c>
      <c r="I2005" s="19">
        <v>0</v>
      </c>
      <c r="J2005" s="19">
        <v>0</v>
      </c>
      <c r="L2005" s="19">
        <v>1</v>
      </c>
      <c r="M2005" s="19">
        <v>4225212</v>
      </c>
      <c r="N2005" s="19" t="s">
        <v>220</v>
      </c>
      <c r="O2005" s="19">
        <v>2204</v>
      </c>
      <c r="P2005" s="229">
        <v>45630.138136574074</v>
      </c>
      <c r="Q2005" s="19">
        <v>2.2040000000000002</v>
      </c>
      <c r="R2005" s="19" t="s">
        <v>52</v>
      </c>
      <c r="S2005" s="62" t="s">
        <v>188</v>
      </c>
    </row>
    <row r="2006" spans="1:19" x14ac:dyDescent="0.25">
      <c r="A2006" s="62" t="s">
        <v>188</v>
      </c>
      <c r="B2006" s="19">
        <v>34713125</v>
      </c>
      <c r="C2006" s="19" t="s">
        <v>7589</v>
      </c>
      <c r="D2006" s="19">
        <v>377300</v>
      </c>
      <c r="E2006" s="19">
        <v>4595714</v>
      </c>
      <c r="F2006" s="19">
        <v>18</v>
      </c>
      <c r="G2006" s="36">
        <v>45630</v>
      </c>
      <c r="H2006" s="19">
        <v>0</v>
      </c>
      <c r="I2006" s="19">
        <v>0</v>
      </c>
      <c r="J2006" s="19">
        <v>1938</v>
      </c>
      <c r="K2006" s="19" t="s">
        <v>163</v>
      </c>
      <c r="L2006" s="19">
        <v>1</v>
      </c>
      <c r="M2006" s="19">
        <v>4010454</v>
      </c>
      <c r="N2006" s="19" t="s">
        <v>218</v>
      </c>
      <c r="O2006" s="19">
        <v>3836</v>
      </c>
      <c r="P2006" s="229">
        <v>45630.138182870367</v>
      </c>
      <c r="Q2006" s="19">
        <v>3.8359999999999999</v>
      </c>
      <c r="R2006" s="19" t="s">
        <v>52</v>
      </c>
      <c r="S2006" s="62" t="s">
        <v>188</v>
      </c>
    </row>
    <row r="2007" spans="1:19" x14ac:dyDescent="0.25">
      <c r="A2007" s="62" t="s">
        <v>188</v>
      </c>
      <c r="B2007" s="19">
        <v>34713125</v>
      </c>
      <c r="C2007" s="19" t="s">
        <v>7589</v>
      </c>
      <c r="D2007" s="19">
        <v>377300</v>
      </c>
      <c r="E2007" s="19">
        <v>4595714</v>
      </c>
      <c r="F2007" s="19">
        <v>19</v>
      </c>
      <c r="G2007" s="36">
        <v>45630</v>
      </c>
      <c r="H2007" s="19">
        <v>0</v>
      </c>
      <c r="I2007" s="19">
        <v>1</v>
      </c>
      <c r="J2007" s="19">
        <v>0</v>
      </c>
      <c r="L2007" s="19">
        <v>1</v>
      </c>
      <c r="O2007" s="19">
        <v>1759614</v>
      </c>
      <c r="P2007" s="229">
        <v>45630.158553240741</v>
      </c>
      <c r="Q2007" s="19">
        <v>1759.614</v>
      </c>
      <c r="R2007" s="19" t="s">
        <v>52</v>
      </c>
      <c r="S2007" s="62" t="s">
        <v>188</v>
      </c>
    </row>
    <row r="2008" spans="1:19" x14ac:dyDescent="0.25">
      <c r="A2008" s="62" t="s">
        <v>188</v>
      </c>
      <c r="B2008" s="19">
        <v>34713125</v>
      </c>
      <c r="C2008" s="19" t="s">
        <v>7589</v>
      </c>
      <c r="D2008" s="19">
        <v>377300</v>
      </c>
      <c r="E2008" s="19">
        <v>4595714</v>
      </c>
      <c r="F2008" s="19">
        <v>20</v>
      </c>
      <c r="G2008" s="36">
        <v>45630</v>
      </c>
      <c r="H2008" s="19">
        <v>0</v>
      </c>
      <c r="I2008" s="19">
        <v>0</v>
      </c>
      <c r="J2008" s="19">
        <v>1931</v>
      </c>
      <c r="K2008" s="19" t="s">
        <v>168</v>
      </c>
      <c r="L2008" s="19">
        <v>1</v>
      </c>
      <c r="O2008" s="19">
        <v>1384973</v>
      </c>
      <c r="P2008" s="229">
        <v>45630.174583333333</v>
      </c>
      <c r="Q2008" s="19">
        <v>1384.973</v>
      </c>
      <c r="R2008" s="19" t="s">
        <v>52</v>
      </c>
      <c r="S2008" s="62" t="s">
        <v>188</v>
      </c>
    </row>
    <row r="2009" spans="1:19" x14ac:dyDescent="0.25">
      <c r="A2009" s="62" t="s">
        <v>188</v>
      </c>
      <c r="B2009" s="19">
        <v>34713125</v>
      </c>
      <c r="C2009" s="19" t="s">
        <v>7589</v>
      </c>
      <c r="D2009" s="19">
        <v>377300</v>
      </c>
      <c r="E2009" s="19">
        <v>4595714</v>
      </c>
      <c r="F2009" s="19">
        <v>21</v>
      </c>
      <c r="G2009" s="36">
        <v>45630</v>
      </c>
      <c r="H2009" s="19">
        <v>0</v>
      </c>
      <c r="I2009" s="19">
        <v>1</v>
      </c>
      <c r="J2009" s="19">
        <v>0</v>
      </c>
      <c r="L2009" s="19">
        <v>1</v>
      </c>
      <c r="O2009" s="19">
        <v>552057</v>
      </c>
      <c r="P2009" s="229">
        <v>45630.180972222224</v>
      </c>
      <c r="Q2009" s="19">
        <v>552.05700000000002</v>
      </c>
      <c r="R2009" s="19" t="s">
        <v>52</v>
      </c>
      <c r="S2009" s="62" t="s">
        <v>188</v>
      </c>
    </row>
    <row r="2010" spans="1:19" x14ac:dyDescent="0.25">
      <c r="A2010" s="62" t="s">
        <v>188</v>
      </c>
      <c r="B2010" s="19">
        <v>34713125</v>
      </c>
      <c r="C2010" s="19" t="s">
        <v>7589</v>
      </c>
      <c r="D2010" s="19">
        <v>377300</v>
      </c>
      <c r="E2010" s="19">
        <v>4595714</v>
      </c>
      <c r="F2010" s="19">
        <v>22</v>
      </c>
      <c r="G2010" s="36">
        <v>45630</v>
      </c>
      <c r="H2010" s="19">
        <v>1</v>
      </c>
      <c r="I2010" s="19">
        <v>0</v>
      </c>
      <c r="J2010" s="19">
        <v>0</v>
      </c>
      <c r="L2010" s="19">
        <v>1</v>
      </c>
      <c r="M2010" s="19">
        <v>431936</v>
      </c>
      <c r="N2010" s="19" t="s">
        <v>223</v>
      </c>
      <c r="O2010" s="19">
        <v>511050</v>
      </c>
      <c r="P2010" s="229">
        <v>45630.186886574076</v>
      </c>
      <c r="Q2010" s="19">
        <v>511.05</v>
      </c>
      <c r="R2010" s="19" t="s">
        <v>52</v>
      </c>
      <c r="S2010" s="62" t="s">
        <v>188</v>
      </c>
    </row>
    <row r="2011" spans="1:19" x14ac:dyDescent="0.25">
      <c r="A2011" s="62" t="s">
        <v>188</v>
      </c>
      <c r="B2011" s="19">
        <v>34713125</v>
      </c>
      <c r="C2011" s="19" t="s">
        <v>7589</v>
      </c>
      <c r="D2011" s="19">
        <v>377300</v>
      </c>
      <c r="E2011" s="19">
        <v>4595714</v>
      </c>
      <c r="F2011" s="19">
        <v>23</v>
      </c>
      <c r="G2011" s="36">
        <v>45630</v>
      </c>
      <c r="H2011" s="19">
        <v>0</v>
      </c>
      <c r="I2011" s="19">
        <v>0</v>
      </c>
      <c r="J2011" s="19">
        <v>1938</v>
      </c>
      <c r="K2011" s="19" t="s">
        <v>163</v>
      </c>
      <c r="L2011" s="19">
        <v>1</v>
      </c>
      <c r="M2011" s="19">
        <v>431936</v>
      </c>
      <c r="N2011" s="19" t="s">
        <v>223</v>
      </c>
      <c r="O2011" s="19">
        <v>2386</v>
      </c>
      <c r="P2011" s="229">
        <v>45630.186909722222</v>
      </c>
      <c r="Q2011" s="19">
        <v>2.3860000000000001</v>
      </c>
      <c r="R2011" s="19" t="s">
        <v>52</v>
      </c>
      <c r="S2011" s="62" t="s">
        <v>188</v>
      </c>
    </row>
    <row r="2012" spans="1:19" x14ac:dyDescent="0.25">
      <c r="A2012" s="62" t="s">
        <v>188</v>
      </c>
      <c r="B2012" s="19">
        <v>34713125</v>
      </c>
      <c r="C2012" s="19" t="s">
        <v>7589</v>
      </c>
      <c r="D2012" s="19">
        <v>377300</v>
      </c>
      <c r="E2012" s="19">
        <v>4595714</v>
      </c>
      <c r="F2012" s="19">
        <v>24</v>
      </c>
      <c r="G2012" s="36">
        <v>45630</v>
      </c>
      <c r="H2012" s="19">
        <v>0</v>
      </c>
      <c r="I2012" s="19">
        <v>1</v>
      </c>
      <c r="J2012" s="19">
        <v>0</v>
      </c>
      <c r="L2012" s="19">
        <v>1</v>
      </c>
      <c r="O2012" s="19">
        <v>247247</v>
      </c>
      <c r="P2012" s="229">
        <v>45630.189780092594</v>
      </c>
      <c r="Q2012" s="19">
        <v>247.24700000000001</v>
      </c>
      <c r="R2012" s="19" t="s">
        <v>52</v>
      </c>
      <c r="S2012" s="62" t="s">
        <v>188</v>
      </c>
    </row>
    <row r="2013" spans="1:19" x14ac:dyDescent="0.25">
      <c r="A2013" s="62" t="s">
        <v>188</v>
      </c>
      <c r="B2013" s="19">
        <v>34713125</v>
      </c>
      <c r="C2013" s="19" t="s">
        <v>7589</v>
      </c>
      <c r="D2013" s="19">
        <v>377300</v>
      </c>
      <c r="E2013" s="19">
        <v>4595714</v>
      </c>
      <c r="F2013" s="19">
        <v>25</v>
      </c>
      <c r="G2013" s="36">
        <v>45630</v>
      </c>
      <c r="H2013" s="19">
        <v>0</v>
      </c>
      <c r="I2013" s="19">
        <v>0</v>
      </c>
      <c r="J2013" s="19">
        <v>-3</v>
      </c>
      <c r="K2013" s="19" t="s">
        <v>185</v>
      </c>
      <c r="L2013" s="19">
        <v>1</v>
      </c>
      <c r="O2013" s="19">
        <v>8427</v>
      </c>
      <c r="P2013" s="229">
        <v>45630.189872685187</v>
      </c>
      <c r="Q2013" s="19">
        <v>8.4269999999999996</v>
      </c>
      <c r="R2013" s="19" t="s">
        <v>52</v>
      </c>
      <c r="S2013" s="62" t="s">
        <v>188</v>
      </c>
    </row>
    <row r="2014" spans="1:19" x14ac:dyDescent="0.25">
      <c r="A2014" s="62" t="s">
        <v>188</v>
      </c>
      <c r="B2014" s="19">
        <v>34713125</v>
      </c>
      <c r="C2014" s="19" t="s">
        <v>7589</v>
      </c>
      <c r="D2014" s="19">
        <v>377300</v>
      </c>
      <c r="E2014" s="19">
        <v>4595714</v>
      </c>
      <c r="F2014" s="19">
        <v>26</v>
      </c>
      <c r="G2014" s="36">
        <v>45630</v>
      </c>
      <c r="H2014" s="19">
        <v>1</v>
      </c>
      <c r="I2014" s="19">
        <v>0</v>
      </c>
      <c r="J2014" s="19">
        <v>0</v>
      </c>
      <c r="L2014" s="19">
        <v>1</v>
      </c>
      <c r="M2014" s="19">
        <v>4010454</v>
      </c>
      <c r="N2014" s="19" t="s">
        <v>218</v>
      </c>
      <c r="O2014" s="19">
        <v>262223</v>
      </c>
      <c r="P2014" s="229">
        <v>45630.19290509259</v>
      </c>
      <c r="Q2014" s="19">
        <v>262.22300000000001</v>
      </c>
      <c r="R2014" s="19" t="s">
        <v>52</v>
      </c>
      <c r="S2014" s="62" t="s">
        <v>188</v>
      </c>
    </row>
    <row r="2015" spans="1:19" x14ac:dyDescent="0.25">
      <c r="A2015" s="62" t="s">
        <v>188</v>
      </c>
      <c r="B2015" s="19">
        <v>34713125</v>
      </c>
      <c r="C2015" s="19" t="s">
        <v>7589</v>
      </c>
      <c r="D2015" s="19">
        <v>377300</v>
      </c>
      <c r="E2015" s="19">
        <v>4595714</v>
      </c>
      <c r="F2015" s="19">
        <v>27</v>
      </c>
      <c r="G2015" s="36">
        <v>45630</v>
      </c>
      <c r="H2015" s="19">
        <v>0</v>
      </c>
      <c r="I2015" s="19">
        <v>0</v>
      </c>
      <c r="J2015" s="19">
        <v>-4</v>
      </c>
      <c r="K2015" s="19" t="s">
        <v>186</v>
      </c>
      <c r="L2015" s="19">
        <v>1</v>
      </c>
      <c r="O2015" s="19">
        <v>170</v>
      </c>
      <c r="P2015" s="229">
        <v>45630.19290509259</v>
      </c>
      <c r="Q2015" s="19">
        <v>0.17</v>
      </c>
      <c r="R2015" s="19" t="s">
        <v>52</v>
      </c>
      <c r="S2015" s="62" t="s">
        <v>188</v>
      </c>
    </row>
    <row r="2016" spans="1:19" x14ac:dyDescent="0.25">
      <c r="A2016" s="62" t="s">
        <v>188</v>
      </c>
      <c r="B2016" s="19">
        <v>34713125</v>
      </c>
      <c r="C2016" s="19" t="s">
        <v>7589</v>
      </c>
      <c r="D2016" s="19">
        <v>377300</v>
      </c>
      <c r="E2016" s="19">
        <v>4595714</v>
      </c>
      <c r="F2016" s="19">
        <v>28</v>
      </c>
      <c r="G2016" s="36">
        <v>45630</v>
      </c>
      <c r="H2016" s="19">
        <v>2</v>
      </c>
      <c r="I2016" s="19">
        <v>0</v>
      </c>
      <c r="J2016" s="19">
        <v>0</v>
      </c>
      <c r="L2016" s="19">
        <v>1</v>
      </c>
      <c r="M2016" s="19">
        <v>4225212</v>
      </c>
      <c r="N2016" s="19" t="s">
        <v>220</v>
      </c>
      <c r="O2016" s="19">
        <v>2023</v>
      </c>
      <c r="P2016" s="229">
        <v>45630.192928240744</v>
      </c>
      <c r="Q2016" s="19">
        <v>2.0230000000000001</v>
      </c>
      <c r="R2016" s="19" t="s">
        <v>52</v>
      </c>
      <c r="S2016" s="62" t="s">
        <v>188</v>
      </c>
    </row>
    <row r="2017" spans="1:19" x14ac:dyDescent="0.25">
      <c r="A2017" s="62" t="s">
        <v>188</v>
      </c>
      <c r="B2017" s="19">
        <v>34713125</v>
      </c>
      <c r="C2017" s="19" t="s">
        <v>7589</v>
      </c>
      <c r="D2017" s="19">
        <v>377300</v>
      </c>
      <c r="E2017" s="19">
        <v>4595714</v>
      </c>
      <c r="F2017" s="19">
        <v>29</v>
      </c>
      <c r="G2017" s="36">
        <v>45630</v>
      </c>
      <c r="H2017" s="19">
        <v>0</v>
      </c>
      <c r="I2017" s="19">
        <v>0</v>
      </c>
      <c r="J2017" s="19">
        <v>1938</v>
      </c>
      <c r="K2017" s="19" t="s">
        <v>163</v>
      </c>
      <c r="L2017" s="19">
        <v>1</v>
      </c>
      <c r="M2017" s="19">
        <v>4010454</v>
      </c>
      <c r="N2017" s="19" t="s">
        <v>218</v>
      </c>
      <c r="O2017" s="19">
        <v>4394</v>
      </c>
      <c r="P2017" s="229">
        <v>45630.192986111113</v>
      </c>
      <c r="Q2017" s="19">
        <v>4.3940000000000001</v>
      </c>
      <c r="R2017" s="19" t="s">
        <v>52</v>
      </c>
      <c r="S2017" s="62" t="s">
        <v>188</v>
      </c>
    </row>
    <row r="2018" spans="1:19" x14ac:dyDescent="0.25">
      <c r="A2018" s="62" t="s">
        <v>188</v>
      </c>
      <c r="B2018" s="19">
        <v>34713125</v>
      </c>
      <c r="C2018" s="19" t="s">
        <v>7589</v>
      </c>
      <c r="D2018" s="19">
        <v>377300</v>
      </c>
      <c r="E2018" s="19">
        <v>4595714</v>
      </c>
      <c r="F2018" s="19">
        <v>30</v>
      </c>
      <c r="G2018" s="36">
        <v>45630</v>
      </c>
      <c r="H2018" s="19">
        <v>0</v>
      </c>
      <c r="I2018" s="19">
        <v>1</v>
      </c>
      <c r="J2018" s="19">
        <v>0</v>
      </c>
      <c r="L2018" s="19">
        <v>1</v>
      </c>
      <c r="O2018" s="19">
        <v>393110</v>
      </c>
      <c r="P2018" s="229">
        <v>45630.197534722225</v>
      </c>
      <c r="Q2018" s="19">
        <v>393.11</v>
      </c>
      <c r="R2018" s="19" t="s">
        <v>52</v>
      </c>
      <c r="S2018" s="62" t="s">
        <v>188</v>
      </c>
    </row>
    <row r="2019" spans="1:19" x14ac:dyDescent="0.25">
      <c r="A2019" s="62" t="s">
        <v>188</v>
      </c>
      <c r="B2019" s="19">
        <v>34713125</v>
      </c>
      <c r="C2019" s="19" t="s">
        <v>7589</v>
      </c>
      <c r="D2019" s="19">
        <v>377300</v>
      </c>
      <c r="E2019" s="19">
        <v>4595714</v>
      </c>
      <c r="F2019" s="19">
        <v>31</v>
      </c>
      <c r="G2019" s="36">
        <v>45630</v>
      </c>
      <c r="H2019" s="19">
        <v>0</v>
      </c>
      <c r="I2019" s="19">
        <v>0</v>
      </c>
      <c r="J2019" s="19">
        <v>1934</v>
      </c>
      <c r="K2019" s="19" t="s">
        <v>160</v>
      </c>
      <c r="L2019" s="19">
        <v>1</v>
      </c>
      <c r="O2019" s="19">
        <v>422843</v>
      </c>
      <c r="P2019" s="229">
        <v>45630.202430555553</v>
      </c>
      <c r="Q2019" s="19">
        <v>422.84300000000002</v>
      </c>
      <c r="R2019" s="19" t="s">
        <v>52</v>
      </c>
      <c r="S2019" s="62" t="s">
        <v>188</v>
      </c>
    </row>
    <row r="2020" spans="1:19" x14ac:dyDescent="0.25">
      <c r="A2020" s="62" t="s">
        <v>188</v>
      </c>
      <c r="B2020" s="19">
        <v>34713125</v>
      </c>
      <c r="C2020" s="19" t="s">
        <v>7589</v>
      </c>
      <c r="D2020" s="19">
        <v>377300</v>
      </c>
      <c r="E2020" s="19">
        <v>4595714</v>
      </c>
      <c r="F2020" s="19">
        <v>32</v>
      </c>
      <c r="G2020" s="36">
        <v>45630</v>
      </c>
      <c r="H2020" s="19">
        <v>0</v>
      </c>
      <c r="I2020" s="19">
        <v>1</v>
      </c>
      <c r="J2020" s="19">
        <v>0</v>
      </c>
      <c r="L2020" s="19">
        <v>1</v>
      </c>
      <c r="O2020" s="19">
        <v>236840</v>
      </c>
      <c r="P2020" s="229">
        <v>45630.20517361111</v>
      </c>
      <c r="Q2020" s="19">
        <v>236.84</v>
      </c>
      <c r="R2020" s="19" t="s">
        <v>52</v>
      </c>
      <c r="S2020" s="62" t="s">
        <v>188</v>
      </c>
    </row>
    <row r="2021" spans="1:19" x14ac:dyDescent="0.25">
      <c r="A2021" s="62" t="s">
        <v>188</v>
      </c>
      <c r="B2021" s="19">
        <v>34713125</v>
      </c>
      <c r="C2021" s="19" t="s">
        <v>7589</v>
      </c>
      <c r="D2021" s="19">
        <v>377300</v>
      </c>
      <c r="E2021" s="19">
        <v>4595714</v>
      </c>
      <c r="F2021" s="19">
        <v>33</v>
      </c>
      <c r="G2021" s="36">
        <v>45630</v>
      </c>
      <c r="H2021" s="19">
        <v>1</v>
      </c>
      <c r="I2021" s="19">
        <v>0</v>
      </c>
      <c r="J2021" s="19">
        <v>0</v>
      </c>
      <c r="L2021" s="19">
        <v>1</v>
      </c>
      <c r="M2021" s="19">
        <v>431936</v>
      </c>
      <c r="N2021" s="19" t="s">
        <v>223</v>
      </c>
      <c r="O2021" s="19">
        <v>151367</v>
      </c>
      <c r="P2021" s="229">
        <v>45630.206921296296</v>
      </c>
      <c r="Q2021" s="19">
        <v>151.36699999999999</v>
      </c>
      <c r="R2021" s="19" t="s">
        <v>52</v>
      </c>
      <c r="S2021" s="62" t="s">
        <v>188</v>
      </c>
    </row>
    <row r="2022" spans="1:19" x14ac:dyDescent="0.25">
      <c r="A2022" s="62" t="s">
        <v>188</v>
      </c>
      <c r="B2022" s="19">
        <v>34713125</v>
      </c>
      <c r="C2022" s="19" t="s">
        <v>7589</v>
      </c>
      <c r="D2022" s="19">
        <v>377300</v>
      </c>
      <c r="E2022" s="19">
        <v>4595714</v>
      </c>
      <c r="F2022" s="19">
        <v>34</v>
      </c>
      <c r="G2022" s="36">
        <v>45630</v>
      </c>
      <c r="H2022" s="19">
        <v>0</v>
      </c>
      <c r="I2022" s="19">
        <v>0</v>
      </c>
      <c r="J2022" s="19">
        <v>1938</v>
      </c>
      <c r="K2022" s="19" t="s">
        <v>163</v>
      </c>
      <c r="L2022" s="19">
        <v>1</v>
      </c>
      <c r="M2022" s="19">
        <v>431936</v>
      </c>
      <c r="N2022" s="19" t="s">
        <v>223</v>
      </c>
      <c r="O2022" s="19">
        <v>5130</v>
      </c>
      <c r="P2022" s="229">
        <v>45630.206979166665</v>
      </c>
      <c r="Q2022" s="19">
        <v>5.13</v>
      </c>
      <c r="R2022" s="19" t="s">
        <v>52</v>
      </c>
      <c r="S2022" s="62" t="s">
        <v>188</v>
      </c>
    </row>
    <row r="2023" spans="1:19" x14ac:dyDescent="0.25">
      <c r="A2023" s="62" t="s">
        <v>188</v>
      </c>
      <c r="B2023" s="19">
        <v>34713125</v>
      </c>
      <c r="C2023" s="19" t="s">
        <v>7589</v>
      </c>
      <c r="D2023" s="19">
        <v>377300</v>
      </c>
      <c r="E2023" s="19">
        <v>4595714</v>
      </c>
      <c r="F2023" s="19">
        <v>35</v>
      </c>
      <c r="G2023" s="36">
        <v>45630</v>
      </c>
      <c r="H2023" s="19">
        <v>0</v>
      </c>
      <c r="I2023" s="19">
        <v>1</v>
      </c>
      <c r="J2023" s="19">
        <v>0</v>
      </c>
      <c r="L2023" s="19">
        <v>1</v>
      </c>
      <c r="O2023" s="19">
        <v>97220</v>
      </c>
      <c r="P2023" s="229">
        <v>45630.208101851851</v>
      </c>
      <c r="Q2023" s="19">
        <v>97.22</v>
      </c>
      <c r="R2023" s="19" t="s">
        <v>52</v>
      </c>
      <c r="S2023" s="62" t="s">
        <v>188</v>
      </c>
    </row>
    <row r="2024" spans="1:19" x14ac:dyDescent="0.25">
      <c r="A2024" s="62" t="s">
        <v>188</v>
      </c>
      <c r="B2024" s="19">
        <v>34713125</v>
      </c>
      <c r="C2024" s="19" t="s">
        <v>7589</v>
      </c>
      <c r="D2024" s="19">
        <v>377300</v>
      </c>
      <c r="E2024" s="19">
        <v>4595714</v>
      </c>
      <c r="F2024" s="19">
        <v>36</v>
      </c>
      <c r="G2024" s="36">
        <v>45630</v>
      </c>
      <c r="H2024" s="19">
        <v>0</v>
      </c>
      <c r="I2024" s="19">
        <v>0</v>
      </c>
      <c r="J2024" s="19">
        <v>1937</v>
      </c>
      <c r="K2024" s="19" t="s">
        <v>169</v>
      </c>
      <c r="L2024" s="19">
        <v>1</v>
      </c>
      <c r="O2024" s="19">
        <v>562373</v>
      </c>
      <c r="P2024" s="229">
        <v>45630.214618055557</v>
      </c>
      <c r="Q2024" s="19">
        <v>562.37300000000005</v>
      </c>
      <c r="R2024" s="19" t="s">
        <v>52</v>
      </c>
      <c r="S2024" s="62" t="s">
        <v>188</v>
      </c>
    </row>
    <row r="2025" spans="1:19" x14ac:dyDescent="0.25">
      <c r="A2025" s="62" t="s">
        <v>188</v>
      </c>
      <c r="B2025" s="19">
        <v>34713125</v>
      </c>
      <c r="C2025" s="19" t="s">
        <v>7589</v>
      </c>
      <c r="D2025" s="19">
        <v>377300</v>
      </c>
      <c r="E2025" s="19">
        <v>4595714</v>
      </c>
      <c r="F2025" s="19">
        <v>37</v>
      </c>
      <c r="G2025" s="36">
        <v>45630</v>
      </c>
      <c r="H2025" s="19">
        <v>0</v>
      </c>
      <c r="I2025" s="19">
        <v>1</v>
      </c>
      <c r="J2025" s="19">
        <v>0</v>
      </c>
      <c r="L2025" s="19">
        <v>1</v>
      </c>
      <c r="O2025" s="19">
        <v>1429587</v>
      </c>
      <c r="P2025" s="229">
        <v>45630.231157407405</v>
      </c>
      <c r="Q2025" s="19">
        <v>1429.587</v>
      </c>
      <c r="R2025" s="19" t="s">
        <v>52</v>
      </c>
      <c r="S2025" s="62" t="s">
        <v>188</v>
      </c>
    </row>
    <row r="2026" spans="1:19" x14ac:dyDescent="0.25">
      <c r="A2026" s="62" t="s">
        <v>188</v>
      </c>
      <c r="B2026" s="19">
        <v>34713125</v>
      </c>
      <c r="C2026" s="19" t="s">
        <v>7589</v>
      </c>
      <c r="D2026" s="19">
        <v>377300</v>
      </c>
      <c r="E2026" s="19">
        <v>4595714</v>
      </c>
      <c r="F2026" s="19">
        <v>38</v>
      </c>
      <c r="G2026" s="36">
        <v>45630</v>
      </c>
      <c r="H2026" s="19">
        <v>1</v>
      </c>
      <c r="I2026" s="19">
        <v>0</v>
      </c>
      <c r="J2026" s="19">
        <v>0</v>
      </c>
      <c r="L2026" s="19">
        <v>1</v>
      </c>
      <c r="M2026" s="19">
        <v>431936</v>
      </c>
      <c r="N2026" s="19" t="s">
        <v>223</v>
      </c>
      <c r="O2026" s="19">
        <v>143586</v>
      </c>
      <c r="P2026" s="229">
        <v>45630.232824074075</v>
      </c>
      <c r="Q2026" s="19">
        <v>143.58600000000001</v>
      </c>
      <c r="R2026" s="19" t="s">
        <v>52</v>
      </c>
      <c r="S2026" s="62" t="s">
        <v>188</v>
      </c>
    </row>
    <row r="2027" spans="1:19" x14ac:dyDescent="0.25">
      <c r="A2027" s="62" t="s">
        <v>188</v>
      </c>
      <c r="B2027" s="19">
        <v>34713125</v>
      </c>
      <c r="C2027" s="19" t="s">
        <v>7589</v>
      </c>
      <c r="D2027" s="19">
        <v>377300</v>
      </c>
      <c r="E2027" s="19">
        <v>4595714</v>
      </c>
      <c r="F2027" s="19">
        <v>39</v>
      </c>
      <c r="G2027" s="36">
        <v>45630</v>
      </c>
      <c r="H2027" s="19">
        <v>0</v>
      </c>
      <c r="I2027" s="19">
        <v>0</v>
      </c>
      <c r="J2027" s="19">
        <v>1938</v>
      </c>
      <c r="K2027" s="19" t="s">
        <v>163</v>
      </c>
      <c r="L2027" s="19">
        <v>1</v>
      </c>
      <c r="M2027" s="19">
        <v>431936</v>
      </c>
      <c r="N2027" s="19" t="s">
        <v>223</v>
      </c>
      <c r="O2027" s="19">
        <v>468237</v>
      </c>
      <c r="P2027" s="229">
        <v>45630.238240740742</v>
      </c>
      <c r="Q2027" s="19">
        <v>468.23700000000002</v>
      </c>
      <c r="R2027" s="19" t="s">
        <v>52</v>
      </c>
      <c r="S2027" s="62" t="s">
        <v>188</v>
      </c>
    </row>
    <row r="2028" spans="1:19" x14ac:dyDescent="0.25">
      <c r="A2028" s="62" t="s">
        <v>188</v>
      </c>
      <c r="B2028" s="19">
        <v>34713125</v>
      </c>
      <c r="C2028" s="19" t="s">
        <v>7589</v>
      </c>
      <c r="D2028" s="19">
        <v>377300</v>
      </c>
      <c r="E2028" s="19">
        <v>4595714</v>
      </c>
      <c r="F2028" s="19">
        <v>40</v>
      </c>
      <c r="G2028" s="36">
        <v>45630</v>
      </c>
      <c r="H2028" s="19">
        <v>0</v>
      </c>
      <c r="I2028" s="19">
        <v>1</v>
      </c>
      <c r="J2028" s="19">
        <v>0</v>
      </c>
      <c r="L2028" s="19">
        <v>1</v>
      </c>
      <c r="O2028" s="19">
        <v>2328737</v>
      </c>
      <c r="P2028" s="229">
        <v>45630.265196759261</v>
      </c>
      <c r="Q2028" s="19">
        <v>2328.7370000000001</v>
      </c>
      <c r="R2028" s="19" t="s">
        <v>52</v>
      </c>
      <c r="S2028" s="62" t="s">
        <v>188</v>
      </c>
    </row>
    <row r="2029" spans="1:19" x14ac:dyDescent="0.25">
      <c r="A2029" s="62" t="s">
        <v>188</v>
      </c>
      <c r="B2029" s="19">
        <v>34713125</v>
      </c>
      <c r="C2029" s="19" t="s">
        <v>7589</v>
      </c>
      <c r="D2029" s="19">
        <v>377300</v>
      </c>
      <c r="E2029" s="19">
        <v>4595714</v>
      </c>
      <c r="F2029" s="19">
        <v>41</v>
      </c>
      <c r="G2029" s="36">
        <v>45630</v>
      </c>
      <c r="H2029" s="19">
        <v>1</v>
      </c>
      <c r="I2029" s="19">
        <v>0</v>
      </c>
      <c r="J2029" s="19">
        <v>0</v>
      </c>
      <c r="L2029" s="19">
        <v>1</v>
      </c>
      <c r="M2029" s="19">
        <v>431936</v>
      </c>
      <c r="N2029" s="19" t="s">
        <v>223</v>
      </c>
      <c r="O2029" s="19">
        <v>232250</v>
      </c>
      <c r="P2029" s="229">
        <v>45630.267881944441</v>
      </c>
      <c r="Q2029" s="19">
        <v>232.25</v>
      </c>
      <c r="R2029" s="19" t="s">
        <v>52</v>
      </c>
      <c r="S2029" s="62" t="s">
        <v>188</v>
      </c>
    </row>
    <row r="2030" spans="1:19" x14ac:dyDescent="0.25">
      <c r="A2030" s="62" t="s">
        <v>188</v>
      </c>
      <c r="B2030" s="19">
        <v>34713125</v>
      </c>
      <c r="C2030" s="19" t="s">
        <v>7589</v>
      </c>
      <c r="D2030" s="19">
        <v>377300</v>
      </c>
      <c r="E2030" s="19">
        <v>4595714</v>
      </c>
      <c r="F2030" s="19">
        <v>42</v>
      </c>
      <c r="G2030" s="36">
        <v>45630</v>
      </c>
      <c r="H2030" s="19">
        <v>0</v>
      </c>
      <c r="I2030" s="19">
        <v>0</v>
      </c>
      <c r="J2030" s="19">
        <v>1938</v>
      </c>
      <c r="K2030" s="19" t="s">
        <v>163</v>
      </c>
      <c r="L2030" s="19">
        <v>1</v>
      </c>
      <c r="M2030" s="19">
        <v>431936</v>
      </c>
      <c r="N2030" s="19" t="s">
        <v>223</v>
      </c>
      <c r="O2030" s="19">
        <v>2476</v>
      </c>
      <c r="P2030" s="229">
        <v>45630.267916666664</v>
      </c>
      <c r="Q2030" s="19">
        <v>2.476</v>
      </c>
      <c r="R2030" s="19" t="s">
        <v>52</v>
      </c>
      <c r="S2030" s="62" t="s">
        <v>188</v>
      </c>
    </row>
    <row r="2031" spans="1:19" x14ac:dyDescent="0.25">
      <c r="A2031" s="62" t="s">
        <v>188</v>
      </c>
      <c r="B2031" s="19">
        <v>34713125</v>
      </c>
      <c r="C2031" s="19" t="s">
        <v>7589</v>
      </c>
      <c r="D2031" s="19">
        <v>377300</v>
      </c>
      <c r="E2031" s="19">
        <v>4595714</v>
      </c>
      <c r="F2031" s="19">
        <v>43</v>
      </c>
      <c r="G2031" s="36">
        <v>45630</v>
      </c>
      <c r="H2031" s="19">
        <v>0</v>
      </c>
      <c r="I2031" s="19">
        <v>1</v>
      </c>
      <c r="J2031" s="19">
        <v>0</v>
      </c>
      <c r="L2031" s="19">
        <v>1</v>
      </c>
      <c r="O2031" s="19">
        <v>2134</v>
      </c>
      <c r="P2031" s="229">
        <v>45630.267939814818</v>
      </c>
      <c r="Q2031" s="19">
        <v>2.1339999999999999</v>
      </c>
      <c r="R2031" s="19" t="s">
        <v>52</v>
      </c>
      <c r="S2031" s="62" t="s">
        <v>188</v>
      </c>
    </row>
    <row r="2032" spans="1:19" x14ac:dyDescent="0.25">
      <c r="A2032" s="62" t="s">
        <v>188</v>
      </c>
      <c r="B2032" s="19">
        <v>34713125</v>
      </c>
      <c r="C2032" s="19" t="s">
        <v>7589</v>
      </c>
      <c r="D2032" s="19">
        <v>377300</v>
      </c>
      <c r="E2032" s="19">
        <v>4595714</v>
      </c>
      <c r="F2032" s="19">
        <v>44</v>
      </c>
      <c r="G2032" s="36">
        <v>45630</v>
      </c>
      <c r="H2032" s="19">
        <v>0</v>
      </c>
      <c r="I2032" s="19">
        <v>0</v>
      </c>
      <c r="J2032" s="19">
        <v>1933</v>
      </c>
      <c r="K2032" s="19" t="s">
        <v>167</v>
      </c>
      <c r="L2032" s="19">
        <v>1</v>
      </c>
      <c r="O2032" s="19">
        <v>1952880</v>
      </c>
      <c r="P2032" s="229">
        <v>45630.290543981479</v>
      </c>
      <c r="Q2032" s="19">
        <v>1952.88</v>
      </c>
      <c r="R2032" s="19" t="s">
        <v>52</v>
      </c>
      <c r="S2032" s="62" t="s">
        <v>188</v>
      </c>
    </row>
    <row r="2033" spans="1:19" x14ac:dyDescent="0.25">
      <c r="A2033" s="62" t="s">
        <v>188</v>
      </c>
      <c r="B2033" s="19">
        <v>34713125</v>
      </c>
      <c r="C2033" s="19" t="s">
        <v>7589</v>
      </c>
      <c r="D2033" s="19">
        <v>377300</v>
      </c>
      <c r="E2033" s="19">
        <v>4595714</v>
      </c>
      <c r="F2033" s="19">
        <v>45</v>
      </c>
      <c r="G2033" s="36">
        <v>45630</v>
      </c>
      <c r="H2033" s="19">
        <v>0</v>
      </c>
      <c r="I2033" s="19">
        <v>1</v>
      </c>
      <c r="J2033" s="19">
        <v>0</v>
      </c>
      <c r="L2033" s="19">
        <v>1</v>
      </c>
      <c r="O2033" s="19">
        <v>1773630</v>
      </c>
      <c r="P2033" s="229">
        <v>45630.311064814814</v>
      </c>
      <c r="Q2033" s="19">
        <v>1773.63</v>
      </c>
      <c r="R2033" s="19" t="s">
        <v>52</v>
      </c>
      <c r="S2033" s="62" t="s">
        <v>188</v>
      </c>
    </row>
    <row r="2034" spans="1:19" x14ac:dyDescent="0.25">
      <c r="A2034" s="62" t="s">
        <v>188</v>
      </c>
      <c r="B2034" s="19">
        <v>34713125</v>
      </c>
      <c r="C2034" s="19" t="s">
        <v>7589</v>
      </c>
      <c r="D2034" s="19">
        <v>377300</v>
      </c>
      <c r="E2034" s="19">
        <v>4595714</v>
      </c>
      <c r="F2034" s="19">
        <v>46</v>
      </c>
      <c r="G2034" s="36">
        <v>45630</v>
      </c>
      <c r="H2034" s="19">
        <v>0</v>
      </c>
      <c r="I2034" s="19">
        <v>0</v>
      </c>
      <c r="J2034" s="19">
        <v>1937</v>
      </c>
      <c r="K2034" s="19" t="s">
        <v>169</v>
      </c>
      <c r="L2034" s="19">
        <v>1</v>
      </c>
      <c r="O2034" s="19">
        <v>406250</v>
      </c>
      <c r="P2034" s="229">
        <v>45630.315763888888</v>
      </c>
      <c r="Q2034" s="19">
        <v>406.25</v>
      </c>
      <c r="R2034" s="19" t="s">
        <v>52</v>
      </c>
      <c r="S2034" s="62" t="s">
        <v>188</v>
      </c>
    </row>
    <row r="2035" spans="1:19" x14ac:dyDescent="0.25">
      <c r="A2035" s="62" t="s">
        <v>188</v>
      </c>
      <c r="B2035" s="19">
        <v>34713125</v>
      </c>
      <c r="C2035" s="19" t="s">
        <v>7589</v>
      </c>
      <c r="D2035" s="19">
        <v>377300</v>
      </c>
      <c r="E2035" s="19">
        <v>4595714</v>
      </c>
      <c r="F2035" s="19">
        <v>47</v>
      </c>
      <c r="G2035" s="36">
        <v>45630</v>
      </c>
      <c r="H2035" s="19">
        <v>0</v>
      </c>
      <c r="I2035" s="19">
        <v>1</v>
      </c>
      <c r="J2035" s="19">
        <v>0</v>
      </c>
      <c r="L2035" s="19">
        <v>1</v>
      </c>
      <c r="O2035" s="19">
        <v>1267320</v>
      </c>
      <c r="P2035" s="229">
        <v>45630.330439814818</v>
      </c>
      <c r="Q2035" s="19">
        <v>1267.32</v>
      </c>
      <c r="R2035" s="19" t="s">
        <v>52</v>
      </c>
      <c r="S2035" s="62" t="s">
        <v>188</v>
      </c>
    </row>
    <row r="2036" spans="1:19" x14ac:dyDescent="0.25">
      <c r="A2036" s="62" t="s">
        <v>188</v>
      </c>
      <c r="B2036" s="19">
        <v>34713125</v>
      </c>
      <c r="C2036" s="19" t="s">
        <v>7589</v>
      </c>
      <c r="D2036" s="19">
        <v>377300</v>
      </c>
      <c r="E2036" s="19">
        <v>4595714</v>
      </c>
      <c r="F2036" s="19">
        <v>48</v>
      </c>
      <c r="G2036" s="36">
        <v>45630</v>
      </c>
      <c r="H2036" s="19">
        <v>0</v>
      </c>
      <c r="I2036" s="19">
        <v>0</v>
      </c>
      <c r="J2036" s="19">
        <v>1937</v>
      </c>
      <c r="K2036" s="19" t="s">
        <v>169</v>
      </c>
      <c r="L2036" s="19">
        <v>1</v>
      </c>
      <c r="O2036" s="19">
        <v>465036</v>
      </c>
      <c r="P2036" s="229">
        <v>45630.335821759261</v>
      </c>
      <c r="Q2036" s="19">
        <v>465.036</v>
      </c>
      <c r="R2036" s="19" t="s">
        <v>52</v>
      </c>
      <c r="S2036" s="62" t="s">
        <v>188</v>
      </c>
    </row>
    <row r="2037" spans="1:19" x14ac:dyDescent="0.25">
      <c r="A2037" s="62" t="s">
        <v>188</v>
      </c>
      <c r="B2037" s="19">
        <v>34713125</v>
      </c>
      <c r="C2037" s="19" t="s">
        <v>7589</v>
      </c>
      <c r="D2037" s="19">
        <v>377300</v>
      </c>
      <c r="E2037" s="19">
        <v>4595714</v>
      </c>
      <c r="F2037" s="19">
        <v>49</v>
      </c>
      <c r="G2037" s="36">
        <v>45630</v>
      </c>
      <c r="H2037" s="19">
        <v>0</v>
      </c>
      <c r="I2037" s="19">
        <v>1</v>
      </c>
      <c r="J2037" s="19">
        <v>0</v>
      </c>
      <c r="L2037" s="19">
        <v>1</v>
      </c>
      <c r="O2037" s="19">
        <v>1675557</v>
      </c>
      <c r="P2037" s="229">
        <v>45630.355208333334</v>
      </c>
      <c r="Q2037" s="19">
        <v>1675.557</v>
      </c>
      <c r="R2037" s="19" t="s">
        <v>52</v>
      </c>
      <c r="S2037" s="62" t="s">
        <v>188</v>
      </c>
    </row>
    <row r="2038" spans="1:19" x14ac:dyDescent="0.25">
      <c r="A2038" s="62" t="s">
        <v>188</v>
      </c>
      <c r="B2038" s="19">
        <v>34713125</v>
      </c>
      <c r="C2038" s="19" t="s">
        <v>7589</v>
      </c>
      <c r="D2038" s="19">
        <v>377300</v>
      </c>
      <c r="E2038" s="19">
        <v>4595714</v>
      </c>
      <c r="F2038" s="19">
        <v>50</v>
      </c>
      <c r="G2038" s="36">
        <v>45630</v>
      </c>
      <c r="H2038" s="19">
        <v>1</v>
      </c>
      <c r="I2038" s="19">
        <v>0</v>
      </c>
      <c r="J2038" s="19">
        <v>0</v>
      </c>
      <c r="L2038" s="19">
        <v>1</v>
      </c>
      <c r="M2038" s="19">
        <v>431936</v>
      </c>
      <c r="N2038" s="19" t="s">
        <v>223</v>
      </c>
      <c r="O2038" s="19">
        <v>925663</v>
      </c>
      <c r="P2038" s="229">
        <v>45630.365925925929</v>
      </c>
      <c r="Q2038" s="19">
        <v>925.66300000000001</v>
      </c>
      <c r="R2038" s="19" t="s">
        <v>52</v>
      </c>
      <c r="S2038" s="62" t="s">
        <v>188</v>
      </c>
    </row>
    <row r="2039" spans="1:19" x14ac:dyDescent="0.25">
      <c r="A2039" s="62" t="s">
        <v>188</v>
      </c>
      <c r="B2039" s="19">
        <v>34713125</v>
      </c>
      <c r="C2039" s="19" t="s">
        <v>7589</v>
      </c>
      <c r="D2039" s="19">
        <v>377300</v>
      </c>
      <c r="E2039" s="19">
        <v>4595714</v>
      </c>
      <c r="F2039" s="19">
        <v>51</v>
      </c>
      <c r="G2039" s="36">
        <v>45630</v>
      </c>
      <c r="H2039" s="19">
        <v>0</v>
      </c>
      <c r="I2039" s="19">
        <v>0</v>
      </c>
      <c r="J2039" s="19">
        <v>1938</v>
      </c>
      <c r="K2039" s="19" t="s">
        <v>163</v>
      </c>
      <c r="L2039" s="19">
        <v>1</v>
      </c>
      <c r="M2039" s="19">
        <v>431936</v>
      </c>
      <c r="N2039" s="19" t="s">
        <v>223</v>
      </c>
      <c r="O2039" s="19">
        <v>2634</v>
      </c>
      <c r="P2039" s="229">
        <v>45630.365960648145</v>
      </c>
      <c r="Q2039" s="19">
        <v>2.6339999999999999</v>
      </c>
      <c r="R2039" s="19" t="s">
        <v>52</v>
      </c>
      <c r="S2039" s="62" t="s">
        <v>188</v>
      </c>
    </row>
    <row r="2040" spans="1:19" x14ac:dyDescent="0.25">
      <c r="A2040" s="62" t="s">
        <v>188</v>
      </c>
      <c r="B2040" s="19">
        <v>34713125</v>
      </c>
      <c r="C2040" s="19" t="s">
        <v>7589</v>
      </c>
      <c r="D2040" s="19">
        <v>377300</v>
      </c>
      <c r="E2040" s="19">
        <v>4595714</v>
      </c>
      <c r="F2040" s="19">
        <v>52</v>
      </c>
      <c r="G2040" s="36">
        <v>45630</v>
      </c>
      <c r="H2040" s="19">
        <v>0</v>
      </c>
      <c r="I2040" s="19">
        <v>1</v>
      </c>
      <c r="J2040" s="19">
        <v>0</v>
      </c>
      <c r="L2040" s="19">
        <v>1</v>
      </c>
      <c r="O2040" s="19">
        <v>179743</v>
      </c>
      <c r="P2040" s="229">
        <v>45630.368032407408</v>
      </c>
      <c r="Q2040" s="19">
        <v>179.74299999999999</v>
      </c>
      <c r="R2040" s="19" t="s">
        <v>52</v>
      </c>
      <c r="S2040" s="62" t="s">
        <v>188</v>
      </c>
    </row>
    <row r="2041" spans="1:19" x14ac:dyDescent="0.25">
      <c r="A2041" s="62" t="s">
        <v>188</v>
      </c>
      <c r="B2041" s="19">
        <v>34713125</v>
      </c>
      <c r="C2041" s="19" t="s">
        <v>7589</v>
      </c>
      <c r="D2041" s="19">
        <v>377300</v>
      </c>
      <c r="E2041" s="19">
        <v>4595714</v>
      </c>
      <c r="F2041" s="19">
        <v>53</v>
      </c>
      <c r="G2041" s="36">
        <v>45630</v>
      </c>
      <c r="H2041" s="19">
        <v>1</v>
      </c>
      <c r="I2041" s="19">
        <v>0</v>
      </c>
      <c r="J2041" s="19">
        <v>0</v>
      </c>
      <c r="L2041" s="19">
        <v>1</v>
      </c>
      <c r="M2041" s="19">
        <v>431936</v>
      </c>
      <c r="N2041" s="19" t="s">
        <v>223</v>
      </c>
      <c r="O2041" s="19">
        <v>379010</v>
      </c>
      <c r="P2041" s="229">
        <v>45630.372418981482</v>
      </c>
      <c r="Q2041" s="19">
        <v>379.01</v>
      </c>
      <c r="R2041" s="19" t="s">
        <v>52</v>
      </c>
      <c r="S2041" s="62" t="s">
        <v>188</v>
      </c>
    </row>
    <row r="2042" spans="1:19" x14ac:dyDescent="0.25">
      <c r="A2042" s="62" t="s">
        <v>188</v>
      </c>
      <c r="B2042" s="19">
        <v>34713125</v>
      </c>
      <c r="C2042" s="19" t="s">
        <v>7589</v>
      </c>
      <c r="D2042" s="19">
        <v>377300</v>
      </c>
      <c r="E2042" s="19">
        <v>4595714</v>
      </c>
      <c r="F2042" s="19">
        <v>54</v>
      </c>
      <c r="G2042" s="36">
        <v>45630</v>
      </c>
      <c r="H2042" s="19">
        <v>0</v>
      </c>
      <c r="I2042" s="19">
        <v>0</v>
      </c>
      <c r="J2042" s="19">
        <v>1938</v>
      </c>
      <c r="K2042" s="19" t="s">
        <v>163</v>
      </c>
      <c r="L2042" s="19">
        <v>1</v>
      </c>
      <c r="M2042" s="19">
        <v>431936</v>
      </c>
      <c r="N2042" s="19" t="s">
        <v>223</v>
      </c>
      <c r="O2042" s="19">
        <v>3747</v>
      </c>
      <c r="P2042" s="229">
        <v>45630.372465277775</v>
      </c>
      <c r="Q2042" s="19">
        <v>3.7469999999999999</v>
      </c>
      <c r="R2042" s="19" t="s">
        <v>52</v>
      </c>
      <c r="S2042" s="62" t="s">
        <v>188</v>
      </c>
    </row>
    <row r="2043" spans="1:19" x14ac:dyDescent="0.25">
      <c r="A2043" s="62" t="s">
        <v>188</v>
      </c>
      <c r="B2043" s="19">
        <v>34713125</v>
      </c>
      <c r="C2043" s="19" t="s">
        <v>7589</v>
      </c>
      <c r="D2043" s="19">
        <v>377300</v>
      </c>
      <c r="E2043" s="19">
        <v>4595714</v>
      </c>
      <c r="F2043" s="19">
        <v>55</v>
      </c>
      <c r="G2043" s="36">
        <v>45630</v>
      </c>
      <c r="H2043" s="19">
        <v>0</v>
      </c>
      <c r="I2043" s="19">
        <v>1</v>
      </c>
      <c r="J2043" s="19">
        <v>0</v>
      </c>
      <c r="L2043" s="19">
        <v>1</v>
      </c>
      <c r="O2043" s="19">
        <v>1036360</v>
      </c>
      <c r="P2043" s="229">
        <v>45630.384456018517</v>
      </c>
      <c r="Q2043" s="19">
        <v>1036.3599999999999</v>
      </c>
      <c r="R2043" s="19" t="s">
        <v>52</v>
      </c>
      <c r="S2043" s="62" t="s">
        <v>188</v>
      </c>
    </row>
    <row r="2044" spans="1:19" x14ac:dyDescent="0.25">
      <c r="A2044" s="62" t="s">
        <v>188</v>
      </c>
      <c r="B2044" s="19">
        <v>34713125</v>
      </c>
      <c r="C2044" s="19" t="s">
        <v>7589</v>
      </c>
      <c r="D2044" s="19">
        <v>377300</v>
      </c>
      <c r="E2044" s="19">
        <v>4595714</v>
      </c>
      <c r="F2044" s="19">
        <v>56</v>
      </c>
      <c r="G2044" s="36">
        <v>45630</v>
      </c>
      <c r="H2044" s="19">
        <v>1</v>
      </c>
      <c r="I2044" s="19">
        <v>0</v>
      </c>
      <c r="J2044" s="19">
        <v>0</v>
      </c>
      <c r="L2044" s="19">
        <v>1</v>
      </c>
      <c r="M2044" s="19">
        <v>431936</v>
      </c>
      <c r="N2044" s="19" t="s">
        <v>223</v>
      </c>
      <c r="O2044" s="19">
        <v>293846</v>
      </c>
      <c r="P2044" s="229">
        <v>45630.387858796297</v>
      </c>
      <c r="Q2044" s="19">
        <v>293.846</v>
      </c>
      <c r="R2044" s="19" t="s">
        <v>52</v>
      </c>
      <c r="S2044" s="62" t="s">
        <v>188</v>
      </c>
    </row>
    <row r="2045" spans="1:19" x14ac:dyDescent="0.25">
      <c r="A2045" s="62" t="s">
        <v>188</v>
      </c>
      <c r="B2045" s="19">
        <v>34713125</v>
      </c>
      <c r="C2045" s="19" t="s">
        <v>7589</v>
      </c>
      <c r="D2045" s="19">
        <v>377300</v>
      </c>
      <c r="E2045" s="19">
        <v>4595714</v>
      </c>
      <c r="F2045" s="19">
        <v>57</v>
      </c>
      <c r="G2045" s="36">
        <v>45630</v>
      </c>
      <c r="H2045" s="19">
        <v>0</v>
      </c>
      <c r="I2045" s="19">
        <v>0</v>
      </c>
      <c r="J2045" s="19">
        <v>1938</v>
      </c>
      <c r="K2045" s="19" t="s">
        <v>163</v>
      </c>
      <c r="L2045" s="19">
        <v>1</v>
      </c>
      <c r="M2045" s="19">
        <v>431936</v>
      </c>
      <c r="N2045" s="19" t="s">
        <v>223</v>
      </c>
      <c r="O2045" s="19">
        <v>927474</v>
      </c>
      <c r="P2045" s="229">
        <v>45630.398599537039</v>
      </c>
      <c r="Q2045" s="19">
        <v>927.47400000000005</v>
      </c>
      <c r="R2045" s="19" t="s">
        <v>52</v>
      </c>
      <c r="S2045" s="62" t="s">
        <v>188</v>
      </c>
    </row>
    <row r="2046" spans="1:19" x14ac:dyDescent="0.25">
      <c r="A2046" s="62" t="s">
        <v>188</v>
      </c>
      <c r="B2046" s="19">
        <v>34713125</v>
      </c>
      <c r="C2046" s="19" t="s">
        <v>7589</v>
      </c>
      <c r="D2046" s="19">
        <v>377300</v>
      </c>
      <c r="E2046" s="19">
        <v>4595714</v>
      </c>
      <c r="F2046" s="19">
        <v>58</v>
      </c>
      <c r="G2046" s="36">
        <v>45630</v>
      </c>
      <c r="H2046" s="19">
        <v>0</v>
      </c>
      <c r="I2046" s="19">
        <v>1</v>
      </c>
      <c r="J2046" s="19">
        <v>0</v>
      </c>
      <c r="L2046" s="19">
        <v>1</v>
      </c>
      <c r="O2046" s="19">
        <v>20</v>
      </c>
      <c r="P2046" s="229">
        <v>45630.398599537039</v>
      </c>
      <c r="Q2046" s="19">
        <v>0.02</v>
      </c>
      <c r="R2046" s="19" t="s">
        <v>52</v>
      </c>
      <c r="S2046" s="62" t="s">
        <v>188</v>
      </c>
    </row>
    <row r="2047" spans="1:19" x14ac:dyDescent="0.25">
      <c r="A2047" s="62" t="s">
        <v>188</v>
      </c>
      <c r="B2047" s="19">
        <v>34713125</v>
      </c>
      <c r="C2047" s="19" t="s">
        <v>7589</v>
      </c>
      <c r="D2047" s="19">
        <v>377300</v>
      </c>
      <c r="E2047" s="19">
        <v>4595714</v>
      </c>
      <c r="F2047" s="19">
        <v>59</v>
      </c>
      <c r="G2047" s="36">
        <v>45630</v>
      </c>
      <c r="H2047" s="19">
        <v>1</v>
      </c>
      <c r="I2047" s="19">
        <v>0</v>
      </c>
      <c r="J2047" s="19">
        <v>0</v>
      </c>
      <c r="L2047" s="19">
        <v>1</v>
      </c>
      <c r="M2047" s="19">
        <v>431936</v>
      </c>
      <c r="N2047" s="19" t="s">
        <v>223</v>
      </c>
      <c r="O2047" s="19">
        <v>323873</v>
      </c>
      <c r="P2047" s="229">
        <v>45630.402349537035</v>
      </c>
      <c r="Q2047" s="19">
        <v>323.87299999999999</v>
      </c>
      <c r="R2047" s="19" t="s">
        <v>52</v>
      </c>
      <c r="S2047" s="62" t="s">
        <v>188</v>
      </c>
    </row>
    <row r="2048" spans="1:19" x14ac:dyDescent="0.25">
      <c r="A2048" s="62" t="s">
        <v>188</v>
      </c>
      <c r="B2048" s="19">
        <v>34713125</v>
      </c>
      <c r="C2048" s="19" t="s">
        <v>7589</v>
      </c>
      <c r="D2048" s="19">
        <v>377300</v>
      </c>
      <c r="E2048" s="19">
        <v>4595714</v>
      </c>
      <c r="F2048" s="19">
        <v>60</v>
      </c>
      <c r="G2048" s="36">
        <v>45630</v>
      </c>
      <c r="H2048" s="19">
        <v>0</v>
      </c>
      <c r="I2048" s="19">
        <v>0</v>
      </c>
      <c r="J2048" s="19">
        <v>1938</v>
      </c>
      <c r="K2048" s="19" t="s">
        <v>163</v>
      </c>
      <c r="L2048" s="19">
        <v>1</v>
      </c>
      <c r="M2048" s="19">
        <v>431936</v>
      </c>
      <c r="N2048" s="19" t="s">
        <v>223</v>
      </c>
      <c r="O2048" s="19">
        <v>843393</v>
      </c>
      <c r="P2048" s="229">
        <v>45630.412106481483</v>
      </c>
      <c r="Q2048" s="19">
        <v>843.39300000000003</v>
      </c>
      <c r="R2048" s="19" t="s">
        <v>52</v>
      </c>
      <c r="S2048" s="62" t="s">
        <v>188</v>
      </c>
    </row>
    <row r="2049" spans="1:19" x14ac:dyDescent="0.25">
      <c r="A2049" s="62" t="s">
        <v>188</v>
      </c>
      <c r="B2049" s="19">
        <v>34713125</v>
      </c>
      <c r="C2049" s="19" t="s">
        <v>7589</v>
      </c>
      <c r="D2049" s="19">
        <v>377300</v>
      </c>
      <c r="E2049" s="19">
        <v>4595714</v>
      </c>
      <c r="F2049" s="19">
        <v>61</v>
      </c>
      <c r="G2049" s="36">
        <v>45630</v>
      </c>
      <c r="H2049" s="19">
        <v>0</v>
      </c>
      <c r="I2049" s="19">
        <v>1</v>
      </c>
      <c r="J2049" s="19">
        <v>0</v>
      </c>
      <c r="L2049" s="19">
        <v>1</v>
      </c>
      <c r="O2049" s="19">
        <v>988737</v>
      </c>
      <c r="P2049" s="229">
        <v>45630.42355324074</v>
      </c>
      <c r="Q2049" s="19">
        <v>988.73699999999997</v>
      </c>
      <c r="R2049" s="19" t="s">
        <v>52</v>
      </c>
      <c r="S2049" s="62" t="s">
        <v>188</v>
      </c>
    </row>
    <row r="2050" spans="1:19" x14ac:dyDescent="0.25">
      <c r="A2050" s="62" t="s">
        <v>188</v>
      </c>
      <c r="B2050" s="19">
        <v>34713125</v>
      </c>
      <c r="C2050" s="19" t="s">
        <v>7589</v>
      </c>
      <c r="D2050" s="19">
        <v>377300</v>
      </c>
      <c r="E2050" s="19">
        <v>4595714</v>
      </c>
      <c r="F2050" s="19">
        <v>62</v>
      </c>
      <c r="G2050" s="36">
        <v>45630</v>
      </c>
      <c r="H2050" s="19">
        <v>1</v>
      </c>
      <c r="I2050" s="19">
        <v>0</v>
      </c>
      <c r="J2050" s="19">
        <v>0</v>
      </c>
      <c r="L2050" s="19">
        <v>1</v>
      </c>
      <c r="M2050" s="19">
        <v>431936</v>
      </c>
      <c r="N2050" s="19" t="s">
        <v>223</v>
      </c>
      <c r="O2050" s="19">
        <v>763740</v>
      </c>
      <c r="P2050" s="229">
        <v>45630.432395833333</v>
      </c>
      <c r="Q2050" s="19">
        <v>763.74</v>
      </c>
      <c r="R2050" s="19" t="s">
        <v>52</v>
      </c>
      <c r="S2050" s="62" t="s">
        <v>188</v>
      </c>
    </row>
    <row r="2051" spans="1:19" x14ac:dyDescent="0.25">
      <c r="A2051" s="62" t="s">
        <v>188</v>
      </c>
      <c r="B2051" s="19">
        <v>34713125</v>
      </c>
      <c r="C2051" s="19" t="s">
        <v>7589</v>
      </c>
      <c r="D2051" s="19">
        <v>377300</v>
      </c>
      <c r="E2051" s="19">
        <v>4595714</v>
      </c>
      <c r="F2051" s="19">
        <v>63</v>
      </c>
      <c r="G2051" s="36">
        <v>45630</v>
      </c>
      <c r="H2051" s="19">
        <v>0</v>
      </c>
      <c r="I2051" s="19">
        <v>0</v>
      </c>
      <c r="J2051" s="19">
        <v>1938</v>
      </c>
      <c r="K2051" s="19" t="s">
        <v>163</v>
      </c>
      <c r="L2051" s="19">
        <v>1</v>
      </c>
      <c r="M2051" s="19">
        <v>431936</v>
      </c>
      <c r="N2051" s="19" t="s">
        <v>223</v>
      </c>
      <c r="O2051" s="19">
        <v>4587</v>
      </c>
      <c r="P2051" s="229">
        <v>45630.432442129626</v>
      </c>
      <c r="Q2051" s="19">
        <v>4.5869999999999997</v>
      </c>
      <c r="R2051" s="19" t="s">
        <v>52</v>
      </c>
      <c r="S2051" s="62" t="s">
        <v>188</v>
      </c>
    </row>
    <row r="2052" spans="1:19" x14ac:dyDescent="0.25">
      <c r="A2052" s="62" t="s">
        <v>188</v>
      </c>
      <c r="B2052" s="19">
        <v>34713125</v>
      </c>
      <c r="C2052" s="19" t="s">
        <v>7589</v>
      </c>
      <c r="D2052" s="19">
        <v>377300</v>
      </c>
      <c r="E2052" s="19">
        <v>4595714</v>
      </c>
      <c r="F2052" s="19">
        <v>64</v>
      </c>
      <c r="G2052" s="36">
        <v>45630</v>
      </c>
      <c r="H2052" s="19">
        <v>0</v>
      </c>
      <c r="I2052" s="19">
        <v>1</v>
      </c>
      <c r="J2052" s="19">
        <v>0</v>
      </c>
      <c r="L2052" s="19">
        <v>1</v>
      </c>
      <c r="O2052" s="19">
        <v>1170593</v>
      </c>
      <c r="P2052" s="229">
        <v>45630.44599537037</v>
      </c>
      <c r="Q2052" s="19">
        <v>1170.5930000000001</v>
      </c>
      <c r="R2052" s="19" t="s">
        <v>52</v>
      </c>
      <c r="S2052" s="62" t="s">
        <v>188</v>
      </c>
    </row>
    <row r="2053" spans="1:19" x14ac:dyDescent="0.25">
      <c r="A2053" s="62" t="s">
        <v>188</v>
      </c>
      <c r="B2053" s="19">
        <v>34713125</v>
      </c>
      <c r="C2053" s="19" t="s">
        <v>7589</v>
      </c>
      <c r="D2053" s="19">
        <v>377300</v>
      </c>
      <c r="E2053" s="19">
        <v>4595714</v>
      </c>
      <c r="F2053" s="19">
        <v>65</v>
      </c>
      <c r="G2053" s="36">
        <v>45630</v>
      </c>
      <c r="H2053" s="19">
        <v>0</v>
      </c>
      <c r="I2053" s="19">
        <v>0</v>
      </c>
      <c r="J2053" s="19">
        <v>-3</v>
      </c>
      <c r="K2053" s="19" t="s">
        <v>185</v>
      </c>
      <c r="L2053" s="19">
        <v>1</v>
      </c>
      <c r="O2053" s="19">
        <v>10847</v>
      </c>
      <c r="P2053" s="229">
        <v>45630.446122685185</v>
      </c>
      <c r="Q2053" s="19">
        <v>10.847</v>
      </c>
      <c r="R2053" s="19" t="s">
        <v>52</v>
      </c>
      <c r="S2053" s="62" t="s">
        <v>188</v>
      </c>
    </row>
    <row r="2054" spans="1:19" x14ac:dyDescent="0.25">
      <c r="A2054" s="62" t="s">
        <v>188</v>
      </c>
      <c r="B2054" s="19">
        <v>34713125</v>
      </c>
      <c r="C2054" s="19" t="s">
        <v>7589</v>
      </c>
      <c r="D2054" s="19">
        <v>377300</v>
      </c>
      <c r="E2054" s="19">
        <v>4595714</v>
      </c>
      <c r="F2054" s="19">
        <v>66</v>
      </c>
      <c r="G2054" s="36">
        <v>45630</v>
      </c>
      <c r="H2054" s="19">
        <v>1</v>
      </c>
      <c r="I2054" s="19">
        <v>0</v>
      </c>
      <c r="J2054" s="19">
        <v>0</v>
      </c>
      <c r="L2054" s="19">
        <v>1</v>
      </c>
      <c r="M2054" s="19">
        <v>4010454</v>
      </c>
      <c r="N2054" s="19" t="s">
        <v>218</v>
      </c>
      <c r="O2054" s="19">
        <v>281690</v>
      </c>
      <c r="P2054" s="229">
        <v>45630.449374999997</v>
      </c>
      <c r="Q2054" s="19">
        <v>281.69</v>
      </c>
      <c r="R2054" s="19" t="s">
        <v>52</v>
      </c>
      <c r="S2054" s="62" t="s">
        <v>188</v>
      </c>
    </row>
    <row r="2055" spans="1:19" x14ac:dyDescent="0.25">
      <c r="A2055" s="62" t="s">
        <v>188</v>
      </c>
      <c r="B2055" s="19">
        <v>34713125</v>
      </c>
      <c r="C2055" s="19" t="s">
        <v>7589</v>
      </c>
      <c r="D2055" s="19">
        <v>377300</v>
      </c>
      <c r="E2055" s="19">
        <v>4595714</v>
      </c>
      <c r="F2055" s="19">
        <v>67</v>
      </c>
      <c r="G2055" s="36">
        <v>45630</v>
      </c>
      <c r="H2055" s="19">
        <v>0</v>
      </c>
      <c r="I2055" s="19">
        <v>0</v>
      </c>
      <c r="J2055" s="19">
        <v>1938</v>
      </c>
      <c r="K2055" s="19" t="s">
        <v>163</v>
      </c>
      <c r="L2055" s="19">
        <v>1</v>
      </c>
      <c r="M2055" s="19">
        <v>4010454</v>
      </c>
      <c r="N2055" s="19" t="s">
        <v>218</v>
      </c>
      <c r="O2055" s="19">
        <v>5373</v>
      </c>
      <c r="P2055" s="229">
        <v>45630.449444444443</v>
      </c>
      <c r="Q2055" s="19">
        <v>5.3730000000000002</v>
      </c>
      <c r="R2055" s="19" t="s">
        <v>52</v>
      </c>
      <c r="S2055" s="62" t="s">
        <v>188</v>
      </c>
    </row>
    <row r="2056" spans="1:19" x14ac:dyDescent="0.25">
      <c r="A2056" s="62" t="s">
        <v>188</v>
      </c>
      <c r="B2056" s="19">
        <v>34713125</v>
      </c>
      <c r="C2056" s="19" t="s">
        <v>7589</v>
      </c>
      <c r="D2056" s="19">
        <v>377300</v>
      </c>
      <c r="E2056" s="19">
        <v>4595714</v>
      </c>
      <c r="F2056" s="19">
        <v>68</v>
      </c>
      <c r="G2056" s="36">
        <v>45630</v>
      </c>
      <c r="H2056" s="19">
        <v>0</v>
      </c>
      <c r="I2056" s="19">
        <v>1</v>
      </c>
      <c r="J2056" s="19">
        <v>0</v>
      </c>
      <c r="L2056" s="19">
        <v>1</v>
      </c>
      <c r="O2056" s="19">
        <v>793500</v>
      </c>
      <c r="P2056" s="229">
        <v>45630.458622685182</v>
      </c>
      <c r="Q2056" s="19">
        <v>793.5</v>
      </c>
      <c r="R2056" s="19" t="s">
        <v>52</v>
      </c>
      <c r="S2056" s="62" t="s">
        <v>188</v>
      </c>
    </row>
    <row r="2057" spans="1:19" x14ac:dyDescent="0.25">
      <c r="A2057" s="62" t="s">
        <v>188</v>
      </c>
      <c r="B2057" s="19">
        <v>34713125</v>
      </c>
      <c r="C2057" s="19" t="s">
        <v>7589</v>
      </c>
      <c r="D2057" s="19">
        <v>377300</v>
      </c>
      <c r="E2057" s="19">
        <v>4595714</v>
      </c>
      <c r="F2057" s="19">
        <v>69</v>
      </c>
      <c r="G2057" s="36">
        <v>45630</v>
      </c>
      <c r="H2057" s="19">
        <v>0</v>
      </c>
      <c r="I2057" s="19">
        <v>0</v>
      </c>
      <c r="J2057" s="19">
        <v>0</v>
      </c>
      <c r="L2057" s="19">
        <v>2</v>
      </c>
      <c r="O2057" s="19">
        <v>0</v>
      </c>
      <c r="P2057" s="229">
        <v>45630.458622685182</v>
      </c>
      <c r="Q2057" s="19">
        <v>0</v>
      </c>
      <c r="R2057" s="19" t="s">
        <v>52</v>
      </c>
      <c r="S2057" s="62" t="s">
        <v>188</v>
      </c>
    </row>
    <row r="2058" spans="1:19" x14ac:dyDescent="0.25">
      <c r="A2058" s="62" t="s">
        <v>188</v>
      </c>
      <c r="B2058" s="19">
        <v>34713125</v>
      </c>
      <c r="C2058" s="19" t="s">
        <v>7589</v>
      </c>
      <c r="D2058" s="19">
        <v>377300</v>
      </c>
      <c r="E2058" s="19">
        <v>4595714</v>
      </c>
      <c r="F2058" s="19">
        <v>1</v>
      </c>
      <c r="G2058" s="36">
        <v>45631</v>
      </c>
      <c r="H2058" s="19">
        <v>0</v>
      </c>
      <c r="I2058" s="19">
        <v>0</v>
      </c>
      <c r="J2058" s="19">
        <v>0</v>
      </c>
      <c r="L2058" s="19">
        <v>0</v>
      </c>
      <c r="O2058" s="19">
        <v>4</v>
      </c>
      <c r="P2058" s="229">
        <v>45631.091805555552</v>
      </c>
      <c r="Q2058" s="19">
        <v>4.0000000000000001E-3</v>
      </c>
      <c r="R2058" s="19" t="s">
        <v>52</v>
      </c>
      <c r="S2058" s="62" t="s">
        <v>188</v>
      </c>
    </row>
    <row r="2059" spans="1:19" x14ac:dyDescent="0.25">
      <c r="A2059" s="62" t="s">
        <v>188</v>
      </c>
      <c r="B2059" s="19">
        <v>34713125</v>
      </c>
      <c r="C2059" s="19" t="s">
        <v>7589</v>
      </c>
      <c r="D2059" s="19">
        <v>377300</v>
      </c>
      <c r="E2059" s="19">
        <v>4595714</v>
      </c>
      <c r="F2059" s="19">
        <v>2</v>
      </c>
      <c r="G2059" s="36">
        <v>45631</v>
      </c>
      <c r="H2059" s="19">
        <v>0</v>
      </c>
      <c r="I2059" s="19">
        <v>0</v>
      </c>
      <c r="J2059" s="19">
        <v>0</v>
      </c>
      <c r="L2059" s="19">
        <v>1</v>
      </c>
      <c r="O2059" s="19">
        <v>3116</v>
      </c>
      <c r="P2059" s="229">
        <v>45631.091840277775</v>
      </c>
      <c r="Q2059" s="19">
        <v>3.1160000000000001</v>
      </c>
      <c r="R2059" s="19" t="s">
        <v>52</v>
      </c>
      <c r="S2059" s="62" t="s">
        <v>188</v>
      </c>
    </row>
    <row r="2060" spans="1:19" x14ac:dyDescent="0.25">
      <c r="A2060" s="62" t="s">
        <v>188</v>
      </c>
      <c r="B2060" s="19">
        <v>34713125</v>
      </c>
      <c r="C2060" s="19" t="s">
        <v>7589</v>
      </c>
      <c r="D2060" s="19">
        <v>377300</v>
      </c>
      <c r="E2060" s="19">
        <v>4595714</v>
      </c>
      <c r="F2060" s="19">
        <v>3</v>
      </c>
      <c r="G2060" s="36">
        <v>45631</v>
      </c>
      <c r="H2060" s="19">
        <v>0</v>
      </c>
      <c r="I2060" s="19">
        <v>1</v>
      </c>
      <c r="J2060" s="19">
        <v>0</v>
      </c>
      <c r="L2060" s="19">
        <v>1</v>
      </c>
      <c r="O2060" s="19">
        <v>526224</v>
      </c>
      <c r="P2060" s="229">
        <v>45631.097939814812</v>
      </c>
      <c r="Q2060" s="19">
        <v>526.22400000000005</v>
      </c>
      <c r="R2060" s="19" t="s">
        <v>52</v>
      </c>
      <c r="S2060" s="62" t="s">
        <v>188</v>
      </c>
    </row>
    <row r="2061" spans="1:19" x14ac:dyDescent="0.25">
      <c r="A2061" s="62" t="s">
        <v>188</v>
      </c>
      <c r="B2061" s="19">
        <v>34713125</v>
      </c>
      <c r="C2061" s="19" t="s">
        <v>7589</v>
      </c>
      <c r="D2061" s="19">
        <v>377300</v>
      </c>
      <c r="E2061" s="19">
        <v>4595714</v>
      </c>
      <c r="F2061" s="19">
        <v>4</v>
      </c>
      <c r="G2061" s="36">
        <v>45631</v>
      </c>
      <c r="H2061" s="19">
        <v>1</v>
      </c>
      <c r="I2061" s="19">
        <v>0</v>
      </c>
      <c r="J2061" s="19">
        <v>0</v>
      </c>
      <c r="L2061" s="19">
        <v>1</v>
      </c>
      <c r="M2061" s="19">
        <v>431936</v>
      </c>
      <c r="N2061" s="19" t="s">
        <v>223</v>
      </c>
      <c r="O2061" s="19">
        <v>30016</v>
      </c>
      <c r="P2061" s="229">
        <v>45631.098287037035</v>
      </c>
      <c r="Q2061" s="19">
        <v>30.015999999999998</v>
      </c>
      <c r="R2061" s="19" t="s">
        <v>52</v>
      </c>
      <c r="S2061" s="62" t="s">
        <v>188</v>
      </c>
    </row>
    <row r="2062" spans="1:19" x14ac:dyDescent="0.25">
      <c r="A2062" s="62" t="s">
        <v>188</v>
      </c>
      <c r="B2062" s="19">
        <v>34713125</v>
      </c>
      <c r="C2062" s="19" t="s">
        <v>7589</v>
      </c>
      <c r="D2062" s="19">
        <v>377300</v>
      </c>
      <c r="E2062" s="19">
        <v>4595714</v>
      </c>
      <c r="F2062" s="19">
        <v>5</v>
      </c>
      <c r="G2062" s="36">
        <v>45631</v>
      </c>
      <c r="H2062" s="19">
        <v>0</v>
      </c>
      <c r="I2062" s="19">
        <v>0</v>
      </c>
      <c r="J2062" s="19">
        <v>-1</v>
      </c>
      <c r="K2062" s="19" t="s">
        <v>119</v>
      </c>
      <c r="L2062" s="19">
        <v>1</v>
      </c>
      <c r="O2062" s="19">
        <v>201207</v>
      </c>
      <c r="P2062" s="229">
        <v>45631.100613425922</v>
      </c>
      <c r="Q2062" s="19">
        <v>201.20699999999999</v>
      </c>
      <c r="R2062" s="19" t="s">
        <v>52</v>
      </c>
      <c r="S2062" s="62" t="s">
        <v>188</v>
      </c>
    </row>
    <row r="2063" spans="1:19" x14ac:dyDescent="0.25">
      <c r="A2063" s="62" t="s">
        <v>188</v>
      </c>
      <c r="B2063" s="19">
        <v>34713125</v>
      </c>
      <c r="C2063" s="19" t="s">
        <v>7589</v>
      </c>
      <c r="D2063" s="19">
        <v>377300</v>
      </c>
      <c r="E2063" s="19">
        <v>4595714</v>
      </c>
      <c r="F2063" s="19">
        <v>6</v>
      </c>
      <c r="G2063" s="36">
        <v>45631</v>
      </c>
      <c r="H2063" s="19">
        <v>0</v>
      </c>
      <c r="I2063" s="19">
        <v>1</v>
      </c>
      <c r="J2063" s="19">
        <v>0</v>
      </c>
      <c r="L2063" s="19">
        <v>1</v>
      </c>
      <c r="O2063" s="19">
        <v>1664003</v>
      </c>
      <c r="P2063" s="229">
        <v>45631.119872685187</v>
      </c>
      <c r="Q2063" s="19">
        <v>1664.0029999999999</v>
      </c>
      <c r="R2063" s="19" t="s">
        <v>52</v>
      </c>
      <c r="S2063" s="62" t="s">
        <v>188</v>
      </c>
    </row>
    <row r="2064" spans="1:19" x14ac:dyDescent="0.25">
      <c r="A2064" s="62" t="s">
        <v>188</v>
      </c>
      <c r="B2064" s="19">
        <v>34713125</v>
      </c>
      <c r="C2064" s="19" t="s">
        <v>7589</v>
      </c>
      <c r="D2064" s="19">
        <v>377300</v>
      </c>
      <c r="E2064" s="19">
        <v>4595714</v>
      </c>
      <c r="F2064" s="19">
        <v>7</v>
      </c>
      <c r="G2064" s="36">
        <v>45631</v>
      </c>
      <c r="H2064" s="19">
        <v>0</v>
      </c>
      <c r="I2064" s="19">
        <v>0</v>
      </c>
      <c r="J2064" s="19">
        <v>1931</v>
      </c>
      <c r="K2064" s="19" t="s">
        <v>168</v>
      </c>
      <c r="L2064" s="19">
        <v>1</v>
      </c>
      <c r="O2064" s="19">
        <v>556657</v>
      </c>
      <c r="P2064" s="229">
        <v>45631.126319444447</v>
      </c>
      <c r="Q2064" s="19">
        <v>556.65700000000004</v>
      </c>
      <c r="R2064" s="19" t="s">
        <v>52</v>
      </c>
      <c r="S2064" s="62" t="s">
        <v>188</v>
      </c>
    </row>
    <row r="2065" spans="1:19" x14ac:dyDescent="0.25">
      <c r="A2065" s="62" t="s">
        <v>188</v>
      </c>
      <c r="B2065" s="19">
        <v>34713125</v>
      </c>
      <c r="C2065" s="19" t="s">
        <v>7589</v>
      </c>
      <c r="D2065" s="19">
        <v>377300</v>
      </c>
      <c r="E2065" s="19">
        <v>4595714</v>
      </c>
      <c r="F2065" s="19">
        <v>8</v>
      </c>
      <c r="G2065" s="36">
        <v>45631</v>
      </c>
      <c r="H2065" s="19">
        <v>0</v>
      </c>
      <c r="I2065" s="19">
        <v>1</v>
      </c>
      <c r="J2065" s="19">
        <v>0</v>
      </c>
      <c r="L2065" s="19">
        <v>1</v>
      </c>
      <c r="O2065" s="19">
        <v>1496720</v>
      </c>
      <c r="P2065" s="229">
        <v>45631.143634259257</v>
      </c>
      <c r="Q2065" s="19">
        <v>1496.72</v>
      </c>
      <c r="R2065" s="19" t="s">
        <v>52</v>
      </c>
      <c r="S2065" s="62" t="s">
        <v>188</v>
      </c>
    </row>
    <row r="2066" spans="1:19" x14ac:dyDescent="0.25">
      <c r="A2066" s="62" t="s">
        <v>188</v>
      </c>
      <c r="B2066" s="19">
        <v>34713125</v>
      </c>
      <c r="C2066" s="19" t="s">
        <v>7589</v>
      </c>
      <c r="D2066" s="19">
        <v>377300</v>
      </c>
      <c r="E2066" s="19">
        <v>4595714</v>
      </c>
      <c r="F2066" s="19">
        <v>9</v>
      </c>
      <c r="G2066" s="36">
        <v>45631</v>
      </c>
      <c r="H2066" s="19">
        <v>0</v>
      </c>
      <c r="I2066" s="19">
        <v>0</v>
      </c>
      <c r="J2066" s="19">
        <v>1934</v>
      </c>
      <c r="K2066" s="19" t="s">
        <v>160</v>
      </c>
      <c r="L2066" s="19">
        <v>1</v>
      </c>
      <c r="O2066" s="19">
        <v>636317</v>
      </c>
      <c r="P2066" s="229">
        <v>45631.151006944441</v>
      </c>
      <c r="Q2066" s="19">
        <v>636.31700000000001</v>
      </c>
      <c r="R2066" s="19" t="s">
        <v>52</v>
      </c>
      <c r="S2066" s="62" t="s">
        <v>188</v>
      </c>
    </row>
    <row r="2067" spans="1:19" x14ac:dyDescent="0.25">
      <c r="A2067" s="62" t="s">
        <v>188</v>
      </c>
      <c r="B2067" s="19">
        <v>34713125</v>
      </c>
      <c r="C2067" s="19" t="s">
        <v>7589</v>
      </c>
      <c r="D2067" s="19">
        <v>377300</v>
      </c>
      <c r="E2067" s="19">
        <v>4595714</v>
      </c>
      <c r="F2067" s="19">
        <v>10</v>
      </c>
      <c r="G2067" s="36">
        <v>45631</v>
      </c>
      <c r="H2067" s="19">
        <v>0</v>
      </c>
      <c r="I2067" s="19">
        <v>1</v>
      </c>
      <c r="J2067" s="19">
        <v>0</v>
      </c>
      <c r="L2067" s="19">
        <v>1</v>
      </c>
      <c r="O2067" s="19">
        <v>1337473</v>
      </c>
      <c r="P2067" s="229">
        <v>45631.166481481479</v>
      </c>
      <c r="Q2067" s="19">
        <v>1337.473</v>
      </c>
      <c r="R2067" s="19" t="s">
        <v>52</v>
      </c>
      <c r="S2067" s="62" t="s">
        <v>188</v>
      </c>
    </row>
    <row r="2068" spans="1:19" x14ac:dyDescent="0.25">
      <c r="A2068" s="62" t="s">
        <v>188</v>
      </c>
      <c r="B2068" s="19">
        <v>34713125</v>
      </c>
      <c r="C2068" s="19" t="s">
        <v>7589</v>
      </c>
      <c r="D2068" s="19">
        <v>377300</v>
      </c>
      <c r="E2068" s="19">
        <v>4595714</v>
      </c>
      <c r="F2068" s="19">
        <v>11</v>
      </c>
      <c r="G2068" s="36">
        <v>45631</v>
      </c>
      <c r="H2068" s="19">
        <v>0</v>
      </c>
      <c r="I2068" s="19">
        <v>0</v>
      </c>
      <c r="J2068" s="19">
        <v>1931</v>
      </c>
      <c r="K2068" s="19" t="s">
        <v>168</v>
      </c>
      <c r="L2068" s="19">
        <v>1</v>
      </c>
      <c r="O2068" s="19">
        <v>10207903</v>
      </c>
      <c r="P2068" s="229">
        <v>45631.284629629627</v>
      </c>
      <c r="Q2068" s="19">
        <v>10207.903</v>
      </c>
      <c r="R2068" s="19" t="s">
        <v>52</v>
      </c>
      <c r="S2068" s="62" t="s">
        <v>188</v>
      </c>
    </row>
    <row r="2069" spans="1:19" x14ac:dyDescent="0.25">
      <c r="A2069" s="62" t="s">
        <v>188</v>
      </c>
      <c r="B2069" s="19">
        <v>34713125</v>
      </c>
      <c r="C2069" s="19" t="s">
        <v>7589</v>
      </c>
      <c r="D2069" s="19">
        <v>377300</v>
      </c>
      <c r="E2069" s="19">
        <v>4595714</v>
      </c>
      <c r="F2069" s="19">
        <v>12</v>
      </c>
      <c r="G2069" s="36">
        <v>45631</v>
      </c>
      <c r="H2069" s="19">
        <v>0</v>
      </c>
      <c r="I2069" s="19">
        <v>1</v>
      </c>
      <c r="J2069" s="19">
        <v>0</v>
      </c>
      <c r="L2069" s="19">
        <v>1</v>
      </c>
      <c r="O2069" s="19">
        <v>999477</v>
      </c>
      <c r="P2069" s="229">
        <v>45631.29619212963</v>
      </c>
      <c r="Q2069" s="19">
        <v>999.47699999999998</v>
      </c>
      <c r="R2069" s="19" t="s">
        <v>52</v>
      </c>
      <c r="S2069" s="62" t="s">
        <v>188</v>
      </c>
    </row>
    <row r="2070" spans="1:19" x14ac:dyDescent="0.25">
      <c r="A2070" s="62" t="s">
        <v>188</v>
      </c>
      <c r="B2070" s="19">
        <v>34713125</v>
      </c>
      <c r="C2070" s="19" t="s">
        <v>7589</v>
      </c>
      <c r="D2070" s="19">
        <v>377300</v>
      </c>
      <c r="E2070" s="19">
        <v>4595714</v>
      </c>
      <c r="F2070" s="19">
        <v>13</v>
      </c>
      <c r="G2070" s="36">
        <v>45631</v>
      </c>
      <c r="H2070" s="19">
        <v>0</v>
      </c>
      <c r="I2070" s="19">
        <v>0</v>
      </c>
      <c r="J2070" s="19">
        <v>-3</v>
      </c>
      <c r="K2070" s="19" t="s">
        <v>185</v>
      </c>
      <c r="L2070" s="19">
        <v>1</v>
      </c>
      <c r="O2070" s="19">
        <v>15130</v>
      </c>
      <c r="P2070" s="229">
        <v>45631.296377314815</v>
      </c>
      <c r="Q2070" s="19">
        <v>15.13</v>
      </c>
      <c r="R2070" s="19" t="s">
        <v>52</v>
      </c>
      <c r="S2070" s="62" t="s">
        <v>188</v>
      </c>
    </row>
    <row r="2071" spans="1:19" x14ac:dyDescent="0.25">
      <c r="A2071" s="62" t="s">
        <v>188</v>
      </c>
      <c r="B2071" s="19">
        <v>34713125</v>
      </c>
      <c r="C2071" s="19" t="s">
        <v>7589</v>
      </c>
      <c r="D2071" s="19">
        <v>377300</v>
      </c>
      <c r="E2071" s="19">
        <v>4595714</v>
      </c>
      <c r="F2071" s="19">
        <v>14</v>
      </c>
      <c r="G2071" s="36">
        <v>45631</v>
      </c>
      <c r="H2071" s="19">
        <v>1</v>
      </c>
      <c r="I2071" s="19">
        <v>0</v>
      </c>
      <c r="J2071" s="19">
        <v>0</v>
      </c>
      <c r="L2071" s="19">
        <v>1</v>
      </c>
      <c r="M2071" s="19">
        <v>4010454</v>
      </c>
      <c r="N2071" s="19" t="s">
        <v>218</v>
      </c>
      <c r="O2071" s="19">
        <v>276363</v>
      </c>
      <c r="P2071" s="229">
        <v>45631.299571759257</v>
      </c>
      <c r="Q2071" s="19">
        <v>276.363</v>
      </c>
      <c r="R2071" s="19" t="s">
        <v>52</v>
      </c>
      <c r="S2071" s="62" t="s">
        <v>188</v>
      </c>
    </row>
    <row r="2072" spans="1:19" x14ac:dyDescent="0.25">
      <c r="A2072" s="62" t="s">
        <v>188</v>
      </c>
      <c r="B2072" s="19">
        <v>34713125</v>
      </c>
      <c r="C2072" s="19" t="s">
        <v>7589</v>
      </c>
      <c r="D2072" s="19">
        <v>377300</v>
      </c>
      <c r="E2072" s="19">
        <v>4595714</v>
      </c>
      <c r="F2072" s="19">
        <v>15</v>
      </c>
      <c r="G2072" s="36">
        <v>45631</v>
      </c>
      <c r="H2072" s="19">
        <v>0</v>
      </c>
      <c r="I2072" s="19">
        <v>0</v>
      </c>
      <c r="J2072" s="19">
        <v>1938</v>
      </c>
      <c r="K2072" s="19" t="s">
        <v>163</v>
      </c>
      <c r="L2072" s="19">
        <v>1</v>
      </c>
      <c r="M2072" s="19">
        <v>4010454</v>
      </c>
      <c r="N2072" s="19" t="s">
        <v>218</v>
      </c>
      <c r="O2072" s="19">
        <v>2587</v>
      </c>
      <c r="P2072" s="229">
        <v>45631.29959490741</v>
      </c>
      <c r="Q2072" s="19">
        <v>2.5870000000000002</v>
      </c>
      <c r="R2072" s="19" t="s">
        <v>52</v>
      </c>
      <c r="S2072" s="62" t="s">
        <v>188</v>
      </c>
    </row>
    <row r="2073" spans="1:19" x14ac:dyDescent="0.25">
      <c r="A2073" s="62" t="s">
        <v>188</v>
      </c>
      <c r="B2073" s="19">
        <v>34713125</v>
      </c>
      <c r="C2073" s="19" t="s">
        <v>7589</v>
      </c>
      <c r="D2073" s="19">
        <v>377300</v>
      </c>
      <c r="E2073" s="19">
        <v>4595714</v>
      </c>
      <c r="F2073" s="19">
        <v>16</v>
      </c>
      <c r="G2073" s="36">
        <v>45631</v>
      </c>
      <c r="H2073" s="19">
        <v>0</v>
      </c>
      <c r="I2073" s="19">
        <v>1</v>
      </c>
      <c r="J2073" s="19">
        <v>0</v>
      </c>
      <c r="L2073" s="19">
        <v>1</v>
      </c>
      <c r="O2073" s="19">
        <v>20</v>
      </c>
      <c r="P2073" s="229">
        <v>45631.29959490741</v>
      </c>
      <c r="Q2073" s="19">
        <v>0.02</v>
      </c>
      <c r="R2073" s="19" t="s">
        <v>52</v>
      </c>
      <c r="S2073" s="62" t="s">
        <v>188</v>
      </c>
    </row>
    <row r="2074" spans="1:19" x14ac:dyDescent="0.25">
      <c r="A2074" s="62" t="s">
        <v>188</v>
      </c>
      <c r="B2074" s="19">
        <v>34713125</v>
      </c>
      <c r="C2074" s="19" t="s">
        <v>7589</v>
      </c>
      <c r="D2074" s="19">
        <v>377300</v>
      </c>
      <c r="E2074" s="19">
        <v>4595714</v>
      </c>
      <c r="F2074" s="19">
        <v>17</v>
      </c>
      <c r="G2074" s="36">
        <v>45631</v>
      </c>
      <c r="H2074" s="19">
        <v>1</v>
      </c>
      <c r="I2074" s="19">
        <v>0</v>
      </c>
      <c r="J2074" s="19">
        <v>0</v>
      </c>
      <c r="L2074" s="19">
        <v>1</v>
      </c>
      <c r="M2074" s="19">
        <v>431936</v>
      </c>
      <c r="N2074" s="19" t="s">
        <v>223</v>
      </c>
      <c r="O2074" s="19">
        <v>672523</v>
      </c>
      <c r="P2074" s="229">
        <v>45631.307384259257</v>
      </c>
      <c r="Q2074" s="19">
        <v>672.52300000000002</v>
      </c>
      <c r="R2074" s="19" t="s">
        <v>52</v>
      </c>
      <c r="S2074" s="62" t="s">
        <v>188</v>
      </c>
    </row>
    <row r="2075" spans="1:19" x14ac:dyDescent="0.25">
      <c r="A2075" s="62" t="s">
        <v>188</v>
      </c>
      <c r="B2075" s="19">
        <v>34713125</v>
      </c>
      <c r="C2075" s="19" t="s">
        <v>7589</v>
      </c>
      <c r="D2075" s="19">
        <v>377300</v>
      </c>
      <c r="E2075" s="19">
        <v>4595714</v>
      </c>
      <c r="F2075" s="19">
        <v>18</v>
      </c>
      <c r="G2075" s="36">
        <v>45631</v>
      </c>
      <c r="H2075" s="19">
        <v>0</v>
      </c>
      <c r="I2075" s="19">
        <v>0</v>
      </c>
      <c r="J2075" s="19">
        <v>1938</v>
      </c>
      <c r="K2075" s="19" t="s">
        <v>163</v>
      </c>
      <c r="L2075" s="19">
        <v>1</v>
      </c>
      <c r="M2075" s="19">
        <v>431936</v>
      </c>
      <c r="N2075" s="19" t="s">
        <v>223</v>
      </c>
      <c r="O2075" s="19">
        <v>2840</v>
      </c>
      <c r="P2075" s="229">
        <v>45631.30741898148</v>
      </c>
      <c r="Q2075" s="19">
        <v>2.84</v>
      </c>
      <c r="R2075" s="19" t="s">
        <v>52</v>
      </c>
      <c r="S2075" s="62" t="s">
        <v>188</v>
      </c>
    </row>
    <row r="2076" spans="1:19" x14ac:dyDescent="0.25">
      <c r="A2076" s="62" t="s">
        <v>188</v>
      </c>
      <c r="B2076" s="19">
        <v>34713125</v>
      </c>
      <c r="C2076" s="19" t="s">
        <v>7589</v>
      </c>
      <c r="D2076" s="19">
        <v>377300</v>
      </c>
      <c r="E2076" s="19">
        <v>4595714</v>
      </c>
      <c r="F2076" s="19">
        <v>19</v>
      </c>
      <c r="G2076" s="36">
        <v>45631</v>
      </c>
      <c r="H2076" s="19">
        <v>0</v>
      </c>
      <c r="I2076" s="19">
        <v>1</v>
      </c>
      <c r="J2076" s="19">
        <v>0</v>
      </c>
      <c r="L2076" s="19">
        <v>1</v>
      </c>
      <c r="O2076" s="19">
        <v>483347</v>
      </c>
      <c r="P2076" s="229">
        <v>45631.313009259262</v>
      </c>
      <c r="Q2076" s="19">
        <v>483.34699999999998</v>
      </c>
      <c r="R2076" s="19" t="s">
        <v>52</v>
      </c>
      <c r="S2076" s="62" t="s">
        <v>188</v>
      </c>
    </row>
    <row r="2077" spans="1:19" x14ac:dyDescent="0.25">
      <c r="A2077" s="62" t="s">
        <v>188</v>
      </c>
      <c r="B2077" s="19">
        <v>34713125</v>
      </c>
      <c r="C2077" s="19" t="s">
        <v>7589</v>
      </c>
      <c r="D2077" s="19">
        <v>377300</v>
      </c>
      <c r="E2077" s="19">
        <v>4595714</v>
      </c>
      <c r="F2077" s="19">
        <v>20</v>
      </c>
      <c r="G2077" s="36">
        <v>45631</v>
      </c>
      <c r="H2077" s="19">
        <v>0</v>
      </c>
      <c r="I2077" s="19">
        <v>0</v>
      </c>
      <c r="J2077" s="19">
        <v>1937</v>
      </c>
      <c r="K2077" s="19" t="s">
        <v>169</v>
      </c>
      <c r="L2077" s="19">
        <v>1</v>
      </c>
      <c r="O2077" s="19">
        <v>622323</v>
      </c>
      <c r="P2077" s="229">
        <v>45631.320219907408</v>
      </c>
      <c r="Q2077" s="19">
        <v>622.32299999999998</v>
      </c>
      <c r="R2077" s="19" t="s">
        <v>52</v>
      </c>
      <c r="S2077" s="62" t="s">
        <v>188</v>
      </c>
    </row>
    <row r="2078" spans="1:19" x14ac:dyDescent="0.25">
      <c r="A2078" s="62" t="s">
        <v>188</v>
      </c>
      <c r="B2078" s="19">
        <v>34713125</v>
      </c>
      <c r="C2078" s="19" t="s">
        <v>7589</v>
      </c>
      <c r="D2078" s="19">
        <v>377300</v>
      </c>
      <c r="E2078" s="19">
        <v>4595714</v>
      </c>
      <c r="F2078" s="19">
        <v>21</v>
      </c>
      <c r="G2078" s="36">
        <v>45631</v>
      </c>
      <c r="H2078" s="19">
        <v>0</v>
      </c>
      <c r="I2078" s="19">
        <v>1</v>
      </c>
      <c r="J2078" s="19">
        <v>0</v>
      </c>
      <c r="L2078" s="19">
        <v>1</v>
      </c>
      <c r="O2078" s="19">
        <v>2899007</v>
      </c>
      <c r="P2078" s="229">
        <v>45631.353773148148</v>
      </c>
      <c r="Q2078" s="19">
        <v>2899.0070000000001</v>
      </c>
      <c r="R2078" s="19" t="s">
        <v>52</v>
      </c>
      <c r="S2078" s="62" t="s">
        <v>188</v>
      </c>
    </row>
    <row r="2079" spans="1:19" x14ac:dyDescent="0.25">
      <c r="A2079" s="62" t="s">
        <v>188</v>
      </c>
      <c r="B2079" s="19">
        <v>34713125</v>
      </c>
      <c r="C2079" s="19" t="s">
        <v>7589</v>
      </c>
      <c r="D2079" s="19">
        <v>377300</v>
      </c>
      <c r="E2079" s="19">
        <v>4595714</v>
      </c>
      <c r="F2079" s="19">
        <v>22</v>
      </c>
      <c r="G2079" s="36">
        <v>45631</v>
      </c>
      <c r="H2079" s="19">
        <v>1</v>
      </c>
      <c r="I2079" s="19">
        <v>0</v>
      </c>
      <c r="J2079" s="19">
        <v>0</v>
      </c>
      <c r="L2079" s="19">
        <v>1</v>
      </c>
      <c r="M2079" s="19">
        <v>431935</v>
      </c>
      <c r="N2079" s="19" t="s">
        <v>224</v>
      </c>
      <c r="O2079" s="19">
        <v>705790</v>
      </c>
      <c r="P2079" s="229">
        <v>45631.361932870372</v>
      </c>
      <c r="Q2079" s="19">
        <v>705.79</v>
      </c>
      <c r="R2079" s="19" t="s">
        <v>52</v>
      </c>
      <c r="S2079" s="62" t="s">
        <v>188</v>
      </c>
    </row>
    <row r="2080" spans="1:19" x14ac:dyDescent="0.25">
      <c r="A2080" s="62" t="s">
        <v>188</v>
      </c>
      <c r="B2080" s="19">
        <v>34713125</v>
      </c>
      <c r="C2080" s="19" t="s">
        <v>7589</v>
      </c>
      <c r="D2080" s="19">
        <v>377300</v>
      </c>
      <c r="E2080" s="19">
        <v>4595714</v>
      </c>
      <c r="F2080" s="19">
        <v>23</v>
      </c>
      <c r="G2080" s="36">
        <v>45631</v>
      </c>
      <c r="H2080" s="19">
        <v>0</v>
      </c>
      <c r="I2080" s="19">
        <v>0</v>
      </c>
      <c r="J2080" s="19">
        <v>1938</v>
      </c>
      <c r="K2080" s="19" t="s">
        <v>163</v>
      </c>
      <c r="L2080" s="19">
        <v>1</v>
      </c>
      <c r="M2080" s="19">
        <v>431935</v>
      </c>
      <c r="N2080" s="19" t="s">
        <v>224</v>
      </c>
      <c r="O2080" s="19">
        <v>2357</v>
      </c>
      <c r="P2080" s="229">
        <v>45631.361967592595</v>
      </c>
      <c r="Q2080" s="19">
        <v>2.3570000000000002</v>
      </c>
      <c r="R2080" s="19" t="s">
        <v>52</v>
      </c>
      <c r="S2080" s="62" t="s">
        <v>188</v>
      </c>
    </row>
    <row r="2081" spans="1:19" x14ac:dyDescent="0.25">
      <c r="A2081" s="62" t="s">
        <v>188</v>
      </c>
      <c r="B2081" s="19">
        <v>34713125</v>
      </c>
      <c r="C2081" s="19" t="s">
        <v>7589</v>
      </c>
      <c r="D2081" s="19">
        <v>377300</v>
      </c>
      <c r="E2081" s="19">
        <v>4595714</v>
      </c>
      <c r="F2081" s="19">
        <v>24</v>
      </c>
      <c r="G2081" s="36">
        <v>45631</v>
      </c>
      <c r="H2081" s="19">
        <v>0</v>
      </c>
      <c r="I2081" s="19">
        <v>1</v>
      </c>
      <c r="J2081" s="19">
        <v>0</v>
      </c>
      <c r="L2081" s="19">
        <v>1</v>
      </c>
      <c r="O2081" s="19">
        <v>1135610</v>
      </c>
      <c r="P2081" s="229">
        <v>45631.375104166669</v>
      </c>
      <c r="Q2081" s="19">
        <v>1135.6099999999999</v>
      </c>
      <c r="R2081" s="19" t="s">
        <v>52</v>
      </c>
      <c r="S2081" s="62" t="s">
        <v>188</v>
      </c>
    </row>
    <row r="2082" spans="1:19" x14ac:dyDescent="0.25">
      <c r="A2082" s="62" t="s">
        <v>188</v>
      </c>
      <c r="B2082" s="19">
        <v>34713125</v>
      </c>
      <c r="C2082" s="19" t="s">
        <v>7589</v>
      </c>
      <c r="D2082" s="19">
        <v>377300</v>
      </c>
      <c r="E2082" s="19">
        <v>4595714</v>
      </c>
      <c r="F2082" s="19">
        <v>25</v>
      </c>
      <c r="G2082" s="36">
        <v>45631</v>
      </c>
      <c r="H2082" s="19">
        <v>0</v>
      </c>
      <c r="I2082" s="19">
        <v>0</v>
      </c>
      <c r="J2082" s="19">
        <v>-3</v>
      </c>
      <c r="K2082" s="19" t="s">
        <v>185</v>
      </c>
      <c r="L2082" s="19">
        <v>1</v>
      </c>
      <c r="O2082" s="19">
        <v>15890</v>
      </c>
      <c r="P2082" s="229">
        <v>45631.375289351854</v>
      </c>
      <c r="Q2082" s="19">
        <v>15.89</v>
      </c>
      <c r="R2082" s="19" t="s">
        <v>52</v>
      </c>
      <c r="S2082" s="62" t="s">
        <v>188</v>
      </c>
    </row>
    <row r="2083" spans="1:19" x14ac:dyDescent="0.25">
      <c r="A2083" s="62" t="s">
        <v>188</v>
      </c>
      <c r="B2083" s="19">
        <v>34713125</v>
      </c>
      <c r="C2083" s="19" t="s">
        <v>7589</v>
      </c>
      <c r="D2083" s="19">
        <v>377300</v>
      </c>
      <c r="E2083" s="19">
        <v>4595714</v>
      </c>
      <c r="F2083" s="19">
        <v>26</v>
      </c>
      <c r="G2083" s="36">
        <v>45631</v>
      </c>
      <c r="H2083" s="19">
        <v>1</v>
      </c>
      <c r="I2083" s="19">
        <v>0</v>
      </c>
      <c r="J2083" s="19">
        <v>0</v>
      </c>
      <c r="L2083" s="19">
        <v>1</v>
      </c>
      <c r="M2083" s="19">
        <v>4010454</v>
      </c>
      <c r="N2083" s="19" t="s">
        <v>218</v>
      </c>
      <c r="O2083" s="19">
        <v>127476</v>
      </c>
      <c r="P2083" s="229">
        <v>45631.376770833333</v>
      </c>
      <c r="Q2083" s="19">
        <v>127.476</v>
      </c>
      <c r="R2083" s="19" t="s">
        <v>52</v>
      </c>
      <c r="S2083" s="62" t="s">
        <v>188</v>
      </c>
    </row>
    <row r="2084" spans="1:19" x14ac:dyDescent="0.25">
      <c r="A2084" s="62" t="s">
        <v>188</v>
      </c>
      <c r="B2084" s="19">
        <v>34713125</v>
      </c>
      <c r="C2084" s="19" t="s">
        <v>7589</v>
      </c>
      <c r="D2084" s="19">
        <v>377300</v>
      </c>
      <c r="E2084" s="19">
        <v>4595714</v>
      </c>
      <c r="F2084" s="19">
        <v>27</v>
      </c>
      <c r="G2084" s="36">
        <v>45631</v>
      </c>
      <c r="H2084" s="19">
        <v>0</v>
      </c>
      <c r="I2084" s="19">
        <v>0</v>
      </c>
      <c r="J2084" s="19">
        <v>1938</v>
      </c>
      <c r="K2084" s="19" t="s">
        <v>163</v>
      </c>
      <c r="L2084" s="19">
        <v>1</v>
      </c>
      <c r="M2084" s="19">
        <v>4010454</v>
      </c>
      <c r="N2084" s="19" t="s">
        <v>218</v>
      </c>
      <c r="O2084" s="19">
        <v>76634</v>
      </c>
      <c r="P2084" s="229">
        <v>45631.377650462964</v>
      </c>
      <c r="Q2084" s="19">
        <v>76.634</v>
      </c>
      <c r="R2084" s="19" t="s">
        <v>52</v>
      </c>
      <c r="S2084" s="62" t="s">
        <v>188</v>
      </c>
    </row>
    <row r="2085" spans="1:19" x14ac:dyDescent="0.25">
      <c r="A2085" s="62" t="s">
        <v>188</v>
      </c>
      <c r="B2085" s="19">
        <v>34713125</v>
      </c>
      <c r="C2085" s="19" t="s">
        <v>7589</v>
      </c>
      <c r="D2085" s="19">
        <v>377300</v>
      </c>
      <c r="E2085" s="19">
        <v>4595714</v>
      </c>
      <c r="F2085" s="19">
        <v>28</v>
      </c>
      <c r="G2085" s="36">
        <v>45631</v>
      </c>
      <c r="H2085" s="19">
        <v>0</v>
      </c>
      <c r="I2085" s="19">
        <v>1</v>
      </c>
      <c r="J2085" s="19">
        <v>0</v>
      </c>
      <c r="L2085" s="19">
        <v>1</v>
      </c>
      <c r="O2085" s="19">
        <v>1342506</v>
      </c>
      <c r="P2085" s="229">
        <v>45631.393194444441</v>
      </c>
      <c r="Q2085" s="19">
        <v>1342.5060000000001</v>
      </c>
      <c r="R2085" s="19" t="s">
        <v>52</v>
      </c>
      <c r="S2085" s="62" t="s">
        <v>188</v>
      </c>
    </row>
    <row r="2086" spans="1:19" x14ac:dyDescent="0.25">
      <c r="A2086" s="62" t="s">
        <v>188</v>
      </c>
      <c r="B2086" s="19">
        <v>34713125</v>
      </c>
      <c r="C2086" s="19" t="s">
        <v>7589</v>
      </c>
      <c r="D2086" s="19">
        <v>377300</v>
      </c>
      <c r="E2086" s="19">
        <v>4595714</v>
      </c>
      <c r="F2086" s="19">
        <v>29</v>
      </c>
      <c r="G2086" s="36">
        <v>45631</v>
      </c>
      <c r="H2086" s="19">
        <v>1</v>
      </c>
      <c r="I2086" s="19">
        <v>0</v>
      </c>
      <c r="J2086" s="19">
        <v>0</v>
      </c>
      <c r="L2086" s="19">
        <v>1</v>
      </c>
      <c r="M2086" s="19">
        <v>431936</v>
      </c>
      <c r="N2086" s="19" t="s">
        <v>223</v>
      </c>
      <c r="O2086" s="19">
        <v>613654</v>
      </c>
      <c r="P2086" s="229">
        <v>45631.400289351855</v>
      </c>
      <c r="Q2086" s="19">
        <v>613.654</v>
      </c>
      <c r="R2086" s="19" t="s">
        <v>52</v>
      </c>
      <c r="S2086" s="62" t="s">
        <v>188</v>
      </c>
    </row>
    <row r="2087" spans="1:19" x14ac:dyDescent="0.25">
      <c r="A2087" s="62" t="s">
        <v>188</v>
      </c>
      <c r="B2087" s="19">
        <v>34713125</v>
      </c>
      <c r="C2087" s="19" t="s">
        <v>7589</v>
      </c>
      <c r="D2087" s="19">
        <v>377300</v>
      </c>
      <c r="E2087" s="19">
        <v>4595714</v>
      </c>
      <c r="F2087" s="19">
        <v>30</v>
      </c>
      <c r="G2087" s="36">
        <v>45631</v>
      </c>
      <c r="H2087" s="19">
        <v>0</v>
      </c>
      <c r="I2087" s="19">
        <v>0</v>
      </c>
      <c r="J2087" s="19">
        <v>1938</v>
      </c>
      <c r="K2087" s="19" t="s">
        <v>163</v>
      </c>
      <c r="L2087" s="19">
        <v>1</v>
      </c>
      <c r="M2087" s="19">
        <v>431936</v>
      </c>
      <c r="N2087" s="19" t="s">
        <v>223</v>
      </c>
      <c r="O2087" s="19">
        <v>2753</v>
      </c>
      <c r="P2087" s="229">
        <v>45631.400324074071</v>
      </c>
      <c r="Q2087" s="19">
        <v>2.7530000000000001</v>
      </c>
      <c r="R2087" s="19" t="s">
        <v>52</v>
      </c>
      <c r="S2087" s="62" t="s">
        <v>188</v>
      </c>
    </row>
    <row r="2088" spans="1:19" x14ac:dyDescent="0.25">
      <c r="A2088" s="62" t="s">
        <v>188</v>
      </c>
      <c r="B2088" s="19">
        <v>34713125</v>
      </c>
      <c r="C2088" s="19" t="s">
        <v>7589</v>
      </c>
      <c r="D2088" s="19">
        <v>377300</v>
      </c>
      <c r="E2088" s="19">
        <v>4595714</v>
      </c>
      <c r="F2088" s="19">
        <v>31</v>
      </c>
      <c r="G2088" s="36">
        <v>45631</v>
      </c>
      <c r="H2088" s="19">
        <v>0</v>
      </c>
      <c r="I2088" s="19">
        <v>1</v>
      </c>
      <c r="J2088" s="19">
        <v>0</v>
      </c>
      <c r="L2088" s="19">
        <v>1</v>
      </c>
      <c r="O2088" s="19">
        <v>1134973</v>
      </c>
      <c r="P2088" s="229">
        <v>45631.413460648146</v>
      </c>
      <c r="Q2088" s="19">
        <v>1134.973</v>
      </c>
      <c r="R2088" s="19" t="s">
        <v>52</v>
      </c>
      <c r="S2088" s="62" t="s">
        <v>188</v>
      </c>
    </row>
    <row r="2089" spans="1:19" x14ac:dyDescent="0.25">
      <c r="A2089" s="62" t="s">
        <v>188</v>
      </c>
      <c r="B2089" s="19">
        <v>34713125</v>
      </c>
      <c r="C2089" s="19" t="s">
        <v>7589</v>
      </c>
      <c r="D2089" s="19">
        <v>377300</v>
      </c>
      <c r="E2089" s="19">
        <v>4595714</v>
      </c>
      <c r="F2089" s="19">
        <v>32</v>
      </c>
      <c r="G2089" s="36">
        <v>45631</v>
      </c>
      <c r="H2089" s="19">
        <v>0</v>
      </c>
      <c r="I2089" s="19">
        <v>0</v>
      </c>
      <c r="J2089" s="19">
        <v>-3</v>
      </c>
      <c r="K2089" s="19" t="s">
        <v>185</v>
      </c>
      <c r="L2089" s="19">
        <v>1</v>
      </c>
      <c r="O2089" s="19">
        <v>7944</v>
      </c>
      <c r="P2089" s="229">
        <v>45631.413553240738</v>
      </c>
      <c r="Q2089" s="19">
        <v>7.944</v>
      </c>
      <c r="R2089" s="19" t="s">
        <v>52</v>
      </c>
      <c r="S2089" s="62" t="s">
        <v>188</v>
      </c>
    </row>
    <row r="2090" spans="1:19" x14ac:dyDescent="0.25">
      <c r="A2090" s="62" t="s">
        <v>188</v>
      </c>
      <c r="B2090" s="19">
        <v>34713125</v>
      </c>
      <c r="C2090" s="19" t="s">
        <v>7589</v>
      </c>
      <c r="D2090" s="19">
        <v>377300</v>
      </c>
      <c r="E2090" s="19">
        <v>4595714</v>
      </c>
      <c r="F2090" s="19">
        <v>33</v>
      </c>
      <c r="G2090" s="36">
        <v>45631</v>
      </c>
      <c r="H2090" s="19">
        <v>1</v>
      </c>
      <c r="I2090" s="19">
        <v>0</v>
      </c>
      <c r="J2090" s="19">
        <v>0</v>
      </c>
      <c r="L2090" s="19">
        <v>1</v>
      </c>
      <c r="M2090" s="19">
        <v>4010454</v>
      </c>
      <c r="N2090" s="19" t="s">
        <v>218</v>
      </c>
      <c r="O2090" s="19">
        <v>155990</v>
      </c>
      <c r="P2090" s="229">
        <v>45631.415358796294</v>
      </c>
      <c r="Q2090" s="19">
        <v>155.99</v>
      </c>
      <c r="R2090" s="19" t="s">
        <v>52</v>
      </c>
      <c r="S2090" s="62" t="s">
        <v>188</v>
      </c>
    </row>
    <row r="2091" spans="1:19" x14ac:dyDescent="0.25">
      <c r="A2091" s="62" t="s">
        <v>188</v>
      </c>
      <c r="B2091" s="19">
        <v>34713125</v>
      </c>
      <c r="C2091" s="19" t="s">
        <v>7589</v>
      </c>
      <c r="D2091" s="19">
        <v>377300</v>
      </c>
      <c r="E2091" s="19">
        <v>4595714</v>
      </c>
      <c r="F2091" s="19">
        <v>34</v>
      </c>
      <c r="G2091" s="36">
        <v>45631</v>
      </c>
      <c r="H2091" s="19">
        <v>0</v>
      </c>
      <c r="I2091" s="19">
        <v>0</v>
      </c>
      <c r="J2091" s="19">
        <v>1938</v>
      </c>
      <c r="K2091" s="19" t="s">
        <v>163</v>
      </c>
      <c r="L2091" s="19">
        <v>1</v>
      </c>
      <c r="M2091" s="19">
        <v>4010454</v>
      </c>
      <c r="N2091" s="19" t="s">
        <v>218</v>
      </c>
      <c r="O2091" s="19">
        <v>352883</v>
      </c>
      <c r="P2091" s="229">
        <v>45631.419444444444</v>
      </c>
      <c r="Q2091" s="19">
        <v>352.88299999999998</v>
      </c>
      <c r="R2091" s="19" t="s">
        <v>52</v>
      </c>
      <c r="S2091" s="62" t="s">
        <v>188</v>
      </c>
    </row>
    <row r="2092" spans="1:19" x14ac:dyDescent="0.25">
      <c r="A2092" s="62" t="s">
        <v>188</v>
      </c>
      <c r="B2092" s="19">
        <v>34713125</v>
      </c>
      <c r="C2092" s="19" t="s">
        <v>7589</v>
      </c>
      <c r="D2092" s="19">
        <v>377300</v>
      </c>
      <c r="E2092" s="19">
        <v>4595714</v>
      </c>
      <c r="F2092" s="19">
        <v>35</v>
      </c>
      <c r="G2092" s="36">
        <v>45631</v>
      </c>
      <c r="H2092" s="19">
        <v>0</v>
      </c>
      <c r="I2092" s="19">
        <v>1</v>
      </c>
      <c r="J2092" s="19">
        <v>0</v>
      </c>
      <c r="L2092" s="19">
        <v>1</v>
      </c>
      <c r="O2092" s="19">
        <v>1571847</v>
      </c>
      <c r="P2092" s="229">
        <v>45631.437638888892</v>
      </c>
      <c r="Q2092" s="19">
        <v>1571.847</v>
      </c>
      <c r="R2092" s="19" t="s">
        <v>52</v>
      </c>
      <c r="S2092" s="62" t="s">
        <v>188</v>
      </c>
    </row>
    <row r="2093" spans="1:19" x14ac:dyDescent="0.25">
      <c r="A2093" s="62" t="s">
        <v>188</v>
      </c>
      <c r="B2093" s="19">
        <v>34713125</v>
      </c>
      <c r="C2093" s="19" t="s">
        <v>7589</v>
      </c>
      <c r="D2093" s="19">
        <v>377300</v>
      </c>
      <c r="E2093" s="19">
        <v>4595714</v>
      </c>
      <c r="F2093" s="19">
        <v>36</v>
      </c>
      <c r="G2093" s="36">
        <v>45631</v>
      </c>
      <c r="H2093" s="19">
        <v>1</v>
      </c>
      <c r="I2093" s="19">
        <v>0</v>
      </c>
      <c r="J2093" s="19">
        <v>0</v>
      </c>
      <c r="L2093" s="19">
        <v>1</v>
      </c>
      <c r="M2093" s="19">
        <v>431935</v>
      </c>
      <c r="N2093" s="19" t="s">
        <v>224</v>
      </c>
      <c r="O2093" s="19">
        <v>328583</v>
      </c>
      <c r="P2093" s="229">
        <v>45631.441435185188</v>
      </c>
      <c r="Q2093" s="19">
        <v>328.58300000000003</v>
      </c>
      <c r="R2093" s="19" t="s">
        <v>52</v>
      </c>
      <c r="S2093" s="62" t="s">
        <v>188</v>
      </c>
    </row>
    <row r="2094" spans="1:19" x14ac:dyDescent="0.25">
      <c r="A2094" s="62" t="s">
        <v>188</v>
      </c>
      <c r="B2094" s="19">
        <v>34713125</v>
      </c>
      <c r="C2094" s="19" t="s">
        <v>7589</v>
      </c>
      <c r="D2094" s="19">
        <v>377300</v>
      </c>
      <c r="E2094" s="19">
        <v>4595714</v>
      </c>
      <c r="F2094" s="19">
        <v>37</v>
      </c>
      <c r="G2094" s="36">
        <v>45631</v>
      </c>
      <c r="H2094" s="19">
        <v>0</v>
      </c>
      <c r="I2094" s="19">
        <v>0</v>
      </c>
      <c r="J2094" s="19">
        <v>1938</v>
      </c>
      <c r="K2094" s="19" t="s">
        <v>163</v>
      </c>
      <c r="L2094" s="19">
        <v>1</v>
      </c>
      <c r="M2094" s="19">
        <v>431935</v>
      </c>
      <c r="N2094" s="19" t="s">
        <v>224</v>
      </c>
      <c r="O2094" s="19">
        <v>3020</v>
      </c>
      <c r="P2094" s="229">
        <v>45631.441469907404</v>
      </c>
      <c r="Q2094" s="19">
        <v>3.02</v>
      </c>
      <c r="R2094" s="19" t="s">
        <v>52</v>
      </c>
      <c r="S2094" s="62" t="s">
        <v>188</v>
      </c>
    </row>
    <row r="2095" spans="1:19" x14ac:dyDescent="0.25">
      <c r="A2095" s="62" t="s">
        <v>188</v>
      </c>
      <c r="B2095" s="19">
        <v>34713125</v>
      </c>
      <c r="C2095" s="19" t="s">
        <v>7589</v>
      </c>
      <c r="D2095" s="19">
        <v>377300</v>
      </c>
      <c r="E2095" s="19">
        <v>4595714</v>
      </c>
      <c r="F2095" s="19">
        <v>38</v>
      </c>
      <c r="G2095" s="36">
        <v>45631</v>
      </c>
      <c r="H2095" s="19">
        <v>0</v>
      </c>
      <c r="I2095" s="19">
        <v>1</v>
      </c>
      <c r="J2095" s="19">
        <v>0</v>
      </c>
      <c r="L2095" s="19">
        <v>1</v>
      </c>
      <c r="O2095" s="19">
        <v>1505763</v>
      </c>
      <c r="P2095" s="229">
        <v>45631.45890046296</v>
      </c>
      <c r="Q2095" s="19">
        <v>1505.7629999999999</v>
      </c>
      <c r="R2095" s="19" t="s">
        <v>52</v>
      </c>
      <c r="S2095" s="62" t="s">
        <v>188</v>
      </c>
    </row>
    <row r="2096" spans="1:19" x14ac:dyDescent="0.25">
      <c r="A2096" s="62" t="s">
        <v>188</v>
      </c>
      <c r="B2096" s="19">
        <v>34713125</v>
      </c>
      <c r="C2096" s="19" t="s">
        <v>7589</v>
      </c>
      <c r="D2096" s="19">
        <v>377300</v>
      </c>
      <c r="E2096" s="19">
        <v>4595714</v>
      </c>
      <c r="F2096" s="19">
        <v>39</v>
      </c>
      <c r="G2096" s="36">
        <v>45631</v>
      </c>
      <c r="H2096" s="19">
        <v>0</v>
      </c>
      <c r="I2096" s="19">
        <v>0</v>
      </c>
      <c r="J2096" s="19">
        <v>0</v>
      </c>
      <c r="L2096" s="19">
        <v>2</v>
      </c>
      <c r="O2096" s="19">
        <v>0</v>
      </c>
      <c r="P2096" s="229">
        <v>45631.45890046296</v>
      </c>
      <c r="Q2096" s="19">
        <v>0</v>
      </c>
      <c r="R2096" s="19" t="s">
        <v>52</v>
      </c>
      <c r="S2096" s="62" t="s">
        <v>188</v>
      </c>
    </row>
    <row r="2097" spans="1:19" x14ac:dyDescent="0.25">
      <c r="A2097" s="62" t="s">
        <v>188</v>
      </c>
      <c r="B2097" s="19">
        <v>34713125</v>
      </c>
      <c r="C2097" s="19" t="s">
        <v>7589</v>
      </c>
      <c r="D2097" s="19">
        <v>377300</v>
      </c>
      <c r="E2097" s="19">
        <v>4595714</v>
      </c>
      <c r="F2097" s="19">
        <v>1</v>
      </c>
      <c r="G2097" s="36">
        <v>45632</v>
      </c>
      <c r="H2097" s="19">
        <v>0</v>
      </c>
      <c r="I2097" s="19">
        <v>0</v>
      </c>
      <c r="J2097" s="19">
        <v>0</v>
      </c>
      <c r="L2097" s="19">
        <v>0</v>
      </c>
      <c r="O2097" s="19">
        <v>3</v>
      </c>
      <c r="P2097" s="229">
        <v>45632.083761574075</v>
      </c>
      <c r="Q2097" s="19">
        <v>3.0000000000000001E-3</v>
      </c>
      <c r="R2097" s="19" t="s">
        <v>52</v>
      </c>
      <c r="S2097" s="62" t="s">
        <v>188</v>
      </c>
    </row>
    <row r="2098" spans="1:19" x14ac:dyDescent="0.25">
      <c r="A2098" s="62" t="s">
        <v>188</v>
      </c>
      <c r="B2098" s="19">
        <v>34713125</v>
      </c>
      <c r="C2098" s="19" t="s">
        <v>7589</v>
      </c>
      <c r="D2098" s="19">
        <v>377300</v>
      </c>
      <c r="E2098" s="19">
        <v>4595714</v>
      </c>
      <c r="F2098" s="19">
        <v>2</v>
      </c>
      <c r="G2098" s="36">
        <v>45632</v>
      </c>
      <c r="H2098" s="19">
        <v>0</v>
      </c>
      <c r="I2098" s="19">
        <v>0</v>
      </c>
      <c r="J2098" s="19">
        <v>0</v>
      </c>
      <c r="L2098" s="19">
        <v>1</v>
      </c>
      <c r="O2098" s="19">
        <v>38070</v>
      </c>
      <c r="P2098" s="229">
        <v>45632.084201388891</v>
      </c>
      <c r="Q2098" s="19">
        <v>38.07</v>
      </c>
      <c r="R2098" s="19" t="s">
        <v>52</v>
      </c>
      <c r="S2098" s="62" t="s">
        <v>188</v>
      </c>
    </row>
    <row r="2099" spans="1:19" x14ac:dyDescent="0.25">
      <c r="A2099" s="62" t="s">
        <v>188</v>
      </c>
      <c r="B2099" s="19">
        <v>34713125</v>
      </c>
      <c r="C2099" s="19" t="s">
        <v>7589</v>
      </c>
      <c r="D2099" s="19">
        <v>377300</v>
      </c>
      <c r="E2099" s="19">
        <v>4595714</v>
      </c>
      <c r="F2099" s="19">
        <v>3</v>
      </c>
      <c r="G2099" s="36">
        <v>45632</v>
      </c>
      <c r="H2099" s="19">
        <v>0</v>
      </c>
      <c r="I2099" s="19">
        <v>1</v>
      </c>
      <c r="J2099" s="19">
        <v>0</v>
      </c>
      <c r="L2099" s="19">
        <v>1</v>
      </c>
      <c r="O2099" s="19">
        <v>227547</v>
      </c>
      <c r="P2099" s="229">
        <v>45632.086828703701</v>
      </c>
      <c r="Q2099" s="19">
        <v>227.547</v>
      </c>
      <c r="R2099" s="19" t="s">
        <v>52</v>
      </c>
      <c r="S2099" s="62" t="s">
        <v>188</v>
      </c>
    </row>
    <row r="2100" spans="1:19" x14ac:dyDescent="0.25">
      <c r="A2100" s="62" t="s">
        <v>188</v>
      </c>
      <c r="B2100" s="19">
        <v>34713125</v>
      </c>
      <c r="C2100" s="19" t="s">
        <v>7589</v>
      </c>
      <c r="D2100" s="19">
        <v>377300</v>
      </c>
      <c r="E2100" s="19">
        <v>4595714</v>
      </c>
      <c r="F2100" s="19">
        <v>4</v>
      </c>
      <c r="G2100" s="36">
        <v>45632</v>
      </c>
      <c r="H2100" s="19">
        <v>1</v>
      </c>
      <c r="I2100" s="19">
        <v>0</v>
      </c>
      <c r="J2100" s="19">
        <v>0</v>
      </c>
      <c r="L2100" s="19">
        <v>1</v>
      </c>
      <c r="M2100" s="19">
        <v>431936</v>
      </c>
      <c r="N2100" s="19" t="s">
        <v>223</v>
      </c>
      <c r="O2100" s="19">
        <v>30013</v>
      </c>
      <c r="P2100" s="229">
        <v>45632.087175925924</v>
      </c>
      <c r="Q2100" s="19">
        <v>30.013000000000002</v>
      </c>
      <c r="R2100" s="19" t="s">
        <v>52</v>
      </c>
      <c r="S2100" s="62" t="s">
        <v>188</v>
      </c>
    </row>
    <row r="2101" spans="1:19" x14ac:dyDescent="0.25">
      <c r="A2101" s="62" t="s">
        <v>188</v>
      </c>
      <c r="B2101" s="19">
        <v>34713125</v>
      </c>
      <c r="C2101" s="19" t="s">
        <v>7589</v>
      </c>
      <c r="D2101" s="19">
        <v>377300</v>
      </c>
      <c r="E2101" s="19">
        <v>4595714</v>
      </c>
      <c r="F2101" s="19">
        <v>5</v>
      </c>
      <c r="G2101" s="36">
        <v>45632</v>
      </c>
      <c r="H2101" s="19">
        <v>0</v>
      </c>
      <c r="I2101" s="19">
        <v>0</v>
      </c>
      <c r="J2101" s="19">
        <v>-1</v>
      </c>
      <c r="K2101" s="19" t="s">
        <v>119</v>
      </c>
      <c r="L2101" s="19">
        <v>1</v>
      </c>
      <c r="O2101" s="19">
        <v>64803</v>
      </c>
      <c r="P2101" s="229">
        <v>45632.08792824074</v>
      </c>
      <c r="Q2101" s="19">
        <v>64.802999999999997</v>
      </c>
      <c r="R2101" s="19" t="s">
        <v>52</v>
      </c>
      <c r="S2101" s="62" t="s">
        <v>188</v>
      </c>
    </row>
    <row r="2102" spans="1:19" x14ac:dyDescent="0.25">
      <c r="A2102" s="62" t="s">
        <v>188</v>
      </c>
      <c r="B2102" s="19">
        <v>34713125</v>
      </c>
      <c r="C2102" s="19" t="s">
        <v>7589</v>
      </c>
      <c r="D2102" s="19">
        <v>377300</v>
      </c>
      <c r="E2102" s="19">
        <v>4595714</v>
      </c>
      <c r="F2102" s="19">
        <v>6</v>
      </c>
      <c r="G2102" s="36">
        <v>45632</v>
      </c>
      <c r="H2102" s="19">
        <v>0</v>
      </c>
      <c r="I2102" s="19">
        <v>1</v>
      </c>
      <c r="J2102" s="19">
        <v>0</v>
      </c>
      <c r="L2102" s="19">
        <v>1</v>
      </c>
      <c r="O2102" s="19">
        <v>24</v>
      </c>
      <c r="P2102" s="229">
        <v>45632.08792824074</v>
      </c>
      <c r="Q2102" s="19">
        <v>2.4E-2</v>
      </c>
      <c r="R2102" s="19" t="s">
        <v>52</v>
      </c>
      <c r="S2102" s="62" t="s">
        <v>188</v>
      </c>
    </row>
    <row r="2103" spans="1:19" x14ac:dyDescent="0.25">
      <c r="A2103" s="62" t="s">
        <v>188</v>
      </c>
      <c r="B2103" s="19">
        <v>34713125</v>
      </c>
      <c r="C2103" s="19" t="s">
        <v>7589</v>
      </c>
      <c r="D2103" s="19">
        <v>377300</v>
      </c>
      <c r="E2103" s="19">
        <v>4595714</v>
      </c>
      <c r="F2103" s="19">
        <v>7</v>
      </c>
      <c r="G2103" s="36">
        <v>45632</v>
      </c>
      <c r="H2103" s="19">
        <v>1</v>
      </c>
      <c r="I2103" s="19">
        <v>0</v>
      </c>
      <c r="J2103" s="19">
        <v>0</v>
      </c>
      <c r="L2103" s="19">
        <v>1</v>
      </c>
      <c r="M2103" s="19">
        <v>431936</v>
      </c>
      <c r="N2103" s="19" t="s">
        <v>223</v>
      </c>
      <c r="O2103" s="19">
        <v>381593</v>
      </c>
      <c r="P2103" s="229">
        <v>45632.092349537037</v>
      </c>
      <c r="Q2103" s="19">
        <v>381.59300000000002</v>
      </c>
      <c r="R2103" s="19" t="s">
        <v>52</v>
      </c>
      <c r="S2103" s="62" t="s">
        <v>188</v>
      </c>
    </row>
    <row r="2104" spans="1:19" x14ac:dyDescent="0.25">
      <c r="A2104" s="62" t="s">
        <v>188</v>
      </c>
      <c r="B2104" s="19">
        <v>34713125</v>
      </c>
      <c r="C2104" s="19" t="s">
        <v>7589</v>
      </c>
      <c r="D2104" s="19">
        <v>377300</v>
      </c>
      <c r="E2104" s="19">
        <v>4595714</v>
      </c>
      <c r="F2104" s="19">
        <v>8</v>
      </c>
      <c r="G2104" s="36">
        <v>45632</v>
      </c>
      <c r="H2104" s="19">
        <v>0</v>
      </c>
      <c r="I2104" s="19">
        <v>0</v>
      </c>
      <c r="J2104" s="19">
        <v>1938</v>
      </c>
      <c r="K2104" s="19" t="s">
        <v>163</v>
      </c>
      <c r="L2104" s="19">
        <v>1</v>
      </c>
      <c r="M2104" s="19">
        <v>431936</v>
      </c>
      <c r="N2104" s="19" t="s">
        <v>223</v>
      </c>
      <c r="O2104" s="19">
        <v>4083</v>
      </c>
      <c r="P2104" s="229">
        <v>45632.092395833337</v>
      </c>
      <c r="Q2104" s="19">
        <v>4.0830000000000002</v>
      </c>
      <c r="R2104" s="19" t="s">
        <v>52</v>
      </c>
      <c r="S2104" s="62" t="s">
        <v>188</v>
      </c>
    </row>
    <row r="2105" spans="1:19" x14ac:dyDescent="0.25">
      <c r="A2105" s="62" t="s">
        <v>188</v>
      </c>
      <c r="B2105" s="19">
        <v>34713125</v>
      </c>
      <c r="C2105" s="19" t="s">
        <v>7589</v>
      </c>
      <c r="D2105" s="19">
        <v>377300</v>
      </c>
      <c r="E2105" s="19">
        <v>4595714</v>
      </c>
      <c r="F2105" s="19">
        <v>9</v>
      </c>
      <c r="G2105" s="36">
        <v>45632</v>
      </c>
      <c r="H2105" s="19">
        <v>0</v>
      </c>
      <c r="I2105" s="19">
        <v>1</v>
      </c>
      <c r="J2105" s="19">
        <v>0</v>
      </c>
      <c r="L2105" s="19">
        <v>1</v>
      </c>
      <c r="O2105" s="19">
        <v>1114804</v>
      </c>
      <c r="P2105" s="229">
        <v>45632.105300925927</v>
      </c>
      <c r="Q2105" s="19">
        <v>1114.8040000000001</v>
      </c>
      <c r="R2105" s="19" t="s">
        <v>52</v>
      </c>
      <c r="S2105" s="62" t="s">
        <v>188</v>
      </c>
    </row>
    <row r="2106" spans="1:19" x14ac:dyDescent="0.25">
      <c r="A2106" s="62" t="s">
        <v>188</v>
      </c>
      <c r="B2106" s="19">
        <v>34713125</v>
      </c>
      <c r="C2106" s="19" t="s">
        <v>7589</v>
      </c>
      <c r="D2106" s="19">
        <v>377300</v>
      </c>
      <c r="E2106" s="19">
        <v>4595714</v>
      </c>
      <c r="F2106" s="19">
        <v>10</v>
      </c>
      <c r="G2106" s="36">
        <v>45632</v>
      </c>
      <c r="H2106" s="19">
        <v>1</v>
      </c>
      <c r="I2106" s="19">
        <v>0</v>
      </c>
      <c r="J2106" s="19">
        <v>0</v>
      </c>
      <c r="L2106" s="19">
        <v>1</v>
      </c>
      <c r="M2106" s="19">
        <v>431936</v>
      </c>
      <c r="N2106" s="19" t="s">
        <v>223</v>
      </c>
      <c r="O2106" s="19">
        <v>823373</v>
      </c>
      <c r="P2106" s="229">
        <v>45632.11482638889</v>
      </c>
      <c r="Q2106" s="19">
        <v>823.37300000000005</v>
      </c>
      <c r="R2106" s="19" t="s">
        <v>52</v>
      </c>
      <c r="S2106" s="62" t="s">
        <v>188</v>
      </c>
    </row>
    <row r="2107" spans="1:19" x14ac:dyDescent="0.25">
      <c r="A2107" s="62" t="s">
        <v>188</v>
      </c>
      <c r="B2107" s="19">
        <v>34713125</v>
      </c>
      <c r="C2107" s="19" t="s">
        <v>7589</v>
      </c>
      <c r="D2107" s="19">
        <v>377300</v>
      </c>
      <c r="E2107" s="19">
        <v>4595714</v>
      </c>
      <c r="F2107" s="19">
        <v>11</v>
      </c>
      <c r="G2107" s="36">
        <v>45632</v>
      </c>
      <c r="H2107" s="19">
        <v>0</v>
      </c>
      <c r="I2107" s="19">
        <v>0</v>
      </c>
      <c r="J2107" s="19">
        <v>1938</v>
      </c>
      <c r="K2107" s="19" t="s">
        <v>163</v>
      </c>
      <c r="L2107" s="19">
        <v>1</v>
      </c>
      <c r="M2107" s="19">
        <v>431936</v>
      </c>
      <c r="N2107" s="19" t="s">
        <v>223</v>
      </c>
      <c r="O2107" s="19">
        <v>2513</v>
      </c>
      <c r="P2107" s="229">
        <v>45632.114849537036</v>
      </c>
      <c r="Q2107" s="19">
        <v>2.5129999999999999</v>
      </c>
      <c r="R2107" s="19" t="s">
        <v>52</v>
      </c>
      <c r="S2107" s="62" t="s">
        <v>188</v>
      </c>
    </row>
    <row r="2108" spans="1:19" x14ac:dyDescent="0.25">
      <c r="A2108" s="62" t="s">
        <v>188</v>
      </c>
      <c r="B2108" s="19">
        <v>34713125</v>
      </c>
      <c r="C2108" s="19" t="s">
        <v>7589</v>
      </c>
      <c r="D2108" s="19">
        <v>377300</v>
      </c>
      <c r="E2108" s="19">
        <v>4595714</v>
      </c>
      <c r="F2108" s="19">
        <v>12</v>
      </c>
      <c r="G2108" s="36">
        <v>45632</v>
      </c>
      <c r="H2108" s="19">
        <v>0</v>
      </c>
      <c r="I2108" s="19">
        <v>1</v>
      </c>
      <c r="J2108" s="19">
        <v>0</v>
      </c>
      <c r="L2108" s="19">
        <v>1</v>
      </c>
      <c r="O2108" s="19">
        <v>671884</v>
      </c>
      <c r="P2108" s="229">
        <v>45632.122627314813</v>
      </c>
      <c r="Q2108" s="19">
        <v>671.88400000000001</v>
      </c>
      <c r="R2108" s="19" t="s">
        <v>52</v>
      </c>
      <c r="S2108" s="62" t="s">
        <v>188</v>
      </c>
    </row>
    <row r="2109" spans="1:19" x14ac:dyDescent="0.25">
      <c r="A2109" s="62" t="s">
        <v>188</v>
      </c>
      <c r="B2109" s="19">
        <v>34713125</v>
      </c>
      <c r="C2109" s="19" t="s">
        <v>7589</v>
      </c>
      <c r="D2109" s="19">
        <v>377300</v>
      </c>
      <c r="E2109" s="19">
        <v>4595714</v>
      </c>
      <c r="F2109" s="19">
        <v>13</v>
      </c>
      <c r="G2109" s="36">
        <v>45632</v>
      </c>
      <c r="H2109" s="19">
        <v>0</v>
      </c>
      <c r="I2109" s="19">
        <v>0</v>
      </c>
      <c r="J2109" s="19">
        <v>1937</v>
      </c>
      <c r="K2109" s="19" t="s">
        <v>169</v>
      </c>
      <c r="L2109" s="19">
        <v>1</v>
      </c>
      <c r="O2109" s="19">
        <v>1342543</v>
      </c>
      <c r="P2109" s="229">
        <v>45632.138171296298</v>
      </c>
      <c r="Q2109" s="19">
        <v>1342.5429999999999</v>
      </c>
      <c r="R2109" s="19" t="s">
        <v>52</v>
      </c>
      <c r="S2109" s="62" t="s">
        <v>188</v>
      </c>
    </row>
    <row r="2110" spans="1:19" x14ac:dyDescent="0.25">
      <c r="A2110" s="62" t="s">
        <v>188</v>
      </c>
      <c r="B2110" s="19">
        <v>34713125</v>
      </c>
      <c r="C2110" s="19" t="s">
        <v>7589</v>
      </c>
      <c r="D2110" s="19">
        <v>377300</v>
      </c>
      <c r="E2110" s="19">
        <v>4595714</v>
      </c>
      <c r="F2110" s="19">
        <v>14</v>
      </c>
      <c r="G2110" s="36">
        <v>45632</v>
      </c>
      <c r="H2110" s="19">
        <v>0</v>
      </c>
      <c r="I2110" s="19">
        <v>1</v>
      </c>
      <c r="J2110" s="19">
        <v>0</v>
      </c>
      <c r="L2110" s="19">
        <v>1</v>
      </c>
      <c r="O2110" s="19">
        <v>961493</v>
      </c>
      <c r="P2110" s="229">
        <v>45632.149293981478</v>
      </c>
      <c r="Q2110" s="19">
        <v>961.49300000000005</v>
      </c>
      <c r="R2110" s="19" t="s">
        <v>52</v>
      </c>
      <c r="S2110" s="62" t="s">
        <v>188</v>
      </c>
    </row>
    <row r="2111" spans="1:19" x14ac:dyDescent="0.25">
      <c r="A2111" s="62" t="s">
        <v>188</v>
      </c>
      <c r="B2111" s="19">
        <v>34713125</v>
      </c>
      <c r="C2111" s="19" t="s">
        <v>7589</v>
      </c>
      <c r="D2111" s="19">
        <v>377300</v>
      </c>
      <c r="E2111" s="19">
        <v>4595714</v>
      </c>
      <c r="F2111" s="19">
        <v>15</v>
      </c>
      <c r="G2111" s="36">
        <v>45632</v>
      </c>
      <c r="H2111" s="19">
        <v>0</v>
      </c>
      <c r="I2111" s="19">
        <v>0</v>
      </c>
      <c r="J2111" s="19">
        <v>-3</v>
      </c>
      <c r="K2111" s="19" t="s">
        <v>185</v>
      </c>
      <c r="L2111" s="19">
        <v>1</v>
      </c>
      <c r="O2111" s="19">
        <v>12730</v>
      </c>
      <c r="P2111" s="229">
        <v>45632.149444444447</v>
      </c>
      <c r="Q2111" s="19">
        <v>12.73</v>
      </c>
      <c r="R2111" s="19" t="s">
        <v>52</v>
      </c>
      <c r="S2111" s="62" t="s">
        <v>188</v>
      </c>
    </row>
    <row r="2112" spans="1:19" x14ac:dyDescent="0.25">
      <c r="A2112" s="62" t="s">
        <v>188</v>
      </c>
      <c r="B2112" s="19">
        <v>34713125</v>
      </c>
      <c r="C2112" s="19" t="s">
        <v>7589</v>
      </c>
      <c r="D2112" s="19">
        <v>377300</v>
      </c>
      <c r="E2112" s="19">
        <v>4595714</v>
      </c>
      <c r="F2112" s="19">
        <v>16</v>
      </c>
      <c r="G2112" s="36">
        <v>45632</v>
      </c>
      <c r="H2112" s="19">
        <v>1</v>
      </c>
      <c r="I2112" s="19">
        <v>0</v>
      </c>
      <c r="J2112" s="19">
        <v>0</v>
      </c>
      <c r="L2112" s="19">
        <v>1</v>
      </c>
      <c r="M2112" s="19">
        <v>4010454</v>
      </c>
      <c r="N2112" s="19" t="s">
        <v>218</v>
      </c>
      <c r="O2112" s="19">
        <v>188680</v>
      </c>
      <c r="P2112" s="229">
        <v>45632.151631944442</v>
      </c>
      <c r="Q2112" s="19">
        <v>188.68</v>
      </c>
      <c r="R2112" s="19" t="s">
        <v>52</v>
      </c>
      <c r="S2112" s="62" t="s">
        <v>188</v>
      </c>
    </row>
    <row r="2113" spans="1:19" x14ac:dyDescent="0.25">
      <c r="A2113" s="62" t="s">
        <v>188</v>
      </c>
      <c r="B2113" s="19">
        <v>34713125</v>
      </c>
      <c r="C2113" s="19" t="s">
        <v>7589</v>
      </c>
      <c r="D2113" s="19">
        <v>377300</v>
      </c>
      <c r="E2113" s="19">
        <v>4595714</v>
      </c>
      <c r="F2113" s="19">
        <v>17</v>
      </c>
      <c r="G2113" s="36">
        <v>45632</v>
      </c>
      <c r="H2113" s="19">
        <v>0</v>
      </c>
      <c r="I2113" s="19">
        <v>0</v>
      </c>
      <c r="J2113" s="19">
        <v>1938</v>
      </c>
      <c r="K2113" s="19" t="s">
        <v>163</v>
      </c>
      <c r="L2113" s="19">
        <v>1</v>
      </c>
      <c r="M2113" s="19">
        <v>4010454</v>
      </c>
      <c r="N2113" s="19" t="s">
        <v>218</v>
      </c>
      <c r="O2113" s="19">
        <v>402450</v>
      </c>
      <c r="P2113" s="229">
        <v>45632.156284722223</v>
      </c>
      <c r="Q2113" s="19">
        <v>402.45</v>
      </c>
      <c r="R2113" s="19" t="s">
        <v>52</v>
      </c>
      <c r="S2113" s="62" t="s">
        <v>188</v>
      </c>
    </row>
    <row r="2114" spans="1:19" x14ac:dyDescent="0.25">
      <c r="A2114" s="62" t="s">
        <v>188</v>
      </c>
      <c r="B2114" s="19">
        <v>34713125</v>
      </c>
      <c r="C2114" s="19" t="s">
        <v>7589</v>
      </c>
      <c r="D2114" s="19">
        <v>377300</v>
      </c>
      <c r="E2114" s="19">
        <v>4595714</v>
      </c>
      <c r="F2114" s="19">
        <v>18</v>
      </c>
      <c r="G2114" s="36">
        <v>45632</v>
      </c>
      <c r="H2114" s="19">
        <v>0</v>
      </c>
      <c r="I2114" s="19">
        <v>1</v>
      </c>
      <c r="J2114" s="19">
        <v>0</v>
      </c>
      <c r="L2114" s="19">
        <v>1</v>
      </c>
      <c r="O2114" s="19">
        <v>220937</v>
      </c>
      <c r="P2114" s="229">
        <v>45632.158842592595</v>
      </c>
      <c r="Q2114" s="19">
        <v>220.93700000000001</v>
      </c>
      <c r="R2114" s="19" t="s">
        <v>52</v>
      </c>
      <c r="S2114" s="62" t="s">
        <v>188</v>
      </c>
    </row>
    <row r="2115" spans="1:19" x14ac:dyDescent="0.25">
      <c r="A2115" s="62" t="s">
        <v>188</v>
      </c>
      <c r="B2115" s="19">
        <v>34713125</v>
      </c>
      <c r="C2115" s="19" t="s">
        <v>7589</v>
      </c>
      <c r="D2115" s="19">
        <v>377300</v>
      </c>
      <c r="E2115" s="19">
        <v>4595714</v>
      </c>
      <c r="F2115" s="19">
        <v>19</v>
      </c>
      <c r="G2115" s="36">
        <v>45632</v>
      </c>
      <c r="H2115" s="19">
        <v>0</v>
      </c>
      <c r="I2115" s="19">
        <v>0</v>
      </c>
      <c r="J2115" s="19">
        <v>-3</v>
      </c>
      <c r="K2115" s="19" t="s">
        <v>185</v>
      </c>
      <c r="L2115" s="19">
        <v>1</v>
      </c>
      <c r="O2115" s="19">
        <v>10380</v>
      </c>
      <c r="P2115" s="229">
        <v>45632.15896990741</v>
      </c>
      <c r="Q2115" s="19">
        <v>10.38</v>
      </c>
      <c r="R2115" s="19" t="s">
        <v>52</v>
      </c>
      <c r="S2115" s="62" t="s">
        <v>188</v>
      </c>
    </row>
    <row r="2116" spans="1:19" x14ac:dyDescent="0.25">
      <c r="A2116" s="62" t="s">
        <v>188</v>
      </c>
      <c r="B2116" s="19">
        <v>34713125</v>
      </c>
      <c r="C2116" s="19" t="s">
        <v>7589</v>
      </c>
      <c r="D2116" s="19">
        <v>377300</v>
      </c>
      <c r="E2116" s="19">
        <v>4595714</v>
      </c>
      <c r="F2116" s="19">
        <v>20</v>
      </c>
      <c r="G2116" s="36">
        <v>45632</v>
      </c>
      <c r="H2116" s="19">
        <v>1</v>
      </c>
      <c r="I2116" s="19">
        <v>0</v>
      </c>
      <c r="J2116" s="19">
        <v>0</v>
      </c>
      <c r="L2116" s="19">
        <v>1</v>
      </c>
      <c r="M2116" s="19">
        <v>4010454</v>
      </c>
      <c r="N2116" s="19" t="s">
        <v>218</v>
      </c>
      <c r="O2116" s="19">
        <v>405340</v>
      </c>
      <c r="P2116" s="229">
        <v>45632.163657407407</v>
      </c>
      <c r="Q2116" s="19">
        <v>405.34</v>
      </c>
      <c r="R2116" s="19" t="s">
        <v>52</v>
      </c>
      <c r="S2116" s="62" t="s">
        <v>188</v>
      </c>
    </row>
    <row r="2117" spans="1:19" x14ac:dyDescent="0.25">
      <c r="A2117" s="62" t="s">
        <v>188</v>
      </c>
      <c r="B2117" s="19">
        <v>34713125</v>
      </c>
      <c r="C2117" s="19" t="s">
        <v>7589</v>
      </c>
      <c r="D2117" s="19">
        <v>377300</v>
      </c>
      <c r="E2117" s="19">
        <v>4595714</v>
      </c>
      <c r="F2117" s="19">
        <v>21</v>
      </c>
      <c r="G2117" s="36">
        <v>45632</v>
      </c>
      <c r="H2117" s="19">
        <v>0</v>
      </c>
      <c r="I2117" s="19">
        <v>0</v>
      </c>
      <c r="J2117" s="19">
        <v>-4</v>
      </c>
      <c r="K2117" s="19" t="s">
        <v>186</v>
      </c>
      <c r="L2117" s="19">
        <v>1</v>
      </c>
      <c r="O2117" s="19">
        <v>170</v>
      </c>
      <c r="P2117" s="229">
        <v>45632.163657407407</v>
      </c>
      <c r="Q2117" s="19">
        <v>0.17</v>
      </c>
      <c r="R2117" s="19" t="s">
        <v>52</v>
      </c>
      <c r="S2117" s="62" t="s">
        <v>188</v>
      </c>
    </row>
    <row r="2118" spans="1:19" x14ac:dyDescent="0.25">
      <c r="A2118" s="62" t="s">
        <v>188</v>
      </c>
      <c r="B2118" s="19">
        <v>34713125</v>
      </c>
      <c r="C2118" s="19" t="s">
        <v>7589</v>
      </c>
      <c r="D2118" s="19">
        <v>377300</v>
      </c>
      <c r="E2118" s="19">
        <v>4595714</v>
      </c>
      <c r="F2118" s="19">
        <v>22</v>
      </c>
      <c r="G2118" s="36">
        <v>45632</v>
      </c>
      <c r="H2118" s="19">
        <v>2</v>
      </c>
      <c r="I2118" s="19">
        <v>0</v>
      </c>
      <c r="J2118" s="19">
        <v>0</v>
      </c>
      <c r="L2118" s="19">
        <v>1</v>
      </c>
      <c r="M2118" s="19">
        <v>4225212</v>
      </c>
      <c r="N2118" s="19" t="s">
        <v>220</v>
      </c>
      <c r="O2118" s="19">
        <v>295840</v>
      </c>
      <c r="P2118" s="229">
        <v>45632.167083333334</v>
      </c>
      <c r="Q2118" s="19">
        <v>295.83999999999997</v>
      </c>
      <c r="R2118" s="19" t="s">
        <v>52</v>
      </c>
      <c r="S2118" s="62" t="s">
        <v>188</v>
      </c>
    </row>
    <row r="2119" spans="1:19" x14ac:dyDescent="0.25">
      <c r="A2119" s="62" t="s">
        <v>188</v>
      </c>
      <c r="B2119" s="19">
        <v>34713125</v>
      </c>
      <c r="C2119" s="19" t="s">
        <v>7589</v>
      </c>
      <c r="D2119" s="19">
        <v>377300</v>
      </c>
      <c r="E2119" s="19">
        <v>4595714</v>
      </c>
      <c r="F2119" s="19">
        <v>23</v>
      </c>
      <c r="G2119" s="36">
        <v>45632</v>
      </c>
      <c r="H2119" s="19">
        <v>0</v>
      </c>
      <c r="I2119" s="19">
        <v>1</v>
      </c>
      <c r="J2119" s="19">
        <v>0</v>
      </c>
      <c r="L2119" s="19">
        <v>1</v>
      </c>
      <c r="O2119" s="19">
        <v>1492553</v>
      </c>
      <c r="P2119" s="229">
        <v>45632.184351851851</v>
      </c>
      <c r="Q2119" s="19">
        <v>1492.5530000000001</v>
      </c>
      <c r="R2119" s="19" t="s">
        <v>52</v>
      </c>
      <c r="S2119" s="62" t="s">
        <v>188</v>
      </c>
    </row>
    <row r="2120" spans="1:19" x14ac:dyDescent="0.25">
      <c r="A2120" s="62" t="s">
        <v>188</v>
      </c>
      <c r="B2120" s="19">
        <v>34713125</v>
      </c>
      <c r="C2120" s="19" t="s">
        <v>7589</v>
      </c>
      <c r="D2120" s="19">
        <v>377300</v>
      </c>
      <c r="E2120" s="19">
        <v>4595714</v>
      </c>
      <c r="F2120" s="19">
        <v>24</v>
      </c>
      <c r="G2120" s="36">
        <v>45632</v>
      </c>
      <c r="H2120" s="19">
        <v>1</v>
      </c>
      <c r="I2120" s="19">
        <v>0</v>
      </c>
      <c r="J2120" s="19">
        <v>0</v>
      </c>
      <c r="L2120" s="19">
        <v>1</v>
      </c>
      <c r="M2120" s="19">
        <v>431936</v>
      </c>
      <c r="N2120" s="19" t="s">
        <v>223</v>
      </c>
      <c r="O2120" s="19">
        <v>72937</v>
      </c>
      <c r="P2120" s="229">
        <v>45632.185196759259</v>
      </c>
      <c r="Q2120" s="19">
        <v>72.936999999999998</v>
      </c>
      <c r="R2120" s="19" t="s">
        <v>52</v>
      </c>
      <c r="S2120" s="62" t="s">
        <v>188</v>
      </c>
    </row>
    <row r="2121" spans="1:19" x14ac:dyDescent="0.25">
      <c r="A2121" s="62" t="s">
        <v>188</v>
      </c>
      <c r="B2121" s="19">
        <v>34713125</v>
      </c>
      <c r="C2121" s="19" t="s">
        <v>7589</v>
      </c>
      <c r="D2121" s="19">
        <v>377300</v>
      </c>
      <c r="E2121" s="19">
        <v>4595714</v>
      </c>
      <c r="F2121" s="19">
        <v>25</v>
      </c>
      <c r="G2121" s="36">
        <v>45632</v>
      </c>
      <c r="H2121" s="19">
        <v>0</v>
      </c>
      <c r="I2121" s="19">
        <v>0</v>
      </c>
      <c r="J2121" s="19">
        <v>1938</v>
      </c>
      <c r="K2121" s="19" t="s">
        <v>163</v>
      </c>
      <c r="L2121" s="19">
        <v>1</v>
      </c>
      <c r="M2121" s="19">
        <v>431936</v>
      </c>
      <c r="N2121" s="19" t="s">
        <v>223</v>
      </c>
      <c r="O2121" s="19">
        <v>2463</v>
      </c>
      <c r="P2121" s="229">
        <v>45632.185231481482</v>
      </c>
      <c r="Q2121" s="19">
        <v>2.4630000000000001</v>
      </c>
      <c r="R2121" s="19" t="s">
        <v>52</v>
      </c>
      <c r="S2121" s="62" t="s">
        <v>188</v>
      </c>
    </row>
    <row r="2122" spans="1:19" x14ac:dyDescent="0.25">
      <c r="A2122" s="62" t="s">
        <v>188</v>
      </c>
      <c r="B2122" s="19">
        <v>34713125</v>
      </c>
      <c r="C2122" s="19" t="s">
        <v>7589</v>
      </c>
      <c r="D2122" s="19">
        <v>377300</v>
      </c>
      <c r="E2122" s="19">
        <v>4595714</v>
      </c>
      <c r="F2122" s="19">
        <v>26</v>
      </c>
      <c r="G2122" s="36">
        <v>45632</v>
      </c>
      <c r="H2122" s="19">
        <v>0</v>
      </c>
      <c r="I2122" s="19">
        <v>1</v>
      </c>
      <c r="J2122" s="19">
        <v>0</v>
      </c>
      <c r="L2122" s="19">
        <v>1</v>
      </c>
      <c r="O2122" s="19">
        <v>1756197</v>
      </c>
      <c r="P2122" s="229">
        <v>45632.205555555556</v>
      </c>
      <c r="Q2122" s="19">
        <v>1756.1969999999999</v>
      </c>
      <c r="R2122" s="19" t="s">
        <v>52</v>
      </c>
      <c r="S2122" s="62" t="s">
        <v>188</v>
      </c>
    </row>
    <row r="2123" spans="1:19" x14ac:dyDescent="0.25">
      <c r="A2123" s="62" t="s">
        <v>188</v>
      </c>
      <c r="B2123" s="19">
        <v>34713125</v>
      </c>
      <c r="C2123" s="19" t="s">
        <v>7589</v>
      </c>
      <c r="D2123" s="19">
        <v>377300</v>
      </c>
      <c r="E2123" s="19">
        <v>4595714</v>
      </c>
      <c r="F2123" s="19">
        <v>27</v>
      </c>
      <c r="G2123" s="36">
        <v>45632</v>
      </c>
      <c r="H2123" s="19">
        <v>1</v>
      </c>
      <c r="I2123" s="19">
        <v>0</v>
      </c>
      <c r="J2123" s="19">
        <v>0</v>
      </c>
      <c r="L2123" s="19">
        <v>1</v>
      </c>
      <c r="M2123" s="19">
        <v>431936</v>
      </c>
      <c r="N2123" s="19" t="s">
        <v>223</v>
      </c>
      <c r="O2123" s="19">
        <v>30017</v>
      </c>
      <c r="P2123" s="229">
        <v>45632.20590277778</v>
      </c>
      <c r="Q2123" s="19">
        <v>30.016999999999999</v>
      </c>
      <c r="R2123" s="19" t="s">
        <v>52</v>
      </c>
      <c r="S2123" s="62" t="s">
        <v>188</v>
      </c>
    </row>
    <row r="2124" spans="1:19" x14ac:dyDescent="0.25">
      <c r="A2124" s="62" t="s">
        <v>188</v>
      </c>
      <c r="B2124" s="19">
        <v>34713125</v>
      </c>
      <c r="C2124" s="19" t="s">
        <v>7589</v>
      </c>
      <c r="D2124" s="19">
        <v>377300</v>
      </c>
      <c r="E2124" s="19">
        <v>4595714</v>
      </c>
      <c r="F2124" s="19">
        <v>28</v>
      </c>
      <c r="G2124" s="36">
        <v>45632</v>
      </c>
      <c r="H2124" s="19">
        <v>0</v>
      </c>
      <c r="I2124" s="19">
        <v>0</v>
      </c>
      <c r="J2124" s="19">
        <v>-1</v>
      </c>
      <c r="K2124" s="19" t="s">
        <v>119</v>
      </c>
      <c r="L2124" s="19">
        <v>1</v>
      </c>
      <c r="O2124" s="19">
        <v>84526</v>
      </c>
      <c r="P2124" s="229">
        <v>45632.206886574073</v>
      </c>
      <c r="Q2124" s="19">
        <v>84.525999999999996</v>
      </c>
      <c r="R2124" s="19" t="s">
        <v>52</v>
      </c>
      <c r="S2124" s="62" t="s">
        <v>188</v>
      </c>
    </row>
    <row r="2125" spans="1:19" x14ac:dyDescent="0.25">
      <c r="A2125" s="62" t="s">
        <v>188</v>
      </c>
      <c r="B2125" s="19">
        <v>34713125</v>
      </c>
      <c r="C2125" s="19" t="s">
        <v>7589</v>
      </c>
      <c r="D2125" s="19">
        <v>377300</v>
      </c>
      <c r="E2125" s="19">
        <v>4595714</v>
      </c>
      <c r="F2125" s="19">
        <v>29</v>
      </c>
      <c r="G2125" s="36">
        <v>45632</v>
      </c>
      <c r="H2125" s="19">
        <v>0</v>
      </c>
      <c r="I2125" s="19">
        <v>1</v>
      </c>
      <c r="J2125" s="19">
        <v>0</v>
      </c>
      <c r="L2125" s="19">
        <v>1</v>
      </c>
      <c r="O2125" s="19">
        <v>416364</v>
      </c>
      <c r="P2125" s="229">
        <v>45632.211701388886</v>
      </c>
      <c r="Q2125" s="19">
        <v>416.36399999999998</v>
      </c>
      <c r="R2125" s="19" t="s">
        <v>52</v>
      </c>
      <c r="S2125" s="62" t="s">
        <v>188</v>
      </c>
    </row>
    <row r="2126" spans="1:19" x14ac:dyDescent="0.25">
      <c r="A2126" s="62" t="s">
        <v>188</v>
      </c>
      <c r="B2126" s="19">
        <v>34713125</v>
      </c>
      <c r="C2126" s="19" t="s">
        <v>7589</v>
      </c>
      <c r="D2126" s="19">
        <v>377300</v>
      </c>
      <c r="E2126" s="19">
        <v>4595714</v>
      </c>
      <c r="F2126" s="19">
        <v>30</v>
      </c>
      <c r="G2126" s="36">
        <v>45632</v>
      </c>
      <c r="H2126" s="19">
        <v>0</v>
      </c>
      <c r="I2126" s="19">
        <v>0</v>
      </c>
      <c r="J2126" s="19">
        <v>-3</v>
      </c>
      <c r="K2126" s="19" t="s">
        <v>185</v>
      </c>
      <c r="L2126" s="19">
        <v>1</v>
      </c>
      <c r="O2126" s="19">
        <v>11846</v>
      </c>
      <c r="P2126" s="229">
        <v>45632.211840277778</v>
      </c>
      <c r="Q2126" s="19">
        <v>11.846</v>
      </c>
      <c r="R2126" s="19" t="s">
        <v>52</v>
      </c>
      <c r="S2126" s="62" t="s">
        <v>188</v>
      </c>
    </row>
    <row r="2127" spans="1:19" x14ac:dyDescent="0.25">
      <c r="A2127" s="62" t="s">
        <v>188</v>
      </c>
      <c r="B2127" s="19">
        <v>34713125</v>
      </c>
      <c r="C2127" s="19" t="s">
        <v>7589</v>
      </c>
      <c r="D2127" s="19">
        <v>377300</v>
      </c>
      <c r="E2127" s="19">
        <v>4595714</v>
      </c>
      <c r="F2127" s="19">
        <v>31</v>
      </c>
      <c r="G2127" s="36">
        <v>45632</v>
      </c>
      <c r="H2127" s="19">
        <v>1</v>
      </c>
      <c r="I2127" s="19">
        <v>0</v>
      </c>
      <c r="J2127" s="19">
        <v>0</v>
      </c>
      <c r="L2127" s="19">
        <v>1</v>
      </c>
      <c r="M2127" s="19">
        <v>4010454</v>
      </c>
      <c r="N2127" s="19" t="s">
        <v>218</v>
      </c>
      <c r="O2127" s="19">
        <v>33567</v>
      </c>
      <c r="P2127" s="229">
        <v>45632.212222222224</v>
      </c>
      <c r="Q2127" s="19">
        <v>33.567</v>
      </c>
      <c r="R2127" s="19" t="s">
        <v>52</v>
      </c>
      <c r="S2127" s="62" t="s">
        <v>188</v>
      </c>
    </row>
    <row r="2128" spans="1:19" x14ac:dyDescent="0.25">
      <c r="A2128" s="62" t="s">
        <v>188</v>
      </c>
      <c r="B2128" s="19">
        <v>34713125</v>
      </c>
      <c r="C2128" s="19" t="s">
        <v>7589</v>
      </c>
      <c r="D2128" s="19">
        <v>377300</v>
      </c>
      <c r="E2128" s="19">
        <v>4595714</v>
      </c>
      <c r="F2128" s="19">
        <v>32</v>
      </c>
      <c r="G2128" s="36">
        <v>45632</v>
      </c>
      <c r="H2128" s="19">
        <v>0</v>
      </c>
      <c r="I2128" s="19">
        <v>0</v>
      </c>
      <c r="J2128" s="19">
        <v>-4</v>
      </c>
      <c r="K2128" s="19" t="s">
        <v>186</v>
      </c>
      <c r="L2128" s="19">
        <v>1</v>
      </c>
      <c r="O2128" s="19">
        <v>160</v>
      </c>
      <c r="P2128" s="229">
        <v>45632.212233796294</v>
      </c>
      <c r="Q2128" s="19">
        <v>0.16</v>
      </c>
      <c r="R2128" s="19" t="s">
        <v>52</v>
      </c>
      <c r="S2128" s="62" t="s">
        <v>188</v>
      </c>
    </row>
    <row r="2129" spans="1:19" x14ac:dyDescent="0.25">
      <c r="A2129" s="62" t="s">
        <v>188</v>
      </c>
      <c r="B2129" s="19">
        <v>34713125</v>
      </c>
      <c r="C2129" s="19" t="s">
        <v>7589</v>
      </c>
      <c r="D2129" s="19">
        <v>377300</v>
      </c>
      <c r="E2129" s="19">
        <v>4595714</v>
      </c>
      <c r="F2129" s="19">
        <v>33</v>
      </c>
      <c r="G2129" s="36">
        <v>45632</v>
      </c>
      <c r="H2129" s="19">
        <v>2</v>
      </c>
      <c r="I2129" s="19">
        <v>0</v>
      </c>
      <c r="J2129" s="19">
        <v>0</v>
      </c>
      <c r="L2129" s="19">
        <v>1</v>
      </c>
      <c r="M2129" s="19">
        <v>4225212</v>
      </c>
      <c r="N2129" s="19" t="s">
        <v>220</v>
      </c>
      <c r="O2129" s="19">
        <v>1310</v>
      </c>
      <c r="P2129" s="229">
        <v>45632.212245370371</v>
      </c>
      <c r="Q2129" s="19">
        <v>1.31</v>
      </c>
      <c r="R2129" s="19" t="s">
        <v>52</v>
      </c>
      <c r="S2129" s="62" t="s">
        <v>188</v>
      </c>
    </row>
    <row r="2130" spans="1:19" x14ac:dyDescent="0.25">
      <c r="A2130" s="62" t="s">
        <v>188</v>
      </c>
      <c r="B2130" s="19">
        <v>34713125</v>
      </c>
      <c r="C2130" s="19" t="s">
        <v>7589</v>
      </c>
      <c r="D2130" s="19">
        <v>377300</v>
      </c>
      <c r="E2130" s="19">
        <v>4595714</v>
      </c>
      <c r="F2130" s="19">
        <v>34</v>
      </c>
      <c r="G2130" s="36">
        <v>45632</v>
      </c>
      <c r="H2130" s="19">
        <v>0</v>
      </c>
      <c r="I2130" s="19">
        <v>0</v>
      </c>
      <c r="J2130" s="19">
        <v>1938</v>
      </c>
      <c r="K2130" s="19" t="s">
        <v>163</v>
      </c>
      <c r="L2130" s="19">
        <v>1</v>
      </c>
      <c r="M2130" s="19">
        <v>4010454</v>
      </c>
      <c r="N2130" s="19" t="s">
        <v>218</v>
      </c>
      <c r="O2130" s="19">
        <v>2720</v>
      </c>
      <c r="P2130" s="229">
        <v>45632.212280092594</v>
      </c>
      <c r="Q2130" s="19">
        <v>2.72</v>
      </c>
      <c r="R2130" s="19" t="s">
        <v>52</v>
      </c>
      <c r="S2130" s="62" t="s">
        <v>188</v>
      </c>
    </row>
    <row r="2131" spans="1:19" x14ac:dyDescent="0.25">
      <c r="A2131" s="62" t="s">
        <v>188</v>
      </c>
      <c r="B2131" s="19">
        <v>34713125</v>
      </c>
      <c r="C2131" s="19" t="s">
        <v>7589</v>
      </c>
      <c r="D2131" s="19">
        <v>377300</v>
      </c>
      <c r="E2131" s="19">
        <v>4595714</v>
      </c>
      <c r="F2131" s="19">
        <v>35</v>
      </c>
      <c r="G2131" s="36">
        <v>45632</v>
      </c>
      <c r="H2131" s="19">
        <v>0</v>
      </c>
      <c r="I2131" s="19">
        <v>1</v>
      </c>
      <c r="J2131" s="19">
        <v>0</v>
      </c>
      <c r="L2131" s="19">
        <v>1</v>
      </c>
      <c r="O2131" s="19">
        <v>905643</v>
      </c>
      <c r="P2131" s="229">
        <v>45632.222754629627</v>
      </c>
      <c r="Q2131" s="19">
        <v>905.64300000000003</v>
      </c>
      <c r="R2131" s="19" t="s">
        <v>52</v>
      </c>
      <c r="S2131" s="62" t="s">
        <v>188</v>
      </c>
    </row>
    <row r="2132" spans="1:19" x14ac:dyDescent="0.25">
      <c r="A2132" s="62" t="s">
        <v>188</v>
      </c>
      <c r="B2132" s="19">
        <v>34713125</v>
      </c>
      <c r="C2132" s="19" t="s">
        <v>7589</v>
      </c>
      <c r="D2132" s="19">
        <v>377300</v>
      </c>
      <c r="E2132" s="19">
        <v>4595714</v>
      </c>
      <c r="F2132" s="19">
        <v>36</v>
      </c>
      <c r="G2132" s="36">
        <v>45632</v>
      </c>
      <c r="H2132" s="19">
        <v>0</v>
      </c>
      <c r="I2132" s="19">
        <v>0</v>
      </c>
      <c r="J2132" s="19">
        <v>-3</v>
      </c>
      <c r="K2132" s="19" t="s">
        <v>185</v>
      </c>
      <c r="L2132" s="19">
        <v>1</v>
      </c>
      <c r="O2132" s="19">
        <v>9937</v>
      </c>
      <c r="P2132" s="229">
        <v>45632.222870370373</v>
      </c>
      <c r="Q2132" s="19">
        <v>9.9369999999999994</v>
      </c>
      <c r="R2132" s="19" t="s">
        <v>52</v>
      </c>
      <c r="S2132" s="62" t="s">
        <v>188</v>
      </c>
    </row>
    <row r="2133" spans="1:19" x14ac:dyDescent="0.25">
      <c r="A2133" s="62" t="s">
        <v>188</v>
      </c>
      <c r="B2133" s="19">
        <v>34713125</v>
      </c>
      <c r="C2133" s="19" t="s">
        <v>7589</v>
      </c>
      <c r="D2133" s="19">
        <v>377300</v>
      </c>
      <c r="E2133" s="19">
        <v>4595714</v>
      </c>
      <c r="F2133" s="19">
        <v>37</v>
      </c>
      <c r="G2133" s="36">
        <v>45632</v>
      </c>
      <c r="H2133" s="19">
        <v>1</v>
      </c>
      <c r="I2133" s="19">
        <v>0</v>
      </c>
      <c r="J2133" s="19">
        <v>0</v>
      </c>
      <c r="L2133" s="19">
        <v>1</v>
      </c>
      <c r="M2133" s="19">
        <v>4010454</v>
      </c>
      <c r="N2133" s="19" t="s">
        <v>218</v>
      </c>
      <c r="O2133" s="19">
        <v>28057</v>
      </c>
      <c r="P2133" s="229">
        <v>45632.223194444443</v>
      </c>
      <c r="Q2133" s="19">
        <v>28.056999999999999</v>
      </c>
      <c r="R2133" s="19" t="s">
        <v>52</v>
      </c>
      <c r="S2133" s="62" t="s">
        <v>188</v>
      </c>
    </row>
    <row r="2134" spans="1:19" x14ac:dyDescent="0.25">
      <c r="A2134" s="62" t="s">
        <v>188</v>
      </c>
      <c r="B2134" s="19">
        <v>34713125</v>
      </c>
      <c r="C2134" s="19" t="s">
        <v>7589</v>
      </c>
      <c r="D2134" s="19">
        <v>377300</v>
      </c>
      <c r="E2134" s="19">
        <v>4595714</v>
      </c>
      <c r="F2134" s="19">
        <v>38</v>
      </c>
      <c r="G2134" s="36">
        <v>45632</v>
      </c>
      <c r="H2134" s="19">
        <v>0</v>
      </c>
      <c r="I2134" s="19">
        <v>0</v>
      </c>
      <c r="J2134" s="19">
        <v>-4</v>
      </c>
      <c r="K2134" s="19" t="s">
        <v>186</v>
      </c>
      <c r="L2134" s="19">
        <v>1</v>
      </c>
      <c r="O2134" s="19">
        <v>183</v>
      </c>
      <c r="P2134" s="229">
        <v>45632.223194444443</v>
      </c>
      <c r="Q2134" s="19">
        <v>0.183</v>
      </c>
      <c r="R2134" s="19" t="s">
        <v>52</v>
      </c>
      <c r="S2134" s="62" t="s">
        <v>188</v>
      </c>
    </row>
    <row r="2135" spans="1:19" x14ac:dyDescent="0.25">
      <c r="A2135" s="62" t="s">
        <v>188</v>
      </c>
      <c r="B2135" s="19">
        <v>34713125</v>
      </c>
      <c r="C2135" s="19" t="s">
        <v>7589</v>
      </c>
      <c r="D2135" s="19">
        <v>377300</v>
      </c>
      <c r="E2135" s="19">
        <v>4595714</v>
      </c>
      <c r="F2135" s="19">
        <v>39</v>
      </c>
      <c r="G2135" s="36">
        <v>45632</v>
      </c>
      <c r="H2135" s="19">
        <v>2</v>
      </c>
      <c r="I2135" s="19">
        <v>0</v>
      </c>
      <c r="J2135" s="19">
        <v>0</v>
      </c>
      <c r="L2135" s="19">
        <v>1</v>
      </c>
      <c r="M2135" s="19">
        <v>4225212</v>
      </c>
      <c r="N2135" s="19" t="s">
        <v>220</v>
      </c>
      <c r="O2135" s="19">
        <v>3757</v>
      </c>
      <c r="P2135" s="229">
        <v>45632.223240740743</v>
      </c>
      <c r="Q2135" s="19">
        <v>3.7570000000000001</v>
      </c>
      <c r="R2135" s="19" t="s">
        <v>52</v>
      </c>
      <c r="S2135" s="62" t="s">
        <v>188</v>
      </c>
    </row>
    <row r="2136" spans="1:19" x14ac:dyDescent="0.25">
      <c r="A2136" s="62" t="s">
        <v>188</v>
      </c>
      <c r="B2136" s="19">
        <v>34713125</v>
      </c>
      <c r="C2136" s="19" t="s">
        <v>7589</v>
      </c>
      <c r="D2136" s="19">
        <v>377300</v>
      </c>
      <c r="E2136" s="19">
        <v>4595714</v>
      </c>
      <c r="F2136" s="19">
        <v>40</v>
      </c>
      <c r="G2136" s="36">
        <v>45632</v>
      </c>
      <c r="H2136" s="19">
        <v>0</v>
      </c>
      <c r="I2136" s="19">
        <v>0</v>
      </c>
      <c r="J2136" s="19">
        <v>1938</v>
      </c>
      <c r="K2136" s="19" t="s">
        <v>163</v>
      </c>
      <c r="L2136" s="19">
        <v>1</v>
      </c>
      <c r="M2136" s="19">
        <v>4010454</v>
      </c>
      <c r="N2136" s="19" t="s">
        <v>218</v>
      </c>
      <c r="O2136" s="19">
        <v>6726</v>
      </c>
      <c r="P2136" s="229">
        <v>45632.223321759258</v>
      </c>
      <c r="Q2136" s="19">
        <v>6.726</v>
      </c>
      <c r="R2136" s="19" t="s">
        <v>52</v>
      </c>
      <c r="S2136" s="62" t="s">
        <v>188</v>
      </c>
    </row>
    <row r="2137" spans="1:19" x14ac:dyDescent="0.25">
      <c r="A2137" s="62" t="s">
        <v>188</v>
      </c>
      <c r="B2137" s="19">
        <v>34713125</v>
      </c>
      <c r="C2137" s="19" t="s">
        <v>7589</v>
      </c>
      <c r="D2137" s="19">
        <v>377300</v>
      </c>
      <c r="E2137" s="19">
        <v>4595714</v>
      </c>
      <c r="F2137" s="19">
        <v>41</v>
      </c>
      <c r="G2137" s="36">
        <v>45632</v>
      </c>
      <c r="H2137" s="19">
        <v>0</v>
      </c>
      <c r="I2137" s="19">
        <v>1</v>
      </c>
      <c r="J2137" s="19">
        <v>0</v>
      </c>
      <c r="L2137" s="19">
        <v>1</v>
      </c>
      <c r="O2137" s="19">
        <v>221540</v>
      </c>
      <c r="P2137" s="229">
        <v>45632.22587962963</v>
      </c>
      <c r="Q2137" s="19">
        <v>221.54</v>
      </c>
      <c r="R2137" s="19" t="s">
        <v>52</v>
      </c>
      <c r="S2137" s="62" t="s">
        <v>188</v>
      </c>
    </row>
    <row r="2138" spans="1:19" x14ac:dyDescent="0.25">
      <c r="A2138" s="62" t="s">
        <v>188</v>
      </c>
      <c r="B2138" s="19">
        <v>34713125</v>
      </c>
      <c r="C2138" s="19" t="s">
        <v>7589</v>
      </c>
      <c r="D2138" s="19">
        <v>377300</v>
      </c>
      <c r="E2138" s="19">
        <v>4595714</v>
      </c>
      <c r="F2138" s="19">
        <v>42</v>
      </c>
      <c r="G2138" s="36">
        <v>45632</v>
      </c>
      <c r="H2138" s="19">
        <v>1</v>
      </c>
      <c r="I2138" s="19">
        <v>0</v>
      </c>
      <c r="J2138" s="19">
        <v>0</v>
      </c>
      <c r="L2138" s="19">
        <v>1</v>
      </c>
      <c r="M2138" s="19">
        <v>431936</v>
      </c>
      <c r="N2138" s="19" t="s">
        <v>223</v>
      </c>
      <c r="O2138" s="19">
        <v>30014</v>
      </c>
      <c r="P2138" s="229">
        <v>45632.226226851853</v>
      </c>
      <c r="Q2138" s="19">
        <v>30.013999999999999</v>
      </c>
      <c r="R2138" s="19" t="s">
        <v>52</v>
      </c>
      <c r="S2138" s="62" t="s">
        <v>188</v>
      </c>
    </row>
    <row r="2139" spans="1:19" x14ac:dyDescent="0.25">
      <c r="A2139" s="62" t="s">
        <v>188</v>
      </c>
      <c r="B2139" s="19">
        <v>34713125</v>
      </c>
      <c r="C2139" s="19" t="s">
        <v>7589</v>
      </c>
      <c r="D2139" s="19">
        <v>377300</v>
      </c>
      <c r="E2139" s="19">
        <v>4595714</v>
      </c>
      <c r="F2139" s="19">
        <v>43</v>
      </c>
      <c r="G2139" s="36">
        <v>45632</v>
      </c>
      <c r="H2139" s="19">
        <v>0</v>
      </c>
      <c r="I2139" s="19">
        <v>0</v>
      </c>
      <c r="J2139" s="19">
        <v>-1</v>
      </c>
      <c r="K2139" s="19" t="s">
        <v>119</v>
      </c>
      <c r="L2139" s="19">
        <v>1</v>
      </c>
      <c r="O2139" s="19">
        <v>8866</v>
      </c>
      <c r="P2139" s="229">
        <v>45632.226331018515</v>
      </c>
      <c r="Q2139" s="19">
        <v>8.8659999999999997</v>
      </c>
      <c r="R2139" s="19" t="s">
        <v>52</v>
      </c>
      <c r="S2139" s="62" t="s">
        <v>188</v>
      </c>
    </row>
    <row r="2140" spans="1:19" x14ac:dyDescent="0.25">
      <c r="A2140" s="62" t="s">
        <v>188</v>
      </c>
      <c r="B2140" s="19">
        <v>34713125</v>
      </c>
      <c r="C2140" s="19" t="s">
        <v>7589</v>
      </c>
      <c r="D2140" s="19">
        <v>377300</v>
      </c>
      <c r="E2140" s="19">
        <v>4595714</v>
      </c>
      <c r="F2140" s="19">
        <v>44</v>
      </c>
      <c r="G2140" s="36">
        <v>45632</v>
      </c>
      <c r="H2140" s="19">
        <v>0</v>
      </c>
      <c r="I2140" s="19">
        <v>1</v>
      </c>
      <c r="J2140" s="19">
        <v>0</v>
      </c>
      <c r="L2140" s="19">
        <v>1</v>
      </c>
      <c r="O2140" s="19">
        <v>299720</v>
      </c>
      <c r="P2140" s="229">
        <v>45632.229803240742</v>
      </c>
      <c r="Q2140" s="19">
        <v>299.72000000000003</v>
      </c>
      <c r="R2140" s="19" t="s">
        <v>52</v>
      </c>
      <c r="S2140" s="62" t="s">
        <v>188</v>
      </c>
    </row>
    <row r="2141" spans="1:19" x14ac:dyDescent="0.25">
      <c r="A2141" s="62" t="s">
        <v>188</v>
      </c>
      <c r="B2141" s="19">
        <v>34713125</v>
      </c>
      <c r="C2141" s="19" t="s">
        <v>7589</v>
      </c>
      <c r="D2141" s="19">
        <v>377300</v>
      </c>
      <c r="E2141" s="19">
        <v>4595714</v>
      </c>
      <c r="F2141" s="19">
        <v>45</v>
      </c>
      <c r="G2141" s="36">
        <v>45632</v>
      </c>
      <c r="H2141" s="19">
        <v>0</v>
      </c>
      <c r="I2141" s="19">
        <v>0</v>
      </c>
      <c r="J2141" s="19">
        <v>1934</v>
      </c>
      <c r="K2141" s="19" t="s">
        <v>160</v>
      </c>
      <c r="L2141" s="19">
        <v>1</v>
      </c>
      <c r="O2141" s="19">
        <v>1061944</v>
      </c>
      <c r="P2141" s="229">
        <v>45632.242094907408</v>
      </c>
      <c r="Q2141" s="19">
        <v>1061.944</v>
      </c>
      <c r="R2141" s="19" t="s">
        <v>52</v>
      </c>
      <c r="S2141" s="62" t="s">
        <v>188</v>
      </c>
    </row>
    <row r="2142" spans="1:19" x14ac:dyDescent="0.25">
      <c r="A2142" s="62" t="s">
        <v>188</v>
      </c>
      <c r="B2142" s="19">
        <v>34713125</v>
      </c>
      <c r="C2142" s="19" t="s">
        <v>7589</v>
      </c>
      <c r="D2142" s="19">
        <v>377300</v>
      </c>
      <c r="E2142" s="19">
        <v>4595714</v>
      </c>
      <c r="F2142" s="19">
        <v>46</v>
      </c>
      <c r="G2142" s="36">
        <v>45632</v>
      </c>
      <c r="H2142" s="19">
        <v>0</v>
      </c>
      <c r="I2142" s="19">
        <v>1</v>
      </c>
      <c r="J2142" s="19">
        <v>0</v>
      </c>
      <c r="L2142" s="19">
        <v>1</v>
      </c>
      <c r="O2142" s="19">
        <v>23</v>
      </c>
      <c r="P2142" s="229">
        <v>45632.242094907408</v>
      </c>
      <c r="Q2142" s="19">
        <v>2.3E-2</v>
      </c>
      <c r="R2142" s="19" t="s">
        <v>52</v>
      </c>
      <c r="S2142" s="62" t="s">
        <v>188</v>
      </c>
    </row>
    <row r="2143" spans="1:19" x14ac:dyDescent="0.25">
      <c r="A2143" s="62" t="s">
        <v>188</v>
      </c>
      <c r="B2143" s="19">
        <v>34713125</v>
      </c>
      <c r="C2143" s="19" t="s">
        <v>7589</v>
      </c>
      <c r="D2143" s="19">
        <v>377300</v>
      </c>
      <c r="E2143" s="19">
        <v>4595714</v>
      </c>
      <c r="F2143" s="19">
        <v>47</v>
      </c>
      <c r="G2143" s="36">
        <v>45632</v>
      </c>
      <c r="H2143" s="19">
        <v>0</v>
      </c>
      <c r="I2143" s="19">
        <v>0</v>
      </c>
      <c r="J2143" s="19">
        <v>-3</v>
      </c>
      <c r="K2143" s="19" t="s">
        <v>185</v>
      </c>
      <c r="L2143" s="19">
        <v>1</v>
      </c>
      <c r="O2143" s="19">
        <v>7670</v>
      </c>
      <c r="P2143" s="229">
        <v>45632.2421875</v>
      </c>
      <c r="Q2143" s="19">
        <v>7.67</v>
      </c>
      <c r="R2143" s="19" t="s">
        <v>52</v>
      </c>
      <c r="S2143" s="62" t="s">
        <v>188</v>
      </c>
    </row>
    <row r="2144" spans="1:19" x14ac:dyDescent="0.25">
      <c r="A2144" s="62" t="s">
        <v>188</v>
      </c>
      <c r="B2144" s="19">
        <v>34713125</v>
      </c>
      <c r="C2144" s="19" t="s">
        <v>7589</v>
      </c>
      <c r="D2144" s="19">
        <v>377300</v>
      </c>
      <c r="E2144" s="19">
        <v>4595714</v>
      </c>
      <c r="F2144" s="19">
        <v>48</v>
      </c>
      <c r="G2144" s="36">
        <v>45632</v>
      </c>
      <c r="H2144" s="19">
        <v>1</v>
      </c>
      <c r="I2144" s="19">
        <v>0</v>
      </c>
      <c r="J2144" s="19">
        <v>0</v>
      </c>
      <c r="L2144" s="19">
        <v>1</v>
      </c>
      <c r="M2144" s="19">
        <v>4010454</v>
      </c>
      <c r="N2144" s="19" t="s">
        <v>218</v>
      </c>
      <c r="O2144" s="19">
        <v>525780</v>
      </c>
      <c r="P2144" s="229">
        <v>45632.248263888891</v>
      </c>
      <c r="Q2144" s="19">
        <v>525.78</v>
      </c>
      <c r="R2144" s="19" t="s">
        <v>52</v>
      </c>
      <c r="S2144" s="62" t="s">
        <v>188</v>
      </c>
    </row>
    <row r="2145" spans="1:19" x14ac:dyDescent="0.25">
      <c r="A2145" s="62" t="s">
        <v>188</v>
      </c>
      <c r="B2145" s="19">
        <v>34713125</v>
      </c>
      <c r="C2145" s="19" t="s">
        <v>7589</v>
      </c>
      <c r="D2145" s="19">
        <v>377300</v>
      </c>
      <c r="E2145" s="19">
        <v>4595714</v>
      </c>
      <c r="F2145" s="19">
        <v>49</v>
      </c>
      <c r="G2145" s="36">
        <v>45632</v>
      </c>
      <c r="H2145" s="19">
        <v>0</v>
      </c>
      <c r="I2145" s="19">
        <v>0</v>
      </c>
      <c r="J2145" s="19">
        <v>1938</v>
      </c>
      <c r="K2145" s="19" t="s">
        <v>163</v>
      </c>
      <c r="L2145" s="19">
        <v>1</v>
      </c>
      <c r="M2145" s="19">
        <v>4010454</v>
      </c>
      <c r="N2145" s="19" t="s">
        <v>218</v>
      </c>
      <c r="O2145" s="19">
        <v>235653</v>
      </c>
      <c r="P2145" s="229">
        <v>45632.25099537037</v>
      </c>
      <c r="Q2145" s="19">
        <v>235.65299999999999</v>
      </c>
      <c r="R2145" s="19" t="s">
        <v>52</v>
      </c>
      <c r="S2145" s="62" t="s">
        <v>188</v>
      </c>
    </row>
    <row r="2146" spans="1:19" x14ac:dyDescent="0.25">
      <c r="A2146" s="62" t="s">
        <v>188</v>
      </c>
      <c r="B2146" s="19">
        <v>34713125</v>
      </c>
      <c r="C2146" s="19" t="s">
        <v>7589</v>
      </c>
      <c r="D2146" s="19">
        <v>377300</v>
      </c>
      <c r="E2146" s="19">
        <v>4595714</v>
      </c>
      <c r="F2146" s="19">
        <v>50</v>
      </c>
      <c r="G2146" s="36">
        <v>45632</v>
      </c>
      <c r="H2146" s="19">
        <v>0</v>
      </c>
      <c r="I2146" s="19">
        <v>1</v>
      </c>
      <c r="J2146" s="19">
        <v>0</v>
      </c>
      <c r="L2146" s="19">
        <v>1</v>
      </c>
      <c r="O2146" s="19">
        <v>938557</v>
      </c>
      <c r="P2146" s="229">
        <v>45632.261863425927</v>
      </c>
      <c r="Q2146" s="19">
        <v>938.55700000000002</v>
      </c>
      <c r="R2146" s="19" t="s">
        <v>52</v>
      </c>
      <c r="S2146" s="62" t="s">
        <v>188</v>
      </c>
    </row>
    <row r="2147" spans="1:19" x14ac:dyDescent="0.25">
      <c r="A2147" s="62" t="s">
        <v>188</v>
      </c>
      <c r="B2147" s="19">
        <v>34713125</v>
      </c>
      <c r="C2147" s="19" t="s">
        <v>7589</v>
      </c>
      <c r="D2147" s="19">
        <v>377300</v>
      </c>
      <c r="E2147" s="19">
        <v>4595714</v>
      </c>
      <c r="F2147" s="19">
        <v>51</v>
      </c>
      <c r="G2147" s="36">
        <v>45632</v>
      </c>
      <c r="H2147" s="19">
        <v>0</v>
      </c>
      <c r="I2147" s="19">
        <v>0</v>
      </c>
      <c r="J2147" s="19">
        <v>1933</v>
      </c>
      <c r="K2147" s="19" t="s">
        <v>167</v>
      </c>
      <c r="L2147" s="19">
        <v>1</v>
      </c>
      <c r="O2147" s="19">
        <v>1856003</v>
      </c>
      <c r="P2147" s="229">
        <v>45632.28334490741</v>
      </c>
      <c r="Q2147" s="19">
        <v>1856.0029999999999</v>
      </c>
      <c r="R2147" s="19" t="s">
        <v>52</v>
      </c>
      <c r="S2147" s="62" t="s">
        <v>188</v>
      </c>
    </row>
    <row r="2148" spans="1:19" x14ac:dyDescent="0.25">
      <c r="A2148" s="62" t="s">
        <v>188</v>
      </c>
      <c r="B2148" s="19">
        <v>34713125</v>
      </c>
      <c r="C2148" s="19" t="s">
        <v>7589</v>
      </c>
      <c r="D2148" s="19">
        <v>377300</v>
      </c>
      <c r="E2148" s="19">
        <v>4595714</v>
      </c>
      <c r="F2148" s="19">
        <v>52</v>
      </c>
      <c r="G2148" s="36">
        <v>45632</v>
      </c>
      <c r="H2148" s="19">
        <v>0</v>
      </c>
      <c r="I2148" s="19">
        <v>1</v>
      </c>
      <c r="J2148" s="19">
        <v>0</v>
      </c>
      <c r="L2148" s="19">
        <v>1</v>
      </c>
      <c r="O2148" s="19">
        <v>1799774</v>
      </c>
      <c r="P2148" s="229">
        <v>45632.304166666669</v>
      </c>
      <c r="Q2148" s="19">
        <v>1799.7739999999999</v>
      </c>
      <c r="R2148" s="19" t="s">
        <v>52</v>
      </c>
      <c r="S2148" s="62" t="s">
        <v>188</v>
      </c>
    </row>
    <row r="2149" spans="1:19" x14ac:dyDescent="0.25">
      <c r="A2149" s="62" t="s">
        <v>188</v>
      </c>
      <c r="B2149" s="19">
        <v>34713125</v>
      </c>
      <c r="C2149" s="19" t="s">
        <v>7589</v>
      </c>
      <c r="D2149" s="19">
        <v>377300</v>
      </c>
      <c r="E2149" s="19">
        <v>4595714</v>
      </c>
      <c r="F2149" s="19">
        <v>53</v>
      </c>
      <c r="G2149" s="36">
        <v>45632</v>
      </c>
      <c r="H2149" s="19">
        <v>0</v>
      </c>
      <c r="I2149" s="19">
        <v>0</v>
      </c>
      <c r="J2149" s="19">
        <v>-3</v>
      </c>
      <c r="K2149" s="19" t="s">
        <v>185</v>
      </c>
      <c r="L2149" s="19">
        <v>1</v>
      </c>
      <c r="O2149" s="19">
        <v>8690</v>
      </c>
      <c r="P2149" s="229">
        <v>45632.304270833331</v>
      </c>
      <c r="Q2149" s="19">
        <v>8.69</v>
      </c>
      <c r="R2149" s="19" t="s">
        <v>52</v>
      </c>
      <c r="S2149" s="62" t="s">
        <v>188</v>
      </c>
    </row>
    <row r="2150" spans="1:19" x14ac:dyDescent="0.25">
      <c r="A2150" s="62" t="s">
        <v>188</v>
      </c>
      <c r="B2150" s="19">
        <v>34713125</v>
      </c>
      <c r="C2150" s="19" t="s">
        <v>7589</v>
      </c>
      <c r="D2150" s="19">
        <v>377300</v>
      </c>
      <c r="E2150" s="19">
        <v>4595714</v>
      </c>
      <c r="F2150" s="19">
        <v>54</v>
      </c>
      <c r="G2150" s="36">
        <v>45632</v>
      </c>
      <c r="H2150" s="19">
        <v>1</v>
      </c>
      <c r="I2150" s="19">
        <v>0</v>
      </c>
      <c r="J2150" s="19">
        <v>0</v>
      </c>
      <c r="L2150" s="19">
        <v>1</v>
      </c>
      <c r="M2150" s="19">
        <v>4010454</v>
      </c>
      <c r="N2150" s="19" t="s">
        <v>218</v>
      </c>
      <c r="O2150" s="19">
        <v>234413</v>
      </c>
      <c r="P2150" s="229">
        <v>45632.306990740741</v>
      </c>
      <c r="Q2150" s="19">
        <v>234.41300000000001</v>
      </c>
      <c r="R2150" s="19" t="s">
        <v>52</v>
      </c>
      <c r="S2150" s="62" t="s">
        <v>188</v>
      </c>
    </row>
    <row r="2151" spans="1:19" x14ac:dyDescent="0.25">
      <c r="A2151" s="62" t="s">
        <v>188</v>
      </c>
      <c r="B2151" s="19">
        <v>34713125</v>
      </c>
      <c r="C2151" s="19" t="s">
        <v>7589</v>
      </c>
      <c r="D2151" s="19">
        <v>377300</v>
      </c>
      <c r="E2151" s="19">
        <v>4595714</v>
      </c>
      <c r="F2151" s="19">
        <v>55</v>
      </c>
      <c r="G2151" s="36">
        <v>45632</v>
      </c>
      <c r="H2151" s="19">
        <v>0</v>
      </c>
      <c r="I2151" s="19">
        <v>0</v>
      </c>
      <c r="J2151" s="19">
        <v>1938</v>
      </c>
      <c r="K2151" s="19" t="s">
        <v>163</v>
      </c>
      <c r="L2151" s="19">
        <v>1</v>
      </c>
      <c r="M2151" s="19">
        <v>4010454</v>
      </c>
      <c r="N2151" s="19" t="s">
        <v>218</v>
      </c>
      <c r="O2151" s="19">
        <v>773123</v>
      </c>
      <c r="P2151" s="229">
        <v>45632.315937500003</v>
      </c>
      <c r="Q2151" s="19">
        <v>773.12300000000005</v>
      </c>
      <c r="R2151" s="19" t="s">
        <v>52</v>
      </c>
      <c r="S2151" s="62" t="s">
        <v>188</v>
      </c>
    </row>
    <row r="2152" spans="1:19" x14ac:dyDescent="0.25">
      <c r="A2152" s="62" t="s">
        <v>188</v>
      </c>
      <c r="B2152" s="19">
        <v>34713125</v>
      </c>
      <c r="C2152" s="19" t="s">
        <v>7589</v>
      </c>
      <c r="D2152" s="19">
        <v>377300</v>
      </c>
      <c r="E2152" s="19">
        <v>4595714</v>
      </c>
      <c r="F2152" s="19">
        <v>56</v>
      </c>
      <c r="G2152" s="36">
        <v>45632</v>
      </c>
      <c r="H2152" s="19">
        <v>0</v>
      </c>
      <c r="I2152" s="19">
        <v>1</v>
      </c>
      <c r="J2152" s="19">
        <v>0</v>
      </c>
      <c r="L2152" s="19">
        <v>1</v>
      </c>
      <c r="O2152" s="19">
        <v>1112884</v>
      </c>
      <c r="P2152" s="229">
        <v>45632.328819444447</v>
      </c>
      <c r="Q2152" s="19">
        <v>1112.884</v>
      </c>
      <c r="R2152" s="19" t="s">
        <v>52</v>
      </c>
      <c r="S2152" s="62" t="s">
        <v>188</v>
      </c>
    </row>
    <row r="2153" spans="1:19" x14ac:dyDescent="0.25">
      <c r="A2153" s="62" t="s">
        <v>188</v>
      </c>
      <c r="B2153" s="19">
        <v>34713125</v>
      </c>
      <c r="C2153" s="19" t="s">
        <v>7589</v>
      </c>
      <c r="D2153" s="19">
        <v>377300</v>
      </c>
      <c r="E2153" s="19">
        <v>4595714</v>
      </c>
      <c r="F2153" s="19">
        <v>57</v>
      </c>
      <c r="G2153" s="36">
        <v>45632</v>
      </c>
      <c r="H2153" s="19">
        <v>1</v>
      </c>
      <c r="I2153" s="19">
        <v>0</v>
      </c>
      <c r="J2153" s="19">
        <v>0</v>
      </c>
      <c r="L2153" s="19">
        <v>1</v>
      </c>
      <c r="M2153" s="19">
        <v>431936</v>
      </c>
      <c r="N2153" s="19" t="s">
        <v>223</v>
      </c>
      <c r="O2153" s="19">
        <v>1733520</v>
      </c>
      <c r="P2153" s="229">
        <v>45632.348877314813</v>
      </c>
      <c r="Q2153" s="19">
        <v>1733.52</v>
      </c>
      <c r="R2153" s="19" t="s">
        <v>52</v>
      </c>
      <c r="S2153" s="62" t="s">
        <v>188</v>
      </c>
    </row>
    <row r="2154" spans="1:19" x14ac:dyDescent="0.25">
      <c r="A2154" s="62" t="s">
        <v>188</v>
      </c>
      <c r="B2154" s="19">
        <v>34713125</v>
      </c>
      <c r="C2154" s="19" t="s">
        <v>7589</v>
      </c>
      <c r="D2154" s="19">
        <v>377300</v>
      </c>
      <c r="E2154" s="19">
        <v>4595714</v>
      </c>
      <c r="F2154" s="19">
        <v>58</v>
      </c>
      <c r="G2154" s="36">
        <v>45632</v>
      </c>
      <c r="H2154" s="19">
        <v>0</v>
      </c>
      <c r="I2154" s="19">
        <v>0</v>
      </c>
      <c r="J2154" s="19">
        <v>1938</v>
      </c>
      <c r="K2154" s="19" t="s">
        <v>163</v>
      </c>
      <c r="L2154" s="19">
        <v>1</v>
      </c>
      <c r="M2154" s="19">
        <v>431936</v>
      </c>
      <c r="N2154" s="19" t="s">
        <v>223</v>
      </c>
      <c r="O2154" s="19">
        <v>2513</v>
      </c>
      <c r="P2154" s="229">
        <v>45632.348912037036</v>
      </c>
      <c r="Q2154" s="19">
        <v>2.5129999999999999</v>
      </c>
      <c r="R2154" s="19" t="s">
        <v>52</v>
      </c>
      <c r="S2154" s="62" t="s">
        <v>188</v>
      </c>
    </row>
    <row r="2155" spans="1:19" x14ac:dyDescent="0.25">
      <c r="A2155" s="62" t="s">
        <v>188</v>
      </c>
      <c r="B2155" s="19">
        <v>34713125</v>
      </c>
      <c r="C2155" s="19" t="s">
        <v>7589</v>
      </c>
      <c r="D2155" s="19">
        <v>377300</v>
      </c>
      <c r="E2155" s="19">
        <v>4595714</v>
      </c>
      <c r="F2155" s="19">
        <v>59</v>
      </c>
      <c r="G2155" s="36">
        <v>45632</v>
      </c>
      <c r="H2155" s="19">
        <v>0</v>
      </c>
      <c r="I2155" s="19">
        <v>1</v>
      </c>
      <c r="J2155" s="19">
        <v>0</v>
      </c>
      <c r="L2155" s="19">
        <v>1</v>
      </c>
      <c r="O2155" s="19">
        <v>2745910</v>
      </c>
      <c r="P2155" s="229">
        <v>45632.380682870367</v>
      </c>
      <c r="Q2155" s="19">
        <v>2745.91</v>
      </c>
      <c r="R2155" s="19" t="s">
        <v>52</v>
      </c>
      <c r="S2155" s="62" t="s">
        <v>188</v>
      </c>
    </row>
    <row r="2156" spans="1:19" x14ac:dyDescent="0.25">
      <c r="A2156" s="62" t="s">
        <v>188</v>
      </c>
      <c r="B2156" s="19">
        <v>34713125</v>
      </c>
      <c r="C2156" s="19" t="s">
        <v>7589</v>
      </c>
      <c r="D2156" s="19">
        <v>377300</v>
      </c>
      <c r="E2156" s="19">
        <v>4595714</v>
      </c>
      <c r="F2156" s="19">
        <v>60</v>
      </c>
      <c r="G2156" s="36">
        <v>45632</v>
      </c>
      <c r="H2156" s="19">
        <v>0</v>
      </c>
      <c r="I2156" s="19">
        <v>0</v>
      </c>
      <c r="J2156" s="19">
        <v>-3</v>
      </c>
      <c r="K2156" s="19" t="s">
        <v>185</v>
      </c>
      <c r="L2156" s="19">
        <v>1</v>
      </c>
      <c r="O2156" s="19">
        <v>17400</v>
      </c>
      <c r="P2156" s="229">
        <v>45632.380891203706</v>
      </c>
      <c r="Q2156" s="19">
        <v>17.399999999999999</v>
      </c>
      <c r="R2156" s="19" t="s">
        <v>52</v>
      </c>
      <c r="S2156" s="62" t="s">
        <v>188</v>
      </c>
    </row>
    <row r="2157" spans="1:19" x14ac:dyDescent="0.25">
      <c r="A2157" s="62" t="s">
        <v>188</v>
      </c>
      <c r="B2157" s="19">
        <v>34713125</v>
      </c>
      <c r="C2157" s="19" t="s">
        <v>7589</v>
      </c>
      <c r="D2157" s="19">
        <v>377300</v>
      </c>
      <c r="E2157" s="19">
        <v>4595714</v>
      </c>
      <c r="F2157" s="19">
        <v>61</v>
      </c>
      <c r="G2157" s="36">
        <v>45632</v>
      </c>
      <c r="H2157" s="19">
        <v>0</v>
      </c>
      <c r="I2157" s="19">
        <v>0</v>
      </c>
      <c r="J2157" s="19">
        <v>-1</v>
      </c>
      <c r="K2157" s="19" t="s">
        <v>119</v>
      </c>
      <c r="L2157" s="19">
        <v>1</v>
      </c>
      <c r="M2157" s="19">
        <v>4010454</v>
      </c>
      <c r="N2157" s="19" t="s">
        <v>218</v>
      </c>
      <c r="O2157" s="19">
        <v>180850</v>
      </c>
      <c r="P2157" s="229">
        <v>45632.382986111108</v>
      </c>
      <c r="Q2157" s="19">
        <v>180.85</v>
      </c>
      <c r="R2157" s="19" t="s">
        <v>52</v>
      </c>
      <c r="S2157" s="62" t="s">
        <v>188</v>
      </c>
    </row>
    <row r="2158" spans="1:19" x14ac:dyDescent="0.25">
      <c r="A2158" s="62" t="s">
        <v>188</v>
      </c>
      <c r="B2158" s="19">
        <v>34713125</v>
      </c>
      <c r="C2158" s="19" t="s">
        <v>7589</v>
      </c>
      <c r="D2158" s="19">
        <v>377300</v>
      </c>
      <c r="E2158" s="19">
        <v>4595714</v>
      </c>
      <c r="F2158" s="19">
        <v>62</v>
      </c>
      <c r="G2158" s="36">
        <v>45632</v>
      </c>
      <c r="H2158" s="19">
        <v>0</v>
      </c>
      <c r="I2158" s="19">
        <v>1</v>
      </c>
      <c r="J2158" s="19">
        <v>0</v>
      </c>
      <c r="L2158" s="19">
        <v>1</v>
      </c>
      <c r="O2158" s="19">
        <v>609700</v>
      </c>
      <c r="P2158" s="229">
        <v>45632.390034722222</v>
      </c>
      <c r="Q2158" s="19">
        <v>609.70000000000005</v>
      </c>
      <c r="R2158" s="19" t="s">
        <v>52</v>
      </c>
      <c r="S2158" s="62" t="s">
        <v>188</v>
      </c>
    </row>
    <row r="2159" spans="1:19" x14ac:dyDescent="0.25">
      <c r="A2159" s="62" t="s">
        <v>188</v>
      </c>
      <c r="B2159" s="19">
        <v>34713125</v>
      </c>
      <c r="C2159" s="19" t="s">
        <v>7589</v>
      </c>
      <c r="D2159" s="19">
        <v>377300</v>
      </c>
      <c r="E2159" s="19">
        <v>4595714</v>
      </c>
      <c r="F2159" s="19">
        <v>63</v>
      </c>
      <c r="G2159" s="36">
        <v>45632</v>
      </c>
      <c r="H2159" s="19">
        <v>0</v>
      </c>
      <c r="I2159" s="19">
        <v>0</v>
      </c>
      <c r="J2159" s="19">
        <v>-3</v>
      </c>
      <c r="K2159" s="19" t="s">
        <v>185</v>
      </c>
      <c r="L2159" s="19">
        <v>1</v>
      </c>
      <c r="O2159" s="19">
        <v>17993</v>
      </c>
      <c r="P2159" s="229">
        <v>45632.390243055554</v>
      </c>
      <c r="Q2159" s="19">
        <v>17.992999999999999</v>
      </c>
      <c r="R2159" s="19" t="s">
        <v>52</v>
      </c>
      <c r="S2159" s="62" t="s">
        <v>188</v>
      </c>
    </row>
    <row r="2160" spans="1:19" x14ac:dyDescent="0.25">
      <c r="A2160" s="62" t="s">
        <v>188</v>
      </c>
      <c r="B2160" s="19">
        <v>34713125</v>
      </c>
      <c r="C2160" s="19" t="s">
        <v>7589</v>
      </c>
      <c r="D2160" s="19">
        <v>377300</v>
      </c>
      <c r="E2160" s="19">
        <v>4595714</v>
      </c>
      <c r="F2160" s="19">
        <v>64</v>
      </c>
      <c r="G2160" s="36">
        <v>45632</v>
      </c>
      <c r="H2160" s="19">
        <v>0</v>
      </c>
      <c r="I2160" s="19">
        <v>0</v>
      </c>
      <c r="J2160" s="19">
        <v>-1</v>
      </c>
      <c r="K2160" s="19" t="s">
        <v>119</v>
      </c>
      <c r="L2160" s="19">
        <v>1</v>
      </c>
      <c r="M2160" s="19">
        <v>4010454</v>
      </c>
      <c r="N2160" s="19" t="s">
        <v>218</v>
      </c>
      <c r="O2160" s="19">
        <v>336397</v>
      </c>
      <c r="P2160" s="229">
        <v>45632.394143518519</v>
      </c>
      <c r="Q2160" s="19">
        <v>336.39699999999999</v>
      </c>
      <c r="R2160" s="19" t="s">
        <v>52</v>
      </c>
      <c r="S2160" s="62" t="s">
        <v>188</v>
      </c>
    </row>
    <row r="2161" spans="1:19" x14ac:dyDescent="0.25">
      <c r="A2161" s="62" t="s">
        <v>188</v>
      </c>
      <c r="B2161" s="19">
        <v>34713125</v>
      </c>
      <c r="C2161" s="19" t="s">
        <v>7589</v>
      </c>
      <c r="D2161" s="19">
        <v>377300</v>
      </c>
      <c r="E2161" s="19">
        <v>4595714</v>
      </c>
      <c r="F2161" s="19">
        <v>65</v>
      </c>
      <c r="G2161" s="36">
        <v>45632</v>
      </c>
      <c r="H2161" s="19">
        <v>0</v>
      </c>
      <c r="I2161" s="19">
        <v>1</v>
      </c>
      <c r="J2161" s="19">
        <v>0</v>
      </c>
      <c r="L2161" s="19">
        <v>1</v>
      </c>
      <c r="O2161" s="19">
        <v>1305100</v>
      </c>
      <c r="P2161" s="229">
        <v>45632.409247685187</v>
      </c>
      <c r="Q2161" s="19">
        <v>1305.0999999999999</v>
      </c>
      <c r="R2161" s="19" t="s">
        <v>52</v>
      </c>
      <c r="S2161" s="62" t="s">
        <v>188</v>
      </c>
    </row>
    <row r="2162" spans="1:19" x14ac:dyDescent="0.25">
      <c r="A2162" s="62" t="s">
        <v>188</v>
      </c>
      <c r="B2162" s="19">
        <v>34713125</v>
      </c>
      <c r="C2162" s="19" t="s">
        <v>7589</v>
      </c>
      <c r="D2162" s="19">
        <v>377300</v>
      </c>
      <c r="E2162" s="19">
        <v>4595714</v>
      </c>
      <c r="F2162" s="19">
        <v>66</v>
      </c>
      <c r="G2162" s="36">
        <v>45632</v>
      </c>
      <c r="H2162" s="19">
        <v>1</v>
      </c>
      <c r="I2162" s="19">
        <v>0</v>
      </c>
      <c r="J2162" s="19">
        <v>0</v>
      </c>
      <c r="L2162" s="19">
        <v>1</v>
      </c>
      <c r="M2162" s="19">
        <v>431935</v>
      </c>
      <c r="N2162" s="19" t="s">
        <v>224</v>
      </c>
      <c r="O2162" s="19">
        <v>404217</v>
      </c>
      <c r="P2162" s="229">
        <v>45632.413923611108</v>
      </c>
      <c r="Q2162" s="19">
        <v>404.21699999999998</v>
      </c>
      <c r="R2162" s="19" t="s">
        <v>52</v>
      </c>
      <c r="S2162" s="62" t="s">
        <v>188</v>
      </c>
    </row>
    <row r="2163" spans="1:19" x14ac:dyDescent="0.25">
      <c r="A2163" s="62" t="s">
        <v>188</v>
      </c>
      <c r="B2163" s="19">
        <v>34713125</v>
      </c>
      <c r="C2163" s="19" t="s">
        <v>7589</v>
      </c>
      <c r="D2163" s="19">
        <v>377300</v>
      </c>
      <c r="E2163" s="19">
        <v>4595714</v>
      </c>
      <c r="F2163" s="19">
        <v>67</v>
      </c>
      <c r="G2163" s="36">
        <v>45632</v>
      </c>
      <c r="H2163" s="19">
        <v>0</v>
      </c>
      <c r="I2163" s="19">
        <v>0</v>
      </c>
      <c r="J2163" s="19">
        <v>1938</v>
      </c>
      <c r="K2163" s="19" t="s">
        <v>163</v>
      </c>
      <c r="L2163" s="19">
        <v>1</v>
      </c>
      <c r="M2163" s="19">
        <v>431935</v>
      </c>
      <c r="N2163" s="19" t="s">
        <v>224</v>
      </c>
      <c r="O2163" s="19">
        <v>2290</v>
      </c>
      <c r="P2163" s="229">
        <v>45632.413946759261</v>
      </c>
      <c r="Q2163" s="19">
        <v>2.29</v>
      </c>
      <c r="R2163" s="19" t="s">
        <v>52</v>
      </c>
      <c r="S2163" s="62" t="s">
        <v>188</v>
      </c>
    </row>
    <row r="2164" spans="1:19" x14ac:dyDescent="0.25">
      <c r="A2164" s="62" t="s">
        <v>188</v>
      </c>
      <c r="B2164" s="19">
        <v>34713125</v>
      </c>
      <c r="C2164" s="19" t="s">
        <v>7589</v>
      </c>
      <c r="D2164" s="19">
        <v>377300</v>
      </c>
      <c r="E2164" s="19">
        <v>4595714</v>
      </c>
      <c r="F2164" s="19">
        <v>68</v>
      </c>
      <c r="G2164" s="36">
        <v>45632</v>
      </c>
      <c r="H2164" s="19">
        <v>0</v>
      </c>
      <c r="I2164" s="19">
        <v>1</v>
      </c>
      <c r="J2164" s="19">
        <v>0</v>
      </c>
      <c r="L2164" s="19">
        <v>1</v>
      </c>
      <c r="O2164" s="19">
        <v>1079276</v>
      </c>
      <c r="P2164" s="229">
        <v>45632.426446759258</v>
      </c>
      <c r="Q2164" s="19">
        <v>1079.2760000000001</v>
      </c>
      <c r="R2164" s="19" t="s">
        <v>52</v>
      </c>
      <c r="S2164" s="62" t="s">
        <v>188</v>
      </c>
    </row>
    <row r="2165" spans="1:19" x14ac:dyDescent="0.25">
      <c r="A2165" s="62" t="s">
        <v>188</v>
      </c>
      <c r="B2165" s="19">
        <v>34713125</v>
      </c>
      <c r="C2165" s="19" t="s">
        <v>7589</v>
      </c>
      <c r="D2165" s="19">
        <v>377300</v>
      </c>
      <c r="E2165" s="19">
        <v>4595714</v>
      </c>
      <c r="F2165" s="19">
        <v>69</v>
      </c>
      <c r="G2165" s="36">
        <v>45632</v>
      </c>
      <c r="H2165" s="19">
        <v>0</v>
      </c>
      <c r="I2165" s="19">
        <v>0</v>
      </c>
      <c r="J2165" s="19">
        <v>0</v>
      </c>
      <c r="L2165" s="19">
        <v>2</v>
      </c>
      <c r="O2165" s="19">
        <v>0</v>
      </c>
      <c r="P2165" s="229">
        <v>45632.426446759258</v>
      </c>
      <c r="Q2165" s="19">
        <v>0</v>
      </c>
      <c r="R2165" s="19" t="s">
        <v>52</v>
      </c>
      <c r="S2165" s="62" t="s">
        <v>188</v>
      </c>
    </row>
    <row r="2166" spans="1:19" x14ac:dyDescent="0.25">
      <c r="A2166" s="62" t="s">
        <v>2241</v>
      </c>
      <c r="B2166" s="19">
        <v>6940926</v>
      </c>
      <c r="C2166" s="19" t="s">
        <v>7610</v>
      </c>
      <c r="D2166" s="19">
        <v>377308</v>
      </c>
      <c r="E2166" s="19">
        <v>4595714</v>
      </c>
      <c r="F2166" s="19">
        <v>1</v>
      </c>
      <c r="G2166" s="36">
        <v>45628</v>
      </c>
      <c r="H2166" s="19">
        <v>0</v>
      </c>
      <c r="I2166" s="19">
        <v>0</v>
      </c>
      <c r="J2166" s="19">
        <v>0</v>
      </c>
      <c r="L2166" s="19">
        <v>0</v>
      </c>
      <c r="O2166" s="19">
        <v>4</v>
      </c>
      <c r="P2166" s="229">
        <v>45628.321759259263</v>
      </c>
      <c r="Q2166" s="19">
        <v>4.0000000000000001E-3</v>
      </c>
      <c r="R2166" s="19" t="s">
        <v>43</v>
      </c>
      <c r="S2166" s="62" t="s">
        <v>2241</v>
      </c>
    </row>
    <row r="2167" spans="1:19" x14ac:dyDescent="0.25">
      <c r="A2167" s="62" t="s">
        <v>2241</v>
      </c>
      <c r="B2167" s="19">
        <v>6940926</v>
      </c>
      <c r="C2167" s="19" t="s">
        <v>7610</v>
      </c>
      <c r="D2167" s="19">
        <v>377308</v>
      </c>
      <c r="E2167" s="19">
        <v>4595714</v>
      </c>
      <c r="F2167" s="19">
        <v>2</v>
      </c>
      <c r="G2167" s="36">
        <v>45628</v>
      </c>
      <c r="H2167" s="19">
        <v>0</v>
      </c>
      <c r="I2167" s="19">
        <v>0</v>
      </c>
      <c r="J2167" s="19">
        <v>0</v>
      </c>
      <c r="L2167" s="19">
        <v>1</v>
      </c>
      <c r="O2167" s="19">
        <v>20483</v>
      </c>
      <c r="P2167" s="229">
        <v>45628.322002314817</v>
      </c>
      <c r="Q2167" s="19">
        <v>20.483000000000001</v>
      </c>
      <c r="R2167" s="19" t="s">
        <v>43</v>
      </c>
      <c r="S2167" s="62" t="s">
        <v>2241</v>
      </c>
    </row>
    <row r="2168" spans="1:19" x14ac:dyDescent="0.25">
      <c r="A2168" s="62" t="s">
        <v>2241</v>
      </c>
      <c r="B2168" s="19">
        <v>6940926</v>
      </c>
      <c r="C2168" s="19" t="s">
        <v>7610</v>
      </c>
      <c r="D2168" s="19">
        <v>377308</v>
      </c>
      <c r="E2168" s="19">
        <v>4595714</v>
      </c>
      <c r="F2168" s="19">
        <v>3</v>
      </c>
      <c r="G2168" s="36">
        <v>45628</v>
      </c>
      <c r="H2168" s="19">
        <v>0</v>
      </c>
      <c r="I2168" s="19">
        <v>1</v>
      </c>
      <c r="J2168" s="19">
        <v>0</v>
      </c>
      <c r="L2168" s="19">
        <v>1</v>
      </c>
      <c r="O2168" s="19">
        <v>1338327</v>
      </c>
      <c r="P2168" s="229">
        <v>45628.337488425925</v>
      </c>
      <c r="Q2168" s="19">
        <v>1338.327</v>
      </c>
      <c r="R2168" s="19" t="s">
        <v>43</v>
      </c>
      <c r="S2168" s="62" t="s">
        <v>2241</v>
      </c>
    </row>
    <row r="2169" spans="1:19" x14ac:dyDescent="0.25">
      <c r="A2169" s="62" t="s">
        <v>2241</v>
      </c>
      <c r="B2169" s="19">
        <v>6940926</v>
      </c>
      <c r="C2169" s="19" t="s">
        <v>7610</v>
      </c>
      <c r="D2169" s="19">
        <v>377308</v>
      </c>
      <c r="E2169" s="19">
        <v>4595714</v>
      </c>
      <c r="F2169" s="19">
        <v>4</v>
      </c>
      <c r="G2169" s="36">
        <v>45628</v>
      </c>
      <c r="H2169" s="19">
        <v>0</v>
      </c>
      <c r="I2169" s="19">
        <v>0</v>
      </c>
      <c r="J2169" s="19">
        <v>-3</v>
      </c>
      <c r="K2169" s="19" t="s">
        <v>185</v>
      </c>
      <c r="L2169" s="19">
        <v>1</v>
      </c>
      <c r="O2169" s="19">
        <v>9870</v>
      </c>
      <c r="P2169" s="229">
        <v>45628.337604166663</v>
      </c>
      <c r="Q2169" s="19">
        <v>9.8699999999999992</v>
      </c>
      <c r="R2169" s="19" t="s">
        <v>43</v>
      </c>
      <c r="S2169" s="62" t="s">
        <v>2241</v>
      </c>
    </row>
    <row r="2170" spans="1:19" x14ac:dyDescent="0.25">
      <c r="A2170" s="62" t="s">
        <v>2241</v>
      </c>
      <c r="B2170" s="19">
        <v>6940926</v>
      </c>
      <c r="C2170" s="19" t="s">
        <v>7610</v>
      </c>
      <c r="D2170" s="19">
        <v>377308</v>
      </c>
      <c r="E2170" s="19">
        <v>4595714</v>
      </c>
      <c r="F2170" s="19">
        <v>5</v>
      </c>
      <c r="G2170" s="36">
        <v>45628</v>
      </c>
      <c r="H2170" s="19">
        <v>1</v>
      </c>
      <c r="I2170" s="19">
        <v>0</v>
      </c>
      <c r="J2170" s="19">
        <v>0</v>
      </c>
      <c r="L2170" s="19">
        <v>1</v>
      </c>
      <c r="M2170" s="19">
        <v>4010427</v>
      </c>
      <c r="N2170" s="19" t="s">
        <v>215</v>
      </c>
      <c r="O2170" s="19">
        <v>227870</v>
      </c>
      <c r="P2170" s="229">
        <v>45628.340243055558</v>
      </c>
      <c r="Q2170" s="19">
        <v>227.87</v>
      </c>
      <c r="R2170" s="19" t="s">
        <v>43</v>
      </c>
      <c r="S2170" s="62" t="s">
        <v>2241</v>
      </c>
    </row>
    <row r="2171" spans="1:19" x14ac:dyDescent="0.25">
      <c r="A2171" s="62" t="s">
        <v>2241</v>
      </c>
      <c r="B2171" s="19">
        <v>6940926</v>
      </c>
      <c r="C2171" s="19" t="s">
        <v>7610</v>
      </c>
      <c r="D2171" s="19">
        <v>377308</v>
      </c>
      <c r="E2171" s="19">
        <v>4595714</v>
      </c>
      <c r="F2171" s="19">
        <v>6</v>
      </c>
      <c r="G2171" s="36">
        <v>45628</v>
      </c>
      <c r="H2171" s="19">
        <v>0</v>
      </c>
      <c r="I2171" s="19">
        <v>0</v>
      </c>
      <c r="J2171" s="19">
        <v>1938</v>
      </c>
      <c r="K2171" s="19" t="s">
        <v>163</v>
      </c>
      <c r="L2171" s="19">
        <v>1</v>
      </c>
      <c r="M2171" s="19">
        <v>4010427</v>
      </c>
      <c r="N2171" s="19" t="s">
        <v>215</v>
      </c>
      <c r="O2171" s="19">
        <v>6840</v>
      </c>
      <c r="P2171" s="229">
        <v>45628.340324074074</v>
      </c>
      <c r="Q2171" s="19">
        <v>6.84</v>
      </c>
      <c r="R2171" s="19" t="s">
        <v>43</v>
      </c>
      <c r="S2171" s="62" t="s">
        <v>2241</v>
      </c>
    </row>
    <row r="2172" spans="1:19" x14ac:dyDescent="0.25">
      <c r="A2172" s="62" t="s">
        <v>2241</v>
      </c>
      <c r="B2172" s="19">
        <v>6940926</v>
      </c>
      <c r="C2172" s="19" t="s">
        <v>7610</v>
      </c>
      <c r="D2172" s="19">
        <v>377308</v>
      </c>
      <c r="E2172" s="19">
        <v>4595714</v>
      </c>
      <c r="F2172" s="19">
        <v>7</v>
      </c>
      <c r="G2172" s="36">
        <v>45628</v>
      </c>
      <c r="H2172" s="19">
        <v>0</v>
      </c>
      <c r="I2172" s="19">
        <v>1</v>
      </c>
      <c r="J2172" s="19">
        <v>0</v>
      </c>
      <c r="L2172" s="19">
        <v>1</v>
      </c>
      <c r="O2172" s="19">
        <v>2473893</v>
      </c>
      <c r="P2172" s="229">
        <v>45628.368958333333</v>
      </c>
      <c r="Q2172" s="19">
        <v>2473.893</v>
      </c>
      <c r="R2172" s="19" t="s">
        <v>43</v>
      </c>
      <c r="S2172" s="62" t="s">
        <v>2241</v>
      </c>
    </row>
    <row r="2173" spans="1:19" x14ac:dyDescent="0.25">
      <c r="A2173" s="62" t="s">
        <v>2241</v>
      </c>
      <c r="B2173" s="19">
        <v>6940926</v>
      </c>
      <c r="C2173" s="19" t="s">
        <v>7610</v>
      </c>
      <c r="D2173" s="19">
        <v>377308</v>
      </c>
      <c r="E2173" s="19">
        <v>4595714</v>
      </c>
      <c r="F2173" s="19">
        <v>8</v>
      </c>
      <c r="G2173" s="36">
        <v>45628</v>
      </c>
      <c r="H2173" s="19">
        <v>1</v>
      </c>
      <c r="I2173" s="19">
        <v>0</v>
      </c>
      <c r="J2173" s="19">
        <v>0</v>
      </c>
      <c r="L2173" s="19">
        <v>1</v>
      </c>
      <c r="M2173" s="19">
        <v>431941</v>
      </c>
      <c r="N2173" s="19" t="s">
        <v>214</v>
      </c>
      <c r="O2173" s="19">
        <v>353547</v>
      </c>
      <c r="P2173" s="229">
        <v>45628.373043981483</v>
      </c>
      <c r="Q2173" s="19">
        <v>353.54700000000003</v>
      </c>
      <c r="R2173" s="19" t="s">
        <v>43</v>
      </c>
      <c r="S2173" s="62" t="s">
        <v>2241</v>
      </c>
    </row>
    <row r="2174" spans="1:19" x14ac:dyDescent="0.25">
      <c r="A2174" s="62" t="s">
        <v>2241</v>
      </c>
      <c r="B2174" s="19">
        <v>6940926</v>
      </c>
      <c r="C2174" s="19" t="s">
        <v>7610</v>
      </c>
      <c r="D2174" s="19">
        <v>377308</v>
      </c>
      <c r="E2174" s="19">
        <v>4595714</v>
      </c>
      <c r="F2174" s="19">
        <v>9</v>
      </c>
      <c r="G2174" s="36">
        <v>45628</v>
      </c>
      <c r="H2174" s="19">
        <v>0</v>
      </c>
      <c r="I2174" s="19">
        <v>0</v>
      </c>
      <c r="J2174" s="19">
        <v>1938</v>
      </c>
      <c r="K2174" s="19" t="s">
        <v>163</v>
      </c>
      <c r="L2174" s="19">
        <v>1</v>
      </c>
      <c r="M2174" s="19">
        <v>431941</v>
      </c>
      <c r="N2174" s="19" t="s">
        <v>214</v>
      </c>
      <c r="O2174" s="19">
        <v>61933</v>
      </c>
      <c r="P2174" s="229">
        <v>45628.373761574076</v>
      </c>
      <c r="Q2174" s="19">
        <v>61.933</v>
      </c>
      <c r="R2174" s="19" t="s">
        <v>43</v>
      </c>
      <c r="S2174" s="62" t="s">
        <v>2241</v>
      </c>
    </row>
    <row r="2175" spans="1:19" x14ac:dyDescent="0.25">
      <c r="A2175" s="62" t="s">
        <v>2241</v>
      </c>
      <c r="B2175" s="19">
        <v>6940926</v>
      </c>
      <c r="C2175" s="19" t="s">
        <v>7610</v>
      </c>
      <c r="D2175" s="19">
        <v>377308</v>
      </c>
      <c r="E2175" s="19">
        <v>4595714</v>
      </c>
      <c r="F2175" s="19">
        <v>10</v>
      </c>
      <c r="G2175" s="36">
        <v>45628</v>
      </c>
      <c r="H2175" s="19">
        <v>0</v>
      </c>
      <c r="I2175" s="19">
        <v>1</v>
      </c>
      <c r="J2175" s="19">
        <v>0</v>
      </c>
      <c r="L2175" s="19">
        <v>1</v>
      </c>
      <c r="O2175" s="19">
        <v>1177690</v>
      </c>
      <c r="P2175" s="229">
        <v>45628.387395833335</v>
      </c>
      <c r="Q2175" s="19">
        <v>1177.69</v>
      </c>
      <c r="R2175" s="19" t="s">
        <v>43</v>
      </c>
      <c r="S2175" s="62" t="s">
        <v>2241</v>
      </c>
    </row>
    <row r="2176" spans="1:19" x14ac:dyDescent="0.25">
      <c r="A2176" s="62" t="s">
        <v>2241</v>
      </c>
      <c r="B2176" s="19">
        <v>6940926</v>
      </c>
      <c r="C2176" s="19" t="s">
        <v>7610</v>
      </c>
      <c r="D2176" s="19">
        <v>377308</v>
      </c>
      <c r="E2176" s="19">
        <v>4595714</v>
      </c>
      <c r="F2176" s="19">
        <v>11</v>
      </c>
      <c r="G2176" s="36">
        <v>45628</v>
      </c>
      <c r="H2176" s="19">
        <v>1</v>
      </c>
      <c r="I2176" s="19">
        <v>0</v>
      </c>
      <c r="J2176" s="19">
        <v>0</v>
      </c>
      <c r="L2176" s="19">
        <v>1</v>
      </c>
      <c r="M2176" s="19">
        <v>431941</v>
      </c>
      <c r="N2176" s="19" t="s">
        <v>214</v>
      </c>
      <c r="O2176" s="19">
        <v>1451193</v>
      </c>
      <c r="P2176" s="229">
        <v>45628.404189814813</v>
      </c>
      <c r="Q2176" s="19">
        <v>1451.193</v>
      </c>
      <c r="R2176" s="19" t="s">
        <v>43</v>
      </c>
      <c r="S2176" s="62" t="s">
        <v>2241</v>
      </c>
    </row>
    <row r="2177" spans="1:19" x14ac:dyDescent="0.25">
      <c r="A2177" s="62" t="s">
        <v>2241</v>
      </c>
      <c r="B2177" s="19">
        <v>6940926</v>
      </c>
      <c r="C2177" s="19" t="s">
        <v>7610</v>
      </c>
      <c r="D2177" s="19">
        <v>377308</v>
      </c>
      <c r="E2177" s="19">
        <v>4595714</v>
      </c>
      <c r="F2177" s="19">
        <v>12</v>
      </c>
      <c r="G2177" s="36">
        <v>45628</v>
      </c>
      <c r="H2177" s="19">
        <v>0</v>
      </c>
      <c r="I2177" s="19">
        <v>0</v>
      </c>
      <c r="J2177" s="19">
        <v>1938</v>
      </c>
      <c r="K2177" s="19" t="s">
        <v>163</v>
      </c>
      <c r="L2177" s="19">
        <v>1</v>
      </c>
      <c r="M2177" s="19">
        <v>431941</v>
      </c>
      <c r="N2177" s="19" t="s">
        <v>214</v>
      </c>
      <c r="O2177" s="19">
        <v>69677</v>
      </c>
      <c r="P2177" s="229">
        <v>45628.404999999999</v>
      </c>
      <c r="Q2177" s="19">
        <v>69.677000000000007</v>
      </c>
      <c r="R2177" s="19" t="s">
        <v>43</v>
      </c>
      <c r="S2177" s="62" t="s">
        <v>2241</v>
      </c>
    </row>
    <row r="2178" spans="1:19" x14ac:dyDescent="0.25">
      <c r="A2178" s="62" t="s">
        <v>2241</v>
      </c>
      <c r="B2178" s="19">
        <v>6940926</v>
      </c>
      <c r="C2178" s="19" t="s">
        <v>7610</v>
      </c>
      <c r="D2178" s="19">
        <v>377308</v>
      </c>
      <c r="E2178" s="19">
        <v>4595714</v>
      </c>
      <c r="F2178" s="19">
        <v>13</v>
      </c>
      <c r="G2178" s="36">
        <v>45628</v>
      </c>
      <c r="H2178" s="19">
        <v>0</v>
      </c>
      <c r="I2178" s="19">
        <v>1</v>
      </c>
      <c r="J2178" s="19">
        <v>0</v>
      </c>
      <c r="L2178" s="19">
        <v>1</v>
      </c>
      <c r="O2178" s="19">
        <v>903207</v>
      </c>
      <c r="P2178" s="229">
        <v>45628.415451388886</v>
      </c>
      <c r="Q2178" s="19">
        <v>903.20699999999999</v>
      </c>
      <c r="R2178" s="19" t="s">
        <v>43</v>
      </c>
      <c r="S2178" s="62" t="s">
        <v>2241</v>
      </c>
    </row>
    <row r="2179" spans="1:19" x14ac:dyDescent="0.25">
      <c r="A2179" s="62" t="s">
        <v>2241</v>
      </c>
      <c r="B2179" s="19">
        <v>6940926</v>
      </c>
      <c r="C2179" s="19" t="s">
        <v>7610</v>
      </c>
      <c r="D2179" s="19">
        <v>377308</v>
      </c>
      <c r="E2179" s="19">
        <v>4595714</v>
      </c>
      <c r="F2179" s="19">
        <v>14</v>
      </c>
      <c r="G2179" s="36">
        <v>45628</v>
      </c>
      <c r="H2179" s="19">
        <v>0</v>
      </c>
      <c r="I2179" s="19">
        <v>0</v>
      </c>
      <c r="J2179" s="19">
        <v>-3</v>
      </c>
      <c r="K2179" s="19" t="s">
        <v>185</v>
      </c>
      <c r="L2179" s="19">
        <v>1</v>
      </c>
      <c r="O2179" s="19">
        <v>10410</v>
      </c>
      <c r="P2179" s="229">
        <v>45628.415567129632</v>
      </c>
      <c r="Q2179" s="19">
        <v>10.41</v>
      </c>
      <c r="R2179" s="19" t="s">
        <v>43</v>
      </c>
      <c r="S2179" s="62" t="s">
        <v>2241</v>
      </c>
    </row>
    <row r="2180" spans="1:19" x14ac:dyDescent="0.25">
      <c r="A2180" s="62" t="s">
        <v>2241</v>
      </c>
      <c r="B2180" s="19">
        <v>6940926</v>
      </c>
      <c r="C2180" s="19" t="s">
        <v>7610</v>
      </c>
      <c r="D2180" s="19">
        <v>377308</v>
      </c>
      <c r="E2180" s="19">
        <v>4595714</v>
      </c>
      <c r="F2180" s="19">
        <v>15</v>
      </c>
      <c r="G2180" s="36">
        <v>45628</v>
      </c>
      <c r="H2180" s="19">
        <v>1</v>
      </c>
      <c r="I2180" s="19">
        <v>0</v>
      </c>
      <c r="J2180" s="19">
        <v>0</v>
      </c>
      <c r="L2180" s="19">
        <v>1</v>
      </c>
      <c r="M2180" s="19">
        <v>4010427</v>
      </c>
      <c r="N2180" s="19" t="s">
        <v>215</v>
      </c>
      <c r="O2180" s="19">
        <v>505880</v>
      </c>
      <c r="P2180" s="229">
        <v>45628.421423611115</v>
      </c>
      <c r="Q2180" s="19">
        <v>505.88</v>
      </c>
      <c r="R2180" s="19" t="s">
        <v>43</v>
      </c>
      <c r="S2180" s="62" t="s">
        <v>2241</v>
      </c>
    </row>
    <row r="2181" spans="1:19" x14ac:dyDescent="0.25">
      <c r="A2181" s="62" t="s">
        <v>2241</v>
      </c>
      <c r="B2181" s="19">
        <v>6940926</v>
      </c>
      <c r="C2181" s="19" t="s">
        <v>7610</v>
      </c>
      <c r="D2181" s="19">
        <v>377308</v>
      </c>
      <c r="E2181" s="19">
        <v>4595714</v>
      </c>
      <c r="F2181" s="19">
        <v>16</v>
      </c>
      <c r="G2181" s="36">
        <v>45628</v>
      </c>
      <c r="H2181" s="19">
        <v>0</v>
      </c>
      <c r="I2181" s="19">
        <v>0</v>
      </c>
      <c r="J2181" s="19">
        <v>1938</v>
      </c>
      <c r="K2181" s="19" t="s">
        <v>163</v>
      </c>
      <c r="L2181" s="19">
        <v>1</v>
      </c>
      <c r="M2181" s="19">
        <v>4010427</v>
      </c>
      <c r="N2181" s="19" t="s">
        <v>215</v>
      </c>
      <c r="O2181" s="19">
        <v>27096</v>
      </c>
      <c r="P2181" s="229">
        <v>45628.421736111108</v>
      </c>
      <c r="Q2181" s="19">
        <v>27.096</v>
      </c>
      <c r="R2181" s="19" t="s">
        <v>43</v>
      </c>
      <c r="S2181" s="62" t="s">
        <v>2241</v>
      </c>
    </row>
    <row r="2182" spans="1:19" x14ac:dyDescent="0.25">
      <c r="A2182" s="62" t="s">
        <v>2241</v>
      </c>
      <c r="B2182" s="19">
        <v>6940926</v>
      </c>
      <c r="C2182" s="19" t="s">
        <v>7610</v>
      </c>
      <c r="D2182" s="19">
        <v>377308</v>
      </c>
      <c r="E2182" s="19">
        <v>4595714</v>
      </c>
      <c r="F2182" s="19">
        <v>17</v>
      </c>
      <c r="G2182" s="36">
        <v>45628</v>
      </c>
      <c r="H2182" s="19">
        <v>0</v>
      </c>
      <c r="I2182" s="19">
        <v>1</v>
      </c>
      <c r="J2182" s="19">
        <v>0</v>
      </c>
      <c r="L2182" s="19">
        <v>1</v>
      </c>
      <c r="O2182" s="19">
        <v>108970</v>
      </c>
      <c r="P2182" s="229">
        <v>45628.422997685186</v>
      </c>
      <c r="Q2182" s="19">
        <v>108.97</v>
      </c>
      <c r="R2182" s="19" t="s">
        <v>43</v>
      </c>
      <c r="S2182" s="62" t="s">
        <v>2241</v>
      </c>
    </row>
    <row r="2183" spans="1:19" x14ac:dyDescent="0.25">
      <c r="A2183" s="62" t="s">
        <v>2241</v>
      </c>
      <c r="B2183" s="19">
        <v>6940926</v>
      </c>
      <c r="C2183" s="19" t="s">
        <v>7610</v>
      </c>
      <c r="D2183" s="19">
        <v>377308</v>
      </c>
      <c r="E2183" s="19">
        <v>4595714</v>
      </c>
      <c r="F2183" s="19">
        <v>18</v>
      </c>
      <c r="G2183" s="36">
        <v>45628</v>
      </c>
      <c r="H2183" s="19">
        <v>0</v>
      </c>
      <c r="I2183" s="19">
        <v>0</v>
      </c>
      <c r="J2183" s="19">
        <v>1934</v>
      </c>
      <c r="K2183" s="19" t="s">
        <v>160</v>
      </c>
      <c r="L2183" s="19">
        <v>1</v>
      </c>
      <c r="O2183" s="19">
        <v>853637</v>
      </c>
      <c r="P2183" s="229">
        <v>45628.432881944442</v>
      </c>
      <c r="Q2183" s="19">
        <v>853.63699999999994</v>
      </c>
      <c r="R2183" s="19" t="s">
        <v>43</v>
      </c>
      <c r="S2183" s="62" t="s">
        <v>2241</v>
      </c>
    </row>
    <row r="2184" spans="1:19" x14ac:dyDescent="0.25">
      <c r="A2184" s="62" t="s">
        <v>2241</v>
      </c>
      <c r="B2184" s="19">
        <v>6940926</v>
      </c>
      <c r="C2184" s="19" t="s">
        <v>7610</v>
      </c>
      <c r="D2184" s="19">
        <v>377308</v>
      </c>
      <c r="E2184" s="19">
        <v>4595714</v>
      </c>
      <c r="F2184" s="19">
        <v>19</v>
      </c>
      <c r="G2184" s="36">
        <v>45628</v>
      </c>
      <c r="H2184" s="19">
        <v>0</v>
      </c>
      <c r="I2184" s="19">
        <v>1</v>
      </c>
      <c r="J2184" s="19">
        <v>0</v>
      </c>
      <c r="L2184" s="19">
        <v>1</v>
      </c>
      <c r="O2184" s="19">
        <v>842160</v>
      </c>
      <c r="P2184" s="229">
        <v>45628.442627314813</v>
      </c>
      <c r="Q2184" s="19">
        <v>842.16</v>
      </c>
      <c r="R2184" s="19" t="s">
        <v>43</v>
      </c>
      <c r="S2184" s="62" t="s">
        <v>2241</v>
      </c>
    </row>
    <row r="2185" spans="1:19" x14ac:dyDescent="0.25">
      <c r="A2185" s="62" t="s">
        <v>2241</v>
      </c>
      <c r="B2185" s="19">
        <v>6940926</v>
      </c>
      <c r="C2185" s="19" t="s">
        <v>7610</v>
      </c>
      <c r="D2185" s="19">
        <v>377308</v>
      </c>
      <c r="E2185" s="19">
        <v>4595714</v>
      </c>
      <c r="F2185" s="19">
        <v>20</v>
      </c>
      <c r="G2185" s="36">
        <v>45628</v>
      </c>
      <c r="H2185" s="19">
        <v>0</v>
      </c>
      <c r="I2185" s="19">
        <v>0</v>
      </c>
      <c r="J2185" s="19">
        <v>-3</v>
      </c>
      <c r="K2185" s="19" t="s">
        <v>185</v>
      </c>
      <c r="L2185" s="19">
        <v>1</v>
      </c>
      <c r="O2185" s="19">
        <v>4797</v>
      </c>
      <c r="P2185" s="229">
        <v>45628.442685185182</v>
      </c>
      <c r="Q2185" s="19">
        <v>4.7969999999999997</v>
      </c>
      <c r="R2185" s="19" t="s">
        <v>43</v>
      </c>
      <c r="S2185" s="62" t="s">
        <v>2241</v>
      </c>
    </row>
    <row r="2186" spans="1:19" x14ac:dyDescent="0.25">
      <c r="A2186" s="62" t="s">
        <v>2241</v>
      </c>
      <c r="B2186" s="19">
        <v>6940926</v>
      </c>
      <c r="C2186" s="19" t="s">
        <v>7610</v>
      </c>
      <c r="D2186" s="19">
        <v>377308</v>
      </c>
      <c r="E2186" s="19">
        <v>4595714</v>
      </c>
      <c r="F2186" s="19">
        <v>21</v>
      </c>
      <c r="G2186" s="36">
        <v>45628</v>
      </c>
      <c r="H2186" s="19">
        <v>1</v>
      </c>
      <c r="I2186" s="19">
        <v>0</v>
      </c>
      <c r="J2186" s="19">
        <v>0</v>
      </c>
      <c r="L2186" s="19">
        <v>1</v>
      </c>
      <c r="M2186" s="19">
        <v>4010427</v>
      </c>
      <c r="N2186" s="19" t="s">
        <v>215</v>
      </c>
      <c r="O2186" s="19">
        <v>445023</v>
      </c>
      <c r="P2186" s="229">
        <v>45628.447835648149</v>
      </c>
      <c r="Q2186" s="19">
        <v>445.02300000000002</v>
      </c>
      <c r="R2186" s="19" t="s">
        <v>43</v>
      </c>
      <c r="S2186" s="62" t="s">
        <v>2241</v>
      </c>
    </row>
    <row r="2187" spans="1:19" x14ac:dyDescent="0.25">
      <c r="A2187" s="62" t="s">
        <v>2241</v>
      </c>
      <c r="B2187" s="19">
        <v>6940926</v>
      </c>
      <c r="C2187" s="19" t="s">
        <v>7610</v>
      </c>
      <c r="D2187" s="19">
        <v>377308</v>
      </c>
      <c r="E2187" s="19">
        <v>4595714</v>
      </c>
      <c r="F2187" s="19">
        <v>22</v>
      </c>
      <c r="G2187" s="36">
        <v>45628</v>
      </c>
      <c r="H2187" s="19">
        <v>0</v>
      </c>
      <c r="I2187" s="19">
        <v>0</v>
      </c>
      <c r="J2187" s="19">
        <v>1938</v>
      </c>
      <c r="K2187" s="19" t="s">
        <v>163</v>
      </c>
      <c r="L2187" s="19">
        <v>1</v>
      </c>
      <c r="M2187" s="19">
        <v>4010427</v>
      </c>
      <c r="N2187" s="19" t="s">
        <v>215</v>
      </c>
      <c r="O2187" s="19">
        <v>7550</v>
      </c>
      <c r="P2187" s="229">
        <v>45628.447916666664</v>
      </c>
      <c r="Q2187" s="19">
        <v>7.55</v>
      </c>
      <c r="R2187" s="19" t="s">
        <v>43</v>
      </c>
      <c r="S2187" s="62" t="s">
        <v>2241</v>
      </c>
    </row>
    <row r="2188" spans="1:19" x14ac:dyDescent="0.25">
      <c r="A2188" s="62" t="s">
        <v>2241</v>
      </c>
      <c r="B2188" s="19">
        <v>6940926</v>
      </c>
      <c r="C2188" s="19" t="s">
        <v>7610</v>
      </c>
      <c r="D2188" s="19">
        <v>377308</v>
      </c>
      <c r="E2188" s="19">
        <v>4595714</v>
      </c>
      <c r="F2188" s="19">
        <v>23</v>
      </c>
      <c r="G2188" s="36">
        <v>45628</v>
      </c>
      <c r="H2188" s="19">
        <v>0</v>
      </c>
      <c r="I2188" s="19">
        <v>1</v>
      </c>
      <c r="J2188" s="19">
        <v>0</v>
      </c>
      <c r="L2188" s="19">
        <v>1</v>
      </c>
      <c r="O2188" s="19">
        <v>734553</v>
      </c>
      <c r="P2188" s="229">
        <v>45628.456423611111</v>
      </c>
      <c r="Q2188" s="19">
        <v>734.553</v>
      </c>
      <c r="R2188" s="19" t="s">
        <v>43</v>
      </c>
      <c r="S2188" s="62" t="s">
        <v>2241</v>
      </c>
    </row>
    <row r="2189" spans="1:19" x14ac:dyDescent="0.25">
      <c r="A2189" s="62" t="s">
        <v>2241</v>
      </c>
      <c r="B2189" s="19">
        <v>6940926</v>
      </c>
      <c r="C2189" s="19" t="s">
        <v>7610</v>
      </c>
      <c r="D2189" s="19">
        <v>377308</v>
      </c>
      <c r="E2189" s="19">
        <v>4595714</v>
      </c>
      <c r="F2189" s="19">
        <v>24</v>
      </c>
      <c r="G2189" s="36">
        <v>45628</v>
      </c>
      <c r="H2189" s="19">
        <v>0</v>
      </c>
      <c r="I2189" s="19">
        <v>0</v>
      </c>
      <c r="J2189" s="19">
        <v>-3</v>
      </c>
      <c r="K2189" s="19" t="s">
        <v>185</v>
      </c>
      <c r="L2189" s="19">
        <v>1</v>
      </c>
      <c r="O2189" s="19">
        <v>5737</v>
      </c>
      <c r="P2189" s="229">
        <v>45628.456493055557</v>
      </c>
      <c r="Q2189" s="19">
        <v>5.7370000000000001</v>
      </c>
      <c r="R2189" s="19" t="s">
        <v>43</v>
      </c>
      <c r="S2189" s="62" t="s">
        <v>2241</v>
      </c>
    </row>
    <row r="2190" spans="1:19" x14ac:dyDescent="0.25">
      <c r="A2190" s="62" t="s">
        <v>2241</v>
      </c>
      <c r="B2190" s="19">
        <v>6940926</v>
      </c>
      <c r="C2190" s="19" t="s">
        <v>7610</v>
      </c>
      <c r="D2190" s="19">
        <v>377308</v>
      </c>
      <c r="E2190" s="19">
        <v>4595714</v>
      </c>
      <c r="F2190" s="19">
        <v>25</v>
      </c>
      <c r="G2190" s="36">
        <v>45628</v>
      </c>
      <c r="H2190" s="19">
        <v>1</v>
      </c>
      <c r="I2190" s="19">
        <v>0</v>
      </c>
      <c r="J2190" s="19">
        <v>0</v>
      </c>
      <c r="L2190" s="19">
        <v>1</v>
      </c>
      <c r="M2190" s="19">
        <v>4010427</v>
      </c>
      <c r="N2190" s="19" t="s">
        <v>215</v>
      </c>
      <c r="O2190" s="19">
        <v>849407</v>
      </c>
      <c r="P2190" s="229">
        <v>45628.466319444444</v>
      </c>
      <c r="Q2190" s="19">
        <v>849.40700000000004</v>
      </c>
      <c r="R2190" s="19" t="s">
        <v>43</v>
      </c>
      <c r="S2190" s="62" t="s">
        <v>2241</v>
      </c>
    </row>
    <row r="2191" spans="1:19" x14ac:dyDescent="0.25">
      <c r="A2191" s="62" t="s">
        <v>2241</v>
      </c>
      <c r="B2191" s="19">
        <v>6940926</v>
      </c>
      <c r="C2191" s="19" t="s">
        <v>7610</v>
      </c>
      <c r="D2191" s="19">
        <v>377308</v>
      </c>
      <c r="E2191" s="19">
        <v>4595714</v>
      </c>
      <c r="F2191" s="19">
        <v>26</v>
      </c>
      <c r="G2191" s="36">
        <v>45628</v>
      </c>
      <c r="H2191" s="19">
        <v>0</v>
      </c>
      <c r="I2191" s="19">
        <v>0</v>
      </c>
      <c r="J2191" s="19">
        <v>1938</v>
      </c>
      <c r="K2191" s="19" t="s">
        <v>163</v>
      </c>
      <c r="L2191" s="19">
        <v>1</v>
      </c>
      <c r="M2191" s="19">
        <v>4010427</v>
      </c>
      <c r="N2191" s="19" t="s">
        <v>215</v>
      </c>
      <c r="O2191" s="19">
        <v>2636</v>
      </c>
      <c r="P2191" s="229">
        <v>45628.466354166667</v>
      </c>
      <c r="Q2191" s="19">
        <v>2.6360000000000001</v>
      </c>
      <c r="R2191" s="19" t="s">
        <v>43</v>
      </c>
      <c r="S2191" s="62" t="s">
        <v>2241</v>
      </c>
    </row>
    <row r="2192" spans="1:19" x14ac:dyDescent="0.25">
      <c r="A2192" s="62" t="s">
        <v>2241</v>
      </c>
      <c r="B2192" s="19">
        <v>6940926</v>
      </c>
      <c r="C2192" s="19" t="s">
        <v>7610</v>
      </c>
      <c r="D2192" s="19">
        <v>377308</v>
      </c>
      <c r="E2192" s="19">
        <v>4595714</v>
      </c>
      <c r="F2192" s="19">
        <v>27</v>
      </c>
      <c r="G2192" s="36">
        <v>45628</v>
      </c>
      <c r="H2192" s="19">
        <v>0</v>
      </c>
      <c r="I2192" s="19">
        <v>1</v>
      </c>
      <c r="J2192" s="19">
        <v>0</v>
      </c>
      <c r="L2192" s="19">
        <v>1</v>
      </c>
      <c r="O2192" s="19">
        <v>1815880</v>
      </c>
      <c r="P2192" s="229">
        <v>45628.487372685187</v>
      </c>
      <c r="Q2192" s="19">
        <v>1815.88</v>
      </c>
      <c r="R2192" s="19" t="s">
        <v>43</v>
      </c>
      <c r="S2192" s="62" t="s">
        <v>2241</v>
      </c>
    </row>
    <row r="2193" spans="1:19" x14ac:dyDescent="0.25">
      <c r="A2193" s="62" t="s">
        <v>2241</v>
      </c>
      <c r="B2193" s="19">
        <v>6940926</v>
      </c>
      <c r="C2193" s="19" t="s">
        <v>7610</v>
      </c>
      <c r="D2193" s="19">
        <v>377308</v>
      </c>
      <c r="E2193" s="19">
        <v>4595714</v>
      </c>
      <c r="F2193" s="19">
        <v>28</v>
      </c>
      <c r="G2193" s="36">
        <v>45628</v>
      </c>
      <c r="H2193" s="19">
        <v>0</v>
      </c>
      <c r="I2193" s="19">
        <v>0</v>
      </c>
      <c r="J2193" s="19">
        <v>-3</v>
      </c>
      <c r="K2193" s="19" t="s">
        <v>185</v>
      </c>
      <c r="L2193" s="19">
        <v>1</v>
      </c>
      <c r="O2193" s="19">
        <v>9270</v>
      </c>
      <c r="P2193" s="229">
        <v>45628.487476851849</v>
      </c>
      <c r="Q2193" s="19">
        <v>9.27</v>
      </c>
      <c r="R2193" s="19" t="s">
        <v>43</v>
      </c>
      <c r="S2193" s="62" t="s">
        <v>2241</v>
      </c>
    </row>
    <row r="2194" spans="1:19" x14ac:dyDescent="0.25">
      <c r="A2194" s="62" t="s">
        <v>2241</v>
      </c>
      <c r="B2194" s="19">
        <v>6940926</v>
      </c>
      <c r="C2194" s="19" t="s">
        <v>7610</v>
      </c>
      <c r="D2194" s="19">
        <v>377308</v>
      </c>
      <c r="E2194" s="19">
        <v>4595714</v>
      </c>
      <c r="F2194" s="19">
        <v>29</v>
      </c>
      <c r="G2194" s="36">
        <v>45628</v>
      </c>
      <c r="H2194" s="19">
        <v>1</v>
      </c>
      <c r="I2194" s="19">
        <v>0</v>
      </c>
      <c r="J2194" s="19">
        <v>0</v>
      </c>
      <c r="L2194" s="19">
        <v>1</v>
      </c>
      <c r="M2194" s="19">
        <v>4010427</v>
      </c>
      <c r="N2194" s="19" t="s">
        <v>215</v>
      </c>
      <c r="O2194" s="19">
        <v>21804</v>
      </c>
      <c r="P2194" s="229">
        <v>45628.48773148148</v>
      </c>
      <c r="Q2194" s="19">
        <v>21.803999999999998</v>
      </c>
      <c r="R2194" s="19" t="s">
        <v>43</v>
      </c>
      <c r="S2194" s="62" t="s">
        <v>2241</v>
      </c>
    </row>
    <row r="2195" spans="1:19" x14ac:dyDescent="0.25">
      <c r="A2195" s="62" t="s">
        <v>2241</v>
      </c>
      <c r="B2195" s="19">
        <v>6940926</v>
      </c>
      <c r="C2195" s="19" t="s">
        <v>7610</v>
      </c>
      <c r="D2195" s="19">
        <v>377308</v>
      </c>
      <c r="E2195" s="19">
        <v>4595714</v>
      </c>
      <c r="F2195" s="19">
        <v>30</v>
      </c>
      <c r="G2195" s="36">
        <v>45628</v>
      </c>
      <c r="H2195" s="19">
        <v>0</v>
      </c>
      <c r="I2195" s="19">
        <v>0</v>
      </c>
      <c r="J2195" s="19">
        <v>1938</v>
      </c>
      <c r="K2195" s="19" t="s">
        <v>163</v>
      </c>
      <c r="L2195" s="19">
        <v>1</v>
      </c>
      <c r="M2195" s="19">
        <v>4010427</v>
      </c>
      <c r="N2195" s="19" t="s">
        <v>215</v>
      </c>
      <c r="O2195" s="19">
        <v>10516</v>
      </c>
      <c r="P2195" s="229">
        <v>45628.487847222219</v>
      </c>
      <c r="Q2195" s="19">
        <v>10.516</v>
      </c>
      <c r="R2195" s="19" t="s">
        <v>43</v>
      </c>
      <c r="S2195" s="62" t="s">
        <v>2241</v>
      </c>
    </row>
    <row r="2196" spans="1:19" x14ac:dyDescent="0.25">
      <c r="A2196" s="62" t="s">
        <v>2241</v>
      </c>
      <c r="B2196" s="19">
        <v>6940926</v>
      </c>
      <c r="C2196" s="19" t="s">
        <v>7610</v>
      </c>
      <c r="D2196" s="19">
        <v>377308</v>
      </c>
      <c r="E2196" s="19">
        <v>4595714</v>
      </c>
      <c r="F2196" s="19">
        <v>31</v>
      </c>
      <c r="G2196" s="36">
        <v>45628</v>
      </c>
      <c r="H2196" s="19">
        <v>0</v>
      </c>
      <c r="I2196" s="19">
        <v>1</v>
      </c>
      <c r="J2196" s="19">
        <v>0</v>
      </c>
      <c r="L2196" s="19">
        <v>1</v>
      </c>
      <c r="O2196" s="19">
        <v>391780</v>
      </c>
      <c r="P2196" s="229">
        <v>45628.492384259262</v>
      </c>
      <c r="Q2196" s="19">
        <v>391.78</v>
      </c>
      <c r="R2196" s="19" t="s">
        <v>43</v>
      </c>
      <c r="S2196" s="62" t="s">
        <v>2241</v>
      </c>
    </row>
    <row r="2197" spans="1:19" x14ac:dyDescent="0.25">
      <c r="A2197" s="62" t="s">
        <v>2241</v>
      </c>
      <c r="B2197" s="19">
        <v>6940926</v>
      </c>
      <c r="C2197" s="19" t="s">
        <v>7610</v>
      </c>
      <c r="D2197" s="19">
        <v>377308</v>
      </c>
      <c r="E2197" s="19">
        <v>4595714</v>
      </c>
      <c r="F2197" s="19">
        <v>32</v>
      </c>
      <c r="G2197" s="36">
        <v>45628</v>
      </c>
      <c r="H2197" s="19">
        <v>0</v>
      </c>
      <c r="I2197" s="19">
        <v>0</v>
      </c>
      <c r="J2197" s="19">
        <v>-3</v>
      </c>
      <c r="K2197" s="19" t="s">
        <v>185</v>
      </c>
      <c r="L2197" s="19">
        <v>1</v>
      </c>
      <c r="O2197" s="19">
        <v>4397</v>
      </c>
      <c r="P2197" s="229">
        <v>45628.492430555554</v>
      </c>
      <c r="Q2197" s="19">
        <v>4.3970000000000002</v>
      </c>
      <c r="R2197" s="19" t="s">
        <v>43</v>
      </c>
      <c r="S2197" s="62" t="s">
        <v>2241</v>
      </c>
    </row>
    <row r="2198" spans="1:19" x14ac:dyDescent="0.25">
      <c r="A2198" s="62" t="s">
        <v>2241</v>
      </c>
      <c r="B2198" s="19">
        <v>6940926</v>
      </c>
      <c r="C2198" s="19" t="s">
        <v>7610</v>
      </c>
      <c r="D2198" s="19">
        <v>377308</v>
      </c>
      <c r="E2198" s="19">
        <v>4595714</v>
      </c>
      <c r="F2198" s="19">
        <v>33</v>
      </c>
      <c r="G2198" s="36">
        <v>45628</v>
      </c>
      <c r="H2198" s="19">
        <v>1</v>
      </c>
      <c r="I2198" s="19">
        <v>0</v>
      </c>
      <c r="J2198" s="19">
        <v>0</v>
      </c>
      <c r="L2198" s="19">
        <v>1</v>
      </c>
      <c r="M2198" s="19">
        <v>4010427</v>
      </c>
      <c r="N2198" s="19" t="s">
        <v>215</v>
      </c>
      <c r="O2198" s="19">
        <v>341267</v>
      </c>
      <c r="P2198" s="229">
        <v>45628.496388888889</v>
      </c>
      <c r="Q2198" s="19">
        <v>341.267</v>
      </c>
      <c r="R2198" s="19" t="s">
        <v>43</v>
      </c>
      <c r="S2198" s="62" t="s">
        <v>2241</v>
      </c>
    </row>
    <row r="2199" spans="1:19" x14ac:dyDescent="0.25">
      <c r="A2199" s="62" t="s">
        <v>2241</v>
      </c>
      <c r="B2199" s="19">
        <v>6940926</v>
      </c>
      <c r="C2199" s="19" t="s">
        <v>7610</v>
      </c>
      <c r="D2199" s="19">
        <v>377308</v>
      </c>
      <c r="E2199" s="19">
        <v>4595714</v>
      </c>
      <c r="F2199" s="19">
        <v>34</v>
      </c>
      <c r="G2199" s="36">
        <v>45628</v>
      </c>
      <c r="H2199" s="19">
        <v>0</v>
      </c>
      <c r="I2199" s="19">
        <v>0</v>
      </c>
      <c r="J2199" s="19">
        <v>1938</v>
      </c>
      <c r="K2199" s="19" t="s">
        <v>163</v>
      </c>
      <c r="L2199" s="19">
        <v>1</v>
      </c>
      <c r="M2199" s="19">
        <v>4010427</v>
      </c>
      <c r="N2199" s="19" t="s">
        <v>215</v>
      </c>
      <c r="O2199" s="19">
        <v>6746</v>
      </c>
      <c r="P2199" s="229">
        <v>45628.496458333335</v>
      </c>
      <c r="Q2199" s="19">
        <v>6.7460000000000004</v>
      </c>
      <c r="R2199" s="19" t="s">
        <v>43</v>
      </c>
      <c r="S2199" s="62" t="s">
        <v>2241</v>
      </c>
    </row>
    <row r="2200" spans="1:19" x14ac:dyDescent="0.25">
      <c r="A2200" s="62" t="s">
        <v>2241</v>
      </c>
      <c r="B2200" s="19">
        <v>6940926</v>
      </c>
      <c r="C2200" s="19" t="s">
        <v>7610</v>
      </c>
      <c r="D2200" s="19">
        <v>377308</v>
      </c>
      <c r="E2200" s="19">
        <v>4595714</v>
      </c>
      <c r="F2200" s="19">
        <v>35</v>
      </c>
      <c r="G2200" s="36">
        <v>45628</v>
      </c>
      <c r="H2200" s="19">
        <v>0</v>
      </c>
      <c r="I2200" s="19">
        <v>1</v>
      </c>
      <c r="J2200" s="19">
        <v>0</v>
      </c>
      <c r="L2200" s="19">
        <v>1</v>
      </c>
      <c r="O2200" s="19">
        <v>343880</v>
      </c>
      <c r="P2200" s="229">
        <v>45628.500439814816</v>
      </c>
      <c r="Q2200" s="19">
        <v>343.88</v>
      </c>
      <c r="R2200" s="19" t="s">
        <v>43</v>
      </c>
      <c r="S2200" s="62" t="s">
        <v>2241</v>
      </c>
    </row>
    <row r="2201" spans="1:19" x14ac:dyDescent="0.25">
      <c r="A2201" s="62" t="s">
        <v>2241</v>
      </c>
      <c r="B2201" s="19">
        <v>6940926</v>
      </c>
      <c r="C2201" s="19" t="s">
        <v>7610</v>
      </c>
      <c r="D2201" s="19">
        <v>377308</v>
      </c>
      <c r="E2201" s="19">
        <v>4595714</v>
      </c>
      <c r="F2201" s="19">
        <v>36</v>
      </c>
      <c r="G2201" s="36">
        <v>45628</v>
      </c>
      <c r="H2201" s="19">
        <v>0</v>
      </c>
      <c r="I2201" s="19">
        <v>0</v>
      </c>
      <c r="J2201" s="19">
        <v>1933</v>
      </c>
      <c r="K2201" s="19" t="s">
        <v>167</v>
      </c>
      <c r="L2201" s="19">
        <v>1</v>
      </c>
      <c r="O2201" s="19">
        <v>3581644</v>
      </c>
      <c r="P2201" s="229">
        <v>45628.541898148149</v>
      </c>
      <c r="Q2201" s="19">
        <v>3581.6439999999998</v>
      </c>
      <c r="R2201" s="19" t="s">
        <v>43</v>
      </c>
      <c r="S2201" s="62" t="s">
        <v>2241</v>
      </c>
    </row>
    <row r="2202" spans="1:19" x14ac:dyDescent="0.25">
      <c r="A2202" s="62" t="s">
        <v>2241</v>
      </c>
      <c r="B2202" s="19">
        <v>6940926</v>
      </c>
      <c r="C2202" s="19" t="s">
        <v>7610</v>
      </c>
      <c r="D2202" s="19">
        <v>377308</v>
      </c>
      <c r="E2202" s="19">
        <v>4595714</v>
      </c>
      <c r="F2202" s="19">
        <v>37</v>
      </c>
      <c r="G2202" s="36">
        <v>45628</v>
      </c>
      <c r="H2202" s="19">
        <v>0</v>
      </c>
      <c r="I2202" s="19">
        <v>1</v>
      </c>
      <c r="J2202" s="19">
        <v>0</v>
      </c>
      <c r="L2202" s="19">
        <v>1</v>
      </c>
      <c r="O2202" s="19">
        <v>385140</v>
      </c>
      <c r="P2202" s="229">
        <v>45628.546354166669</v>
      </c>
      <c r="Q2202" s="19">
        <v>385.14</v>
      </c>
      <c r="R2202" s="19" t="s">
        <v>43</v>
      </c>
      <c r="S2202" s="62" t="s">
        <v>2241</v>
      </c>
    </row>
    <row r="2203" spans="1:19" x14ac:dyDescent="0.25">
      <c r="A2203" s="62" t="s">
        <v>2241</v>
      </c>
      <c r="B2203" s="19">
        <v>6940926</v>
      </c>
      <c r="C2203" s="19" t="s">
        <v>7610</v>
      </c>
      <c r="D2203" s="19">
        <v>377308</v>
      </c>
      <c r="E2203" s="19">
        <v>4595714</v>
      </c>
      <c r="F2203" s="19">
        <v>38</v>
      </c>
      <c r="G2203" s="36">
        <v>45628</v>
      </c>
      <c r="H2203" s="19">
        <v>0</v>
      </c>
      <c r="I2203" s="19">
        <v>0</v>
      </c>
      <c r="J2203" s="19">
        <v>-3</v>
      </c>
      <c r="K2203" s="19" t="s">
        <v>185</v>
      </c>
      <c r="L2203" s="19">
        <v>1</v>
      </c>
      <c r="O2203" s="19">
        <v>5170</v>
      </c>
      <c r="P2203" s="229">
        <v>45628.546412037038</v>
      </c>
      <c r="Q2203" s="19">
        <v>5.17</v>
      </c>
      <c r="R2203" s="19" t="s">
        <v>43</v>
      </c>
      <c r="S2203" s="62" t="s">
        <v>2241</v>
      </c>
    </row>
    <row r="2204" spans="1:19" x14ac:dyDescent="0.25">
      <c r="A2204" s="62" t="s">
        <v>2241</v>
      </c>
      <c r="B2204" s="19">
        <v>6940926</v>
      </c>
      <c r="C2204" s="19" t="s">
        <v>7610</v>
      </c>
      <c r="D2204" s="19">
        <v>377308</v>
      </c>
      <c r="E2204" s="19">
        <v>4595714</v>
      </c>
      <c r="F2204" s="19">
        <v>39</v>
      </c>
      <c r="G2204" s="36">
        <v>45628</v>
      </c>
      <c r="H2204" s="19">
        <v>1</v>
      </c>
      <c r="I2204" s="19">
        <v>0</v>
      </c>
      <c r="J2204" s="19">
        <v>0</v>
      </c>
      <c r="L2204" s="19">
        <v>1</v>
      </c>
      <c r="M2204" s="19">
        <v>4010427</v>
      </c>
      <c r="N2204" s="19" t="s">
        <v>215</v>
      </c>
      <c r="O2204" s="19">
        <v>383083</v>
      </c>
      <c r="P2204" s="229">
        <v>45628.550844907404</v>
      </c>
      <c r="Q2204" s="19">
        <v>383.08300000000003</v>
      </c>
      <c r="R2204" s="19" t="s">
        <v>43</v>
      </c>
      <c r="S2204" s="62" t="s">
        <v>2241</v>
      </c>
    </row>
    <row r="2205" spans="1:19" x14ac:dyDescent="0.25">
      <c r="A2205" s="62" t="s">
        <v>2241</v>
      </c>
      <c r="B2205" s="19">
        <v>6940926</v>
      </c>
      <c r="C2205" s="19" t="s">
        <v>7610</v>
      </c>
      <c r="D2205" s="19">
        <v>377308</v>
      </c>
      <c r="E2205" s="19">
        <v>4595714</v>
      </c>
      <c r="F2205" s="19">
        <v>40</v>
      </c>
      <c r="G2205" s="36">
        <v>45628</v>
      </c>
      <c r="H2205" s="19">
        <v>0</v>
      </c>
      <c r="I2205" s="19">
        <v>0</v>
      </c>
      <c r="J2205" s="19">
        <v>1938</v>
      </c>
      <c r="K2205" s="19" t="s">
        <v>163</v>
      </c>
      <c r="L2205" s="19">
        <v>1</v>
      </c>
      <c r="M2205" s="19">
        <v>4010427</v>
      </c>
      <c r="N2205" s="19" t="s">
        <v>215</v>
      </c>
      <c r="O2205" s="19">
        <v>17333</v>
      </c>
      <c r="P2205" s="229">
        <v>45628.551053240742</v>
      </c>
      <c r="Q2205" s="19">
        <v>17.332999999999998</v>
      </c>
      <c r="R2205" s="19" t="s">
        <v>43</v>
      </c>
      <c r="S2205" s="62" t="s">
        <v>2241</v>
      </c>
    </row>
    <row r="2206" spans="1:19" x14ac:dyDescent="0.25">
      <c r="A2206" s="62" t="s">
        <v>2241</v>
      </c>
      <c r="B2206" s="19">
        <v>6940926</v>
      </c>
      <c r="C2206" s="19" t="s">
        <v>7610</v>
      </c>
      <c r="D2206" s="19">
        <v>377308</v>
      </c>
      <c r="E2206" s="19">
        <v>4595714</v>
      </c>
      <c r="F2206" s="19">
        <v>41</v>
      </c>
      <c r="G2206" s="36">
        <v>45628</v>
      </c>
      <c r="H2206" s="19">
        <v>0</v>
      </c>
      <c r="I2206" s="19">
        <v>1</v>
      </c>
      <c r="J2206" s="19">
        <v>0</v>
      </c>
      <c r="L2206" s="19">
        <v>1</v>
      </c>
      <c r="O2206" s="19">
        <v>276710</v>
      </c>
      <c r="P2206" s="229">
        <v>45628.554247685184</v>
      </c>
      <c r="Q2206" s="19">
        <v>276.70999999999998</v>
      </c>
      <c r="R2206" s="19" t="s">
        <v>43</v>
      </c>
      <c r="S2206" s="62" t="s">
        <v>2241</v>
      </c>
    </row>
    <row r="2207" spans="1:19" x14ac:dyDescent="0.25">
      <c r="A2207" s="62" t="s">
        <v>2241</v>
      </c>
      <c r="B2207" s="19">
        <v>6940926</v>
      </c>
      <c r="C2207" s="19" t="s">
        <v>7610</v>
      </c>
      <c r="D2207" s="19">
        <v>377308</v>
      </c>
      <c r="E2207" s="19">
        <v>4595714</v>
      </c>
      <c r="F2207" s="19">
        <v>42</v>
      </c>
      <c r="G2207" s="36">
        <v>45628</v>
      </c>
      <c r="H2207" s="19">
        <v>0</v>
      </c>
      <c r="I2207" s="19">
        <v>0</v>
      </c>
      <c r="J2207" s="19">
        <v>-3</v>
      </c>
      <c r="K2207" s="19" t="s">
        <v>185</v>
      </c>
      <c r="L2207" s="19">
        <v>1</v>
      </c>
      <c r="O2207" s="19">
        <v>4797</v>
      </c>
      <c r="P2207" s="229">
        <v>45628.554305555554</v>
      </c>
      <c r="Q2207" s="19">
        <v>4.7969999999999997</v>
      </c>
      <c r="R2207" s="19" t="s">
        <v>43</v>
      </c>
      <c r="S2207" s="62" t="s">
        <v>2241</v>
      </c>
    </row>
    <row r="2208" spans="1:19" x14ac:dyDescent="0.25">
      <c r="A2208" s="62" t="s">
        <v>2241</v>
      </c>
      <c r="B2208" s="19">
        <v>6940926</v>
      </c>
      <c r="C2208" s="19" t="s">
        <v>7610</v>
      </c>
      <c r="D2208" s="19">
        <v>377308</v>
      </c>
      <c r="E2208" s="19">
        <v>4595714</v>
      </c>
      <c r="F2208" s="19">
        <v>43</v>
      </c>
      <c r="G2208" s="36">
        <v>45628</v>
      </c>
      <c r="H2208" s="19">
        <v>1</v>
      </c>
      <c r="I2208" s="19">
        <v>0</v>
      </c>
      <c r="J2208" s="19">
        <v>0</v>
      </c>
      <c r="L2208" s="19">
        <v>1</v>
      </c>
      <c r="M2208" s="19">
        <v>4010427</v>
      </c>
      <c r="N2208" s="19" t="s">
        <v>215</v>
      </c>
      <c r="O2208" s="19">
        <v>190770</v>
      </c>
      <c r="P2208" s="229">
        <v>45628.556516203702</v>
      </c>
      <c r="Q2208" s="19">
        <v>190.77</v>
      </c>
      <c r="R2208" s="19" t="s">
        <v>43</v>
      </c>
      <c r="S2208" s="62" t="s">
        <v>2241</v>
      </c>
    </row>
    <row r="2209" spans="1:19" x14ac:dyDescent="0.25">
      <c r="A2209" s="62" t="s">
        <v>2241</v>
      </c>
      <c r="B2209" s="19">
        <v>6940926</v>
      </c>
      <c r="C2209" s="19" t="s">
        <v>7610</v>
      </c>
      <c r="D2209" s="19">
        <v>377308</v>
      </c>
      <c r="E2209" s="19">
        <v>4595714</v>
      </c>
      <c r="F2209" s="19">
        <v>44</v>
      </c>
      <c r="G2209" s="36">
        <v>45628</v>
      </c>
      <c r="H2209" s="19">
        <v>0</v>
      </c>
      <c r="I2209" s="19">
        <v>0</v>
      </c>
      <c r="J2209" s="19">
        <v>1938</v>
      </c>
      <c r="K2209" s="19" t="s">
        <v>163</v>
      </c>
      <c r="L2209" s="19">
        <v>1</v>
      </c>
      <c r="M2209" s="19">
        <v>4010427</v>
      </c>
      <c r="N2209" s="19" t="s">
        <v>215</v>
      </c>
      <c r="O2209" s="19">
        <v>8080</v>
      </c>
      <c r="P2209" s="229">
        <v>45628.556608796294</v>
      </c>
      <c r="Q2209" s="19">
        <v>8.08</v>
      </c>
      <c r="R2209" s="19" t="s">
        <v>43</v>
      </c>
      <c r="S2209" s="62" t="s">
        <v>2241</v>
      </c>
    </row>
    <row r="2210" spans="1:19" x14ac:dyDescent="0.25">
      <c r="A2210" s="62" t="s">
        <v>2241</v>
      </c>
      <c r="B2210" s="19">
        <v>6940926</v>
      </c>
      <c r="C2210" s="19" t="s">
        <v>7610</v>
      </c>
      <c r="D2210" s="19">
        <v>377308</v>
      </c>
      <c r="E2210" s="19">
        <v>4595714</v>
      </c>
      <c r="F2210" s="19">
        <v>45</v>
      </c>
      <c r="G2210" s="36">
        <v>45628</v>
      </c>
      <c r="H2210" s="19">
        <v>0</v>
      </c>
      <c r="I2210" s="19">
        <v>1</v>
      </c>
      <c r="J2210" s="19">
        <v>0</v>
      </c>
      <c r="L2210" s="19">
        <v>1</v>
      </c>
      <c r="O2210" s="19">
        <v>263167</v>
      </c>
      <c r="P2210" s="229">
        <v>45628.559652777774</v>
      </c>
      <c r="Q2210" s="19">
        <v>263.16699999999997</v>
      </c>
      <c r="R2210" s="19" t="s">
        <v>43</v>
      </c>
      <c r="S2210" s="62" t="s">
        <v>2241</v>
      </c>
    </row>
    <row r="2211" spans="1:19" x14ac:dyDescent="0.25">
      <c r="A2211" s="62" t="s">
        <v>2241</v>
      </c>
      <c r="B2211" s="19">
        <v>6940926</v>
      </c>
      <c r="C2211" s="19" t="s">
        <v>7610</v>
      </c>
      <c r="D2211" s="19">
        <v>377308</v>
      </c>
      <c r="E2211" s="19">
        <v>4595714</v>
      </c>
      <c r="F2211" s="19">
        <v>46</v>
      </c>
      <c r="G2211" s="36">
        <v>45628</v>
      </c>
      <c r="H2211" s="19">
        <v>0</v>
      </c>
      <c r="I2211" s="19">
        <v>0</v>
      </c>
      <c r="J2211" s="19">
        <v>-3</v>
      </c>
      <c r="K2211" s="19" t="s">
        <v>185</v>
      </c>
      <c r="L2211" s="19">
        <v>1</v>
      </c>
      <c r="O2211" s="19">
        <v>4966</v>
      </c>
      <c r="P2211" s="229">
        <v>45628.559710648151</v>
      </c>
      <c r="Q2211" s="19">
        <v>4.9660000000000002</v>
      </c>
      <c r="R2211" s="19" t="s">
        <v>43</v>
      </c>
      <c r="S2211" s="62" t="s">
        <v>2241</v>
      </c>
    </row>
    <row r="2212" spans="1:19" x14ac:dyDescent="0.25">
      <c r="A2212" s="62" t="s">
        <v>2241</v>
      </c>
      <c r="B2212" s="19">
        <v>6940926</v>
      </c>
      <c r="C2212" s="19" t="s">
        <v>7610</v>
      </c>
      <c r="D2212" s="19">
        <v>377308</v>
      </c>
      <c r="E2212" s="19">
        <v>4595714</v>
      </c>
      <c r="F2212" s="19">
        <v>47</v>
      </c>
      <c r="G2212" s="36">
        <v>45628</v>
      </c>
      <c r="H2212" s="19">
        <v>1</v>
      </c>
      <c r="I2212" s="19">
        <v>0</v>
      </c>
      <c r="J2212" s="19">
        <v>0</v>
      </c>
      <c r="L2212" s="19">
        <v>1</v>
      </c>
      <c r="M2212" s="19">
        <v>4010427</v>
      </c>
      <c r="N2212" s="19" t="s">
        <v>215</v>
      </c>
      <c r="O2212" s="19">
        <v>343647</v>
      </c>
      <c r="P2212" s="229">
        <v>45628.563692129632</v>
      </c>
      <c r="Q2212" s="19">
        <v>343.64699999999999</v>
      </c>
      <c r="R2212" s="19" t="s">
        <v>43</v>
      </c>
      <c r="S2212" s="62" t="s">
        <v>2241</v>
      </c>
    </row>
    <row r="2213" spans="1:19" x14ac:dyDescent="0.25">
      <c r="A2213" s="62" t="s">
        <v>2241</v>
      </c>
      <c r="B2213" s="19">
        <v>6940926</v>
      </c>
      <c r="C2213" s="19" t="s">
        <v>7610</v>
      </c>
      <c r="D2213" s="19">
        <v>377308</v>
      </c>
      <c r="E2213" s="19">
        <v>4595714</v>
      </c>
      <c r="F2213" s="19">
        <v>48</v>
      </c>
      <c r="G2213" s="36">
        <v>45628</v>
      </c>
      <c r="H2213" s="19">
        <v>0</v>
      </c>
      <c r="I2213" s="19">
        <v>0</v>
      </c>
      <c r="J2213" s="19">
        <v>1938</v>
      </c>
      <c r="K2213" s="19" t="s">
        <v>163</v>
      </c>
      <c r="L2213" s="19">
        <v>1</v>
      </c>
      <c r="M2213" s="19">
        <v>4010427</v>
      </c>
      <c r="N2213" s="19" t="s">
        <v>215</v>
      </c>
      <c r="O2213" s="19">
        <v>15580</v>
      </c>
      <c r="P2213" s="229">
        <v>45628.56386574074</v>
      </c>
      <c r="Q2213" s="19">
        <v>15.58</v>
      </c>
      <c r="R2213" s="19" t="s">
        <v>43</v>
      </c>
      <c r="S2213" s="62" t="s">
        <v>2241</v>
      </c>
    </row>
    <row r="2214" spans="1:19" x14ac:dyDescent="0.25">
      <c r="A2214" s="62" t="s">
        <v>2241</v>
      </c>
      <c r="B2214" s="19">
        <v>6940926</v>
      </c>
      <c r="C2214" s="19" t="s">
        <v>7610</v>
      </c>
      <c r="D2214" s="19">
        <v>377308</v>
      </c>
      <c r="E2214" s="19">
        <v>4595714</v>
      </c>
      <c r="F2214" s="19">
        <v>49</v>
      </c>
      <c r="G2214" s="36">
        <v>45628</v>
      </c>
      <c r="H2214" s="19">
        <v>0</v>
      </c>
      <c r="I2214" s="19">
        <v>1</v>
      </c>
      <c r="J2214" s="19">
        <v>0</v>
      </c>
      <c r="L2214" s="19">
        <v>1</v>
      </c>
      <c r="O2214" s="19">
        <v>20</v>
      </c>
      <c r="P2214" s="229">
        <v>45628.56386574074</v>
      </c>
      <c r="Q2214" s="19">
        <v>0.02</v>
      </c>
      <c r="R2214" s="19" t="s">
        <v>43</v>
      </c>
      <c r="S2214" s="62" t="s">
        <v>2241</v>
      </c>
    </row>
    <row r="2215" spans="1:19" x14ac:dyDescent="0.25">
      <c r="A2215" s="62" t="s">
        <v>2241</v>
      </c>
      <c r="B2215" s="19">
        <v>6940926</v>
      </c>
      <c r="C2215" s="19" t="s">
        <v>7610</v>
      </c>
      <c r="D2215" s="19">
        <v>377308</v>
      </c>
      <c r="E2215" s="19">
        <v>4595714</v>
      </c>
      <c r="F2215" s="19">
        <v>50</v>
      </c>
      <c r="G2215" s="36">
        <v>45628</v>
      </c>
      <c r="H2215" s="19">
        <v>0</v>
      </c>
      <c r="I2215" s="19">
        <v>0</v>
      </c>
      <c r="J2215" s="19">
        <v>-3</v>
      </c>
      <c r="K2215" s="19" t="s">
        <v>185</v>
      </c>
      <c r="L2215" s="19">
        <v>1</v>
      </c>
      <c r="O2215" s="19">
        <v>4017</v>
      </c>
      <c r="P2215" s="229">
        <v>45628.56391203704</v>
      </c>
      <c r="Q2215" s="19">
        <v>4.0170000000000003</v>
      </c>
      <c r="R2215" s="19" t="s">
        <v>43</v>
      </c>
      <c r="S2215" s="62" t="s">
        <v>2241</v>
      </c>
    </row>
    <row r="2216" spans="1:19" x14ac:dyDescent="0.25">
      <c r="A2216" s="62" t="s">
        <v>2241</v>
      </c>
      <c r="B2216" s="19">
        <v>6940926</v>
      </c>
      <c r="C2216" s="19" t="s">
        <v>7610</v>
      </c>
      <c r="D2216" s="19">
        <v>377308</v>
      </c>
      <c r="E2216" s="19">
        <v>4595714</v>
      </c>
      <c r="F2216" s="19">
        <v>51</v>
      </c>
      <c r="G2216" s="36">
        <v>45628</v>
      </c>
      <c r="H2216" s="19">
        <v>1</v>
      </c>
      <c r="I2216" s="19">
        <v>0</v>
      </c>
      <c r="J2216" s="19">
        <v>0</v>
      </c>
      <c r="L2216" s="19">
        <v>1</v>
      </c>
      <c r="M2216" s="19">
        <v>4010427</v>
      </c>
      <c r="N2216" s="19" t="s">
        <v>215</v>
      </c>
      <c r="O2216" s="19">
        <v>527320</v>
      </c>
      <c r="P2216" s="229">
        <v>45628.570023148146</v>
      </c>
      <c r="Q2216" s="19">
        <v>527.32000000000005</v>
      </c>
      <c r="R2216" s="19" t="s">
        <v>43</v>
      </c>
      <c r="S2216" s="62" t="s">
        <v>2241</v>
      </c>
    </row>
    <row r="2217" spans="1:19" x14ac:dyDescent="0.25">
      <c r="A2217" s="62" t="s">
        <v>2241</v>
      </c>
      <c r="B2217" s="19">
        <v>6940926</v>
      </c>
      <c r="C2217" s="19" t="s">
        <v>7610</v>
      </c>
      <c r="D2217" s="19">
        <v>377308</v>
      </c>
      <c r="E2217" s="19">
        <v>4595714</v>
      </c>
      <c r="F2217" s="19">
        <v>52</v>
      </c>
      <c r="G2217" s="36">
        <v>45628</v>
      </c>
      <c r="H2217" s="19">
        <v>0</v>
      </c>
      <c r="I2217" s="19">
        <v>0</v>
      </c>
      <c r="J2217" s="19">
        <v>1938</v>
      </c>
      <c r="K2217" s="19" t="s">
        <v>163</v>
      </c>
      <c r="L2217" s="19">
        <v>1</v>
      </c>
      <c r="M2217" s="19">
        <v>4010427</v>
      </c>
      <c r="N2217" s="19" t="s">
        <v>215</v>
      </c>
      <c r="O2217" s="19">
        <v>7356</v>
      </c>
      <c r="P2217" s="229">
        <v>45628.570104166669</v>
      </c>
      <c r="Q2217" s="19">
        <v>7.3559999999999999</v>
      </c>
      <c r="R2217" s="19" t="s">
        <v>43</v>
      </c>
      <c r="S2217" s="62" t="s">
        <v>2241</v>
      </c>
    </row>
    <row r="2218" spans="1:19" x14ac:dyDescent="0.25">
      <c r="A2218" s="62" t="s">
        <v>2241</v>
      </c>
      <c r="B2218" s="19">
        <v>6940926</v>
      </c>
      <c r="C2218" s="19" t="s">
        <v>7610</v>
      </c>
      <c r="D2218" s="19">
        <v>377308</v>
      </c>
      <c r="E2218" s="19">
        <v>4595714</v>
      </c>
      <c r="F2218" s="19">
        <v>53</v>
      </c>
      <c r="G2218" s="36">
        <v>45628</v>
      </c>
      <c r="H2218" s="19">
        <v>0</v>
      </c>
      <c r="I2218" s="19">
        <v>1</v>
      </c>
      <c r="J2218" s="19">
        <v>0</v>
      </c>
      <c r="L2218" s="19">
        <v>1</v>
      </c>
      <c r="O2218" s="19">
        <v>20</v>
      </c>
      <c r="P2218" s="229">
        <v>45628.570104166669</v>
      </c>
      <c r="Q2218" s="19">
        <v>0.02</v>
      </c>
      <c r="R2218" s="19" t="s">
        <v>43</v>
      </c>
      <c r="S2218" s="62" t="s">
        <v>2241</v>
      </c>
    </row>
    <row r="2219" spans="1:19" x14ac:dyDescent="0.25">
      <c r="A2219" s="62" t="s">
        <v>2241</v>
      </c>
      <c r="B2219" s="19">
        <v>6940926</v>
      </c>
      <c r="C2219" s="19" t="s">
        <v>7610</v>
      </c>
      <c r="D2219" s="19">
        <v>377308</v>
      </c>
      <c r="E2219" s="19">
        <v>4595714</v>
      </c>
      <c r="F2219" s="19">
        <v>54</v>
      </c>
      <c r="G2219" s="36">
        <v>45628</v>
      </c>
      <c r="H2219" s="19">
        <v>0</v>
      </c>
      <c r="I2219" s="19">
        <v>0</v>
      </c>
      <c r="J2219" s="19">
        <v>-8</v>
      </c>
      <c r="K2219" s="19" t="s">
        <v>3069</v>
      </c>
      <c r="L2219" s="19">
        <v>1</v>
      </c>
      <c r="O2219" s="19">
        <v>34854</v>
      </c>
      <c r="P2219" s="229">
        <v>45628.570509259262</v>
      </c>
      <c r="Q2219" s="19">
        <v>34.853999999999999</v>
      </c>
      <c r="R2219" s="19" t="s">
        <v>43</v>
      </c>
      <c r="S2219" s="62" t="s">
        <v>2241</v>
      </c>
    </row>
    <row r="2220" spans="1:19" x14ac:dyDescent="0.25">
      <c r="A2220" s="62" t="s">
        <v>2241</v>
      </c>
      <c r="B2220" s="19">
        <v>6940926</v>
      </c>
      <c r="C2220" s="19" t="s">
        <v>7610</v>
      </c>
      <c r="D2220" s="19">
        <v>377308</v>
      </c>
      <c r="E2220" s="19">
        <v>4595714</v>
      </c>
      <c r="F2220" s="19">
        <v>55</v>
      </c>
      <c r="G2220" s="36">
        <v>45628</v>
      </c>
      <c r="H2220" s="19">
        <v>1</v>
      </c>
      <c r="I2220" s="19">
        <v>0</v>
      </c>
      <c r="J2220" s="19">
        <v>0</v>
      </c>
      <c r="L2220" s="19">
        <v>1</v>
      </c>
      <c r="M2220" s="19">
        <v>4010427</v>
      </c>
      <c r="N2220" s="19" t="s">
        <v>215</v>
      </c>
      <c r="O2220" s="19">
        <v>5696</v>
      </c>
      <c r="P2220" s="229">
        <v>45628.5705787037</v>
      </c>
      <c r="Q2220" s="19">
        <v>5.6959999999999997</v>
      </c>
      <c r="R2220" s="19" t="s">
        <v>43</v>
      </c>
      <c r="S2220" s="62" t="s">
        <v>2241</v>
      </c>
    </row>
    <row r="2221" spans="1:19" x14ac:dyDescent="0.25">
      <c r="A2221" s="62" t="s">
        <v>2241</v>
      </c>
      <c r="B2221" s="19">
        <v>6940926</v>
      </c>
      <c r="C2221" s="19" t="s">
        <v>7610</v>
      </c>
      <c r="D2221" s="19">
        <v>377308</v>
      </c>
      <c r="E2221" s="19">
        <v>4595714</v>
      </c>
      <c r="F2221" s="19">
        <v>56</v>
      </c>
      <c r="G2221" s="36">
        <v>45628</v>
      </c>
      <c r="H2221" s="19">
        <v>0</v>
      </c>
      <c r="I2221" s="19">
        <v>0</v>
      </c>
      <c r="J2221" s="19">
        <v>1938</v>
      </c>
      <c r="K2221" s="19" t="s">
        <v>163</v>
      </c>
      <c r="L2221" s="19">
        <v>1</v>
      </c>
      <c r="M2221" s="19">
        <v>4010427</v>
      </c>
      <c r="N2221" s="19" t="s">
        <v>215</v>
      </c>
      <c r="O2221" s="19">
        <v>4790</v>
      </c>
      <c r="P2221" s="229">
        <v>45628.570625</v>
      </c>
      <c r="Q2221" s="19">
        <v>4.79</v>
      </c>
      <c r="R2221" s="19" t="s">
        <v>43</v>
      </c>
      <c r="S2221" s="62" t="s">
        <v>2241</v>
      </c>
    </row>
    <row r="2222" spans="1:19" x14ac:dyDescent="0.25">
      <c r="A2222" s="62" t="s">
        <v>2241</v>
      </c>
      <c r="B2222" s="19">
        <v>6940926</v>
      </c>
      <c r="C2222" s="19" t="s">
        <v>7610</v>
      </c>
      <c r="D2222" s="19">
        <v>377308</v>
      </c>
      <c r="E2222" s="19">
        <v>4595714</v>
      </c>
      <c r="F2222" s="19">
        <v>57</v>
      </c>
      <c r="G2222" s="36">
        <v>45628</v>
      </c>
      <c r="H2222" s="19">
        <v>0</v>
      </c>
      <c r="I2222" s="19">
        <v>1</v>
      </c>
      <c r="J2222" s="19">
        <v>0</v>
      </c>
      <c r="L2222" s="19">
        <v>1</v>
      </c>
      <c r="O2222" s="19">
        <v>167014</v>
      </c>
      <c r="P2222" s="229">
        <v>45628.572557870371</v>
      </c>
      <c r="Q2222" s="19">
        <v>167.01400000000001</v>
      </c>
      <c r="R2222" s="19" t="s">
        <v>43</v>
      </c>
      <c r="S2222" s="62" t="s">
        <v>2241</v>
      </c>
    </row>
    <row r="2223" spans="1:19" x14ac:dyDescent="0.25">
      <c r="A2223" s="62" t="s">
        <v>2241</v>
      </c>
      <c r="B2223" s="19">
        <v>6940926</v>
      </c>
      <c r="C2223" s="19" t="s">
        <v>7610</v>
      </c>
      <c r="D2223" s="19">
        <v>377308</v>
      </c>
      <c r="E2223" s="19">
        <v>4595714</v>
      </c>
      <c r="F2223" s="19">
        <v>58</v>
      </c>
      <c r="G2223" s="36">
        <v>45628</v>
      </c>
      <c r="H2223" s="19">
        <v>0</v>
      </c>
      <c r="I2223" s="19">
        <v>0</v>
      </c>
      <c r="J2223" s="19">
        <v>-3</v>
      </c>
      <c r="K2223" s="19" t="s">
        <v>185</v>
      </c>
      <c r="L2223" s="19">
        <v>1</v>
      </c>
      <c r="O2223" s="19">
        <v>3160</v>
      </c>
      <c r="P2223" s="229">
        <v>45628.572604166664</v>
      </c>
      <c r="Q2223" s="19">
        <v>3.16</v>
      </c>
      <c r="R2223" s="19" t="s">
        <v>43</v>
      </c>
      <c r="S2223" s="62" t="s">
        <v>2241</v>
      </c>
    </row>
    <row r="2224" spans="1:19" x14ac:dyDescent="0.25">
      <c r="A2224" s="62" t="s">
        <v>2241</v>
      </c>
      <c r="B2224" s="19">
        <v>6940926</v>
      </c>
      <c r="C2224" s="19" t="s">
        <v>7610</v>
      </c>
      <c r="D2224" s="19">
        <v>377308</v>
      </c>
      <c r="E2224" s="19">
        <v>4595714</v>
      </c>
      <c r="F2224" s="19">
        <v>59</v>
      </c>
      <c r="G2224" s="36">
        <v>45628</v>
      </c>
      <c r="H2224" s="19">
        <v>1</v>
      </c>
      <c r="I2224" s="19">
        <v>0</v>
      </c>
      <c r="J2224" s="19">
        <v>0</v>
      </c>
      <c r="L2224" s="19">
        <v>1</v>
      </c>
      <c r="M2224" s="19">
        <v>4010427</v>
      </c>
      <c r="N2224" s="19" t="s">
        <v>215</v>
      </c>
      <c r="O2224" s="19">
        <v>231953</v>
      </c>
      <c r="P2224" s="229">
        <v>45628.575277777774</v>
      </c>
      <c r="Q2224" s="19">
        <v>231.953</v>
      </c>
      <c r="R2224" s="19" t="s">
        <v>43</v>
      </c>
      <c r="S2224" s="62" t="s">
        <v>2241</v>
      </c>
    </row>
    <row r="2225" spans="1:19" x14ac:dyDescent="0.25">
      <c r="A2225" s="62" t="s">
        <v>2241</v>
      </c>
      <c r="B2225" s="19">
        <v>6940926</v>
      </c>
      <c r="C2225" s="19" t="s">
        <v>7610</v>
      </c>
      <c r="D2225" s="19">
        <v>377308</v>
      </c>
      <c r="E2225" s="19">
        <v>4595714</v>
      </c>
      <c r="F2225" s="19">
        <v>60</v>
      </c>
      <c r="G2225" s="36">
        <v>45628</v>
      </c>
      <c r="H2225" s="19">
        <v>0</v>
      </c>
      <c r="I2225" s="19">
        <v>0</v>
      </c>
      <c r="J2225" s="19">
        <v>1938</v>
      </c>
      <c r="K2225" s="19" t="s">
        <v>163</v>
      </c>
      <c r="L2225" s="19">
        <v>1</v>
      </c>
      <c r="M2225" s="19">
        <v>4010427</v>
      </c>
      <c r="N2225" s="19" t="s">
        <v>215</v>
      </c>
      <c r="O2225" s="19">
        <v>9023</v>
      </c>
      <c r="P2225" s="229">
        <v>45628.575381944444</v>
      </c>
      <c r="Q2225" s="19">
        <v>9.0229999999999997</v>
      </c>
      <c r="R2225" s="19" t="s">
        <v>43</v>
      </c>
      <c r="S2225" s="62" t="s">
        <v>2241</v>
      </c>
    </row>
    <row r="2226" spans="1:19" x14ac:dyDescent="0.25">
      <c r="A2226" s="62" t="s">
        <v>2241</v>
      </c>
      <c r="B2226" s="19">
        <v>6940926</v>
      </c>
      <c r="C2226" s="19" t="s">
        <v>7610</v>
      </c>
      <c r="D2226" s="19">
        <v>377308</v>
      </c>
      <c r="E2226" s="19">
        <v>4595714</v>
      </c>
      <c r="F2226" s="19">
        <v>61</v>
      </c>
      <c r="G2226" s="36">
        <v>45628</v>
      </c>
      <c r="H2226" s="19">
        <v>0</v>
      </c>
      <c r="I2226" s="19">
        <v>1</v>
      </c>
      <c r="J2226" s="19">
        <v>0</v>
      </c>
      <c r="L2226" s="19">
        <v>1</v>
      </c>
      <c r="O2226" s="19">
        <v>470177</v>
      </c>
      <c r="P2226" s="229">
        <v>45628.580833333333</v>
      </c>
      <c r="Q2226" s="19">
        <v>470.17700000000002</v>
      </c>
      <c r="R2226" s="19" t="s">
        <v>43</v>
      </c>
      <c r="S2226" s="62" t="s">
        <v>2241</v>
      </c>
    </row>
    <row r="2227" spans="1:19" x14ac:dyDescent="0.25">
      <c r="A2227" s="62" t="s">
        <v>2241</v>
      </c>
      <c r="B2227" s="19">
        <v>6940926</v>
      </c>
      <c r="C2227" s="19" t="s">
        <v>7610</v>
      </c>
      <c r="D2227" s="19">
        <v>377308</v>
      </c>
      <c r="E2227" s="19">
        <v>4595714</v>
      </c>
      <c r="F2227" s="19">
        <v>62</v>
      </c>
      <c r="G2227" s="36">
        <v>45628</v>
      </c>
      <c r="H2227" s="19">
        <v>0</v>
      </c>
      <c r="I2227" s="19">
        <v>0</v>
      </c>
      <c r="J2227" s="19">
        <v>-3</v>
      </c>
      <c r="K2227" s="19" t="s">
        <v>185</v>
      </c>
      <c r="L2227" s="19">
        <v>1</v>
      </c>
      <c r="O2227" s="19">
        <v>13050</v>
      </c>
      <c r="P2227" s="229">
        <v>45628.580983796295</v>
      </c>
      <c r="Q2227" s="19">
        <v>13.05</v>
      </c>
      <c r="R2227" s="19" t="s">
        <v>43</v>
      </c>
      <c r="S2227" s="62" t="s">
        <v>2241</v>
      </c>
    </row>
    <row r="2228" spans="1:19" x14ac:dyDescent="0.25">
      <c r="A2228" s="62" t="s">
        <v>2241</v>
      </c>
      <c r="B2228" s="19">
        <v>6940926</v>
      </c>
      <c r="C2228" s="19" t="s">
        <v>7610</v>
      </c>
      <c r="D2228" s="19">
        <v>377308</v>
      </c>
      <c r="E2228" s="19">
        <v>4595714</v>
      </c>
      <c r="F2228" s="19">
        <v>63</v>
      </c>
      <c r="G2228" s="36">
        <v>45628</v>
      </c>
      <c r="H2228" s="19">
        <v>1</v>
      </c>
      <c r="I2228" s="19">
        <v>0</v>
      </c>
      <c r="J2228" s="19">
        <v>0</v>
      </c>
      <c r="L2228" s="19">
        <v>1</v>
      </c>
      <c r="M2228" s="19">
        <v>4010427</v>
      </c>
      <c r="N2228" s="19" t="s">
        <v>215</v>
      </c>
      <c r="O2228" s="19">
        <v>240963</v>
      </c>
      <c r="P2228" s="229">
        <v>45628.583773148152</v>
      </c>
      <c r="Q2228" s="19">
        <v>240.96299999999999</v>
      </c>
      <c r="R2228" s="19" t="s">
        <v>43</v>
      </c>
      <c r="S2228" s="62" t="s">
        <v>2241</v>
      </c>
    </row>
    <row r="2229" spans="1:19" x14ac:dyDescent="0.25">
      <c r="A2229" s="62" t="s">
        <v>2241</v>
      </c>
      <c r="B2229" s="19">
        <v>6940926</v>
      </c>
      <c r="C2229" s="19" t="s">
        <v>7610</v>
      </c>
      <c r="D2229" s="19">
        <v>377308</v>
      </c>
      <c r="E2229" s="19">
        <v>4595714</v>
      </c>
      <c r="F2229" s="19">
        <v>64</v>
      </c>
      <c r="G2229" s="36">
        <v>45628</v>
      </c>
      <c r="H2229" s="19">
        <v>0</v>
      </c>
      <c r="I2229" s="19">
        <v>0</v>
      </c>
      <c r="J2229" s="19">
        <v>1938</v>
      </c>
      <c r="K2229" s="19" t="s">
        <v>163</v>
      </c>
      <c r="L2229" s="19">
        <v>1</v>
      </c>
      <c r="M2229" s="19">
        <v>4010427</v>
      </c>
      <c r="N2229" s="19" t="s">
        <v>215</v>
      </c>
      <c r="O2229" s="19">
        <v>12117</v>
      </c>
      <c r="P2229" s="229">
        <v>45628.583912037036</v>
      </c>
      <c r="Q2229" s="19">
        <v>12.117000000000001</v>
      </c>
      <c r="R2229" s="19" t="s">
        <v>43</v>
      </c>
      <c r="S2229" s="62" t="s">
        <v>2241</v>
      </c>
    </row>
    <row r="2230" spans="1:19" x14ac:dyDescent="0.25">
      <c r="A2230" s="62" t="s">
        <v>2241</v>
      </c>
      <c r="B2230" s="19">
        <v>6940926</v>
      </c>
      <c r="C2230" s="19" t="s">
        <v>7610</v>
      </c>
      <c r="D2230" s="19">
        <v>377308</v>
      </c>
      <c r="E2230" s="19">
        <v>4595714</v>
      </c>
      <c r="F2230" s="19">
        <v>65</v>
      </c>
      <c r="G2230" s="36">
        <v>45628</v>
      </c>
      <c r="H2230" s="19">
        <v>0</v>
      </c>
      <c r="I2230" s="19">
        <v>1</v>
      </c>
      <c r="J2230" s="19">
        <v>0</v>
      </c>
      <c r="L2230" s="19">
        <v>1</v>
      </c>
      <c r="O2230" s="19">
        <v>2424557</v>
      </c>
      <c r="P2230" s="229">
        <v>45628.611967592595</v>
      </c>
      <c r="Q2230" s="19">
        <v>2424.5569999999998</v>
      </c>
      <c r="R2230" s="19" t="s">
        <v>43</v>
      </c>
      <c r="S2230" s="62" t="s">
        <v>2241</v>
      </c>
    </row>
    <row r="2231" spans="1:19" x14ac:dyDescent="0.25">
      <c r="A2231" s="62" t="s">
        <v>2241</v>
      </c>
      <c r="B2231" s="19">
        <v>6940926</v>
      </c>
      <c r="C2231" s="19" t="s">
        <v>7610</v>
      </c>
      <c r="D2231" s="19">
        <v>377308</v>
      </c>
      <c r="E2231" s="19">
        <v>4595714</v>
      </c>
      <c r="F2231" s="19">
        <v>66</v>
      </c>
      <c r="G2231" s="36">
        <v>45628</v>
      </c>
      <c r="H2231" s="19">
        <v>0</v>
      </c>
      <c r="I2231" s="19">
        <v>0</v>
      </c>
      <c r="J2231" s="19">
        <v>1932</v>
      </c>
      <c r="K2231" s="19" t="s">
        <v>173</v>
      </c>
      <c r="L2231" s="19">
        <v>1</v>
      </c>
      <c r="O2231" s="19">
        <v>278760</v>
      </c>
      <c r="P2231" s="229">
        <v>45628.61519675926</v>
      </c>
      <c r="Q2231" s="19">
        <v>278.76</v>
      </c>
      <c r="R2231" s="19" t="s">
        <v>43</v>
      </c>
      <c r="S2231" s="62" t="s">
        <v>2241</v>
      </c>
    </row>
    <row r="2232" spans="1:19" x14ac:dyDescent="0.25">
      <c r="A2232" s="62" t="s">
        <v>2241</v>
      </c>
      <c r="B2232" s="19">
        <v>6940926</v>
      </c>
      <c r="C2232" s="19" t="s">
        <v>7610</v>
      </c>
      <c r="D2232" s="19">
        <v>377308</v>
      </c>
      <c r="E2232" s="19">
        <v>4595714</v>
      </c>
      <c r="F2232" s="19">
        <v>67</v>
      </c>
      <c r="G2232" s="36">
        <v>45628</v>
      </c>
      <c r="H2232" s="19">
        <v>0</v>
      </c>
      <c r="I2232" s="19">
        <v>1</v>
      </c>
      <c r="J2232" s="19">
        <v>0</v>
      </c>
      <c r="L2232" s="19">
        <v>1</v>
      </c>
      <c r="O2232" s="19">
        <v>1133966</v>
      </c>
      <c r="P2232" s="229">
        <v>45628.628321759257</v>
      </c>
      <c r="Q2232" s="19">
        <v>1133.9659999999999</v>
      </c>
      <c r="R2232" s="19" t="s">
        <v>43</v>
      </c>
      <c r="S2232" s="62" t="s">
        <v>2241</v>
      </c>
    </row>
    <row r="2233" spans="1:19" x14ac:dyDescent="0.25">
      <c r="A2233" s="62" t="s">
        <v>2241</v>
      </c>
      <c r="B2233" s="19">
        <v>6940926</v>
      </c>
      <c r="C2233" s="19" t="s">
        <v>7610</v>
      </c>
      <c r="D2233" s="19">
        <v>377308</v>
      </c>
      <c r="E2233" s="19">
        <v>4595714</v>
      </c>
      <c r="F2233" s="19">
        <v>68</v>
      </c>
      <c r="G2233" s="36">
        <v>45628</v>
      </c>
      <c r="H2233" s="19">
        <v>0</v>
      </c>
      <c r="I2233" s="19">
        <v>0</v>
      </c>
      <c r="J2233" s="19">
        <v>-3</v>
      </c>
      <c r="K2233" s="19" t="s">
        <v>185</v>
      </c>
      <c r="L2233" s="19">
        <v>1</v>
      </c>
      <c r="O2233" s="19">
        <v>4497</v>
      </c>
      <c r="P2233" s="229">
        <v>45628.628379629627</v>
      </c>
      <c r="Q2233" s="19">
        <v>4.4969999999999999</v>
      </c>
      <c r="R2233" s="19" t="s">
        <v>43</v>
      </c>
      <c r="S2233" s="62" t="s">
        <v>2241</v>
      </c>
    </row>
    <row r="2234" spans="1:19" x14ac:dyDescent="0.25">
      <c r="A2234" s="62" t="s">
        <v>2241</v>
      </c>
      <c r="B2234" s="19">
        <v>6940926</v>
      </c>
      <c r="C2234" s="19" t="s">
        <v>7610</v>
      </c>
      <c r="D2234" s="19">
        <v>377308</v>
      </c>
      <c r="E2234" s="19">
        <v>4595714</v>
      </c>
      <c r="F2234" s="19">
        <v>69</v>
      </c>
      <c r="G2234" s="36">
        <v>45628</v>
      </c>
      <c r="H2234" s="19">
        <v>1</v>
      </c>
      <c r="I2234" s="19">
        <v>0</v>
      </c>
      <c r="J2234" s="19">
        <v>0</v>
      </c>
      <c r="L2234" s="19">
        <v>1</v>
      </c>
      <c r="M2234" s="19">
        <v>4010427</v>
      </c>
      <c r="N2234" s="19" t="s">
        <v>215</v>
      </c>
      <c r="O2234" s="19">
        <v>850470</v>
      </c>
      <c r="P2234" s="229">
        <v>45628.63821759259</v>
      </c>
      <c r="Q2234" s="19">
        <v>850.47</v>
      </c>
      <c r="R2234" s="19" t="s">
        <v>43</v>
      </c>
      <c r="S2234" s="62" t="s">
        <v>2241</v>
      </c>
    </row>
    <row r="2235" spans="1:19" x14ac:dyDescent="0.25">
      <c r="A2235" s="62" t="s">
        <v>2241</v>
      </c>
      <c r="B2235" s="19">
        <v>6940926</v>
      </c>
      <c r="C2235" s="19" t="s">
        <v>7610</v>
      </c>
      <c r="D2235" s="19">
        <v>377308</v>
      </c>
      <c r="E2235" s="19">
        <v>4595714</v>
      </c>
      <c r="F2235" s="19">
        <v>70</v>
      </c>
      <c r="G2235" s="36">
        <v>45628</v>
      </c>
      <c r="H2235" s="19">
        <v>0</v>
      </c>
      <c r="I2235" s="19">
        <v>0</v>
      </c>
      <c r="J2235" s="19">
        <v>1938</v>
      </c>
      <c r="K2235" s="19" t="s">
        <v>163</v>
      </c>
      <c r="L2235" s="19">
        <v>1</v>
      </c>
      <c r="M2235" s="19">
        <v>4010427</v>
      </c>
      <c r="N2235" s="19" t="s">
        <v>215</v>
      </c>
      <c r="O2235" s="19">
        <v>3253</v>
      </c>
      <c r="P2235" s="229">
        <v>45628.638252314813</v>
      </c>
      <c r="Q2235" s="19">
        <v>3.2530000000000001</v>
      </c>
      <c r="R2235" s="19" t="s">
        <v>43</v>
      </c>
      <c r="S2235" s="62" t="s">
        <v>2241</v>
      </c>
    </row>
    <row r="2236" spans="1:19" x14ac:dyDescent="0.25">
      <c r="A2236" s="62" t="s">
        <v>2241</v>
      </c>
      <c r="B2236" s="19">
        <v>6940926</v>
      </c>
      <c r="C2236" s="19" t="s">
        <v>7610</v>
      </c>
      <c r="D2236" s="19">
        <v>377308</v>
      </c>
      <c r="E2236" s="19">
        <v>4595714</v>
      </c>
      <c r="F2236" s="19">
        <v>71</v>
      </c>
      <c r="G2236" s="36">
        <v>45628</v>
      </c>
      <c r="H2236" s="19">
        <v>0</v>
      </c>
      <c r="I2236" s="19">
        <v>1</v>
      </c>
      <c r="J2236" s="19">
        <v>0</v>
      </c>
      <c r="L2236" s="19">
        <v>1</v>
      </c>
      <c r="O2236" s="19">
        <v>20</v>
      </c>
      <c r="P2236" s="229">
        <v>45628.638252314813</v>
      </c>
      <c r="Q2236" s="19">
        <v>0.02</v>
      </c>
      <c r="R2236" s="19" t="s">
        <v>43</v>
      </c>
      <c r="S2236" s="62" t="s">
        <v>2241</v>
      </c>
    </row>
    <row r="2237" spans="1:19" x14ac:dyDescent="0.25">
      <c r="A2237" s="62" t="s">
        <v>2241</v>
      </c>
      <c r="B2237" s="19">
        <v>6940926</v>
      </c>
      <c r="C2237" s="19" t="s">
        <v>7610</v>
      </c>
      <c r="D2237" s="19">
        <v>377308</v>
      </c>
      <c r="E2237" s="19">
        <v>4595714</v>
      </c>
      <c r="F2237" s="19">
        <v>72</v>
      </c>
      <c r="G2237" s="36">
        <v>45628</v>
      </c>
      <c r="H2237" s="19">
        <v>0</v>
      </c>
      <c r="I2237" s="19">
        <v>0</v>
      </c>
      <c r="J2237" s="19">
        <v>-3</v>
      </c>
      <c r="K2237" s="19" t="s">
        <v>185</v>
      </c>
      <c r="L2237" s="19">
        <v>1</v>
      </c>
      <c r="O2237" s="19">
        <v>884</v>
      </c>
      <c r="P2237" s="229">
        <v>45628.63826388889</v>
      </c>
      <c r="Q2237" s="19">
        <v>0.88400000000000001</v>
      </c>
      <c r="R2237" s="19" t="s">
        <v>43</v>
      </c>
      <c r="S2237" s="62" t="s">
        <v>2241</v>
      </c>
    </row>
    <row r="2238" spans="1:19" x14ac:dyDescent="0.25">
      <c r="A2238" s="62" t="s">
        <v>2241</v>
      </c>
      <c r="B2238" s="19">
        <v>6940926</v>
      </c>
      <c r="C2238" s="19" t="s">
        <v>7610</v>
      </c>
      <c r="D2238" s="19">
        <v>377308</v>
      </c>
      <c r="E2238" s="19">
        <v>4595714</v>
      </c>
      <c r="F2238" s="19">
        <v>73</v>
      </c>
      <c r="G2238" s="36">
        <v>45628</v>
      </c>
      <c r="H2238" s="19">
        <v>1</v>
      </c>
      <c r="I2238" s="19">
        <v>0</v>
      </c>
      <c r="J2238" s="19">
        <v>0</v>
      </c>
      <c r="L2238" s="19">
        <v>1</v>
      </c>
      <c r="M2238" s="19">
        <v>4010427</v>
      </c>
      <c r="N2238" s="19" t="s">
        <v>215</v>
      </c>
      <c r="O2238" s="19">
        <v>781043</v>
      </c>
      <c r="P2238" s="229">
        <v>45628.647303240738</v>
      </c>
      <c r="Q2238" s="19">
        <v>781.04300000000001</v>
      </c>
      <c r="R2238" s="19" t="s">
        <v>43</v>
      </c>
      <c r="S2238" s="62" t="s">
        <v>2241</v>
      </c>
    </row>
    <row r="2239" spans="1:19" x14ac:dyDescent="0.25">
      <c r="A2239" s="62" t="s">
        <v>2241</v>
      </c>
      <c r="B2239" s="19">
        <v>6940926</v>
      </c>
      <c r="C2239" s="19" t="s">
        <v>7610</v>
      </c>
      <c r="D2239" s="19">
        <v>377308</v>
      </c>
      <c r="E2239" s="19">
        <v>4595714</v>
      </c>
      <c r="F2239" s="19">
        <v>74</v>
      </c>
      <c r="G2239" s="36">
        <v>45628</v>
      </c>
      <c r="H2239" s="19">
        <v>0</v>
      </c>
      <c r="I2239" s="19">
        <v>0</v>
      </c>
      <c r="J2239" s="19">
        <v>1938</v>
      </c>
      <c r="K2239" s="19" t="s">
        <v>163</v>
      </c>
      <c r="L2239" s="19">
        <v>1</v>
      </c>
      <c r="M2239" s="19">
        <v>4010427</v>
      </c>
      <c r="N2239" s="19" t="s">
        <v>215</v>
      </c>
      <c r="O2239" s="19">
        <v>19740</v>
      </c>
      <c r="P2239" s="229">
        <v>45628.647534722222</v>
      </c>
      <c r="Q2239" s="19">
        <v>19.739999999999998</v>
      </c>
      <c r="R2239" s="19" t="s">
        <v>43</v>
      </c>
      <c r="S2239" s="62" t="s">
        <v>2241</v>
      </c>
    </row>
    <row r="2240" spans="1:19" x14ac:dyDescent="0.25">
      <c r="A2240" s="62" t="s">
        <v>2241</v>
      </c>
      <c r="B2240" s="19">
        <v>6940926</v>
      </c>
      <c r="C2240" s="19" t="s">
        <v>7610</v>
      </c>
      <c r="D2240" s="19">
        <v>377308</v>
      </c>
      <c r="E2240" s="19">
        <v>4595714</v>
      </c>
      <c r="F2240" s="19">
        <v>75</v>
      </c>
      <c r="G2240" s="36">
        <v>45628</v>
      </c>
      <c r="H2240" s="19">
        <v>0</v>
      </c>
      <c r="I2240" s="19">
        <v>1</v>
      </c>
      <c r="J2240" s="19">
        <v>0</v>
      </c>
      <c r="L2240" s="19">
        <v>1</v>
      </c>
      <c r="O2240" s="19">
        <v>579537</v>
      </c>
      <c r="P2240" s="229">
        <v>45628.654247685183</v>
      </c>
      <c r="Q2240" s="19">
        <v>579.53700000000003</v>
      </c>
      <c r="R2240" s="19" t="s">
        <v>43</v>
      </c>
      <c r="S2240" s="62" t="s">
        <v>2241</v>
      </c>
    </row>
    <row r="2241" spans="1:19" x14ac:dyDescent="0.25">
      <c r="A2241" s="62" t="s">
        <v>2241</v>
      </c>
      <c r="B2241" s="19">
        <v>6940926</v>
      </c>
      <c r="C2241" s="19" t="s">
        <v>7610</v>
      </c>
      <c r="D2241" s="19">
        <v>377308</v>
      </c>
      <c r="E2241" s="19">
        <v>4595714</v>
      </c>
      <c r="F2241" s="19">
        <v>76</v>
      </c>
      <c r="G2241" s="36">
        <v>45628</v>
      </c>
      <c r="H2241" s="19">
        <v>0</v>
      </c>
      <c r="I2241" s="19">
        <v>0</v>
      </c>
      <c r="J2241" s="19">
        <v>1934</v>
      </c>
      <c r="K2241" s="19" t="s">
        <v>160</v>
      </c>
      <c r="L2241" s="19">
        <v>1</v>
      </c>
      <c r="O2241" s="19">
        <v>895576</v>
      </c>
      <c r="P2241" s="229">
        <v>45628.664606481485</v>
      </c>
      <c r="Q2241" s="19">
        <v>895.57600000000002</v>
      </c>
      <c r="R2241" s="19" t="s">
        <v>43</v>
      </c>
      <c r="S2241" s="62" t="s">
        <v>2241</v>
      </c>
    </row>
    <row r="2242" spans="1:19" x14ac:dyDescent="0.25">
      <c r="A2242" s="62" t="s">
        <v>2241</v>
      </c>
      <c r="B2242" s="19">
        <v>6940926</v>
      </c>
      <c r="C2242" s="19" t="s">
        <v>7610</v>
      </c>
      <c r="D2242" s="19">
        <v>377308</v>
      </c>
      <c r="E2242" s="19">
        <v>4595714</v>
      </c>
      <c r="F2242" s="19">
        <v>77</v>
      </c>
      <c r="G2242" s="36">
        <v>45628</v>
      </c>
      <c r="H2242" s="19">
        <v>0</v>
      </c>
      <c r="I2242" s="19">
        <v>1</v>
      </c>
      <c r="J2242" s="19">
        <v>0</v>
      </c>
      <c r="L2242" s="19">
        <v>1</v>
      </c>
      <c r="O2242" s="19">
        <v>490820</v>
      </c>
      <c r="P2242" s="229">
        <v>45628.670289351852</v>
      </c>
      <c r="Q2242" s="19">
        <v>490.82</v>
      </c>
      <c r="R2242" s="19" t="s">
        <v>43</v>
      </c>
      <c r="S2242" s="62" t="s">
        <v>2241</v>
      </c>
    </row>
    <row r="2243" spans="1:19" x14ac:dyDescent="0.25">
      <c r="A2243" s="62" t="s">
        <v>2241</v>
      </c>
      <c r="B2243" s="19">
        <v>6940926</v>
      </c>
      <c r="C2243" s="19" t="s">
        <v>7610</v>
      </c>
      <c r="D2243" s="19">
        <v>377308</v>
      </c>
      <c r="E2243" s="19">
        <v>4595714</v>
      </c>
      <c r="F2243" s="19">
        <v>78</v>
      </c>
      <c r="G2243" s="36">
        <v>45628</v>
      </c>
      <c r="H2243" s="19">
        <v>0</v>
      </c>
      <c r="I2243" s="19">
        <v>0</v>
      </c>
      <c r="J2243" s="19">
        <v>-3</v>
      </c>
      <c r="K2243" s="19" t="s">
        <v>185</v>
      </c>
      <c r="L2243" s="19">
        <v>1</v>
      </c>
      <c r="O2243" s="19">
        <v>6997</v>
      </c>
      <c r="P2243" s="229">
        <v>45628.670370370368</v>
      </c>
      <c r="Q2243" s="19">
        <v>6.9969999999999999</v>
      </c>
      <c r="R2243" s="19" t="s">
        <v>43</v>
      </c>
      <c r="S2243" s="62" t="s">
        <v>2241</v>
      </c>
    </row>
    <row r="2244" spans="1:19" x14ac:dyDescent="0.25">
      <c r="A2244" s="62" t="s">
        <v>2241</v>
      </c>
      <c r="B2244" s="19">
        <v>6940926</v>
      </c>
      <c r="C2244" s="19" t="s">
        <v>7610</v>
      </c>
      <c r="D2244" s="19">
        <v>377308</v>
      </c>
      <c r="E2244" s="19">
        <v>4595714</v>
      </c>
      <c r="F2244" s="19">
        <v>79</v>
      </c>
      <c r="G2244" s="36">
        <v>45628</v>
      </c>
      <c r="H2244" s="19">
        <v>1</v>
      </c>
      <c r="I2244" s="19">
        <v>0</v>
      </c>
      <c r="J2244" s="19">
        <v>0</v>
      </c>
      <c r="L2244" s="19">
        <v>1</v>
      </c>
      <c r="M2244" s="19">
        <v>4010427</v>
      </c>
      <c r="N2244" s="19" t="s">
        <v>215</v>
      </c>
      <c r="O2244" s="19">
        <v>241603</v>
      </c>
      <c r="P2244" s="229">
        <v>45628.673171296294</v>
      </c>
      <c r="Q2244" s="19">
        <v>241.60300000000001</v>
      </c>
      <c r="R2244" s="19" t="s">
        <v>43</v>
      </c>
      <c r="S2244" s="62" t="s">
        <v>2241</v>
      </c>
    </row>
    <row r="2245" spans="1:19" x14ac:dyDescent="0.25">
      <c r="A2245" s="62" t="s">
        <v>2241</v>
      </c>
      <c r="B2245" s="19">
        <v>6940926</v>
      </c>
      <c r="C2245" s="19" t="s">
        <v>7610</v>
      </c>
      <c r="D2245" s="19">
        <v>377308</v>
      </c>
      <c r="E2245" s="19">
        <v>4595714</v>
      </c>
      <c r="F2245" s="19">
        <v>80</v>
      </c>
      <c r="G2245" s="36">
        <v>45628</v>
      </c>
      <c r="H2245" s="19">
        <v>0</v>
      </c>
      <c r="I2245" s="19">
        <v>0</v>
      </c>
      <c r="J2245" s="19">
        <v>1938</v>
      </c>
      <c r="K2245" s="19" t="s">
        <v>163</v>
      </c>
      <c r="L2245" s="19">
        <v>1</v>
      </c>
      <c r="M2245" s="19">
        <v>4010427</v>
      </c>
      <c r="N2245" s="19" t="s">
        <v>215</v>
      </c>
      <c r="O2245" s="19">
        <v>4207</v>
      </c>
      <c r="P2245" s="229">
        <v>45628.673217592594</v>
      </c>
      <c r="Q2245" s="19">
        <v>4.2069999999999999</v>
      </c>
      <c r="R2245" s="19" t="s">
        <v>43</v>
      </c>
      <c r="S2245" s="62" t="s">
        <v>2241</v>
      </c>
    </row>
    <row r="2246" spans="1:19" x14ac:dyDescent="0.25">
      <c r="A2246" s="62" t="s">
        <v>2241</v>
      </c>
      <c r="B2246" s="19">
        <v>6940926</v>
      </c>
      <c r="C2246" s="19" t="s">
        <v>7610</v>
      </c>
      <c r="D2246" s="19">
        <v>377308</v>
      </c>
      <c r="E2246" s="19">
        <v>4595714</v>
      </c>
      <c r="F2246" s="19">
        <v>81</v>
      </c>
      <c r="G2246" s="36">
        <v>45628</v>
      </c>
      <c r="H2246" s="19">
        <v>0</v>
      </c>
      <c r="I2246" s="19">
        <v>1</v>
      </c>
      <c r="J2246" s="19">
        <v>0</v>
      </c>
      <c r="L2246" s="19">
        <v>1</v>
      </c>
      <c r="O2246" s="19">
        <v>316027</v>
      </c>
      <c r="P2246" s="229">
        <v>45628.676874999997</v>
      </c>
      <c r="Q2246" s="19">
        <v>316.02699999999999</v>
      </c>
      <c r="R2246" s="19" t="s">
        <v>43</v>
      </c>
      <c r="S2246" s="62" t="s">
        <v>2241</v>
      </c>
    </row>
    <row r="2247" spans="1:19" x14ac:dyDescent="0.25">
      <c r="A2247" s="62" t="s">
        <v>2241</v>
      </c>
      <c r="B2247" s="19">
        <v>6940926</v>
      </c>
      <c r="C2247" s="19" t="s">
        <v>7610</v>
      </c>
      <c r="D2247" s="19">
        <v>377308</v>
      </c>
      <c r="E2247" s="19">
        <v>4595714</v>
      </c>
      <c r="F2247" s="19">
        <v>82</v>
      </c>
      <c r="G2247" s="36">
        <v>45628</v>
      </c>
      <c r="H2247" s="19">
        <v>0</v>
      </c>
      <c r="I2247" s="19">
        <v>0</v>
      </c>
      <c r="J2247" s="19">
        <v>-3</v>
      </c>
      <c r="K2247" s="19" t="s">
        <v>185</v>
      </c>
      <c r="L2247" s="19">
        <v>1</v>
      </c>
      <c r="O2247" s="19">
        <v>5250</v>
      </c>
      <c r="P2247" s="229">
        <v>45628.676932870374</v>
      </c>
      <c r="Q2247" s="19">
        <v>5.25</v>
      </c>
      <c r="R2247" s="19" t="s">
        <v>43</v>
      </c>
      <c r="S2247" s="62" t="s">
        <v>2241</v>
      </c>
    </row>
    <row r="2248" spans="1:19" x14ac:dyDescent="0.25">
      <c r="A2248" s="62" t="s">
        <v>2241</v>
      </c>
      <c r="B2248" s="19">
        <v>6940926</v>
      </c>
      <c r="C2248" s="19" t="s">
        <v>7610</v>
      </c>
      <c r="D2248" s="19">
        <v>377308</v>
      </c>
      <c r="E2248" s="19">
        <v>4595714</v>
      </c>
      <c r="F2248" s="19">
        <v>83</v>
      </c>
      <c r="G2248" s="36">
        <v>45628</v>
      </c>
      <c r="H2248" s="19">
        <v>1</v>
      </c>
      <c r="I2248" s="19">
        <v>0</v>
      </c>
      <c r="J2248" s="19">
        <v>0</v>
      </c>
      <c r="L2248" s="19">
        <v>1</v>
      </c>
      <c r="M2248" s="19">
        <v>4010427</v>
      </c>
      <c r="N2248" s="19" t="s">
        <v>215</v>
      </c>
      <c r="O2248" s="19">
        <v>699290</v>
      </c>
      <c r="P2248" s="229">
        <v>45628.685023148151</v>
      </c>
      <c r="Q2248" s="19">
        <v>699.29</v>
      </c>
      <c r="R2248" s="19" t="s">
        <v>43</v>
      </c>
      <c r="S2248" s="62" t="s">
        <v>2241</v>
      </c>
    </row>
    <row r="2249" spans="1:19" x14ac:dyDescent="0.25">
      <c r="A2249" s="62" t="s">
        <v>2241</v>
      </c>
      <c r="B2249" s="19">
        <v>6940926</v>
      </c>
      <c r="C2249" s="19" t="s">
        <v>7610</v>
      </c>
      <c r="D2249" s="19">
        <v>377308</v>
      </c>
      <c r="E2249" s="19">
        <v>4595714</v>
      </c>
      <c r="F2249" s="19">
        <v>84</v>
      </c>
      <c r="G2249" s="36">
        <v>45628</v>
      </c>
      <c r="H2249" s="19">
        <v>0</v>
      </c>
      <c r="I2249" s="19">
        <v>0</v>
      </c>
      <c r="J2249" s="19">
        <v>1938</v>
      </c>
      <c r="K2249" s="19" t="s">
        <v>163</v>
      </c>
      <c r="L2249" s="19">
        <v>1</v>
      </c>
      <c r="M2249" s="19">
        <v>4010427</v>
      </c>
      <c r="N2249" s="19" t="s">
        <v>215</v>
      </c>
      <c r="O2249" s="19">
        <v>5540</v>
      </c>
      <c r="P2249" s="229">
        <v>45628.68509259259</v>
      </c>
      <c r="Q2249" s="19">
        <v>5.54</v>
      </c>
      <c r="R2249" s="19" t="s">
        <v>43</v>
      </c>
      <c r="S2249" s="62" t="s">
        <v>2241</v>
      </c>
    </row>
    <row r="2250" spans="1:19" x14ac:dyDescent="0.25">
      <c r="A2250" s="62" t="s">
        <v>2241</v>
      </c>
      <c r="B2250" s="19">
        <v>6940926</v>
      </c>
      <c r="C2250" s="19" t="s">
        <v>7610</v>
      </c>
      <c r="D2250" s="19">
        <v>377308</v>
      </c>
      <c r="E2250" s="19">
        <v>4595714</v>
      </c>
      <c r="F2250" s="19">
        <v>85</v>
      </c>
      <c r="G2250" s="36">
        <v>45628</v>
      </c>
      <c r="H2250" s="19">
        <v>0</v>
      </c>
      <c r="I2250" s="19">
        <v>1</v>
      </c>
      <c r="J2250" s="19">
        <v>0</v>
      </c>
      <c r="L2250" s="19">
        <v>1</v>
      </c>
      <c r="O2250" s="19">
        <v>1595663</v>
      </c>
      <c r="P2250" s="229">
        <v>45628.703553240739</v>
      </c>
      <c r="Q2250" s="19">
        <v>1595.663</v>
      </c>
      <c r="R2250" s="19" t="s">
        <v>43</v>
      </c>
      <c r="S2250" s="62" t="s">
        <v>2241</v>
      </c>
    </row>
    <row r="2251" spans="1:19" x14ac:dyDescent="0.25">
      <c r="A2251" s="62" t="s">
        <v>2241</v>
      </c>
      <c r="B2251" s="19">
        <v>6940926</v>
      </c>
      <c r="C2251" s="19" t="s">
        <v>7610</v>
      </c>
      <c r="D2251" s="19">
        <v>377308</v>
      </c>
      <c r="E2251" s="19">
        <v>4595714</v>
      </c>
      <c r="F2251" s="19">
        <v>86</v>
      </c>
      <c r="G2251" s="36">
        <v>45628</v>
      </c>
      <c r="H2251" s="19">
        <v>0</v>
      </c>
      <c r="I2251" s="19">
        <v>0</v>
      </c>
      <c r="J2251" s="19">
        <v>-3</v>
      </c>
      <c r="K2251" s="19" t="s">
        <v>185</v>
      </c>
      <c r="L2251" s="19">
        <v>1</v>
      </c>
      <c r="O2251" s="19">
        <v>5170</v>
      </c>
      <c r="P2251" s="229">
        <v>45628.703622685185</v>
      </c>
      <c r="Q2251" s="19">
        <v>5.17</v>
      </c>
      <c r="R2251" s="19" t="s">
        <v>43</v>
      </c>
      <c r="S2251" s="62" t="s">
        <v>2241</v>
      </c>
    </row>
    <row r="2252" spans="1:19" x14ac:dyDescent="0.25">
      <c r="A2252" s="62" t="s">
        <v>2241</v>
      </c>
      <c r="B2252" s="19">
        <v>6940926</v>
      </c>
      <c r="C2252" s="19" t="s">
        <v>7610</v>
      </c>
      <c r="D2252" s="19">
        <v>377308</v>
      </c>
      <c r="E2252" s="19">
        <v>4595714</v>
      </c>
      <c r="F2252" s="19">
        <v>87</v>
      </c>
      <c r="G2252" s="36">
        <v>45628</v>
      </c>
      <c r="H2252" s="19">
        <v>1</v>
      </c>
      <c r="I2252" s="19">
        <v>0</v>
      </c>
      <c r="J2252" s="19">
        <v>0</v>
      </c>
      <c r="L2252" s="19">
        <v>1</v>
      </c>
      <c r="M2252" s="19">
        <v>4010427</v>
      </c>
      <c r="N2252" s="19" t="s">
        <v>215</v>
      </c>
      <c r="O2252" s="19">
        <v>533627</v>
      </c>
      <c r="P2252" s="229">
        <v>45628.709791666668</v>
      </c>
      <c r="Q2252" s="19">
        <v>533.62699999999995</v>
      </c>
      <c r="R2252" s="19" t="s">
        <v>43</v>
      </c>
      <c r="S2252" s="62" t="s">
        <v>2241</v>
      </c>
    </row>
    <row r="2253" spans="1:19" x14ac:dyDescent="0.25">
      <c r="A2253" s="62" t="s">
        <v>2241</v>
      </c>
      <c r="B2253" s="19">
        <v>6940926</v>
      </c>
      <c r="C2253" s="19" t="s">
        <v>7610</v>
      </c>
      <c r="D2253" s="19">
        <v>377308</v>
      </c>
      <c r="E2253" s="19">
        <v>4595714</v>
      </c>
      <c r="F2253" s="19">
        <v>88</v>
      </c>
      <c r="G2253" s="36">
        <v>45628</v>
      </c>
      <c r="H2253" s="19">
        <v>0</v>
      </c>
      <c r="I2253" s="19">
        <v>0</v>
      </c>
      <c r="J2253" s="19">
        <v>1938</v>
      </c>
      <c r="K2253" s="19" t="s">
        <v>163</v>
      </c>
      <c r="L2253" s="19">
        <v>1</v>
      </c>
      <c r="M2253" s="19">
        <v>4010427</v>
      </c>
      <c r="N2253" s="19" t="s">
        <v>215</v>
      </c>
      <c r="O2253" s="19">
        <v>5643</v>
      </c>
      <c r="P2253" s="229">
        <v>45628.709861111114</v>
      </c>
      <c r="Q2253" s="19">
        <v>5.6429999999999998</v>
      </c>
      <c r="R2253" s="19" t="s">
        <v>43</v>
      </c>
      <c r="S2253" s="62" t="s">
        <v>2241</v>
      </c>
    </row>
    <row r="2254" spans="1:19" x14ac:dyDescent="0.25">
      <c r="A2254" s="62" t="s">
        <v>2241</v>
      </c>
      <c r="B2254" s="19">
        <v>6940926</v>
      </c>
      <c r="C2254" s="19" t="s">
        <v>7610</v>
      </c>
      <c r="D2254" s="19">
        <v>377308</v>
      </c>
      <c r="E2254" s="19">
        <v>4595714</v>
      </c>
      <c r="F2254" s="19">
        <v>89</v>
      </c>
      <c r="G2254" s="36">
        <v>45628</v>
      </c>
      <c r="H2254" s="19">
        <v>0</v>
      </c>
      <c r="I2254" s="19">
        <v>1</v>
      </c>
      <c r="J2254" s="19">
        <v>0</v>
      </c>
      <c r="L2254" s="19">
        <v>1</v>
      </c>
      <c r="O2254" s="19">
        <v>3907</v>
      </c>
      <c r="P2254" s="229">
        <v>45628.709907407407</v>
      </c>
      <c r="Q2254" s="19">
        <v>3.907</v>
      </c>
      <c r="R2254" s="19" t="s">
        <v>43</v>
      </c>
      <c r="S2254" s="62" t="s">
        <v>2241</v>
      </c>
    </row>
    <row r="2255" spans="1:19" x14ac:dyDescent="0.25">
      <c r="A2255" s="62" t="s">
        <v>2241</v>
      </c>
      <c r="B2255" s="19">
        <v>6940926</v>
      </c>
      <c r="C2255" s="19" t="s">
        <v>7610</v>
      </c>
      <c r="D2255" s="19">
        <v>377308</v>
      </c>
      <c r="E2255" s="19">
        <v>4595714</v>
      </c>
      <c r="F2255" s="19">
        <v>90</v>
      </c>
      <c r="G2255" s="36">
        <v>45628</v>
      </c>
      <c r="H2255" s="19">
        <v>0</v>
      </c>
      <c r="I2255" s="19">
        <v>0</v>
      </c>
      <c r="J2255" s="19">
        <v>0</v>
      </c>
      <c r="L2255" s="19">
        <v>2</v>
      </c>
      <c r="O2255" s="19">
        <v>0</v>
      </c>
      <c r="P2255" s="229">
        <v>45628.709907407407</v>
      </c>
      <c r="Q2255" s="19">
        <v>0</v>
      </c>
      <c r="R2255" s="19" t="s">
        <v>43</v>
      </c>
      <c r="S2255" s="62" t="s">
        <v>2241</v>
      </c>
    </row>
    <row r="2256" spans="1:19" x14ac:dyDescent="0.25">
      <c r="A2256" s="62" t="s">
        <v>2241</v>
      </c>
      <c r="B2256" s="19">
        <v>6940926</v>
      </c>
      <c r="C2256" s="19" t="s">
        <v>7610</v>
      </c>
      <c r="D2256" s="19">
        <v>377308</v>
      </c>
      <c r="E2256" s="19">
        <v>4595714</v>
      </c>
      <c r="F2256" s="19">
        <v>1</v>
      </c>
      <c r="G2256" s="36">
        <v>45629</v>
      </c>
      <c r="H2256" s="19">
        <v>0</v>
      </c>
      <c r="I2256" s="19">
        <v>0</v>
      </c>
      <c r="J2256" s="19">
        <v>0</v>
      </c>
      <c r="L2256" s="19">
        <v>0</v>
      </c>
      <c r="O2256" s="19">
        <v>0</v>
      </c>
      <c r="P2256" s="229">
        <v>45629.380347222221</v>
      </c>
      <c r="Q2256" s="19">
        <v>0</v>
      </c>
      <c r="R2256" s="19" t="s">
        <v>43</v>
      </c>
      <c r="S2256" s="62" t="s">
        <v>2241</v>
      </c>
    </row>
    <row r="2257" spans="1:19" x14ac:dyDescent="0.25">
      <c r="A2257" s="62" t="s">
        <v>2241</v>
      </c>
      <c r="B2257" s="19">
        <v>6940926</v>
      </c>
      <c r="C2257" s="19" t="s">
        <v>7610</v>
      </c>
      <c r="D2257" s="19">
        <v>377308</v>
      </c>
      <c r="E2257" s="19">
        <v>4595714</v>
      </c>
      <c r="F2257" s="19">
        <v>2</v>
      </c>
      <c r="G2257" s="36">
        <v>45629</v>
      </c>
      <c r="H2257" s="19">
        <v>0</v>
      </c>
      <c r="I2257" s="19">
        <v>0</v>
      </c>
      <c r="J2257" s="19">
        <v>0</v>
      </c>
      <c r="L2257" s="19">
        <v>1</v>
      </c>
      <c r="O2257" s="19">
        <v>4030</v>
      </c>
      <c r="P2257" s="229">
        <v>45629.380393518521</v>
      </c>
      <c r="Q2257" s="19">
        <v>4.03</v>
      </c>
      <c r="R2257" s="19" t="s">
        <v>43</v>
      </c>
      <c r="S2257" s="62" t="s">
        <v>2241</v>
      </c>
    </row>
    <row r="2258" spans="1:19" x14ac:dyDescent="0.25">
      <c r="A2258" s="62" t="s">
        <v>2241</v>
      </c>
      <c r="B2258" s="19">
        <v>6940926</v>
      </c>
      <c r="C2258" s="19" t="s">
        <v>7610</v>
      </c>
      <c r="D2258" s="19">
        <v>377308</v>
      </c>
      <c r="E2258" s="19">
        <v>4595714</v>
      </c>
      <c r="F2258" s="19">
        <v>3</v>
      </c>
      <c r="G2258" s="36">
        <v>45629</v>
      </c>
      <c r="H2258" s="19">
        <v>0</v>
      </c>
      <c r="I2258" s="19">
        <v>1</v>
      </c>
      <c r="J2258" s="19">
        <v>0</v>
      </c>
      <c r="L2258" s="19">
        <v>1</v>
      </c>
      <c r="O2258" s="19">
        <v>3753637</v>
      </c>
      <c r="P2258" s="229">
        <v>45629.423842592594</v>
      </c>
      <c r="Q2258" s="19">
        <v>3753.6370000000002</v>
      </c>
      <c r="R2258" s="19" t="s">
        <v>43</v>
      </c>
      <c r="S2258" s="62" t="s">
        <v>2241</v>
      </c>
    </row>
    <row r="2259" spans="1:19" x14ac:dyDescent="0.25">
      <c r="A2259" s="62" t="s">
        <v>2241</v>
      </c>
      <c r="B2259" s="19">
        <v>6940926</v>
      </c>
      <c r="C2259" s="19" t="s">
        <v>7610</v>
      </c>
      <c r="D2259" s="19">
        <v>377308</v>
      </c>
      <c r="E2259" s="19">
        <v>4595714</v>
      </c>
      <c r="F2259" s="19">
        <v>4</v>
      </c>
      <c r="G2259" s="36">
        <v>45629</v>
      </c>
      <c r="H2259" s="19">
        <v>0</v>
      </c>
      <c r="I2259" s="19">
        <v>0</v>
      </c>
      <c r="J2259" s="19">
        <v>-3</v>
      </c>
      <c r="K2259" s="19" t="s">
        <v>185</v>
      </c>
      <c r="L2259" s="19">
        <v>1</v>
      </c>
      <c r="O2259" s="19">
        <v>7023</v>
      </c>
      <c r="P2259" s="229">
        <v>45629.42392361111</v>
      </c>
      <c r="Q2259" s="19">
        <v>7.0229999999999997</v>
      </c>
      <c r="R2259" s="19" t="s">
        <v>43</v>
      </c>
      <c r="S2259" s="62" t="s">
        <v>2241</v>
      </c>
    </row>
    <row r="2260" spans="1:19" x14ac:dyDescent="0.25">
      <c r="A2260" s="62" t="s">
        <v>2241</v>
      </c>
      <c r="B2260" s="19">
        <v>6940926</v>
      </c>
      <c r="C2260" s="19" t="s">
        <v>7610</v>
      </c>
      <c r="D2260" s="19">
        <v>377308</v>
      </c>
      <c r="E2260" s="19">
        <v>4595714</v>
      </c>
      <c r="F2260" s="19">
        <v>5</v>
      </c>
      <c r="G2260" s="36">
        <v>45629</v>
      </c>
      <c r="H2260" s="19">
        <v>1</v>
      </c>
      <c r="I2260" s="19">
        <v>0</v>
      </c>
      <c r="J2260" s="19">
        <v>0</v>
      </c>
      <c r="L2260" s="19">
        <v>1</v>
      </c>
      <c r="M2260" s="19">
        <v>4010427</v>
      </c>
      <c r="N2260" s="19" t="s">
        <v>215</v>
      </c>
      <c r="O2260" s="19">
        <v>579614</v>
      </c>
      <c r="P2260" s="229">
        <v>45629.430625000001</v>
      </c>
      <c r="Q2260" s="19">
        <v>579.61400000000003</v>
      </c>
      <c r="R2260" s="19" t="s">
        <v>43</v>
      </c>
      <c r="S2260" s="62" t="s">
        <v>2241</v>
      </c>
    </row>
    <row r="2261" spans="1:19" x14ac:dyDescent="0.25">
      <c r="A2261" s="62" t="s">
        <v>2241</v>
      </c>
      <c r="B2261" s="19">
        <v>6940926</v>
      </c>
      <c r="C2261" s="19" t="s">
        <v>7610</v>
      </c>
      <c r="D2261" s="19">
        <v>377308</v>
      </c>
      <c r="E2261" s="19">
        <v>4595714</v>
      </c>
      <c r="F2261" s="19">
        <v>6</v>
      </c>
      <c r="G2261" s="36">
        <v>45629</v>
      </c>
      <c r="H2261" s="19">
        <v>0</v>
      </c>
      <c r="I2261" s="19">
        <v>0</v>
      </c>
      <c r="J2261" s="19">
        <v>1938</v>
      </c>
      <c r="K2261" s="19" t="s">
        <v>163</v>
      </c>
      <c r="L2261" s="19">
        <v>1</v>
      </c>
      <c r="M2261" s="19">
        <v>4010427</v>
      </c>
      <c r="N2261" s="19" t="s">
        <v>215</v>
      </c>
      <c r="O2261" s="19">
        <v>6543</v>
      </c>
      <c r="P2261" s="229">
        <v>45629.430706018517</v>
      </c>
      <c r="Q2261" s="19">
        <v>6.5430000000000001</v>
      </c>
      <c r="R2261" s="19" t="s">
        <v>43</v>
      </c>
      <c r="S2261" s="62" t="s">
        <v>2241</v>
      </c>
    </row>
    <row r="2262" spans="1:19" x14ac:dyDescent="0.25">
      <c r="A2262" s="62" t="s">
        <v>2241</v>
      </c>
      <c r="B2262" s="19">
        <v>6940926</v>
      </c>
      <c r="C2262" s="19" t="s">
        <v>7610</v>
      </c>
      <c r="D2262" s="19">
        <v>377308</v>
      </c>
      <c r="E2262" s="19">
        <v>4595714</v>
      </c>
      <c r="F2262" s="19">
        <v>7</v>
      </c>
      <c r="G2262" s="36">
        <v>45629</v>
      </c>
      <c r="H2262" s="19">
        <v>0</v>
      </c>
      <c r="I2262" s="19">
        <v>1</v>
      </c>
      <c r="J2262" s="19">
        <v>0</v>
      </c>
      <c r="L2262" s="19">
        <v>1</v>
      </c>
      <c r="O2262" s="19">
        <v>1252063</v>
      </c>
      <c r="P2262" s="229">
        <v>45629.445196759261</v>
      </c>
      <c r="Q2262" s="19">
        <v>1252.0630000000001</v>
      </c>
      <c r="R2262" s="19" t="s">
        <v>43</v>
      </c>
      <c r="S2262" s="62" t="s">
        <v>2241</v>
      </c>
    </row>
    <row r="2263" spans="1:19" x14ac:dyDescent="0.25">
      <c r="A2263" s="62" t="s">
        <v>2241</v>
      </c>
      <c r="B2263" s="19">
        <v>6940926</v>
      </c>
      <c r="C2263" s="19" t="s">
        <v>7610</v>
      </c>
      <c r="D2263" s="19">
        <v>377308</v>
      </c>
      <c r="E2263" s="19">
        <v>4595714</v>
      </c>
      <c r="F2263" s="19">
        <v>8</v>
      </c>
      <c r="G2263" s="36">
        <v>45629</v>
      </c>
      <c r="H2263" s="19">
        <v>1</v>
      </c>
      <c r="I2263" s="19">
        <v>0</v>
      </c>
      <c r="J2263" s="19">
        <v>0</v>
      </c>
      <c r="L2263" s="19">
        <v>1</v>
      </c>
      <c r="M2263" s="19">
        <v>431941</v>
      </c>
      <c r="N2263" s="19" t="s">
        <v>214</v>
      </c>
      <c r="O2263" s="19">
        <v>888927</v>
      </c>
      <c r="P2263" s="229">
        <v>45629.45548611111</v>
      </c>
      <c r="Q2263" s="19">
        <v>888.92700000000002</v>
      </c>
      <c r="R2263" s="19" t="s">
        <v>43</v>
      </c>
      <c r="S2263" s="62" t="s">
        <v>2241</v>
      </c>
    </row>
    <row r="2264" spans="1:19" x14ac:dyDescent="0.25">
      <c r="A2264" s="62" t="s">
        <v>2241</v>
      </c>
      <c r="B2264" s="19">
        <v>6940926</v>
      </c>
      <c r="C2264" s="19" t="s">
        <v>7610</v>
      </c>
      <c r="D2264" s="19">
        <v>377308</v>
      </c>
      <c r="E2264" s="19">
        <v>4595714</v>
      </c>
      <c r="F2264" s="19">
        <v>9</v>
      </c>
      <c r="G2264" s="36">
        <v>45629</v>
      </c>
      <c r="H2264" s="19">
        <v>0</v>
      </c>
      <c r="I2264" s="19">
        <v>0</v>
      </c>
      <c r="J2264" s="19">
        <v>1938</v>
      </c>
      <c r="K2264" s="19" t="s">
        <v>163</v>
      </c>
      <c r="L2264" s="19">
        <v>1</v>
      </c>
      <c r="M2264" s="19">
        <v>431941</v>
      </c>
      <c r="N2264" s="19" t="s">
        <v>214</v>
      </c>
      <c r="O2264" s="19">
        <v>14733</v>
      </c>
      <c r="P2264" s="229">
        <v>45629.455648148149</v>
      </c>
      <c r="Q2264" s="19">
        <v>14.733000000000001</v>
      </c>
      <c r="R2264" s="19" t="s">
        <v>43</v>
      </c>
      <c r="S2264" s="62" t="s">
        <v>2241</v>
      </c>
    </row>
    <row r="2265" spans="1:19" x14ac:dyDescent="0.25">
      <c r="A2265" s="62" t="s">
        <v>2241</v>
      </c>
      <c r="B2265" s="19">
        <v>6940926</v>
      </c>
      <c r="C2265" s="19" t="s">
        <v>7610</v>
      </c>
      <c r="D2265" s="19">
        <v>377308</v>
      </c>
      <c r="E2265" s="19">
        <v>4595714</v>
      </c>
      <c r="F2265" s="19">
        <v>10</v>
      </c>
      <c r="G2265" s="36">
        <v>45629</v>
      </c>
      <c r="H2265" s="19">
        <v>0</v>
      </c>
      <c r="I2265" s="19">
        <v>1</v>
      </c>
      <c r="J2265" s="19">
        <v>0</v>
      </c>
      <c r="L2265" s="19">
        <v>1</v>
      </c>
      <c r="O2265" s="19">
        <v>289564</v>
      </c>
      <c r="P2265" s="229">
        <v>45629.459004629629</v>
      </c>
      <c r="Q2265" s="19">
        <v>289.56400000000002</v>
      </c>
      <c r="R2265" s="19" t="s">
        <v>43</v>
      </c>
      <c r="S2265" s="62" t="s">
        <v>2241</v>
      </c>
    </row>
    <row r="2266" spans="1:19" x14ac:dyDescent="0.25">
      <c r="A2266" s="62" t="s">
        <v>2241</v>
      </c>
      <c r="B2266" s="19">
        <v>6940926</v>
      </c>
      <c r="C2266" s="19" t="s">
        <v>7610</v>
      </c>
      <c r="D2266" s="19">
        <v>377308</v>
      </c>
      <c r="E2266" s="19">
        <v>4595714</v>
      </c>
      <c r="F2266" s="19">
        <v>11</v>
      </c>
      <c r="G2266" s="36">
        <v>45629</v>
      </c>
      <c r="H2266" s="19">
        <v>0</v>
      </c>
      <c r="I2266" s="19">
        <v>0</v>
      </c>
      <c r="J2266" s="19">
        <v>1934</v>
      </c>
      <c r="K2266" s="19" t="s">
        <v>160</v>
      </c>
      <c r="L2266" s="19">
        <v>1</v>
      </c>
      <c r="O2266" s="19">
        <v>769550</v>
      </c>
      <c r="P2266" s="229">
        <v>45629.467916666668</v>
      </c>
      <c r="Q2266" s="19">
        <v>769.55</v>
      </c>
      <c r="R2266" s="19" t="s">
        <v>43</v>
      </c>
      <c r="S2266" s="62" t="s">
        <v>2241</v>
      </c>
    </row>
    <row r="2267" spans="1:19" x14ac:dyDescent="0.25">
      <c r="A2267" s="62" t="s">
        <v>2241</v>
      </c>
      <c r="B2267" s="19">
        <v>6940926</v>
      </c>
      <c r="C2267" s="19" t="s">
        <v>7610</v>
      </c>
      <c r="D2267" s="19">
        <v>377308</v>
      </c>
      <c r="E2267" s="19">
        <v>4595714</v>
      </c>
      <c r="F2267" s="19">
        <v>12</v>
      </c>
      <c r="G2267" s="36">
        <v>45629</v>
      </c>
      <c r="H2267" s="19">
        <v>0</v>
      </c>
      <c r="I2267" s="19">
        <v>1</v>
      </c>
      <c r="J2267" s="19">
        <v>0</v>
      </c>
      <c r="L2267" s="19">
        <v>1</v>
      </c>
      <c r="O2267" s="19">
        <v>1400590</v>
      </c>
      <c r="P2267" s="229">
        <v>45629.484120370369</v>
      </c>
      <c r="Q2267" s="19">
        <v>1400.59</v>
      </c>
      <c r="R2267" s="19" t="s">
        <v>43</v>
      </c>
      <c r="S2267" s="62" t="s">
        <v>2241</v>
      </c>
    </row>
    <row r="2268" spans="1:19" x14ac:dyDescent="0.25">
      <c r="A2268" s="62" t="s">
        <v>2241</v>
      </c>
      <c r="B2268" s="19">
        <v>6940926</v>
      </c>
      <c r="C2268" s="19" t="s">
        <v>7610</v>
      </c>
      <c r="D2268" s="19">
        <v>377308</v>
      </c>
      <c r="E2268" s="19">
        <v>4595714</v>
      </c>
      <c r="F2268" s="19">
        <v>13</v>
      </c>
      <c r="G2268" s="36">
        <v>45629</v>
      </c>
      <c r="H2268" s="19">
        <v>0</v>
      </c>
      <c r="I2268" s="19">
        <v>0</v>
      </c>
      <c r="J2268" s="19">
        <v>-3</v>
      </c>
      <c r="K2268" s="19" t="s">
        <v>185</v>
      </c>
      <c r="L2268" s="19">
        <v>1</v>
      </c>
      <c r="O2268" s="19">
        <v>4256</v>
      </c>
      <c r="P2268" s="229">
        <v>45629.484166666669</v>
      </c>
      <c r="Q2268" s="19">
        <v>4.2560000000000002</v>
      </c>
      <c r="R2268" s="19" t="s">
        <v>43</v>
      </c>
      <c r="S2268" s="62" t="s">
        <v>2241</v>
      </c>
    </row>
    <row r="2269" spans="1:19" x14ac:dyDescent="0.25">
      <c r="A2269" s="62" t="s">
        <v>2241</v>
      </c>
      <c r="B2269" s="19">
        <v>6940926</v>
      </c>
      <c r="C2269" s="19" t="s">
        <v>7610</v>
      </c>
      <c r="D2269" s="19">
        <v>377308</v>
      </c>
      <c r="E2269" s="19">
        <v>4595714</v>
      </c>
      <c r="F2269" s="19">
        <v>14</v>
      </c>
      <c r="G2269" s="36">
        <v>45629</v>
      </c>
      <c r="H2269" s="19">
        <v>1</v>
      </c>
      <c r="I2269" s="19">
        <v>0</v>
      </c>
      <c r="J2269" s="19">
        <v>0</v>
      </c>
      <c r="L2269" s="19">
        <v>1</v>
      </c>
      <c r="M2269" s="19">
        <v>4010427</v>
      </c>
      <c r="N2269" s="19" t="s">
        <v>215</v>
      </c>
      <c r="O2269" s="19">
        <v>1249417</v>
      </c>
      <c r="P2269" s="229">
        <v>45629.49863425926</v>
      </c>
      <c r="Q2269" s="19">
        <v>1249.4169999999999</v>
      </c>
      <c r="R2269" s="19" t="s">
        <v>43</v>
      </c>
      <c r="S2269" s="62" t="s">
        <v>2241</v>
      </c>
    </row>
    <row r="2270" spans="1:19" x14ac:dyDescent="0.25">
      <c r="A2270" s="62" t="s">
        <v>2241</v>
      </c>
      <c r="B2270" s="19">
        <v>6940926</v>
      </c>
      <c r="C2270" s="19" t="s">
        <v>7610</v>
      </c>
      <c r="D2270" s="19">
        <v>377308</v>
      </c>
      <c r="E2270" s="19">
        <v>4595714</v>
      </c>
      <c r="F2270" s="19">
        <v>15</v>
      </c>
      <c r="G2270" s="36">
        <v>45629</v>
      </c>
      <c r="H2270" s="19">
        <v>0</v>
      </c>
      <c r="I2270" s="19">
        <v>0</v>
      </c>
      <c r="J2270" s="19">
        <v>1938</v>
      </c>
      <c r="K2270" s="19" t="s">
        <v>163</v>
      </c>
      <c r="L2270" s="19">
        <v>1</v>
      </c>
      <c r="M2270" s="19">
        <v>4010427</v>
      </c>
      <c r="N2270" s="19" t="s">
        <v>215</v>
      </c>
      <c r="O2270" s="19">
        <v>5883</v>
      </c>
      <c r="P2270" s="229">
        <v>45629.498703703706</v>
      </c>
      <c r="Q2270" s="19">
        <v>5.883</v>
      </c>
      <c r="R2270" s="19" t="s">
        <v>43</v>
      </c>
      <c r="S2270" s="62" t="s">
        <v>2241</v>
      </c>
    </row>
    <row r="2271" spans="1:19" x14ac:dyDescent="0.25">
      <c r="A2271" s="62" t="s">
        <v>2241</v>
      </c>
      <c r="B2271" s="19">
        <v>6940926</v>
      </c>
      <c r="C2271" s="19" t="s">
        <v>7610</v>
      </c>
      <c r="D2271" s="19">
        <v>377308</v>
      </c>
      <c r="E2271" s="19">
        <v>4595714</v>
      </c>
      <c r="F2271" s="19">
        <v>16</v>
      </c>
      <c r="G2271" s="36">
        <v>45629</v>
      </c>
      <c r="H2271" s="19">
        <v>0</v>
      </c>
      <c r="I2271" s="19">
        <v>1</v>
      </c>
      <c r="J2271" s="19">
        <v>0</v>
      </c>
      <c r="L2271" s="19">
        <v>1</v>
      </c>
      <c r="O2271" s="19">
        <v>1579997</v>
      </c>
      <c r="P2271" s="229">
        <v>45629.51699074074</v>
      </c>
      <c r="Q2271" s="19">
        <v>1579.9970000000001</v>
      </c>
      <c r="R2271" s="19" t="s">
        <v>43</v>
      </c>
      <c r="S2271" s="62" t="s">
        <v>2241</v>
      </c>
    </row>
    <row r="2272" spans="1:19" x14ac:dyDescent="0.25">
      <c r="A2272" s="62" t="s">
        <v>2241</v>
      </c>
      <c r="B2272" s="19">
        <v>6940926</v>
      </c>
      <c r="C2272" s="19" t="s">
        <v>7610</v>
      </c>
      <c r="D2272" s="19">
        <v>377308</v>
      </c>
      <c r="E2272" s="19">
        <v>4595714</v>
      </c>
      <c r="F2272" s="19">
        <v>17</v>
      </c>
      <c r="G2272" s="36">
        <v>45629</v>
      </c>
      <c r="H2272" s="19">
        <v>0</v>
      </c>
      <c r="I2272" s="19">
        <v>0</v>
      </c>
      <c r="J2272" s="19">
        <v>-3</v>
      </c>
      <c r="K2272" s="19" t="s">
        <v>185</v>
      </c>
      <c r="L2272" s="19">
        <v>1</v>
      </c>
      <c r="O2272" s="19">
        <v>4390</v>
      </c>
      <c r="P2272" s="229">
        <v>45629.51703703704</v>
      </c>
      <c r="Q2272" s="19">
        <v>4.3899999999999997</v>
      </c>
      <c r="R2272" s="19" t="s">
        <v>43</v>
      </c>
      <c r="S2272" s="62" t="s">
        <v>2241</v>
      </c>
    </row>
    <row r="2273" spans="1:19" x14ac:dyDescent="0.25">
      <c r="A2273" s="62" t="s">
        <v>2241</v>
      </c>
      <c r="B2273" s="19">
        <v>6940926</v>
      </c>
      <c r="C2273" s="19" t="s">
        <v>7610</v>
      </c>
      <c r="D2273" s="19">
        <v>377308</v>
      </c>
      <c r="E2273" s="19">
        <v>4595714</v>
      </c>
      <c r="F2273" s="19">
        <v>18</v>
      </c>
      <c r="G2273" s="36">
        <v>45629</v>
      </c>
      <c r="H2273" s="19">
        <v>1</v>
      </c>
      <c r="I2273" s="19">
        <v>0</v>
      </c>
      <c r="J2273" s="19">
        <v>0</v>
      </c>
      <c r="L2273" s="19">
        <v>1</v>
      </c>
      <c r="M2273" s="19">
        <v>4010427</v>
      </c>
      <c r="N2273" s="19" t="s">
        <v>215</v>
      </c>
      <c r="O2273" s="19">
        <v>650297</v>
      </c>
      <c r="P2273" s="229">
        <v>45629.524560185186</v>
      </c>
      <c r="Q2273" s="19">
        <v>650.29700000000003</v>
      </c>
      <c r="R2273" s="19" t="s">
        <v>43</v>
      </c>
      <c r="S2273" s="62" t="s">
        <v>2241</v>
      </c>
    </row>
    <row r="2274" spans="1:19" x14ac:dyDescent="0.25">
      <c r="A2274" s="62" t="s">
        <v>2241</v>
      </c>
      <c r="B2274" s="19">
        <v>6940926</v>
      </c>
      <c r="C2274" s="19" t="s">
        <v>7610</v>
      </c>
      <c r="D2274" s="19">
        <v>377308</v>
      </c>
      <c r="E2274" s="19">
        <v>4595714</v>
      </c>
      <c r="F2274" s="19">
        <v>19</v>
      </c>
      <c r="G2274" s="36">
        <v>45629</v>
      </c>
      <c r="H2274" s="19">
        <v>0</v>
      </c>
      <c r="I2274" s="19">
        <v>0</v>
      </c>
      <c r="J2274" s="19">
        <v>1938</v>
      </c>
      <c r="K2274" s="19" t="s">
        <v>163</v>
      </c>
      <c r="L2274" s="19">
        <v>1</v>
      </c>
      <c r="M2274" s="19">
        <v>4010427</v>
      </c>
      <c r="N2274" s="19" t="s">
        <v>215</v>
      </c>
      <c r="O2274" s="19">
        <v>3960</v>
      </c>
      <c r="P2274" s="229">
        <v>45629.524606481478</v>
      </c>
      <c r="Q2274" s="19">
        <v>3.96</v>
      </c>
      <c r="R2274" s="19" t="s">
        <v>43</v>
      </c>
      <c r="S2274" s="62" t="s">
        <v>2241</v>
      </c>
    </row>
    <row r="2275" spans="1:19" x14ac:dyDescent="0.25">
      <c r="A2275" s="62" t="s">
        <v>2241</v>
      </c>
      <c r="B2275" s="19">
        <v>6940926</v>
      </c>
      <c r="C2275" s="19" t="s">
        <v>7610</v>
      </c>
      <c r="D2275" s="19">
        <v>377308</v>
      </c>
      <c r="E2275" s="19">
        <v>4595714</v>
      </c>
      <c r="F2275" s="19">
        <v>20</v>
      </c>
      <c r="G2275" s="36">
        <v>45629</v>
      </c>
      <c r="H2275" s="19">
        <v>0</v>
      </c>
      <c r="I2275" s="19">
        <v>1</v>
      </c>
      <c r="J2275" s="19">
        <v>0</v>
      </c>
      <c r="L2275" s="19">
        <v>1</v>
      </c>
      <c r="O2275" s="19">
        <v>1479466</v>
      </c>
      <c r="P2275" s="229">
        <v>45629.54173611111</v>
      </c>
      <c r="Q2275" s="19">
        <v>1479.4659999999999</v>
      </c>
      <c r="R2275" s="19" t="s">
        <v>43</v>
      </c>
      <c r="S2275" s="62" t="s">
        <v>2241</v>
      </c>
    </row>
    <row r="2276" spans="1:19" x14ac:dyDescent="0.25">
      <c r="A2276" s="62" t="s">
        <v>2241</v>
      </c>
      <c r="B2276" s="19">
        <v>6940926</v>
      </c>
      <c r="C2276" s="19" t="s">
        <v>7610</v>
      </c>
      <c r="D2276" s="19">
        <v>377308</v>
      </c>
      <c r="E2276" s="19">
        <v>4595714</v>
      </c>
      <c r="F2276" s="19">
        <v>21</v>
      </c>
      <c r="G2276" s="36">
        <v>45629</v>
      </c>
      <c r="H2276" s="19">
        <v>0</v>
      </c>
      <c r="I2276" s="19">
        <v>0</v>
      </c>
      <c r="J2276" s="19">
        <v>1933</v>
      </c>
      <c r="K2276" s="19" t="s">
        <v>167</v>
      </c>
      <c r="L2276" s="19">
        <v>1</v>
      </c>
      <c r="O2276" s="19">
        <v>3581434</v>
      </c>
      <c r="P2276" s="229">
        <v>45629.583182870374</v>
      </c>
      <c r="Q2276" s="19">
        <v>3581.4340000000002</v>
      </c>
      <c r="R2276" s="19" t="s">
        <v>43</v>
      </c>
      <c r="S2276" s="62" t="s">
        <v>2241</v>
      </c>
    </row>
    <row r="2277" spans="1:19" x14ac:dyDescent="0.25">
      <c r="A2277" s="62" t="s">
        <v>2241</v>
      </c>
      <c r="B2277" s="19">
        <v>6940926</v>
      </c>
      <c r="C2277" s="19" t="s">
        <v>7610</v>
      </c>
      <c r="D2277" s="19">
        <v>377308</v>
      </c>
      <c r="E2277" s="19">
        <v>4595714</v>
      </c>
      <c r="F2277" s="19">
        <v>22</v>
      </c>
      <c r="G2277" s="36">
        <v>45629</v>
      </c>
      <c r="H2277" s="19">
        <v>0</v>
      </c>
      <c r="I2277" s="19">
        <v>1</v>
      </c>
      <c r="J2277" s="19">
        <v>0</v>
      </c>
      <c r="L2277" s="19">
        <v>1</v>
      </c>
      <c r="O2277" s="19">
        <v>2279196</v>
      </c>
      <c r="P2277" s="229">
        <v>45629.609560185185</v>
      </c>
      <c r="Q2277" s="19">
        <v>2279.1959999999999</v>
      </c>
      <c r="R2277" s="19" t="s">
        <v>43</v>
      </c>
      <c r="S2277" s="62" t="s">
        <v>2241</v>
      </c>
    </row>
    <row r="2278" spans="1:19" x14ac:dyDescent="0.25">
      <c r="A2278" s="62" t="s">
        <v>2241</v>
      </c>
      <c r="B2278" s="19">
        <v>6940926</v>
      </c>
      <c r="C2278" s="19" t="s">
        <v>7610</v>
      </c>
      <c r="D2278" s="19">
        <v>377308</v>
      </c>
      <c r="E2278" s="19">
        <v>4595714</v>
      </c>
      <c r="F2278" s="19">
        <v>23</v>
      </c>
      <c r="G2278" s="36">
        <v>45629</v>
      </c>
      <c r="H2278" s="19">
        <v>0</v>
      </c>
      <c r="I2278" s="19">
        <v>0</v>
      </c>
      <c r="J2278" s="19">
        <v>-3</v>
      </c>
      <c r="K2278" s="19" t="s">
        <v>185</v>
      </c>
      <c r="L2278" s="19">
        <v>1</v>
      </c>
      <c r="O2278" s="19">
        <v>5507</v>
      </c>
      <c r="P2278" s="229">
        <v>45629.609629629631</v>
      </c>
      <c r="Q2278" s="19">
        <v>5.5069999999999997</v>
      </c>
      <c r="R2278" s="19" t="s">
        <v>43</v>
      </c>
      <c r="S2278" s="62" t="s">
        <v>2241</v>
      </c>
    </row>
    <row r="2279" spans="1:19" x14ac:dyDescent="0.25">
      <c r="A2279" s="62" t="s">
        <v>2241</v>
      </c>
      <c r="B2279" s="19">
        <v>6940926</v>
      </c>
      <c r="C2279" s="19" t="s">
        <v>7610</v>
      </c>
      <c r="D2279" s="19">
        <v>377308</v>
      </c>
      <c r="E2279" s="19">
        <v>4595714</v>
      </c>
      <c r="F2279" s="19">
        <v>24</v>
      </c>
      <c r="G2279" s="36">
        <v>45629</v>
      </c>
      <c r="H2279" s="19">
        <v>1</v>
      </c>
      <c r="I2279" s="19">
        <v>0</v>
      </c>
      <c r="J2279" s="19">
        <v>0</v>
      </c>
      <c r="L2279" s="19">
        <v>1</v>
      </c>
      <c r="M2279" s="19">
        <v>4010427</v>
      </c>
      <c r="N2279" s="19" t="s">
        <v>215</v>
      </c>
      <c r="O2279" s="19">
        <v>417227</v>
      </c>
      <c r="P2279" s="229">
        <v>45629.61445601852</v>
      </c>
      <c r="Q2279" s="19">
        <v>417.22699999999998</v>
      </c>
      <c r="R2279" s="19" t="s">
        <v>43</v>
      </c>
      <c r="S2279" s="62" t="s">
        <v>2241</v>
      </c>
    </row>
    <row r="2280" spans="1:19" x14ac:dyDescent="0.25">
      <c r="A2280" s="62" t="s">
        <v>2241</v>
      </c>
      <c r="B2280" s="19">
        <v>6940926</v>
      </c>
      <c r="C2280" s="19" t="s">
        <v>7610</v>
      </c>
      <c r="D2280" s="19">
        <v>377308</v>
      </c>
      <c r="E2280" s="19">
        <v>4595714</v>
      </c>
      <c r="F2280" s="19">
        <v>25</v>
      </c>
      <c r="G2280" s="36">
        <v>45629</v>
      </c>
      <c r="H2280" s="19">
        <v>0</v>
      </c>
      <c r="I2280" s="19">
        <v>0</v>
      </c>
      <c r="J2280" s="19">
        <v>1938</v>
      </c>
      <c r="K2280" s="19" t="s">
        <v>163</v>
      </c>
      <c r="L2280" s="19">
        <v>1</v>
      </c>
      <c r="M2280" s="19">
        <v>4010427</v>
      </c>
      <c r="N2280" s="19" t="s">
        <v>215</v>
      </c>
      <c r="O2280" s="19">
        <v>9506</v>
      </c>
      <c r="P2280" s="229">
        <v>45629.614571759259</v>
      </c>
      <c r="Q2280" s="19">
        <v>9.5060000000000002</v>
      </c>
      <c r="R2280" s="19" t="s">
        <v>43</v>
      </c>
      <c r="S2280" s="62" t="s">
        <v>2241</v>
      </c>
    </row>
    <row r="2281" spans="1:19" x14ac:dyDescent="0.25">
      <c r="A2281" s="62" t="s">
        <v>2241</v>
      </c>
      <c r="B2281" s="19">
        <v>6940926</v>
      </c>
      <c r="C2281" s="19" t="s">
        <v>7610</v>
      </c>
      <c r="D2281" s="19">
        <v>377308</v>
      </c>
      <c r="E2281" s="19">
        <v>4595714</v>
      </c>
      <c r="F2281" s="19">
        <v>26</v>
      </c>
      <c r="G2281" s="36">
        <v>45629</v>
      </c>
      <c r="H2281" s="19">
        <v>0</v>
      </c>
      <c r="I2281" s="19">
        <v>1</v>
      </c>
      <c r="J2281" s="19">
        <v>0</v>
      </c>
      <c r="L2281" s="19">
        <v>1</v>
      </c>
      <c r="O2281" s="19">
        <v>311450</v>
      </c>
      <c r="P2281" s="229">
        <v>45629.618171296293</v>
      </c>
      <c r="Q2281" s="19">
        <v>311.45</v>
      </c>
      <c r="R2281" s="19" t="s">
        <v>43</v>
      </c>
      <c r="S2281" s="62" t="s">
        <v>2241</v>
      </c>
    </row>
    <row r="2282" spans="1:19" x14ac:dyDescent="0.25">
      <c r="A2282" s="62" t="s">
        <v>2241</v>
      </c>
      <c r="B2282" s="19">
        <v>6940926</v>
      </c>
      <c r="C2282" s="19" t="s">
        <v>7610</v>
      </c>
      <c r="D2282" s="19">
        <v>377308</v>
      </c>
      <c r="E2282" s="19">
        <v>4595714</v>
      </c>
      <c r="F2282" s="19">
        <v>27</v>
      </c>
      <c r="G2282" s="36">
        <v>45629</v>
      </c>
      <c r="H2282" s="19">
        <v>0</v>
      </c>
      <c r="I2282" s="19">
        <v>0</v>
      </c>
      <c r="J2282" s="19">
        <v>1932</v>
      </c>
      <c r="K2282" s="19" t="s">
        <v>173</v>
      </c>
      <c r="L2282" s="19">
        <v>1</v>
      </c>
      <c r="O2282" s="19">
        <v>799640</v>
      </c>
      <c r="P2282" s="229">
        <v>45629.627430555556</v>
      </c>
      <c r="Q2282" s="19">
        <v>799.64</v>
      </c>
      <c r="R2282" s="19" t="s">
        <v>43</v>
      </c>
      <c r="S2282" s="62" t="s">
        <v>2241</v>
      </c>
    </row>
    <row r="2283" spans="1:19" x14ac:dyDescent="0.25">
      <c r="A2283" s="62" t="s">
        <v>2241</v>
      </c>
      <c r="B2283" s="19">
        <v>6940926</v>
      </c>
      <c r="C2283" s="19" t="s">
        <v>7610</v>
      </c>
      <c r="D2283" s="19">
        <v>377308</v>
      </c>
      <c r="E2283" s="19">
        <v>4595714</v>
      </c>
      <c r="F2283" s="19">
        <v>28</v>
      </c>
      <c r="G2283" s="36">
        <v>45629</v>
      </c>
      <c r="H2283" s="19">
        <v>0</v>
      </c>
      <c r="I2283" s="19">
        <v>1</v>
      </c>
      <c r="J2283" s="19">
        <v>0</v>
      </c>
      <c r="L2283" s="19">
        <v>1</v>
      </c>
      <c r="O2283" s="19">
        <v>1281217</v>
      </c>
      <c r="P2283" s="229">
        <v>45629.642256944448</v>
      </c>
      <c r="Q2283" s="19">
        <v>1281.2170000000001</v>
      </c>
      <c r="R2283" s="19" t="s">
        <v>43</v>
      </c>
      <c r="S2283" s="62" t="s">
        <v>2241</v>
      </c>
    </row>
    <row r="2284" spans="1:19" x14ac:dyDescent="0.25">
      <c r="A2284" s="62" t="s">
        <v>2241</v>
      </c>
      <c r="B2284" s="19">
        <v>6940926</v>
      </c>
      <c r="C2284" s="19" t="s">
        <v>7610</v>
      </c>
      <c r="D2284" s="19">
        <v>377308</v>
      </c>
      <c r="E2284" s="19">
        <v>4595714</v>
      </c>
      <c r="F2284" s="19">
        <v>29</v>
      </c>
      <c r="G2284" s="36">
        <v>45629</v>
      </c>
      <c r="H2284" s="19">
        <v>0</v>
      </c>
      <c r="I2284" s="19">
        <v>0</v>
      </c>
      <c r="J2284" s="19">
        <v>-3</v>
      </c>
      <c r="K2284" s="19" t="s">
        <v>185</v>
      </c>
      <c r="L2284" s="19">
        <v>1</v>
      </c>
      <c r="O2284" s="19">
        <v>7733</v>
      </c>
      <c r="P2284" s="229">
        <v>45629.64234953704</v>
      </c>
      <c r="Q2284" s="19">
        <v>7.7329999999999997</v>
      </c>
      <c r="R2284" s="19" t="s">
        <v>43</v>
      </c>
      <c r="S2284" s="62" t="s">
        <v>2241</v>
      </c>
    </row>
    <row r="2285" spans="1:19" x14ac:dyDescent="0.25">
      <c r="A2285" s="62" t="s">
        <v>2241</v>
      </c>
      <c r="B2285" s="19">
        <v>6940926</v>
      </c>
      <c r="C2285" s="19" t="s">
        <v>7610</v>
      </c>
      <c r="D2285" s="19">
        <v>377308</v>
      </c>
      <c r="E2285" s="19">
        <v>4595714</v>
      </c>
      <c r="F2285" s="19">
        <v>30</v>
      </c>
      <c r="G2285" s="36">
        <v>45629</v>
      </c>
      <c r="H2285" s="19">
        <v>1</v>
      </c>
      <c r="I2285" s="19">
        <v>0</v>
      </c>
      <c r="J2285" s="19">
        <v>0</v>
      </c>
      <c r="L2285" s="19">
        <v>1</v>
      </c>
      <c r="M2285" s="19">
        <v>4010427</v>
      </c>
      <c r="N2285" s="19" t="s">
        <v>215</v>
      </c>
      <c r="O2285" s="19">
        <v>844484</v>
      </c>
      <c r="P2285" s="229">
        <v>45629.652118055557</v>
      </c>
      <c r="Q2285" s="19">
        <v>844.48400000000004</v>
      </c>
      <c r="R2285" s="19" t="s">
        <v>43</v>
      </c>
      <c r="S2285" s="62" t="s">
        <v>2241</v>
      </c>
    </row>
    <row r="2286" spans="1:19" x14ac:dyDescent="0.25">
      <c r="A2286" s="62" t="s">
        <v>2241</v>
      </c>
      <c r="B2286" s="19">
        <v>6940926</v>
      </c>
      <c r="C2286" s="19" t="s">
        <v>7610</v>
      </c>
      <c r="D2286" s="19">
        <v>377308</v>
      </c>
      <c r="E2286" s="19">
        <v>4595714</v>
      </c>
      <c r="F2286" s="19">
        <v>31</v>
      </c>
      <c r="G2286" s="36">
        <v>45629</v>
      </c>
      <c r="H2286" s="19">
        <v>0</v>
      </c>
      <c r="I2286" s="19">
        <v>0</v>
      </c>
      <c r="J2286" s="19">
        <v>1938</v>
      </c>
      <c r="K2286" s="19" t="s">
        <v>163</v>
      </c>
      <c r="L2286" s="19">
        <v>1</v>
      </c>
      <c r="M2286" s="19">
        <v>4010427</v>
      </c>
      <c r="N2286" s="19" t="s">
        <v>215</v>
      </c>
      <c r="O2286" s="19">
        <v>4646</v>
      </c>
      <c r="P2286" s="229">
        <v>45629.652175925927</v>
      </c>
      <c r="Q2286" s="19">
        <v>4.6459999999999999</v>
      </c>
      <c r="R2286" s="19" t="s">
        <v>43</v>
      </c>
      <c r="S2286" s="62" t="s">
        <v>2241</v>
      </c>
    </row>
    <row r="2287" spans="1:19" x14ac:dyDescent="0.25">
      <c r="A2287" s="62" t="s">
        <v>2241</v>
      </c>
      <c r="B2287" s="19">
        <v>6940926</v>
      </c>
      <c r="C2287" s="19" t="s">
        <v>7610</v>
      </c>
      <c r="D2287" s="19">
        <v>377308</v>
      </c>
      <c r="E2287" s="19">
        <v>4595714</v>
      </c>
      <c r="F2287" s="19">
        <v>32</v>
      </c>
      <c r="G2287" s="36">
        <v>45629</v>
      </c>
      <c r="H2287" s="19">
        <v>0</v>
      </c>
      <c r="I2287" s="19">
        <v>1</v>
      </c>
      <c r="J2287" s="19">
        <v>0</v>
      </c>
      <c r="L2287" s="19">
        <v>1</v>
      </c>
      <c r="O2287" s="19">
        <v>1295867</v>
      </c>
      <c r="P2287" s="229">
        <v>45629.667175925926</v>
      </c>
      <c r="Q2287" s="19">
        <v>1295.867</v>
      </c>
      <c r="R2287" s="19" t="s">
        <v>43</v>
      </c>
      <c r="S2287" s="62" t="s">
        <v>2241</v>
      </c>
    </row>
    <row r="2288" spans="1:19" x14ac:dyDescent="0.25">
      <c r="A2288" s="62" t="s">
        <v>2241</v>
      </c>
      <c r="B2288" s="19">
        <v>6940926</v>
      </c>
      <c r="C2288" s="19" t="s">
        <v>7610</v>
      </c>
      <c r="D2288" s="19">
        <v>377308</v>
      </c>
      <c r="E2288" s="19">
        <v>4595714</v>
      </c>
      <c r="F2288" s="19">
        <v>33</v>
      </c>
      <c r="G2288" s="36">
        <v>45629</v>
      </c>
      <c r="H2288" s="19">
        <v>0</v>
      </c>
      <c r="I2288" s="19">
        <v>0</v>
      </c>
      <c r="J2288" s="19">
        <v>1934</v>
      </c>
      <c r="K2288" s="19" t="s">
        <v>160</v>
      </c>
      <c r="L2288" s="19">
        <v>1</v>
      </c>
      <c r="O2288" s="19">
        <v>884463</v>
      </c>
      <c r="P2288" s="229">
        <v>45629.677407407406</v>
      </c>
      <c r="Q2288" s="19">
        <v>884.46299999999997</v>
      </c>
      <c r="R2288" s="19" t="s">
        <v>43</v>
      </c>
      <c r="S2288" s="62" t="s">
        <v>2241</v>
      </c>
    </row>
    <row r="2289" spans="1:19" x14ac:dyDescent="0.25">
      <c r="A2289" s="62" t="s">
        <v>2241</v>
      </c>
      <c r="B2289" s="19">
        <v>6940926</v>
      </c>
      <c r="C2289" s="19" t="s">
        <v>7610</v>
      </c>
      <c r="D2289" s="19">
        <v>377308</v>
      </c>
      <c r="E2289" s="19">
        <v>4595714</v>
      </c>
      <c r="F2289" s="19">
        <v>34</v>
      </c>
      <c r="G2289" s="36">
        <v>45629</v>
      </c>
      <c r="H2289" s="19">
        <v>0</v>
      </c>
      <c r="I2289" s="19">
        <v>1</v>
      </c>
      <c r="J2289" s="19">
        <v>0</v>
      </c>
      <c r="L2289" s="19">
        <v>1</v>
      </c>
      <c r="O2289" s="19">
        <v>1929514</v>
      </c>
      <c r="P2289" s="229">
        <v>45629.699745370373</v>
      </c>
      <c r="Q2289" s="19">
        <v>1929.5139999999999</v>
      </c>
      <c r="R2289" s="19" t="s">
        <v>43</v>
      </c>
      <c r="S2289" s="62" t="s">
        <v>2241</v>
      </c>
    </row>
    <row r="2290" spans="1:19" x14ac:dyDescent="0.25">
      <c r="A2290" s="62" t="s">
        <v>2241</v>
      </c>
      <c r="B2290" s="19">
        <v>6940926</v>
      </c>
      <c r="C2290" s="19" t="s">
        <v>7610</v>
      </c>
      <c r="D2290" s="19">
        <v>377308</v>
      </c>
      <c r="E2290" s="19">
        <v>4595714</v>
      </c>
      <c r="F2290" s="19">
        <v>35</v>
      </c>
      <c r="G2290" s="36">
        <v>45629</v>
      </c>
      <c r="H2290" s="19">
        <v>0</v>
      </c>
      <c r="I2290" s="19">
        <v>0</v>
      </c>
      <c r="J2290" s="19">
        <v>-3</v>
      </c>
      <c r="K2290" s="19" t="s">
        <v>185</v>
      </c>
      <c r="L2290" s="19">
        <v>1</v>
      </c>
      <c r="O2290" s="19">
        <v>4426</v>
      </c>
      <c r="P2290" s="229">
        <v>45629.699791666666</v>
      </c>
      <c r="Q2290" s="19">
        <v>4.4260000000000002</v>
      </c>
      <c r="R2290" s="19" t="s">
        <v>43</v>
      </c>
      <c r="S2290" s="62" t="s">
        <v>2241</v>
      </c>
    </row>
    <row r="2291" spans="1:19" x14ac:dyDescent="0.25">
      <c r="A2291" s="62" t="s">
        <v>2241</v>
      </c>
      <c r="B2291" s="19">
        <v>6940926</v>
      </c>
      <c r="C2291" s="19" t="s">
        <v>7610</v>
      </c>
      <c r="D2291" s="19">
        <v>377308</v>
      </c>
      <c r="E2291" s="19">
        <v>4595714</v>
      </c>
      <c r="F2291" s="19">
        <v>36</v>
      </c>
      <c r="G2291" s="36">
        <v>45629</v>
      </c>
      <c r="H2291" s="19">
        <v>1</v>
      </c>
      <c r="I2291" s="19">
        <v>0</v>
      </c>
      <c r="J2291" s="19">
        <v>0</v>
      </c>
      <c r="L2291" s="19">
        <v>1</v>
      </c>
      <c r="M2291" s="19">
        <v>4010427</v>
      </c>
      <c r="N2291" s="19" t="s">
        <v>215</v>
      </c>
      <c r="O2291" s="19">
        <v>758384</v>
      </c>
      <c r="P2291" s="229">
        <v>45629.708564814813</v>
      </c>
      <c r="Q2291" s="19">
        <v>758.38400000000001</v>
      </c>
      <c r="R2291" s="19" t="s">
        <v>43</v>
      </c>
      <c r="S2291" s="62" t="s">
        <v>2241</v>
      </c>
    </row>
    <row r="2292" spans="1:19" x14ac:dyDescent="0.25">
      <c r="A2292" s="62" t="s">
        <v>2241</v>
      </c>
      <c r="B2292" s="19">
        <v>6940926</v>
      </c>
      <c r="C2292" s="19" t="s">
        <v>7610</v>
      </c>
      <c r="D2292" s="19">
        <v>377308</v>
      </c>
      <c r="E2292" s="19">
        <v>4595714</v>
      </c>
      <c r="F2292" s="19">
        <v>37</v>
      </c>
      <c r="G2292" s="36">
        <v>45629</v>
      </c>
      <c r="H2292" s="19">
        <v>0</v>
      </c>
      <c r="I2292" s="19">
        <v>0</v>
      </c>
      <c r="J2292" s="19">
        <v>1938</v>
      </c>
      <c r="K2292" s="19" t="s">
        <v>163</v>
      </c>
      <c r="L2292" s="19">
        <v>1</v>
      </c>
      <c r="M2292" s="19">
        <v>4010427</v>
      </c>
      <c r="N2292" s="19" t="s">
        <v>215</v>
      </c>
      <c r="O2292" s="19">
        <v>3570</v>
      </c>
      <c r="P2292" s="229">
        <v>45629.708611111113</v>
      </c>
      <c r="Q2292" s="19">
        <v>3.57</v>
      </c>
      <c r="R2292" s="19" t="s">
        <v>43</v>
      </c>
      <c r="S2292" s="62" t="s">
        <v>2241</v>
      </c>
    </row>
    <row r="2293" spans="1:19" x14ac:dyDescent="0.25">
      <c r="A2293" s="62" t="s">
        <v>2241</v>
      </c>
      <c r="B2293" s="19">
        <v>6940926</v>
      </c>
      <c r="C2293" s="19" t="s">
        <v>7610</v>
      </c>
      <c r="D2293" s="19">
        <v>377308</v>
      </c>
      <c r="E2293" s="19">
        <v>4595714</v>
      </c>
      <c r="F2293" s="19">
        <v>38</v>
      </c>
      <c r="G2293" s="36">
        <v>45629</v>
      </c>
      <c r="H2293" s="19">
        <v>0</v>
      </c>
      <c r="I2293" s="19">
        <v>1</v>
      </c>
      <c r="J2293" s="19">
        <v>0</v>
      </c>
      <c r="L2293" s="19">
        <v>1</v>
      </c>
      <c r="O2293" s="19">
        <v>2442783</v>
      </c>
      <c r="P2293" s="229">
        <v>45629.736886574072</v>
      </c>
      <c r="Q2293" s="19">
        <v>2442.7829999999999</v>
      </c>
      <c r="R2293" s="19" t="s">
        <v>43</v>
      </c>
      <c r="S2293" s="62" t="s">
        <v>2241</v>
      </c>
    </row>
    <row r="2294" spans="1:19" x14ac:dyDescent="0.25">
      <c r="A2294" s="62" t="s">
        <v>2241</v>
      </c>
      <c r="B2294" s="19">
        <v>6940926</v>
      </c>
      <c r="C2294" s="19" t="s">
        <v>7610</v>
      </c>
      <c r="D2294" s="19">
        <v>377308</v>
      </c>
      <c r="E2294" s="19">
        <v>4595714</v>
      </c>
      <c r="F2294" s="19">
        <v>39</v>
      </c>
      <c r="G2294" s="36">
        <v>45629</v>
      </c>
      <c r="H2294" s="19">
        <v>1</v>
      </c>
      <c r="I2294" s="19">
        <v>0</v>
      </c>
      <c r="J2294" s="19">
        <v>0</v>
      </c>
      <c r="L2294" s="19">
        <v>1</v>
      </c>
      <c r="M2294" s="19">
        <v>431941</v>
      </c>
      <c r="N2294" s="19" t="s">
        <v>214</v>
      </c>
      <c r="O2294" s="19">
        <v>347183</v>
      </c>
      <c r="P2294" s="229">
        <v>45629.740902777776</v>
      </c>
      <c r="Q2294" s="19">
        <v>347.18299999999999</v>
      </c>
      <c r="R2294" s="19" t="s">
        <v>43</v>
      </c>
      <c r="S2294" s="62" t="s">
        <v>2241</v>
      </c>
    </row>
    <row r="2295" spans="1:19" x14ac:dyDescent="0.25">
      <c r="A2295" s="62" t="s">
        <v>2241</v>
      </c>
      <c r="B2295" s="19">
        <v>6940926</v>
      </c>
      <c r="C2295" s="19" t="s">
        <v>7610</v>
      </c>
      <c r="D2295" s="19">
        <v>377308</v>
      </c>
      <c r="E2295" s="19">
        <v>4595714</v>
      </c>
      <c r="F2295" s="19">
        <v>40</v>
      </c>
      <c r="G2295" s="36">
        <v>45629</v>
      </c>
      <c r="H2295" s="19">
        <v>0</v>
      </c>
      <c r="I2295" s="19">
        <v>0</v>
      </c>
      <c r="J2295" s="19">
        <v>1938</v>
      </c>
      <c r="K2295" s="19" t="s">
        <v>163</v>
      </c>
      <c r="L2295" s="19">
        <v>1</v>
      </c>
      <c r="M2295" s="19">
        <v>431941</v>
      </c>
      <c r="N2295" s="19" t="s">
        <v>214</v>
      </c>
      <c r="O2295" s="19">
        <v>24754</v>
      </c>
      <c r="P2295" s="229">
        <v>45629.74119212963</v>
      </c>
      <c r="Q2295" s="19">
        <v>24.754000000000001</v>
      </c>
      <c r="R2295" s="19" t="s">
        <v>43</v>
      </c>
      <c r="S2295" s="62" t="s">
        <v>2241</v>
      </c>
    </row>
    <row r="2296" spans="1:19" x14ac:dyDescent="0.25">
      <c r="A2296" s="62" t="s">
        <v>2241</v>
      </c>
      <c r="B2296" s="19">
        <v>6940926</v>
      </c>
      <c r="C2296" s="19" t="s">
        <v>7610</v>
      </c>
      <c r="D2296" s="19">
        <v>377308</v>
      </c>
      <c r="E2296" s="19">
        <v>4595714</v>
      </c>
      <c r="F2296" s="19">
        <v>41</v>
      </c>
      <c r="G2296" s="36">
        <v>45629</v>
      </c>
      <c r="H2296" s="19">
        <v>0</v>
      </c>
      <c r="I2296" s="19">
        <v>1</v>
      </c>
      <c r="J2296" s="19">
        <v>0</v>
      </c>
      <c r="L2296" s="19">
        <v>1</v>
      </c>
      <c r="O2296" s="19">
        <v>765480</v>
      </c>
      <c r="P2296" s="229">
        <v>45629.7500462963</v>
      </c>
      <c r="Q2296" s="19">
        <v>765.48</v>
      </c>
      <c r="R2296" s="19" t="s">
        <v>43</v>
      </c>
      <c r="S2296" s="62" t="s">
        <v>2241</v>
      </c>
    </row>
    <row r="2297" spans="1:19" x14ac:dyDescent="0.25">
      <c r="A2297" s="62" t="s">
        <v>2241</v>
      </c>
      <c r="B2297" s="19">
        <v>6940926</v>
      </c>
      <c r="C2297" s="19" t="s">
        <v>7610</v>
      </c>
      <c r="D2297" s="19">
        <v>377308</v>
      </c>
      <c r="E2297" s="19">
        <v>4595714</v>
      </c>
      <c r="F2297" s="19">
        <v>42</v>
      </c>
      <c r="G2297" s="36">
        <v>45629</v>
      </c>
      <c r="H2297" s="19">
        <v>0</v>
      </c>
      <c r="I2297" s="19">
        <v>0</v>
      </c>
      <c r="J2297" s="19">
        <v>0</v>
      </c>
      <c r="L2297" s="19">
        <v>2</v>
      </c>
      <c r="O2297" s="19">
        <v>0</v>
      </c>
      <c r="P2297" s="229">
        <v>45629.7500462963</v>
      </c>
      <c r="Q2297" s="19">
        <v>0</v>
      </c>
      <c r="R2297" s="19" t="s">
        <v>43</v>
      </c>
      <c r="S2297" s="62" t="s">
        <v>2241</v>
      </c>
    </row>
    <row r="2298" spans="1:19" x14ac:dyDescent="0.25">
      <c r="A2298" s="62" t="s">
        <v>2241</v>
      </c>
      <c r="B2298" s="19">
        <v>6940926</v>
      </c>
      <c r="C2298" s="19" t="s">
        <v>7610</v>
      </c>
      <c r="D2298" s="19">
        <v>377308</v>
      </c>
      <c r="E2298" s="19">
        <v>4595714</v>
      </c>
      <c r="F2298" s="19">
        <v>1</v>
      </c>
      <c r="G2298" s="36">
        <v>45630</v>
      </c>
      <c r="H2298" s="19">
        <v>0</v>
      </c>
      <c r="I2298" s="19">
        <v>0</v>
      </c>
      <c r="J2298" s="19">
        <v>0</v>
      </c>
      <c r="L2298" s="19">
        <v>0</v>
      </c>
      <c r="O2298" s="19">
        <v>3</v>
      </c>
      <c r="P2298" s="229">
        <v>45630.361875000002</v>
      </c>
      <c r="Q2298" s="19">
        <v>3.0000000000000001E-3</v>
      </c>
      <c r="R2298" s="19" t="s">
        <v>43</v>
      </c>
      <c r="S2298" s="62" t="s">
        <v>2241</v>
      </c>
    </row>
    <row r="2299" spans="1:19" x14ac:dyDescent="0.25">
      <c r="A2299" s="62" t="s">
        <v>2241</v>
      </c>
      <c r="B2299" s="19">
        <v>6940926</v>
      </c>
      <c r="C2299" s="19" t="s">
        <v>7610</v>
      </c>
      <c r="D2299" s="19">
        <v>377308</v>
      </c>
      <c r="E2299" s="19">
        <v>4595714</v>
      </c>
      <c r="F2299" s="19">
        <v>2</v>
      </c>
      <c r="G2299" s="36">
        <v>45630</v>
      </c>
      <c r="H2299" s="19">
        <v>0</v>
      </c>
      <c r="I2299" s="19">
        <v>0</v>
      </c>
      <c r="J2299" s="19">
        <v>0</v>
      </c>
      <c r="L2299" s="19">
        <v>1</v>
      </c>
      <c r="O2299" s="19">
        <v>2747</v>
      </c>
      <c r="P2299" s="229">
        <v>45630.361909722225</v>
      </c>
      <c r="Q2299" s="19">
        <v>2.7469999999999999</v>
      </c>
      <c r="R2299" s="19" t="s">
        <v>43</v>
      </c>
      <c r="S2299" s="62" t="s">
        <v>2241</v>
      </c>
    </row>
    <row r="2300" spans="1:19" x14ac:dyDescent="0.25">
      <c r="A2300" s="62" t="s">
        <v>2241</v>
      </c>
      <c r="B2300" s="19">
        <v>6940926</v>
      </c>
      <c r="C2300" s="19" t="s">
        <v>7610</v>
      </c>
      <c r="D2300" s="19">
        <v>377308</v>
      </c>
      <c r="E2300" s="19">
        <v>4595714</v>
      </c>
      <c r="F2300" s="19">
        <v>3</v>
      </c>
      <c r="G2300" s="36">
        <v>45630</v>
      </c>
      <c r="H2300" s="19">
        <v>0</v>
      </c>
      <c r="I2300" s="19">
        <v>1</v>
      </c>
      <c r="J2300" s="19">
        <v>0</v>
      </c>
      <c r="L2300" s="19">
        <v>1</v>
      </c>
      <c r="O2300" s="19">
        <v>2311053</v>
      </c>
      <c r="P2300" s="229">
        <v>45630.388657407406</v>
      </c>
      <c r="Q2300" s="19">
        <v>2311.0529999999999</v>
      </c>
      <c r="R2300" s="19" t="s">
        <v>43</v>
      </c>
      <c r="S2300" s="62" t="s">
        <v>2241</v>
      </c>
    </row>
    <row r="2301" spans="1:19" x14ac:dyDescent="0.25">
      <c r="A2301" s="62" t="s">
        <v>2241</v>
      </c>
      <c r="B2301" s="19">
        <v>6940926</v>
      </c>
      <c r="C2301" s="19" t="s">
        <v>7610</v>
      </c>
      <c r="D2301" s="19">
        <v>377308</v>
      </c>
      <c r="E2301" s="19">
        <v>4595714</v>
      </c>
      <c r="F2301" s="19">
        <v>4</v>
      </c>
      <c r="G2301" s="36">
        <v>45630</v>
      </c>
      <c r="H2301" s="19">
        <v>0</v>
      </c>
      <c r="I2301" s="19">
        <v>0</v>
      </c>
      <c r="J2301" s="19">
        <v>-3</v>
      </c>
      <c r="K2301" s="19" t="s">
        <v>185</v>
      </c>
      <c r="L2301" s="19">
        <v>1</v>
      </c>
      <c r="O2301" s="19">
        <v>3797</v>
      </c>
      <c r="P2301" s="229">
        <v>45630.388703703706</v>
      </c>
      <c r="Q2301" s="19">
        <v>3.7970000000000002</v>
      </c>
      <c r="R2301" s="19" t="s">
        <v>43</v>
      </c>
      <c r="S2301" s="62" t="s">
        <v>2241</v>
      </c>
    </row>
    <row r="2302" spans="1:19" x14ac:dyDescent="0.25">
      <c r="A2302" s="62" t="s">
        <v>2241</v>
      </c>
      <c r="B2302" s="19">
        <v>6940926</v>
      </c>
      <c r="C2302" s="19" t="s">
        <v>7610</v>
      </c>
      <c r="D2302" s="19">
        <v>377308</v>
      </c>
      <c r="E2302" s="19">
        <v>4595714</v>
      </c>
      <c r="F2302" s="19">
        <v>5</v>
      </c>
      <c r="G2302" s="36">
        <v>45630</v>
      </c>
      <c r="H2302" s="19">
        <v>1</v>
      </c>
      <c r="I2302" s="19">
        <v>0</v>
      </c>
      <c r="J2302" s="19">
        <v>0</v>
      </c>
      <c r="L2302" s="19">
        <v>1</v>
      </c>
      <c r="M2302" s="19">
        <v>4010427</v>
      </c>
      <c r="N2302" s="19" t="s">
        <v>215</v>
      </c>
      <c r="O2302" s="19">
        <v>1374897</v>
      </c>
      <c r="P2302" s="229">
        <v>45630.404618055552</v>
      </c>
      <c r="Q2302" s="19">
        <v>1374.8969999999999</v>
      </c>
      <c r="R2302" s="19" t="s">
        <v>43</v>
      </c>
      <c r="S2302" s="62" t="s">
        <v>2241</v>
      </c>
    </row>
    <row r="2303" spans="1:19" x14ac:dyDescent="0.25">
      <c r="A2303" s="62" t="s">
        <v>2241</v>
      </c>
      <c r="B2303" s="19">
        <v>6940926</v>
      </c>
      <c r="C2303" s="19" t="s">
        <v>7610</v>
      </c>
      <c r="D2303" s="19">
        <v>377308</v>
      </c>
      <c r="E2303" s="19">
        <v>4595714</v>
      </c>
      <c r="F2303" s="19">
        <v>6</v>
      </c>
      <c r="G2303" s="36">
        <v>45630</v>
      </c>
      <c r="H2303" s="19">
        <v>0</v>
      </c>
      <c r="I2303" s="19">
        <v>0</v>
      </c>
      <c r="J2303" s="19">
        <v>1938</v>
      </c>
      <c r="K2303" s="19" t="s">
        <v>163</v>
      </c>
      <c r="L2303" s="19">
        <v>1</v>
      </c>
      <c r="M2303" s="19">
        <v>4010427</v>
      </c>
      <c r="N2303" s="19" t="s">
        <v>215</v>
      </c>
      <c r="O2303" s="19">
        <v>9276</v>
      </c>
      <c r="P2303" s="229">
        <v>45630.404722222222</v>
      </c>
      <c r="Q2303" s="19">
        <v>9.2759999999999998</v>
      </c>
      <c r="R2303" s="19" t="s">
        <v>43</v>
      </c>
      <c r="S2303" s="62" t="s">
        <v>2241</v>
      </c>
    </row>
    <row r="2304" spans="1:19" x14ac:dyDescent="0.25">
      <c r="A2304" s="62" t="s">
        <v>2241</v>
      </c>
      <c r="B2304" s="19">
        <v>6940926</v>
      </c>
      <c r="C2304" s="19" t="s">
        <v>7610</v>
      </c>
      <c r="D2304" s="19">
        <v>377308</v>
      </c>
      <c r="E2304" s="19">
        <v>4595714</v>
      </c>
      <c r="F2304" s="19">
        <v>7</v>
      </c>
      <c r="G2304" s="36">
        <v>45630</v>
      </c>
      <c r="H2304" s="19">
        <v>0</v>
      </c>
      <c r="I2304" s="19">
        <v>1</v>
      </c>
      <c r="J2304" s="19">
        <v>0</v>
      </c>
      <c r="L2304" s="19">
        <v>1</v>
      </c>
      <c r="O2304" s="19">
        <v>20324</v>
      </c>
      <c r="P2304" s="229">
        <v>45630.404953703706</v>
      </c>
      <c r="Q2304" s="19">
        <v>20.324000000000002</v>
      </c>
      <c r="R2304" s="19" t="s">
        <v>43</v>
      </c>
      <c r="S2304" s="62" t="s">
        <v>2241</v>
      </c>
    </row>
    <row r="2305" spans="1:19" x14ac:dyDescent="0.25">
      <c r="A2305" s="62" t="s">
        <v>2241</v>
      </c>
      <c r="B2305" s="19">
        <v>6940926</v>
      </c>
      <c r="C2305" s="19" t="s">
        <v>7610</v>
      </c>
      <c r="D2305" s="19">
        <v>377308</v>
      </c>
      <c r="E2305" s="19">
        <v>4595714</v>
      </c>
      <c r="F2305" s="19">
        <v>8</v>
      </c>
      <c r="G2305" s="36">
        <v>45630</v>
      </c>
      <c r="H2305" s="19">
        <v>0</v>
      </c>
      <c r="I2305" s="19">
        <v>0</v>
      </c>
      <c r="J2305" s="19">
        <v>-4</v>
      </c>
      <c r="K2305" s="19" t="s">
        <v>186</v>
      </c>
      <c r="L2305" s="19">
        <v>1</v>
      </c>
      <c r="O2305" s="19">
        <v>1690</v>
      </c>
      <c r="P2305" s="229">
        <v>45630.404976851853</v>
      </c>
      <c r="Q2305" s="19">
        <v>1.69</v>
      </c>
      <c r="R2305" s="19" t="s">
        <v>43</v>
      </c>
      <c r="S2305" s="62" t="s">
        <v>2241</v>
      </c>
    </row>
    <row r="2306" spans="1:19" x14ac:dyDescent="0.25">
      <c r="A2306" s="62" t="s">
        <v>2241</v>
      </c>
      <c r="B2306" s="19">
        <v>6940926</v>
      </c>
      <c r="C2306" s="19" t="s">
        <v>7610</v>
      </c>
      <c r="D2306" s="19">
        <v>377308</v>
      </c>
      <c r="E2306" s="19">
        <v>4595714</v>
      </c>
      <c r="F2306" s="19">
        <v>9</v>
      </c>
      <c r="G2306" s="36">
        <v>45630</v>
      </c>
      <c r="H2306" s="19">
        <v>2</v>
      </c>
      <c r="I2306" s="19">
        <v>0</v>
      </c>
      <c r="J2306" s="19">
        <v>0</v>
      </c>
      <c r="L2306" s="19">
        <v>1</v>
      </c>
      <c r="M2306" s="19">
        <v>426471</v>
      </c>
      <c r="N2306" s="19" t="s">
        <v>217</v>
      </c>
      <c r="O2306" s="19">
        <v>111736</v>
      </c>
      <c r="P2306" s="229">
        <v>45630.406273148146</v>
      </c>
      <c r="Q2306" s="19">
        <v>111.736</v>
      </c>
      <c r="R2306" s="19" t="s">
        <v>43</v>
      </c>
      <c r="S2306" s="62" t="s">
        <v>2241</v>
      </c>
    </row>
    <row r="2307" spans="1:19" x14ac:dyDescent="0.25">
      <c r="A2307" s="62" t="s">
        <v>2241</v>
      </c>
      <c r="B2307" s="19">
        <v>6940926</v>
      </c>
      <c r="C2307" s="19" t="s">
        <v>7610</v>
      </c>
      <c r="D2307" s="19">
        <v>377308</v>
      </c>
      <c r="E2307" s="19">
        <v>4595714</v>
      </c>
      <c r="F2307" s="19">
        <v>10</v>
      </c>
      <c r="G2307" s="36">
        <v>45630</v>
      </c>
      <c r="H2307" s="19">
        <v>0</v>
      </c>
      <c r="I2307" s="19">
        <v>0</v>
      </c>
      <c r="J2307" s="19">
        <v>1938</v>
      </c>
      <c r="K2307" s="19" t="s">
        <v>163</v>
      </c>
      <c r="L2307" s="19">
        <v>1</v>
      </c>
      <c r="M2307" s="19">
        <v>426471</v>
      </c>
      <c r="N2307" s="19" t="s">
        <v>217</v>
      </c>
      <c r="O2307" s="19">
        <v>3920</v>
      </c>
      <c r="P2307" s="229">
        <v>45630.406319444446</v>
      </c>
      <c r="Q2307" s="19">
        <v>3.92</v>
      </c>
      <c r="R2307" s="19" t="s">
        <v>43</v>
      </c>
      <c r="S2307" s="62" t="s">
        <v>2241</v>
      </c>
    </row>
    <row r="2308" spans="1:19" x14ac:dyDescent="0.25">
      <c r="A2308" s="62" t="s">
        <v>2241</v>
      </c>
      <c r="B2308" s="19">
        <v>6940926</v>
      </c>
      <c r="C2308" s="19" t="s">
        <v>7610</v>
      </c>
      <c r="D2308" s="19">
        <v>377308</v>
      </c>
      <c r="E2308" s="19">
        <v>4595714</v>
      </c>
      <c r="F2308" s="19">
        <v>11</v>
      </c>
      <c r="G2308" s="36">
        <v>45630</v>
      </c>
      <c r="H2308" s="19">
        <v>0</v>
      </c>
      <c r="I2308" s="19">
        <v>1</v>
      </c>
      <c r="J2308" s="19">
        <v>0</v>
      </c>
      <c r="L2308" s="19">
        <v>1</v>
      </c>
      <c r="O2308" s="19">
        <v>14814</v>
      </c>
      <c r="P2308" s="229">
        <v>45630.406493055554</v>
      </c>
      <c r="Q2308" s="19">
        <v>14.814</v>
      </c>
      <c r="R2308" s="19" t="s">
        <v>43</v>
      </c>
      <c r="S2308" s="62" t="s">
        <v>2241</v>
      </c>
    </row>
    <row r="2309" spans="1:19" x14ac:dyDescent="0.25">
      <c r="A2309" s="62" t="s">
        <v>2241</v>
      </c>
      <c r="B2309" s="19">
        <v>6940926</v>
      </c>
      <c r="C2309" s="19" t="s">
        <v>7610</v>
      </c>
      <c r="D2309" s="19">
        <v>377308</v>
      </c>
      <c r="E2309" s="19">
        <v>4595714</v>
      </c>
      <c r="F2309" s="19">
        <v>12</v>
      </c>
      <c r="G2309" s="36">
        <v>45630</v>
      </c>
      <c r="H2309" s="19">
        <v>0</v>
      </c>
      <c r="I2309" s="19">
        <v>0</v>
      </c>
      <c r="J2309" s="19">
        <v>1932</v>
      </c>
      <c r="K2309" s="19" t="s">
        <v>173</v>
      </c>
      <c r="L2309" s="19">
        <v>1</v>
      </c>
      <c r="O2309" s="19">
        <v>153386</v>
      </c>
      <c r="P2309" s="229">
        <v>45630.408263888887</v>
      </c>
      <c r="Q2309" s="19">
        <v>153.386</v>
      </c>
      <c r="R2309" s="19" t="s">
        <v>43</v>
      </c>
      <c r="S2309" s="62" t="s">
        <v>2241</v>
      </c>
    </row>
    <row r="2310" spans="1:19" x14ac:dyDescent="0.25">
      <c r="A2310" s="62" t="s">
        <v>2241</v>
      </c>
      <c r="B2310" s="19">
        <v>6940926</v>
      </c>
      <c r="C2310" s="19" t="s">
        <v>7610</v>
      </c>
      <c r="D2310" s="19">
        <v>377308</v>
      </c>
      <c r="E2310" s="19">
        <v>4595714</v>
      </c>
      <c r="F2310" s="19">
        <v>13</v>
      </c>
      <c r="G2310" s="36">
        <v>45630</v>
      </c>
      <c r="H2310" s="19">
        <v>0</v>
      </c>
      <c r="I2310" s="19">
        <v>1</v>
      </c>
      <c r="J2310" s="19">
        <v>0</v>
      </c>
      <c r="L2310" s="19">
        <v>1</v>
      </c>
      <c r="O2310" s="19">
        <v>1282450</v>
      </c>
      <c r="P2310" s="229">
        <v>45630.423101851855</v>
      </c>
      <c r="Q2310" s="19">
        <v>1282.45</v>
      </c>
      <c r="R2310" s="19" t="s">
        <v>43</v>
      </c>
      <c r="S2310" s="62" t="s">
        <v>2241</v>
      </c>
    </row>
    <row r="2311" spans="1:19" x14ac:dyDescent="0.25">
      <c r="A2311" s="62" t="s">
        <v>2241</v>
      </c>
      <c r="B2311" s="19">
        <v>6940926</v>
      </c>
      <c r="C2311" s="19" t="s">
        <v>7610</v>
      </c>
      <c r="D2311" s="19">
        <v>377308</v>
      </c>
      <c r="E2311" s="19">
        <v>4595714</v>
      </c>
      <c r="F2311" s="19">
        <v>14</v>
      </c>
      <c r="G2311" s="36">
        <v>45630</v>
      </c>
      <c r="H2311" s="19">
        <v>0</v>
      </c>
      <c r="I2311" s="19">
        <v>0</v>
      </c>
      <c r="J2311" s="19">
        <v>-4</v>
      </c>
      <c r="K2311" s="19" t="s">
        <v>186</v>
      </c>
      <c r="L2311" s="19">
        <v>1</v>
      </c>
      <c r="O2311" s="19">
        <v>1774</v>
      </c>
      <c r="P2311" s="229">
        <v>45630.423125000001</v>
      </c>
      <c r="Q2311" s="19">
        <v>1.774</v>
      </c>
      <c r="R2311" s="19" t="s">
        <v>43</v>
      </c>
      <c r="S2311" s="62" t="s">
        <v>2241</v>
      </c>
    </row>
    <row r="2312" spans="1:19" x14ac:dyDescent="0.25">
      <c r="A2312" s="62" t="s">
        <v>2241</v>
      </c>
      <c r="B2312" s="19">
        <v>6940926</v>
      </c>
      <c r="C2312" s="19" t="s">
        <v>7610</v>
      </c>
      <c r="D2312" s="19">
        <v>377308</v>
      </c>
      <c r="E2312" s="19">
        <v>4595714</v>
      </c>
      <c r="F2312" s="19">
        <v>15</v>
      </c>
      <c r="G2312" s="36">
        <v>45630</v>
      </c>
      <c r="H2312" s="19">
        <v>2</v>
      </c>
      <c r="I2312" s="19">
        <v>0</v>
      </c>
      <c r="J2312" s="19">
        <v>0</v>
      </c>
      <c r="L2312" s="19">
        <v>1</v>
      </c>
      <c r="M2312" s="19">
        <v>426471</v>
      </c>
      <c r="N2312" s="19" t="s">
        <v>217</v>
      </c>
      <c r="O2312" s="19">
        <v>51303</v>
      </c>
      <c r="P2312" s="229">
        <v>45630.423715277779</v>
      </c>
      <c r="Q2312" s="19">
        <v>51.302999999999997</v>
      </c>
      <c r="R2312" s="19" t="s">
        <v>43</v>
      </c>
      <c r="S2312" s="62" t="s">
        <v>2241</v>
      </c>
    </row>
    <row r="2313" spans="1:19" x14ac:dyDescent="0.25">
      <c r="A2313" s="62" t="s">
        <v>2241</v>
      </c>
      <c r="B2313" s="19">
        <v>6940926</v>
      </c>
      <c r="C2313" s="19" t="s">
        <v>7610</v>
      </c>
      <c r="D2313" s="19">
        <v>377308</v>
      </c>
      <c r="E2313" s="19">
        <v>4595714</v>
      </c>
      <c r="F2313" s="19">
        <v>16</v>
      </c>
      <c r="G2313" s="36">
        <v>45630</v>
      </c>
      <c r="H2313" s="19">
        <v>0</v>
      </c>
      <c r="I2313" s="19">
        <v>0</v>
      </c>
      <c r="J2313" s="19">
        <v>1938</v>
      </c>
      <c r="K2313" s="19" t="s">
        <v>163</v>
      </c>
      <c r="L2313" s="19">
        <v>1</v>
      </c>
      <c r="M2313" s="19">
        <v>426471</v>
      </c>
      <c r="N2313" s="19" t="s">
        <v>217</v>
      </c>
      <c r="O2313" s="19">
        <v>4580</v>
      </c>
      <c r="P2313" s="229">
        <v>45630.423773148148</v>
      </c>
      <c r="Q2313" s="19">
        <v>4.58</v>
      </c>
      <c r="R2313" s="19" t="s">
        <v>43</v>
      </c>
      <c r="S2313" s="62" t="s">
        <v>2241</v>
      </c>
    </row>
    <row r="2314" spans="1:19" x14ac:dyDescent="0.25">
      <c r="A2314" s="62" t="s">
        <v>2241</v>
      </c>
      <c r="B2314" s="19">
        <v>6940926</v>
      </c>
      <c r="C2314" s="19" t="s">
        <v>7610</v>
      </c>
      <c r="D2314" s="19">
        <v>377308</v>
      </c>
      <c r="E2314" s="19">
        <v>4595714</v>
      </c>
      <c r="F2314" s="19">
        <v>17</v>
      </c>
      <c r="G2314" s="36">
        <v>45630</v>
      </c>
      <c r="H2314" s="19">
        <v>0</v>
      </c>
      <c r="I2314" s="19">
        <v>1</v>
      </c>
      <c r="J2314" s="19">
        <v>0</v>
      </c>
      <c r="L2314" s="19">
        <v>1</v>
      </c>
      <c r="O2314" s="19">
        <v>1509120</v>
      </c>
      <c r="P2314" s="229">
        <v>45630.441238425927</v>
      </c>
      <c r="Q2314" s="19">
        <v>1509.12</v>
      </c>
      <c r="R2314" s="19" t="s">
        <v>43</v>
      </c>
      <c r="S2314" s="62" t="s">
        <v>2241</v>
      </c>
    </row>
    <row r="2315" spans="1:19" x14ac:dyDescent="0.25">
      <c r="A2315" s="62" t="s">
        <v>2241</v>
      </c>
      <c r="B2315" s="19">
        <v>6940926</v>
      </c>
      <c r="C2315" s="19" t="s">
        <v>7610</v>
      </c>
      <c r="D2315" s="19">
        <v>377308</v>
      </c>
      <c r="E2315" s="19">
        <v>4595714</v>
      </c>
      <c r="F2315" s="19">
        <v>18</v>
      </c>
      <c r="G2315" s="36">
        <v>45630</v>
      </c>
      <c r="H2315" s="19">
        <v>1</v>
      </c>
      <c r="I2315" s="19">
        <v>0</v>
      </c>
      <c r="J2315" s="19">
        <v>0</v>
      </c>
      <c r="L2315" s="19">
        <v>1</v>
      </c>
      <c r="M2315" s="19">
        <v>431941</v>
      </c>
      <c r="N2315" s="19" t="s">
        <v>214</v>
      </c>
      <c r="O2315" s="19">
        <v>1242463</v>
      </c>
      <c r="P2315" s="229">
        <v>45630.455625000002</v>
      </c>
      <c r="Q2315" s="19">
        <v>1242.463</v>
      </c>
      <c r="R2315" s="19" t="s">
        <v>43</v>
      </c>
      <c r="S2315" s="62" t="s">
        <v>2241</v>
      </c>
    </row>
    <row r="2316" spans="1:19" x14ac:dyDescent="0.25">
      <c r="A2316" s="62" t="s">
        <v>2241</v>
      </c>
      <c r="B2316" s="19">
        <v>6940926</v>
      </c>
      <c r="C2316" s="19" t="s">
        <v>7610</v>
      </c>
      <c r="D2316" s="19">
        <v>377308</v>
      </c>
      <c r="E2316" s="19">
        <v>4595714</v>
      </c>
      <c r="F2316" s="19">
        <v>19</v>
      </c>
      <c r="G2316" s="36">
        <v>45630</v>
      </c>
      <c r="H2316" s="19">
        <v>0</v>
      </c>
      <c r="I2316" s="19">
        <v>0</v>
      </c>
      <c r="J2316" s="19">
        <v>1938</v>
      </c>
      <c r="K2316" s="19" t="s">
        <v>163</v>
      </c>
      <c r="L2316" s="19">
        <v>1</v>
      </c>
      <c r="M2316" s="19">
        <v>431941</v>
      </c>
      <c r="N2316" s="19" t="s">
        <v>214</v>
      </c>
      <c r="O2316" s="19">
        <v>98364</v>
      </c>
      <c r="P2316" s="229">
        <v>45630.456759259258</v>
      </c>
      <c r="Q2316" s="19">
        <v>98.364000000000004</v>
      </c>
      <c r="R2316" s="19" t="s">
        <v>43</v>
      </c>
      <c r="S2316" s="62" t="s">
        <v>2241</v>
      </c>
    </row>
    <row r="2317" spans="1:19" x14ac:dyDescent="0.25">
      <c r="A2317" s="62" t="s">
        <v>2241</v>
      </c>
      <c r="B2317" s="19">
        <v>6940926</v>
      </c>
      <c r="C2317" s="19" t="s">
        <v>7610</v>
      </c>
      <c r="D2317" s="19">
        <v>377308</v>
      </c>
      <c r="E2317" s="19">
        <v>4595714</v>
      </c>
      <c r="F2317" s="19">
        <v>20</v>
      </c>
      <c r="G2317" s="36">
        <v>45630</v>
      </c>
      <c r="H2317" s="19">
        <v>0</v>
      </c>
      <c r="I2317" s="19">
        <v>1</v>
      </c>
      <c r="J2317" s="19">
        <v>0</v>
      </c>
      <c r="L2317" s="19">
        <v>1</v>
      </c>
      <c r="O2317" s="19">
        <v>467376</v>
      </c>
      <c r="P2317" s="229">
        <v>45630.462164351855</v>
      </c>
      <c r="Q2317" s="19">
        <v>467.37599999999998</v>
      </c>
      <c r="R2317" s="19" t="s">
        <v>43</v>
      </c>
      <c r="S2317" s="62" t="s">
        <v>2241</v>
      </c>
    </row>
    <row r="2318" spans="1:19" x14ac:dyDescent="0.25">
      <c r="A2318" s="62" t="s">
        <v>2241</v>
      </c>
      <c r="B2318" s="19">
        <v>6940926</v>
      </c>
      <c r="C2318" s="19" t="s">
        <v>7610</v>
      </c>
      <c r="D2318" s="19">
        <v>377308</v>
      </c>
      <c r="E2318" s="19">
        <v>4595714</v>
      </c>
      <c r="F2318" s="19">
        <v>21</v>
      </c>
      <c r="G2318" s="36">
        <v>45630</v>
      </c>
      <c r="H2318" s="19">
        <v>0</v>
      </c>
      <c r="I2318" s="19">
        <v>0</v>
      </c>
      <c r="J2318" s="19">
        <v>1934</v>
      </c>
      <c r="K2318" s="19" t="s">
        <v>160</v>
      </c>
      <c r="L2318" s="19">
        <v>1</v>
      </c>
      <c r="O2318" s="19">
        <v>846344</v>
      </c>
      <c r="P2318" s="229">
        <v>45630.471967592595</v>
      </c>
      <c r="Q2318" s="19">
        <v>846.34400000000005</v>
      </c>
      <c r="R2318" s="19" t="s">
        <v>43</v>
      </c>
      <c r="S2318" s="62" t="s">
        <v>2241</v>
      </c>
    </row>
    <row r="2319" spans="1:19" x14ac:dyDescent="0.25">
      <c r="A2319" s="62" t="s">
        <v>2241</v>
      </c>
      <c r="B2319" s="19">
        <v>6940926</v>
      </c>
      <c r="C2319" s="19" t="s">
        <v>7610</v>
      </c>
      <c r="D2319" s="19">
        <v>377308</v>
      </c>
      <c r="E2319" s="19">
        <v>4595714</v>
      </c>
      <c r="F2319" s="19">
        <v>22</v>
      </c>
      <c r="G2319" s="36">
        <v>45630</v>
      </c>
      <c r="H2319" s="19">
        <v>0</v>
      </c>
      <c r="I2319" s="19">
        <v>1</v>
      </c>
      <c r="J2319" s="19">
        <v>0</v>
      </c>
      <c r="L2319" s="19">
        <v>1</v>
      </c>
      <c r="O2319" s="19">
        <v>1889140</v>
      </c>
      <c r="P2319" s="229">
        <v>45630.493831018517</v>
      </c>
      <c r="Q2319" s="19">
        <v>1889.14</v>
      </c>
      <c r="R2319" s="19" t="s">
        <v>43</v>
      </c>
      <c r="S2319" s="62" t="s">
        <v>2241</v>
      </c>
    </row>
    <row r="2320" spans="1:19" x14ac:dyDescent="0.25">
      <c r="A2320" s="62" t="s">
        <v>2241</v>
      </c>
      <c r="B2320" s="19">
        <v>6940926</v>
      </c>
      <c r="C2320" s="19" t="s">
        <v>7610</v>
      </c>
      <c r="D2320" s="19">
        <v>377308</v>
      </c>
      <c r="E2320" s="19">
        <v>4595714</v>
      </c>
      <c r="F2320" s="19">
        <v>23</v>
      </c>
      <c r="G2320" s="36">
        <v>45630</v>
      </c>
      <c r="H2320" s="19">
        <v>0</v>
      </c>
      <c r="I2320" s="19">
        <v>0</v>
      </c>
      <c r="J2320" s="19">
        <v>1933</v>
      </c>
      <c r="K2320" s="19" t="s">
        <v>167</v>
      </c>
      <c r="L2320" s="19">
        <v>1</v>
      </c>
      <c r="O2320" s="19">
        <v>4462326</v>
      </c>
      <c r="P2320" s="229">
        <v>45630.545474537037</v>
      </c>
      <c r="Q2320" s="19">
        <v>4462.326</v>
      </c>
      <c r="R2320" s="19" t="s">
        <v>43</v>
      </c>
      <c r="S2320" s="62" t="s">
        <v>2241</v>
      </c>
    </row>
    <row r="2321" spans="1:19" x14ac:dyDescent="0.25">
      <c r="A2321" s="62" t="s">
        <v>2241</v>
      </c>
      <c r="B2321" s="19">
        <v>6940926</v>
      </c>
      <c r="C2321" s="19" t="s">
        <v>7610</v>
      </c>
      <c r="D2321" s="19">
        <v>377308</v>
      </c>
      <c r="E2321" s="19">
        <v>4595714</v>
      </c>
      <c r="F2321" s="19">
        <v>24</v>
      </c>
      <c r="G2321" s="36">
        <v>45630</v>
      </c>
      <c r="H2321" s="19">
        <v>0</v>
      </c>
      <c r="I2321" s="19">
        <v>1</v>
      </c>
      <c r="J2321" s="19">
        <v>0</v>
      </c>
      <c r="L2321" s="19">
        <v>1</v>
      </c>
      <c r="O2321" s="19">
        <v>2147360</v>
      </c>
      <c r="P2321" s="229">
        <v>45630.570335648146</v>
      </c>
      <c r="Q2321" s="19">
        <v>2147.36</v>
      </c>
      <c r="R2321" s="19" t="s">
        <v>43</v>
      </c>
      <c r="S2321" s="62" t="s">
        <v>2241</v>
      </c>
    </row>
    <row r="2322" spans="1:19" x14ac:dyDescent="0.25">
      <c r="A2322" s="62" t="s">
        <v>2241</v>
      </c>
      <c r="B2322" s="19">
        <v>6940926</v>
      </c>
      <c r="C2322" s="19" t="s">
        <v>7610</v>
      </c>
      <c r="D2322" s="19">
        <v>377308</v>
      </c>
      <c r="E2322" s="19">
        <v>4595714</v>
      </c>
      <c r="F2322" s="19">
        <v>25</v>
      </c>
      <c r="G2322" s="36">
        <v>45630</v>
      </c>
      <c r="H2322" s="19">
        <v>1</v>
      </c>
      <c r="I2322" s="19">
        <v>0</v>
      </c>
      <c r="J2322" s="19">
        <v>0</v>
      </c>
      <c r="L2322" s="19">
        <v>1</v>
      </c>
      <c r="M2322" s="19">
        <v>431941</v>
      </c>
      <c r="N2322" s="19" t="s">
        <v>214</v>
      </c>
      <c r="O2322" s="19">
        <v>1216640</v>
      </c>
      <c r="P2322" s="229">
        <v>45630.584409722222</v>
      </c>
      <c r="Q2322" s="19">
        <v>1216.6400000000001</v>
      </c>
      <c r="R2322" s="19" t="s">
        <v>43</v>
      </c>
      <c r="S2322" s="62" t="s">
        <v>2241</v>
      </c>
    </row>
    <row r="2323" spans="1:19" x14ac:dyDescent="0.25">
      <c r="A2323" s="62" t="s">
        <v>2241</v>
      </c>
      <c r="B2323" s="19">
        <v>6940926</v>
      </c>
      <c r="C2323" s="19" t="s">
        <v>7610</v>
      </c>
      <c r="D2323" s="19">
        <v>377308</v>
      </c>
      <c r="E2323" s="19">
        <v>4595714</v>
      </c>
      <c r="F2323" s="19">
        <v>26</v>
      </c>
      <c r="G2323" s="36">
        <v>45630</v>
      </c>
      <c r="H2323" s="19">
        <v>0</v>
      </c>
      <c r="I2323" s="19">
        <v>0</v>
      </c>
      <c r="J2323" s="19">
        <v>1938</v>
      </c>
      <c r="K2323" s="19" t="s">
        <v>163</v>
      </c>
      <c r="L2323" s="19">
        <v>1</v>
      </c>
      <c r="M2323" s="19">
        <v>431941</v>
      </c>
      <c r="N2323" s="19" t="s">
        <v>214</v>
      </c>
      <c r="O2323" s="19">
        <v>30054</v>
      </c>
      <c r="P2323" s="229">
        <v>45630.584756944445</v>
      </c>
      <c r="Q2323" s="19">
        <v>30.053999999999998</v>
      </c>
      <c r="R2323" s="19" t="s">
        <v>43</v>
      </c>
      <c r="S2323" s="62" t="s">
        <v>2241</v>
      </c>
    </row>
    <row r="2324" spans="1:19" x14ac:dyDescent="0.25">
      <c r="A2324" s="62" t="s">
        <v>2241</v>
      </c>
      <c r="B2324" s="19">
        <v>6940926</v>
      </c>
      <c r="C2324" s="19" t="s">
        <v>7610</v>
      </c>
      <c r="D2324" s="19">
        <v>377308</v>
      </c>
      <c r="E2324" s="19">
        <v>4595714</v>
      </c>
      <c r="F2324" s="19">
        <v>27</v>
      </c>
      <c r="G2324" s="36">
        <v>45630</v>
      </c>
      <c r="H2324" s="19">
        <v>0</v>
      </c>
      <c r="I2324" s="19">
        <v>1</v>
      </c>
      <c r="J2324" s="19">
        <v>0</v>
      </c>
      <c r="L2324" s="19">
        <v>1</v>
      </c>
      <c r="O2324" s="19">
        <v>2534073</v>
      </c>
      <c r="P2324" s="229">
        <v>45630.614085648151</v>
      </c>
      <c r="Q2324" s="19">
        <v>2534.0729999999999</v>
      </c>
      <c r="R2324" s="19" t="s">
        <v>43</v>
      </c>
      <c r="S2324" s="62" t="s">
        <v>2241</v>
      </c>
    </row>
    <row r="2325" spans="1:19" x14ac:dyDescent="0.25">
      <c r="A2325" s="62" t="s">
        <v>2241</v>
      </c>
      <c r="B2325" s="19">
        <v>6940926</v>
      </c>
      <c r="C2325" s="19" t="s">
        <v>7610</v>
      </c>
      <c r="D2325" s="19">
        <v>377308</v>
      </c>
      <c r="E2325" s="19">
        <v>4595714</v>
      </c>
      <c r="F2325" s="19">
        <v>28</v>
      </c>
      <c r="G2325" s="36">
        <v>45630</v>
      </c>
      <c r="H2325" s="19">
        <v>0</v>
      </c>
      <c r="I2325" s="19">
        <v>0</v>
      </c>
      <c r="J2325" s="19">
        <v>-3</v>
      </c>
      <c r="K2325" s="19" t="s">
        <v>185</v>
      </c>
      <c r="L2325" s="19">
        <v>1</v>
      </c>
      <c r="O2325" s="19">
        <v>4833</v>
      </c>
      <c r="P2325" s="229">
        <v>45630.61414351852</v>
      </c>
      <c r="Q2325" s="19">
        <v>4.8330000000000002</v>
      </c>
      <c r="R2325" s="19" t="s">
        <v>43</v>
      </c>
      <c r="S2325" s="62" t="s">
        <v>2241</v>
      </c>
    </row>
    <row r="2326" spans="1:19" x14ac:dyDescent="0.25">
      <c r="A2326" s="62" t="s">
        <v>2241</v>
      </c>
      <c r="B2326" s="19">
        <v>6940926</v>
      </c>
      <c r="C2326" s="19" t="s">
        <v>7610</v>
      </c>
      <c r="D2326" s="19">
        <v>377308</v>
      </c>
      <c r="E2326" s="19">
        <v>4595714</v>
      </c>
      <c r="F2326" s="19">
        <v>29</v>
      </c>
      <c r="G2326" s="36">
        <v>45630</v>
      </c>
      <c r="H2326" s="19">
        <v>1</v>
      </c>
      <c r="I2326" s="19">
        <v>0</v>
      </c>
      <c r="J2326" s="19">
        <v>0</v>
      </c>
      <c r="L2326" s="19">
        <v>1</v>
      </c>
      <c r="M2326" s="19">
        <v>4010427</v>
      </c>
      <c r="N2326" s="19" t="s">
        <v>215</v>
      </c>
      <c r="O2326" s="19">
        <v>332087</v>
      </c>
      <c r="P2326" s="229">
        <v>45630.617986111109</v>
      </c>
      <c r="Q2326" s="19">
        <v>332.08699999999999</v>
      </c>
      <c r="R2326" s="19" t="s">
        <v>43</v>
      </c>
      <c r="S2326" s="62" t="s">
        <v>2241</v>
      </c>
    </row>
    <row r="2327" spans="1:19" x14ac:dyDescent="0.25">
      <c r="A2327" s="62" t="s">
        <v>2241</v>
      </c>
      <c r="B2327" s="19">
        <v>6940926</v>
      </c>
      <c r="C2327" s="19" t="s">
        <v>7610</v>
      </c>
      <c r="D2327" s="19">
        <v>377308</v>
      </c>
      <c r="E2327" s="19">
        <v>4595714</v>
      </c>
      <c r="F2327" s="19">
        <v>30</v>
      </c>
      <c r="G2327" s="36">
        <v>45630</v>
      </c>
      <c r="H2327" s="19">
        <v>0</v>
      </c>
      <c r="I2327" s="19">
        <v>0</v>
      </c>
      <c r="J2327" s="19">
        <v>1938</v>
      </c>
      <c r="K2327" s="19" t="s">
        <v>163</v>
      </c>
      <c r="L2327" s="19">
        <v>1</v>
      </c>
      <c r="M2327" s="19">
        <v>4010427</v>
      </c>
      <c r="N2327" s="19" t="s">
        <v>215</v>
      </c>
      <c r="O2327" s="19">
        <v>5550</v>
      </c>
      <c r="P2327" s="229">
        <v>45630.618055555555</v>
      </c>
      <c r="Q2327" s="19">
        <v>5.55</v>
      </c>
      <c r="R2327" s="19" t="s">
        <v>43</v>
      </c>
      <c r="S2327" s="62" t="s">
        <v>2241</v>
      </c>
    </row>
    <row r="2328" spans="1:19" x14ac:dyDescent="0.25">
      <c r="A2328" s="62" t="s">
        <v>2241</v>
      </c>
      <c r="B2328" s="19">
        <v>6940926</v>
      </c>
      <c r="C2328" s="19" t="s">
        <v>7610</v>
      </c>
      <c r="D2328" s="19">
        <v>377308</v>
      </c>
      <c r="E2328" s="19">
        <v>4595714</v>
      </c>
      <c r="F2328" s="19">
        <v>31</v>
      </c>
      <c r="G2328" s="36">
        <v>45630</v>
      </c>
      <c r="H2328" s="19">
        <v>0</v>
      </c>
      <c r="I2328" s="19">
        <v>1</v>
      </c>
      <c r="J2328" s="19">
        <v>0</v>
      </c>
      <c r="L2328" s="19">
        <v>1</v>
      </c>
      <c r="O2328" s="19">
        <v>2864893</v>
      </c>
      <c r="P2328" s="229">
        <v>45630.65121527778</v>
      </c>
      <c r="Q2328" s="19">
        <v>2864.893</v>
      </c>
      <c r="R2328" s="19" t="s">
        <v>43</v>
      </c>
      <c r="S2328" s="62" t="s">
        <v>2241</v>
      </c>
    </row>
    <row r="2329" spans="1:19" x14ac:dyDescent="0.25">
      <c r="A2329" s="62" t="s">
        <v>2241</v>
      </c>
      <c r="B2329" s="19">
        <v>6940926</v>
      </c>
      <c r="C2329" s="19" t="s">
        <v>7610</v>
      </c>
      <c r="D2329" s="19">
        <v>377308</v>
      </c>
      <c r="E2329" s="19">
        <v>4595714</v>
      </c>
      <c r="F2329" s="19">
        <v>32</v>
      </c>
      <c r="G2329" s="36">
        <v>45630</v>
      </c>
      <c r="H2329" s="19">
        <v>1</v>
      </c>
      <c r="I2329" s="19">
        <v>0</v>
      </c>
      <c r="J2329" s="19">
        <v>0</v>
      </c>
      <c r="L2329" s="19">
        <v>1</v>
      </c>
      <c r="M2329" s="19">
        <v>431941</v>
      </c>
      <c r="N2329" s="19" t="s">
        <v>214</v>
      </c>
      <c r="O2329" s="19">
        <v>1577320</v>
      </c>
      <c r="P2329" s="229">
        <v>45630.66946759259</v>
      </c>
      <c r="Q2329" s="19">
        <v>1577.32</v>
      </c>
      <c r="R2329" s="19" t="s">
        <v>43</v>
      </c>
      <c r="S2329" s="62" t="s">
        <v>2241</v>
      </c>
    </row>
    <row r="2330" spans="1:19" x14ac:dyDescent="0.25">
      <c r="A2330" s="62" t="s">
        <v>2241</v>
      </c>
      <c r="B2330" s="19">
        <v>6940926</v>
      </c>
      <c r="C2330" s="19" t="s">
        <v>7610</v>
      </c>
      <c r="D2330" s="19">
        <v>377308</v>
      </c>
      <c r="E2330" s="19">
        <v>4595714</v>
      </c>
      <c r="F2330" s="19">
        <v>33</v>
      </c>
      <c r="G2330" s="36">
        <v>45630</v>
      </c>
      <c r="H2330" s="19">
        <v>0</v>
      </c>
      <c r="I2330" s="19">
        <v>0</v>
      </c>
      <c r="J2330" s="19">
        <v>1938</v>
      </c>
      <c r="K2330" s="19" t="s">
        <v>163</v>
      </c>
      <c r="L2330" s="19">
        <v>1</v>
      </c>
      <c r="M2330" s="19">
        <v>431941</v>
      </c>
      <c r="N2330" s="19" t="s">
        <v>214</v>
      </c>
      <c r="O2330" s="19">
        <v>65270</v>
      </c>
      <c r="P2330" s="229">
        <v>45630.670219907406</v>
      </c>
      <c r="Q2330" s="19">
        <v>65.27</v>
      </c>
      <c r="R2330" s="19" t="s">
        <v>43</v>
      </c>
      <c r="S2330" s="62" t="s">
        <v>2241</v>
      </c>
    </row>
    <row r="2331" spans="1:19" x14ac:dyDescent="0.25">
      <c r="A2331" s="62" t="s">
        <v>2241</v>
      </c>
      <c r="B2331" s="19">
        <v>6940926</v>
      </c>
      <c r="C2331" s="19" t="s">
        <v>7610</v>
      </c>
      <c r="D2331" s="19">
        <v>377308</v>
      </c>
      <c r="E2331" s="19">
        <v>4595714</v>
      </c>
      <c r="F2331" s="19">
        <v>34</v>
      </c>
      <c r="G2331" s="36">
        <v>45630</v>
      </c>
      <c r="H2331" s="19">
        <v>0</v>
      </c>
      <c r="I2331" s="19">
        <v>1</v>
      </c>
      <c r="J2331" s="19">
        <v>0</v>
      </c>
      <c r="L2331" s="19">
        <v>1</v>
      </c>
      <c r="O2331" s="19">
        <v>70167</v>
      </c>
      <c r="P2331" s="229">
        <v>45630.671030092592</v>
      </c>
      <c r="Q2331" s="19">
        <v>70.167000000000002</v>
      </c>
      <c r="R2331" s="19" t="s">
        <v>43</v>
      </c>
      <c r="S2331" s="62" t="s">
        <v>2241</v>
      </c>
    </row>
    <row r="2332" spans="1:19" x14ac:dyDescent="0.25">
      <c r="A2332" s="62" t="s">
        <v>2241</v>
      </c>
      <c r="B2332" s="19">
        <v>6940926</v>
      </c>
      <c r="C2332" s="19" t="s">
        <v>7610</v>
      </c>
      <c r="D2332" s="19">
        <v>377308</v>
      </c>
      <c r="E2332" s="19">
        <v>4595714</v>
      </c>
      <c r="F2332" s="19">
        <v>35</v>
      </c>
      <c r="G2332" s="36">
        <v>45630</v>
      </c>
      <c r="H2332" s="19">
        <v>0</v>
      </c>
      <c r="I2332" s="19">
        <v>0</v>
      </c>
      <c r="J2332" s="19">
        <v>1934</v>
      </c>
      <c r="K2332" s="19" t="s">
        <v>160</v>
      </c>
      <c r="L2332" s="19">
        <v>1</v>
      </c>
      <c r="O2332" s="19">
        <v>1100143</v>
      </c>
      <c r="P2332" s="229">
        <v>45630.68377314815</v>
      </c>
      <c r="Q2332" s="19">
        <v>1100.143</v>
      </c>
      <c r="R2332" s="19" t="s">
        <v>43</v>
      </c>
      <c r="S2332" s="62" t="s">
        <v>2241</v>
      </c>
    </row>
    <row r="2333" spans="1:19" x14ac:dyDescent="0.25">
      <c r="A2333" s="62" t="s">
        <v>2241</v>
      </c>
      <c r="B2333" s="19">
        <v>6940926</v>
      </c>
      <c r="C2333" s="19" t="s">
        <v>7610</v>
      </c>
      <c r="D2333" s="19">
        <v>377308</v>
      </c>
      <c r="E2333" s="19">
        <v>4595714</v>
      </c>
      <c r="F2333" s="19">
        <v>36</v>
      </c>
      <c r="G2333" s="36">
        <v>45630</v>
      </c>
      <c r="H2333" s="19">
        <v>0</v>
      </c>
      <c r="I2333" s="19">
        <v>1</v>
      </c>
      <c r="J2333" s="19">
        <v>0</v>
      </c>
      <c r="L2333" s="19">
        <v>1</v>
      </c>
      <c r="O2333" s="19">
        <v>2776717</v>
      </c>
      <c r="P2333" s="229">
        <v>45630.715902777774</v>
      </c>
      <c r="Q2333" s="19">
        <v>2776.7170000000001</v>
      </c>
      <c r="R2333" s="19" t="s">
        <v>43</v>
      </c>
      <c r="S2333" s="62" t="s">
        <v>2241</v>
      </c>
    </row>
    <row r="2334" spans="1:19" x14ac:dyDescent="0.25">
      <c r="A2334" s="62" t="s">
        <v>2241</v>
      </c>
      <c r="B2334" s="19">
        <v>6940926</v>
      </c>
      <c r="C2334" s="19" t="s">
        <v>7610</v>
      </c>
      <c r="D2334" s="19">
        <v>377308</v>
      </c>
      <c r="E2334" s="19">
        <v>4595714</v>
      </c>
      <c r="F2334" s="19">
        <v>37</v>
      </c>
      <c r="G2334" s="36">
        <v>45630</v>
      </c>
      <c r="H2334" s="19">
        <v>1</v>
      </c>
      <c r="I2334" s="19">
        <v>0</v>
      </c>
      <c r="J2334" s="19">
        <v>0</v>
      </c>
      <c r="L2334" s="19">
        <v>1</v>
      </c>
      <c r="M2334" s="19">
        <v>431941</v>
      </c>
      <c r="N2334" s="19" t="s">
        <v>214</v>
      </c>
      <c r="O2334" s="19">
        <v>497343</v>
      </c>
      <c r="P2334" s="229">
        <v>45630.721666666665</v>
      </c>
      <c r="Q2334" s="19">
        <v>497.34300000000002</v>
      </c>
      <c r="R2334" s="19" t="s">
        <v>43</v>
      </c>
      <c r="S2334" s="62" t="s">
        <v>2241</v>
      </c>
    </row>
    <row r="2335" spans="1:19" x14ac:dyDescent="0.25">
      <c r="A2335" s="62" t="s">
        <v>2241</v>
      </c>
      <c r="B2335" s="19">
        <v>6940926</v>
      </c>
      <c r="C2335" s="19" t="s">
        <v>7610</v>
      </c>
      <c r="D2335" s="19">
        <v>377308</v>
      </c>
      <c r="E2335" s="19">
        <v>4595714</v>
      </c>
      <c r="F2335" s="19">
        <v>38</v>
      </c>
      <c r="G2335" s="36">
        <v>45630</v>
      </c>
      <c r="H2335" s="19">
        <v>0</v>
      </c>
      <c r="I2335" s="19">
        <v>0</v>
      </c>
      <c r="J2335" s="19">
        <v>1938</v>
      </c>
      <c r="K2335" s="19" t="s">
        <v>163</v>
      </c>
      <c r="L2335" s="19">
        <v>1</v>
      </c>
      <c r="M2335" s="19">
        <v>431941</v>
      </c>
      <c r="N2335" s="19" t="s">
        <v>214</v>
      </c>
      <c r="O2335" s="19">
        <v>15764</v>
      </c>
      <c r="P2335" s="229">
        <v>45630.72184027778</v>
      </c>
      <c r="Q2335" s="19">
        <v>15.763999999999999</v>
      </c>
      <c r="R2335" s="19" t="s">
        <v>43</v>
      </c>
      <c r="S2335" s="62" t="s">
        <v>2241</v>
      </c>
    </row>
    <row r="2336" spans="1:19" x14ac:dyDescent="0.25">
      <c r="A2336" s="62" t="s">
        <v>2241</v>
      </c>
      <c r="B2336" s="19">
        <v>6940926</v>
      </c>
      <c r="C2336" s="19" t="s">
        <v>7610</v>
      </c>
      <c r="D2336" s="19">
        <v>377308</v>
      </c>
      <c r="E2336" s="19">
        <v>4595714</v>
      </c>
      <c r="F2336" s="19">
        <v>39</v>
      </c>
      <c r="G2336" s="36">
        <v>45630</v>
      </c>
      <c r="H2336" s="19">
        <v>0</v>
      </c>
      <c r="I2336" s="19">
        <v>1</v>
      </c>
      <c r="J2336" s="19">
        <v>0</v>
      </c>
      <c r="L2336" s="19">
        <v>1</v>
      </c>
      <c r="O2336" s="19">
        <v>1377520</v>
      </c>
      <c r="P2336" s="229">
        <v>45630.73778935185</v>
      </c>
      <c r="Q2336" s="19">
        <v>1377.52</v>
      </c>
      <c r="R2336" s="19" t="s">
        <v>43</v>
      </c>
      <c r="S2336" s="62" t="s">
        <v>2241</v>
      </c>
    </row>
    <row r="2337" spans="1:19" x14ac:dyDescent="0.25">
      <c r="A2337" s="62" t="s">
        <v>2241</v>
      </c>
      <c r="B2337" s="19">
        <v>6940926</v>
      </c>
      <c r="C2337" s="19" t="s">
        <v>7610</v>
      </c>
      <c r="D2337" s="19">
        <v>377308</v>
      </c>
      <c r="E2337" s="19">
        <v>4595714</v>
      </c>
      <c r="F2337" s="19">
        <v>40</v>
      </c>
      <c r="G2337" s="36">
        <v>45630</v>
      </c>
      <c r="H2337" s="19">
        <v>1</v>
      </c>
      <c r="I2337" s="19">
        <v>0</v>
      </c>
      <c r="J2337" s="19">
        <v>0</v>
      </c>
      <c r="L2337" s="19">
        <v>1</v>
      </c>
      <c r="M2337" s="19">
        <v>431941</v>
      </c>
      <c r="N2337" s="19" t="s">
        <v>214</v>
      </c>
      <c r="O2337" s="19">
        <v>425030</v>
      </c>
      <c r="P2337" s="229">
        <v>45630.742708333331</v>
      </c>
      <c r="Q2337" s="19">
        <v>425.03</v>
      </c>
      <c r="R2337" s="19" t="s">
        <v>43</v>
      </c>
      <c r="S2337" s="62" t="s">
        <v>2241</v>
      </c>
    </row>
    <row r="2338" spans="1:19" x14ac:dyDescent="0.25">
      <c r="A2338" s="62" t="s">
        <v>2241</v>
      </c>
      <c r="B2338" s="19">
        <v>6940926</v>
      </c>
      <c r="C2338" s="19" t="s">
        <v>7610</v>
      </c>
      <c r="D2338" s="19">
        <v>377308</v>
      </c>
      <c r="E2338" s="19">
        <v>4595714</v>
      </c>
      <c r="F2338" s="19">
        <v>41</v>
      </c>
      <c r="G2338" s="36">
        <v>45630</v>
      </c>
      <c r="H2338" s="19">
        <v>0</v>
      </c>
      <c r="I2338" s="19">
        <v>0</v>
      </c>
      <c r="J2338" s="19">
        <v>1938</v>
      </c>
      <c r="K2338" s="19" t="s">
        <v>163</v>
      </c>
      <c r="L2338" s="19">
        <v>1</v>
      </c>
      <c r="M2338" s="19">
        <v>431941</v>
      </c>
      <c r="N2338" s="19" t="s">
        <v>214</v>
      </c>
      <c r="O2338" s="19">
        <v>67500</v>
      </c>
      <c r="P2338" s="229">
        <v>45630.743483796294</v>
      </c>
      <c r="Q2338" s="19">
        <v>67.5</v>
      </c>
      <c r="R2338" s="19" t="s">
        <v>43</v>
      </c>
      <c r="S2338" s="62" t="s">
        <v>2241</v>
      </c>
    </row>
    <row r="2339" spans="1:19" x14ac:dyDescent="0.25">
      <c r="A2339" s="62" t="s">
        <v>2241</v>
      </c>
      <c r="B2339" s="19">
        <v>6940926</v>
      </c>
      <c r="C2339" s="19" t="s">
        <v>7610</v>
      </c>
      <c r="D2339" s="19">
        <v>377308</v>
      </c>
      <c r="E2339" s="19">
        <v>4595714</v>
      </c>
      <c r="F2339" s="19">
        <v>42</v>
      </c>
      <c r="G2339" s="36">
        <v>45630</v>
      </c>
      <c r="H2339" s="19">
        <v>0</v>
      </c>
      <c r="I2339" s="19">
        <v>1</v>
      </c>
      <c r="J2339" s="19">
        <v>0</v>
      </c>
      <c r="L2339" s="19">
        <v>1</v>
      </c>
      <c r="O2339" s="19">
        <v>624896</v>
      </c>
      <c r="P2339" s="229">
        <v>45630.750717592593</v>
      </c>
      <c r="Q2339" s="19">
        <v>624.89599999999996</v>
      </c>
      <c r="R2339" s="19" t="s">
        <v>43</v>
      </c>
      <c r="S2339" s="62" t="s">
        <v>2241</v>
      </c>
    </row>
    <row r="2340" spans="1:19" x14ac:dyDescent="0.25">
      <c r="A2340" s="62" t="s">
        <v>2241</v>
      </c>
      <c r="B2340" s="19">
        <v>6940926</v>
      </c>
      <c r="C2340" s="19" t="s">
        <v>7610</v>
      </c>
      <c r="D2340" s="19">
        <v>377308</v>
      </c>
      <c r="E2340" s="19">
        <v>4595714</v>
      </c>
      <c r="F2340" s="19">
        <v>43</v>
      </c>
      <c r="G2340" s="36">
        <v>45630</v>
      </c>
      <c r="H2340" s="19">
        <v>0</v>
      </c>
      <c r="I2340" s="19">
        <v>0</v>
      </c>
      <c r="J2340" s="19">
        <v>0</v>
      </c>
      <c r="L2340" s="19">
        <v>2</v>
      </c>
      <c r="O2340" s="19">
        <v>0</v>
      </c>
      <c r="P2340" s="229">
        <v>45630.750717592593</v>
      </c>
      <c r="Q2340" s="19">
        <v>0</v>
      </c>
      <c r="R2340" s="19" t="s">
        <v>43</v>
      </c>
      <c r="S2340" s="62" t="s">
        <v>2241</v>
      </c>
    </row>
    <row r="2341" spans="1:19" x14ac:dyDescent="0.25">
      <c r="A2341" s="62" t="s">
        <v>2241</v>
      </c>
      <c r="B2341" s="19">
        <v>6940926</v>
      </c>
      <c r="C2341" s="19" t="s">
        <v>7610</v>
      </c>
      <c r="D2341" s="19">
        <v>377308</v>
      </c>
      <c r="E2341" s="19">
        <v>4595714</v>
      </c>
      <c r="F2341" s="19">
        <v>1</v>
      </c>
      <c r="G2341" s="36">
        <v>45631</v>
      </c>
      <c r="H2341" s="19">
        <v>0</v>
      </c>
      <c r="I2341" s="19">
        <v>0</v>
      </c>
      <c r="J2341" s="19">
        <v>0</v>
      </c>
      <c r="L2341" s="19">
        <v>0</v>
      </c>
      <c r="O2341" s="19">
        <v>13</v>
      </c>
      <c r="P2341" s="229">
        <v>45631.365451388891</v>
      </c>
      <c r="Q2341" s="19">
        <v>1.2999999999999999E-2</v>
      </c>
      <c r="R2341" s="19" t="s">
        <v>43</v>
      </c>
      <c r="S2341" s="62" t="s">
        <v>2241</v>
      </c>
    </row>
    <row r="2342" spans="1:19" x14ac:dyDescent="0.25">
      <c r="A2342" s="62" t="s">
        <v>2241</v>
      </c>
      <c r="B2342" s="19">
        <v>6940926</v>
      </c>
      <c r="C2342" s="19" t="s">
        <v>7610</v>
      </c>
      <c r="D2342" s="19">
        <v>377308</v>
      </c>
      <c r="E2342" s="19">
        <v>4595714</v>
      </c>
      <c r="F2342" s="19">
        <v>2</v>
      </c>
      <c r="G2342" s="36">
        <v>45631</v>
      </c>
      <c r="H2342" s="19">
        <v>0</v>
      </c>
      <c r="I2342" s="19">
        <v>0</v>
      </c>
      <c r="J2342" s="19">
        <v>0</v>
      </c>
      <c r="L2342" s="19">
        <v>1</v>
      </c>
      <c r="O2342" s="19">
        <v>3063</v>
      </c>
      <c r="P2342" s="229">
        <v>45631.365486111114</v>
      </c>
      <c r="Q2342" s="19">
        <v>3.0630000000000002</v>
      </c>
      <c r="R2342" s="19" t="s">
        <v>43</v>
      </c>
      <c r="S2342" s="62" t="s">
        <v>2241</v>
      </c>
    </row>
    <row r="2343" spans="1:19" x14ac:dyDescent="0.25">
      <c r="A2343" s="62" t="s">
        <v>2241</v>
      </c>
      <c r="B2343" s="19">
        <v>6940926</v>
      </c>
      <c r="C2343" s="19" t="s">
        <v>7610</v>
      </c>
      <c r="D2343" s="19">
        <v>377308</v>
      </c>
      <c r="E2343" s="19">
        <v>4595714</v>
      </c>
      <c r="F2343" s="19">
        <v>3</v>
      </c>
      <c r="G2343" s="36">
        <v>45631</v>
      </c>
      <c r="H2343" s="19">
        <v>0</v>
      </c>
      <c r="I2343" s="19">
        <v>1</v>
      </c>
      <c r="J2343" s="19">
        <v>0</v>
      </c>
      <c r="L2343" s="19">
        <v>1</v>
      </c>
      <c r="O2343" s="19">
        <v>3482867</v>
      </c>
      <c r="P2343" s="229">
        <v>45631.405798611115</v>
      </c>
      <c r="Q2343" s="19">
        <v>3482.8670000000002</v>
      </c>
      <c r="R2343" s="19" t="s">
        <v>43</v>
      </c>
      <c r="S2343" s="62" t="s">
        <v>2241</v>
      </c>
    </row>
    <row r="2344" spans="1:19" x14ac:dyDescent="0.25">
      <c r="A2344" s="62" t="s">
        <v>2241</v>
      </c>
      <c r="B2344" s="19">
        <v>6940926</v>
      </c>
      <c r="C2344" s="19" t="s">
        <v>7610</v>
      </c>
      <c r="D2344" s="19">
        <v>377308</v>
      </c>
      <c r="E2344" s="19">
        <v>4595714</v>
      </c>
      <c r="F2344" s="19">
        <v>4</v>
      </c>
      <c r="G2344" s="36">
        <v>45631</v>
      </c>
      <c r="H2344" s="19">
        <v>0</v>
      </c>
      <c r="I2344" s="19">
        <v>0</v>
      </c>
      <c r="J2344" s="19">
        <v>-3</v>
      </c>
      <c r="K2344" s="19" t="s">
        <v>185</v>
      </c>
      <c r="L2344" s="19">
        <v>1</v>
      </c>
      <c r="O2344" s="19">
        <v>4300</v>
      </c>
      <c r="P2344" s="229">
        <v>45631.405844907407</v>
      </c>
      <c r="Q2344" s="19">
        <v>4.3</v>
      </c>
      <c r="R2344" s="19" t="s">
        <v>43</v>
      </c>
      <c r="S2344" s="62" t="s">
        <v>2241</v>
      </c>
    </row>
    <row r="2345" spans="1:19" x14ac:dyDescent="0.25">
      <c r="A2345" s="62" t="s">
        <v>2241</v>
      </c>
      <c r="B2345" s="19">
        <v>6940926</v>
      </c>
      <c r="C2345" s="19" t="s">
        <v>7610</v>
      </c>
      <c r="D2345" s="19">
        <v>377308</v>
      </c>
      <c r="E2345" s="19">
        <v>4595714</v>
      </c>
      <c r="F2345" s="19">
        <v>5</v>
      </c>
      <c r="G2345" s="36">
        <v>45631</v>
      </c>
      <c r="H2345" s="19">
        <v>1</v>
      </c>
      <c r="I2345" s="19">
        <v>0</v>
      </c>
      <c r="J2345" s="19">
        <v>0</v>
      </c>
      <c r="L2345" s="19">
        <v>1</v>
      </c>
      <c r="M2345" s="19">
        <v>4010427</v>
      </c>
      <c r="N2345" s="19" t="s">
        <v>215</v>
      </c>
      <c r="O2345" s="19">
        <v>848920</v>
      </c>
      <c r="P2345" s="229">
        <v>45631.415671296294</v>
      </c>
      <c r="Q2345" s="19">
        <v>848.92</v>
      </c>
      <c r="R2345" s="19" t="s">
        <v>43</v>
      </c>
      <c r="S2345" s="62" t="s">
        <v>2241</v>
      </c>
    </row>
    <row r="2346" spans="1:19" x14ac:dyDescent="0.25">
      <c r="A2346" s="62" t="s">
        <v>2241</v>
      </c>
      <c r="B2346" s="19">
        <v>6940926</v>
      </c>
      <c r="C2346" s="19" t="s">
        <v>7610</v>
      </c>
      <c r="D2346" s="19">
        <v>377308</v>
      </c>
      <c r="E2346" s="19">
        <v>4595714</v>
      </c>
      <c r="F2346" s="19">
        <v>6</v>
      </c>
      <c r="G2346" s="36">
        <v>45631</v>
      </c>
      <c r="H2346" s="19">
        <v>0</v>
      </c>
      <c r="I2346" s="19">
        <v>0</v>
      </c>
      <c r="J2346" s="19">
        <v>1938</v>
      </c>
      <c r="K2346" s="19" t="s">
        <v>163</v>
      </c>
      <c r="L2346" s="19">
        <v>1</v>
      </c>
      <c r="M2346" s="19">
        <v>4010427</v>
      </c>
      <c r="N2346" s="19" t="s">
        <v>215</v>
      </c>
      <c r="O2346" s="19">
        <v>4543</v>
      </c>
      <c r="P2346" s="229">
        <v>45631.415729166663</v>
      </c>
      <c r="Q2346" s="19">
        <v>4.5430000000000001</v>
      </c>
      <c r="R2346" s="19" t="s">
        <v>43</v>
      </c>
      <c r="S2346" s="62" t="s">
        <v>2241</v>
      </c>
    </row>
    <row r="2347" spans="1:19" x14ac:dyDescent="0.25">
      <c r="A2347" s="62" t="s">
        <v>2241</v>
      </c>
      <c r="B2347" s="19">
        <v>6940926</v>
      </c>
      <c r="C2347" s="19" t="s">
        <v>7610</v>
      </c>
      <c r="D2347" s="19">
        <v>377308</v>
      </c>
      <c r="E2347" s="19">
        <v>4595714</v>
      </c>
      <c r="F2347" s="19">
        <v>7</v>
      </c>
      <c r="G2347" s="36">
        <v>45631</v>
      </c>
      <c r="H2347" s="19">
        <v>0</v>
      </c>
      <c r="I2347" s="19">
        <v>1</v>
      </c>
      <c r="J2347" s="19">
        <v>0</v>
      </c>
      <c r="L2347" s="19">
        <v>1</v>
      </c>
      <c r="O2347" s="19">
        <v>191540</v>
      </c>
      <c r="P2347" s="229">
        <v>45631.417939814812</v>
      </c>
      <c r="Q2347" s="19">
        <v>191.54</v>
      </c>
      <c r="R2347" s="19" t="s">
        <v>43</v>
      </c>
      <c r="S2347" s="62" t="s">
        <v>2241</v>
      </c>
    </row>
    <row r="2348" spans="1:19" x14ac:dyDescent="0.25">
      <c r="A2348" s="62" t="s">
        <v>2241</v>
      </c>
      <c r="B2348" s="19">
        <v>6940926</v>
      </c>
      <c r="C2348" s="19" t="s">
        <v>7610</v>
      </c>
      <c r="D2348" s="19">
        <v>377308</v>
      </c>
      <c r="E2348" s="19">
        <v>4595714</v>
      </c>
      <c r="F2348" s="19">
        <v>8</v>
      </c>
      <c r="G2348" s="36">
        <v>45631</v>
      </c>
      <c r="H2348" s="19">
        <v>0</v>
      </c>
      <c r="I2348" s="19">
        <v>0</v>
      </c>
      <c r="J2348" s="19">
        <v>1932</v>
      </c>
      <c r="K2348" s="19" t="s">
        <v>173</v>
      </c>
      <c r="L2348" s="19">
        <v>1</v>
      </c>
      <c r="O2348" s="19">
        <v>347000</v>
      </c>
      <c r="P2348" s="229">
        <v>45631.421956018516</v>
      </c>
      <c r="Q2348" s="19">
        <v>347</v>
      </c>
      <c r="R2348" s="19" t="s">
        <v>43</v>
      </c>
      <c r="S2348" s="62" t="s">
        <v>2241</v>
      </c>
    </row>
    <row r="2349" spans="1:19" x14ac:dyDescent="0.25">
      <c r="A2349" s="62" t="s">
        <v>2241</v>
      </c>
      <c r="B2349" s="19">
        <v>6940926</v>
      </c>
      <c r="C2349" s="19" t="s">
        <v>7610</v>
      </c>
      <c r="D2349" s="19">
        <v>377308</v>
      </c>
      <c r="E2349" s="19">
        <v>4595714</v>
      </c>
      <c r="F2349" s="19">
        <v>9</v>
      </c>
      <c r="G2349" s="36">
        <v>45631</v>
      </c>
      <c r="H2349" s="19">
        <v>0</v>
      </c>
      <c r="I2349" s="19">
        <v>1</v>
      </c>
      <c r="J2349" s="19">
        <v>0</v>
      </c>
      <c r="L2349" s="19">
        <v>1</v>
      </c>
      <c r="O2349" s="19">
        <v>1002524</v>
      </c>
      <c r="P2349" s="229">
        <v>45631.433564814812</v>
      </c>
      <c r="Q2349" s="19">
        <v>1002.524</v>
      </c>
      <c r="R2349" s="19" t="s">
        <v>43</v>
      </c>
      <c r="S2349" s="62" t="s">
        <v>2241</v>
      </c>
    </row>
    <row r="2350" spans="1:19" x14ac:dyDescent="0.25">
      <c r="A2350" s="62" t="s">
        <v>2241</v>
      </c>
      <c r="B2350" s="19">
        <v>6940926</v>
      </c>
      <c r="C2350" s="19" t="s">
        <v>7610</v>
      </c>
      <c r="D2350" s="19">
        <v>377308</v>
      </c>
      <c r="E2350" s="19">
        <v>4595714</v>
      </c>
      <c r="F2350" s="19">
        <v>10</v>
      </c>
      <c r="G2350" s="36">
        <v>45631</v>
      </c>
      <c r="H2350" s="19">
        <v>0</v>
      </c>
      <c r="I2350" s="19">
        <v>0</v>
      </c>
      <c r="J2350" s="19">
        <v>-3</v>
      </c>
      <c r="K2350" s="19" t="s">
        <v>185</v>
      </c>
      <c r="L2350" s="19">
        <v>1</v>
      </c>
      <c r="O2350" s="19">
        <v>4743</v>
      </c>
      <c r="P2350" s="229">
        <v>45631.433622685188</v>
      </c>
      <c r="Q2350" s="19">
        <v>4.7430000000000003</v>
      </c>
      <c r="R2350" s="19" t="s">
        <v>43</v>
      </c>
      <c r="S2350" s="62" t="s">
        <v>2241</v>
      </c>
    </row>
    <row r="2351" spans="1:19" x14ac:dyDescent="0.25">
      <c r="A2351" s="62" t="s">
        <v>2241</v>
      </c>
      <c r="B2351" s="19">
        <v>6940926</v>
      </c>
      <c r="C2351" s="19" t="s">
        <v>7610</v>
      </c>
      <c r="D2351" s="19">
        <v>377308</v>
      </c>
      <c r="E2351" s="19">
        <v>4595714</v>
      </c>
      <c r="F2351" s="19">
        <v>11</v>
      </c>
      <c r="G2351" s="36">
        <v>45631</v>
      </c>
      <c r="H2351" s="19">
        <v>1</v>
      </c>
      <c r="I2351" s="19">
        <v>0</v>
      </c>
      <c r="J2351" s="19">
        <v>0</v>
      </c>
      <c r="L2351" s="19">
        <v>1</v>
      </c>
      <c r="M2351" s="19">
        <v>4010427</v>
      </c>
      <c r="N2351" s="19" t="s">
        <v>215</v>
      </c>
      <c r="O2351" s="19">
        <v>467957</v>
      </c>
      <c r="P2351" s="229">
        <v>45631.439039351855</v>
      </c>
      <c r="Q2351" s="19">
        <v>467.95699999999999</v>
      </c>
      <c r="R2351" s="19" t="s">
        <v>43</v>
      </c>
      <c r="S2351" s="62" t="s">
        <v>2241</v>
      </c>
    </row>
    <row r="2352" spans="1:19" x14ac:dyDescent="0.25">
      <c r="A2352" s="62" t="s">
        <v>2241</v>
      </c>
      <c r="B2352" s="19">
        <v>6940926</v>
      </c>
      <c r="C2352" s="19" t="s">
        <v>7610</v>
      </c>
      <c r="D2352" s="19">
        <v>377308</v>
      </c>
      <c r="E2352" s="19">
        <v>4595714</v>
      </c>
      <c r="F2352" s="19">
        <v>12</v>
      </c>
      <c r="G2352" s="36">
        <v>45631</v>
      </c>
      <c r="H2352" s="19">
        <v>0</v>
      </c>
      <c r="I2352" s="19">
        <v>0</v>
      </c>
      <c r="J2352" s="19">
        <v>1938</v>
      </c>
      <c r="K2352" s="19" t="s">
        <v>163</v>
      </c>
      <c r="L2352" s="19">
        <v>1</v>
      </c>
      <c r="M2352" s="19">
        <v>4010427</v>
      </c>
      <c r="N2352" s="19" t="s">
        <v>215</v>
      </c>
      <c r="O2352" s="19">
        <v>3946</v>
      </c>
      <c r="P2352" s="229">
        <v>45631.439085648148</v>
      </c>
      <c r="Q2352" s="19">
        <v>3.9460000000000002</v>
      </c>
      <c r="R2352" s="19" t="s">
        <v>43</v>
      </c>
      <c r="S2352" s="62" t="s">
        <v>2241</v>
      </c>
    </row>
    <row r="2353" spans="1:19" x14ac:dyDescent="0.25">
      <c r="A2353" s="62" t="s">
        <v>2241</v>
      </c>
      <c r="B2353" s="19">
        <v>6940926</v>
      </c>
      <c r="C2353" s="19" t="s">
        <v>7610</v>
      </c>
      <c r="D2353" s="19">
        <v>377308</v>
      </c>
      <c r="E2353" s="19">
        <v>4595714</v>
      </c>
      <c r="F2353" s="19">
        <v>13</v>
      </c>
      <c r="G2353" s="36">
        <v>45631</v>
      </c>
      <c r="H2353" s="19">
        <v>0</v>
      </c>
      <c r="I2353" s="19">
        <v>0</v>
      </c>
      <c r="J2353" s="19">
        <v>-2</v>
      </c>
      <c r="K2353" s="19" t="s">
        <v>216</v>
      </c>
      <c r="L2353" s="19">
        <v>1</v>
      </c>
      <c r="M2353" s="19">
        <v>4010427</v>
      </c>
      <c r="N2353" s="19" t="s">
        <v>215</v>
      </c>
      <c r="O2353" s="19">
        <v>4207</v>
      </c>
      <c r="P2353" s="229">
        <v>45631.439131944448</v>
      </c>
      <c r="Q2353" s="19">
        <v>4.2069999999999999</v>
      </c>
      <c r="R2353" s="19" t="s">
        <v>43</v>
      </c>
      <c r="S2353" s="62" t="s">
        <v>2241</v>
      </c>
    </row>
    <row r="2354" spans="1:19" x14ac:dyDescent="0.25">
      <c r="A2354" s="62" t="s">
        <v>2241</v>
      </c>
      <c r="B2354" s="19">
        <v>6940926</v>
      </c>
      <c r="C2354" s="19" t="s">
        <v>7610</v>
      </c>
      <c r="D2354" s="19">
        <v>377308</v>
      </c>
      <c r="E2354" s="19">
        <v>4595714</v>
      </c>
      <c r="F2354" s="19">
        <v>14</v>
      </c>
      <c r="G2354" s="36">
        <v>45631</v>
      </c>
      <c r="H2354" s="19">
        <v>0</v>
      </c>
      <c r="I2354" s="19">
        <v>0</v>
      </c>
      <c r="J2354" s="19">
        <v>1931</v>
      </c>
      <c r="K2354" s="19" t="s">
        <v>168</v>
      </c>
      <c r="L2354" s="19">
        <v>1</v>
      </c>
      <c r="O2354" s="19">
        <v>113937</v>
      </c>
      <c r="P2354" s="229">
        <v>45631.440451388888</v>
      </c>
      <c r="Q2354" s="19">
        <v>113.937</v>
      </c>
      <c r="R2354" s="19" t="s">
        <v>43</v>
      </c>
      <c r="S2354" s="62" t="s">
        <v>2241</v>
      </c>
    </row>
    <row r="2355" spans="1:19" x14ac:dyDescent="0.25">
      <c r="A2355" s="62" t="s">
        <v>2241</v>
      </c>
      <c r="B2355" s="19">
        <v>6940926</v>
      </c>
      <c r="C2355" s="19" t="s">
        <v>7610</v>
      </c>
      <c r="D2355" s="19">
        <v>377308</v>
      </c>
      <c r="E2355" s="19">
        <v>4595714</v>
      </c>
      <c r="F2355" s="19">
        <v>15</v>
      </c>
      <c r="G2355" s="36">
        <v>45631</v>
      </c>
      <c r="H2355" s="19">
        <v>0</v>
      </c>
      <c r="I2355" s="19">
        <v>1</v>
      </c>
      <c r="J2355" s="19">
        <v>0</v>
      </c>
      <c r="L2355" s="19">
        <v>1</v>
      </c>
      <c r="O2355" s="19">
        <v>106790</v>
      </c>
      <c r="P2355" s="229">
        <v>45631.441689814812</v>
      </c>
      <c r="Q2355" s="19">
        <v>106.79</v>
      </c>
      <c r="R2355" s="19" t="s">
        <v>43</v>
      </c>
      <c r="S2355" s="62" t="s">
        <v>2241</v>
      </c>
    </row>
    <row r="2356" spans="1:19" x14ac:dyDescent="0.25">
      <c r="A2356" s="62" t="s">
        <v>2241</v>
      </c>
      <c r="B2356" s="19">
        <v>6940926</v>
      </c>
      <c r="C2356" s="19" t="s">
        <v>7610</v>
      </c>
      <c r="D2356" s="19">
        <v>377308</v>
      </c>
      <c r="E2356" s="19">
        <v>4595714</v>
      </c>
      <c r="F2356" s="19">
        <v>16</v>
      </c>
      <c r="G2356" s="36">
        <v>45631</v>
      </c>
      <c r="H2356" s="19">
        <v>0</v>
      </c>
      <c r="I2356" s="19">
        <v>0</v>
      </c>
      <c r="J2356" s="19">
        <v>1931</v>
      </c>
      <c r="K2356" s="19" t="s">
        <v>168</v>
      </c>
      <c r="L2356" s="19">
        <v>1</v>
      </c>
      <c r="O2356" s="19">
        <v>292050</v>
      </c>
      <c r="P2356" s="229">
        <v>45631.445069444446</v>
      </c>
      <c r="Q2356" s="19">
        <v>292.05</v>
      </c>
      <c r="R2356" s="19" t="s">
        <v>43</v>
      </c>
      <c r="S2356" s="62" t="s">
        <v>2241</v>
      </c>
    </row>
    <row r="2357" spans="1:19" x14ac:dyDescent="0.25">
      <c r="A2357" s="62" t="s">
        <v>2241</v>
      </c>
      <c r="B2357" s="19">
        <v>6940926</v>
      </c>
      <c r="C2357" s="19" t="s">
        <v>7610</v>
      </c>
      <c r="D2357" s="19">
        <v>377308</v>
      </c>
      <c r="E2357" s="19">
        <v>4595714</v>
      </c>
      <c r="F2357" s="19">
        <v>17</v>
      </c>
      <c r="G2357" s="36">
        <v>45631</v>
      </c>
      <c r="H2357" s="19">
        <v>0</v>
      </c>
      <c r="I2357" s="19">
        <v>1</v>
      </c>
      <c r="J2357" s="19">
        <v>0</v>
      </c>
      <c r="L2357" s="19">
        <v>1</v>
      </c>
      <c r="O2357" s="19">
        <v>1236486</v>
      </c>
      <c r="P2357" s="229">
        <v>45631.459374999999</v>
      </c>
      <c r="Q2357" s="19">
        <v>1236.4860000000001</v>
      </c>
      <c r="R2357" s="19" t="s">
        <v>43</v>
      </c>
      <c r="S2357" s="62" t="s">
        <v>2241</v>
      </c>
    </row>
    <row r="2358" spans="1:19" x14ac:dyDescent="0.25">
      <c r="A2358" s="62" t="s">
        <v>2241</v>
      </c>
      <c r="B2358" s="19">
        <v>6940926</v>
      </c>
      <c r="C2358" s="19" t="s">
        <v>7610</v>
      </c>
      <c r="D2358" s="19">
        <v>377308</v>
      </c>
      <c r="E2358" s="19">
        <v>4595714</v>
      </c>
      <c r="F2358" s="19">
        <v>18</v>
      </c>
      <c r="G2358" s="36">
        <v>45631</v>
      </c>
      <c r="H2358" s="19">
        <v>0</v>
      </c>
      <c r="I2358" s="19">
        <v>0</v>
      </c>
      <c r="J2358" s="19">
        <v>1934</v>
      </c>
      <c r="K2358" s="19" t="s">
        <v>160</v>
      </c>
      <c r="L2358" s="19">
        <v>1</v>
      </c>
      <c r="O2358" s="19">
        <v>1124027</v>
      </c>
      <c r="P2358" s="229">
        <v>45631.472384259258</v>
      </c>
      <c r="Q2358" s="19">
        <v>1124.027</v>
      </c>
      <c r="R2358" s="19" t="s">
        <v>43</v>
      </c>
      <c r="S2358" s="62" t="s">
        <v>2241</v>
      </c>
    </row>
    <row r="2359" spans="1:19" x14ac:dyDescent="0.25">
      <c r="A2359" s="62" t="s">
        <v>2241</v>
      </c>
      <c r="B2359" s="19">
        <v>6940926</v>
      </c>
      <c r="C2359" s="19" t="s">
        <v>7610</v>
      </c>
      <c r="D2359" s="19">
        <v>377308</v>
      </c>
      <c r="E2359" s="19">
        <v>4595714</v>
      </c>
      <c r="F2359" s="19">
        <v>19</v>
      </c>
      <c r="G2359" s="36">
        <v>45631</v>
      </c>
      <c r="H2359" s="19">
        <v>0</v>
      </c>
      <c r="I2359" s="19">
        <v>1</v>
      </c>
      <c r="J2359" s="19">
        <v>0</v>
      </c>
      <c r="L2359" s="19">
        <v>1</v>
      </c>
      <c r="O2359" s="19">
        <v>2576860</v>
      </c>
      <c r="P2359" s="229">
        <v>45631.502210648148</v>
      </c>
      <c r="Q2359" s="19">
        <v>2576.86</v>
      </c>
      <c r="R2359" s="19" t="s">
        <v>43</v>
      </c>
      <c r="S2359" s="62" t="s">
        <v>2241</v>
      </c>
    </row>
    <row r="2360" spans="1:19" x14ac:dyDescent="0.25">
      <c r="A2360" s="62" t="s">
        <v>2241</v>
      </c>
      <c r="B2360" s="19">
        <v>6940926</v>
      </c>
      <c r="C2360" s="19" t="s">
        <v>7610</v>
      </c>
      <c r="D2360" s="19">
        <v>377308</v>
      </c>
      <c r="E2360" s="19">
        <v>4595714</v>
      </c>
      <c r="F2360" s="19">
        <v>20</v>
      </c>
      <c r="G2360" s="36">
        <v>45631</v>
      </c>
      <c r="H2360" s="19">
        <v>0</v>
      </c>
      <c r="I2360" s="19">
        <v>0</v>
      </c>
      <c r="J2360" s="19">
        <v>-3</v>
      </c>
      <c r="K2360" s="19" t="s">
        <v>185</v>
      </c>
      <c r="L2360" s="19">
        <v>1</v>
      </c>
      <c r="O2360" s="19">
        <v>3430</v>
      </c>
      <c r="P2360" s="229">
        <v>45631.502245370371</v>
      </c>
      <c r="Q2360" s="19">
        <v>3.43</v>
      </c>
      <c r="R2360" s="19" t="s">
        <v>43</v>
      </c>
      <c r="S2360" s="62" t="s">
        <v>2241</v>
      </c>
    </row>
    <row r="2361" spans="1:19" x14ac:dyDescent="0.25">
      <c r="A2361" s="62" t="s">
        <v>2241</v>
      </c>
      <c r="B2361" s="19">
        <v>6940926</v>
      </c>
      <c r="C2361" s="19" t="s">
        <v>7610</v>
      </c>
      <c r="D2361" s="19">
        <v>377308</v>
      </c>
      <c r="E2361" s="19">
        <v>4595714</v>
      </c>
      <c r="F2361" s="19">
        <v>21</v>
      </c>
      <c r="G2361" s="36">
        <v>45631</v>
      </c>
      <c r="H2361" s="19">
        <v>1</v>
      </c>
      <c r="I2361" s="19">
        <v>0</v>
      </c>
      <c r="J2361" s="19">
        <v>0</v>
      </c>
      <c r="L2361" s="19">
        <v>1</v>
      </c>
      <c r="M2361" s="19">
        <v>4010427</v>
      </c>
      <c r="N2361" s="19" t="s">
        <v>215</v>
      </c>
      <c r="O2361" s="19">
        <v>617027</v>
      </c>
      <c r="P2361" s="229">
        <v>45631.509386574071</v>
      </c>
      <c r="Q2361" s="19">
        <v>617.02700000000004</v>
      </c>
      <c r="R2361" s="19" t="s">
        <v>43</v>
      </c>
      <c r="S2361" s="62" t="s">
        <v>2241</v>
      </c>
    </row>
    <row r="2362" spans="1:19" x14ac:dyDescent="0.25">
      <c r="A2362" s="62" t="s">
        <v>2241</v>
      </c>
      <c r="B2362" s="19">
        <v>6940926</v>
      </c>
      <c r="C2362" s="19" t="s">
        <v>7610</v>
      </c>
      <c r="D2362" s="19">
        <v>377308</v>
      </c>
      <c r="E2362" s="19">
        <v>4595714</v>
      </c>
      <c r="F2362" s="19">
        <v>22</v>
      </c>
      <c r="G2362" s="36">
        <v>45631</v>
      </c>
      <c r="H2362" s="19">
        <v>0</v>
      </c>
      <c r="I2362" s="19">
        <v>0</v>
      </c>
      <c r="J2362" s="19">
        <v>1938</v>
      </c>
      <c r="K2362" s="19" t="s">
        <v>163</v>
      </c>
      <c r="L2362" s="19">
        <v>1</v>
      </c>
      <c r="M2362" s="19">
        <v>4010427</v>
      </c>
      <c r="N2362" s="19" t="s">
        <v>215</v>
      </c>
      <c r="O2362" s="19">
        <v>3910</v>
      </c>
      <c r="P2362" s="229">
        <v>45631.509432870371</v>
      </c>
      <c r="Q2362" s="19">
        <v>3.91</v>
      </c>
      <c r="R2362" s="19" t="s">
        <v>43</v>
      </c>
      <c r="S2362" s="62" t="s">
        <v>2241</v>
      </c>
    </row>
    <row r="2363" spans="1:19" x14ac:dyDescent="0.25">
      <c r="A2363" s="62" t="s">
        <v>2241</v>
      </c>
      <c r="B2363" s="19">
        <v>6940926</v>
      </c>
      <c r="C2363" s="19" t="s">
        <v>7610</v>
      </c>
      <c r="D2363" s="19">
        <v>377308</v>
      </c>
      <c r="E2363" s="19">
        <v>4595714</v>
      </c>
      <c r="F2363" s="19">
        <v>23</v>
      </c>
      <c r="G2363" s="36">
        <v>45631</v>
      </c>
      <c r="H2363" s="19">
        <v>0</v>
      </c>
      <c r="I2363" s="19">
        <v>1</v>
      </c>
      <c r="J2363" s="19">
        <v>0</v>
      </c>
      <c r="L2363" s="19">
        <v>1</v>
      </c>
      <c r="O2363" s="19">
        <v>1539726</v>
      </c>
      <c r="P2363" s="229">
        <v>45631.527256944442</v>
      </c>
      <c r="Q2363" s="19">
        <v>1539.7260000000001</v>
      </c>
      <c r="R2363" s="19" t="s">
        <v>43</v>
      </c>
      <c r="S2363" s="62" t="s">
        <v>2241</v>
      </c>
    </row>
    <row r="2364" spans="1:19" x14ac:dyDescent="0.25">
      <c r="A2364" s="62" t="s">
        <v>2241</v>
      </c>
      <c r="B2364" s="19">
        <v>6940926</v>
      </c>
      <c r="C2364" s="19" t="s">
        <v>7610</v>
      </c>
      <c r="D2364" s="19">
        <v>377308</v>
      </c>
      <c r="E2364" s="19">
        <v>4595714</v>
      </c>
      <c r="F2364" s="19">
        <v>24</v>
      </c>
      <c r="G2364" s="36">
        <v>45631</v>
      </c>
      <c r="H2364" s="19">
        <v>0</v>
      </c>
      <c r="I2364" s="19">
        <v>0</v>
      </c>
      <c r="J2364" s="19">
        <v>-3</v>
      </c>
      <c r="K2364" s="19" t="s">
        <v>185</v>
      </c>
      <c r="L2364" s="19">
        <v>1</v>
      </c>
      <c r="O2364" s="19">
        <v>5207</v>
      </c>
      <c r="P2364" s="229">
        <v>45631.527314814812</v>
      </c>
      <c r="Q2364" s="19">
        <v>5.2069999999999999</v>
      </c>
      <c r="R2364" s="19" t="s">
        <v>43</v>
      </c>
      <c r="S2364" s="62" t="s">
        <v>2241</v>
      </c>
    </row>
    <row r="2365" spans="1:19" x14ac:dyDescent="0.25">
      <c r="A2365" s="62" t="s">
        <v>2241</v>
      </c>
      <c r="B2365" s="19">
        <v>6940926</v>
      </c>
      <c r="C2365" s="19" t="s">
        <v>7610</v>
      </c>
      <c r="D2365" s="19">
        <v>377308</v>
      </c>
      <c r="E2365" s="19">
        <v>4595714</v>
      </c>
      <c r="F2365" s="19">
        <v>25</v>
      </c>
      <c r="G2365" s="36">
        <v>45631</v>
      </c>
      <c r="H2365" s="19">
        <v>1</v>
      </c>
      <c r="I2365" s="19">
        <v>0</v>
      </c>
      <c r="J2365" s="19">
        <v>0</v>
      </c>
      <c r="L2365" s="19">
        <v>1</v>
      </c>
      <c r="M2365" s="19">
        <v>4010427</v>
      </c>
      <c r="N2365" s="19" t="s">
        <v>215</v>
      </c>
      <c r="O2365" s="19">
        <v>701803</v>
      </c>
      <c r="P2365" s="229">
        <v>45631.535439814812</v>
      </c>
      <c r="Q2365" s="19">
        <v>701.803</v>
      </c>
      <c r="R2365" s="19" t="s">
        <v>43</v>
      </c>
      <c r="S2365" s="62" t="s">
        <v>2241</v>
      </c>
    </row>
    <row r="2366" spans="1:19" x14ac:dyDescent="0.25">
      <c r="A2366" s="62" t="s">
        <v>2241</v>
      </c>
      <c r="B2366" s="19">
        <v>6940926</v>
      </c>
      <c r="C2366" s="19" t="s">
        <v>7610</v>
      </c>
      <c r="D2366" s="19">
        <v>377308</v>
      </c>
      <c r="E2366" s="19">
        <v>4595714</v>
      </c>
      <c r="F2366" s="19">
        <v>26</v>
      </c>
      <c r="G2366" s="36">
        <v>45631</v>
      </c>
      <c r="H2366" s="19">
        <v>0</v>
      </c>
      <c r="I2366" s="19">
        <v>0</v>
      </c>
      <c r="J2366" s="19">
        <v>1938</v>
      </c>
      <c r="K2366" s="19" t="s">
        <v>163</v>
      </c>
      <c r="L2366" s="19">
        <v>1</v>
      </c>
      <c r="M2366" s="19">
        <v>4010427</v>
      </c>
      <c r="N2366" s="19" t="s">
        <v>215</v>
      </c>
      <c r="O2366" s="19">
        <v>6127</v>
      </c>
      <c r="P2366" s="229">
        <v>45631.535509259258</v>
      </c>
      <c r="Q2366" s="19">
        <v>6.1269999999999998</v>
      </c>
      <c r="R2366" s="19" t="s">
        <v>43</v>
      </c>
      <c r="S2366" s="62" t="s">
        <v>2241</v>
      </c>
    </row>
    <row r="2367" spans="1:19" x14ac:dyDescent="0.25">
      <c r="A2367" s="62" t="s">
        <v>2241</v>
      </c>
      <c r="B2367" s="19">
        <v>6940926</v>
      </c>
      <c r="C2367" s="19" t="s">
        <v>7610</v>
      </c>
      <c r="D2367" s="19">
        <v>377308</v>
      </c>
      <c r="E2367" s="19">
        <v>4595714</v>
      </c>
      <c r="F2367" s="19">
        <v>27</v>
      </c>
      <c r="G2367" s="36">
        <v>45631</v>
      </c>
      <c r="H2367" s="19">
        <v>0</v>
      </c>
      <c r="I2367" s="19">
        <v>1</v>
      </c>
      <c r="J2367" s="19">
        <v>0</v>
      </c>
      <c r="L2367" s="19">
        <v>1</v>
      </c>
      <c r="O2367" s="19">
        <v>681347</v>
      </c>
      <c r="P2367" s="229">
        <v>45631.543402777781</v>
      </c>
      <c r="Q2367" s="19">
        <v>681.34699999999998</v>
      </c>
      <c r="R2367" s="19" t="s">
        <v>43</v>
      </c>
      <c r="S2367" s="62" t="s">
        <v>2241</v>
      </c>
    </row>
    <row r="2368" spans="1:19" x14ac:dyDescent="0.25">
      <c r="A2368" s="62" t="s">
        <v>2241</v>
      </c>
      <c r="B2368" s="19">
        <v>6940926</v>
      </c>
      <c r="C2368" s="19" t="s">
        <v>7610</v>
      </c>
      <c r="D2368" s="19">
        <v>377308</v>
      </c>
      <c r="E2368" s="19">
        <v>4595714</v>
      </c>
      <c r="F2368" s="19">
        <v>28</v>
      </c>
      <c r="G2368" s="36">
        <v>45631</v>
      </c>
      <c r="H2368" s="19">
        <v>0</v>
      </c>
      <c r="I2368" s="19">
        <v>0</v>
      </c>
      <c r="J2368" s="19">
        <v>1933</v>
      </c>
      <c r="K2368" s="19" t="s">
        <v>167</v>
      </c>
      <c r="L2368" s="19">
        <v>1</v>
      </c>
      <c r="O2368" s="19">
        <v>3142686</v>
      </c>
      <c r="P2368" s="229">
        <v>45631.579768518517</v>
      </c>
      <c r="Q2368" s="19">
        <v>3142.6860000000001</v>
      </c>
      <c r="R2368" s="19" t="s">
        <v>43</v>
      </c>
      <c r="S2368" s="62" t="s">
        <v>2241</v>
      </c>
    </row>
    <row r="2369" spans="1:19" x14ac:dyDescent="0.25">
      <c r="A2369" s="62" t="s">
        <v>2241</v>
      </c>
      <c r="B2369" s="19">
        <v>6940926</v>
      </c>
      <c r="C2369" s="19" t="s">
        <v>7610</v>
      </c>
      <c r="D2369" s="19">
        <v>377308</v>
      </c>
      <c r="E2369" s="19">
        <v>4595714</v>
      </c>
      <c r="F2369" s="19">
        <v>29</v>
      </c>
      <c r="G2369" s="36">
        <v>45631</v>
      </c>
      <c r="H2369" s="19">
        <v>0</v>
      </c>
      <c r="I2369" s="19">
        <v>1</v>
      </c>
      <c r="J2369" s="19">
        <v>0</v>
      </c>
      <c r="L2369" s="19">
        <v>1</v>
      </c>
      <c r="O2369" s="19">
        <v>1022757</v>
      </c>
      <c r="P2369" s="229">
        <v>45631.591608796298</v>
      </c>
      <c r="Q2369" s="19">
        <v>1022.7569999999999</v>
      </c>
      <c r="R2369" s="19" t="s">
        <v>43</v>
      </c>
      <c r="S2369" s="62" t="s">
        <v>2241</v>
      </c>
    </row>
    <row r="2370" spans="1:19" x14ac:dyDescent="0.25">
      <c r="A2370" s="62" t="s">
        <v>2241</v>
      </c>
      <c r="B2370" s="19">
        <v>6940926</v>
      </c>
      <c r="C2370" s="19" t="s">
        <v>7610</v>
      </c>
      <c r="D2370" s="19">
        <v>377308</v>
      </c>
      <c r="E2370" s="19">
        <v>4595714</v>
      </c>
      <c r="F2370" s="19">
        <v>30</v>
      </c>
      <c r="G2370" s="36">
        <v>45631</v>
      </c>
      <c r="H2370" s="19">
        <v>1</v>
      </c>
      <c r="I2370" s="19">
        <v>0</v>
      </c>
      <c r="J2370" s="19">
        <v>0</v>
      </c>
      <c r="L2370" s="19">
        <v>1</v>
      </c>
      <c r="M2370" s="19">
        <v>431941</v>
      </c>
      <c r="N2370" s="19" t="s">
        <v>214</v>
      </c>
      <c r="O2370" s="19">
        <v>763523</v>
      </c>
      <c r="P2370" s="229">
        <v>45631.600451388891</v>
      </c>
      <c r="Q2370" s="19">
        <v>763.52300000000002</v>
      </c>
      <c r="R2370" s="19" t="s">
        <v>43</v>
      </c>
      <c r="S2370" s="62" t="s">
        <v>2241</v>
      </c>
    </row>
    <row r="2371" spans="1:19" x14ac:dyDescent="0.25">
      <c r="A2371" s="62" t="s">
        <v>2241</v>
      </c>
      <c r="B2371" s="19">
        <v>6940926</v>
      </c>
      <c r="C2371" s="19" t="s">
        <v>7610</v>
      </c>
      <c r="D2371" s="19">
        <v>377308</v>
      </c>
      <c r="E2371" s="19">
        <v>4595714</v>
      </c>
      <c r="F2371" s="19">
        <v>31</v>
      </c>
      <c r="G2371" s="36">
        <v>45631</v>
      </c>
      <c r="H2371" s="19">
        <v>0</v>
      </c>
      <c r="I2371" s="19">
        <v>0</v>
      </c>
      <c r="J2371" s="19">
        <v>1938</v>
      </c>
      <c r="K2371" s="19" t="s">
        <v>163</v>
      </c>
      <c r="L2371" s="19">
        <v>1</v>
      </c>
      <c r="M2371" s="19">
        <v>431941</v>
      </c>
      <c r="N2371" s="19" t="s">
        <v>214</v>
      </c>
      <c r="O2371" s="19">
        <v>24520</v>
      </c>
      <c r="P2371" s="229">
        <v>45631.600729166668</v>
      </c>
      <c r="Q2371" s="19">
        <v>24.52</v>
      </c>
      <c r="R2371" s="19" t="s">
        <v>43</v>
      </c>
      <c r="S2371" s="62" t="s">
        <v>2241</v>
      </c>
    </row>
    <row r="2372" spans="1:19" x14ac:dyDescent="0.25">
      <c r="A2372" s="62" t="s">
        <v>2241</v>
      </c>
      <c r="B2372" s="19">
        <v>6940926</v>
      </c>
      <c r="C2372" s="19" t="s">
        <v>7610</v>
      </c>
      <c r="D2372" s="19">
        <v>377308</v>
      </c>
      <c r="E2372" s="19">
        <v>4595714</v>
      </c>
      <c r="F2372" s="19">
        <v>32</v>
      </c>
      <c r="G2372" s="36">
        <v>45631</v>
      </c>
      <c r="H2372" s="19">
        <v>0</v>
      </c>
      <c r="I2372" s="19">
        <v>1</v>
      </c>
      <c r="J2372" s="19">
        <v>0</v>
      </c>
      <c r="L2372" s="19">
        <v>1</v>
      </c>
      <c r="O2372" s="19">
        <v>207297</v>
      </c>
      <c r="P2372" s="229">
        <v>45631.603125000001</v>
      </c>
      <c r="Q2372" s="19">
        <v>207.297</v>
      </c>
      <c r="R2372" s="19" t="s">
        <v>43</v>
      </c>
      <c r="S2372" s="62" t="s">
        <v>2241</v>
      </c>
    </row>
    <row r="2373" spans="1:19" x14ac:dyDescent="0.25">
      <c r="A2373" s="62" t="s">
        <v>2241</v>
      </c>
      <c r="B2373" s="19">
        <v>6940926</v>
      </c>
      <c r="C2373" s="19" t="s">
        <v>7610</v>
      </c>
      <c r="D2373" s="19">
        <v>377308</v>
      </c>
      <c r="E2373" s="19">
        <v>4595714</v>
      </c>
      <c r="F2373" s="19">
        <v>33</v>
      </c>
      <c r="G2373" s="36">
        <v>45631</v>
      </c>
      <c r="H2373" s="19">
        <v>0</v>
      </c>
      <c r="I2373" s="19">
        <v>0</v>
      </c>
      <c r="J2373" s="19">
        <v>-4</v>
      </c>
      <c r="K2373" s="19" t="s">
        <v>186</v>
      </c>
      <c r="L2373" s="19">
        <v>1</v>
      </c>
      <c r="O2373" s="19">
        <v>1420</v>
      </c>
      <c r="P2373" s="229">
        <v>45631.603148148148</v>
      </c>
      <c r="Q2373" s="19">
        <v>1.42</v>
      </c>
      <c r="R2373" s="19" t="s">
        <v>43</v>
      </c>
      <c r="S2373" s="62" t="s">
        <v>2241</v>
      </c>
    </row>
    <row r="2374" spans="1:19" x14ac:dyDescent="0.25">
      <c r="A2374" s="62" t="s">
        <v>2241</v>
      </c>
      <c r="B2374" s="19">
        <v>6940926</v>
      </c>
      <c r="C2374" s="19" t="s">
        <v>7610</v>
      </c>
      <c r="D2374" s="19">
        <v>377308</v>
      </c>
      <c r="E2374" s="19">
        <v>4595714</v>
      </c>
      <c r="F2374" s="19">
        <v>34</v>
      </c>
      <c r="G2374" s="36">
        <v>45631</v>
      </c>
      <c r="H2374" s="19">
        <v>2</v>
      </c>
      <c r="I2374" s="19">
        <v>0</v>
      </c>
      <c r="J2374" s="19">
        <v>0</v>
      </c>
      <c r="L2374" s="19">
        <v>1</v>
      </c>
      <c r="M2374" s="19">
        <v>426471</v>
      </c>
      <c r="N2374" s="19" t="s">
        <v>217</v>
      </c>
      <c r="O2374" s="19">
        <v>32683</v>
      </c>
      <c r="P2374" s="229">
        <v>45631.603518518517</v>
      </c>
      <c r="Q2374" s="19">
        <v>32.683</v>
      </c>
      <c r="R2374" s="19" t="s">
        <v>43</v>
      </c>
      <c r="S2374" s="62" t="s">
        <v>2241</v>
      </c>
    </row>
    <row r="2375" spans="1:19" x14ac:dyDescent="0.25">
      <c r="A2375" s="62" t="s">
        <v>2241</v>
      </c>
      <c r="B2375" s="19">
        <v>6940926</v>
      </c>
      <c r="C2375" s="19" t="s">
        <v>7610</v>
      </c>
      <c r="D2375" s="19">
        <v>377308</v>
      </c>
      <c r="E2375" s="19">
        <v>4595714</v>
      </c>
      <c r="F2375" s="19">
        <v>35</v>
      </c>
      <c r="G2375" s="36">
        <v>45631</v>
      </c>
      <c r="H2375" s="19">
        <v>0</v>
      </c>
      <c r="I2375" s="19">
        <v>0</v>
      </c>
      <c r="J2375" s="19">
        <v>1938</v>
      </c>
      <c r="K2375" s="19" t="s">
        <v>163</v>
      </c>
      <c r="L2375" s="19">
        <v>1</v>
      </c>
      <c r="M2375" s="19">
        <v>426471</v>
      </c>
      <c r="N2375" s="19" t="s">
        <v>217</v>
      </c>
      <c r="O2375" s="19">
        <v>4230</v>
      </c>
      <c r="P2375" s="229">
        <v>45631.603576388887</v>
      </c>
      <c r="Q2375" s="19">
        <v>4.2300000000000004</v>
      </c>
      <c r="R2375" s="19" t="s">
        <v>43</v>
      </c>
      <c r="S2375" s="62" t="s">
        <v>2241</v>
      </c>
    </row>
    <row r="2376" spans="1:19" x14ac:dyDescent="0.25">
      <c r="A2376" s="62" t="s">
        <v>2241</v>
      </c>
      <c r="B2376" s="19">
        <v>6940926</v>
      </c>
      <c r="C2376" s="19" t="s">
        <v>7610</v>
      </c>
      <c r="D2376" s="19">
        <v>377308</v>
      </c>
      <c r="E2376" s="19">
        <v>4595714</v>
      </c>
      <c r="F2376" s="19">
        <v>36</v>
      </c>
      <c r="G2376" s="36">
        <v>45631</v>
      </c>
      <c r="H2376" s="19">
        <v>0</v>
      </c>
      <c r="I2376" s="19">
        <v>1</v>
      </c>
      <c r="J2376" s="19">
        <v>0</v>
      </c>
      <c r="L2376" s="19">
        <v>1</v>
      </c>
      <c r="O2376" s="19">
        <v>621014</v>
      </c>
      <c r="P2376" s="229">
        <v>45631.610763888886</v>
      </c>
      <c r="Q2376" s="19">
        <v>621.01400000000001</v>
      </c>
      <c r="R2376" s="19" t="s">
        <v>43</v>
      </c>
      <c r="S2376" s="62" t="s">
        <v>2241</v>
      </c>
    </row>
    <row r="2377" spans="1:19" x14ac:dyDescent="0.25">
      <c r="A2377" s="62" t="s">
        <v>2241</v>
      </c>
      <c r="B2377" s="19">
        <v>6940926</v>
      </c>
      <c r="C2377" s="19" t="s">
        <v>7610</v>
      </c>
      <c r="D2377" s="19">
        <v>377308</v>
      </c>
      <c r="E2377" s="19">
        <v>4595714</v>
      </c>
      <c r="F2377" s="19">
        <v>37</v>
      </c>
      <c r="G2377" s="36">
        <v>45631</v>
      </c>
      <c r="H2377" s="19">
        <v>1</v>
      </c>
      <c r="I2377" s="19">
        <v>0</v>
      </c>
      <c r="J2377" s="19">
        <v>0</v>
      </c>
      <c r="L2377" s="19">
        <v>1</v>
      </c>
      <c r="M2377" s="19">
        <v>431941</v>
      </c>
      <c r="N2377" s="19" t="s">
        <v>214</v>
      </c>
      <c r="O2377" s="19">
        <v>508320</v>
      </c>
      <c r="P2377" s="229">
        <v>45631.616643518515</v>
      </c>
      <c r="Q2377" s="19">
        <v>508.32</v>
      </c>
      <c r="R2377" s="19" t="s">
        <v>43</v>
      </c>
      <c r="S2377" s="62" t="s">
        <v>2241</v>
      </c>
    </row>
    <row r="2378" spans="1:19" x14ac:dyDescent="0.25">
      <c r="A2378" s="62" t="s">
        <v>2241</v>
      </c>
      <c r="B2378" s="19">
        <v>6940926</v>
      </c>
      <c r="C2378" s="19" t="s">
        <v>7610</v>
      </c>
      <c r="D2378" s="19">
        <v>377308</v>
      </c>
      <c r="E2378" s="19">
        <v>4595714</v>
      </c>
      <c r="F2378" s="19">
        <v>38</v>
      </c>
      <c r="G2378" s="36">
        <v>45631</v>
      </c>
      <c r="H2378" s="19">
        <v>0</v>
      </c>
      <c r="I2378" s="19">
        <v>0</v>
      </c>
      <c r="J2378" s="19">
        <v>1938</v>
      </c>
      <c r="K2378" s="19" t="s">
        <v>163</v>
      </c>
      <c r="L2378" s="19">
        <v>1</v>
      </c>
      <c r="M2378" s="19">
        <v>431941</v>
      </c>
      <c r="N2378" s="19" t="s">
        <v>214</v>
      </c>
      <c r="O2378" s="19">
        <v>32080</v>
      </c>
      <c r="P2378" s="229">
        <v>45631.617013888892</v>
      </c>
      <c r="Q2378" s="19">
        <v>32.08</v>
      </c>
      <c r="R2378" s="19" t="s">
        <v>43</v>
      </c>
      <c r="S2378" s="62" t="s">
        <v>2241</v>
      </c>
    </row>
    <row r="2379" spans="1:19" x14ac:dyDescent="0.25">
      <c r="A2379" s="62" t="s">
        <v>2241</v>
      </c>
      <c r="B2379" s="19">
        <v>6940926</v>
      </c>
      <c r="C2379" s="19" t="s">
        <v>7610</v>
      </c>
      <c r="D2379" s="19">
        <v>377308</v>
      </c>
      <c r="E2379" s="19">
        <v>4595714</v>
      </c>
      <c r="F2379" s="19">
        <v>39</v>
      </c>
      <c r="G2379" s="36">
        <v>45631</v>
      </c>
      <c r="H2379" s="19">
        <v>0</v>
      </c>
      <c r="I2379" s="19">
        <v>1</v>
      </c>
      <c r="J2379" s="19">
        <v>0</v>
      </c>
      <c r="L2379" s="19">
        <v>1</v>
      </c>
      <c r="O2379" s="19">
        <v>1785416</v>
      </c>
      <c r="P2379" s="229">
        <v>45631.637673611112</v>
      </c>
      <c r="Q2379" s="19">
        <v>1785.4159999999999</v>
      </c>
      <c r="R2379" s="19" t="s">
        <v>43</v>
      </c>
      <c r="S2379" s="62" t="s">
        <v>2241</v>
      </c>
    </row>
    <row r="2380" spans="1:19" x14ac:dyDescent="0.25">
      <c r="A2380" s="62" t="s">
        <v>2241</v>
      </c>
      <c r="B2380" s="19">
        <v>6940926</v>
      </c>
      <c r="C2380" s="19" t="s">
        <v>7610</v>
      </c>
      <c r="D2380" s="19">
        <v>377308</v>
      </c>
      <c r="E2380" s="19">
        <v>4595714</v>
      </c>
      <c r="F2380" s="19">
        <v>40</v>
      </c>
      <c r="G2380" s="36">
        <v>45631</v>
      </c>
      <c r="H2380" s="19">
        <v>1</v>
      </c>
      <c r="I2380" s="19">
        <v>0</v>
      </c>
      <c r="J2380" s="19">
        <v>0</v>
      </c>
      <c r="L2380" s="19">
        <v>1</v>
      </c>
      <c r="M2380" s="19">
        <v>431941</v>
      </c>
      <c r="N2380" s="19" t="s">
        <v>214</v>
      </c>
      <c r="O2380" s="19">
        <v>894917</v>
      </c>
      <c r="P2380" s="229">
        <v>45631.648032407407</v>
      </c>
      <c r="Q2380" s="19">
        <v>894.91700000000003</v>
      </c>
      <c r="R2380" s="19" t="s">
        <v>43</v>
      </c>
      <c r="S2380" s="62" t="s">
        <v>2241</v>
      </c>
    </row>
    <row r="2381" spans="1:19" x14ac:dyDescent="0.25">
      <c r="A2381" s="62" t="s">
        <v>2241</v>
      </c>
      <c r="B2381" s="19">
        <v>6940926</v>
      </c>
      <c r="C2381" s="19" t="s">
        <v>7610</v>
      </c>
      <c r="D2381" s="19">
        <v>377308</v>
      </c>
      <c r="E2381" s="19">
        <v>4595714</v>
      </c>
      <c r="F2381" s="19">
        <v>41</v>
      </c>
      <c r="G2381" s="36">
        <v>45631</v>
      </c>
      <c r="H2381" s="19">
        <v>0</v>
      </c>
      <c r="I2381" s="19">
        <v>0</v>
      </c>
      <c r="J2381" s="19">
        <v>1938</v>
      </c>
      <c r="K2381" s="19" t="s">
        <v>163</v>
      </c>
      <c r="L2381" s="19">
        <v>1</v>
      </c>
      <c r="M2381" s="19">
        <v>431941</v>
      </c>
      <c r="N2381" s="19" t="s">
        <v>214</v>
      </c>
      <c r="O2381" s="19">
        <v>30413</v>
      </c>
      <c r="P2381" s="229">
        <v>45631.6483912037</v>
      </c>
      <c r="Q2381" s="19">
        <v>30.413</v>
      </c>
      <c r="R2381" s="19" t="s">
        <v>43</v>
      </c>
      <c r="S2381" s="62" t="s">
        <v>2241</v>
      </c>
    </row>
    <row r="2382" spans="1:19" x14ac:dyDescent="0.25">
      <c r="A2382" s="62" t="s">
        <v>2241</v>
      </c>
      <c r="B2382" s="19">
        <v>6940926</v>
      </c>
      <c r="C2382" s="19" t="s">
        <v>7610</v>
      </c>
      <c r="D2382" s="19">
        <v>377308</v>
      </c>
      <c r="E2382" s="19">
        <v>4595714</v>
      </c>
      <c r="F2382" s="19">
        <v>42</v>
      </c>
      <c r="G2382" s="36">
        <v>45631</v>
      </c>
      <c r="H2382" s="19">
        <v>0</v>
      </c>
      <c r="I2382" s="19">
        <v>1</v>
      </c>
      <c r="J2382" s="19">
        <v>0</v>
      </c>
      <c r="L2382" s="19">
        <v>1</v>
      </c>
      <c r="O2382" s="19">
        <v>899807</v>
      </c>
      <c r="P2382" s="229">
        <v>45631.658807870372</v>
      </c>
      <c r="Q2382" s="19">
        <v>899.80700000000002</v>
      </c>
      <c r="R2382" s="19" t="s">
        <v>43</v>
      </c>
      <c r="S2382" s="62" t="s">
        <v>2241</v>
      </c>
    </row>
    <row r="2383" spans="1:19" x14ac:dyDescent="0.25">
      <c r="A2383" s="62" t="s">
        <v>2241</v>
      </c>
      <c r="B2383" s="19">
        <v>6940926</v>
      </c>
      <c r="C2383" s="19" t="s">
        <v>7610</v>
      </c>
      <c r="D2383" s="19">
        <v>377308</v>
      </c>
      <c r="E2383" s="19">
        <v>4595714</v>
      </c>
      <c r="F2383" s="19">
        <v>43</v>
      </c>
      <c r="G2383" s="36">
        <v>45631</v>
      </c>
      <c r="H2383" s="19">
        <v>0</v>
      </c>
      <c r="I2383" s="19">
        <v>0</v>
      </c>
      <c r="J2383" s="19">
        <v>1931</v>
      </c>
      <c r="K2383" s="19" t="s">
        <v>168</v>
      </c>
      <c r="L2383" s="19">
        <v>1</v>
      </c>
      <c r="O2383" s="19">
        <v>1697797</v>
      </c>
      <c r="P2383" s="229">
        <v>45631.678449074076</v>
      </c>
      <c r="Q2383" s="19">
        <v>1697.797</v>
      </c>
      <c r="R2383" s="19" t="s">
        <v>43</v>
      </c>
      <c r="S2383" s="62" t="s">
        <v>2241</v>
      </c>
    </row>
    <row r="2384" spans="1:19" x14ac:dyDescent="0.25">
      <c r="A2384" s="62" t="s">
        <v>2241</v>
      </c>
      <c r="B2384" s="19">
        <v>6940926</v>
      </c>
      <c r="C2384" s="19" t="s">
        <v>7610</v>
      </c>
      <c r="D2384" s="19">
        <v>377308</v>
      </c>
      <c r="E2384" s="19">
        <v>4595714</v>
      </c>
      <c r="F2384" s="19">
        <v>44</v>
      </c>
      <c r="G2384" s="36">
        <v>45631</v>
      </c>
      <c r="H2384" s="19">
        <v>0</v>
      </c>
      <c r="I2384" s="19">
        <v>0</v>
      </c>
      <c r="J2384" s="19">
        <v>1934</v>
      </c>
      <c r="K2384" s="19" t="s">
        <v>160</v>
      </c>
      <c r="L2384" s="19">
        <v>1</v>
      </c>
      <c r="O2384" s="19">
        <v>1005296</v>
      </c>
      <c r="P2384" s="229">
        <v>45631.690092592595</v>
      </c>
      <c r="Q2384" s="19">
        <v>1005.296</v>
      </c>
      <c r="R2384" s="19" t="s">
        <v>43</v>
      </c>
      <c r="S2384" s="62" t="s">
        <v>2241</v>
      </c>
    </row>
    <row r="2385" spans="1:19" x14ac:dyDescent="0.25">
      <c r="A2385" s="62" t="s">
        <v>2241</v>
      </c>
      <c r="B2385" s="19">
        <v>6940926</v>
      </c>
      <c r="C2385" s="19" t="s">
        <v>7610</v>
      </c>
      <c r="D2385" s="19">
        <v>377308</v>
      </c>
      <c r="E2385" s="19">
        <v>4595714</v>
      </c>
      <c r="F2385" s="19">
        <v>45</v>
      </c>
      <c r="G2385" s="36">
        <v>45631</v>
      </c>
      <c r="H2385" s="19">
        <v>0</v>
      </c>
      <c r="I2385" s="19">
        <v>1</v>
      </c>
      <c r="J2385" s="19">
        <v>0</v>
      </c>
      <c r="L2385" s="19">
        <v>1</v>
      </c>
      <c r="O2385" s="19">
        <v>5070967</v>
      </c>
      <c r="P2385" s="229">
        <v>45631.748784722222</v>
      </c>
      <c r="Q2385" s="19">
        <v>5070.9669999999996</v>
      </c>
      <c r="R2385" s="19" t="s">
        <v>43</v>
      </c>
      <c r="S2385" s="62" t="s">
        <v>2241</v>
      </c>
    </row>
    <row r="2386" spans="1:19" x14ac:dyDescent="0.25">
      <c r="A2386" s="62" t="s">
        <v>2241</v>
      </c>
      <c r="B2386" s="19">
        <v>6940926</v>
      </c>
      <c r="C2386" s="19" t="s">
        <v>7610</v>
      </c>
      <c r="D2386" s="19">
        <v>377308</v>
      </c>
      <c r="E2386" s="19">
        <v>4595714</v>
      </c>
      <c r="F2386" s="19">
        <v>46</v>
      </c>
      <c r="G2386" s="36">
        <v>45631</v>
      </c>
      <c r="H2386" s="19">
        <v>1</v>
      </c>
      <c r="I2386" s="19">
        <v>0</v>
      </c>
      <c r="J2386" s="19">
        <v>0</v>
      </c>
      <c r="L2386" s="19">
        <v>1</v>
      </c>
      <c r="M2386" s="19">
        <v>431941</v>
      </c>
      <c r="N2386" s="19" t="s">
        <v>214</v>
      </c>
      <c r="O2386" s="19">
        <v>330537</v>
      </c>
      <c r="P2386" s="229">
        <v>45631.752604166664</v>
      </c>
      <c r="Q2386" s="19">
        <v>330.53699999999998</v>
      </c>
      <c r="R2386" s="19" t="s">
        <v>43</v>
      </c>
      <c r="S2386" s="62" t="s">
        <v>2241</v>
      </c>
    </row>
    <row r="2387" spans="1:19" x14ac:dyDescent="0.25">
      <c r="A2387" s="62" t="s">
        <v>2241</v>
      </c>
      <c r="B2387" s="19">
        <v>6940926</v>
      </c>
      <c r="C2387" s="19" t="s">
        <v>7610</v>
      </c>
      <c r="D2387" s="19">
        <v>377308</v>
      </c>
      <c r="E2387" s="19">
        <v>4595714</v>
      </c>
      <c r="F2387" s="19">
        <v>47</v>
      </c>
      <c r="G2387" s="36">
        <v>45631</v>
      </c>
      <c r="H2387" s="19">
        <v>0</v>
      </c>
      <c r="I2387" s="19">
        <v>0</v>
      </c>
      <c r="J2387" s="19">
        <v>1938</v>
      </c>
      <c r="K2387" s="19" t="s">
        <v>163</v>
      </c>
      <c r="L2387" s="19">
        <v>1</v>
      </c>
      <c r="M2387" s="19">
        <v>431941</v>
      </c>
      <c r="N2387" s="19" t="s">
        <v>214</v>
      </c>
      <c r="O2387" s="19">
        <v>10790</v>
      </c>
      <c r="P2387" s="229">
        <v>45631.75273148148</v>
      </c>
      <c r="Q2387" s="19">
        <v>10.79</v>
      </c>
      <c r="R2387" s="19" t="s">
        <v>43</v>
      </c>
      <c r="S2387" s="62" t="s">
        <v>2241</v>
      </c>
    </row>
    <row r="2388" spans="1:19" x14ac:dyDescent="0.25">
      <c r="A2388" s="62" t="s">
        <v>2241</v>
      </c>
      <c r="B2388" s="19">
        <v>6940926</v>
      </c>
      <c r="C2388" s="19" t="s">
        <v>7610</v>
      </c>
      <c r="D2388" s="19">
        <v>377308</v>
      </c>
      <c r="E2388" s="19">
        <v>4595714</v>
      </c>
      <c r="F2388" s="19">
        <v>48</v>
      </c>
      <c r="G2388" s="36">
        <v>45631</v>
      </c>
      <c r="H2388" s="19">
        <v>0</v>
      </c>
      <c r="I2388" s="19">
        <v>1</v>
      </c>
      <c r="J2388" s="19">
        <v>0</v>
      </c>
      <c r="L2388" s="19">
        <v>1</v>
      </c>
      <c r="O2388" s="19">
        <v>50177170</v>
      </c>
      <c r="P2388" s="229">
        <v>45632.333483796298</v>
      </c>
      <c r="Q2388" s="19">
        <v>50177.17</v>
      </c>
      <c r="R2388" s="19" t="s">
        <v>43</v>
      </c>
      <c r="S2388" s="62" t="s">
        <v>2241</v>
      </c>
    </row>
    <row r="2389" spans="1:19" x14ac:dyDescent="0.25">
      <c r="A2389" s="62" t="s">
        <v>2241</v>
      </c>
      <c r="B2389" s="19">
        <v>6940926</v>
      </c>
      <c r="C2389" s="19" t="s">
        <v>7610</v>
      </c>
      <c r="D2389" s="19">
        <v>377308</v>
      </c>
      <c r="E2389" s="19">
        <v>4595714</v>
      </c>
      <c r="F2389" s="19">
        <v>49</v>
      </c>
      <c r="G2389" s="36">
        <v>45632</v>
      </c>
      <c r="H2389" s="19">
        <v>1</v>
      </c>
      <c r="I2389" s="19">
        <v>0</v>
      </c>
      <c r="J2389" s="19">
        <v>0</v>
      </c>
      <c r="L2389" s="19">
        <v>1</v>
      </c>
      <c r="M2389" s="19">
        <v>431941</v>
      </c>
      <c r="N2389" s="19" t="s">
        <v>214</v>
      </c>
      <c r="O2389" s="19">
        <v>30013</v>
      </c>
      <c r="P2389" s="229">
        <v>45632.333831018521</v>
      </c>
      <c r="Q2389" s="19">
        <v>30.013000000000002</v>
      </c>
      <c r="R2389" s="19" t="s">
        <v>43</v>
      </c>
      <c r="S2389" s="62" t="s">
        <v>2241</v>
      </c>
    </row>
    <row r="2390" spans="1:19" x14ac:dyDescent="0.25">
      <c r="A2390" s="62" t="s">
        <v>2241</v>
      </c>
      <c r="B2390" s="19">
        <v>6940926</v>
      </c>
      <c r="C2390" s="19" t="s">
        <v>7610</v>
      </c>
      <c r="D2390" s="19">
        <v>377308</v>
      </c>
      <c r="E2390" s="19">
        <v>4595714</v>
      </c>
      <c r="F2390" s="19">
        <v>50</v>
      </c>
      <c r="G2390" s="36">
        <v>45632</v>
      </c>
      <c r="H2390" s="19">
        <v>0</v>
      </c>
      <c r="I2390" s="19">
        <v>0</v>
      </c>
      <c r="J2390" s="19">
        <v>-1</v>
      </c>
      <c r="K2390" s="19" t="s">
        <v>119</v>
      </c>
      <c r="L2390" s="19">
        <v>1</v>
      </c>
      <c r="O2390" s="19">
        <v>62813</v>
      </c>
      <c r="P2390" s="229">
        <v>45632.334560185183</v>
      </c>
      <c r="Q2390" s="19">
        <v>62.813000000000002</v>
      </c>
      <c r="R2390" s="19" t="s">
        <v>43</v>
      </c>
      <c r="S2390" s="62" t="s">
        <v>2241</v>
      </c>
    </row>
    <row r="2391" spans="1:19" x14ac:dyDescent="0.25">
      <c r="A2391" s="62" t="s">
        <v>2241</v>
      </c>
      <c r="B2391" s="19">
        <v>6940926</v>
      </c>
      <c r="C2391" s="19" t="s">
        <v>7610</v>
      </c>
      <c r="D2391" s="19">
        <v>377308</v>
      </c>
      <c r="E2391" s="19">
        <v>4595714</v>
      </c>
      <c r="F2391" s="19">
        <v>51</v>
      </c>
      <c r="G2391" s="36">
        <v>45632</v>
      </c>
      <c r="H2391" s="19">
        <v>0</v>
      </c>
      <c r="I2391" s="19">
        <v>0</v>
      </c>
      <c r="J2391" s="19">
        <v>0</v>
      </c>
      <c r="L2391" s="19">
        <v>2</v>
      </c>
      <c r="O2391" s="19">
        <v>0</v>
      </c>
      <c r="P2391" s="229">
        <v>45632.334560185183</v>
      </c>
      <c r="Q2391" s="19">
        <v>0</v>
      </c>
      <c r="R2391" s="19" t="s">
        <v>43</v>
      </c>
      <c r="S2391" s="62" t="s">
        <v>2241</v>
      </c>
    </row>
    <row r="2392" spans="1:19" x14ac:dyDescent="0.25">
      <c r="A2392" s="19" t="s">
        <v>2241</v>
      </c>
      <c r="B2392" s="19">
        <v>6940926</v>
      </c>
      <c r="C2392" s="19" t="s">
        <v>7610</v>
      </c>
      <c r="D2392" s="19">
        <v>377308</v>
      </c>
      <c r="E2392" s="19">
        <v>4595714</v>
      </c>
      <c r="F2392" s="19">
        <v>1</v>
      </c>
      <c r="G2392" s="36">
        <v>45632</v>
      </c>
      <c r="H2392" s="19">
        <v>0</v>
      </c>
      <c r="I2392" s="19">
        <v>0</v>
      </c>
      <c r="J2392" s="19">
        <v>0</v>
      </c>
      <c r="L2392" s="19">
        <v>0</v>
      </c>
      <c r="O2392" s="19">
        <v>3</v>
      </c>
      <c r="P2392" s="229">
        <v>45632.365868055553</v>
      </c>
      <c r="Q2392" s="19">
        <v>3.0000000000000001E-3</v>
      </c>
      <c r="R2392" s="19" t="s">
        <v>43</v>
      </c>
      <c r="S2392" s="19" t="s">
        <v>2241</v>
      </c>
    </row>
    <row r="2393" spans="1:19" x14ac:dyDescent="0.25">
      <c r="A2393" s="19" t="s">
        <v>2241</v>
      </c>
      <c r="B2393" s="19">
        <v>6940926</v>
      </c>
      <c r="C2393" s="19" t="s">
        <v>7610</v>
      </c>
      <c r="D2393" s="19">
        <v>377308</v>
      </c>
      <c r="E2393" s="19">
        <v>4595714</v>
      </c>
      <c r="F2393" s="19">
        <v>2</v>
      </c>
      <c r="G2393" s="36">
        <v>45632</v>
      </c>
      <c r="H2393" s="19">
        <v>0</v>
      </c>
      <c r="I2393" s="19">
        <v>0</v>
      </c>
      <c r="J2393" s="19">
        <v>0</v>
      </c>
      <c r="L2393" s="19">
        <v>1</v>
      </c>
      <c r="O2393" s="19">
        <v>9430</v>
      </c>
      <c r="P2393" s="229">
        <v>45632.365972222222</v>
      </c>
      <c r="Q2393" s="19">
        <v>9.43</v>
      </c>
      <c r="R2393" s="19" t="s">
        <v>43</v>
      </c>
      <c r="S2393" s="19" t="s">
        <v>2241</v>
      </c>
    </row>
    <row r="2394" spans="1:19" x14ac:dyDescent="0.25">
      <c r="A2394" s="19" t="s">
        <v>2241</v>
      </c>
      <c r="B2394" s="19">
        <v>6940926</v>
      </c>
      <c r="C2394" s="19" t="s">
        <v>7610</v>
      </c>
      <c r="D2394" s="19">
        <v>377308</v>
      </c>
      <c r="E2394" s="19">
        <v>4595714</v>
      </c>
      <c r="F2394" s="19">
        <v>3</v>
      </c>
      <c r="G2394" s="36">
        <v>45632</v>
      </c>
      <c r="H2394" s="19">
        <v>0</v>
      </c>
      <c r="I2394" s="19">
        <v>1</v>
      </c>
      <c r="J2394" s="19">
        <v>0</v>
      </c>
      <c r="L2394" s="19">
        <v>1</v>
      </c>
      <c r="O2394" s="19">
        <v>3820460</v>
      </c>
      <c r="P2394" s="229">
        <v>45632.410185185188</v>
      </c>
      <c r="Q2394" s="19">
        <v>3820.46</v>
      </c>
      <c r="R2394" s="19" t="s">
        <v>43</v>
      </c>
      <c r="S2394" s="19" t="s">
        <v>2241</v>
      </c>
    </row>
    <row r="2395" spans="1:19" x14ac:dyDescent="0.25">
      <c r="A2395" s="19" t="s">
        <v>2241</v>
      </c>
      <c r="B2395" s="19">
        <v>6940926</v>
      </c>
      <c r="C2395" s="19" t="s">
        <v>7610</v>
      </c>
      <c r="D2395" s="19">
        <v>377308</v>
      </c>
      <c r="E2395" s="19">
        <v>4595714</v>
      </c>
      <c r="F2395" s="19">
        <v>4</v>
      </c>
      <c r="G2395" s="36">
        <v>45632</v>
      </c>
      <c r="H2395" s="19">
        <v>0</v>
      </c>
      <c r="I2395" s="19">
        <v>0</v>
      </c>
      <c r="J2395" s="19">
        <v>-3</v>
      </c>
      <c r="K2395" s="19" t="s">
        <v>185</v>
      </c>
      <c r="L2395" s="19">
        <v>1</v>
      </c>
      <c r="O2395" s="19">
        <v>4520</v>
      </c>
      <c r="P2395" s="229">
        <v>45632.410243055558</v>
      </c>
      <c r="Q2395" s="19">
        <v>4.5199999999999996</v>
      </c>
      <c r="R2395" s="19" t="s">
        <v>43</v>
      </c>
      <c r="S2395" s="19" t="s">
        <v>2241</v>
      </c>
    </row>
    <row r="2396" spans="1:19" x14ac:dyDescent="0.25">
      <c r="A2396" s="19" t="s">
        <v>2241</v>
      </c>
      <c r="B2396" s="19">
        <v>6940926</v>
      </c>
      <c r="C2396" s="19" t="s">
        <v>7610</v>
      </c>
      <c r="D2396" s="19">
        <v>377308</v>
      </c>
      <c r="E2396" s="19">
        <v>4595714</v>
      </c>
      <c r="F2396" s="19">
        <v>5</v>
      </c>
      <c r="G2396" s="36">
        <v>45632</v>
      </c>
      <c r="H2396" s="19">
        <v>1</v>
      </c>
      <c r="I2396" s="19">
        <v>0</v>
      </c>
      <c r="J2396" s="19">
        <v>0</v>
      </c>
      <c r="L2396" s="19">
        <v>1</v>
      </c>
      <c r="M2396" s="19">
        <v>4010427</v>
      </c>
      <c r="N2396" s="19" t="s">
        <v>215</v>
      </c>
      <c r="O2396" s="19">
        <v>661037</v>
      </c>
      <c r="P2396" s="229">
        <v>45632.417893518519</v>
      </c>
      <c r="Q2396" s="19">
        <v>661.03700000000003</v>
      </c>
      <c r="R2396" s="19" t="s">
        <v>43</v>
      </c>
      <c r="S2396" s="19" t="s">
        <v>2241</v>
      </c>
    </row>
    <row r="2397" spans="1:19" x14ac:dyDescent="0.25">
      <c r="A2397" s="19" t="s">
        <v>2241</v>
      </c>
      <c r="B2397" s="19">
        <v>6940926</v>
      </c>
      <c r="C2397" s="19" t="s">
        <v>7610</v>
      </c>
      <c r="D2397" s="19">
        <v>377308</v>
      </c>
      <c r="E2397" s="19">
        <v>4595714</v>
      </c>
      <c r="F2397" s="19">
        <v>6</v>
      </c>
      <c r="G2397" s="36">
        <v>45632</v>
      </c>
      <c r="H2397" s="19">
        <v>0</v>
      </c>
      <c r="I2397" s="19">
        <v>0</v>
      </c>
      <c r="J2397" s="19">
        <v>1938</v>
      </c>
      <c r="K2397" s="19" t="s">
        <v>163</v>
      </c>
      <c r="L2397" s="19">
        <v>1</v>
      </c>
      <c r="M2397" s="19">
        <v>4010427</v>
      </c>
      <c r="N2397" s="19" t="s">
        <v>215</v>
      </c>
      <c r="O2397" s="19">
        <v>9993</v>
      </c>
      <c r="P2397" s="229">
        <v>45632.418009259258</v>
      </c>
      <c r="Q2397" s="19">
        <v>9.9930000000000003</v>
      </c>
      <c r="R2397" s="19" t="s">
        <v>43</v>
      </c>
      <c r="S2397" s="19" t="s">
        <v>2241</v>
      </c>
    </row>
    <row r="2398" spans="1:19" x14ac:dyDescent="0.25">
      <c r="A2398" s="19" t="s">
        <v>2241</v>
      </c>
      <c r="B2398" s="19">
        <v>6940926</v>
      </c>
      <c r="C2398" s="19" t="s">
        <v>7610</v>
      </c>
      <c r="D2398" s="19">
        <v>377308</v>
      </c>
      <c r="E2398" s="19">
        <v>4595714</v>
      </c>
      <c r="F2398" s="19">
        <v>7</v>
      </c>
      <c r="G2398" s="36">
        <v>45632</v>
      </c>
      <c r="H2398" s="19">
        <v>0</v>
      </c>
      <c r="I2398" s="19">
        <v>1</v>
      </c>
      <c r="J2398" s="19">
        <v>0</v>
      </c>
      <c r="L2398" s="19">
        <v>1</v>
      </c>
      <c r="O2398" s="19">
        <v>394097</v>
      </c>
      <c r="P2398" s="229">
        <v>45632.422569444447</v>
      </c>
      <c r="Q2398" s="19">
        <v>394.09699999999998</v>
      </c>
      <c r="R2398" s="19" t="s">
        <v>43</v>
      </c>
      <c r="S2398" s="19" t="s">
        <v>2241</v>
      </c>
    </row>
    <row r="2399" spans="1:19" x14ac:dyDescent="0.25">
      <c r="A2399" s="19" t="s">
        <v>2241</v>
      </c>
      <c r="B2399" s="19">
        <v>6940926</v>
      </c>
      <c r="C2399" s="19" t="s">
        <v>7610</v>
      </c>
      <c r="D2399" s="19">
        <v>377308</v>
      </c>
      <c r="E2399" s="19">
        <v>4595714</v>
      </c>
      <c r="F2399" s="19">
        <v>8</v>
      </c>
      <c r="G2399" s="36">
        <v>45632</v>
      </c>
      <c r="H2399" s="19">
        <v>0</v>
      </c>
      <c r="I2399" s="19">
        <v>0</v>
      </c>
      <c r="J2399" s="19">
        <v>-3</v>
      </c>
      <c r="K2399" s="19" t="s">
        <v>185</v>
      </c>
      <c r="L2399" s="19">
        <v>1</v>
      </c>
      <c r="O2399" s="19">
        <v>4086</v>
      </c>
      <c r="P2399" s="229">
        <v>45632.422615740739</v>
      </c>
      <c r="Q2399" s="19">
        <v>4.0860000000000003</v>
      </c>
      <c r="R2399" s="19" t="s">
        <v>43</v>
      </c>
      <c r="S2399" s="19" t="s">
        <v>2241</v>
      </c>
    </row>
    <row r="2400" spans="1:19" x14ac:dyDescent="0.25">
      <c r="A2400" s="19" t="s">
        <v>2241</v>
      </c>
      <c r="B2400" s="19">
        <v>6940926</v>
      </c>
      <c r="C2400" s="19" t="s">
        <v>7610</v>
      </c>
      <c r="D2400" s="19">
        <v>377308</v>
      </c>
      <c r="E2400" s="19">
        <v>4595714</v>
      </c>
      <c r="F2400" s="19">
        <v>9</v>
      </c>
      <c r="G2400" s="36">
        <v>45632</v>
      </c>
      <c r="H2400" s="19">
        <v>1</v>
      </c>
      <c r="I2400" s="19">
        <v>0</v>
      </c>
      <c r="J2400" s="19">
        <v>0</v>
      </c>
      <c r="L2400" s="19">
        <v>1</v>
      </c>
      <c r="M2400" s="19">
        <v>4010427</v>
      </c>
      <c r="N2400" s="19" t="s">
        <v>215</v>
      </c>
      <c r="O2400" s="19">
        <v>107400</v>
      </c>
      <c r="P2400" s="229">
        <v>45632.42386574074</v>
      </c>
      <c r="Q2400" s="19">
        <v>107.4</v>
      </c>
      <c r="R2400" s="19" t="s">
        <v>43</v>
      </c>
      <c r="S2400" s="19" t="s">
        <v>2241</v>
      </c>
    </row>
    <row r="2401" spans="1:19" x14ac:dyDescent="0.25">
      <c r="A2401" s="19" t="s">
        <v>2241</v>
      </c>
      <c r="B2401" s="19">
        <v>6940926</v>
      </c>
      <c r="C2401" s="19" t="s">
        <v>7610</v>
      </c>
      <c r="D2401" s="19">
        <v>377308</v>
      </c>
      <c r="E2401" s="19">
        <v>4595714</v>
      </c>
      <c r="F2401" s="19">
        <v>10</v>
      </c>
      <c r="G2401" s="36">
        <v>45632</v>
      </c>
      <c r="H2401" s="19">
        <v>0</v>
      </c>
      <c r="I2401" s="19">
        <v>0</v>
      </c>
      <c r="J2401" s="19">
        <v>1938</v>
      </c>
      <c r="K2401" s="19" t="s">
        <v>163</v>
      </c>
      <c r="L2401" s="19">
        <v>1</v>
      </c>
      <c r="M2401" s="19">
        <v>4010427</v>
      </c>
      <c r="N2401" s="19" t="s">
        <v>215</v>
      </c>
      <c r="O2401" s="19">
        <v>7067</v>
      </c>
      <c r="P2401" s="229">
        <v>45632.423946759256</v>
      </c>
      <c r="Q2401" s="19">
        <v>7.0670000000000002</v>
      </c>
      <c r="R2401" s="19" t="s">
        <v>43</v>
      </c>
      <c r="S2401" s="19" t="s">
        <v>2241</v>
      </c>
    </row>
    <row r="2402" spans="1:19" x14ac:dyDescent="0.25">
      <c r="A2402" s="19" t="s">
        <v>2241</v>
      </c>
      <c r="B2402" s="19">
        <v>6940926</v>
      </c>
      <c r="C2402" s="19" t="s">
        <v>7610</v>
      </c>
      <c r="D2402" s="19">
        <v>377308</v>
      </c>
      <c r="E2402" s="19">
        <v>4595714</v>
      </c>
      <c r="F2402" s="19">
        <v>11</v>
      </c>
      <c r="G2402" s="36">
        <v>45632</v>
      </c>
      <c r="H2402" s="19">
        <v>0</v>
      </c>
      <c r="I2402" s="19">
        <v>1</v>
      </c>
      <c r="J2402" s="19">
        <v>0</v>
      </c>
      <c r="L2402" s="19">
        <v>1</v>
      </c>
      <c r="O2402" s="19">
        <v>5013</v>
      </c>
      <c r="P2402" s="229">
        <v>45632.424004629633</v>
      </c>
      <c r="Q2402" s="19">
        <v>5.0129999999999999</v>
      </c>
      <c r="R2402" s="19" t="s">
        <v>43</v>
      </c>
      <c r="S2402" s="19" t="s">
        <v>2241</v>
      </c>
    </row>
    <row r="2403" spans="1:19" x14ac:dyDescent="0.25">
      <c r="A2403" s="19" t="s">
        <v>2241</v>
      </c>
      <c r="B2403" s="19">
        <v>6940926</v>
      </c>
      <c r="C2403" s="19" t="s">
        <v>7610</v>
      </c>
      <c r="D2403" s="19">
        <v>377308</v>
      </c>
      <c r="E2403" s="19">
        <v>4595714</v>
      </c>
      <c r="F2403" s="19">
        <v>12</v>
      </c>
      <c r="G2403" s="36">
        <v>45632</v>
      </c>
      <c r="H2403" s="19">
        <v>0</v>
      </c>
      <c r="I2403" s="19">
        <v>0</v>
      </c>
      <c r="J2403" s="19">
        <v>-4</v>
      </c>
      <c r="K2403" s="19" t="s">
        <v>186</v>
      </c>
      <c r="L2403" s="19">
        <v>1</v>
      </c>
      <c r="O2403" s="19">
        <v>1727</v>
      </c>
      <c r="P2403" s="229">
        <v>45632.424016203702</v>
      </c>
      <c r="Q2403" s="19">
        <v>1.7270000000000001</v>
      </c>
      <c r="R2403" s="19" t="s">
        <v>43</v>
      </c>
      <c r="S2403" s="19" t="s">
        <v>2241</v>
      </c>
    </row>
    <row r="2404" spans="1:19" x14ac:dyDescent="0.25">
      <c r="A2404" s="19" t="s">
        <v>2241</v>
      </c>
      <c r="B2404" s="19">
        <v>6940926</v>
      </c>
      <c r="C2404" s="19" t="s">
        <v>7610</v>
      </c>
      <c r="D2404" s="19">
        <v>377308</v>
      </c>
      <c r="E2404" s="19">
        <v>4595714</v>
      </c>
      <c r="F2404" s="19">
        <v>13</v>
      </c>
      <c r="G2404" s="36">
        <v>45632</v>
      </c>
      <c r="H2404" s="19">
        <v>2</v>
      </c>
      <c r="I2404" s="19">
        <v>0</v>
      </c>
      <c r="J2404" s="19">
        <v>0</v>
      </c>
      <c r="L2404" s="19">
        <v>1</v>
      </c>
      <c r="M2404" s="19">
        <v>426471</v>
      </c>
      <c r="N2404" s="19" t="s">
        <v>217</v>
      </c>
      <c r="O2404" s="19">
        <v>67887</v>
      </c>
      <c r="P2404" s="229">
        <v>45632.424803240741</v>
      </c>
      <c r="Q2404" s="19">
        <v>67.887</v>
      </c>
      <c r="R2404" s="19" t="s">
        <v>43</v>
      </c>
      <c r="S2404" s="19" t="s">
        <v>2241</v>
      </c>
    </row>
    <row r="2405" spans="1:19" x14ac:dyDescent="0.25">
      <c r="A2405" s="19" t="s">
        <v>2241</v>
      </c>
      <c r="B2405" s="19">
        <v>6940926</v>
      </c>
      <c r="C2405" s="19" t="s">
        <v>7610</v>
      </c>
      <c r="D2405" s="19">
        <v>377308</v>
      </c>
      <c r="E2405" s="19">
        <v>4595714</v>
      </c>
      <c r="F2405" s="19">
        <v>14</v>
      </c>
      <c r="G2405" s="36">
        <v>45632</v>
      </c>
      <c r="H2405" s="19">
        <v>0</v>
      </c>
      <c r="I2405" s="19">
        <v>0</v>
      </c>
      <c r="J2405" s="19">
        <v>1938</v>
      </c>
      <c r="K2405" s="19" t="s">
        <v>163</v>
      </c>
      <c r="L2405" s="19">
        <v>1</v>
      </c>
      <c r="M2405" s="19">
        <v>426471</v>
      </c>
      <c r="N2405" s="19" t="s">
        <v>217</v>
      </c>
      <c r="O2405" s="19">
        <v>6940</v>
      </c>
      <c r="P2405" s="229">
        <v>45632.424884259257</v>
      </c>
      <c r="Q2405" s="19">
        <v>6.94</v>
      </c>
      <c r="R2405" s="19" t="s">
        <v>43</v>
      </c>
      <c r="S2405" s="19" t="s">
        <v>2241</v>
      </c>
    </row>
    <row r="2406" spans="1:19" x14ac:dyDescent="0.25">
      <c r="A2406" s="19" t="s">
        <v>2241</v>
      </c>
      <c r="B2406" s="19">
        <v>6940926</v>
      </c>
      <c r="C2406" s="19" t="s">
        <v>7610</v>
      </c>
      <c r="D2406" s="19">
        <v>377308</v>
      </c>
      <c r="E2406" s="19">
        <v>4595714</v>
      </c>
      <c r="F2406" s="19">
        <v>15</v>
      </c>
      <c r="G2406" s="36">
        <v>45632</v>
      </c>
      <c r="H2406" s="19">
        <v>0</v>
      </c>
      <c r="I2406" s="19">
        <v>1</v>
      </c>
      <c r="J2406" s="19">
        <v>0</v>
      </c>
      <c r="L2406" s="19">
        <v>1</v>
      </c>
      <c r="O2406" s="19">
        <v>21116</v>
      </c>
      <c r="P2406" s="229">
        <v>45632.425127314818</v>
      </c>
      <c r="Q2406" s="19">
        <v>21.116</v>
      </c>
      <c r="R2406" s="19" t="s">
        <v>43</v>
      </c>
      <c r="S2406" s="19" t="s">
        <v>2241</v>
      </c>
    </row>
    <row r="2407" spans="1:19" x14ac:dyDescent="0.25">
      <c r="A2407" s="19" t="s">
        <v>2241</v>
      </c>
      <c r="B2407" s="19">
        <v>6940926</v>
      </c>
      <c r="C2407" s="19" t="s">
        <v>7610</v>
      </c>
      <c r="D2407" s="19">
        <v>377308</v>
      </c>
      <c r="E2407" s="19">
        <v>4595714</v>
      </c>
      <c r="F2407" s="19">
        <v>16</v>
      </c>
      <c r="G2407" s="36">
        <v>45632</v>
      </c>
      <c r="H2407" s="19">
        <v>0</v>
      </c>
      <c r="I2407" s="19">
        <v>0</v>
      </c>
      <c r="J2407" s="19">
        <v>-4</v>
      </c>
      <c r="K2407" s="19" t="s">
        <v>186</v>
      </c>
      <c r="L2407" s="19">
        <v>1</v>
      </c>
      <c r="O2407" s="19">
        <v>2240</v>
      </c>
      <c r="P2407" s="229">
        <v>45632.425162037034</v>
      </c>
      <c r="Q2407" s="19">
        <v>2.2400000000000002</v>
      </c>
      <c r="R2407" s="19" t="s">
        <v>43</v>
      </c>
      <c r="S2407" s="19" t="s">
        <v>2241</v>
      </c>
    </row>
    <row r="2408" spans="1:19" x14ac:dyDescent="0.25">
      <c r="A2408" s="19" t="s">
        <v>2241</v>
      </c>
      <c r="B2408" s="19">
        <v>6940926</v>
      </c>
      <c r="C2408" s="19" t="s">
        <v>7610</v>
      </c>
      <c r="D2408" s="19">
        <v>377308</v>
      </c>
      <c r="E2408" s="19">
        <v>4595714</v>
      </c>
      <c r="F2408" s="19">
        <v>17</v>
      </c>
      <c r="G2408" s="36">
        <v>45632</v>
      </c>
      <c r="H2408" s="19">
        <v>2</v>
      </c>
      <c r="I2408" s="19">
        <v>0</v>
      </c>
      <c r="J2408" s="19">
        <v>0</v>
      </c>
      <c r="L2408" s="19">
        <v>1</v>
      </c>
      <c r="M2408" s="19">
        <v>426471</v>
      </c>
      <c r="N2408" s="19" t="s">
        <v>217</v>
      </c>
      <c r="O2408" s="19">
        <v>45450</v>
      </c>
      <c r="P2408" s="229">
        <v>45632.425682870373</v>
      </c>
      <c r="Q2408" s="19">
        <v>45.45</v>
      </c>
      <c r="R2408" s="19" t="s">
        <v>43</v>
      </c>
      <c r="S2408" s="19" t="s">
        <v>2241</v>
      </c>
    </row>
    <row r="2409" spans="1:19" x14ac:dyDescent="0.25">
      <c r="A2409" s="19" t="s">
        <v>2241</v>
      </c>
      <c r="B2409" s="19">
        <v>6940926</v>
      </c>
      <c r="C2409" s="19" t="s">
        <v>7610</v>
      </c>
      <c r="D2409" s="19">
        <v>377308</v>
      </c>
      <c r="E2409" s="19">
        <v>4595714</v>
      </c>
      <c r="F2409" s="19">
        <v>18</v>
      </c>
      <c r="G2409" s="36">
        <v>45632</v>
      </c>
      <c r="H2409" s="19">
        <v>0</v>
      </c>
      <c r="I2409" s="19">
        <v>0</v>
      </c>
      <c r="J2409" s="19">
        <v>1938</v>
      </c>
      <c r="K2409" s="19" t="s">
        <v>163</v>
      </c>
      <c r="L2409" s="19">
        <v>1</v>
      </c>
      <c r="M2409" s="19">
        <v>426471</v>
      </c>
      <c r="N2409" s="19" t="s">
        <v>217</v>
      </c>
      <c r="O2409" s="19">
        <v>6377</v>
      </c>
      <c r="P2409" s="229">
        <v>45632.425752314812</v>
      </c>
      <c r="Q2409" s="19">
        <v>6.3769999999999998</v>
      </c>
      <c r="R2409" s="19" t="s">
        <v>43</v>
      </c>
      <c r="S2409" s="19" t="s">
        <v>2241</v>
      </c>
    </row>
    <row r="2410" spans="1:19" x14ac:dyDescent="0.25">
      <c r="A2410" s="19" t="s">
        <v>2241</v>
      </c>
      <c r="B2410" s="19">
        <v>6940926</v>
      </c>
      <c r="C2410" s="19" t="s">
        <v>7610</v>
      </c>
      <c r="D2410" s="19">
        <v>377308</v>
      </c>
      <c r="E2410" s="19">
        <v>4595714</v>
      </c>
      <c r="F2410" s="19">
        <v>19</v>
      </c>
      <c r="G2410" s="36">
        <v>45632</v>
      </c>
      <c r="H2410" s="19">
        <v>0</v>
      </c>
      <c r="I2410" s="19">
        <v>1</v>
      </c>
      <c r="J2410" s="19">
        <v>0</v>
      </c>
      <c r="L2410" s="19">
        <v>1</v>
      </c>
      <c r="O2410" s="19">
        <v>454500</v>
      </c>
      <c r="P2410" s="229">
        <v>45632.431018518517</v>
      </c>
      <c r="Q2410" s="19">
        <v>454.5</v>
      </c>
      <c r="R2410" s="19" t="s">
        <v>43</v>
      </c>
      <c r="S2410" s="19" t="s">
        <v>2241</v>
      </c>
    </row>
    <row r="2411" spans="1:19" x14ac:dyDescent="0.25">
      <c r="A2411" s="19" t="s">
        <v>2241</v>
      </c>
      <c r="B2411" s="19">
        <v>6940926</v>
      </c>
      <c r="C2411" s="19" t="s">
        <v>7610</v>
      </c>
      <c r="D2411" s="19">
        <v>377308</v>
      </c>
      <c r="E2411" s="19">
        <v>4595714</v>
      </c>
      <c r="F2411" s="19">
        <v>20</v>
      </c>
      <c r="G2411" s="36">
        <v>45632</v>
      </c>
      <c r="H2411" s="19">
        <v>0</v>
      </c>
      <c r="I2411" s="19">
        <v>0</v>
      </c>
      <c r="J2411" s="19">
        <v>-3</v>
      </c>
      <c r="K2411" s="19" t="s">
        <v>185</v>
      </c>
      <c r="L2411" s="19">
        <v>1</v>
      </c>
      <c r="O2411" s="19">
        <v>4313</v>
      </c>
      <c r="P2411" s="229">
        <v>45632.431064814817</v>
      </c>
      <c r="Q2411" s="19">
        <v>4.3129999999999997</v>
      </c>
      <c r="R2411" s="19" t="s">
        <v>43</v>
      </c>
      <c r="S2411" s="19" t="s">
        <v>2241</v>
      </c>
    </row>
    <row r="2412" spans="1:19" x14ac:dyDescent="0.25">
      <c r="A2412" s="19" t="s">
        <v>2241</v>
      </c>
      <c r="B2412" s="19">
        <v>6940926</v>
      </c>
      <c r="C2412" s="19" t="s">
        <v>7610</v>
      </c>
      <c r="D2412" s="19">
        <v>377308</v>
      </c>
      <c r="E2412" s="19">
        <v>4595714</v>
      </c>
      <c r="F2412" s="19">
        <v>21</v>
      </c>
      <c r="G2412" s="36">
        <v>45632</v>
      </c>
      <c r="H2412" s="19">
        <v>1</v>
      </c>
      <c r="I2412" s="19">
        <v>0</v>
      </c>
      <c r="J2412" s="19">
        <v>0</v>
      </c>
      <c r="L2412" s="19">
        <v>1</v>
      </c>
      <c r="M2412" s="19">
        <v>4010427</v>
      </c>
      <c r="N2412" s="19" t="s">
        <v>215</v>
      </c>
      <c r="O2412" s="19">
        <v>871230</v>
      </c>
      <c r="P2412" s="229">
        <v>45632.441145833334</v>
      </c>
      <c r="Q2412" s="19">
        <v>871.23</v>
      </c>
      <c r="R2412" s="19" t="s">
        <v>43</v>
      </c>
      <c r="S2412" s="19" t="s">
        <v>2241</v>
      </c>
    </row>
    <row r="2413" spans="1:19" x14ac:dyDescent="0.25">
      <c r="A2413" s="19" t="s">
        <v>2241</v>
      </c>
      <c r="B2413" s="19">
        <v>6940926</v>
      </c>
      <c r="C2413" s="19" t="s">
        <v>7610</v>
      </c>
      <c r="D2413" s="19">
        <v>377308</v>
      </c>
      <c r="E2413" s="19">
        <v>4595714</v>
      </c>
      <c r="F2413" s="19">
        <v>22</v>
      </c>
      <c r="G2413" s="36">
        <v>45632</v>
      </c>
      <c r="H2413" s="19">
        <v>0</v>
      </c>
      <c r="I2413" s="19">
        <v>0</v>
      </c>
      <c r="J2413" s="19">
        <v>1938</v>
      </c>
      <c r="K2413" s="19" t="s">
        <v>163</v>
      </c>
      <c r="L2413" s="19">
        <v>1</v>
      </c>
      <c r="M2413" s="19">
        <v>4010427</v>
      </c>
      <c r="N2413" s="19" t="s">
        <v>215</v>
      </c>
      <c r="O2413" s="19">
        <v>9704</v>
      </c>
      <c r="P2413" s="229">
        <v>45632.441261574073</v>
      </c>
      <c r="Q2413" s="19">
        <v>9.7040000000000006</v>
      </c>
      <c r="R2413" s="19" t="s">
        <v>43</v>
      </c>
      <c r="S2413" s="19" t="s">
        <v>2241</v>
      </c>
    </row>
    <row r="2414" spans="1:19" x14ac:dyDescent="0.25">
      <c r="A2414" s="19" t="s">
        <v>2241</v>
      </c>
      <c r="B2414" s="19">
        <v>6940926</v>
      </c>
      <c r="C2414" s="19" t="s">
        <v>7610</v>
      </c>
      <c r="D2414" s="19">
        <v>377308</v>
      </c>
      <c r="E2414" s="19">
        <v>4595714</v>
      </c>
      <c r="F2414" s="19">
        <v>23</v>
      </c>
      <c r="G2414" s="36">
        <v>45632</v>
      </c>
      <c r="H2414" s="19">
        <v>0</v>
      </c>
      <c r="I2414" s="19">
        <v>1</v>
      </c>
      <c r="J2414" s="19">
        <v>0</v>
      </c>
      <c r="L2414" s="19">
        <v>1</v>
      </c>
      <c r="O2414" s="19">
        <v>1326850</v>
      </c>
      <c r="P2414" s="229">
        <v>45632.456620370373</v>
      </c>
      <c r="Q2414" s="19">
        <v>1326.85</v>
      </c>
      <c r="R2414" s="19" t="s">
        <v>43</v>
      </c>
      <c r="S2414" s="19" t="s">
        <v>2241</v>
      </c>
    </row>
    <row r="2415" spans="1:19" x14ac:dyDescent="0.25">
      <c r="A2415" s="19" t="s">
        <v>2241</v>
      </c>
      <c r="B2415" s="19">
        <v>6940926</v>
      </c>
      <c r="C2415" s="19" t="s">
        <v>7610</v>
      </c>
      <c r="D2415" s="19">
        <v>377308</v>
      </c>
      <c r="E2415" s="19">
        <v>4595714</v>
      </c>
      <c r="F2415" s="19">
        <v>24</v>
      </c>
      <c r="G2415" s="36">
        <v>45632</v>
      </c>
      <c r="H2415" s="19">
        <v>0</v>
      </c>
      <c r="I2415" s="19">
        <v>0</v>
      </c>
      <c r="J2415" s="19">
        <v>-3</v>
      </c>
      <c r="K2415" s="19" t="s">
        <v>185</v>
      </c>
      <c r="L2415" s="19">
        <v>1</v>
      </c>
      <c r="O2415" s="19">
        <v>7410</v>
      </c>
      <c r="P2415" s="229">
        <v>45632.456701388888</v>
      </c>
      <c r="Q2415" s="19">
        <v>7.41</v>
      </c>
      <c r="R2415" s="19" t="s">
        <v>43</v>
      </c>
      <c r="S2415" s="19" t="s">
        <v>2241</v>
      </c>
    </row>
    <row r="2416" spans="1:19" x14ac:dyDescent="0.25">
      <c r="A2416" s="19" t="s">
        <v>2241</v>
      </c>
      <c r="B2416" s="19">
        <v>6940926</v>
      </c>
      <c r="C2416" s="19" t="s">
        <v>7610</v>
      </c>
      <c r="D2416" s="19">
        <v>377308</v>
      </c>
      <c r="E2416" s="19">
        <v>4595714</v>
      </c>
      <c r="F2416" s="19">
        <v>25</v>
      </c>
      <c r="G2416" s="36">
        <v>45632</v>
      </c>
      <c r="H2416" s="19">
        <v>1</v>
      </c>
      <c r="I2416" s="19">
        <v>0</v>
      </c>
      <c r="J2416" s="19">
        <v>0</v>
      </c>
      <c r="L2416" s="19">
        <v>1</v>
      </c>
      <c r="M2416" s="19">
        <v>4010427</v>
      </c>
      <c r="N2416" s="19" t="s">
        <v>215</v>
      </c>
      <c r="O2416" s="19">
        <v>52966</v>
      </c>
      <c r="P2416" s="229">
        <v>45632.457314814812</v>
      </c>
      <c r="Q2416" s="19">
        <v>52.966000000000001</v>
      </c>
      <c r="R2416" s="19" t="s">
        <v>43</v>
      </c>
      <c r="S2416" s="19" t="s">
        <v>2241</v>
      </c>
    </row>
    <row r="2417" spans="1:19" x14ac:dyDescent="0.25">
      <c r="A2417" s="19" t="s">
        <v>2241</v>
      </c>
      <c r="B2417" s="19">
        <v>6940926</v>
      </c>
      <c r="C2417" s="19" t="s">
        <v>7610</v>
      </c>
      <c r="D2417" s="19">
        <v>377308</v>
      </c>
      <c r="E2417" s="19">
        <v>4595714</v>
      </c>
      <c r="F2417" s="19">
        <v>26</v>
      </c>
      <c r="G2417" s="36">
        <v>45632</v>
      </c>
      <c r="H2417" s="19">
        <v>0</v>
      </c>
      <c r="I2417" s="19">
        <v>0</v>
      </c>
      <c r="J2417" s="19">
        <v>1938</v>
      </c>
      <c r="K2417" s="19" t="s">
        <v>163</v>
      </c>
      <c r="L2417" s="19">
        <v>1</v>
      </c>
      <c r="M2417" s="19">
        <v>4010427</v>
      </c>
      <c r="N2417" s="19" t="s">
        <v>215</v>
      </c>
      <c r="O2417" s="19">
        <v>11094</v>
      </c>
      <c r="P2417" s="229">
        <v>45632.457442129627</v>
      </c>
      <c r="Q2417" s="19">
        <v>11.093999999999999</v>
      </c>
      <c r="R2417" s="19" t="s">
        <v>43</v>
      </c>
      <c r="S2417" s="19" t="s">
        <v>2241</v>
      </c>
    </row>
    <row r="2418" spans="1:19" x14ac:dyDescent="0.25">
      <c r="A2418" s="19" t="s">
        <v>2241</v>
      </c>
      <c r="B2418" s="19">
        <v>6940926</v>
      </c>
      <c r="C2418" s="19" t="s">
        <v>7610</v>
      </c>
      <c r="D2418" s="19">
        <v>377308</v>
      </c>
      <c r="E2418" s="19">
        <v>4595714</v>
      </c>
      <c r="F2418" s="19">
        <v>27</v>
      </c>
      <c r="G2418" s="36">
        <v>45632</v>
      </c>
      <c r="H2418" s="19">
        <v>0</v>
      </c>
      <c r="I2418" s="19">
        <v>1</v>
      </c>
      <c r="J2418" s="19">
        <v>0</v>
      </c>
      <c r="L2418" s="19">
        <v>1</v>
      </c>
      <c r="O2418" s="19">
        <v>139166</v>
      </c>
      <c r="P2418" s="229">
        <v>45632.459062499998</v>
      </c>
      <c r="Q2418" s="19">
        <v>139.166</v>
      </c>
      <c r="R2418" s="19" t="s">
        <v>43</v>
      </c>
      <c r="S2418" s="19" t="s">
        <v>2241</v>
      </c>
    </row>
    <row r="2419" spans="1:19" x14ac:dyDescent="0.25">
      <c r="A2419" s="19" t="s">
        <v>2241</v>
      </c>
      <c r="B2419" s="19">
        <v>6940926</v>
      </c>
      <c r="C2419" s="19" t="s">
        <v>7610</v>
      </c>
      <c r="D2419" s="19">
        <v>377308</v>
      </c>
      <c r="E2419" s="19">
        <v>4595714</v>
      </c>
      <c r="F2419" s="19">
        <v>28</v>
      </c>
      <c r="G2419" s="36">
        <v>45632</v>
      </c>
      <c r="H2419" s="19">
        <v>0</v>
      </c>
      <c r="I2419" s="19">
        <v>0</v>
      </c>
      <c r="J2419" s="19">
        <v>1934</v>
      </c>
      <c r="K2419" s="19" t="s">
        <v>160</v>
      </c>
      <c r="L2419" s="19">
        <v>1</v>
      </c>
      <c r="O2419" s="19">
        <v>911144</v>
      </c>
      <c r="P2419" s="229">
        <v>45632.469606481478</v>
      </c>
      <c r="Q2419" s="19">
        <v>911.14400000000001</v>
      </c>
      <c r="R2419" s="19" t="s">
        <v>43</v>
      </c>
      <c r="S2419" s="19" t="s">
        <v>2241</v>
      </c>
    </row>
    <row r="2420" spans="1:19" x14ac:dyDescent="0.25">
      <c r="A2420" s="19" t="s">
        <v>2241</v>
      </c>
      <c r="B2420" s="19">
        <v>6940926</v>
      </c>
      <c r="C2420" s="19" t="s">
        <v>7610</v>
      </c>
      <c r="D2420" s="19">
        <v>377308</v>
      </c>
      <c r="E2420" s="19">
        <v>4595714</v>
      </c>
      <c r="F2420" s="19">
        <v>29</v>
      </c>
      <c r="G2420" s="36">
        <v>45632</v>
      </c>
      <c r="H2420" s="19">
        <v>0</v>
      </c>
      <c r="I2420" s="19">
        <v>1</v>
      </c>
      <c r="J2420" s="19">
        <v>0</v>
      </c>
      <c r="L2420" s="19">
        <v>1</v>
      </c>
      <c r="O2420" s="19">
        <v>2608223</v>
      </c>
      <c r="P2420" s="229">
        <v>45632.499791666669</v>
      </c>
      <c r="Q2420" s="19">
        <v>2608.223</v>
      </c>
      <c r="R2420" s="19" t="s">
        <v>43</v>
      </c>
      <c r="S2420" s="19" t="s">
        <v>2241</v>
      </c>
    </row>
    <row r="2421" spans="1:19" x14ac:dyDescent="0.25">
      <c r="A2421" s="19" t="s">
        <v>2241</v>
      </c>
      <c r="B2421" s="19">
        <v>6940926</v>
      </c>
      <c r="C2421" s="19" t="s">
        <v>7610</v>
      </c>
      <c r="D2421" s="19">
        <v>377308</v>
      </c>
      <c r="E2421" s="19">
        <v>4595714</v>
      </c>
      <c r="F2421" s="19">
        <v>30</v>
      </c>
      <c r="G2421" s="36">
        <v>45632</v>
      </c>
      <c r="H2421" s="19">
        <v>0</v>
      </c>
      <c r="I2421" s="19">
        <v>0</v>
      </c>
      <c r="J2421" s="19">
        <v>-3</v>
      </c>
      <c r="K2421" s="19" t="s">
        <v>185</v>
      </c>
      <c r="L2421" s="19">
        <v>1</v>
      </c>
      <c r="O2421" s="19">
        <v>5267</v>
      </c>
      <c r="P2421" s="229">
        <v>45632.499849537038</v>
      </c>
      <c r="Q2421" s="19">
        <v>5.2670000000000003</v>
      </c>
      <c r="R2421" s="19" t="s">
        <v>43</v>
      </c>
      <c r="S2421" s="19" t="s">
        <v>2241</v>
      </c>
    </row>
    <row r="2422" spans="1:19" x14ac:dyDescent="0.25">
      <c r="A2422" s="19" t="s">
        <v>2241</v>
      </c>
      <c r="B2422" s="19">
        <v>6940926</v>
      </c>
      <c r="C2422" s="19" t="s">
        <v>7610</v>
      </c>
      <c r="D2422" s="19">
        <v>377308</v>
      </c>
      <c r="E2422" s="19">
        <v>4595714</v>
      </c>
      <c r="F2422" s="19">
        <v>31</v>
      </c>
      <c r="G2422" s="36">
        <v>45632</v>
      </c>
      <c r="H2422" s="19">
        <v>1</v>
      </c>
      <c r="I2422" s="19">
        <v>0</v>
      </c>
      <c r="J2422" s="19">
        <v>0</v>
      </c>
      <c r="L2422" s="19">
        <v>1</v>
      </c>
      <c r="M2422" s="19">
        <v>4010427</v>
      </c>
      <c r="N2422" s="19" t="s">
        <v>215</v>
      </c>
      <c r="O2422" s="19">
        <v>887063</v>
      </c>
      <c r="P2422" s="229">
        <v>45632.510115740741</v>
      </c>
      <c r="Q2422" s="19">
        <v>887.06299999999999</v>
      </c>
      <c r="R2422" s="19" t="s">
        <v>43</v>
      </c>
      <c r="S2422" s="19" t="s">
        <v>2241</v>
      </c>
    </row>
    <row r="2423" spans="1:19" x14ac:dyDescent="0.25">
      <c r="A2423" s="19" t="s">
        <v>2241</v>
      </c>
      <c r="B2423" s="19">
        <v>6940926</v>
      </c>
      <c r="C2423" s="19" t="s">
        <v>7610</v>
      </c>
      <c r="D2423" s="19">
        <v>377308</v>
      </c>
      <c r="E2423" s="19">
        <v>4595714</v>
      </c>
      <c r="F2423" s="19">
        <v>32</v>
      </c>
      <c r="G2423" s="36">
        <v>45632</v>
      </c>
      <c r="H2423" s="19">
        <v>0</v>
      </c>
      <c r="I2423" s="19">
        <v>0</v>
      </c>
      <c r="J2423" s="19">
        <v>1938</v>
      </c>
      <c r="K2423" s="19" t="s">
        <v>163</v>
      </c>
      <c r="L2423" s="19">
        <v>1</v>
      </c>
      <c r="M2423" s="19">
        <v>4010427</v>
      </c>
      <c r="N2423" s="19" t="s">
        <v>215</v>
      </c>
      <c r="O2423" s="19">
        <v>9890</v>
      </c>
      <c r="P2423" s="229">
        <v>45632.510231481479</v>
      </c>
      <c r="Q2423" s="19">
        <v>9.89</v>
      </c>
      <c r="R2423" s="19" t="s">
        <v>43</v>
      </c>
      <c r="S2423" s="19" t="s">
        <v>2241</v>
      </c>
    </row>
    <row r="2424" spans="1:19" x14ac:dyDescent="0.25">
      <c r="A2424" s="19" t="s">
        <v>2241</v>
      </c>
      <c r="B2424" s="19">
        <v>6940926</v>
      </c>
      <c r="C2424" s="19" t="s">
        <v>7610</v>
      </c>
      <c r="D2424" s="19">
        <v>377308</v>
      </c>
      <c r="E2424" s="19">
        <v>4595714</v>
      </c>
      <c r="F2424" s="19">
        <v>33</v>
      </c>
      <c r="G2424" s="36">
        <v>45632</v>
      </c>
      <c r="H2424" s="19">
        <v>0</v>
      </c>
      <c r="I2424" s="19">
        <v>1</v>
      </c>
      <c r="J2424" s="19">
        <v>0</v>
      </c>
      <c r="L2424" s="19">
        <v>1</v>
      </c>
      <c r="O2424" s="19">
        <v>1693017</v>
      </c>
      <c r="P2424" s="229">
        <v>45632.529826388891</v>
      </c>
      <c r="Q2424" s="19">
        <v>1693.0170000000001</v>
      </c>
      <c r="R2424" s="19" t="s">
        <v>43</v>
      </c>
      <c r="S2424" s="19" t="s">
        <v>2241</v>
      </c>
    </row>
    <row r="2425" spans="1:19" x14ac:dyDescent="0.25">
      <c r="A2425" s="19" t="s">
        <v>2241</v>
      </c>
      <c r="B2425" s="19">
        <v>6940926</v>
      </c>
      <c r="C2425" s="19" t="s">
        <v>7610</v>
      </c>
      <c r="D2425" s="19">
        <v>377308</v>
      </c>
      <c r="E2425" s="19">
        <v>4595714</v>
      </c>
      <c r="F2425" s="19">
        <v>34</v>
      </c>
      <c r="G2425" s="36">
        <v>45632</v>
      </c>
      <c r="H2425" s="19">
        <v>0</v>
      </c>
      <c r="I2425" s="19">
        <v>0</v>
      </c>
      <c r="J2425" s="19">
        <v>-3</v>
      </c>
      <c r="K2425" s="19" t="s">
        <v>185</v>
      </c>
      <c r="L2425" s="19">
        <v>1</v>
      </c>
      <c r="O2425" s="19">
        <v>9476</v>
      </c>
      <c r="P2425" s="229">
        <v>45632.529942129629</v>
      </c>
      <c r="Q2425" s="19">
        <v>9.4760000000000009</v>
      </c>
      <c r="R2425" s="19" t="s">
        <v>43</v>
      </c>
      <c r="S2425" s="19" t="s">
        <v>2241</v>
      </c>
    </row>
    <row r="2426" spans="1:19" x14ac:dyDescent="0.25">
      <c r="A2426" s="19" t="s">
        <v>2241</v>
      </c>
      <c r="B2426" s="19">
        <v>6940926</v>
      </c>
      <c r="C2426" s="19" t="s">
        <v>7610</v>
      </c>
      <c r="D2426" s="19">
        <v>377308</v>
      </c>
      <c r="E2426" s="19">
        <v>4595714</v>
      </c>
      <c r="F2426" s="19">
        <v>35</v>
      </c>
      <c r="G2426" s="36">
        <v>45632</v>
      </c>
      <c r="H2426" s="19">
        <v>1</v>
      </c>
      <c r="I2426" s="19">
        <v>0</v>
      </c>
      <c r="J2426" s="19">
        <v>0</v>
      </c>
      <c r="L2426" s="19">
        <v>1</v>
      </c>
      <c r="M2426" s="19">
        <v>4010427</v>
      </c>
      <c r="N2426" s="19" t="s">
        <v>215</v>
      </c>
      <c r="O2426" s="19">
        <v>591310</v>
      </c>
      <c r="P2426" s="229">
        <v>45632.536782407406</v>
      </c>
      <c r="Q2426" s="19">
        <v>591.30999999999995</v>
      </c>
      <c r="R2426" s="19" t="s">
        <v>43</v>
      </c>
      <c r="S2426" s="19" t="s">
        <v>2241</v>
      </c>
    </row>
    <row r="2427" spans="1:19" x14ac:dyDescent="0.25">
      <c r="A2427" s="19" t="s">
        <v>2241</v>
      </c>
      <c r="B2427" s="19">
        <v>6940926</v>
      </c>
      <c r="C2427" s="19" t="s">
        <v>7610</v>
      </c>
      <c r="D2427" s="19">
        <v>377308</v>
      </c>
      <c r="E2427" s="19">
        <v>4595714</v>
      </c>
      <c r="F2427" s="19">
        <v>36</v>
      </c>
      <c r="G2427" s="36">
        <v>45632</v>
      </c>
      <c r="H2427" s="19">
        <v>0</v>
      </c>
      <c r="I2427" s="19">
        <v>0</v>
      </c>
      <c r="J2427" s="19">
        <v>1938</v>
      </c>
      <c r="K2427" s="19" t="s">
        <v>163</v>
      </c>
      <c r="L2427" s="19">
        <v>1</v>
      </c>
      <c r="M2427" s="19">
        <v>4010427</v>
      </c>
      <c r="N2427" s="19" t="s">
        <v>215</v>
      </c>
      <c r="O2427" s="19">
        <v>313004</v>
      </c>
      <c r="P2427" s="229">
        <v>45632.540405092594</v>
      </c>
      <c r="Q2427" s="19">
        <v>313.00400000000002</v>
      </c>
      <c r="R2427" s="19" t="s">
        <v>43</v>
      </c>
      <c r="S2427" s="19" t="s">
        <v>2241</v>
      </c>
    </row>
    <row r="2428" spans="1:19" x14ac:dyDescent="0.25">
      <c r="A2428" s="19" t="s">
        <v>2241</v>
      </c>
      <c r="B2428" s="19">
        <v>6940926</v>
      </c>
      <c r="C2428" s="19" t="s">
        <v>7610</v>
      </c>
      <c r="D2428" s="19">
        <v>377308</v>
      </c>
      <c r="E2428" s="19">
        <v>4595714</v>
      </c>
      <c r="F2428" s="19">
        <v>37</v>
      </c>
      <c r="G2428" s="36">
        <v>45632</v>
      </c>
      <c r="H2428" s="19">
        <v>0</v>
      </c>
      <c r="I2428" s="19">
        <v>1</v>
      </c>
      <c r="J2428" s="19">
        <v>0</v>
      </c>
      <c r="L2428" s="19">
        <v>1</v>
      </c>
      <c r="O2428" s="19">
        <v>177020</v>
      </c>
      <c r="P2428" s="229">
        <v>45632.542453703703</v>
      </c>
      <c r="Q2428" s="19">
        <v>177.02</v>
      </c>
      <c r="R2428" s="19" t="s">
        <v>43</v>
      </c>
      <c r="S2428" s="19" t="s">
        <v>2241</v>
      </c>
    </row>
    <row r="2429" spans="1:19" x14ac:dyDescent="0.25">
      <c r="A2429" s="19" t="s">
        <v>2241</v>
      </c>
      <c r="B2429" s="19">
        <v>6940926</v>
      </c>
      <c r="C2429" s="19" t="s">
        <v>7610</v>
      </c>
      <c r="D2429" s="19">
        <v>377308</v>
      </c>
      <c r="E2429" s="19">
        <v>4595714</v>
      </c>
      <c r="F2429" s="19">
        <v>38</v>
      </c>
      <c r="G2429" s="36">
        <v>45632</v>
      </c>
      <c r="H2429" s="19">
        <v>0</v>
      </c>
      <c r="I2429" s="19">
        <v>0</v>
      </c>
      <c r="J2429" s="19">
        <v>-3</v>
      </c>
      <c r="K2429" s="19" t="s">
        <v>185</v>
      </c>
      <c r="L2429" s="19">
        <v>1</v>
      </c>
      <c r="O2429" s="19">
        <v>3716</v>
      </c>
      <c r="P2429" s="229">
        <v>45632.542500000003</v>
      </c>
      <c r="Q2429" s="19">
        <v>3.7160000000000002</v>
      </c>
      <c r="R2429" s="19" t="s">
        <v>43</v>
      </c>
      <c r="S2429" s="19" t="s">
        <v>2241</v>
      </c>
    </row>
    <row r="2430" spans="1:19" x14ac:dyDescent="0.25">
      <c r="A2430" s="19" t="s">
        <v>2241</v>
      </c>
      <c r="B2430" s="19">
        <v>6940926</v>
      </c>
      <c r="C2430" s="19" t="s">
        <v>7610</v>
      </c>
      <c r="D2430" s="19">
        <v>377308</v>
      </c>
      <c r="E2430" s="19">
        <v>4595714</v>
      </c>
      <c r="F2430" s="19">
        <v>39</v>
      </c>
      <c r="G2430" s="36">
        <v>45632</v>
      </c>
      <c r="H2430" s="19">
        <v>1</v>
      </c>
      <c r="I2430" s="19">
        <v>0</v>
      </c>
      <c r="J2430" s="19">
        <v>0</v>
      </c>
      <c r="L2430" s="19">
        <v>1</v>
      </c>
      <c r="M2430" s="19">
        <v>4010427</v>
      </c>
      <c r="N2430" s="19" t="s">
        <v>215</v>
      </c>
      <c r="O2430" s="19">
        <v>314844</v>
      </c>
      <c r="P2430" s="229">
        <v>45632.54614583333</v>
      </c>
      <c r="Q2430" s="19">
        <v>314.84399999999999</v>
      </c>
      <c r="R2430" s="19" t="s">
        <v>43</v>
      </c>
      <c r="S2430" s="19" t="s">
        <v>2241</v>
      </c>
    </row>
    <row r="2431" spans="1:19" x14ac:dyDescent="0.25">
      <c r="A2431" s="19" t="s">
        <v>2241</v>
      </c>
      <c r="B2431" s="19">
        <v>6940926</v>
      </c>
      <c r="C2431" s="19" t="s">
        <v>7610</v>
      </c>
      <c r="D2431" s="19">
        <v>377308</v>
      </c>
      <c r="E2431" s="19">
        <v>4595714</v>
      </c>
      <c r="F2431" s="19">
        <v>40</v>
      </c>
      <c r="G2431" s="36">
        <v>45632</v>
      </c>
      <c r="H2431" s="19">
        <v>0</v>
      </c>
      <c r="I2431" s="19">
        <v>0</v>
      </c>
      <c r="J2431" s="19">
        <v>1938</v>
      </c>
      <c r="K2431" s="19" t="s">
        <v>163</v>
      </c>
      <c r="L2431" s="19">
        <v>1</v>
      </c>
      <c r="M2431" s="19">
        <v>4010427</v>
      </c>
      <c r="N2431" s="19" t="s">
        <v>215</v>
      </c>
      <c r="O2431" s="19">
        <v>8376</v>
      </c>
      <c r="P2431" s="229">
        <v>45632.546238425923</v>
      </c>
      <c r="Q2431" s="19">
        <v>8.3759999999999994</v>
      </c>
      <c r="R2431" s="19" t="s">
        <v>43</v>
      </c>
      <c r="S2431" s="19" t="s">
        <v>2241</v>
      </c>
    </row>
    <row r="2432" spans="1:19" x14ac:dyDescent="0.25">
      <c r="A2432" s="19" t="s">
        <v>2241</v>
      </c>
      <c r="B2432" s="19">
        <v>6940926</v>
      </c>
      <c r="C2432" s="19" t="s">
        <v>7610</v>
      </c>
      <c r="D2432" s="19">
        <v>377308</v>
      </c>
      <c r="E2432" s="19">
        <v>4595714</v>
      </c>
      <c r="F2432" s="19">
        <v>41</v>
      </c>
      <c r="G2432" s="36">
        <v>45632</v>
      </c>
      <c r="H2432" s="19">
        <v>0</v>
      </c>
      <c r="I2432" s="19">
        <v>1</v>
      </c>
      <c r="J2432" s="19">
        <v>0</v>
      </c>
      <c r="L2432" s="19">
        <v>1</v>
      </c>
      <c r="O2432" s="19">
        <v>2980</v>
      </c>
      <c r="P2432" s="229">
        <v>45632.546273148146</v>
      </c>
      <c r="Q2432" s="19">
        <v>2.98</v>
      </c>
      <c r="R2432" s="19" t="s">
        <v>43</v>
      </c>
      <c r="S2432" s="19" t="s">
        <v>2241</v>
      </c>
    </row>
    <row r="2433" spans="1:19" x14ac:dyDescent="0.25">
      <c r="A2433" s="19" t="s">
        <v>2241</v>
      </c>
      <c r="B2433" s="19">
        <v>6940926</v>
      </c>
      <c r="C2433" s="19" t="s">
        <v>7610</v>
      </c>
      <c r="D2433" s="19">
        <v>377308</v>
      </c>
      <c r="E2433" s="19">
        <v>4595714</v>
      </c>
      <c r="F2433" s="19">
        <v>42</v>
      </c>
      <c r="G2433" s="36">
        <v>45632</v>
      </c>
      <c r="H2433" s="19">
        <v>0</v>
      </c>
      <c r="I2433" s="19">
        <v>0</v>
      </c>
      <c r="J2433" s="19">
        <v>1933</v>
      </c>
      <c r="K2433" s="19" t="s">
        <v>167</v>
      </c>
      <c r="L2433" s="19">
        <v>1</v>
      </c>
      <c r="O2433" s="19">
        <v>3548660</v>
      </c>
      <c r="P2433" s="229">
        <v>45632.58734953704</v>
      </c>
      <c r="Q2433" s="19">
        <v>3548.66</v>
      </c>
      <c r="R2433" s="19" t="s">
        <v>43</v>
      </c>
      <c r="S2433" s="19" t="s">
        <v>2241</v>
      </c>
    </row>
    <row r="2434" spans="1:19" x14ac:dyDescent="0.25">
      <c r="A2434" s="19" t="s">
        <v>2241</v>
      </c>
      <c r="B2434" s="19">
        <v>6940926</v>
      </c>
      <c r="C2434" s="19" t="s">
        <v>7610</v>
      </c>
      <c r="D2434" s="19">
        <v>377308</v>
      </c>
      <c r="E2434" s="19">
        <v>4595714</v>
      </c>
      <c r="F2434" s="19">
        <v>43</v>
      </c>
      <c r="G2434" s="36">
        <v>45632</v>
      </c>
      <c r="H2434" s="19">
        <v>0</v>
      </c>
      <c r="I2434" s="19">
        <v>1</v>
      </c>
      <c r="J2434" s="19">
        <v>0</v>
      </c>
      <c r="L2434" s="19">
        <v>1</v>
      </c>
      <c r="O2434" s="19">
        <v>1498400</v>
      </c>
      <c r="P2434" s="229">
        <v>45632.604687500003</v>
      </c>
      <c r="Q2434" s="19">
        <v>1498.4</v>
      </c>
      <c r="R2434" s="19" t="s">
        <v>43</v>
      </c>
      <c r="S2434" s="19" t="s">
        <v>2241</v>
      </c>
    </row>
    <row r="2435" spans="1:19" x14ac:dyDescent="0.25">
      <c r="A2435" s="19" t="s">
        <v>2241</v>
      </c>
      <c r="B2435" s="19">
        <v>6940926</v>
      </c>
      <c r="C2435" s="19" t="s">
        <v>7610</v>
      </c>
      <c r="D2435" s="19">
        <v>377308</v>
      </c>
      <c r="E2435" s="19">
        <v>4595714</v>
      </c>
      <c r="F2435" s="19">
        <v>44</v>
      </c>
      <c r="G2435" s="36">
        <v>45632</v>
      </c>
      <c r="H2435" s="19">
        <v>0</v>
      </c>
      <c r="I2435" s="19">
        <v>0</v>
      </c>
      <c r="J2435" s="19">
        <v>-3</v>
      </c>
      <c r="K2435" s="19" t="s">
        <v>185</v>
      </c>
      <c r="L2435" s="19">
        <v>1</v>
      </c>
      <c r="O2435" s="19">
        <v>13854</v>
      </c>
      <c r="P2435" s="229">
        <v>45632.604849537034</v>
      </c>
      <c r="Q2435" s="19">
        <v>13.853999999999999</v>
      </c>
      <c r="R2435" s="19" t="s">
        <v>43</v>
      </c>
      <c r="S2435" s="19" t="s">
        <v>2241</v>
      </c>
    </row>
    <row r="2436" spans="1:19" x14ac:dyDescent="0.25">
      <c r="A2436" s="19" t="s">
        <v>2241</v>
      </c>
      <c r="B2436" s="19">
        <v>6940926</v>
      </c>
      <c r="C2436" s="19" t="s">
        <v>7610</v>
      </c>
      <c r="D2436" s="19">
        <v>377308</v>
      </c>
      <c r="E2436" s="19">
        <v>4595714</v>
      </c>
      <c r="F2436" s="19">
        <v>45</v>
      </c>
      <c r="G2436" s="36">
        <v>45632</v>
      </c>
      <c r="H2436" s="19">
        <v>1</v>
      </c>
      <c r="I2436" s="19">
        <v>0</v>
      </c>
      <c r="J2436" s="19">
        <v>0</v>
      </c>
      <c r="L2436" s="19">
        <v>1</v>
      </c>
      <c r="M2436" s="19">
        <v>4010427</v>
      </c>
      <c r="N2436" s="19" t="s">
        <v>215</v>
      </c>
      <c r="O2436" s="19">
        <v>1229096</v>
      </c>
      <c r="P2436" s="229">
        <v>45632.619074074071</v>
      </c>
      <c r="Q2436" s="19">
        <v>1229.096</v>
      </c>
      <c r="R2436" s="19" t="s">
        <v>43</v>
      </c>
      <c r="S2436" s="19" t="s">
        <v>2241</v>
      </c>
    </row>
    <row r="2437" spans="1:19" x14ac:dyDescent="0.25">
      <c r="A2437" s="19" t="s">
        <v>2241</v>
      </c>
      <c r="B2437" s="19">
        <v>6940926</v>
      </c>
      <c r="C2437" s="19" t="s">
        <v>7610</v>
      </c>
      <c r="D2437" s="19">
        <v>377308</v>
      </c>
      <c r="E2437" s="19">
        <v>4595714</v>
      </c>
      <c r="F2437" s="19">
        <v>46</v>
      </c>
      <c r="G2437" s="36">
        <v>45632</v>
      </c>
      <c r="H2437" s="19">
        <v>0</v>
      </c>
      <c r="I2437" s="19">
        <v>0</v>
      </c>
      <c r="J2437" s="19">
        <v>1938</v>
      </c>
      <c r="K2437" s="19" t="s">
        <v>163</v>
      </c>
      <c r="L2437" s="19">
        <v>1</v>
      </c>
      <c r="M2437" s="19">
        <v>4010427</v>
      </c>
      <c r="N2437" s="19" t="s">
        <v>215</v>
      </c>
      <c r="O2437" s="19">
        <v>6687</v>
      </c>
      <c r="P2437" s="229">
        <v>45632.619155092594</v>
      </c>
      <c r="Q2437" s="19">
        <v>6.6870000000000003</v>
      </c>
      <c r="R2437" s="19" t="s">
        <v>43</v>
      </c>
      <c r="S2437" s="19" t="s">
        <v>2241</v>
      </c>
    </row>
    <row r="2438" spans="1:19" x14ac:dyDescent="0.25">
      <c r="A2438" s="19" t="s">
        <v>2241</v>
      </c>
      <c r="B2438" s="19">
        <v>6940926</v>
      </c>
      <c r="C2438" s="19" t="s">
        <v>7610</v>
      </c>
      <c r="D2438" s="19">
        <v>377308</v>
      </c>
      <c r="E2438" s="19">
        <v>4595714</v>
      </c>
      <c r="F2438" s="19">
        <v>47</v>
      </c>
      <c r="G2438" s="36">
        <v>45632</v>
      </c>
      <c r="H2438" s="19">
        <v>0</v>
      </c>
      <c r="I2438" s="19">
        <v>1</v>
      </c>
      <c r="J2438" s="19">
        <v>0</v>
      </c>
      <c r="L2438" s="19">
        <v>1</v>
      </c>
      <c r="O2438" s="19">
        <v>1265983</v>
      </c>
      <c r="P2438" s="229">
        <v>45632.63380787037</v>
      </c>
      <c r="Q2438" s="19">
        <v>1265.9829999999999</v>
      </c>
      <c r="R2438" s="19" t="s">
        <v>43</v>
      </c>
      <c r="S2438" s="19" t="s">
        <v>2241</v>
      </c>
    </row>
    <row r="2439" spans="1:19" x14ac:dyDescent="0.25">
      <c r="A2439" s="19" t="s">
        <v>2241</v>
      </c>
      <c r="B2439" s="19">
        <v>6940926</v>
      </c>
      <c r="C2439" s="19" t="s">
        <v>7610</v>
      </c>
      <c r="D2439" s="19">
        <v>377308</v>
      </c>
      <c r="E2439" s="19">
        <v>4595714</v>
      </c>
      <c r="F2439" s="19">
        <v>48</v>
      </c>
      <c r="G2439" s="36">
        <v>45632</v>
      </c>
      <c r="H2439" s="19">
        <v>1</v>
      </c>
      <c r="I2439" s="19">
        <v>0</v>
      </c>
      <c r="J2439" s="19">
        <v>0</v>
      </c>
      <c r="L2439" s="19">
        <v>1</v>
      </c>
      <c r="M2439" s="19">
        <v>431941</v>
      </c>
      <c r="N2439" s="19" t="s">
        <v>214</v>
      </c>
      <c r="O2439" s="19">
        <v>1433900</v>
      </c>
      <c r="P2439" s="229">
        <v>45632.650405092594</v>
      </c>
      <c r="Q2439" s="19">
        <v>1433.9</v>
      </c>
      <c r="R2439" s="19" t="s">
        <v>43</v>
      </c>
      <c r="S2439" s="19" t="s">
        <v>2241</v>
      </c>
    </row>
    <row r="2440" spans="1:19" x14ac:dyDescent="0.25">
      <c r="A2440" s="19" t="s">
        <v>2241</v>
      </c>
      <c r="B2440" s="19">
        <v>6940926</v>
      </c>
      <c r="C2440" s="19" t="s">
        <v>7610</v>
      </c>
      <c r="D2440" s="19">
        <v>377308</v>
      </c>
      <c r="E2440" s="19">
        <v>4595714</v>
      </c>
      <c r="F2440" s="19">
        <v>49</v>
      </c>
      <c r="G2440" s="36">
        <v>45632</v>
      </c>
      <c r="H2440" s="19">
        <v>0</v>
      </c>
      <c r="I2440" s="19">
        <v>0</v>
      </c>
      <c r="J2440" s="19">
        <v>1938</v>
      </c>
      <c r="K2440" s="19" t="s">
        <v>163</v>
      </c>
      <c r="L2440" s="19">
        <v>1</v>
      </c>
      <c r="M2440" s="19">
        <v>431941</v>
      </c>
      <c r="N2440" s="19" t="s">
        <v>214</v>
      </c>
      <c r="O2440" s="19">
        <v>686604</v>
      </c>
      <c r="P2440" s="229">
        <v>45632.65834490741</v>
      </c>
      <c r="Q2440" s="19">
        <v>686.60400000000004</v>
      </c>
      <c r="R2440" s="19" t="s">
        <v>43</v>
      </c>
      <c r="S2440" s="19" t="s">
        <v>2241</v>
      </c>
    </row>
    <row r="2441" spans="1:19" x14ac:dyDescent="0.25">
      <c r="A2441" s="19" t="s">
        <v>2241</v>
      </c>
      <c r="B2441" s="19">
        <v>6940926</v>
      </c>
      <c r="C2441" s="19" t="s">
        <v>7610</v>
      </c>
      <c r="D2441" s="19">
        <v>377308</v>
      </c>
      <c r="E2441" s="19">
        <v>4595714</v>
      </c>
      <c r="F2441" s="19">
        <v>50</v>
      </c>
      <c r="G2441" s="36">
        <v>45632</v>
      </c>
      <c r="H2441" s="19">
        <v>0</v>
      </c>
      <c r="I2441" s="19">
        <v>1</v>
      </c>
      <c r="J2441" s="19">
        <v>0</v>
      </c>
      <c r="L2441" s="19">
        <v>1</v>
      </c>
      <c r="O2441" s="19">
        <v>823340</v>
      </c>
      <c r="P2441" s="229">
        <v>45632.667870370373</v>
      </c>
      <c r="Q2441" s="19">
        <v>823.34</v>
      </c>
      <c r="R2441" s="19" t="s">
        <v>43</v>
      </c>
      <c r="S2441" s="19" t="s">
        <v>2241</v>
      </c>
    </row>
    <row r="2442" spans="1:19" x14ac:dyDescent="0.25">
      <c r="A2442" s="19" t="s">
        <v>2241</v>
      </c>
      <c r="B2442" s="19">
        <v>6940926</v>
      </c>
      <c r="C2442" s="19" t="s">
        <v>7610</v>
      </c>
      <c r="D2442" s="19">
        <v>377308</v>
      </c>
      <c r="E2442" s="19">
        <v>4595714</v>
      </c>
      <c r="F2442" s="19">
        <v>51</v>
      </c>
      <c r="G2442" s="36">
        <v>45632</v>
      </c>
      <c r="H2442" s="19">
        <v>0</v>
      </c>
      <c r="I2442" s="19">
        <v>0</v>
      </c>
      <c r="J2442" s="19">
        <v>1934</v>
      </c>
      <c r="K2442" s="19" t="s">
        <v>160</v>
      </c>
      <c r="L2442" s="19">
        <v>1</v>
      </c>
      <c r="O2442" s="19">
        <v>1415923</v>
      </c>
      <c r="P2442" s="229">
        <v>45632.684259259258</v>
      </c>
      <c r="Q2442" s="19">
        <v>1415.923</v>
      </c>
      <c r="R2442" s="19" t="s">
        <v>43</v>
      </c>
      <c r="S2442" s="19" t="s">
        <v>2241</v>
      </c>
    </row>
    <row r="2443" spans="1:19" x14ac:dyDescent="0.25">
      <c r="A2443" s="19" t="s">
        <v>2241</v>
      </c>
      <c r="B2443" s="19">
        <v>6940926</v>
      </c>
      <c r="C2443" s="19" t="s">
        <v>7610</v>
      </c>
      <c r="D2443" s="19">
        <v>377308</v>
      </c>
      <c r="E2443" s="19">
        <v>4595714</v>
      </c>
      <c r="F2443" s="19">
        <v>52</v>
      </c>
      <c r="G2443" s="36">
        <v>45632</v>
      </c>
      <c r="H2443" s="19">
        <v>0</v>
      </c>
      <c r="I2443" s="19">
        <v>1</v>
      </c>
      <c r="J2443" s="19">
        <v>0</v>
      </c>
      <c r="L2443" s="19">
        <v>1</v>
      </c>
      <c r="O2443" s="19">
        <v>2037530</v>
      </c>
      <c r="P2443" s="229">
        <v>45632.70784722222</v>
      </c>
      <c r="Q2443" s="19">
        <v>2037.53</v>
      </c>
      <c r="R2443" s="19" t="s">
        <v>43</v>
      </c>
      <c r="S2443" s="19" t="s">
        <v>2241</v>
      </c>
    </row>
    <row r="2444" spans="1:19" x14ac:dyDescent="0.25">
      <c r="A2444" s="19" t="s">
        <v>2241</v>
      </c>
      <c r="B2444" s="19">
        <v>6940926</v>
      </c>
      <c r="C2444" s="19" t="s">
        <v>7610</v>
      </c>
      <c r="D2444" s="19">
        <v>377308</v>
      </c>
      <c r="E2444" s="19">
        <v>4595714</v>
      </c>
      <c r="F2444" s="19">
        <v>53</v>
      </c>
      <c r="G2444" s="36">
        <v>45632</v>
      </c>
      <c r="H2444" s="19">
        <v>0</v>
      </c>
      <c r="I2444" s="19">
        <v>0</v>
      </c>
      <c r="J2444" s="19">
        <v>-3</v>
      </c>
      <c r="K2444" s="19" t="s">
        <v>185</v>
      </c>
      <c r="L2444" s="19">
        <v>1</v>
      </c>
      <c r="O2444" s="19">
        <v>9303</v>
      </c>
      <c r="P2444" s="229">
        <v>45632.707951388889</v>
      </c>
      <c r="Q2444" s="19">
        <v>9.3030000000000008</v>
      </c>
      <c r="R2444" s="19" t="s">
        <v>43</v>
      </c>
      <c r="S2444" s="19" t="s">
        <v>2241</v>
      </c>
    </row>
    <row r="2445" spans="1:19" x14ac:dyDescent="0.25">
      <c r="A2445" s="19" t="s">
        <v>2241</v>
      </c>
      <c r="B2445" s="19">
        <v>6940926</v>
      </c>
      <c r="C2445" s="19" t="s">
        <v>7610</v>
      </c>
      <c r="D2445" s="19">
        <v>377308</v>
      </c>
      <c r="E2445" s="19">
        <v>4595714</v>
      </c>
      <c r="F2445" s="19">
        <v>54</v>
      </c>
      <c r="G2445" s="36">
        <v>45632</v>
      </c>
      <c r="H2445" s="19">
        <v>1</v>
      </c>
      <c r="I2445" s="19">
        <v>0</v>
      </c>
      <c r="J2445" s="19">
        <v>0</v>
      </c>
      <c r="L2445" s="19">
        <v>1</v>
      </c>
      <c r="M2445" s="19">
        <v>4010427</v>
      </c>
      <c r="N2445" s="19" t="s">
        <v>215</v>
      </c>
      <c r="O2445" s="19">
        <v>282480</v>
      </c>
      <c r="P2445" s="229">
        <v>45632.711226851854</v>
      </c>
      <c r="Q2445" s="19">
        <v>282.48</v>
      </c>
      <c r="R2445" s="19" t="s">
        <v>43</v>
      </c>
      <c r="S2445" s="19" t="s">
        <v>2241</v>
      </c>
    </row>
    <row r="2446" spans="1:19" x14ac:dyDescent="0.25">
      <c r="A2446" s="19" t="s">
        <v>2241</v>
      </c>
      <c r="B2446" s="19">
        <v>6940926</v>
      </c>
      <c r="C2446" s="19" t="s">
        <v>7610</v>
      </c>
      <c r="D2446" s="19">
        <v>377308</v>
      </c>
      <c r="E2446" s="19">
        <v>4595714</v>
      </c>
      <c r="F2446" s="19">
        <v>55</v>
      </c>
      <c r="G2446" s="36">
        <v>45632</v>
      </c>
      <c r="H2446" s="19">
        <v>0</v>
      </c>
      <c r="I2446" s="19">
        <v>0</v>
      </c>
      <c r="J2446" s="19">
        <v>1938</v>
      </c>
      <c r="K2446" s="19" t="s">
        <v>163</v>
      </c>
      <c r="L2446" s="19">
        <v>1</v>
      </c>
      <c r="M2446" s="19">
        <v>4010427</v>
      </c>
      <c r="N2446" s="19" t="s">
        <v>215</v>
      </c>
      <c r="O2446" s="19">
        <v>3897</v>
      </c>
      <c r="P2446" s="229">
        <v>45632.711273148147</v>
      </c>
      <c r="Q2446" s="19">
        <v>3.8969999999999998</v>
      </c>
      <c r="R2446" s="19" t="s">
        <v>43</v>
      </c>
      <c r="S2446" s="19" t="s">
        <v>2241</v>
      </c>
    </row>
    <row r="2447" spans="1:19" x14ac:dyDescent="0.25">
      <c r="A2447" s="19" t="s">
        <v>2241</v>
      </c>
      <c r="B2447" s="19">
        <v>6940926</v>
      </c>
      <c r="C2447" s="19" t="s">
        <v>7610</v>
      </c>
      <c r="D2447" s="19">
        <v>377308</v>
      </c>
      <c r="E2447" s="19">
        <v>4595714</v>
      </c>
      <c r="F2447" s="19">
        <v>56</v>
      </c>
      <c r="G2447" s="36">
        <v>45632</v>
      </c>
      <c r="H2447" s="19">
        <v>0</v>
      </c>
      <c r="I2447" s="19">
        <v>1</v>
      </c>
      <c r="J2447" s="19">
        <v>0</v>
      </c>
      <c r="L2447" s="19">
        <v>1</v>
      </c>
      <c r="O2447" s="19">
        <v>3512757</v>
      </c>
      <c r="P2447" s="229">
        <v>45632.751921296294</v>
      </c>
      <c r="Q2447" s="19">
        <v>3512.7570000000001</v>
      </c>
      <c r="R2447" s="19" t="s">
        <v>43</v>
      </c>
      <c r="S2447" s="19" t="s">
        <v>2241</v>
      </c>
    </row>
    <row r="2448" spans="1:19" x14ac:dyDescent="0.25">
      <c r="A2448" s="19" t="s">
        <v>2241</v>
      </c>
      <c r="B2448" s="19">
        <v>6940926</v>
      </c>
      <c r="C2448" s="19" t="s">
        <v>7610</v>
      </c>
      <c r="D2448" s="19">
        <v>377308</v>
      </c>
      <c r="E2448" s="19">
        <v>4595714</v>
      </c>
      <c r="F2448" s="19">
        <v>57</v>
      </c>
      <c r="G2448" s="36">
        <v>45632</v>
      </c>
      <c r="H2448" s="19">
        <v>0</v>
      </c>
      <c r="I2448" s="19">
        <v>0</v>
      </c>
      <c r="J2448" s="19">
        <v>0</v>
      </c>
      <c r="L2448" s="19">
        <v>2</v>
      </c>
      <c r="O2448" s="19">
        <v>0</v>
      </c>
      <c r="P2448" s="229">
        <v>45632.751921296294</v>
      </c>
      <c r="Q2448" s="19">
        <v>0</v>
      </c>
      <c r="R2448" s="19" t="s">
        <v>43</v>
      </c>
      <c r="S2448" s="19" t="s">
        <v>2241</v>
      </c>
    </row>
    <row r="2449" spans="1:19" x14ac:dyDescent="0.25">
      <c r="A2449" s="62" t="s">
        <v>307</v>
      </c>
      <c r="B2449" s="19">
        <v>39483598</v>
      </c>
      <c r="C2449" s="19" t="s">
        <v>7606</v>
      </c>
      <c r="D2449" s="19">
        <v>2441596</v>
      </c>
      <c r="E2449" s="19">
        <v>4595714</v>
      </c>
      <c r="F2449" s="19">
        <v>1</v>
      </c>
      <c r="G2449" s="36">
        <v>45628</v>
      </c>
      <c r="H2449" s="19">
        <v>0</v>
      </c>
      <c r="I2449" s="19">
        <v>0</v>
      </c>
      <c r="J2449" s="19">
        <v>0</v>
      </c>
      <c r="L2449" s="19">
        <v>0</v>
      </c>
      <c r="O2449" s="19">
        <v>3</v>
      </c>
      <c r="P2449" s="229">
        <v>45628.200474537036</v>
      </c>
      <c r="Q2449" s="19">
        <v>3.0000000000000001E-3</v>
      </c>
      <c r="R2449" s="19" t="s">
        <v>52</v>
      </c>
      <c r="S2449" s="62" t="s">
        <v>307</v>
      </c>
    </row>
    <row r="2450" spans="1:19" x14ac:dyDescent="0.25">
      <c r="A2450" s="62" t="s">
        <v>307</v>
      </c>
      <c r="B2450" s="19">
        <v>39483598</v>
      </c>
      <c r="C2450" s="19" t="s">
        <v>7606</v>
      </c>
      <c r="D2450" s="19">
        <v>2441596</v>
      </c>
      <c r="E2450" s="19">
        <v>4595714</v>
      </c>
      <c r="F2450" s="19">
        <v>2</v>
      </c>
      <c r="G2450" s="36">
        <v>45628</v>
      </c>
      <c r="H2450" s="19">
        <v>0</v>
      </c>
      <c r="I2450" s="19">
        <v>0</v>
      </c>
      <c r="J2450" s="19">
        <v>0</v>
      </c>
      <c r="L2450" s="19">
        <v>1</v>
      </c>
      <c r="O2450" s="19">
        <v>7687</v>
      </c>
      <c r="P2450" s="229">
        <v>45628.200555555559</v>
      </c>
      <c r="Q2450" s="19">
        <v>7.6870000000000003</v>
      </c>
      <c r="R2450" s="19" t="s">
        <v>52</v>
      </c>
      <c r="S2450" s="62" t="s">
        <v>307</v>
      </c>
    </row>
    <row r="2451" spans="1:19" x14ac:dyDescent="0.25">
      <c r="A2451" s="62" t="s">
        <v>307</v>
      </c>
      <c r="B2451" s="19">
        <v>39483598</v>
      </c>
      <c r="C2451" s="19" t="s">
        <v>7606</v>
      </c>
      <c r="D2451" s="19">
        <v>2441596</v>
      </c>
      <c r="E2451" s="19">
        <v>4595714</v>
      </c>
      <c r="F2451" s="19">
        <v>3</v>
      </c>
      <c r="G2451" s="36">
        <v>45628</v>
      </c>
      <c r="H2451" s="19">
        <v>0</v>
      </c>
      <c r="I2451" s="19">
        <v>1</v>
      </c>
      <c r="J2451" s="19">
        <v>0</v>
      </c>
      <c r="L2451" s="19">
        <v>1</v>
      </c>
      <c r="O2451" s="19">
        <v>1451003</v>
      </c>
      <c r="P2451" s="229">
        <v>45628.217349537037</v>
      </c>
      <c r="Q2451" s="19">
        <v>1451.0029999999999</v>
      </c>
      <c r="R2451" s="19" t="s">
        <v>52</v>
      </c>
      <c r="S2451" s="62" t="s">
        <v>307</v>
      </c>
    </row>
    <row r="2452" spans="1:19" x14ac:dyDescent="0.25">
      <c r="A2452" s="62" t="s">
        <v>307</v>
      </c>
      <c r="B2452" s="19">
        <v>39483598</v>
      </c>
      <c r="C2452" s="19" t="s">
        <v>7606</v>
      </c>
      <c r="D2452" s="19">
        <v>2441596</v>
      </c>
      <c r="E2452" s="19">
        <v>4595714</v>
      </c>
      <c r="F2452" s="19">
        <v>4</v>
      </c>
      <c r="G2452" s="36">
        <v>45628</v>
      </c>
      <c r="H2452" s="19">
        <v>0</v>
      </c>
      <c r="I2452" s="19">
        <v>0</v>
      </c>
      <c r="J2452" s="19">
        <v>1934</v>
      </c>
      <c r="K2452" s="19" t="s">
        <v>160</v>
      </c>
      <c r="L2452" s="19">
        <v>1</v>
      </c>
      <c r="O2452" s="19">
        <v>276707</v>
      </c>
      <c r="P2452" s="229">
        <v>45628.220555555556</v>
      </c>
      <c r="Q2452" s="19">
        <v>276.70699999999999</v>
      </c>
      <c r="R2452" s="19" t="s">
        <v>52</v>
      </c>
      <c r="S2452" s="62" t="s">
        <v>307</v>
      </c>
    </row>
    <row r="2453" spans="1:19" x14ac:dyDescent="0.25">
      <c r="A2453" s="62" t="s">
        <v>307</v>
      </c>
      <c r="B2453" s="19">
        <v>39483598</v>
      </c>
      <c r="C2453" s="19" t="s">
        <v>7606</v>
      </c>
      <c r="D2453" s="19">
        <v>2441596</v>
      </c>
      <c r="E2453" s="19">
        <v>4595714</v>
      </c>
      <c r="F2453" s="19">
        <v>5</v>
      </c>
      <c r="G2453" s="36">
        <v>45628</v>
      </c>
      <c r="H2453" s="19">
        <v>0</v>
      </c>
      <c r="I2453" s="19">
        <v>1</v>
      </c>
      <c r="J2453" s="19">
        <v>0</v>
      </c>
      <c r="L2453" s="19">
        <v>1</v>
      </c>
      <c r="O2453" s="19">
        <v>1824700</v>
      </c>
      <c r="P2453" s="229">
        <v>45628.241678240738</v>
      </c>
      <c r="Q2453" s="19">
        <v>1824.7</v>
      </c>
      <c r="R2453" s="19" t="s">
        <v>52</v>
      </c>
      <c r="S2453" s="62" t="s">
        <v>307</v>
      </c>
    </row>
    <row r="2454" spans="1:19" x14ac:dyDescent="0.25">
      <c r="A2454" s="62" t="s">
        <v>307</v>
      </c>
      <c r="B2454" s="19">
        <v>39483598</v>
      </c>
      <c r="C2454" s="19" t="s">
        <v>7606</v>
      </c>
      <c r="D2454" s="19">
        <v>2441596</v>
      </c>
      <c r="E2454" s="19">
        <v>4595714</v>
      </c>
      <c r="F2454" s="19">
        <v>6</v>
      </c>
      <c r="G2454" s="36">
        <v>45628</v>
      </c>
      <c r="H2454" s="19">
        <v>0</v>
      </c>
      <c r="I2454" s="19">
        <v>0</v>
      </c>
      <c r="J2454" s="19">
        <v>1931</v>
      </c>
      <c r="K2454" s="19" t="s">
        <v>168</v>
      </c>
      <c r="L2454" s="19">
        <v>1</v>
      </c>
      <c r="O2454" s="19">
        <v>3191646</v>
      </c>
      <c r="P2454" s="229">
        <v>45628.278611111113</v>
      </c>
      <c r="Q2454" s="19">
        <v>3191.6460000000002</v>
      </c>
      <c r="R2454" s="19" t="s">
        <v>52</v>
      </c>
      <c r="S2454" s="62" t="s">
        <v>307</v>
      </c>
    </row>
    <row r="2455" spans="1:19" x14ac:dyDescent="0.25">
      <c r="A2455" s="62" t="s">
        <v>307</v>
      </c>
      <c r="B2455" s="19">
        <v>39483598</v>
      </c>
      <c r="C2455" s="19" t="s">
        <v>7606</v>
      </c>
      <c r="D2455" s="19">
        <v>2441596</v>
      </c>
      <c r="E2455" s="19">
        <v>4595714</v>
      </c>
      <c r="F2455" s="19">
        <v>7</v>
      </c>
      <c r="G2455" s="36">
        <v>45628</v>
      </c>
      <c r="H2455" s="19">
        <v>0</v>
      </c>
      <c r="I2455" s="19">
        <v>1</v>
      </c>
      <c r="J2455" s="19">
        <v>0</v>
      </c>
      <c r="L2455" s="19">
        <v>1</v>
      </c>
      <c r="O2455" s="19">
        <v>2336964</v>
      </c>
      <c r="P2455" s="229">
        <v>45628.305659722224</v>
      </c>
      <c r="Q2455" s="19">
        <v>2336.9639999999999</v>
      </c>
      <c r="R2455" s="19" t="s">
        <v>52</v>
      </c>
      <c r="S2455" s="62" t="s">
        <v>307</v>
      </c>
    </row>
    <row r="2456" spans="1:19" x14ac:dyDescent="0.25">
      <c r="A2456" s="62" t="s">
        <v>307</v>
      </c>
      <c r="B2456" s="19">
        <v>39483598</v>
      </c>
      <c r="C2456" s="19" t="s">
        <v>7606</v>
      </c>
      <c r="D2456" s="19">
        <v>2441596</v>
      </c>
      <c r="E2456" s="19">
        <v>4595714</v>
      </c>
      <c r="F2456" s="19">
        <v>8</v>
      </c>
      <c r="G2456" s="36">
        <v>45628</v>
      </c>
      <c r="H2456" s="19">
        <v>0</v>
      </c>
      <c r="I2456" s="19">
        <v>0</v>
      </c>
      <c r="J2456" s="19">
        <v>1933</v>
      </c>
      <c r="K2456" s="19" t="s">
        <v>167</v>
      </c>
      <c r="L2456" s="19">
        <v>1</v>
      </c>
      <c r="O2456" s="19">
        <v>3718386</v>
      </c>
      <c r="P2456" s="229">
        <v>45628.348703703705</v>
      </c>
      <c r="Q2456" s="19">
        <v>3718.386</v>
      </c>
      <c r="R2456" s="19" t="s">
        <v>52</v>
      </c>
      <c r="S2456" s="62" t="s">
        <v>307</v>
      </c>
    </row>
    <row r="2457" spans="1:19" x14ac:dyDescent="0.25">
      <c r="A2457" s="62" t="s">
        <v>307</v>
      </c>
      <c r="B2457" s="19">
        <v>39483598</v>
      </c>
      <c r="C2457" s="19" t="s">
        <v>7606</v>
      </c>
      <c r="D2457" s="19">
        <v>2441596</v>
      </c>
      <c r="E2457" s="19">
        <v>4595714</v>
      </c>
      <c r="F2457" s="19">
        <v>9</v>
      </c>
      <c r="G2457" s="36">
        <v>45628</v>
      </c>
      <c r="H2457" s="19">
        <v>0</v>
      </c>
      <c r="I2457" s="19">
        <v>1</v>
      </c>
      <c r="J2457" s="19">
        <v>0</v>
      </c>
      <c r="L2457" s="19">
        <v>1</v>
      </c>
      <c r="O2457" s="19">
        <v>2808850</v>
      </c>
      <c r="P2457" s="229">
        <v>45628.381215277775</v>
      </c>
      <c r="Q2457" s="19">
        <v>2808.85</v>
      </c>
      <c r="R2457" s="19" t="s">
        <v>52</v>
      </c>
      <c r="S2457" s="62" t="s">
        <v>307</v>
      </c>
    </row>
    <row r="2458" spans="1:19" x14ac:dyDescent="0.25">
      <c r="A2458" s="62" t="s">
        <v>307</v>
      </c>
      <c r="B2458" s="19">
        <v>39483598</v>
      </c>
      <c r="C2458" s="19" t="s">
        <v>7606</v>
      </c>
      <c r="D2458" s="19">
        <v>2441596</v>
      </c>
      <c r="E2458" s="19">
        <v>4595714</v>
      </c>
      <c r="F2458" s="19">
        <v>10</v>
      </c>
      <c r="G2458" s="36">
        <v>45628</v>
      </c>
      <c r="H2458" s="19">
        <v>0</v>
      </c>
      <c r="I2458" s="19">
        <v>0</v>
      </c>
      <c r="J2458" s="19">
        <v>1934</v>
      </c>
      <c r="K2458" s="19" t="s">
        <v>160</v>
      </c>
      <c r="L2458" s="19">
        <v>1</v>
      </c>
      <c r="O2458" s="19">
        <v>383450</v>
      </c>
      <c r="P2458" s="229">
        <v>45628.385648148149</v>
      </c>
      <c r="Q2458" s="19">
        <v>383.45</v>
      </c>
      <c r="R2458" s="19" t="s">
        <v>52</v>
      </c>
      <c r="S2458" s="62" t="s">
        <v>307</v>
      </c>
    </row>
    <row r="2459" spans="1:19" x14ac:dyDescent="0.25">
      <c r="A2459" s="62" t="s">
        <v>307</v>
      </c>
      <c r="B2459" s="19">
        <v>39483598</v>
      </c>
      <c r="C2459" s="19" t="s">
        <v>7606</v>
      </c>
      <c r="D2459" s="19">
        <v>2441596</v>
      </c>
      <c r="E2459" s="19">
        <v>4595714</v>
      </c>
      <c r="F2459" s="19">
        <v>11</v>
      </c>
      <c r="G2459" s="36">
        <v>45628</v>
      </c>
      <c r="H2459" s="19">
        <v>0</v>
      </c>
      <c r="I2459" s="19">
        <v>1</v>
      </c>
      <c r="J2459" s="19">
        <v>0</v>
      </c>
      <c r="L2459" s="19">
        <v>1</v>
      </c>
      <c r="O2459" s="19">
        <v>3037170</v>
      </c>
      <c r="P2459" s="229">
        <v>45628.420798611114</v>
      </c>
      <c r="Q2459" s="19">
        <v>3037.17</v>
      </c>
      <c r="R2459" s="19" t="s">
        <v>52</v>
      </c>
      <c r="S2459" s="62" t="s">
        <v>307</v>
      </c>
    </row>
    <row r="2460" spans="1:19" x14ac:dyDescent="0.25">
      <c r="A2460" s="62" t="s">
        <v>307</v>
      </c>
      <c r="B2460" s="19">
        <v>39483598</v>
      </c>
      <c r="C2460" s="19" t="s">
        <v>7606</v>
      </c>
      <c r="D2460" s="19">
        <v>2441596</v>
      </c>
      <c r="E2460" s="19">
        <v>4595714</v>
      </c>
      <c r="F2460" s="19">
        <v>12</v>
      </c>
      <c r="G2460" s="36">
        <v>45628</v>
      </c>
      <c r="H2460" s="19">
        <v>0</v>
      </c>
      <c r="I2460" s="19">
        <v>0</v>
      </c>
      <c r="J2460" s="19">
        <v>1934</v>
      </c>
      <c r="K2460" s="19" t="s">
        <v>160</v>
      </c>
      <c r="L2460" s="19">
        <v>1</v>
      </c>
      <c r="O2460" s="19">
        <v>242520</v>
      </c>
      <c r="P2460" s="229">
        <v>45628.423611111109</v>
      </c>
      <c r="Q2460" s="19">
        <v>242.52</v>
      </c>
      <c r="R2460" s="19" t="s">
        <v>52</v>
      </c>
      <c r="S2460" s="62" t="s">
        <v>307</v>
      </c>
    </row>
    <row r="2461" spans="1:19" x14ac:dyDescent="0.25">
      <c r="A2461" s="62" t="s">
        <v>307</v>
      </c>
      <c r="B2461" s="19">
        <v>39483598</v>
      </c>
      <c r="C2461" s="19" t="s">
        <v>7606</v>
      </c>
      <c r="D2461" s="19">
        <v>2441596</v>
      </c>
      <c r="E2461" s="19">
        <v>4595714</v>
      </c>
      <c r="F2461" s="19">
        <v>13</v>
      </c>
      <c r="G2461" s="36">
        <v>45628</v>
      </c>
      <c r="H2461" s="19">
        <v>0</v>
      </c>
      <c r="I2461" s="19">
        <v>1</v>
      </c>
      <c r="J2461" s="19">
        <v>0</v>
      </c>
      <c r="L2461" s="19">
        <v>1</v>
      </c>
      <c r="O2461" s="19">
        <v>5440547</v>
      </c>
      <c r="P2461" s="229">
        <v>45628.486574074072</v>
      </c>
      <c r="Q2461" s="19">
        <v>5440.5469999999996</v>
      </c>
      <c r="R2461" s="19" t="s">
        <v>52</v>
      </c>
      <c r="S2461" s="62" t="s">
        <v>307</v>
      </c>
    </row>
    <row r="2462" spans="1:19" x14ac:dyDescent="0.25">
      <c r="A2462" s="62" t="s">
        <v>307</v>
      </c>
      <c r="B2462" s="19">
        <v>39483598</v>
      </c>
      <c r="C2462" s="19" t="s">
        <v>7606</v>
      </c>
      <c r="D2462" s="19">
        <v>2441596</v>
      </c>
      <c r="E2462" s="19">
        <v>4595714</v>
      </c>
      <c r="F2462" s="19">
        <v>14</v>
      </c>
      <c r="G2462" s="36">
        <v>45628</v>
      </c>
      <c r="H2462" s="19">
        <v>0</v>
      </c>
      <c r="I2462" s="19">
        <v>0</v>
      </c>
      <c r="J2462" s="19">
        <v>0</v>
      </c>
      <c r="L2462" s="19">
        <v>2</v>
      </c>
      <c r="O2462" s="19">
        <v>0</v>
      </c>
      <c r="P2462" s="229">
        <v>45628.486574074072</v>
      </c>
      <c r="Q2462" s="19">
        <v>0</v>
      </c>
      <c r="R2462" s="19" t="s">
        <v>52</v>
      </c>
      <c r="S2462" s="62" t="s">
        <v>307</v>
      </c>
    </row>
    <row r="2463" spans="1:19" x14ac:dyDescent="0.25">
      <c r="A2463" s="62" t="s">
        <v>307</v>
      </c>
      <c r="B2463" s="19">
        <v>39483598</v>
      </c>
      <c r="C2463" s="19" t="s">
        <v>7606</v>
      </c>
      <c r="D2463" s="19">
        <v>2441596</v>
      </c>
      <c r="E2463" s="19">
        <v>4595714</v>
      </c>
      <c r="F2463" s="19">
        <v>1</v>
      </c>
      <c r="G2463" s="36">
        <v>45629</v>
      </c>
      <c r="H2463" s="19">
        <v>0</v>
      </c>
      <c r="I2463" s="19">
        <v>0</v>
      </c>
      <c r="J2463" s="19">
        <v>0</v>
      </c>
      <c r="L2463" s="19">
        <v>0</v>
      </c>
      <c r="O2463" s="19">
        <v>3</v>
      </c>
      <c r="P2463" s="229">
        <v>45629.1874537037</v>
      </c>
      <c r="Q2463" s="19">
        <v>3.0000000000000001E-3</v>
      </c>
      <c r="R2463" s="19" t="s">
        <v>52</v>
      </c>
      <c r="S2463" s="62" t="s">
        <v>307</v>
      </c>
    </row>
    <row r="2464" spans="1:19" x14ac:dyDescent="0.25">
      <c r="A2464" s="62" t="s">
        <v>307</v>
      </c>
      <c r="B2464" s="19">
        <v>39483598</v>
      </c>
      <c r="C2464" s="19" t="s">
        <v>7606</v>
      </c>
      <c r="D2464" s="19">
        <v>2441596</v>
      </c>
      <c r="E2464" s="19">
        <v>4595714</v>
      </c>
      <c r="F2464" s="19">
        <v>2</v>
      </c>
      <c r="G2464" s="36">
        <v>45629</v>
      </c>
      <c r="H2464" s="19">
        <v>0</v>
      </c>
      <c r="I2464" s="19">
        <v>0</v>
      </c>
      <c r="J2464" s="19">
        <v>0</v>
      </c>
      <c r="L2464" s="19">
        <v>1</v>
      </c>
      <c r="O2464" s="19">
        <v>4537</v>
      </c>
      <c r="P2464" s="229">
        <v>45629.1875</v>
      </c>
      <c r="Q2464" s="19">
        <v>4.5369999999999999</v>
      </c>
      <c r="R2464" s="19" t="s">
        <v>52</v>
      </c>
      <c r="S2464" s="62" t="s">
        <v>307</v>
      </c>
    </row>
    <row r="2465" spans="1:19" x14ac:dyDescent="0.25">
      <c r="A2465" s="62" t="s">
        <v>307</v>
      </c>
      <c r="B2465" s="19">
        <v>39483598</v>
      </c>
      <c r="C2465" s="19" t="s">
        <v>7606</v>
      </c>
      <c r="D2465" s="19">
        <v>2441596</v>
      </c>
      <c r="E2465" s="19">
        <v>4595714</v>
      </c>
      <c r="F2465" s="19">
        <v>3</v>
      </c>
      <c r="G2465" s="36">
        <v>45629</v>
      </c>
      <c r="H2465" s="19">
        <v>0</v>
      </c>
      <c r="I2465" s="19">
        <v>0</v>
      </c>
      <c r="J2465" s="19">
        <v>1936</v>
      </c>
      <c r="K2465" s="19" t="s">
        <v>164</v>
      </c>
      <c r="L2465" s="19">
        <v>1</v>
      </c>
      <c r="O2465" s="19">
        <v>3598513</v>
      </c>
      <c r="P2465" s="229">
        <v>45629.229155092595</v>
      </c>
      <c r="Q2465" s="19">
        <v>3598.5129999999999</v>
      </c>
      <c r="R2465" s="19" t="s">
        <v>52</v>
      </c>
      <c r="S2465" s="62" t="s">
        <v>307</v>
      </c>
    </row>
    <row r="2466" spans="1:19" x14ac:dyDescent="0.25">
      <c r="A2466" s="62" t="s">
        <v>307</v>
      </c>
      <c r="B2466" s="19">
        <v>39483598</v>
      </c>
      <c r="C2466" s="19" t="s">
        <v>7606</v>
      </c>
      <c r="D2466" s="19">
        <v>2441596</v>
      </c>
      <c r="E2466" s="19">
        <v>4595714</v>
      </c>
      <c r="F2466" s="19">
        <v>4</v>
      </c>
      <c r="G2466" s="36">
        <v>45629</v>
      </c>
      <c r="H2466" s="19">
        <v>0</v>
      </c>
      <c r="I2466" s="19">
        <v>0</v>
      </c>
      <c r="J2466" s="19">
        <v>1931</v>
      </c>
      <c r="K2466" s="19" t="s">
        <v>168</v>
      </c>
      <c r="L2466" s="19">
        <v>1</v>
      </c>
      <c r="O2466" s="19">
        <v>14432024</v>
      </c>
      <c r="P2466" s="229">
        <v>45629.396192129629</v>
      </c>
      <c r="Q2466" s="19">
        <v>14432.023999999999</v>
      </c>
      <c r="R2466" s="19" t="s">
        <v>52</v>
      </c>
      <c r="S2466" s="62" t="s">
        <v>307</v>
      </c>
    </row>
    <row r="2467" spans="1:19" x14ac:dyDescent="0.25">
      <c r="A2467" s="62" t="s">
        <v>307</v>
      </c>
      <c r="B2467" s="19">
        <v>39483598</v>
      </c>
      <c r="C2467" s="19" t="s">
        <v>7606</v>
      </c>
      <c r="D2467" s="19">
        <v>2441596</v>
      </c>
      <c r="E2467" s="19">
        <v>4595714</v>
      </c>
      <c r="F2467" s="19">
        <v>5</v>
      </c>
      <c r="G2467" s="36">
        <v>45629</v>
      </c>
      <c r="H2467" s="19">
        <v>0</v>
      </c>
      <c r="I2467" s="19">
        <v>0</v>
      </c>
      <c r="J2467" s="19">
        <v>0</v>
      </c>
      <c r="L2467" s="19">
        <v>2</v>
      </c>
      <c r="O2467" s="19">
        <v>0</v>
      </c>
      <c r="P2467" s="229">
        <v>45629.396192129629</v>
      </c>
      <c r="Q2467" s="19">
        <v>0</v>
      </c>
      <c r="R2467" s="19" t="s">
        <v>52</v>
      </c>
      <c r="S2467" s="62" t="s">
        <v>307</v>
      </c>
    </row>
    <row r="2468" spans="1:19" x14ac:dyDescent="0.25">
      <c r="A2468" s="62" t="s">
        <v>307</v>
      </c>
      <c r="B2468" s="19">
        <v>39483598</v>
      </c>
      <c r="C2468" s="19" t="s">
        <v>7606</v>
      </c>
      <c r="D2468" s="19">
        <v>2441596</v>
      </c>
      <c r="E2468" s="19">
        <v>4595714</v>
      </c>
      <c r="F2468" s="19">
        <v>1</v>
      </c>
      <c r="G2468" s="36">
        <v>45629</v>
      </c>
      <c r="H2468" s="19">
        <v>0</v>
      </c>
      <c r="I2468" s="19">
        <v>0</v>
      </c>
      <c r="J2468" s="19">
        <v>0</v>
      </c>
      <c r="L2468" s="19">
        <v>0</v>
      </c>
      <c r="O2468" s="19">
        <v>16</v>
      </c>
      <c r="P2468" s="229">
        <v>45629.406446759262</v>
      </c>
      <c r="Q2468" s="19">
        <v>1.6E-2</v>
      </c>
      <c r="R2468" s="19" t="s">
        <v>52</v>
      </c>
      <c r="S2468" s="62" t="s">
        <v>307</v>
      </c>
    </row>
    <row r="2469" spans="1:19" x14ac:dyDescent="0.25">
      <c r="A2469" s="62" t="s">
        <v>307</v>
      </c>
      <c r="B2469" s="19">
        <v>39483598</v>
      </c>
      <c r="C2469" s="19" t="s">
        <v>7606</v>
      </c>
      <c r="D2469" s="19">
        <v>2441596</v>
      </c>
      <c r="E2469" s="19">
        <v>4595714</v>
      </c>
      <c r="F2469" s="19">
        <v>2</v>
      </c>
      <c r="G2469" s="36">
        <v>45629</v>
      </c>
      <c r="H2469" s="19">
        <v>0</v>
      </c>
      <c r="I2469" s="19">
        <v>0</v>
      </c>
      <c r="J2469" s="19">
        <v>0</v>
      </c>
      <c r="L2469" s="19">
        <v>1</v>
      </c>
      <c r="O2469" s="19">
        <v>226490</v>
      </c>
      <c r="P2469" s="229">
        <v>45629.409062500003</v>
      </c>
      <c r="Q2469" s="19">
        <v>226.49</v>
      </c>
      <c r="R2469" s="19" t="s">
        <v>52</v>
      </c>
      <c r="S2469" s="62" t="s">
        <v>307</v>
      </c>
    </row>
    <row r="2470" spans="1:19" x14ac:dyDescent="0.25">
      <c r="A2470" s="62" t="s">
        <v>307</v>
      </c>
      <c r="B2470" s="19">
        <v>39483598</v>
      </c>
      <c r="C2470" s="19" t="s">
        <v>7606</v>
      </c>
      <c r="D2470" s="19">
        <v>2441596</v>
      </c>
      <c r="E2470" s="19">
        <v>4595714</v>
      </c>
      <c r="F2470" s="19">
        <v>3</v>
      </c>
      <c r="G2470" s="36">
        <v>45629</v>
      </c>
      <c r="H2470" s="19">
        <v>0</v>
      </c>
      <c r="I2470" s="19">
        <v>1</v>
      </c>
      <c r="J2470" s="19">
        <v>0</v>
      </c>
      <c r="L2470" s="19">
        <v>1</v>
      </c>
      <c r="O2470" s="19">
        <v>5443377</v>
      </c>
      <c r="P2470" s="229">
        <v>45629.472071759257</v>
      </c>
      <c r="Q2470" s="19">
        <v>5443.3770000000004</v>
      </c>
      <c r="R2470" s="19" t="s">
        <v>52</v>
      </c>
      <c r="S2470" s="62" t="s">
        <v>307</v>
      </c>
    </row>
    <row r="2471" spans="1:19" x14ac:dyDescent="0.25">
      <c r="A2471" s="62" t="s">
        <v>307</v>
      </c>
      <c r="B2471" s="19">
        <v>39483598</v>
      </c>
      <c r="C2471" s="19" t="s">
        <v>7606</v>
      </c>
      <c r="D2471" s="19">
        <v>2441596</v>
      </c>
      <c r="E2471" s="19">
        <v>4595714</v>
      </c>
      <c r="F2471" s="19">
        <v>4</v>
      </c>
      <c r="G2471" s="36">
        <v>45629</v>
      </c>
      <c r="H2471" s="19">
        <v>0</v>
      </c>
      <c r="I2471" s="19">
        <v>0</v>
      </c>
      <c r="J2471" s="19">
        <v>0</v>
      </c>
      <c r="L2471" s="19">
        <v>2</v>
      </c>
      <c r="O2471" s="19">
        <v>0</v>
      </c>
      <c r="P2471" s="229">
        <v>45629.472071759257</v>
      </c>
      <c r="Q2471" s="19">
        <v>0</v>
      </c>
      <c r="R2471" s="19" t="s">
        <v>52</v>
      </c>
      <c r="S2471" s="62" t="s">
        <v>307</v>
      </c>
    </row>
    <row r="2472" spans="1:19" x14ac:dyDescent="0.25">
      <c r="A2472" s="62" t="s">
        <v>307</v>
      </c>
      <c r="B2472" s="19">
        <v>39483598</v>
      </c>
      <c r="C2472" s="19" t="s">
        <v>7606</v>
      </c>
      <c r="D2472" s="19">
        <v>2441596</v>
      </c>
      <c r="E2472" s="19">
        <v>4595714</v>
      </c>
      <c r="F2472" s="19">
        <v>1</v>
      </c>
      <c r="G2472" s="36">
        <v>45630</v>
      </c>
      <c r="H2472" s="19">
        <v>0</v>
      </c>
      <c r="I2472" s="19">
        <v>0</v>
      </c>
      <c r="J2472" s="19">
        <v>0</v>
      </c>
      <c r="L2472" s="19">
        <v>0</v>
      </c>
      <c r="O2472" s="19">
        <v>4</v>
      </c>
      <c r="P2472" s="229">
        <v>45630.184560185182</v>
      </c>
      <c r="Q2472" s="19">
        <v>4.0000000000000001E-3</v>
      </c>
      <c r="R2472" s="19" t="s">
        <v>52</v>
      </c>
      <c r="S2472" s="62" t="s">
        <v>307</v>
      </c>
    </row>
    <row r="2473" spans="1:19" x14ac:dyDescent="0.25">
      <c r="A2473" s="62" t="s">
        <v>307</v>
      </c>
      <c r="B2473" s="19">
        <v>39483598</v>
      </c>
      <c r="C2473" s="19" t="s">
        <v>7606</v>
      </c>
      <c r="D2473" s="19">
        <v>2441596</v>
      </c>
      <c r="E2473" s="19">
        <v>4595714</v>
      </c>
      <c r="F2473" s="19">
        <v>2</v>
      </c>
      <c r="G2473" s="36">
        <v>45630</v>
      </c>
      <c r="H2473" s="19">
        <v>0</v>
      </c>
      <c r="I2473" s="19">
        <v>0</v>
      </c>
      <c r="J2473" s="19">
        <v>0</v>
      </c>
      <c r="L2473" s="19">
        <v>1</v>
      </c>
      <c r="O2473" s="19">
        <v>4263</v>
      </c>
      <c r="P2473" s="229">
        <v>45630.184606481482</v>
      </c>
      <c r="Q2473" s="19">
        <v>4.2629999999999999</v>
      </c>
      <c r="R2473" s="19" t="s">
        <v>52</v>
      </c>
      <c r="S2473" s="62" t="s">
        <v>307</v>
      </c>
    </row>
    <row r="2474" spans="1:19" x14ac:dyDescent="0.25">
      <c r="A2474" s="62" t="s">
        <v>307</v>
      </c>
      <c r="B2474" s="19">
        <v>39483598</v>
      </c>
      <c r="C2474" s="19" t="s">
        <v>7606</v>
      </c>
      <c r="D2474" s="19">
        <v>2441596</v>
      </c>
      <c r="E2474" s="19">
        <v>4595714</v>
      </c>
      <c r="F2474" s="19">
        <v>3</v>
      </c>
      <c r="G2474" s="36">
        <v>45630</v>
      </c>
      <c r="H2474" s="19">
        <v>0</v>
      </c>
      <c r="I2474" s="19">
        <v>1</v>
      </c>
      <c r="J2474" s="19">
        <v>0</v>
      </c>
      <c r="L2474" s="19">
        <v>1</v>
      </c>
      <c r="O2474" s="19">
        <v>1910430</v>
      </c>
      <c r="P2474" s="229">
        <v>45630.206724537034</v>
      </c>
      <c r="Q2474" s="19">
        <v>1910.43</v>
      </c>
      <c r="R2474" s="19" t="s">
        <v>52</v>
      </c>
      <c r="S2474" s="62" t="s">
        <v>307</v>
      </c>
    </row>
    <row r="2475" spans="1:19" x14ac:dyDescent="0.25">
      <c r="A2475" s="62" t="s">
        <v>307</v>
      </c>
      <c r="B2475" s="19">
        <v>39483598</v>
      </c>
      <c r="C2475" s="19" t="s">
        <v>7606</v>
      </c>
      <c r="D2475" s="19">
        <v>2441596</v>
      </c>
      <c r="E2475" s="19">
        <v>4595714</v>
      </c>
      <c r="F2475" s="19">
        <v>4</v>
      </c>
      <c r="G2475" s="36">
        <v>45630</v>
      </c>
      <c r="H2475" s="19">
        <v>1</v>
      </c>
      <c r="I2475" s="19">
        <v>0</v>
      </c>
      <c r="J2475" s="19">
        <v>0</v>
      </c>
      <c r="L2475" s="19">
        <v>1</v>
      </c>
      <c r="M2475" s="19">
        <v>18609355</v>
      </c>
      <c r="N2475" s="19" t="s">
        <v>2260</v>
      </c>
      <c r="O2475" s="19">
        <v>477443</v>
      </c>
      <c r="P2475" s="229">
        <v>45630.212245370371</v>
      </c>
      <c r="Q2475" s="19">
        <v>477.44299999999998</v>
      </c>
      <c r="R2475" s="19" t="s">
        <v>52</v>
      </c>
      <c r="S2475" s="62" t="s">
        <v>307</v>
      </c>
    </row>
    <row r="2476" spans="1:19" x14ac:dyDescent="0.25">
      <c r="A2476" s="62" t="s">
        <v>307</v>
      </c>
      <c r="B2476" s="19">
        <v>39483598</v>
      </c>
      <c r="C2476" s="19" t="s">
        <v>7606</v>
      </c>
      <c r="D2476" s="19">
        <v>2441596</v>
      </c>
      <c r="E2476" s="19">
        <v>4595714</v>
      </c>
      <c r="F2476" s="19">
        <v>5</v>
      </c>
      <c r="G2476" s="36">
        <v>45630</v>
      </c>
      <c r="H2476" s="19">
        <v>0</v>
      </c>
      <c r="I2476" s="19">
        <v>0</v>
      </c>
      <c r="J2476" s="19">
        <v>1938</v>
      </c>
      <c r="K2476" s="19" t="s">
        <v>163</v>
      </c>
      <c r="L2476" s="19">
        <v>1</v>
      </c>
      <c r="M2476" s="19">
        <v>18609355</v>
      </c>
      <c r="N2476" s="19" t="s">
        <v>2260</v>
      </c>
      <c r="O2476" s="19">
        <v>870</v>
      </c>
      <c r="P2476" s="229">
        <v>45630.212256944447</v>
      </c>
      <c r="Q2476" s="19">
        <v>0.87</v>
      </c>
      <c r="R2476" s="19" t="s">
        <v>52</v>
      </c>
      <c r="S2476" s="62" t="s">
        <v>307</v>
      </c>
    </row>
    <row r="2477" spans="1:19" x14ac:dyDescent="0.25">
      <c r="A2477" s="62" t="s">
        <v>307</v>
      </c>
      <c r="B2477" s="19">
        <v>39483598</v>
      </c>
      <c r="C2477" s="19" t="s">
        <v>7606</v>
      </c>
      <c r="D2477" s="19">
        <v>2441596</v>
      </c>
      <c r="E2477" s="19">
        <v>4595714</v>
      </c>
      <c r="F2477" s="19">
        <v>6</v>
      </c>
      <c r="G2477" s="36">
        <v>45630</v>
      </c>
      <c r="H2477" s="19">
        <v>0</v>
      </c>
      <c r="I2477" s="19">
        <v>1</v>
      </c>
      <c r="J2477" s="19">
        <v>0</v>
      </c>
      <c r="L2477" s="19">
        <v>1</v>
      </c>
      <c r="O2477" s="19">
        <v>1268370</v>
      </c>
      <c r="P2477" s="229">
        <v>45630.22693287037</v>
      </c>
      <c r="Q2477" s="19">
        <v>1268.3699999999999</v>
      </c>
      <c r="R2477" s="19" t="s">
        <v>52</v>
      </c>
      <c r="S2477" s="62" t="s">
        <v>307</v>
      </c>
    </row>
    <row r="2478" spans="1:19" x14ac:dyDescent="0.25">
      <c r="A2478" s="62" t="s">
        <v>307</v>
      </c>
      <c r="B2478" s="19">
        <v>39483598</v>
      </c>
      <c r="C2478" s="19" t="s">
        <v>7606</v>
      </c>
      <c r="D2478" s="19">
        <v>2441596</v>
      </c>
      <c r="E2478" s="19">
        <v>4595714</v>
      </c>
      <c r="F2478" s="19">
        <v>7</v>
      </c>
      <c r="G2478" s="36">
        <v>45630</v>
      </c>
      <c r="H2478" s="19">
        <v>0</v>
      </c>
      <c r="I2478" s="19">
        <v>0</v>
      </c>
      <c r="J2478" s="19">
        <v>1931</v>
      </c>
      <c r="K2478" s="19" t="s">
        <v>168</v>
      </c>
      <c r="L2478" s="19">
        <v>1</v>
      </c>
      <c r="O2478" s="19">
        <v>7118517</v>
      </c>
      <c r="P2478" s="229">
        <v>45630.309328703705</v>
      </c>
      <c r="Q2478" s="19">
        <v>7118.5169999999998</v>
      </c>
      <c r="R2478" s="19" t="s">
        <v>52</v>
      </c>
      <c r="S2478" s="62" t="s">
        <v>307</v>
      </c>
    </row>
    <row r="2479" spans="1:19" x14ac:dyDescent="0.25">
      <c r="A2479" s="62" t="s">
        <v>307</v>
      </c>
      <c r="B2479" s="19">
        <v>39483598</v>
      </c>
      <c r="C2479" s="19" t="s">
        <v>7606</v>
      </c>
      <c r="D2479" s="19">
        <v>2441596</v>
      </c>
      <c r="E2479" s="19">
        <v>4595714</v>
      </c>
      <c r="F2479" s="19">
        <v>8</v>
      </c>
      <c r="G2479" s="36">
        <v>45630</v>
      </c>
      <c r="H2479" s="19">
        <v>0</v>
      </c>
      <c r="I2479" s="19">
        <v>0</v>
      </c>
      <c r="J2479" s="19">
        <v>0</v>
      </c>
      <c r="L2479" s="19">
        <v>2</v>
      </c>
      <c r="O2479" s="19">
        <v>0</v>
      </c>
      <c r="P2479" s="229">
        <v>45630.309328703705</v>
      </c>
      <c r="Q2479" s="19">
        <v>0</v>
      </c>
      <c r="R2479" s="19" t="s">
        <v>52</v>
      </c>
      <c r="S2479" s="62" t="s">
        <v>307</v>
      </c>
    </row>
    <row r="2480" spans="1:19" x14ac:dyDescent="0.25">
      <c r="A2480" s="62" t="s">
        <v>307</v>
      </c>
      <c r="B2480" s="19">
        <v>39483598</v>
      </c>
      <c r="C2480" s="19" t="s">
        <v>7606</v>
      </c>
      <c r="D2480" s="19">
        <v>2441596</v>
      </c>
      <c r="E2480" s="19">
        <v>4595714</v>
      </c>
      <c r="F2480" s="19">
        <v>1</v>
      </c>
      <c r="G2480" s="36">
        <v>45630</v>
      </c>
      <c r="H2480" s="19">
        <v>0</v>
      </c>
      <c r="I2480" s="19">
        <v>0</v>
      </c>
      <c r="J2480" s="19">
        <v>0</v>
      </c>
      <c r="L2480" s="19">
        <v>0</v>
      </c>
      <c r="O2480" s="19">
        <v>0</v>
      </c>
      <c r="P2480" s="229">
        <v>45630.319166666668</v>
      </c>
      <c r="Q2480" s="19">
        <v>0</v>
      </c>
      <c r="R2480" s="19" t="s">
        <v>52</v>
      </c>
      <c r="S2480" s="62" t="s">
        <v>307</v>
      </c>
    </row>
    <row r="2481" spans="1:19" x14ac:dyDescent="0.25">
      <c r="A2481" s="62" t="s">
        <v>307</v>
      </c>
      <c r="B2481" s="19">
        <v>39483598</v>
      </c>
      <c r="C2481" s="19" t="s">
        <v>7606</v>
      </c>
      <c r="D2481" s="19">
        <v>2441596</v>
      </c>
      <c r="E2481" s="19">
        <v>4595714</v>
      </c>
      <c r="F2481" s="19">
        <v>2</v>
      </c>
      <c r="G2481" s="36">
        <v>45630</v>
      </c>
      <c r="H2481" s="19">
        <v>0</v>
      </c>
      <c r="I2481" s="19">
        <v>0</v>
      </c>
      <c r="J2481" s="19">
        <v>0</v>
      </c>
      <c r="L2481" s="19">
        <v>1</v>
      </c>
      <c r="O2481" s="19">
        <v>4470</v>
      </c>
      <c r="P2481" s="229">
        <v>45630.319212962961</v>
      </c>
      <c r="Q2481" s="19">
        <v>4.47</v>
      </c>
      <c r="R2481" s="19" t="s">
        <v>52</v>
      </c>
      <c r="S2481" s="62" t="s">
        <v>307</v>
      </c>
    </row>
    <row r="2482" spans="1:19" x14ac:dyDescent="0.25">
      <c r="A2482" s="62" t="s">
        <v>307</v>
      </c>
      <c r="B2482" s="19">
        <v>39483598</v>
      </c>
      <c r="C2482" s="19" t="s">
        <v>7606</v>
      </c>
      <c r="D2482" s="19">
        <v>2441596</v>
      </c>
      <c r="E2482" s="19">
        <v>4595714</v>
      </c>
      <c r="F2482" s="19">
        <v>3</v>
      </c>
      <c r="G2482" s="36">
        <v>45630</v>
      </c>
      <c r="H2482" s="19">
        <v>0</v>
      </c>
      <c r="I2482" s="19">
        <v>1</v>
      </c>
      <c r="J2482" s="19">
        <v>0</v>
      </c>
      <c r="L2482" s="19">
        <v>1</v>
      </c>
      <c r="O2482" s="19">
        <v>164640</v>
      </c>
      <c r="P2482" s="229">
        <v>45630.321122685185</v>
      </c>
      <c r="Q2482" s="19">
        <v>164.64</v>
      </c>
      <c r="R2482" s="19" t="s">
        <v>52</v>
      </c>
      <c r="S2482" s="62" t="s">
        <v>307</v>
      </c>
    </row>
    <row r="2483" spans="1:19" x14ac:dyDescent="0.25">
      <c r="A2483" s="62" t="s">
        <v>307</v>
      </c>
      <c r="B2483" s="19">
        <v>39483598</v>
      </c>
      <c r="C2483" s="19" t="s">
        <v>7606</v>
      </c>
      <c r="D2483" s="19">
        <v>2441596</v>
      </c>
      <c r="E2483" s="19">
        <v>4595714</v>
      </c>
      <c r="F2483" s="19">
        <v>4</v>
      </c>
      <c r="G2483" s="36">
        <v>45630</v>
      </c>
      <c r="H2483" s="19">
        <v>0</v>
      </c>
      <c r="I2483" s="19">
        <v>0</v>
      </c>
      <c r="J2483" s="19">
        <v>1933</v>
      </c>
      <c r="K2483" s="19" t="s">
        <v>167</v>
      </c>
      <c r="L2483" s="19">
        <v>1</v>
      </c>
      <c r="O2483" s="19">
        <v>2803143</v>
      </c>
      <c r="P2483" s="229">
        <v>45630.353564814817</v>
      </c>
      <c r="Q2483" s="19">
        <v>2803.143</v>
      </c>
      <c r="R2483" s="19" t="s">
        <v>52</v>
      </c>
      <c r="S2483" s="62" t="s">
        <v>307</v>
      </c>
    </row>
    <row r="2484" spans="1:19" x14ac:dyDescent="0.25">
      <c r="A2484" s="62" t="s">
        <v>307</v>
      </c>
      <c r="B2484" s="19">
        <v>39483598</v>
      </c>
      <c r="C2484" s="19" t="s">
        <v>7606</v>
      </c>
      <c r="D2484" s="19">
        <v>2441596</v>
      </c>
      <c r="E2484" s="19">
        <v>4595714</v>
      </c>
      <c r="F2484" s="19">
        <v>5</v>
      </c>
      <c r="G2484" s="36">
        <v>45630</v>
      </c>
      <c r="H2484" s="19">
        <v>0</v>
      </c>
      <c r="I2484" s="19">
        <v>0</v>
      </c>
      <c r="J2484" s="19">
        <v>0</v>
      </c>
      <c r="L2484" s="19">
        <v>2</v>
      </c>
      <c r="O2484" s="19">
        <v>0</v>
      </c>
      <c r="P2484" s="229">
        <v>45630.353564814817</v>
      </c>
      <c r="Q2484" s="19">
        <v>0</v>
      </c>
      <c r="R2484" s="19" t="s">
        <v>52</v>
      </c>
      <c r="S2484" s="62" t="s">
        <v>307</v>
      </c>
    </row>
    <row r="2485" spans="1:19" x14ac:dyDescent="0.25">
      <c r="A2485" s="62" t="s">
        <v>307</v>
      </c>
      <c r="B2485" s="19">
        <v>39483598</v>
      </c>
      <c r="C2485" s="19" t="s">
        <v>7606</v>
      </c>
      <c r="D2485" s="19">
        <v>2441596</v>
      </c>
      <c r="E2485" s="19">
        <v>4595714</v>
      </c>
      <c r="F2485" s="19">
        <v>1</v>
      </c>
      <c r="G2485" s="36">
        <v>45630</v>
      </c>
      <c r="H2485" s="19">
        <v>0</v>
      </c>
      <c r="I2485" s="19">
        <v>0</v>
      </c>
      <c r="J2485" s="19">
        <v>0</v>
      </c>
      <c r="L2485" s="19">
        <v>0</v>
      </c>
      <c r="O2485" s="19">
        <v>3</v>
      </c>
      <c r="P2485" s="229">
        <v>45630.427881944444</v>
      </c>
      <c r="Q2485" s="19">
        <v>3.0000000000000001E-3</v>
      </c>
      <c r="R2485" s="19" t="s">
        <v>52</v>
      </c>
      <c r="S2485" s="62" t="s">
        <v>307</v>
      </c>
    </row>
    <row r="2486" spans="1:19" x14ac:dyDescent="0.25">
      <c r="A2486" s="62" t="s">
        <v>307</v>
      </c>
      <c r="B2486" s="19">
        <v>39483598</v>
      </c>
      <c r="C2486" s="19" t="s">
        <v>7606</v>
      </c>
      <c r="D2486" s="19">
        <v>2441596</v>
      </c>
      <c r="E2486" s="19">
        <v>4595714</v>
      </c>
      <c r="F2486" s="19">
        <v>2</v>
      </c>
      <c r="G2486" s="36">
        <v>45630</v>
      </c>
      <c r="H2486" s="19">
        <v>0</v>
      </c>
      <c r="I2486" s="19">
        <v>0</v>
      </c>
      <c r="J2486" s="19">
        <v>0</v>
      </c>
      <c r="L2486" s="19">
        <v>1</v>
      </c>
      <c r="O2486" s="19">
        <v>3877</v>
      </c>
      <c r="P2486" s="229">
        <v>45630.427928240744</v>
      </c>
      <c r="Q2486" s="19">
        <v>3.8769999999999998</v>
      </c>
      <c r="R2486" s="19" t="s">
        <v>52</v>
      </c>
      <c r="S2486" s="62" t="s">
        <v>307</v>
      </c>
    </row>
    <row r="2487" spans="1:19" x14ac:dyDescent="0.25">
      <c r="A2487" s="62" t="s">
        <v>307</v>
      </c>
      <c r="B2487" s="19">
        <v>39483598</v>
      </c>
      <c r="C2487" s="19" t="s">
        <v>7606</v>
      </c>
      <c r="D2487" s="19">
        <v>2441596</v>
      </c>
      <c r="E2487" s="19">
        <v>4595714</v>
      </c>
      <c r="F2487" s="19">
        <v>3</v>
      </c>
      <c r="G2487" s="36">
        <v>45630</v>
      </c>
      <c r="H2487" s="19">
        <v>0</v>
      </c>
      <c r="I2487" s="19">
        <v>1</v>
      </c>
      <c r="J2487" s="19">
        <v>0</v>
      </c>
      <c r="L2487" s="19">
        <v>1</v>
      </c>
      <c r="O2487" s="19">
        <v>8166667</v>
      </c>
      <c r="P2487" s="229">
        <v>45630.52244212963</v>
      </c>
      <c r="Q2487" s="19">
        <v>8166.6670000000004</v>
      </c>
      <c r="R2487" s="19" t="s">
        <v>52</v>
      </c>
      <c r="S2487" s="62" t="s">
        <v>307</v>
      </c>
    </row>
    <row r="2488" spans="1:19" x14ac:dyDescent="0.25">
      <c r="A2488" s="62" t="s">
        <v>307</v>
      </c>
      <c r="B2488" s="19">
        <v>39483598</v>
      </c>
      <c r="C2488" s="19" t="s">
        <v>7606</v>
      </c>
      <c r="D2488" s="19">
        <v>2441596</v>
      </c>
      <c r="E2488" s="19">
        <v>4595714</v>
      </c>
      <c r="F2488" s="19">
        <v>4</v>
      </c>
      <c r="G2488" s="36">
        <v>45630</v>
      </c>
      <c r="H2488" s="19">
        <v>0</v>
      </c>
      <c r="I2488" s="19">
        <v>0</v>
      </c>
      <c r="J2488" s="19">
        <v>0</v>
      </c>
      <c r="L2488" s="19">
        <v>2</v>
      </c>
      <c r="O2488" s="19">
        <v>0</v>
      </c>
      <c r="P2488" s="229">
        <v>45630.52244212963</v>
      </c>
      <c r="Q2488" s="19">
        <v>0</v>
      </c>
      <c r="R2488" s="19" t="s">
        <v>52</v>
      </c>
      <c r="S2488" s="62" t="s">
        <v>307</v>
      </c>
    </row>
    <row r="2489" spans="1:19" x14ac:dyDescent="0.25">
      <c r="A2489" s="62" t="s">
        <v>307</v>
      </c>
      <c r="B2489" s="19">
        <v>39483598</v>
      </c>
      <c r="C2489" s="19" t="s">
        <v>7606</v>
      </c>
      <c r="D2489" s="19">
        <v>2441596</v>
      </c>
      <c r="E2489" s="19">
        <v>4595714</v>
      </c>
      <c r="F2489" s="19">
        <v>1</v>
      </c>
      <c r="G2489" s="36">
        <v>45631</v>
      </c>
      <c r="H2489" s="19">
        <v>0</v>
      </c>
      <c r="I2489" s="19">
        <v>0</v>
      </c>
      <c r="J2489" s="19">
        <v>0</v>
      </c>
      <c r="L2489" s="19">
        <v>0</v>
      </c>
      <c r="O2489" s="19">
        <v>3</v>
      </c>
      <c r="P2489" s="229">
        <v>45631.197800925926</v>
      </c>
      <c r="Q2489" s="19">
        <v>3.0000000000000001E-3</v>
      </c>
      <c r="R2489" s="19" t="s">
        <v>52</v>
      </c>
      <c r="S2489" s="62" t="s">
        <v>307</v>
      </c>
    </row>
    <row r="2490" spans="1:19" x14ac:dyDescent="0.25">
      <c r="A2490" s="62" t="s">
        <v>307</v>
      </c>
      <c r="B2490" s="19">
        <v>39483598</v>
      </c>
      <c r="C2490" s="19" t="s">
        <v>7606</v>
      </c>
      <c r="D2490" s="19">
        <v>2441596</v>
      </c>
      <c r="E2490" s="19">
        <v>4595714</v>
      </c>
      <c r="F2490" s="19">
        <v>2</v>
      </c>
      <c r="G2490" s="36">
        <v>45631</v>
      </c>
      <c r="H2490" s="19">
        <v>0</v>
      </c>
      <c r="I2490" s="19">
        <v>0</v>
      </c>
      <c r="J2490" s="19">
        <v>0</v>
      </c>
      <c r="L2490" s="19">
        <v>1</v>
      </c>
      <c r="O2490" s="19">
        <v>3813</v>
      </c>
      <c r="P2490" s="229">
        <v>45631.197847222225</v>
      </c>
      <c r="Q2490" s="19">
        <v>3.8130000000000002</v>
      </c>
      <c r="R2490" s="19" t="s">
        <v>52</v>
      </c>
      <c r="S2490" s="62" t="s">
        <v>307</v>
      </c>
    </row>
    <row r="2491" spans="1:19" x14ac:dyDescent="0.25">
      <c r="A2491" s="62" t="s">
        <v>307</v>
      </c>
      <c r="B2491" s="19">
        <v>39483598</v>
      </c>
      <c r="C2491" s="19" t="s">
        <v>7606</v>
      </c>
      <c r="D2491" s="19">
        <v>2441596</v>
      </c>
      <c r="E2491" s="19">
        <v>4595714</v>
      </c>
      <c r="F2491" s="19">
        <v>3</v>
      </c>
      <c r="G2491" s="36">
        <v>45631</v>
      </c>
      <c r="H2491" s="19">
        <v>0</v>
      </c>
      <c r="I2491" s="19">
        <v>1</v>
      </c>
      <c r="J2491" s="19">
        <v>0</v>
      </c>
      <c r="L2491" s="19">
        <v>1</v>
      </c>
      <c r="O2491" s="19">
        <v>2425844</v>
      </c>
      <c r="P2491" s="229">
        <v>45631.225925925923</v>
      </c>
      <c r="Q2491" s="19">
        <v>2425.8440000000001</v>
      </c>
      <c r="R2491" s="19" t="s">
        <v>52</v>
      </c>
      <c r="S2491" s="62" t="s">
        <v>307</v>
      </c>
    </row>
    <row r="2492" spans="1:19" x14ac:dyDescent="0.25">
      <c r="A2492" s="62" t="s">
        <v>307</v>
      </c>
      <c r="B2492" s="19">
        <v>39483598</v>
      </c>
      <c r="C2492" s="19" t="s">
        <v>7606</v>
      </c>
      <c r="D2492" s="19">
        <v>2441596</v>
      </c>
      <c r="E2492" s="19">
        <v>4595714</v>
      </c>
      <c r="F2492" s="19">
        <v>4</v>
      </c>
      <c r="G2492" s="36">
        <v>45631</v>
      </c>
      <c r="H2492" s="19">
        <v>0</v>
      </c>
      <c r="I2492" s="19">
        <v>0</v>
      </c>
      <c r="J2492" s="19">
        <v>1931</v>
      </c>
      <c r="K2492" s="19" t="s">
        <v>168</v>
      </c>
      <c r="L2492" s="19">
        <v>1</v>
      </c>
      <c r="O2492" s="19">
        <v>5785790</v>
      </c>
      <c r="P2492" s="229">
        <v>45631.292881944442</v>
      </c>
      <c r="Q2492" s="19">
        <v>5785.79</v>
      </c>
      <c r="R2492" s="19" t="s">
        <v>52</v>
      </c>
      <c r="S2492" s="62" t="s">
        <v>307</v>
      </c>
    </row>
    <row r="2493" spans="1:19" x14ac:dyDescent="0.25">
      <c r="A2493" s="62" t="s">
        <v>307</v>
      </c>
      <c r="B2493" s="19">
        <v>39483598</v>
      </c>
      <c r="C2493" s="19" t="s">
        <v>7606</v>
      </c>
      <c r="D2493" s="19">
        <v>2441596</v>
      </c>
      <c r="E2493" s="19">
        <v>4595714</v>
      </c>
      <c r="F2493" s="19">
        <v>5</v>
      </c>
      <c r="G2493" s="36">
        <v>45631</v>
      </c>
      <c r="H2493" s="19">
        <v>0</v>
      </c>
      <c r="I2493" s="19">
        <v>0</v>
      </c>
      <c r="J2493" s="19">
        <v>0</v>
      </c>
      <c r="L2493" s="19">
        <v>2</v>
      </c>
      <c r="O2493" s="19">
        <v>0</v>
      </c>
      <c r="P2493" s="229">
        <v>45631.292881944442</v>
      </c>
      <c r="Q2493" s="19">
        <v>0</v>
      </c>
      <c r="R2493" s="19" t="s">
        <v>52</v>
      </c>
      <c r="S2493" s="62" t="s">
        <v>307</v>
      </c>
    </row>
    <row r="2494" spans="1:19" x14ac:dyDescent="0.25">
      <c r="A2494" s="62" t="s">
        <v>307</v>
      </c>
      <c r="B2494" s="19">
        <v>39483598</v>
      </c>
      <c r="C2494" s="19" t="s">
        <v>7606</v>
      </c>
      <c r="D2494" s="19">
        <v>2441596</v>
      </c>
      <c r="E2494" s="19">
        <v>4595714</v>
      </c>
      <c r="F2494" s="19">
        <v>1</v>
      </c>
      <c r="G2494" s="36">
        <v>45632</v>
      </c>
      <c r="H2494" s="19">
        <v>0</v>
      </c>
      <c r="I2494" s="19">
        <v>0</v>
      </c>
      <c r="J2494" s="19">
        <v>0</v>
      </c>
      <c r="L2494" s="19">
        <v>0</v>
      </c>
      <c r="O2494" s="19">
        <v>3</v>
      </c>
      <c r="P2494" s="229">
        <v>45632.209699074076</v>
      </c>
      <c r="Q2494" s="19">
        <v>3.0000000000000001E-3</v>
      </c>
      <c r="R2494" s="19" t="s">
        <v>52</v>
      </c>
      <c r="S2494" s="62" t="s">
        <v>307</v>
      </c>
    </row>
    <row r="2495" spans="1:19" x14ac:dyDescent="0.25">
      <c r="A2495" s="62" t="s">
        <v>307</v>
      </c>
      <c r="B2495" s="19">
        <v>39483598</v>
      </c>
      <c r="C2495" s="19" t="s">
        <v>7606</v>
      </c>
      <c r="D2495" s="19">
        <v>2441596</v>
      </c>
      <c r="E2495" s="19">
        <v>4595714</v>
      </c>
      <c r="F2495" s="19">
        <v>2</v>
      </c>
      <c r="G2495" s="36">
        <v>45632</v>
      </c>
      <c r="H2495" s="19">
        <v>0</v>
      </c>
      <c r="I2495" s="19">
        <v>0</v>
      </c>
      <c r="J2495" s="19">
        <v>0</v>
      </c>
      <c r="L2495" s="19">
        <v>1</v>
      </c>
      <c r="O2495" s="19">
        <v>7803</v>
      </c>
      <c r="P2495" s="229">
        <v>45632.209791666668</v>
      </c>
      <c r="Q2495" s="19">
        <v>7.8029999999999999</v>
      </c>
      <c r="R2495" s="19" t="s">
        <v>52</v>
      </c>
      <c r="S2495" s="62" t="s">
        <v>307</v>
      </c>
    </row>
    <row r="2496" spans="1:19" x14ac:dyDescent="0.25">
      <c r="A2496" s="62" t="s">
        <v>307</v>
      </c>
      <c r="B2496" s="19">
        <v>39483598</v>
      </c>
      <c r="C2496" s="19" t="s">
        <v>7606</v>
      </c>
      <c r="D2496" s="19">
        <v>2441596</v>
      </c>
      <c r="E2496" s="19">
        <v>4595714</v>
      </c>
      <c r="F2496" s="19">
        <v>3</v>
      </c>
      <c r="G2496" s="36">
        <v>45632</v>
      </c>
      <c r="H2496" s="19">
        <v>0</v>
      </c>
      <c r="I2496" s="19">
        <v>1</v>
      </c>
      <c r="J2496" s="19">
        <v>0</v>
      </c>
      <c r="L2496" s="19">
        <v>1</v>
      </c>
      <c r="O2496" s="19">
        <v>335407</v>
      </c>
      <c r="P2496" s="229">
        <v>45632.21366898148</v>
      </c>
      <c r="Q2496" s="19">
        <v>335.40699999999998</v>
      </c>
      <c r="R2496" s="19" t="s">
        <v>52</v>
      </c>
      <c r="S2496" s="62" t="s">
        <v>307</v>
      </c>
    </row>
    <row r="2497" spans="1:19" x14ac:dyDescent="0.25">
      <c r="A2497" s="62" t="s">
        <v>307</v>
      </c>
      <c r="B2497" s="19">
        <v>39483598</v>
      </c>
      <c r="C2497" s="19" t="s">
        <v>7606</v>
      </c>
      <c r="D2497" s="19">
        <v>2441596</v>
      </c>
      <c r="E2497" s="19">
        <v>4595714</v>
      </c>
      <c r="F2497" s="19">
        <v>4</v>
      </c>
      <c r="G2497" s="36">
        <v>45632</v>
      </c>
      <c r="H2497" s="19">
        <v>0</v>
      </c>
      <c r="I2497" s="19">
        <v>0</v>
      </c>
      <c r="J2497" s="19">
        <v>1934</v>
      </c>
      <c r="K2497" s="19" t="s">
        <v>160</v>
      </c>
      <c r="L2497" s="19">
        <v>1</v>
      </c>
      <c r="O2497" s="19">
        <v>149927</v>
      </c>
      <c r="P2497" s="229">
        <v>45632.215405092589</v>
      </c>
      <c r="Q2497" s="19">
        <v>149.92699999999999</v>
      </c>
      <c r="R2497" s="19" t="s">
        <v>52</v>
      </c>
      <c r="S2497" s="62" t="s">
        <v>307</v>
      </c>
    </row>
    <row r="2498" spans="1:19" x14ac:dyDescent="0.25">
      <c r="A2498" s="62" t="s">
        <v>307</v>
      </c>
      <c r="B2498" s="19">
        <v>39483598</v>
      </c>
      <c r="C2498" s="19" t="s">
        <v>7606</v>
      </c>
      <c r="D2498" s="19">
        <v>2441596</v>
      </c>
      <c r="E2498" s="19">
        <v>4595714</v>
      </c>
      <c r="F2498" s="19">
        <v>5</v>
      </c>
      <c r="G2498" s="36">
        <v>45632</v>
      </c>
      <c r="H2498" s="19">
        <v>0</v>
      </c>
      <c r="I2498" s="19">
        <v>1</v>
      </c>
      <c r="J2498" s="19">
        <v>0</v>
      </c>
      <c r="L2498" s="19">
        <v>1</v>
      </c>
      <c r="O2498" s="19">
        <v>1003930</v>
      </c>
      <c r="P2498" s="229">
        <v>45632.227025462962</v>
      </c>
      <c r="Q2498" s="19">
        <v>1003.93</v>
      </c>
      <c r="R2498" s="19" t="s">
        <v>52</v>
      </c>
      <c r="S2498" s="62" t="s">
        <v>307</v>
      </c>
    </row>
    <row r="2499" spans="1:19" x14ac:dyDescent="0.25">
      <c r="A2499" s="62" t="s">
        <v>307</v>
      </c>
      <c r="B2499" s="19">
        <v>39483598</v>
      </c>
      <c r="C2499" s="19" t="s">
        <v>7606</v>
      </c>
      <c r="D2499" s="19">
        <v>2441596</v>
      </c>
      <c r="E2499" s="19">
        <v>4595714</v>
      </c>
      <c r="F2499" s="19">
        <v>6</v>
      </c>
      <c r="G2499" s="36">
        <v>45632</v>
      </c>
      <c r="H2499" s="19">
        <v>0</v>
      </c>
      <c r="I2499" s="19">
        <v>0</v>
      </c>
      <c r="J2499" s="19">
        <v>1931</v>
      </c>
      <c r="K2499" s="19" t="s">
        <v>168</v>
      </c>
      <c r="L2499" s="19">
        <v>1</v>
      </c>
      <c r="O2499" s="19">
        <v>2004233</v>
      </c>
      <c r="P2499" s="229">
        <v>45632.250219907408</v>
      </c>
      <c r="Q2499" s="19">
        <v>2004.2329999999999</v>
      </c>
      <c r="R2499" s="19" t="s">
        <v>52</v>
      </c>
      <c r="S2499" s="62" t="s">
        <v>307</v>
      </c>
    </row>
    <row r="2500" spans="1:19" x14ac:dyDescent="0.25">
      <c r="A2500" s="62" t="s">
        <v>307</v>
      </c>
      <c r="B2500" s="19">
        <v>39483598</v>
      </c>
      <c r="C2500" s="19" t="s">
        <v>7606</v>
      </c>
      <c r="D2500" s="19">
        <v>2441596</v>
      </c>
      <c r="E2500" s="19">
        <v>4595714</v>
      </c>
      <c r="F2500" s="19">
        <v>7</v>
      </c>
      <c r="G2500" s="36">
        <v>45632</v>
      </c>
      <c r="H2500" s="19">
        <v>0</v>
      </c>
      <c r="I2500" s="19">
        <v>1</v>
      </c>
      <c r="J2500" s="19">
        <v>0</v>
      </c>
      <c r="L2500" s="19">
        <v>1</v>
      </c>
      <c r="O2500" s="19">
        <v>512530</v>
      </c>
      <c r="P2500" s="229">
        <v>45632.256157407406</v>
      </c>
      <c r="Q2500" s="19">
        <v>512.53</v>
      </c>
      <c r="R2500" s="19" t="s">
        <v>52</v>
      </c>
      <c r="S2500" s="62" t="s">
        <v>307</v>
      </c>
    </row>
    <row r="2501" spans="1:19" x14ac:dyDescent="0.25">
      <c r="A2501" s="62" t="s">
        <v>307</v>
      </c>
      <c r="B2501" s="19">
        <v>39483598</v>
      </c>
      <c r="C2501" s="19" t="s">
        <v>7606</v>
      </c>
      <c r="D2501" s="19">
        <v>2441596</v>
      </c>
      <c r="E2501" s="19">
        <v>4595714</v>
      </c>
      <c r="F2501" s="19">
        <v>8</v>
      </c>
      <c r="G2501" s="36">
        <v>45632</v>
      </c>
      <c r="H2501" s="19">
        <v>0</v>
      </c>
      <c r="I2501" s="19">
        <v>0</v>
      </c>
      <c r="J2501" s="19">
        <v>1934</v>
      </c>
      <c r="K2501" s="19" t="s">
        <v>160</v>
      </c>
      <c r="L2501" s="19">
        <v>1</v>
      </c>
      <c r="O2501" s="19">
        <v>79510</v>
      </c>
      <c r="P2501" s="229">
        <v>45632.257071759261</v>
      </c>
      <c r="Q2501" s="19">
        <v>79.510000000000005</v>
      </c>
      <c r="R2501" s="19" t="s">
        <v>52</v>
      </c>
      <c r="S2501" s="62" t="s">
        <v>307</v>
      </c>
    </row>
    <row r="2502" spans="1:19" x14ac:dyDescent="0.25">
      <c r="A2502" s="62" t="s">
        <v>307</v>
      </c>
      <c r="B2502" s="19">
        <v>39483598</v>
      </c>
      <c r="C2502" s="19" t="s">
        <v>7606</v>
      </c>
      <c r="D2502" s="19">
        <v>2441596</v>
      </c>
      <c r="E2502" s="19">
        <v>4595714</v>
      </c>
      <c r="F2502" s="19">
        <v>9</v>
      </c>
      <c r="G2502" s="36">
        <v>45632</v>
      </c>
      <c r="H2502" s="19">
        <v>0</v>
      </c>
      <c r="I2502" s="19">
        <v>1</v>
      </c>
      <c r="J2502" s="19">
        <v>0</v>
      </c>
      <c r="L2502" s="19">
        <v>1</v>
      </c>
      <c r="O2502" s="19">
        <v>1401130</v>
      </c>
      <c r="P2502" s="229">
        <v>45632.273298611108</v>
      </c>
      <c r="Q2502" s="19">
        <v>1401.13</v>
      </c>
      <c r="R2502" s="19" t="s">
        <v>52</v>
      </c>
      <c r="S2502" s="62" t="s">
        <v>307</v>
      </c>
    </row>
    <row r="2503" spans="1:19" x14ac:dyDescent="0.25">
      <c r="A2503" s="62" t="s">
        <v>307</v>
      </c>
      <c r="B2503" s="19">
        <v>39483598</v>
      </c>
      <c r="C2503" s="19" t="s">
        <v>7606</v>
      </c>
      <c r="D2503" s="19">
        <v>2441596</v>
      </c>
      <c r="E2503" s="19">
        <v>4595714</v>
      </c>
      <c r="F2503" s="19">
        <v>10</v>
      </c>
      <c r="G2503" s="36">
        <v>45632</v>
      </c>
      <c r="H2503" s="19">
        <v>0</v>
      </c>
      <c r="I2503" s="19">
        <v>0</v>
      </c>
      <c r="J2503" s="19">
        <v>0</v>
      </c>
      <c r="L2503" s="19">
        <v>2</v>
      </c>
      <c r="O2503" s="19">
        <v>0</v>
      </c>
      <c r="P2503" s="229">
        <v>45632.273298611108</v>
      </c>
      <c r="Q2503" s="19">
        <v>0</v>
      </c>
      <c r="R2503" s="19" t="s">
        <v>52</v>
      </c>
      <c r="S2503" s="62" t="s">
        <v>307</v>
      </c>
    </row>
    <row r="2504" spans="1:19" x14ac:dyDescent="0.25">
      <c r="A2504" s="62" t="s">
        <v>75</v>
      </c>
      <c r="B2504" s="19">
        <v>6821456</v>
      </c>
      <c r="C2504" s="19" t="s">
        <v>76</v>
      </c>
      <c r="D2504" s="19">
        <v>377300</v>
      </c>
      <c r="E2504" s="19">
        <v>4595714</v>
      </c>
      <c r="F2504" s="19">
        <v>1</v>
      </c>
      <c r="G2504" s="36">
        <v>45628</v>
      </c>
      <c r="H2504" s="19">
        <v>0</v>
      </c>
      <c r="I2504" s="19">
        <v>0</v>
      </c>
      <c r="J2504" s="19">
        <v>0</v>
      </c>
      <c r="L2504" s="19">
        <v>0</v>
      </c>
      <c r="O2504" s="19">
        <v>3</v>
      </c>
      <c r="P2504" s="229">
        <v>45628.09134259259</v>
      </c>
      <c r="Q2504" s="19">
        <v>3.0000000000000001E-3</v>
      </c>
      <c r="R2504" s="19" t="s">
        <v>52</v>
      </c>
      <c r="S2504" s="62" t="s">
        <v>75</v>
      </c>
    </row>
    <row r="2505" spans="1:19" x14ac:dyDescent="0.25">
      <c r="A2505" s="62" t="s">
        <v>75</v>
      </c>
      <c r="B2505" s="19">
        <v>6821456</v>
      </c>
      <c r="C2505" s="19" t="s">
        <v>76</v>
      </c>
      <c r="D2505" s="19">
        <v>377300</v>
      </c>
      <c r="E2505" s="19">
        <v>4595714</v>
      </c>
      <c r="F2505" s="19">
        <v>2</v>
      </c>
      <c r="G2505" s="36">
        <v>45628</v>
      </c>
      <c r="H2505" s="19">
        <v>0</v>
      </c>
      <c r="I2505" s="19">
        <v>0</v>
      </c>
      <c r="J2505" s="19">
        <v>0</v>
      </c>
      <c r="L2505" s="19">
        <v>1</v>
      </c>
      <c r="O2505" s="19">
        <v>26517</v>
      </c>
      <c r="P2505" s="229">
        <v>45628.09165509259</v>
      </c>
      <c r="Q2505" s="19">
        <v>26.516999999999999</v>
      </c>
      <c r="R2505" s="19" t="s">
        <v>52</v>
      </c>
      <c r="S2505" s="62" t="s">
        <v>75</v>
      </c>
    </row>
    <row r="2506" spans="1:19" x14ac:dyDescent="0.25">
      <c r="A2506" s="62" t="s">
        <v>75</v>
      </c>
      <c r="B2506" s="19">
        <v>6821456</v>
      </c>
      <c r="C2506" s="19" t="s">
        <v>76</v>
      </c>
      <c r="D2506" s="19">
        <v>377300</v>
      </c>
      <c r="E2506" s="19">
        <v>4595714</v>
      </c>
      <c r="F2506" s="19">
        <v>3</v>
      </c>
      <c r="G2506" s="36">
        <v>45628</v>
      </c>
      <c r="H2506" s="19">
        <v>0</v>
      </c>
      <c r="I2506" s="19">
        <v>1</v>
      </c>
      <c r="J2506" s="19">
        <v>0</v>
      </c>
      <c r="L2506" s="19">
        <v>1</v>
      </c>
      <c r="O2506" s="19">
        <v>16573</v>
      </c>
      <c r="P2506" s="229">
        <v>45628.091851851852</v>
      </c>
      <c r="Q2506" s="19">
        <v>16.573</v>
      </c>
      <c r="R2506" s="19" t="s">
        <v>52</v>
      </c>
      <c r="S2506" s="62" t="s">
        <v>75</v>
      </c>
    </row>
    <row r="2507" spans="1:19" x14ac:dyDescent="0.25">
      <c r="A2507" s="62" t="s">
        <v>75</v>
      </c>
      <c r="B2507" s="19">
        <v>6821456</v>
      </c>
      <c r="C2507" s="19" t="s">
        <v>76</v>
      </c>
      <c r="D2507" s="19">
        <v>377300</v>
      </c>
      <c r="E2507" s="19">
        <v>4595714</v>
      </c>
      <c r="F2507" s="19">
        <v>4</v>
      </c>
      <c r="G2507" s="36">
        <v>45628</v>
      </c>
      <c r="H2507" s="19">
        <v>0</v>
      </c>
      <c r="I2507" s="19">
        <v>0</v>
      </c>
      <c r="J2507" s="19">
        <v>-3</v>
      </c>
      <c r="K2507" s="19" t="s">
        <v>185</v>
      </c>
      <c r="L2507" s="19">
        <v>1</v>
      </c>
      <c r="O2507" s="19">
        <v>39017</v>
      </c>
      <c r="P2507" s="229">
        <v>45628.092303240737</v>
      </c>
      <c r="Q2507" s="19">
        <v>39.017000000000003</v>
      </c>
      <c r="R2507" s="19" t="s">
        <v>52</v>
      </c>
      <c r="S2507" s="62" t="s">
        <v>75</v>
      </c>
    </row>
    <row r="2508" spans="1:19" x14ac:dyDescent="0.25">
      <c r="A2508" s="62" t="s">
        <v>75</v>
      </c>
      <c r="B2508" s="19">
        <v>6821456</v>
      </c>
      <c r="C2508" s="19" t="s">
        <v>76</v>
      </c>
      <c r="D2508" s="19">
        <v>377300</v>
      </c>
      <c r="E2508" s="19">
        <v>4595714</v>
      </c>
      <c r="F2508" s="19">
        <v>5</v>
      </c>
      <c r="G2508" s="36">
        <v>45628</v>
      </c>
      <c r="H2508" s="19">
        <v>0</v>
      </c>
      <c r="I2508" s="19">
        <v>0</v>
      </c>
      <c r="J2508" s="19">
        <v>-1</v>
      </c>
      <c r="K2508" s="19" t="s">
        <v>119</v>
      </c>
      <c r="L2508" s="19">
        <v>1</v>
      </c>
      <c r="M2508" s="19">
        <v>4010454</v>
      </c>
      <c r="N2508" s="19" t="s">
        <v>218</v>
      </c>
      <c r="O2508" s="19">
        <v>6867</v>
      </c>
      <c r="P2508" s="229">
        <v>45628.092372685183</v>
      </c>
      <c r="Q2508" s="19">
        <v>6.867</v>
      </c>
      <c r="R2508" s="19" t="s">
        <v>52</v>
      </c>
      <c r="S2508" s="62" t="s">
        <v>75</v>
      </c>
    </row>
    <row r="2509" spans="1:19" x14ac:dyDescent="0.25">
      <c r="A2509" s="62" t="s">
        <v>75</v>
      </c>
      <c r="B2509" s="19">
        <v>6821456</v>
      </c>
      <c r="C2509" s="19" t="s">
        <v>76</v>
      </c>
      <c r="D2509" s="19">
        <v>377300</v>
      </c>
      <c r="E2509" s="19">
        <v>4595714</v>
      </c>
      <c r="F2509" s="19">
        <v>6</v>
      </c>
      <c r="G2509" s="36">
        <v>45628</v>
      </c>
      <c r="H2509" s="19">
        <v>0</v>
      </c>
      <c r="I2509" s="19">
        <v>0</v>
      </c>
      <c r="J2509" s="19">
        <v>1937</v>
      </c>
      <c r="K2509" s="19" t="s">
        <v>169</v>
      </c>
      <c r="L2509" s="19">
        <v>1</v>
      </c>
      <c r="O2509" s="19">
        <v>1946766</v>
      </c>
      <c r="P2509" s="229">
        <v>45628.114907407406</v>
      </c>
      <c r="Q2509" s="19">
        <v>1946.7660000000001</v>
      </c>
      <c r="R2509" s="19" t="s">
        <v>52</v>
      </c>
      <c r="S2509" s="62" t="s">
        <v>75</v>
      </c>
    </row>
    <row r="2510" spans="1:19" x14ac:dyDescent="0.25">
      <c r="A2510" s="62" t="s">
        <v>75</v>
      </c>
      <c r="B2510" s="19">
        <v>6821456</v>
      </c>
      <c r="C2510" s="19" t="s">
        <v>76</v>
      </c>
      <c r="D2510" s="19">
        <v>377300</v>
      </c>
      <c r="E2510" s="19">
        <v>4595714</v>
      </c>
      <c r="F2510" s="19">
        <v>7</v>
      </c>
      <c r="G2510" s="36">
        <v>45628</v>
      </c>
      <c r="H2510" s="19">
        <v>0</v>
      </c>
      <c r="I2510" s="19">
        <v>1</v>
      </c>
      <c r="J2510" s="19">
        <v>0</v>
      </c>
      <c r="L2510" s="19">
        <v>1</v>
      </c>
      <c r="O2510" s="19">
        <v>887827</v>
      </c>
      <c r="P2510" s="229">
        <v>45628.125185185185</v>
      </c>
      <c r="Q2510" s="19">
        <v>887.827</v>
      </c>
      <c r="R2510" s="19" t="s">
        <v>52</v>
      </c>
      <c r="S2510" s="62" t="s">
        <v>75</v>
      </c>
    </row>
    <row r="2511" spans="1:19" x14ac:dyDescent="0.25">
      <c r="A2511" s="62" t="s">
        <v>75</v>
      </c>
      <c r="B2511" s="19">
        <v>6821456</v>
      </c>
      <c r="C2511" s="19" t="s">
        <v>76</v>
      </c>
      <c r="D2511" s="19">
        <v>377300</v>
      </c>
      <c r="E2511" s="19">
        <v>4595714</v>
      </c>
      <c r="F2511" s="19">
        <v>8</v>
      </c>
      <c r="G2511" s="36">
        <v>45628</v>
      </c>
      <c r="H2511" s="19">
        <v>0</v>
      </c>
      <c r="I2511" s="19">
        <v>0</v>
      </c>
      <c r="J2511" s="19">
        <v>-3</v>
      </c>
      <c r="K2511" s="19" t="s">
        <v>185</v>
      </c>
      <c r="L2511" s="19">
        <v>1</v>
      </c>
      <c r="O2511" s="19">
        <v>39013</v>
      </c>
      <c r="P2511" s="229">
        <v>45628.125636574077</v>
      </c>
      <c r="Q2511" s="19">
        <v>39.012999999999998</v>
      </c>
      <c r="R2511" s="19" t="s">
        <v>52</v>
      </c>
      <c r="S2511" s="62" t="s">
        <v>75</v>
      </c>
    </row>
    <row r="2512" spans="1:19" x14ac:dyDescent="0.25">
      <c r="A2512" s="62" t="s">
        <v>75</v>
      </c>
      <c r="B2512" s="19">
        <v>6821456</v>
      </c>
      <c r="C2512" s="19" t="s">
        <v>76</v>
      </c>
      <c r="D2512" s="19">
        <v>377300</v>
      </c>
      <c r="E2512" s="19">
        <v>4595714</v>
      </c>
      <c r="F2512" s="19">
        <v>9</v>
      </c>
      <c r="G2512" s="36">
        <v>45628</v>
      </c>
      <c r="H2512" s="19">
        <v>0</v>
      </c>
      <c r="I2512" s="19">
        <v>0</v>
      </c>
      <c r="J2512" s="19">
        <v>-1</v>
      </c>
      <c r="K2512" s="19" t="s">
        <v>119</v>
      </c>
      <c r="L2512" s="19">
        <v>1</v>
      </c>
      <c r="M2512" s="19">
        <v>4010454</v>
      </c>
      <c r="N2512" s="19" t="s">
        <v>218</v>
      </c>
      <c r="O2512" s="19">
        <v>79234</v>
      </c>
      <c r="P2512" s="229">
        <v>45628.126550925925</v>
      </c>
      <c r="Q2512" s="19">
        <v>79.233999999999995</v>
      </c>
      <c r="R2512" s="19" t="s">
        <v>52</v>
      </c>
      <c r="S2512" s="62" t="s">
        <v>75</v>
      </c>
    </row>
    <row r="2513" spans="1:19" x14ac:dyDescent="0.25">
      <c r="A2513" s="62" t="s">
        <v>75</v>
      </c>
      <c r="B2513" s="19">
        <v>6821456</v>
      </c>
      <c r="C2513" s="19" t="s">
        <v>76</v>
      </c>
      <c r="D2513" s="19">
        <v>377300</v>
      </c>
      <c r="E2513" s="19">
        <v>4595714</v>
      </c>
      <c r="F2513" s="19">
        <v>10</v>
      </c>
      <c r="G2513" s="36">
        <v>45628</v>
      </c>
      <c r="H2513" s="19">
        <v>0</v>
      </c>
      <c r="I2513" s="19">
        <v>1</v>
      </c>
      <c r="J2513" s="19">
        <v>0</v>
      </c>
      <c r="L2513" s="19">
        <v>1</v>
      </c>
      <c r="O2513" s="19">
        <v>48573</v>
      </c>
      <c r="P2513" s="229">
        <v>45628.127118055556</v>
      </c>
      <c r="Q2513" s="19">
        <v>48.573</v>
      </c>
      <c r="R2513" s="19" t="s">
        <v>52</v>
      </c>
      <c r="S2513" s="62" t="s">
        <v>75</v>
      </c>
    </row>
    <row r="2514" spans="1:19" x14ac:dyDescent="0.25">
      <c r="A2514" s="62" t="s">
        <v>75</v>
      </c>
      <c r="B2514" s="19">
        <v>6821456</v>
      </c>
      <c r="C2514" s="19" t="s">
        <v>76</v>
      </c>
      <c r="D2514" s="19">
        <v>377300</v>
      </c>
      <c r="E2514" s="19">
        <v>4595714</v>
      </c>
      <c r="F2514" s="19">
        <v>11</v>
      </c>
      <c r="G2514" s="36">
        <v>45628</v>
      </c>
      <c r="H2514" s="19">
        <v>1</v>
      </c>
      <c r="I2514" s="19">
        <v>0</v>
      </c>
      <c r="J2514" s="19">
        <v>0</v>
      </c>
      <c r="L2514" s="19">
        <v>1</v>
      </c>
      <c r="M2514" s="19">
        <v>431936</v>
      </c>
      <c r="N2514" s="19" t="s">
        <v>223</v>
      </c>
      <c r="O2514" s="19">
        <v>2418637</v>
      </c>
      <c r="P2514" s="229">
        <v>45628.155104166668</v>
      </c>
      <c r="Q2514" s="19">
        <v>2418.6370000000002</v>
      </c>
      <c r="R2514" s="19" t="s">
        <v>52</v>
      </c>
      <c r="S2514" s="62" t="s">
        <v>75</v>
      </c>
    </row>
    <row r="2515" spans="1:19" x14ac:dyDescent="0.25">
      <c r="A2515" s="62" t="s">
        <v>75</v>
      </c>
      <c r="B2515" s="19">
        <v>6821456</v>
      </c>
      <c r="C2515" s="19" t="s">
        <v>76</v>
      </c>
      <c r="D2515" s="19">
        <v>377300</v>
      </c>
      <c r="E2515" s="19">
        <v>4595714</v>
      </c>
      <c r="F2515" s="19">
        <v>12</v>
      </c>
      <c r="G2515" s="36">
        <v>45628</v>
      </c>
      <c r="H2515" s="19">
        <v>0</v>
      </c>
      <c r="I2515" s="19">
        <v>0</v>
      </c>
      <c r="J2515" s="19">
        <v>1938</v>
      </c>
      <c r="K2515" s="19" t="s">
        <v>163</v>
      </c>
      <c r="L2515" s="19">
        <v>1</v>
      </c>
      <c r="M2515" s="19">
        <v>431936</v>
      </c>
      <c r="N2515" s="19" t="s">
        <v>223</v>
      </c>
      <c r="O2515" s="19">
        <v>67936</v>
      </c>
      <c r="P2515" s="229">
        <v>45628.155891203707</v>
      </c>
      <c r="Q2515" s="19">
        <v>67.936000000000007</v>
      </c>
      <c r="R2515" s="19" t="s">
        <v>52</v>
      </c>
      <c r="S2515" s="62" t="s">
        <v>75</v>
      </c>
    </row>
    <row r="2516" spans="1:19" x14ac:dyDescent="0.25">
      <c r="A2516" s="62" t="s">
        <v>75</v>
      </c>
      <c r="B2516" s="19">
        <v>6821456</v>
      </c>
      <c r="C2516" s="19" t="s">
        <v>76</v>
      </c>
      <c r="D2516" s="19">
        <v>377300</v>
      </c>
      <c r="E2516" s="19">
        <v>4595714</v>
      </c>
      <c r="F2516" s="19">
        <v>13</v>
      </c>
      <c r="G2516" s="36">
        <v>45628</v>
      </c>
      <c r="H2516" s="19">
        <v>0</v>
      </c>
      <c r="I2516" s="19">
        <v>1</v>
      </c>
      <c r="J2516" s="19">
        <v>0</v>
      </c>
      <c r="L2516" s="19">
        <v>1</v>
      </c>
      <c r="O2516" s="19">
        <v>2055910</v>
      </c>
      <c r="P2516" s="229">
        <v>45628.1796875</v>
      </c>
      <c r="Q2516" s="19">
        <v>2055.91</v>
      </c>
      <c r="R2516" s="19" t="s">
        <v>52</v>
      </c>
      <c r="S2516" s="62" t="s">
        <v>75</v>
      </c>
    </row>
    <row r="2517" spans="1:19" x14ac:dyDescent="0.25">
      <c r="A2517" s="62" t="s">
        <v>75</v>
      </c>
      <c r="B2517" s="19">
        <v>6821456</v>
      </c>
      <c r="C2517" s="19" t="s">
        <v>76</v>
      </c>
      <c r="D2517" s="19">
        <v>377300</v>
      </c>
      <c r="E2517" s="19">
        <v>4595714</v>
      </c>
      <c r="F2517" s="19">
        <v>14</v>
      </c>
      <c r="G2517" s="36">
        <v>45628</v>
      </c>
      <c r="H2517" s="19">
        <v>0</v>
      </c>
      <c r="I2517" s="19">
        <v>0</v>
      </c>
      <c r="J2517" s="19">
        <v>1934</v>
      </c>
      <c r="K2517" s="19" t="s">
        <v>160</v>
      </c>
      <c r="L2517" s="19">
        <v>1</v>
      </c>
      <c r="O2517" s="19">
        <v>472934</v>
      </c>
      <c r="P2517" s="229">
        <v>45628.185162037036</v>
      </c>
      <c r="Q2517" s="19">
        <v>472.93400000000003</v>
      </c>
      <c r="R2517" s="19" t="s">
        <v>52</v>
      </c>
      <c r="S2517" s="62" t="s">
        <v>75</v>
      </c>
    </row>
    <row r="2518" spans="1:19" x14ac:dyDescent="0.25">
      <c r="A2518" s="62" t="s">
        <v>75</v>
      </c>
      <c r="B2518" s="19">
        <v>6821456</v>
      </c>
      <c r="C2518" s="19" t="s">
        <v>76</v>
      </c>
      <c r="D2518" s="19">
        <v>377300</v>
      </c>
      <c r="E2518" s="19">
        <v>4595714</v>
      </c>
      <c r="F2518" s="19">
        <v>15</v>
      </c>
      <c r="G2518" s="36">
        <v>45628</v>
      </c>
      <c r="H2518" s="19">
        <v>0</v>
      </c>
      <c r="I2518" s="19">
        <v>1</v>
      </c>
      <c r="J2518" s="19">
        <v>0</v>
      </c>
      <c r="L2518" s="19">
        <v>1</v>
      </c>
      <c r="O2518" s="19">
        <v>78253</v>
      </c>
      <c r="P2518" s="229">
        <v>45628.186076388891</v>
      </c>
      <c r="Q2518" s="19">
        <v>78.253</v>
      </c>
      <c r="R2518" s="19" t="s">
        <v>52</v>
      </c>
      <c r="S2518" s="62" t="s">
        <v>75</v>
      </c>
    </row>
    <row r="2519" spans="1:19" x14ac:dyDescent="0.25">
      <c r="A2519" s="62" t="s">
        <v>75</v>
      </c>
      <c r="B2519" s="19">
        <v>6821456</v>
      </c>
      <c r="C2519" s="19" t="s">
        <v>76</v>
      </c>
      <c r="D2519" s="19">
        <v>377300</v>
      </c>
      <c r="E2519" s="19">
        <v>4595714</v>
      </c>
      <c r="F2519" s="19">
        <v>16</v>
      </c>
      <c r="G2519" s="36">
        <v>45628</v>
      </c>
      <c r="H2519" s="19">
        <v>0</v>
      </c>
      <c r="I2519" s="19">
        <v>0</v>
      </c>
      <c r="J2519" s="19">
        <v>-3</v>
      </c>
      <c r="K2519" s="19" t="s">
        <v>185</v>
      </c>
      <c r="L2519" s="19">
        <v>1</v>
      </c>
      <c r="O2519" s="19">
        <v>39023</v>
      </c>
      <c r="P2519" s="229">
        <v>45628.186527777776</v>
      </c>
      <c r="Q2519" s="19">
        <v>39.023000000000003</v>
      </c>
      <c r="R2519" s="19" t="s">
        <v>52</v>
      </c>
      <c r="S2519" s="62" t="s">
        <v>75</v>
      </c>
    </row>
    <row r="2520" spans="1:19" x14ac:dyDescent="0.25">
      <c r="A2520" s="62" t="s">
        <v>75</v>
      </c>
      <c r="B2520" s="19">
        <v>6821456</v>
      </c>
      <c r="C2520" s="19" t="s">
        <v>76</v>
      </c>
      <c r="D2520" s="19">
        <v>377300</v>
      </c>
      <c r="E2520" s="19">
        <v>4595714</v>
      </c>
      <c r="F2520" s="19">
        <v>17</v>
      </c>
      <c r="G2520" s="36">
        <v>45628</v>
      </c>
      <c r="H2520" s="19">
        <v>0</v>
      </c>
      <c r="I2520" s="19">
        <v>0</v>
      </c>
      <c r="J2520" s="19">
        <v>-1</v>
      </c>
      <c r="K2520" s="19" t="s">
        <v>119</v>
      </c>
      <c r="L2520" s="19">
        <v>1</v>
      </c>
      <c r="M2520" s="19">
        <v>4010454</v>
      </c>
      <c r="N2520" s="19" t="s">
        <v>218</v>
      </c>
      <c r="O2520" s="19">
        <v>44317</v>
      </c>
      <c r="P2520" s="229">
        <v>45628.187037037038</v>
      </c>
      <c r="Q2520" s="19">
        <v>44.317</v>
      </c>
      <c r="R2520" s="19" t="s">
        <v>52</v>
      </c>
      <c r="S2520" s="62" t="s">
        <v>75</v>
      </c>
    </row>
    <row r="2521" spans="1:19" x14ac:dyDescent="0.25">
      <c r="A2521" s="62" t="s">
        <v>75</v>
      </c>
      <c r="B2521" s="19">
        <v>6821456</v>
      </c>
      <c r="C2521" s="19" t="s">
        <v>76</v>
      </c>
      <c r="D2521" s="19">
        <v>377300</v>
      </c>
      <c r="E2521" s="19">
        <v>4595714</v>
      </c>
      <c r="F2521" s="19">
        <v>18</v>
      </c>
      <c r="G2521" s="36">
        <v>45628</v>
      </c>
      <c r="H2521" s="19">
        <v>0</v>
      </c>
      <c r="I2521" s="19">
        <v>0</v>
      </c>
      <c r="J2521" s="19">
        <v>1937</v>
      </c>
      <c r="K2521" s="19" t="s">
        <v>169</v>
      </c>
      <c r="L2521" s="19">
        <v>1</v>
      </c>
      <c r="O2521" s="19">
        <v>1399807</v>
      </c>
      <c r="P2521" s="229">
        <v>45628.203240740739</v>
      </c>
      <c r="Q2521" s="19">
        <v>1399.807</v>
      </c>
      <c r="R2521" s="19" t="s">
        <v>52</v>
      </c>
      <c r="S2521" s="62" t="s">
        <v>75</v>
      </c>
    </row>
    <row r="2522" spans="1:19" x14ac:dyDescent="0.25">
      <c r="A2522" s="62" t="s">
        <v>75</v>
      </c>
      <c r="B2522" s="19">
        <v>6821456</v>
      </c>
      <c r="C2522" s="19" t="s">
        <v>76</v>
      </c>
      <c r="D2522" s="19">
        <v>377300</v>
      </c>
      <c r="E2522" s="19">
        <v>4595714</v>
      </c>
      <c r="F2522" s="19">
        <v>19</v>
      </c>
      <c r="G2522" s="36">
        <v>45628</v>
      </c>
      <c r="H2522" s="19">
        <v>0</v>
      </c>
      <c r="I2522" s="19">
        <v>1</v>
      </c>
      <c r="J2522" s="19">
        <v>0</v>
      </c>
      <c r="L2522" s="19">
        <v>1</v>
      </c>
      <c r="O2522" s="19">
        <v>421746</v>
      </c>
      <c r="P2522" s="229">
        <v>45628.208113425928</v>
      </c>
      <c r="Q2522" s="19">
        <v>421.74599999999998</v>
      </c>
      <c r="R2522" s="19" t="s">
        <v>52</v>
      </c>
      <c r="S2522" s="62" t="s">
        <v>75</v>
      </c>
    </row>
    <row r="2523" spans="1:19" x14ac:dyDescent="0.25">
      <c r="A2523" s="62" t="s">
        <v>75</v>
      </c>
      <c r="B2523" s="19">
        <v>6821456</v>
      </c>
      <c r="C2523" s="19" t="s">
        <v>76</v>
      </c>
      <c r="D2523" s="19">
        <v>377300</v>
      </c>
      <c r="E2523" s="19">
        <v>4595714</v>
      </c>
      <c r="F2523" s="19">
        <v>20</v>
      </c>
      <c r="G2523" s="36">
        <v>45628</v>
      </c>
      <c r="H2523" s="19">
        <v>1</v>
      </c>
      <c r="I2523" s="19">
        <v>0</v>
      </c>
      <c r="J2523" s="19">
        <v>0</v>
      </c>
      <c r="L2523" s="19">
        <v>1</v>
      </c>
      <c r="M2523" s="19">
        <v>431936</v>
      </c>
      <c r="N2523" s="19" t="s">
        <v>223</v>
      </c>
      <c r="O2523" s="19">
        <v>2675914</v>
      </c>
      <c r="P2523" s="229">
        <v>45628.239085648151</v>
      </c>
      <c r="Q2523" s="19">
        <v>2675.9140000000002</v>
      </c>
      <c r="R2523" s="19" t="s">
        <v>52</v>
      </c>
      <c r="S2523" s="62" t="s">
        <v>75</v>
      </c>
    </row>
    <row r="2524" spans="1:19" x14ac:dyDescent="0.25">
      <c r="A2524" s="62" t="s">
        <v>75</v>
      </c>
      <c r="B2524" s="19">
        <v>6821456</v>
      </c>
      <c r="C2524" s="19" t="s">
        <v>76</v>
      </c>
      <c r="D2524" s="19">
        <v>377300</v>
      </c>
      <c r="E2524" s="19">
        <v>4595714</v>
      </c>
      <c r="F2524" s="19">
        <v>21</v>
      </c>
      <c r="G2524" s="36">
        <v>45628</v>
      </c>
      <c r="H2524" s="19">
        <v>0</v>
      </c>
      <c r="I2524" s="19">
        <v>0</v>
      </c>
      <c r="J2524" s="19">
        <v>1938</v>
      </c>
      <c r="K2524" s="19" t="s">
        <v>163</v>
      </c>
      <c r="L2524" s="19">
        <v>1</v>
      </c>
      <c r="M2524" s="19">
        <v>431936</v>
      </c>
      <c r="N2524" s="19" t="s">
        <v>223</v>
      </c>
      <c r="O2524" s="19">
        <v>3853</v>
      </c>
      <c r="P2524" s="229">
        <v>45628.239131944443</v>
      </c>
      <c r="Q2524" s="19">
        <v>3.8530000000000002</v>
      </c>
      <c r="R2524" s="19" t="s">
        <v>52</v>
      </c>
      <c r="S2524" s="62" t="s">
        <v>75</v>
      </c>
    </row>
    <row r="2525" spans="1:19" x14ac:dyDescent="0.25">
      <c r="A2525" s="62" t="s">
        <v>75</v>
      </c>
      <c r="B2525" s="19">
        <v>6821456</v>
      </c>
      <c r="C2525" s="19" t="s">
        <v>76</v>
      </c>
      <c r="D2525" s="19">
        <v>377300</v>
      </c>
      <c r="E2525" s="19">
        <v>4595714</v>
      </c>
      <c r="F2525" s="19">
        <v>22</v>
      </c>
      <c r="G2525" s="36">
        <v>45628</v>
      </c>
      <c r="H2525" s="19">
        <v>0</v>
      </c>
      <c r="I2525" s="19">
        <v>1</v>
      </c>
      <c r="J2525" s="19">
        <v>0</v>
      </c>
      <c r="L2525" s="19">
        <v>1</v>
      </c>
      <c r="O2525" s="19">
        <v>460737</v>
      </c>
      <c r="P2525" s="229">
        <v>45628.244467592594</v>
      </c>
      <c r="Q2525" s="19">
        <v>460.73700000000002</v>
      </c>
      <c r="R2525" s="19" t="s">
        <v>52</v>
      </c>
      <c r="S2525" s="62" t="s">
        <v>75</v>
      </c>
    </row>
    <row r="2526" spans="1:19" x14ac:dyDescent="0.25">
      <c r="A2526" s="62" t="s">
        <v>75</v>
      </c>
      <c r="B2526" s="19">
        <v>6821456</v>
      </c>
      <c r="C2526" s="19" t="s">
        <v>76</v>
      </c>
      <c r="D2526" s="19">
        <v>377300</v>
      </c>
      <c r="E2526" s="19">
        <v>4595714</v>
      </c>
      <c r="F2526" s="19">
        <v>23</v>
      </c>
      <c r="G2526" s="36">
        <v>45628</v>
      </c>
      <c r="H2526" s="19">
        <v>1</v>
      </c>
      <c r="I2526" s="19">
        <v>0</v>
      </c>
      <c r="J2526" s="19">
        <v>0</v>
      </c>
      <c r="L2526" s="19">
        <v>1</v>
      </c>
      <c r="M2526" s="19">
        <v>431936</v>
      </c>
      <c r="N2526" s="19" t="s">
        <v>223</v>
      </c>
      <c r="O2526" s="19">
        <v>846773</v>
      </c>
      <c r="P2526" s="229">
        <v>45628.254270833335</v>
      </c>
      <c r="Q2526" s="19">
        <v>846.77300000000002</v>
      </c>
      <c r="R2526" s="19" t="s">
        <v>52</v>
      </c>
      <c r="S2526" s="62" t="s">
        <v>75</v>
      </c>
    </row>
    <row r="2527" spans="1:19" x14ac:dyDescent="0.25">
      <c r="A2527" s="62" t="s">
        <v>75</v>
      </c>
      <c r="B2527" s="19">
        <v>6821456</v>
      </c>
      <c r="C2527" s="19" t="s">
        <v>76</v>
      </c>
      <c r="D2527" s="19">
        <v>377300</v>
      </c>
      <c r="E2527" s="19">
        <v>4595714</v>
      </c>
      <c r="F2527" s="19">
        <v>24</v>
      </c>
      <c r="G2527" s="36">
        <v>45628</v>
      </c>
      <c r="H2527" s="19">
        <v>0</v>
      </c>
      <c r="I2527" s="19">
        <v>0</v>
      </c>
      <c r="J2527" s="19">
        <v>1938</v>
      </c>
      <c r="K2527" s="19" t="s">
        <v>163</v>
      </c>
      <c r="L2527" s="19">
        <v>1</v>
      </c>
      <c r="M2527" s="19">
        <v>431936</v>
      </c>
      <c r="N2527" s="19" t="s">
        <v>223</v>
      </c>
      <c r="O2527" s="19">
        <v>8777</v>
      </c>
      <c r="P2527" s="229">
        <v>45628.254363425927</v>
      </c>
      <c r="Q2527" s="19">
        <v>8.7769999999999992</v>
      </c>
      <c r="R2527" s="19" t="s">
        <v>52</v>
      </c>
      <c r="S2527" s="62" t="s">
        <v>75</v>
      </c>
    </row>
    <row r="2528" spans="1:19" x14ac:dyDescent="0.25">
      <c r="A2528" s="62" t="s">
        <v>75</v>
      </c>
      <c r="B2528" s="19">
        <v>6821456</v>
      </c>
      <c r="C2528" s="19" t="s">
        <v>76</v>
      </c>
      <c r="D2528" s="19">
        <v>377300</v>
      </c>
      <c r="E2528" s="19">
        <v>4595714</v>
      </c>
      <c r="F2528" s="19">
        <v>25</v>
      </c>
      <c r="G2528" s="36">
        <v>45628</v>
      </c>
      <c r="H2528" s="19">
        <v>0</v>
      </c>
      <c r="I2528" s="19">
        <v>1</v>
      </c>
      <c r="J2528" s="19">
        <v>0</v>
      </c>
      <c r="L2528" s="19">
        <v>1</v>
      </c>
      <c r="O2528" s="19">
        <v>1093280</v>
      </c>
      <c r="P2528" s="229">
        <v>45628.267025462963</v>
      </c>
      <c r="Q2528" s="19">
        <v>1093.28</v>
      </c>
      <c r="R2528" s="19" t="s">
        <v>52</v>
      </c>
      <c r="S2528" s="62" t="s">
        <v>75</v>
      </c>
    </row>
    <row r="2529" spans="1:19" x14ac:dyDescent="0.25">
      <c r="A2529" s="62" t="s">
        <v>75</v>
      </c>
      <c r="B2529" s="19">
        <v>6821456</v>
      </c>
      <c r="C2529" s="19" t="s">
        <v>76</v>
      </c>
      <c r="D2529" s="19">
        <v>377300</v>
      </c>
      <c r="E2529" s="19">
        <v>4595714</v>
      </c>
      <c r="F2529" s="19">
        <v>26</v>
      </c>
      <c r="G2529" s="36">
        <v>45628</v>
      </c>
      <c r="H2529" s="19">
        <v>0</v>
      </c>
      <c r="I2529" s="19">
        <v>0</v>
      </c>
      <c r="J2529" s="19">
        <v>1933</v>
      </c>
      <c r="K2529" s="19" t="s">
        <v>167</v>
      </c>
      <c r="L2529" s="19">
        <v>1</v>
      </c>
      <c r="O2529" s="19">
        <v>1363303</v>
      </c>
      <c r="P2529" s="229">
        <v>45628.282800925925</v>
      </c>
      <c r="Q2529" s="19">
        <v>1363.3030000000001</v>
      </c>
      <c r="R2529" s="19" t="s">
        <v>52</v>
      </c>
      <c r="S2529" s="62" t="s">
        <v>75</v>
      </c>
    </row>
    <row r="2530" spans="1:19" x14ac:dyDescent="0.25">
      <c r="A2530" s="62" t="s">
        <v>75</v>
      </c>
      <c r="B2530" s="19">
        <v>6821456</v>
      </c>
      <c r="C2530" s="19" t="s">
        <v>76</v>
      </c>
      <c r="D2530" s="19">
        <v>377300</v>
      </c>
      <c r="E2530" s="19">
        <v>4595714</v>
      </c>
      <c r="F2530" s="19">
        <v>27</v>
      </c>
      <c r="G2530" s="36">
        <v>45628</v>
      </c>
      <c r="H2530" s="19">
        <v>0</v>
      </c>
      <c r="I2530" s="19">
        <v>0</v>
      </c>
      <c r="J2530" s="19">
        <v>0</v>
      </c>
      <c r="L2530" s="19">
        <v>2</v>
      </c>
      <c r="O2530" s="19">
        <v>0</v>
      </c>
      <c r="P2530" s="229">
        <v>45628.282800925925</v>
      </c>
      <c r="Q2530" s="19">
        <v>0</v>
      </c>
      <c r="R2530" s="19" t="s">
        <v>52</v>
      </c>
      <c r="S2530" s="62" t="s">
        <v>75</v>
      </c>
    </row>
    <row r="2531" spans="1:19" x14ac:dyDescent="0.25">
      <c r="A2531" s="62" t="s">
        <v>75</v>
      </c>
      <c r="B2531" s="19">
        <v>6821456</v>
      </c>
      <c r="C2531" s="19" t="s">
        <v>76</v>
      </c>
      <c r="D2531" s="19">
        <v>377300</v>
      </c>
      <c r="E2531" s="19">
        <v>4595714</v>
      </c>
      <c r="F2531" s="19">
        <v>1</v>
      </c>
      <c r="G2531" s="36">
        <v>45628</v>
      </c>
      <c r="H2531" s="19">
        <v>0</v>
      </c>
      <c r="I2531" s="19">
        <v>0</v>
      </c>
      <c r="J2531" s="19">
        <v>0</v>
      </c>
      <c r="L2531" s="19">
        <v>0</v>
      </c>
      <c r="O2531" s="19">
        <v>4</v>
      </c>
      <c r="P2531" s="229">
        <v>45628.292129629626</v>
      </c>
      <c r="Q2531" s="19">
        <v>4.0000000000000001E-3</v>
      </c>
      <c r="R2531" s="19" t="s">
        <v>52</v>
      </c>
      <c r="S2531" s="62" t="s">
        <v>75</v>
      </c>
    </row>
    <row r="2532" spans="1:19" x14ac:dyDescent="0.25">
      <c r="A2532" s="62" t="s">
        <v>75</v>
      </c>
      <c r="B2532" s="19">
        <v>6821456</v>
      </c>
      <c r="C2532" s="19" t="s">
        <v>76</v>
      </c>
      <c r="D2532" s="19">
        <v>377300</v>
      </c>
      <c r="E2532" s="19">
        <v>4595714</v>
      </c>
      <c r="F2532" s="19">
        <v>2</v>
      </c>
      <c r="G2532" s="36">
        <v>45628</v>
      </c>
      <c r="H2532" s="19">
        <v>0</v>
      </c>
      <c r="I2532" s="19">
        <v>0</v>
      </c>
      <c r="J2532" s="19">
        <v>0</v>
      </c>
      <c r="L2532" s="19">
        <v>1</v>
      </c>
      <c r="O2532" s="19">
        <v>22626</v>
      </c>
      <c r="P2532" s="229">
        <v>45628.292395833334</v>
      </c>
      <c r="Q2532" s="19">
        <v>22.626000000000001</v>
      </c>
      <c r="R2532" s="19" t="s">
        <v>52</v>
      </c>
      <c r="S2532" s="62" t="s">
        <v>75</v>
      </c>
    </row>
    <row r="2533" spans="1:19" x14ac:dyDescent="0.25">
      <c r="A2533" s="62" t="s">
        <v>75</v>
      </c>
      <c r="B2533" s="19">
        <v>6821456</v>
      </c>
      <c r="C2533" s="19" t="s">
        <v>76</v>
      </c>
      <c r="D2533" s="19">
        <v>377300</v>
      </c>
      <c r="E2533" s="19">
        <v>4595714</v>
      </c>
      <c r="F2533" s="19">
        <v>3</v>
      </c>
      <c r="G2533" s="36">
        <v>45628</v>
      </c>
      <c r="H2533" s="19">
        <v>0</v>
      </c>
      <c r="I2533" s="19">
        <v>1</v>
      </c>
      <c r="J2533" s="19">
        <v>0</v>
      </c>
      <c r="L2533" s="19">
        <v>1</v>
      </c>
      <c r="O2533" s="19">
        <v>148210</v>
      </c>
      <c r="P2533" s="229">
        <v>45628.294108796297</v>
      </c>
      <c r="Q2533" s="19">
        <v>148.21</v>
      </c>
      <c r="R2533" s="19" t="s">
        <v>52</v>
      </c>
      <c r="S2533" s="62" t="s">
        <v>75</v>
      </c>
    </row>
    <row r="2534" spans="1:19" x14ac:dyDescent="0.25">
      <c r="A2534" s="62" t="s">
        <v>75</v>
      </c>
      <c r="B2534" s="19">
        <v>6821456</v>
      </c>
      <c r="C2534" s="19" t="s">
        <v>76</v>
      </c>
      <c r="D2534" s="19">
        <v>377300</v>
      </c>
      <c r="E2534" s="19">
        <v>4595714</v>
      </c>
      <c r="F2534" s="19">
        <v>4</v>
      </c>
      <c r="G2534" s="36">
        <v>45628</v>
      </c>
      <c r="H2534" s="19">
        <v>1</v>
      </c>
      <c r="I2534" s="19">
        <v>0</v>
      </c>
      <c r="J2534" s="19">
        <v>0</v>
      </c>
      <c r="L2534" s="19">
        <v>1</v>
      </c>
      <c r="M2534" s="19">
        <v>431936</v>
      </c>
      <c r="N2534" s="19" t="s">
        <v>223</v>
      </c>
      <c r="O2534" s="19">
        <v>1057384</v>
      </c>
      <c r="P2534" s="229">
        <v>45628.306342592594</v>
      </c>
      <c r="Q2534" s="19">
        <v>1057.384</v>
      </c>
      <c r="R2534" s="19" t="s">
        <v>52</v>
      </c>
      <c r="S2534" s="62" t="s">
        <v>75</v>
      </c>
    </row>
    <row r="2535" spans="1:19" x14ac:dyDescent="0.25">
      <c r="A2535" s="62" t="s">
        <v>75</v>
      </c>
      <c r="B2535" s="19">
        <v>6821456</v>
      </c>
      <c r="C2535" s="19" t="s">
        <v>76</v>
      </c>
      <c r="D2535" s="19">
        <v>377300</v>
      </c>
      <c r="E2535" s="19">
        <v>4595714</v>
      </c>
      <c r="F2535" s="19">
        <v>5</v>
      </c>
      <c r="G2535" s="36">
        <v>45628</v>
      </c>
      <c r="H2535" s="19">
        <v>0</v>
      </c>
      <c r="I2535" s="19">
        <v>0</v>
      </c>
      <c r="J2535" s="19">
        <v>1938</v>
      </c>
      <c r="K2535" s="19" t="s">
        <v>163</v>
      </c>
      <c r="L2535" s="19">
        <v>1</v>
      </c>
      <c r="M2535" s="19">
        <v>431936</v>
      </c>
      <c r="N2535" s="19" t="s">
        <v>223</v>
      </c>
      <c r="O2535" s="19">
        <v>3160</v>
      </c>
      <c r="P2535" s="229">
        <v>45628.306388888886</v>
      </c>
      <c r="Q2535" s="19">
        <v>3.16</v>
      </c>
      <c r="R2535" s="19" t="s">
        <v>52</v>
      </c>
      <c r="S2535" s="62" t="s">
        <v>75</v>
      </c>
    </row>
    <row r="2536" spans="1:19" x14ac:dyDescent="0.25">
      <c r="A2536" s="62" t="s">
        <v>75</v>
      </c>
      <c r="B2536" s="19">
        <v>6821456</v>
      </c>
      <c r="C2536" s="19" t="s">
        <v>76</v>
      </c>
      <c r="D2536" s="19">
        <v>377300</v>
      </c>
      <c r="E2536" s="19">
        <v>4595714</v>
      </c>
      <c r="F2536" s="19">
        <v>6</v>
      </c>
      <c r="G2536" s="36">
        <v>45628</v>
      </c>
      <c r="H2536" s="19">
        <v>0</v>
      </c>
      <c r="I2536" s="19">
        <v>1</v>
      </c>
      <c r="J2536" s="19">
        <v>0</v>
      </c>
      <c r="L2536" s="19">
        <v>1</v>
      </c>
      <c r="O2536" s="19">
        <v>374470</v>
      </c>
      <c r="P2536" s="229">
        <v>45628.310717592591</v>
      </c>
      <c r="Q2536" s="19">
        <v>374.47</v>
      </c>
      <c r="R2536" s="19" t="s">
        <v>52</v>
      </c>
      <c r="S2536" s="62" t="s">
        <v>75</v>
      </c>
    </row>
    <row r="2537" spans="1:19" x14ac:dyDescent="0.25">
      <c r="A2537" s="62" t="s">
        <v>75</v>
      </c>
      <c r="B2537" s="19">
        <v>6821456</v>
      </c>
      <c r="C2537" s="19" t="s">
        <v>76</v>
      </c>
      <c r="D2537" s="19">
        <v>377300</v>
      </c>
      <c r="E2537" s="19">
        <v>4595714</v>
      </c>
      <c r="F2537" s="19">
        <v>7</v>
      </c>
      <c r="G2537" s="36">
        <v>45628</v>
      </c>
      <c r="H2537" s="19">
        <v>0</v>
      </c>
      <c r="I2537" s="19">
        <v>0</v>
      </c>
      <c r="J2537" s="19">
        <v>-3</v>
      </c>
      <c r="K2537" s="19" t="s">
        <v>185</v>
      </c>
      <c r="L2537" s="19">
        <v>1</v>
      </c>
      <c r="O2537" s="19">
        <v>39030</v>
      </c>
      <c r="P2537" s="229">
        <v>45628.311168981483</v>
      </c>
      <c r="Q2537" s="19">
        <v>39.03</v>
      </c>
      <c r="R2537" s="19" t="s">
        <v>52</v>
      </c>
      <c r="S2537" s="62" t="s">
        <v>75</v>
      </c>
    </row>
    <row r="2538" spans="1:19" x14ac:dyDescent="0.25">
      <c r="A2538" s="62" t="s">
        <v>75</v>
      </c>
      <c r="B2538" s="19">
        <v>6821456</v>
      </c>
      <c r="C2538" s="19" t="s">
        <v>76</v>
      </c>
      <c r="D2538" s="19">
        <v>377300</v>
      </c>
      <c r="E2538" s="19">
        <v>4595714</v>
      </c>
      <c r="F2538" s="19">
        <v>8</v>
      </c>
      <c r="G2538" s="36">
        <v>45628</v>
      </c>
      <c r="H2538" s="19">
        <v>0</v>
      </c>
      <c r="I2538" s="19">
        <v>0</v>
      </c>
      <c r="J2538" s="19">
        <v>-1</v>
      </c>
      <c r="K2538" s="19" t="s">
        <v>119</v>
      </c>
      <c r="L2538" s="19">
        <v>1</v>
      </c>
      <c r="M2538" s="19">
        <v>4010454</v>
      </c>
      <c r="N2538" s="19" t="s">
        <v>218</v>
      </c>
      <c r="O2538" s="19">
        <v>4593</v>
      </c>
      <c r="P2538" s="229">
        <v>45628.311226851853</v>
      </c>
      <c r="Q2538" s="19">
        <v>4.593</v>
      </c>
      <c r="R2538" s="19" t="s">
        <v>52</v>
      </c>
      <c r="S2538" s="62" t="s">
        <v>75</v>
      </c>
    </row>
    <row r="2539" spans="1:19" x14ac:dyDescent="0.25">
      <c r="A2539" s="62" t="s">
        <v>75</v>
      </c>
      <c r="B2539" s="19">
        <v>6821456</v>
      </c>
      <c r="C2539" s="19" t="s">
        <v>76</v>
      </c>
      <c r="D2539" s="19">
        <v>377300</v>
      </c>
      <c r="E2539" s="19">
        <v>4595714</v>
      </c>
      <c r="F2539" s="19">
        <v>9</v>
      </c>
      <c r="G2539" s="36">
        <v>45628</v>
      </c>
      <c r="H2539" s="19">
        <v>0</v>
      </c>
      <c r="I2539" s="19">
        <v>0</v>
      </c>
      <c r="J2539" s="19">
        <v>1931</v>
      </c>
      <c r="K2539" s="19" t="s">
        <v>168</v>
      </c>
      <c r="L2539" s="19">
        <v>1</v>
      </c>
      <c r="O2539" s="19">
        <v>3510807</v>
      </c>
      <c r="P2539" s="229">
        <v>45628.351851851854</v>
      </c>
      <c r="Q2539" s="19">
        <v>3510.8069999999998</v>
      </c>
      <c r="R2539" s="19" t="s">
        <v>52</v>
      </c>
      <c r="S2539" s="62" t="s">
        <v>75</v>
      </c>
    </row>
    <row r="2540" spans="1:19" x14ac:dyDescent="0.25">
      <c r="A2540" s="62" t="s">
        <v>75</v>
      </c>
      <c r="B2540" s="19">
        <v>6821456</v>
      </c>
      <c r="C2540" s="19" t="s">
        <v>76</v>
      </c>
      <c r="D2540" s="19">
        <v>377300</v>
      </c>
      <c r="E2540" s="19">
        <v>4595714</v>
      </c>
      <c r="F2540" s="19">
        <v>10</v>
      </c>
      <c r="G2540" s="36">
        <v>45628</v>
      </c>
      <c r="H2540" s="19">
        <v>0</v>
      </c>
      <c r="I2540" s="19">
        <v>1</v>
      </c>
      <c r="J2540" s="19">
        <v>0</v>
      </c>
      <c r="L2540" s="19">
        <v>1</v>
      </c>
      <c r="O2540" s="19">
        <v>636830</v>
      </c>
      <c r="P2540" s="229">
        <v>45628.359224537038</v>
      </c>
      <c r="Q2540" s="19">
        <v>636.83000000000004</v>
      </c>
      <c r="R2540" s="19" t="s">
        <v>52</v>
      </c>
      <c r="S2540" s="62" t="s">
        <v>75</v>
      </c>
    </row>
    <row r="2541" spans="1:19" x14ac:dyDescent="0.25">
      <c r="A2541" s="62" t="s">
        <v>75</v>
      </c>
      <c r="B2541" s="19">
        <v>6821456</v>
      </c>
      <c r="C2541" s="19" t="s">
        <v>76</v>
      </c>
      <c r="D2541" s="19">
        <v>377300</v>
      </c>
      <c r="E2541" s="19">
        <v>4595714</v>
      </c>
      <c r="F2541" s="19">
        <v>11</v>
      </c>
      <c r="G2541" s="36">
        <v>45628</v>
      </c>
      <c r="H2541" s="19">
        <v>0</v>
      </c>
      <c r="I2541" s="19">
        <v>0</v>
      </c>
      <c r="J2541" s="19">
        <v>1934</v>
      </c>
      <c r="K2541" s="19" t="s">
        <v>160</v>
      </c>
      <c r="L2541" s="19">
        <v>1</v>
      </c>
      <c r="O2541" s="19">
        <v>220966</v>
      </c>
      <c r="P2541" s="229">
        <v>45628.36178240741</v>
      </c>
      <c r="Q2541" s="19">
        <v>220.96600000000001</v>
      </c>
      <c r="R2541" s="19" t="s">
        <v>52</v>
      </c>
      <c r="S2541" s="62" t="s">
        <v>75</v>
      </c>
    </row>
    <row r="2542" spans="1:19" x14ac:dyDescent="0.25">
      <c r="A2542" s="62" t="s">
        <v>75</v>
      </c>
      <c r="B2542" s="19">
        <v>6821456</v>
      </c>
      <c r="C2542" s="19" t="s">
        <v>76</v>
      </c>
      <c r="D2542" s="19">
        <v>377300</v>
      </c>
      <c r="E2542" s="19">
        <v>4595714</v>
      </c>
      <c r="F2542" s="19">
        <v>12</v>
      </c>
      <c r="G2542" s="36">
        <v>45628</v>
      </c>
      <c r="H2542" s="19">
        <v>0</v>
      </c>
      <c r="I2542" s="19">
        <v>1</v>
      </c>
      <c r="J2542" s="19">
        <v>0</v>
      </c>
      <c r="L2542" s="19">
        <v>1</v>
      </c>
      <c r="O2542" s="19">
        <v>2666164</v>
      </c>
      <c r="P2542" s="229">
        <v>45628.392638888887</v>
      </c>
      <c r="Q2542" s="19">
        <v>2666.1640000000002</v>
      </c>
      <c r="R2542" s="19" t="s">
        <v>52</v>
      </c>
      <c r="S2542" s="62" t="s">
        <v>75</v>
      </c>
    </row>
    <row r="2543" spans="1:19" x14ac:dyDescent="0.25">
      <c r="A2543" s="62" t="s">
        <v>75</v>
      </c>
      <c r="B2543" s="19">
        <v>6821456</v>
      </c>
      <c r="C2543" s="19" t="s">
        <v>76</v>
      </c>
      <c r="D2543" s="19">
        <v>377300</v>
      </c>
      <c r="E2543" s="19">
        <v>4595714</v>
      </c>
      <c r="F2543" s="19">
        <v>13</v>
      </c>
      <c r="G2543" s="36">
        <v>45628</v>
      </c>
      <c r="H2543" s="19">
        <v>0</v>
      </c>
      <c r="I2543" s="19">
        <v>0</v>
      </c>
      <c r="J2543" s="19">
        <v>-3</v>
      </c>
      <c r="K2543" s="19" t="s">
        <v>185</v>
      </c>
      <c r="L2543" s="19">
        <v>1</v>
      </c>
      <c r="O2543" s="19">
        <v>38963</v>
      </c>
      <c r="P2543" s="229">
        <v>45628.393090277779</v>
      </c>
      <c r="Q2543" s="19">
        <v>38.963000000000001</v>
      </c>
      <c r="R2543" s="19" t="s">
        <v>52</v>
      </c>
      <c r="S2543" s="62" t="s">
        <v>75</v>
      </c>
    </row>
    <row r="2544" spans="1:19" x14ac:dyDescent="0.25">
      <c r="A2544" s="62" t="s">
        <v>75</v>
      </c>
      <c r="B2544" s="19">
        <v>6821456</v>
      </c>
      <c r="C2544" s="19" t="s">
        <v>76</v>
      </c>
      <c r="D2544" s="19">
        <v>377300</v>
      </c>
      <c r="E2544" s="19">
        <v>4595714</v>
      </c>
      <c r="F2544" s="19">
        <v>14</v>
      </c>
      <c r="G2544" s="36">
        <v>45628</v>
      </c>
      <c r="H2544" s="19">
        <v>0</v>
      </c>
      <c r="I2544" s="19">
        <v>0</v>
      </c>
      <c r="J2544" s="19">
        <v>-1</v>
      </c>
      <c r="K2544" s="19" t="s">
        <v>119</v>
      </c>
      <c r="L2544" s="19">
        <v>1</v>
      </c>
      <c r="M2544" s="19">
        <v>4010454</v>
      </c>
      <c r="N2544" s="19" t="s">
        <v>218</v>
      </c>
      <c r="O2544" s="19">
        <v>9083</v>
      </c>
      <c r="P2544" s="229">
        <v>45628.393194444441</v>
      </c>
      <c r="Q2544" s="19">
        <v>9.0830000000000002</v>
      </c>
      <c r="R2544" s="19" t="s">
        <v>52</v>
      </c>
      <c r="S2544" s="62" t="s">
        <v>75</v>
      </c>
    </row>
    <row r="2545" spans="1:19" x14ac:dyDescent="0.25">
      <c r="A2545" s="62" t="s">
        <v>75</v>
      </c>
      <c r="B2545" s="19">
        <v>6821456</v>
      </c>
      <c r="C2545" s="19" t="s">
        <v>76</v>
      </c>
      <c r="D2545" s="19">
        <v>377300</v>
      </c>
      <c r="E2545" s="19">
        <v>4595714</v>
      </c>
      <c r="F2545" s="19">
        <v>15</v>
      </c>
      <c r="G2545" s="36">
        <v>45628</v>
      </c>
      <c r="H2545" s="19">
        <v>0</v>
      </c>
      <c r="I2545" s="19">
        <v>0</v>
      </c>
      <c r="J2545" s="19">
        <v>0</v>
      </c>
      <c r="L2545" s="19">
        <v>2</v>
      </c>
      <c r="O2545" s="19">
        <v>0</v>
      </c>
      <c r="P2545" s="229">
        <v>45628.393194444441</v>
      </c>
      <c r="Q2545" s="19">
        <v>0</v>
      </c>
      <c r="R2545" s="19" t="s">
        <v>52</v>
      </c>
      <c r="S2545" s="62" t="s">
        <v>75</v>
      </c>
    </row>
    <row r="2546" spans="1:19" x14ac:dyDescent="0.25">
      <c r="A2546" s="62" t="s">
        <v>75</v>
      </c>
      <c r="B2546" s="19">
        <v>6821456</v>
      </c>
      <c r="C2546" s="19" t="s">
        <v>76</v>
      </c>
      <c r="D2546" s="19">
        <v>377300</v>
      </c>
      <c r="E2546" s="19">
        <v>4595714</v>
      </c>
      <c r="F2546" s="19">
        <v>1</v>
      </c>
      <c r="G2546" s="36">
        <v>45628</v>
      </c>
      <c r="H2546" s="19">
        <v>0</v>
      </c>
      <c r="I2546" s="19">
        <v>0</v>
      </c>
      <c r="J2546" s="19">
        <v>0</v>
      </c>
      <c r="L2546" s="19">
        <v>0</v>
      </c>
      <c r="O2546" s="19">
        <v>4</v>
      </c>
      <c r="P2546" s="229">
        <v>45628.405543981484</v>
      </c>
      <c r="Q2546" s="19">
        <v>4.0000000000000001E-3</v>
      </c>
      <c r="R2546" s="19" t="s">
        <v>52</v>
      </c>
      <c r="S2546" s="62" t="s">
        <v>75</v>
      </c>
    </row>
    <row r="2547" spans="1:19" x14ac:dyDescent="0.25">
      <c r="A2547" s="62" t="s">
        <v>75</v>
      </c>
      <c r="B2547" s="19">
        <v>6821456</v>
      </c>
      <c r="C2547" s="19" t="s">
        <v>76</v>
      </c>
      <c r="D2547" s="19">
        <v>377300</v>
      </c>
      <c r="E2547" s="19">
        <v>4595714</v>
      </c>
      <c r="F2547" s="19">
        <v>2</v>
      </c>
      <c r="G2547" s="36">
        <v>45628</v>
      </c>
      <c r="H2547" s="19">
        <v>0</v>
      </c>
      <c r="I2547" s="19">
        <v>0</v>
      </c>
      <c r="J2547" s="19">
        <v>0</v>
      </c>
      <c r="L2547" s="19">
        <v>1</v>
      </c>
      <c r="O2547" s="19">
        <v>69683</v>
      </c>
      <c r="P2547" s="229">
        <v>45628.406342592592</v>
      </c>
      <c r="Q2547" s="19">
        <v>69.683000000000007</v>
      </c>
      <c r="R2547" s="19" t="s">
        <v>52</v>
      </c>
      <c r="S2547" s="62" t="s">
        <v>75</v>
      </c>
    </row>
    <row r="2548" spans="1:19" x14ac:dyDescent="0.25">
      <c r="A2548" s="62" t="s">
        <v>75</v>
      </c>
      <c r="B2548" s="19">
        <v>6821456</v>
      </c>
      <c r="C2548" s="19" t="s">
        <v>76</v>
      </c>
      <c r="D2548" s="19">
        <v>377300</v>
      </c>
      <c r="E2548" s="19">
        <v>4595714</v>
      </c>
      <c r="F2548" s="19">
        <v>3</v>
      </c>
      <c r="G2548" s="36">
        <v>45628</v>
      </c>
      <c r="H2548" s="19">
        <v>0</v>
      </c>
      <c r="I2548" s="19">
        <v>1</v>
      </c>
      <c r="J2548" s="19">
        <v>0</v>
      </c>
      <c r="L2548" s="19">
        <v>1</v>
      </c>
      <c r="O2548" s="19">
        <v>2257837</v>
      </c>
      <c r="P2548" s="229">
        <v>45628.432476851849</v>
      </c>
      <c r="Q2548" s="19">
        <v>2257.837</v>
      </c>
      <c r="R2548" s="19" t="s">
        <v>52</v>
      </c>
      <c r="S2548" s="62" t="s">
        <v>75</v>
      </c>
    </row>
    <row r="2549" spans="1:19" x14ac:dyDescent="0.25">
      <c r="A2549" s="62" t="s">
        <v>75</v>
      </c>
      <c r="B2549" s="19">
        <v>6821456</v>
      </c>
      <c r="C2549" s="19" t="s">
        <v>76</v>
      </c>
      <c r="D2549" s="19">
        <v>377300</v>
      </c>
      <c r="E2549" s="19">
        <v>4595714</v>
      </c>
      <c r="F2549" s="19">
        <v>4</v>
      </c>
      <c r="G2549" s="36">
        <v>45628</v>
      </c>
      <c r="H2549" s="19">
        <v>0</v>
      </c>
      <c r="I2549" s="19">
        <v>0</v>
      </c>
      <c r="J2549" s="19">
        <v>-3</v>
      </c>
      <c r="K2549" s="19" t="s">
        <v>185</v>
      </c>
      <c r="L2549" s="19">
        <v>1</v>
      </c>
      <c r="O2549" s="19">
        <v>26463</v>
      </c>
      <c r="P2549" s="229">
        <v>45628.43277777778</v>
      </c>
      <c r="Q2549" s="19">
        <v>26.463000000000001</v>
      </c>
      <c r="R2549" s="19" t="s">
        <v>52</v>
      </c>
      <c r="S2549" s="62" t="s">
        <v>75</v>
      </c>
    </row>
    <row r="2550" spans="1:19" x14ac:dyDescent="0.25">
      <c r="A2550" s="62" t="s">
        <v>75</v>
      </c>
      <c r="B2550" s="19">
        <v>6821456</v>
      </c>
      <c r="C2550" s="19" t="s">
        <v>76</v>
      </c>
      <c r="D2550" s="19">
        <v>377300</v>
      </c>
      <c r="E2550" s="19">
        <v>4595714</v>
      </c>
      <c r="F2550" s="19">
        <v>5</v>
      </c>
      <c r="G2550" s="36">
        <v>45628</v>
      </c>
      <c r="H2550" s="19">
        <v>1</v>
      </c>
      <c r="I2550" s="19">
        <v>0</v>
      </c>
      <c r="J2550" s="19">
        <v>0</v>
      </c>
      <c r="L2550" s="19">
        <v>1</v>
      </c>
      <c r="M2550" s="19">
        <v>4010454</v>
      </c>
      <c r="N2550" s="19" t="s">
        <v>218</v>
      </c>
      <c r="O2550" s="19">
        <v>25200</v>
      </c>
      <c r="P2550" s="229">
        <v>45628.433078703703</v>
      </c>
      <c r="Q2550" s="19">
        <v>25.2</v>
      </c>
      <c r="R2550" s="19" t="s">
        <v>52</v>
      </c>
      <c r="S2550" s="62" t="s">
        <v>75</v>
      </c>
    </row>
    <row r="2551" spans="1:19" x14ac:dyDescent="0.25">
      <c r="A2551" s="62" t="s">
        <v>75</v>
      </c>
      <c r="B2551" s="19">
        <v>6821456</v>
      </c>
      <c r="C2551" s="19" t="s">
        <v>76</v>
      </c>
      <c r="D2551" s="19">
        <v>377300</v>
      </c>
      <c r="E2551" s="19">
        <v>4595714</v>
      </c>
      <c r="F2551" s="19">
        <v>6</v>
      </c>
      <c r="G2551" s="36">
        <v>45628</v>
      </c>
      <c r="H2551" s="19">
        <v>0</v>
      </c>
      <c r="I2551" s="19">
        <v>0</v>
      </c>
      <c r="J2551" s="19">
        <v>1938</v>
      </c>
      <c r="K2551" s="19" t="s">
        <v>163</v>
      </c>
      <c r="L2551" s="19">
        <v>1</v>
      </c>
      <c r="M2551" s="19">
        <v>4010454</v>
      </c>
      <c r="N2551" s="19" t="s">
        <v>218</v>
      </c>
      <c r="O2551" s="19">
        <v>72957</v>
      </c>
      <c r="P2551" s="229">
        <v>45628.433923611112</v>
      </c>
      <c r="Q2551" s="19">
        <v>72.956999999999994</v>
      </c>
      <c r="R2551" s="19" t="s">
        <v>52</v>
      </c>
      <c r="S2551" s="62" t="s">
        <v>75</v>
      </c>
    </row>
    <row r="2552" spans="1:19" x14ac:dyDescent="0.25">
      <c r="A2552" s="62" t="s">
        <v>75</v>
      </c>
      <c r="B2552" s="19">
        <v>6821456</v>
      </c>
      <c r="C2552" s="19" t="s">
        <v>76</v>
      </c>
      <c r="D2552" s="19">
        <v>377300</v>
      </c>
      <c r="E2552" s="19">
        <v>4595714</v>
      </c>
      <c r="F2552" s="19">
        <v>7</v>
      </c>
      <c r="G2552" s="36">
        <v>45628</v>
      </c>
      <c r="H2552" s="19">
        <v>0</v>
      </c>
      <c r="I2552" s="19">
        <v>1</v>
      </c>
      <c r="J2552" s="19">
        <v>0</v>
      </c>
      <c r="L2552" s="19">
        <v>1</v>
      </c>
      <c r="O2552" s="19">
        <v>2297523</v>
      </c>
      <c r="P2552" s="229">
        <v>45628.460509259261</v>
      </c>
      <c r="Q2552" s="19">
        <v>2297.5230000000001</v>
      </c>
      <c r="R2552" s="19" t="s">
        <v>52</v>
      </c>
      <c r="S2552" s="62" t="s">
        <v>75</v>
      </c>
    </row>
    <row r="2553" spans="1:19" x14ac:dyDescent="0.25">
      <c r="A2553" s="62" t="s">
        <v>75</v>
      </c>
      <c r="B2553" s="19">
        <v>6821456</v>
      </c>
      <c r="C2553" s="19" t="s">
        <v>76</v>
      </c>
      <c r="D2553" s="19">
        <v>377300</v>
      </c>
      <c r="E2553" s="19">
        <v>4595714</v>
      </c>
      <c r="F2553" s="19">
        <v>8</v>
      </c>
      <c r="G2553" s="36">
        <v>45628</v>
      </c>
      <c r="H2553" s="19">
        <v>0</v>
      </c>
      <c r="I2553" s="19">
        <v>0</v>
      </c>
      <c r="J2553" s="19">
        <v>0</v>
      </c>
      <c r="L2553" s="19">
        <v>2</v>
      </c>
      <c r="O2553" s="19">
        <v>0</v>
      </c>
      <c r="P2553" s="229">
        <v>45628.460509259261</v>
      </c>
      <c r="Q2553" s="19">
        <v>0</v>
      </c>
      <c r="R2553" s="19" t="s">
        <v>52</v>
      </c>
      <c r="S2553" s="62" t="s">
        <v>75</v>
      </c>
    </row>
    <row r="2554" spans="1:19" x14ac:dyDescent="0.25">
      <c r="A2554" s="62" t="s">
        <v>75</v>
      </c>
      <c r="B2554" s="19">
        <v>6821456</v>
      </c>
      <c r="C2554" s="19" t="s">
        <v>76</v>
      </c>
      <c r="D2554" s="19">
        <v>377300</v>
      </c>
      <c r="E2554" s="19">
        <v>4595714</v>
      </c>
      <c r="F2554" s="19">
        <v>1</v>
      </c>
      <c r="G2554" s="36">
        <v>45629</v>
      </c>
      <c r="H2554" s="19">
        <v>0</v>
      </c>
      <c r="I2554" s="19">
        <v>0</v>
      </c>
      <c r="J2554" s="19">
        <v>0</v>
      </c>
      <c r="L2554" s="19">
        <v>0</v>
      </c>
      <c r="O2554" s="19">
        <v>3</v>
      </c>
      <c r="P2554" s="229">
        <v>45629.10119212963</v>
      </c>
      <c r="Q2554" s="19">
        <v>3.0000000000000001E-3</v>
      </c>
      <c r="R2554" s="19" t="s">
        <v>52</v>
      </c>
      <c r="S2554" s="62" t="s">
        <v>75</v>
      </c>
    </row>
    <row r="2555" spans="1:19" x14ac:dyDescent="0.25">
      <c r="A2555" s="62" t="s">
        <v>75</v>
      </c>
      <c r="B2555" s="19">
        <v>6821456</v>
      </c>
      <c r="C2555" s="19" t="s">
        <v>76</v>
      </c>
      <c r="D2555" s="19">
        <v>377300</v>
      </c>
      <c r="E2555" s="19">
        <v>4595714</v>
      </c>
      <c r="F2555" s="19">
        <v>2</v>
      </c>
      <c r="G2555" s="36">
        <v>45629</v>
      </c>
      <c r="H2555" s="19">
        <v>0</v>
      </c>
      <c r="I2555" s="19">
        <v>0</v>
      </c>
      <c r="J2555" s="19">
        <v>0</v>
      </c>
      <c r="L2555" s="19">
        <v>1</v>
      </c>
      <c r="O2555" s="19">
        <v>23313</v>
      </c>
      <c r="P2555" s="229">
        <v>45629.101458333331</v>
      </c>
      <c r="Q2555" s="19">
        <v>23.312999999999999</v>
      </c>
      <c r="R2555" s="19" t="s">
        <v>52</v>
      </c>
      <c r="S2555" s="62" t="s">
        <v>75</v>
      </c>
    </row>
    <row r="2556" spans="1:19" x14ac:dyDescent="0.25">
      <c r="A2556" s="62" t="s">
        <v>75</v>
      </c>
      <c r="B2556" s="19">
        <v>6821456</v>
      </c>
      <c r="C2556" s="19" t="s">
        <v>76</v>
      </c>
      <c r="D2556" s="19">
        <v>377300</v>
      </c>
      <c r="E2556" s="19">
        <v>4595714</v>
      </c>
      <c r="F2556" s="19">
        <v>3</v>
      </c>
      <c r="G2556" s="36">
        <v>45629</v>
      </c>
      <c r="H2556" s="19">
        <v>0</v>
      </c>
      <c r="I2556" s="19">
        <v>1</v>
      </c>
      <c r="J2556" s="19">
        <v>0</v>
      </c>
      <c r="L2556" s="19">
        <v>1</v>
      </c>
      <c r="O2556" s="19">
        <v>1663160</v>
      </c>
      <c r="P2556" s="229">
        <v>45629.120706018519</v>
      </c>
      <c r="Q2556" s="19">
        <v>1663.16</v>
      </c>
      <c r="R2556" s="19" t="s">
        <v>52</v>
      </c>
      <c r="S2556" s="62" t="s">
        <v>75</v>
      </c>
    </row>
    <row r="2557" spans="1:19" x14ac:dyDescent="0.25">
      <c r="A2557" s="62" t="s">
        <v>75</v>
      </c>
      <c r="B2557" s="19">
        <v>6821456</v>
      </c>
      <c r="C2557" s="19" t="s">
        <v>76</v>
      </c>
      <c r="D2557" s="19">
        <v>377300</v>
      </c>
      <c r="E2557" s="19">
        <v>4595714</v>
      </c>
      <c r="F2557" s="19">
        <v>4</v>
      </c>
      <c r="G2557" s="36">
        <v>45629</v>
      </c>
      <c r="H2557" s="19">
        <v>1</v>
      </c>
      <c r="I2557" s="19">
        <v>0</v>
      </c>
      <c r="J2557" s="19">
        <v>0</v>
      </c>
      <c r="L2557" s="19">
        <v>1</v>
      </c>
      <c r="M2557" s="19">
        <v>431936</v>
      </c>
      <c r="N2557" s="19" t="s">
        <v>223</v>
      </c>
      <c r="O2557" s="19">
        <v>2441110</v>
      </c>
      <c r="P2557" s="229">
        <v>45629.148969907408</v>
      </c>
      <c r="Q2557" s="19">
        <v>2441.11</v>
      </c>
      <c r="R2557" s="19" t="s">
        <v>52</v>
      </c>
      <c r="S2557" s="62" t="s">
        <v>75</v>
      </c>
    </row>
    <row r="2558" spans="1:19" x14ac:dyDescent="0.25">
      <c r="A2558" s="62" t="s">
        <v>75</v>
      </c>
      <c r="B2558" s="19">
        <v>6821456</v>
      </c>
      <c r="C2558" s="19" t="s">
        <v>76</v>
      </c>
      <c r="D2558" s="19">
        <v>377300</v>
      </c>
      <c r="E2558" s="19">
        <v>4595714</v>
      </c>
      <c r="F2558" s="19">
        <v>5</v>
      </c>
      <c r="G2558" s="36">
        <v>45629</v>
      </c>
      <c r="H2558" s="19">
        <v>0</v>
      </c>
      <c r="I2558" s="19">
        <v>0</v>
      </c>
      <c r="J2558" s="19">
        <v>1938</v>
      </c>
      <c r="K2558" s="19" t="s">
        <v>163</v>
      </c>
      <c r="L2558" s="19">
        <v>1</v>
      </c>
      <c r="M2558" s="19">
        <v>431936</v>
      </c>
      <c r="N2558" s="19" t="s">
        <v>223</v>
      </c>
      <c r="O2558" s="19">
        <v>2740</v>
      </c>
      <c r="P2558" s="229">
        <v>45629.148993055554</v>
      </c>
      <c r="Q2558" s="19">
        <v>2.74</v>
      </c>
      <c r="R2558" s="19" t="s">
        <v>52</v>
      </c>
      <c r="S2558" s="62" t="s">
        <v>75</v>
      </c>
    </row>
    <row r="2559" spans="1:19" x14ac:dyDescent="0.25">
      <c r="A2559" s="62" t="s">
        <v>75</v>
      </c>
      <c r="B2559" s="19">
        <v>6821456</v>
      </c>
      <c r="C2559" s="19" t="s">
        <v>76</v>
      </c>
      <c r="D2559" s="19">
        <v>377300</v>
      </c>
      <c r="E2559" s="19">
        <v>4595714</v>
      </c>
      <c r="F2559" s="19">
        <v>6</v>
      </c>
      <c r="G2559" s="36">
        <v>45629</v>
      </c>
      <c r="H2559" s="19">
        <v>0</v>
      </c>
      <c r="I2559" s="19">
        <v>1</v>
      </c>
      <c r="J2559" s="19">
        <v>0</v>
      </c>
      <c r="L2559" s="19">
        <v>1</v>
      </c>
      <c r="O2559" s="19">
        <v>1380247</v>
      </c>
      <c r="P2559" s="229">
        <v>45629.164976851855</v>
      </c>
      <c r="Q2559" s="19">
        <v>1380.2470000000001</v>
      </c>
      <c r="R2559" s="19" t="s">
        <v>52</v>
      </c>
      <c r="S2559" s="62" t="s">
        <v>75</v>
      </c>
    </row>
    <row r="2560" spans="1:19" x14ac:dyDescent="0.25">
      <c r="A2560" s="62" t="s">
        <v>75</v>
      </c>
      <c r="B2560" s="19">
        <v>6821456</v>
      </c>
      <c r="C2560" s="19" t="s">
        <v>76</v>
      </c>
      <c r="D2560" s="19">
        <v>377300</v>
      </c>
      <c r="E2560" s="19">
        <v>4595714</v>
      </c>
      <c r="F2560" s="19">
        <v>7</v>
      </c>
      <c r="G2560" s="36">
        <v>45629</v>
      </c>
      <c r="H2560" s="19">
        <v>0</v>
      </c>
      <c r="I2560" s="19">
        <v>0</v>
      </c>
      <c r="J2560" s="19">
        <v>-3</v>
      </c>
      <c r="K2560" s="19" t="s">
        <v>185</v>
      </c>
      <c r="L2560" s="19">
        <v>1</v>
      </c>
      <c r="O2560" s="19">
        <v>39000</v>
      </c>
      <c r="P2560" s="229">
        <v>45629.16542824074</v>
      </c>
      <c r="Q2560" s="19">
        <v>39</v>
      </c>
      <c r="R2560" s="19" t="s">
        <v>52</v>
      </c>
      <c r="S2560" s="62" t="s">
        <v>75</v>
      </c>
    </row>
    <row r="2561" spans="1:19" x14ac:dyDescent="0.25">
      <c r="A2561" s="62" t="s">
        <v>75</v>
      </c>
      <c r="B2561" s="19">
        <v>6821456</v>
      </c>
      <c r="C2561" s="19" t="s">
        <v>76</v>
      </c>
      <c r="D2561" s="19">
        <v>377300</v>
      </c>
      <c r="E2561" s="19">
        <v>4595714</v>
      </c>
      <c r="F2561" s="19">
        <v>8</v>
      </c>
      <c r="G2561" s="36">
        <v>45629</v>
      </c>
      <c r="H2561" s="19">
        <v>0</v>
      </c>
      <c r="I2561" s="19">
        <v>0</v>
      </c>
      <c r="J2561" s="19">
        <v>-1</v>
      </c>
      <c r="K2561" s="19" t="s">
        <v>119</v>
      </c>
      <c r="L2561" s="19">
        <v>1</v>
      </c>
      <c r="M2561" s="19">
        <v>4010454</v>
      </c>
      <c r="N2561" s="19" t="s">
        <v>218</v>
      </c>
      <c r="O2561" s="19">
        <v>464403</v>
      </c>
      <c r="P2561" s="229">
        <v>45629.170798611114</v>
      </c>
      <c r="Q2561" s="19">
        <v>464.40300000000002</v>
      </c>
      <c r="R2561" s="19" t="s">
        <v>52</v>
      </c>
      <c r="S2561" s="62" t="s">
        <v>75</v>
      </c>
    </row>
    <row r="2562" spans="1:19" x14ac:dyDescent="0.25">
      <c r="A2562" s="62" t="s">
        <v>75</v>
      </c>
      <c r="B2562" s="19">
        <v>6821456</v>
      </c>
      <c r="C2562" s="19" t="s">
        <v>76</v>
      </c>
      <c r="D2562" s="19">
        <v>377300</v>
      </c>
      <c r="E2562" s="19">
        <v>4595714</v>
      </c>
      <c r="F2562" s="19">
        <v>9</v>
      </c>
      <c r="G2562" s="36">
        <v>45629</v>
      </c>
      <c r="H2562" s="19">
        <v>0</v>
      </c>
      <c r="I2562" s="19">
        <v>1</v>
      </c>
      <c r="J2562" s="19">
        <v>0</v>
      </c>
      <c r="L2562" s="19">
        <v>1</v>
      </c>
      <c r="O2562" s="19">
        <v>300047</v>
      </c>
      <c r="P2562" s="229">
        <v>45629.174270833333</v>
      </c>
      <c r="Q2562" s="19">
        <v>300.04700000000003</v>
      </c>
      <c r="R2562" s="19" t="s">
        <v>52</v>
      </c>
      <c r="S2562" s="62" t="s">
        <v>75</v>
      </c>
    </row>
    <row r="2563" spans="1:19" x14ac:dyDescent="0.25">
      <c r="A2563" s="62" t="s">
        <v>75</v>
      </c>
      <c r="B2563" s="19">
        <v>6821456</v>
      </c>
      <c r="C2563" s="19" t="s">
        <v>76</v>
      </c>
      <c r="D2563" s="19">
        <v>377300</v>
      </c>
      <c r="E2563" s="19">
        <v>4595714</v>
      </c>
      <c r="F2563" s="19">
        <v>10</v>
      </c>
      <c r="G2563" s="36">
        <v>45629</v>
      </c>
      <c r="H2563" s="19">
        <v>0</v>
      </c>
      <c r="I2563" s="19">
        <v>0</v>
      </c>
      <c r="J2563" s="19">
        <v>-3</v>
      </c>
      <c r="K2563" s="19" t="s">
        <v>185</v>
      </c>
      <c r="L2563" s="19">
        <v>1</v>
      </c>
      <c r="O2563" s="19">
        <v>39017</v>
      </c>
      <c r="P2563" s="229">
        <v>45629.174722222226</v>
      </c>
      <c r="Q2563" s="19">
        <v>39.017000000000003</v>
      </c>
      <c r="R2563" s="19" t="s">
        <v>52</v>
      </c>
      <c r="S2563" s="62" t="s">
        <v>75</v>
      </c>
    </row>
    <row r="2564" spans="1:19" x14ac:dyDescent="0.25">
      <c r="A2564" s="62" t="s">
        <v>75</v>
      </c>
      <c r="B2564" s="19">
        <v>6821456</v>
      </c>
      <c r="C2564" s="19" t="s">
        <v>76</v>
      </c>
      <c r="D2564" s="19">
        <v>377300</v>
      </c>
      <c r="E2564" s="19">
        <v>4595714</v>
      </c>
      <c r="F2564" s="19">
        <v>11</v>
      </c>
      <c r="G2564" s="36">
        <v>45629</v>
      </c>
      <c r="H2564" s="19">
        <v>0</v>
      </c>
      <c r="I2564" s="19">
        <v>0</v>
      </c>
      <c r="J2564" s="19">
        <v>-1</v>
      </c>
      <c r="K2564" s="19" t="s">
        <v>119</v>
      </c>
      <c r="L2564" s="19">
        <v>1</v>
      </c>
      <c r="M2564" s="19">
        <v>4010454</v>
      </c>
      <c r="N2564" s="19" t="s">
        <v>218</v>
      </c>
      <c r="O2564" s="19">
        <v>4110</v>
      </c>
      <c r="P2564" s="229">
        <v>45629.174768518518</v>
      </c>
      <c r="Q2564" s="19">
        <v>4.1100000000000003</v>
      </c>
      <c r="R2564" s="19" t="s">
        <v>52</v>
      </c>
      <c r="S2564" s="62" t="s">
        <v>75</v>
      </c>
    </row>
    <row r="2565" spans="1:19" x14ac:dyDescent="0.25">
      <c r="A2565" s="62" t="s">
        <v>75</v>
      </c>
      <c r="B2565" s="19">
        <v>6821456</v>
      </c>
      <c r="C2565" s="19" t="s">
        <v>76</v>
      </c>
      <c r="D2565" s="19">
        <v>377300</v>
      </c>
      <c r="E2565" s="19">
        <v>4595714</v>
      </c>
      <c r="F2565" s="19">
        <v>12</v>
      </c>
      <c r="G2565" s="36">
        <v>45629</v>
      </c>
      <c r="H2565" s="19">
        <v>0</v>
      </c>
      <c r="I2565" s="19">
        <v>0</v>
      </c>
      <c r="J2565" s="19">
        <v>1937</v>
      </c>
      <c r="K2565" s="19" t="s">
        <v>169</v>
      </c>
      <c r="L2565" s="19">
        <v>1</v>
      </c>
      <c r="O2565" s="19">
        <v>2474396</v>
      </c>
      <c r="P2565" s="229">
        <v>45629.203414351854</v>
      </c>
      <c r="Q2565" s="19">
        <v>2474.3960000000002</v>
      </c>
      <c r="R2565" s="19" t="s">
        <v>52</v>
      </c>
      <c r="S2565" s="62" t="s">
        <v>75</v>
      </c>
    </row>
    <row r="2566" spans="1:19" x14ac:dyDescent="0.25">
      <c r="A2566" s="62" t="s">
        <v>75</v>
      </c>
      <c r="B2566" s="19">
        <v>6821456</v>
      </c>
      <c r="C2566" s="19" t="s">
        <v>76</v>
      </c>
      <c r="D2566" s="19">
        <v>377300</v>
      </c>
      <c r="E2566" s="19">
        <v>4595714</v>
      </c>
      <c r="F2566" s="19">
        <v>13</v>
      </c>
      <c r="G2566" s="36">
        <v>45629</v>
      </c>
      <c r="H2566" s="19">
        <v>0</v>
      </c>
      <c r="I2566" s="19">
        <v>1</v>
      </c>
      <c r="J2566" s="19">
        <v>0</v>
      </c>
      <c r="L2566" s="19">
        <v>1</v>
      </c>
      <c r="O2566" s="19">
        <v>24</v>
      </c>
      <c r="P2566" s="229">
        <v>45629.203414351854</v>
      </c>
      <c r="Q2566" s="19">
        <v>2.4E-2</v>
      </c>
      <c r="R2566" s="19" t="s">
        <v>52</v>
      </c>
      <c r="S2566" s="62" t="s">
        <v>75</v>
      </c>
    </row>
    <row r="2567" spans="1:19" x14ac:dyDescent="0.25">
      <c r="A2567" s="62" t="s">
        <v>75</v>
      </c>
      <c r="B2567" s="19">
        <v>6821456</v>
      </c>
      <c r="C2567" s="19" t="s">
        <v>76</v>
      </c>
      <c r="D2567" s="19">
        <v>377300</v>
      </c>
      <c r="E2567" s="19">
        <v>4595714</v>
      </c>
      <c r="F2567" s="19">
        <v>14</v>
      </c>
      <c r="G2567" s="36">
        <v>45629</v>
      </c>
      <c r="H2567" s="19">
        <v>1</v>
      </c>
      <c r="I2567" s="19">
        <v>0</v>
      </c>
      <c r="J2567" s="19">
        <v>0</v>
      </c>
      <c r="L2567" s="19">
        <v>1</v>
      </c>
      <c r="M2567" s="19">
        <v>431936</v>
      </c>
      <c r="N2567" s="19" t="s">
        <v>223</v>
      </c>
      <c r="O2567" s="19">
        <v>1078143</v>
      </c>
      <c r="P2567" s="229">
        <v>45629.215891203705</v>
      </c>
      <c r="Q2567" s="19">
        <v>1078.143</v>
      </c>
      <c r="R2567" s="19" t="s">
        <v>52</v>
      </c>
      <c r="S2567" s="62" t="s">
        <v>75</v>
      </c>
    </row>
    <row r="2568" spans="1:19" x14ac:dyDescent="0.25">
      <c r="A2568" s="62" t="s">
        <v>75</v>
      </c>
      <c r="B2568" s="19">
        <v>6821456</v>
      </c>
      <c r="C2568" s="19" t="s">
        <v>76</v>
      </c>
      <c r="D2568" s="19">
        <v>377300</v>
      </c>
      <c r="E2568" s="19">
        <v>4595714</v>
      </c>
      <c r="F2568" s="19">
        <v>15</v>
      </c>
      <c r="G2568" s="36">
        <v>45629</v>
      </c>
      <c r="H2568" s="19">
        <v>0</v>
      </c>
      <c r="I2568" s="19">
        <v>0</v>
      </c>
      <c r="J2568" s="19">
        <v>1938</v>
      </c>
      <c r="K2568" s="19" t="s">
        <v>163</v>
      </c>
      <c r="L2568" s="19">
        <v>1</v>
      </c>
      <c r="M2568" s="19">
        <v>431936</v>
      </c>
      <c r="N2568" s="19" t="s">
        <v>223</v>
      </c>
      <c r="O2568" s="19">
        <v>18377</v>
      </c>
      <c r="P2568" s="229">
        <v>45629.216099537036</v>
      </c>
      <c r="Q2568" s="19">
        <v>18.376999999999999</v>
      </c>
      <c r="R2568" s="19" t="s">
        <v>52</v>
      </c>
      <c r="S2568" s="62" t="s">
        <v>75</v>
      </c>
    </row>
    <row r="2569" spans="1:19" x14ac:dyDescent="0.25">
      <c r="A2569" s="62" t="s">
        <v>75</v>
      </c>
      <c r="B2569" s="19">
        <v>6821456</v>
      </c>
      <c r="C2569" s="19" t="s">
        <v>76</v>
      </c>
      <c r="D2569" s="19">
        <v>377300</v>
      </c>
      <c r="E2569" s="19">
        <v>4595714</v>
      </c>
      <c r="F2569" s="19">
        <v>16</v>
      </c>
      <c r="G2569" s="36">
        <v>45629</v>
      </c>
      <c r="H2569" s="19">
        <v>0</v>
      </c>
      <c r="I2569" s="19">
        <v>1</v>
      </c>
      <c r="J2569" s="19">
        <v>0</v>
      </c>
      <c r="L2569" s="19">
        <v>1</v>
      </c>
      <c r="O2569" s="19">
        <v>54620</v>
      </c>
      <c r="P2569" s="229">
        <v>45629.216736111113</v>
      </c>
      <c r="Q2569" s="19">
        <v>54.62</v>
      </c>
      <c r="R2569" s="19" t="s">
        <v>52</v>
      </c>
      <c r="S2569" s="62" t="s">
        <v>75</v>
      </c>
    </row>
    <row r="2570" spans="1:19" x14ac:dyDescent="0.25">
      <c r="A2570" s="62" t="s">
        <v>75</v>
      </c>
      <c r="B2570" s="19">
        <v>6821456</v>
      </c>
      <c r="C2570" s="19" t="s">
        <v>76</v>
      </c>
      <c r="D2570" s="19">
        <v>377300</v>
      </c>
      <c r="E2570" s="19">
        <v>4595714</v>
      </c>
      <c r="F2570" s="19">
        <v>17</v>
      </c>
      <c r="G2570" s="36">
        <v>45629</v>
      </c>
      <c r="H2570" s="19">
        <v>0</v>
      </c>
      <c r="I2570" s="19">
        <v>0</v>
      </c>
      <c r="J2570" s="19">
        <v>1934</v>
      </c>
      <c r="K2570" s="19" t="s">
        <v>160</v>
      </c>
      <c r="L2570" s="19">
        <v>1</v>
      </c>
      <c r="O2570" s="19">
        <v>516343</v>
      </c>
      <c r="P2570" s="229">
        <v>45629.222708333335</v>
      </c>
      <c r="Q2570" s="19">
        <v>516.34299999999996</v>
      </c>
      <c r="R2570" s="19" t="s">
        <v>52</v>
      </c>
      <c r="S2570" s="62" t="s">
        <v>75</v>
      </c>
    </row>
    <row r="2571" spans="1:19" x14ac:dyDescent="0.25">
      <c r="A2571" s="62" t="s">
        <v>75</v>
      </c>
      <c r="B2571" s="19">
        <v>6821456</v>
      </c>
      <c r="C2571" s="19" t="s">
        <v>76</v>
      </c>
      <c r="D2571" s="19">
        <v>377300</v>
      </c>
      <c r="E2571" s="19">
        <v>4595714</v>
      </c>
      <c r="F2571" s="19">
        <v>18</v>
      </c>
      <c r="G2571" s="36">
        <v>45629</v>
      </c>
      <c r="H2571" s="19">
        <v>0</v>
      </c>
      <c r="I2571" s="19">
        <v>0</v>
      </c>
      <c r="J2571" s="19">
        <v>1931</v>
      </c>
      <c r="K2571" s="19" t="s">
        <v>168</v>
      </c>
      <c r="L2571" s="19">
        <v>1</v>
      </c>
      <c r="O2571" s="19">
        <v>783627</v>
      </c>
      <c r="P2571" s="229">
        <v>45629.231782407405</v>
      </c>
      <c r="Q2571" s="19">
        <v>783.62699999999995</v>
      </c>
      <c r="R2571" s="19" t="s">
        <v>52</v>
      </c>
      <c r="S2571" s="62" t="s">
        <v>75</v>
      </c>
    </row>
    <row r="2572" spans="1:19" x14ac:dyDescent="0.25">
      <c r="A2572" s="62" t="s">
        <v>75</v>
      </c>
      <c r="B2572" s="19">
        <v>6821456</v>
      </c>
      <c r="C2572" s="19" t="s">
        <v>76</v>
      </c>
      <c r="D2572" s="19">
        <v>377300</v>
      </c>
      <c r="E2572" s="19">
        <v>4595714</v>
      </c>
      <c r="F2572" s="19">
        <v>19</v>
      </c>
      <c r="G2572" s="36">
        <v>45629</v>
      </c>
      <c r="H2572" s="19">
        <v>0</v>
      </c>
      <c r="I2572" s="19">
        <v>1</v>
      </c>
      <c r="J2572" s="19">
        <v>0</v>
      </c>
      <c r="L2572" s="19">
        <v>1</v>
      </c>
      <c r="O2572" s="19">
        <v>156</v>
      </c>
      <c r="P2572" s="229">
        <v>45629.231782407405</v>
      </c>
      <c r="Q2572" s="19">
        <v>0.156</v>
      </c>
      <c r="R2572" s="19" t="s">
        <v>52</v>
      </c>
      <c r="S2572" s="62" t="s">
        <v>75</v>
      </c>
    </row>
    <row r="2573" spans="1:19" x14ac:dyDescent="0.25">
      <c r="A2573" s="62" t="s">
        <v>75</v>
      </c>
      <c r="B2573" s="19">
        <v>6821456</v>
      </c>
      <c r="C2573" s="19" t="s">
        <v>76</v>
      </c>
      <c r="D2573" s="19">
        <v>377300</v>
      </c>
      <c r="E2573" s="19">
        <v>4595714</v>
      </c>
      <c r="F2573" s="19">
        <v>20</v>
      </c>
      <c r="G2573" s="36">
        <v>45629</v>
      </c>
      <c r="H2573" s="19">
        <v>1</v>
      </c>
      <c r="I2573" s="19">
        <v>0</v>
      </c>
      <c r="J2573" s="19">
        <v>0</v>
      </c>
      <c r="L2573" s="19">
        <v>1</v>
      </c>
      <c r="M2573" s="19">
        <v>431936</v>
      </c>
      <c r="N2573" s="19" t="s">
        <v>223</v>
      </c>
      <c r="O2573" s="19">
        <v>1653860</v>
      </c>
      <c r="P2573" s="229">
        <v>45629.250925925924</v>
      </c>
      <c r="Q2573" s="19">
        <v>1653.86</v>
      </c>
      <c r="R2573" s="19" t="s">
        <v>52</v>
      </c>
      <c r="S2573" s="62" t="s">
        <v>75</v>
      </c>
    </row>
    <row r="2574" spans="1:19" x14ac:dyDescent="0.25">
      <c r="A2574" s="62" t="s">
        <v>75</v>
      </c>
      <c r="B2574" s="19">
        <v>6821456</v>
      </c>
      <c r="C2574" s="19" t="s">
        <v>76</v>
      </c>
      <c r="D2574" s="19">
        <v>377300</v>
      </c>
      <c r="E2574" s="19">
        <v>4595714</v>
      </c>
      <c r="F2574" s="19">
        <v>21</v>
      </c>
      <c r="G2574" s="36">
        <v>45629</v>
      </c>
      <c r="H2574" s="19">
        <v>0</v>
      </c>
      <c r="I2574" s="19">
        <v>0</v>
      </c>
      <c r="J2574" s="19">
        <v>1938</v>
      </c>
      <c r="K2574" s="19" t="s">
        <v>163</v>
      </c>
      <c r="L2574" s="19">
        <v>1</v>
      </c>
      <c r="M2574" s="19">
        <v>431936</v>
      </c>
      <c r="N2574" s="19" t="s">
        <v>223</v>
      </c>
      <c r="O2574" s="19">
        <v>5000</v>
      </c>
      <c r="P2574" s="229">
        <v>45629.250983796293</v>
      </c>
      <c r="Q2574" s="19">
        <v>5</v>
      </c>
      <c r="R2574" s="19" t="s">
        <v>52</v>
      </c>
      <c r="S2574" s="62" t="s">
        <v>75</v>
      </c>
    </row>
    <row r="2575" spans="1:19" x14ac:dyDescent="0.25">
      <c r="A2575" s="62" t="s">
        <v>75</v>
      </c>
      <c r="B2575" s="19">
        <v>6821456</v>
      </c>
      <c r="C2575" s="19" t="s">
        <v>76</v>
      </c>
      <c r="D2575" s="19">
        <v>377300</v>
      </c>
      <c r="E2575" s="19">
        <v>4595714</v>
      </c>
      <c r="F2575" s="19">
        <v>22</v>
      </c>
      <c r="G2575" s="36">
        <v>45629</v>
      </c>
      <c r="H2575" s="19">
        <v>0</v>
      </c>
      <c r="I2575" s="19">
        <v>1</v>
      </c>
      <c r="J2575" s="19">
        <v>0</v>
      </c>
      <c r="L2575" s="19">
        <v>1</v>
      </c>
      <c r="O2575" s="19">
        <v>6337</v>
      </c>
      <c r="P2575" s="229">
        <v>45629.25105324074</v>
      </c>
      <c r="Q2575" s="19">
        <v>6.3369999999999997</v>
      </c>
      <c r="R2575" s="19" t="s">
        <v>52</v>
      </c>
      <c r="S2575" s="62" t="s">
        <v>75</v>
      </c>
    </row>
    <row r="2576" spans="1:19" x14ac:dyDescent="0.25">
      <c r="A2576" s="62" t="s">
        <v>75</v>
      </c>
      <c r="B2576" s="19">
        <v>6821456</v>
      </c>
      <c r="C2576" s="19" t="s">
        <v>76</v>
      </c>
      <c r="D2576" s="19">
        <v>377300</v>
      </c>
      <c r="E2576" s="19">
        <v>4595714</v>
      </c>
      <c r="F2576" s="19">
        <v>23</v>
      </c>
      <c r="G2576" s="36">
        <v>45629</v>
      </c>
      <c r="H2576" s="19">
        <v>0</v>
      </c>
      <c r="I2576" s="19">
        <v>0</v>
      </c>
      <c r="J2576" s="19">
        <v>1931</v>
      </c>
      <c r="K2576" s="19" t="s">
        <v>168</v>
      </c>
      <c r="L2576" s="19">
        <v>1</v>
      </c>
      <c r="O2576" s="19">
        <v>3585400</v>
      </c>
      <c r="P2576" s="229">
        <v>45629.292546296296</v>
      </c>
      <c r="Q2576" s="19">
        <v>3585.4</v>
      </c>
      <c r="R2576" s="19" t="s">
        <v>52</v>
      </c>
      <c r="S2576" s="62" t="s">
        <v>75</v>
      </c>
    </row>
    <row r="2577" spans="1:19" x14ac:dyDescent="0.25">
      <c r="A2577" s="62" t="s">
        <v>75</v>
      </c>
      <c r="B2577" s="19">
        <v>6821456</v>
      </c>
      <c r="C2577" s="19" t="s">
        <v>76</v>
      </c>
      <c r="D2577" s="19">
        <v>377300</v>
      </c>
      <c r="E2577" s="19">
        <v>4595714</v>
      </c>
      <c r="F2577" s="19">
        <v>24</v>
      </c>
      <c r="G2577" s="36">
        <v>45629</v>
      </c>
      <c r="H2577" s="19">
        <v>0</v>
      </c>
      <c r="I2577" s="19">
        <v>0</v>
      </c>
      <c r="J2577" s="19">
        <v>1933</v>
      </c>
      <c r="K2577" s="19" t="s">
        <v>167</v>
      </c>
      <c r="L2577" s="19">
        <v>1</v>
      </c>
      <c r="O2577" s="19">
        <v>1391173</v>
      </c>
      <c r="P2577" s="229">
        <v>45629.308657407404</v>
      </c>
      <c r="Q2577" s="19">
        <v>1391.173</v>
      </c>
      <c r="R2577" s="19" t="s">
        <v>52</v>
      </c>
      <c r="S2577" s="62" t="s">
        <v>75</v>
      </c>
    </row>
    <row r="2578" spans="1:19" x14ac:dyDescent="0.25">
      <c r="A2578" s="62" t="s">
        <v>75</v>
      </c>
      <c r="B2578" s="19">
        <v>6821456</v>
      </c>
      <c r="C2578" s="19" t="s">
        <v>76</v>
      </c>
      <c r="D2578" s="19">
        <v>377300</v>
      </c>
      <c r="E2578" s="19">
        <v>4595714</v>
      </c>
      <c r="F2578" s="19">
        <v>25</v>
      </c>
      <c r="G2578" s="36">
        <v>45629</v>
      </c>
      <c r="H2578" s="19">
        <v>0</v>
      </c>
      <c r="I2578" s="19">
        <v>1</v>
      </c>
      <c r="J2578" s="19">
        <v>0</v>
      </c>
      <c r="L2578" s="19">
        <v>1</v>
      </c>
      <c r="O2578" s="19">
        <v>24</v>
      </c>
      <c r="P2578" s="229">
        <v>45629.308657407404</v>
      </c>
      <c r="Q2578" s="19">
        <v>2.4E-2</v>
      </c>
      <c r="R2578" s="19" t="s">
        <v>52</v>
      </c>
      <c r="S2578" s="62" t="s">
        <v>75</v>
      </c>
    </row>
    <row r="2579" spans="1:19" x14ac:dyDescent="0.25">
      <c r="A2579" s="62" t="s">
        <v>75</v>
      </c>
      <c r="B2579" s="19">
        <v>6821456</v>
      </c>
      <c r="C2579" s="19" t="s">
        <v>76</v>
      </c>
      <c r="D2579" s="19">
        <v>377300</v>
      </c>
      <c r="E2579" s="19">
        <v>4595714</v>
      </c>
      <c r="F2579" s="19">
        <v>26</v>
      </c>
      <c r="G2579" s="36">
        <v>45629</v>
      </c>
      <c r="H2579" s="19">
        <v>1</v>
      </c>
      <c r="I2579" s="19">
        <v>0</v>
      </c>
      <c r="J2579" s="19">
        <v>0</v>
      </c>
      <c r="L2579" s="19">
        <v>1</v>
      </c>
      <c r="M2579" s="19">
        <v>431936</v>
      </c>
      <c r="N2579" s="19" t="s">
        <v>223</v>
      </c>
      <c r="O2579" s="19">
        <v>3259246</v>
      </c>
      <c r="P2579" s="229">
        <v>45629.346377314818</v>
      </c>
      <c r="Q2579" s="19">
        <v>3259.2460000000001</v>
      </c>
      <c r="R2579" s="19" t="s">
        <v>52</v>
      </c>
      <c r="S2579" s="62" t="s">
        <v>75</v>
      </c>
    </row>
    <row r="2580" spans="1:19" x14ac:dyDescent="0.25">
      <c r="A2580" s="62" t="s">
        <v>75</v>
      </c>
      <c r="B2580" s="19">
        <v>6821456</v>
      </c>
      <c r="C2580" s="19" t="s">
        <v>76</v>
      </c>
      <c r="D2580" s="19">
        <v>377300</v>
      </c>
      <c r="E2580" s="19">
        <v>4595714</v>
      </c>
      <c r="F2580" s="19">
        <v>27</v>
      </c>
      <c r="G2580" s="36">
        <v>45629</v>
      </c>
      <c r="H2580" s="19">
        <v>0</v>
      </c>
      <c r="I2580" s="19">
        <v>0</v>
      </c>
      <c r="J2580" s="19">
        <v>1938</v>
      </c>
      <c r="K2580" s="19" t="s">
        <v>163</v>
      </c>
      <c r="L2580" s="19">
        <v>1</v>
      </c>
      <c r="M2580" s="19">
        <v>431936</v>
      </c>
      <c r="N2580" s="19" t="s">
        <v>223</v>
      </c>
      <c r="O2580" s="19">
        <v>4814</v>
      </c>
      <c r="P2580" s="229">
        <v>45629.346435185187</v>
      </c>
      <c r="Q2580" s="19">
        <v>4.8140000000000001</v>
      </c>
      <c r="R2580" s="19" t="s">
        <v>52</v>
      </c>
      <c r="S2580" s="62" t="s">
        <v>75</v>
      </c>
    </row>
    <row r="2581" spans="1:19" x14ac:dyDescent="0.25">
      <c r="A2581" s="62" t="s">
        <v>75</v>
      </c>
      <c r="B2581" s="19">
        <v>6821456</v>
      </c>
      <c r="C2581" s="19" t="s">
        <v>76</v>
      </c>
      <c r="D2581" s="19">
        <v>377300</v>
      </c>
      <c r="E2581" s="19">
        <v>4595714</v>
      </c>
      <c r="F2581" s="19">
        <v>28</v>
      </c>
      <c r="G2581" s="36">
        <v>45629</v>
      </c>
      <c r="H2581" s="19">
        <v>0</v>
      </c>
      <c r="I2581" s="19">
        <v>1</v>
      </c>
      <c r="J2581" s="19">
        <v>0</v>
      </c>
      <c r="L2581" s="19">
        <v>1</v>
      </c>
      <c r="O2581" s="19">
        <v>3204776</v>
      </c>
      <c r="P2581" s="229">
        <v>45629.383518518516</v>
      </c>
      <c r="Q2581" s="19">
        <v>3204.7759999999998</v>
      </c>
      <c r="R2581" s="19" t="s">
        <v>52</v>
      </c>
      <c r="S2581" s="62" t="s">
        <v>75</v>
      </c>
    </row>
    <row r="2582" spans="1:19" x14ac:dyDescent="0.25">
      <c r="A2582" s="62" t="s">
        <v>75</v>
      </c>
      <c r="B2582" s="19">
        <v>6821456</v>
      </c>
      <c r="C2582" s="19" t="s">
        <v>76</v>
      </c>
      <c r="D2582" s="19">
        <v>377300</v>
      </c>
      <c r="E2582" s="19">
        <v>4595714</v>
      </c>
      <c r="F2582" s="19">
        <v>29</v>
      </c>
      <c r="G2582" s="36">
        <v>45629</v>
      </c>
      <c r="H2582" s="19">
        <v>1</v>
      </c>
      <c r="I2582" s="19">
        <v>0</v>
      </c>
      <c r="J2582" s="19">
        <v>0</v>
      </c>
      <c r="L2582" s="19">
        <v>1</v>
      </c>
      <c r="M2582" s="19">
        <v>431936</v>
      </c>
      <c r="N2582" s="19" t="s">
        <v>223</v>
      </c>
      <c r="O2582" s="19">
        <v>2254750</v>
      </c>
      <c r="P2582" s="229">
        <v>45629.409618055557</v>
      </c>
      <c r="Q2582" s="19">
        <v>2254.75</v>
      </c>
      <c r="R2582" s="19" t="s">
        <v>52</v>
      </c>
      <c r="S2582" s="62" t="s">
        <v>75</v>
      </c>
    </row>
    <row r="2583" spans="1:19" x14ac:dyDescent="0.25">
      <c r="A2583" s="62" t="s">
        <v>75</v>
      </c>
      <c r="B2583" s="19">
        <v>6821456</v>
      </c>
      <c r="C2583" s="19" t="s">
        <v>76</v>
      </c>
      <c r="D2583" s="19">
        <v>377300</v>
      </c>
      <c r="E2583" s="19">
        <v>4595714</v>
      </c>
      <c r="F2583" s="19">
        <v>30</v>
      </c>
      <c r="G2583" s="36">
        <v>45629</v>
      </c>
      <c r="H2583" s="19">
        <v>0</v>
      </c>
      <c r="I2583" s="19">
        <v>0</v>
      </c>
      <c r="J2583" s="19">
        <v>1938</v>
      </c>
      <c r="K2583" s="19" t="s">
        <v>163</v>
      </c>
      <c r="L2583" s="19">
        <v>1</v>
      </c>
      <c r="M2583" s="19">
        <v>431936</v>
      </c>
      <c r="N2583" s="19" t="s">
        <v>223</v>
      </c>
      <c r="O2583" s="19">
        <v>4900</v>
      </c>
      <c r="P2583" s="229">
        <v>45629.409675925926</v>
      </c>
      <c r="Q2583" s="19">
        <v>4.9000000000000004</v>
      </c>
      <c r="R2583" s="19" t="s">
        <v>52</v>
      </c>
      <c r="S2583" s="62" t="s">
        <v>75</v>
      </c>
    </row>
    <row r="2584" spans="1:19" x14ac:dyDescent="0.25">
      <c r="A2584" s="62" t="s">
        <v>75</v>
      </c>
      <c r="B2584" s="19">
        <v>6821456</v>
      </c>
      <c r="C2584" s="19" t="s">
        <v>76</v>
      </c>
      <c r="D2584" s="19">
        <v>377300</v>
      </c>
      <c r="E2584" s="19">
        <v>4595714</v>
      </c>
      <c r="F2584" s="19">
        <v>31</v>
      </c>
      <c r="G2584" s="36">
        <v>45629</v>
      </c>
      <c r="H2584" s="19">
        <v>0</v>
      </c>
      <c r="I2584" s="19">
        <v>1</v>
      </c>
      <c r="J2584" s="19">
        <v>0</v>
      </c>
      <c r="L2584" s="19">
        <v>1</v>
      </c>
      <c r="O2584" s="19">
        <v>299424</v>
      </c>
      <c r="P2584" s="229">
        <v>45629.413148148145</v>
      </c>
      <c r="Q2584" s="19">
        <v>299.42399999999998</v>
      </c>
      <c r="R2584" s="19" t="s">
        <v>52</v>
      </c>
      <c r="S2584" s="62" t="s">
        <v>75</v>
      </c>
    </row>
    <row r="2585" spans="1:19" x14ac:dyDescent="0.25">
      <c r="A2585" s="62" t="s">
        <v>75</v>
      </c>
      <c r="B2585" s="19">
        <v>6821456</v>
      </c>
      <c r="C2585" s="19" t="s">
        <v>76</v>
      </c>
      <c r="D2585" s="19">
        <v>377300</v>
      </c>
      <c r="E2585" s="19">
        <v>4595714</v>
      </c>
      <c r="F2585" s="19">
        <v>32</v>
      </c>
      <c r="G2585" s="36">
        <v>45629</v>
      </c>
      <c r="H2585" s="19">
        <v>1</v>
      </c>
      <c r="I2585" s="19">
        <v>0</v>
      </c>
      <c r="J2585" s="19">
        <v>0</v>
      </c>
      <c r="L2585" s="19">
        <v>1</v>
      </c>
      <c r="M2585" s="19">
        <v>431936</v>
      </c>
      <c r="N2585" s="19" t="s">
        <v>223</v>
      </c>
      <c r="O2585" s="19">
        <v>1197066</v>
      </c>
      <c r="P2585" s="229">
        <v>45629.427002314813</v>
      </c>
      <c r="Q2585" s="19">
        <v>1197.066</v>
      </c>
      <c r="R2585" s="19" t="s">
        <v>52</v>
      </c>
      <c r="S2585" s="62" t="s">
        <v>75</v>
      </c>
    </row>
    <row r="2586" spans="1:19" x14ac:dyDescent="0.25">
      <c r="A2586" s="62" t="s">
        <v>75</v>
      </c>
      <c r="B2586" s="19">
        <v>6821456</v>
      </c>
      <c r="C2586" s="19" t="s">
        <v>76</v>
      </c>
      <c r="D2586" s="19">
        <v>377300</v>
      </c>
      <c r="E2586" s="19">
        <v>4595714</v>
      </c>
      <c r="F2586" s="19">
        <v>33</v>
      </c>
      <c r="G2586" s="36">
        <v>45629</v>
      </c>
      <c r="H2586" s="19">
        <v>0</v>
      </c>
      <c r="I2586" s="19">
        <v>0</v>
      </c>
      <c r="J2586" s="19">
        <v>1938</v>
      </c>
      <c r="K2586" s="19" t="s">
        <v>163</v>
      </c>
      <c r="L2586" s="19">
        <v>1</v>
      </c>
      <c r="M2586" s="19">
        <v>431936</v>
      </c>
      <c r="N2586" s="19" t="s">
        <v>223</v>
      </c>
      <c r="O2586" s="19">
        <v>286980</v>
      </c>
      <c r="P2586" s="229">
        <v>45629.430324074077</v>
      </c>
      <c r="Q2586" s="19">
        <v>286.98</v>
      </c>
      <c r="R2586" s="19" t="s">
        <v>52</v>
      </c>
      <c r="S2586" s="62" t="s">
        <v>75</v>
      </c>
    </row>
    <row r="2587" spans="1:19" x14ac:dyDescent="0.25">
      <c r="A2587" s="62" t="s">
        <v>75</v>
      </c>
      <c r="B2587" s="19">
        <v>6821456</v>
      </c>
      <c r="C2587" s="19" t="s">
        <v>76</v>
      </c>
      <c r="D2587" s="19">
        <v>377300</v>
      </c>
      <c r="E2587" s="19">
        <v>4595714</v>
      </c>
      <c r="F2587" s="19">
        <v>34</v>
      </c>
      <c r="G2587" s="36">
        <v>45629</v>
      </c>
      <c r="H2587" s="19">
        <v>0</v>
      </c>
      <c r="I2587" s="19">
        <v>1</v>
      </c>
      <c r="J2587" s="19">
        <v>0</v>
      </c>
      <c r="L2587" s="19">
        <v>1</v>
      </c>
      <c r="O2587" s="19">
        <v>267137</v>
      </c>
      <c r="P2587" s="229">
        <v>45629.43341435185</v>
      </c>
      <c r="Q2587" s="19">
        <v>267.137</v>
      </c>
      <c r="R2587" s="19" t="s">
        <v>52</v>
      </c>
      <c r="S2587" s="62" t="s">
        <v>75</v>
      </c>
    </row>
    <row r="2588" spans="1:19" x14ac:dyDescent="0.25">
      <c r="A2588" s="62" t="s">
        <v>75</v>
      </c>
      <c r="B2588" s="19">
        <v>6821456</v>
      </c>
      <c r="C2588" s="19" t="s">
        <v>76</v>
      </c>
      <c r="D2588" s="19">
        <v>377300</v>
      </c>
      <c r="E2588" s="19">
        <v>4595714</v>
      </c>
      <c r="F2588" s="19">
        <v>35</v>
      </c>
      <c r="G2588" s="36">
        <v>45629</v>
      </c>
      <c r="H2588" s="19">
        <v>1</v>
      </c>
      <c r="I2588" s="19">
        <v>0</v>
      </c>
      <c r="J2588" s="19">
        <v>0</v>
      </c>
      <c r="L2588" s="19">
        <v>1</v>
      </c>
      <c r="M2588" s="19">
        <v>431936</v>
      </c>
      <c r="N2588" s="19" t="s">
        <v>223</v>
      </c>
      <c r="O2588" s="19">
        <v>1251607</v>
      </c>
      <c r="P2588" s="229">
        <v>45629.447893518518</v>
      </c>
      <c r="Q2588" s="19">
        <v>1251.607</v>
      </c>
      <c r="R2588" s="19" t="s">
        <v>52</v>
      </c>
      <c r="S2588" s="62" t="s">
        <v>75</v>
      </c>
    </row>
    <row r="2589" spans="1:19" x14ac:dyDescent="0.25">
      <c r="A2589" s="62" t="s">
        <v>75</v>
      </c>
      <c r="B2589" s="19">
        <v>6821456</v>
      </c>
      <c r="C2589" s="19" t="s">
        <v>76</v>
      </c>
      <c r="D2589" s="19">
        <v>377300</v>
      </c>
      <c r="E2589" s="19">
        <v>4595714</v>
      </c>
      <c r="F2589" s="19">
        <v>36</v>
      </c>
      <c r="G2589" s="36">
        <v>45629</v>
      </c>
      <c r="H2589" s="19">
        <v>0</v>
      </c>
      <c r="I2589" s="19">
        <v>0</v>
      </c>
      <c r="J2589" s="19">
        <v>1938</v>
      </c>
      <c r="K2589" s="19" t="s">
        <v>163</v>
      </c>
      <c r="L2589" s="19">
        <v>1</v>
      </c>
      <c r="M2589" s="19">
        <v>431936</v>
      </c>
      <c r="N2589" s="19" t="s">
        <v>223</v>
      </c>
      <c r="O2589" s="19">
        <v>301886</v>
      </c>
      <c r="P2589" s="229">
        <v>45629.451388888891</v>
      </c>
      <c r="Q2589" s="19">
        <v>301.88600000000002</v>
      </c>
      <c r="R2589" s="19" t="s">
        <v>52</v>
      </c>
      <c r="S2589" s="62" t="s">
        <v>75</v>
      </c>
    </row>
    <row r="2590" spans="1:19" x14ac:dyDescent="0.25">
      <c r="A2590" s="62" t="s">
        <v>75</v>
      </c>
      <c r="B2590" s="19">
        <v>6821456</v>
      </c>
      <c r="C2590" s="19" t="s">
        <v>76</v>
      </c>
      <c r="D2590" s="19">
        <v>377300</v>
      </c>
      <c r="E2590" s="19">
        <v>4595714</v>
      </c>
      <c r="F2590" s="19">
        <v>37</v>
      </c>
      <c r="G2590" s="36">
        <v>45629</v>
      </c>
      <c r="H2590" s="19">
        <v>0</v>
      </c>
      <c r="I2590" s="19">
        <v>1</v>
      </c>
      <c r="J2590" s="19">
        <v>0</v>
      </c>
      <c r="L2590" s="19">
        <v>1</v>
      </c>
      <c r="O2590" s="19">
        <v>671144</v>
      </c>
      <c r="P2590" s="229">
        <v>45629.459155092591</v>
      </c>
      <c r="Q2590" s="19">
        <v>671.14400000000001</v>
      </c>
      <c r="R2590" s="19" t="s">
        <v>52</v>
      </c>
      <c r="S2590" s="62" t="s">
        <v>75</v>
      </c>
    </row>
    <row r="2591" spans="1:19" x14ac:dyDescent="0.25">
      <c r="A2591" s="62" t="s">
        <v>75</v>
      </c>
      <c r="B2591" s="19">
        <v>6821456</v>
      </c>
      <c r="C2591" s="19" t="s">
        <v>76</v>
      </c>
      <c r="D2591" s="19">
        <v>377300</v>
      </c>
      <c r="E2591" s="19">
        <v>4595714</v>
      </c>
      <c r="F2591" s="19">
        <v>38</v>
      </c>
      <c r="G2591" s="36">
        <v>45629</v>
      </c>
      <c r="H2591" s="19">
        <v>0</v>
      </c>
      <c r="I2591" s="19">
        <v>0</v>
      </c>
      <c r="J2591" s="19">
        <v>0</v>
      </c>
      <c r="L2591" s="19">
        <v>2</v>
      </c>
      <c r="O2591" s="19">
        <v>0</v>
      </c>
      <c r="P2591" s="229">
        <v>45629.459155092591</v>
      </c>
      <c r="Q2591" s="19">
        <v>0</v>
      </c>
      <c r="R2591" s="19" t="s">
        <v>52</v>
      </c>
      <c r="S2591" s="62" t="s">
        <v>75</v>
      </c>
    </row>
    <row r="2592" spans="1:19" x14ac:dyDescent="0.25">
      <c r="A2592" s="62" t="s">
        <v>75</v>
      </c>
      <c r="B2592" s="19">
        <v>6821456</v>
      </c>
      <c r="C2592" s="19" t="s">
        <v>76</v>
      </c>
      <c r="D2592" s="19">
        <v>377300</v>
      </c>
      <c r="E2592" s="19">
        <v>4595714</v>
      </c>
      <c r="F2592" s="19">
        <v>1</v>
      </c>
      <c r="G2592" s="36">
        <v>45630</v>
      </c>
      <c r="H2592" s="19">
        <v>0</v>
      </c>
      <c r="I2592" s="19">
        <v>0</v>
      </c>
      <c r="J2592" s="19">
        <v>0</v>
      </c>
      <c r="L2592" s="19">
        <v>0</v>
      </c>
      <c r="O2592" s="19">
        <v>4</v>
      </c>
      <c r="P2592" s="229">
        <v>45630.091134259259</v>
      </c>
      <c r="Q2592" s="19">
        <v>4.0000000000000001E-3</v>
      </c>
      <c r="R2592" s="19" t="s">
        <v>52</v>
      </c>
      <c r="S2592" s="62" t="s">
        <v>75</v>
      </c>
    </row>
    <row r="2593" spans="1:19" x14ac:dyDescent="0.25">
      <c r="A2593" s="62" t="s">
        <v>75</v>
      </c>
      <c r="B2593" s="19">
        <v>6821456</v>
      </c>
      <c r="C2593" s="19" t="s">
        <v>76</v>
      </c>
      <c r="D2593" s="19">
        <v>377300</v>
      </c>
      <c r="E2593" s="19">
        <v>4595714</v>
      </c>
      <c r="F2593" s="19">
        <v>2</v>
      </c>
      <c r="G2593" s="36">
        <v>45630</v>
      </c>
      <c r="H2593" s="19">
        <v>0</v>
      </c>
      <c r="I2593" s="19">
        <v>0</v>
      </c>
      <c r="J2593" s="19">
        <v>0</v>
      </c>
      <c r="L2593" s="19">
        <v>1</v>
      </c>
      <c r="O2593" s="19">
        <v>19283</v>
      </c>
      <c r="P2593" s="229">
        <v>45630.091354166667</v>
      </c>
      <c r="Q2593" s="19">
        <v>19.283000000000001</v>
      </c>
      <c r="R2593" s="19" t="s">
        <v>52</v>
      </c>
      <c r="S2593" s="62" t="s">
        <v>75</v>
      </c>
    </row>
    <row r="2594" spans="1:19" x14ac:dyDescent="0.25">
      <c r="A2594" s="62" t="s">
        <v>75</v>
      </c>
      <c r="B2594" s="19">
        <v>6821456</v>
      </c>
      <c r="C2594" s="19" t="s">
        <v>76</v>
      </c>
      <c r="D2594" s="19">
        <v>377300</v>
      </c>
      <c r="E2594" s="19">
        <v>4595714</v>
      </c>
      <c r="F2594" s="19">
        <v>3</v>
      </c>
      <c r="G2594" s="36">
        <v>45630</v>
      </c>
      <c r="H2594" s="19">
        <v>0</v>
      </c>
      <c r="I2594" s="19">
        <v>1</v>
      </c>
      <c r="J2594" s="19">
        <v>0</v>
      </c>
      <c r="L2594" s="19">
        <v>1</v>
      </c>
      <c r="O2594" s="19">
        <v>2146290</v>
      </c>
      <c r="P2594" s="229">
        <v>45630.11619212963</v>
      </c>
      <c r="Q2594" s="19">
        <v>2146.29</v>
      </c>
      <c r="R2594" s="19" t="s">
        <v>52</v>
      </c>
      <c r="S2594" s="62" t="s">
        <v>75</v>
      </c>
    </row>
    <row r="2595" spans="1:19" x14ac:dyDescent="0.25">
      <c r="A2595" s="62" t="s">
        <v>75</v>
      </c>
      <c r="B2595" s="19">
        <v>6821456</v>
      </c>
      <c r="C2595" s="19" t="s">
        <v>76</v>
      </c>
      <c r="D2595" s="19">
        <v>377300</v>
      </c>
      <c r="E2595" s="19">
        <v>4595714</v>
      </c>
      <c r="F2595" s="19">
        <v>4</v>
      </c>
      <c r="G2595" s="36">
        <v>45630</v>
      </c>
      <c r="H2595" s="19">
        <v>0</v>
      </c>
      <c r="I2595" s="19">
        <v>0</v>
      </c>
      <c r="J2595" s="19">
        <v>1934</v>
      </c>
      <c r="K2595" s="19" t="s">
        <v>160</v>
      </c>
      <c r="L2595" s="19">
        <v>1</v>
      </c>
      <c r="O2595" s="19">
        <v>212887</v>
      </c>
      <c r="P2595" s="229">
        <v>45630.118657407409</v>
      </c>
      <c r="Q2595" s="19">
        <v>212.887</v>
      </c>
      <c r="R2595" s="19" t="s">
        <v>52</v>
      </c>
      <c r="S2595" s="62" t="s">
        <v>75</v>
      </c>
    </row>
    <row r="2596" spans="1:19" x14ac:dyDescent="0.25">
      <c r="A2596" s="62" t="s">
        <v>75</v>
      </c>
      <c r="B2596" s="19">
        <v>6821456</v>
      </c>
      <c r="C2596" s="19" t="s">
        <v>76</v>
      </c>
      <c r="D2596" s="19">
        <v>377300</v>
      </c>
      <c r="E2596" s="19">
        <v>4595714</v>
      </c>
      <c r="F2596" s="19">
        <v>5</v>
      </c>
      <c r="G2596" s="36">
        <v>45630</v>
      </c>
      <c r="H2596" s="19">
        <v>0</v>
      </c>
      <c r="I2596" s="19">
        <v>1</v>
      </c>
      <c r="J2596" s="19">
        <v>0</v>
      </c>
      <c r="L2596" s="19">
        <v>1</v>
      </c>
      <c r="O2596" s="19">
        <v>1490910</v>
      </c>
      <c r="P2596" s="229">
        <v>45630.135914351849</v>
      </c>
      <c r="Q2596" s="19">
        <v>1490.91</v>
      </c>
      <c r="R2596" s="19" t="s">
        <v>52</v>
      </c>
      <c r="S2596" s="62" t="s">
        <v>75</v>
      </c>
    </row>
    <row r="2597" spans="1:19" x14ac:dyDescent="0.25">
      <c r="A2597" s="62" t="s">
        <v>75</v>
      </c>
      <c r="B2597" s="19">
        <v>6821456</v>
      </c>
      <c r="C2597" s="19" t="s">
        <v>76</v>
      </c>
      <c r="D2597" s="19">
        <v>377300</v>
      </c>
      <c r="E2597" s="19">
        <v>4595714</v>
      </c>
      <c r="F2597" s="19">
        <v>6</v>
      </c>
      <c r="G2597" s="36">
        <v>45630</v>
      </c>
      <c r="H2597" s="19">
        <v>0</v>
      </c>
      <c r="I2597" s="19">
        <v>0</v>
      </c>
      <c r="J2597" s="19">
        <v>-3</v>
      </c>
      <c r="K2597" s="19" t="s">
        <v>185</v>
      </c>
      <c r="L2597" s="19">
        <v>1</v>
      </c>
      <c r="O2597" s="19">
        <v>39106</v>
      </c>
      <c r="P2597" s="229">
        <v>45630.136365740742</v>
      </c>
      <c r="Q2597" s="19">
        <v>39.106000000000002</v>
      </c>
      <c r="R2597" s="19" t="s">
        <v>52</v>
      </c>
      <c r="S2597" s="62" t="s">
        <v>75</v>
      </c>
    </row>
    <row r="2598" spans="1:19" x14ac:dyDescent="0.25">
      <c r="A2598" s="62" t="s">
        <v>75</v>
      </c>
      <c r="B2598" s="19">
        <v>6821456</v>
      </c>
      <c r="C2598" s="19" t="s">
        <v>76</v>
      </c>
      <c r="D2598" s="19">
        <v>377300</v>
      </c>
      <c r="E2598" s="19">
        <v>4595714</v>
      </c>
      <c r="F2598" s="19">
        <v>7</v>
      </c>
      <c r="G2598" s="36">
        <v>45630</v>
      </c>
      <c r="H2598" s="19">
        <v>0</v>
      </c>
      <c r="I2598" s="19">
        <v>0</v>
      </c>
      <c r="J2598" s="19">
        <v>-1</v>
      </c>
      <c r="K2598" s="19" t="s">
        <v>119</v>
      </c>
      <c r="L2598" s="19">
        <v>1</v>
      </c>
      <c r="M2598" s="19">
        <v>4010454</v>
      </c>
      <c r="N2598" s="19" t="s">
        <v>218</v>
      </c>
      <c r="O2598" s="19">
        <v>31277</v>
      </c>
      <c r="P2598" s="229">
        <v>45630.136724537035</v>
      </c>
      <c r="Q2598" s="19">
        <v>31.277000000000001</v>
      </c>
      <c r="R2598" s="19" t="s">
        <v>52</v>
      </c>
      <c r="S2598" s="62" t="s">
        <v>75</v>
      </c>
    </row>
    <row r="2599" spans="1:19" x14ac:dyDescent="0.25">
      <c r="A2599" s="62" t="s">
        <v>75</v>
      </c>
      <c r="B2599" s="19">
        <v>6821456</v>
      </c>
      <c r="C2599" s="19" t="s">
        <v>76</v>
      </c>
      <c r="D2599" s="19">
        <v>377300</v>
      </c>
      <c r="E2599" s="19">
        <v>4595714</v>
      </c>
      <c r="F2599" s="19">
        <v>8</v>
      </c>
      <c r="G2599" s="36">
        <v>45630</v>
      </c>
      <c r="H2599" s="19">
        <v>0</v>
      </c>
      <c r="I2599" s="19">
        <v>1</v>
      </c>
      <c r="J2599" s="19">
        <v>0</v>
      </c>
      <c r="L2599" s="19">
        <v>1</v>
      </c>
      <c r="O2599" s="19">
        <v>2630393</v>
      </c>
      <c r="P2599" s="229">
        <v>45630.167175925926</v>
      </c>
      <c r="Q2599" s="19">
        <v>2630.393</v>
      </c>
      <c r="R2599" s="19" t="s">
        <v>52</v>
      </c>
      <c r="S2599" s="62" t="s">
        <v>75</v>
      </c>
    </row>
    <row r="2600" spans="1:19" x14ac:dyDescent="0.25">
      <c r="A2600" s="62" t="s">
        <v>75</v>
      </c>
      <c r="B2600" s="19">
        <v>6821456</v>
      </c>
      <c r="C2600" s="19" t="s">
        <v>76</v>
      </c>
      <c r="D2600" s="19">
        <v>377300</v>
      </c>
      <c r="E2600" s="19">
        <v>4595714</v>
      </c>
      <c r="F2600" s="19">
        <v>9</v>
      </c>
      <c r="G2600" s="36">
        <v>45630</v>
      </c>
      <c r="H2600" s="19">
        <v>0</v>
      </c>
      <c r="I2600" s="19">
        <v>0</v>
      </c>
      <c r="J2600" s="19">
        <v>1931</v>
      </c>
      <c r="K2600" s="19" t="s">
        <v>168</v>
      </c>
      <c r="L2600" s="19">
        <v>1</v>
      </c>
      <c r="O2600" s="19">
        <v>2999670</v>
      </c>
      <c r="P2600" s="229">
        <v>45630.201886574076</v>
      </c>
      <c r="Q2600" s="19">
        <v>2999.67</v>
      </c>
      <c r="R2600" s="19" t="s">
        <v>52</v>
      </c>
      <c r="S2600" s="62" t="s">
        <v>75</v>
      </c>
    </row>
    <row r="2601" spans="1:19" x14ac:dyDescent="0.25">
      <c r="A2601" s="62" t="s">
        <v>75</v>
      </c>
      <c r="B2601" s="19">
        <v>6821456</v>
      </c>
      <c r="C2601" s="19" t="s">
        <v>76</v>
      </c>
      <c r="D2601" s="19">
        <v>377300</v>
      </c>
      <c r="E2601" s="19">
        <v>4595714</v>
      </c>
      <c r="F2601" s="19">
        <v>10</v>
      </c>
      <c r="G2601" s="36">
        <v>45630</v>
      </c>
      <c r="H2601" s="19">
        <v>0</v>
      </c>
      <c r="I2601" s="19">
        <v>0</v>
      </c>
      <c r="J2601" s="19">
        <v>0</v>
      </c>
      <c r="L2601" s="19">
        <v>2</v>
      </c>
      <c r="O2601" s="19">
        <v>0</v>
      </c>
      <c r="P2601" s="229">
        <v>45630.201886574076</v>
      </c>
      <c r="Q2601" s="19">
        <v>0</v>
      </c>
      <c r="R2601" s="19" t="s">
        <v>52</v>
      </c>
      <c r="S2601" s="62" t="s">
        <v>75</v>
      </c>
    </row>
    <row r="2602" spans="1:19" x14ac:dyDescent="0.25">
      <c r="A2602" s="62" t="s">
        <v>75</v>
      </c>
      <c r="B2602" s="19">
        <v>6821456</v>
      </c>
      <c r="C2602" s="19" t="s">
        <v>76</v>
      </c>
      <c r="D2602" s="19">
        <v>377300</v>
      </c>
      <c r="E2602" s="19">
        <v>4595714</v>
      </c>
      <c r="F2602" s="19">
        <v>1</v>
      </c>
      <c r="G2602" s="36">
        <v>45630</v>
      </c>
      <c r="H2602" s="19">
        <v>0</v>
      </c>
      <c r="I2602" s="19">
        <v>0</v>
      </c>
      <c r="J2602" s="19">
        <v>0</v>
      </c>
      <c r="L2602" s="19">
        <v>0</v>
      </c>
      <c r="O2602" s="19">
        <v>0</v>
      </c>
      <c r="P2602" s="229">
        <v>45630.204745370371</v>
      </c>
      <c r="Q2602" s="19">
        <v>0</v>
      </c>
      <c r="R2602" s="19" t="s">
        <v>52</v>
      </c>
      <c r="S2602" s="62" t="s">
        <v>75</v>
      </c>
    </row>
    <row r="2603" spans="1:19" x14ac:dyDescent="0.25">
      <c r="A2603" s="62" t="s">
        <v>75</v>
      </c>
      <c r="B2603" s="19">
        <v>6821456</v>
      </c>
      <c r="C2603" s="19" t="s">
        <v>76</v>
      </c>
      <c r="D2603" s="19">
        <v>377300</v>
      </c>
      <c r="E2603" s="19">
        <v>4595714</v>
      </c>
      <c r="F2603" s="19">
        <v>2</v>
      </c>
      <c r="G2603" s="36">
        <v>45630</v>
      </c>
      <c r="H2603" s="19">
        <v>0</v>
      </c>
      <c r="I2603" s="19">
        <v>0</v>
      </c>
      <c r="J2603" s="19">
        <v>0</v>
      </c>
      <c r="L2603" s="19">
        <v>1</v>
      </c>
      <c r="O2603" s="19">
        <v>380633</v>
      </c>
      <c r="P2603" s="229">
        <v>45630.209155092591</v>
      </c>
      <c r="Q2603" s="19">
        <v>380.63299999999998</v>
      </c>
      <c r="R2603" s="19" t="s">
        <v>52</v>
      </c>
      <c r="S2603" s="62" t="s">
        <v>75</v>
      </c>
    </row>
    <row r="2604" spans="1:19" x14ac:dyDescent="0.25">
      <c r="A2604" s="62" t="s">
        <v>75</v>
      </c>
      <c r="B2604" s="19">
        <v>6821456</v>
      </c>
      <c r="C2604" s="19" t="s">
        <v>76</v>
      </c>
      <c r="D2604" s="19">
        <v>377300</v>
      </c>
      <c r="E2604" s="19">
        <v>4595714</v>
      </c>
      <c r="F2604" s="19">
        <v>3</v>
      </c>
      <c r="G2604" s="36">
        <v>45630</v>
      </c>
      <c r="H2604" s="19">
        <v>0</v>
      </c>
      <c r="I2604" s="19">
        <v>1</v>
      </c>
      <c r="J2604" s="19">
        <v>0</v>
      </c>
      <c r="L2604" s="19">
        <v>1</v>
      </c>
      <c r="O2604" s="19">
        <v>1002600</v>
      </c>
      <c r="P2604" s="229">
        <v>45630.220752314817</v>
      </c>
      <c r="Q2604" s="19">
        <v>1002.6</v>
      </c>
      <c r="R2604" s="19" t="s">
        <v>52</v>
      </c>
      <c r="S2604" s="62" t="s">
        <v>75</v>
      </c>
    </row>
    <row r="2605" spans="1:19" x14ac:dyDescent="0.25">
      <c r="A2605" s="62" t="s">
        <v>75</v>
      </c>
      <c r="B2605" s="19">
        <v>6821456</v>
      </c>
      <c r="C2605" s="19" t="s">
        <v>76</v>
      </c>
      <c r="D2605" s="19">
        <v>377300</v>
      </c>
      <c r="E2605" s="19">
        <v>4595714</v>
      </c>
      <c r="F2605" s="19">
        <v>4</v>
      </c>
      <c r="G2605" s="36">
        <v>45630</v>
      </c>
      <c r="H2605" s="19">
        <v>0</v>
      </c>
      <c r="I2605" s="19">
        <v>0</v>
      </c>
      <c r="J2605" s="19">
        <v>-3</v>
      </c>
      <c r="K2605" s="19" t="s">
        <v>185</v>
      </c>
      <c r="L2605" s="19">
        <v>1</v>
      </c>
      <c r="O2605" s="19">
        <v>39100</v>
      </c>
      <c r="P2605" s="229">
        <v>45630.221203703702</v>
      </c>
      <c r="Q2605" s="19">
        <v>39.1</v>
      </c>
      <c r="R2605" s="19" t="s">
        <v>52</v>
      </c>
      <c r="S2605" s="62" t="s">
        <v>75</v>
      </c>
    </row>
    <row r="2606" spans="1:19" x14ac:dyDescent="0.25">
      <c r="A2606" s="62" t="s">
        <v>75</v>
      </c>
      <c r="B2606" s="19">
        <v>6821456</v>
      </c>
      <c r="C2606" s="19" t="s">
        <v>76</v>
      </c>
      <c r="D2606" s="19">
        <v>377300</v>
      </c>
      <c r="E2606" s="19">
        <v>4595714</v>
      </c>
      <c r="F2606" s="19">
        <v>5</v>
      </c>
      <c r="G2606" s="36">
        <v>45630</v>
      </c>
      <c r="H2606" s="19">
        <v>0</v>
      </c>
      <c r="I2606" s="19">
        <v>0</v>
      </c>
      <c r="J2606" s="19">
        <v>-1</v>
      </c>
      <c r="K2606" s="19" t="s">
        <v>119</v>
      </c>
      <c r="L2606" s="19">
        <v>1</v>
      </c>
      <c r="M2606" s="19">
        <v>4010454</v>
      </c>
      <c r="N2606" s="19" t="s">
        <v>218</v>
      </c>
      <c r="O2606" s="19">
        <v>8440</v>
      </c>
      <c r="P2606" s="229">
        <v>45630.221307870372</v>
      </c>
      <c r="Q2606" s="19">
        <v>8.44</v>
      </c>
      <c r="R2606" s="19" t="s">
        <v>52</v>
      </c>
      <c r="S2606" s="62" t="s">
        <v>75</v>
      </c>
    </row>
    <row r="2607" spans="1:19" x14ac:dyDescent="0.25">
      <c r="A2607" s="62" t="s">
        <v>75</v>
      </c>
      <c r="B2607" s="19">
        <v>6821456</v>
      </c>
      <c r="C2607" s="19" t="s">
        <v>76</v>
      </c>
      <c r="D2607" s="19">
        <v>377300</v>
      </c>
      <c r="E2607" s="19">
        <v>4595714</v>
      </c>
      <c r="F2607" s="19">
        <v>6</v>
      </c>
      <c r="G2607" s="36">
        <v>45630</v>
      </c>
      <c r="H2607" s="19">
        <v>0</v>
      </c>
      <c r="I2607" s="19">
        <v>0</v>
      </c>
      <c r="J2607" s="19">
        <v>1937</v>
      </c>
      <c r="K2607" s="19" t="s">
        <v>169</v>
      </c>
      <c r="L2607" s="19">
        <v>1</v>
      </c>
      <c r="O2607" s="19">
        <v>497377</v>
      </c>
      <c r="P2607" s="229">
        <v>45630.227060185185</v>
      </c>
      <c r="Q2607" s="19">
        <v>497.37700000000001</v>
      </c>
      <c r="R2607" s="19" t="s">
        <v>52</v>
      </c>
      <c r="S2607" s="62" t="s">
        <v>75</v>
      </c>
    </row>
    <row r="2608" spans="1:19" x14ac:dyDescent="0.25">
      <c r="A2608" s="62" t="s">
        <v>75</v>
      </c>
      <c r="B2608" s="19">
        <v>6821456</v>
      </c>
      <c r="C2608" s="19" t="s">
        <v>76</v>
      </c>
      <c r="D2608" s="19">
        <v>377300</v>
      </c>
      <c r="E2608" s="19">
        <v>4595714</v>
      </c>
      <c r="F2608" s="19">
        <v>7</v>
      </c>
      <c r="G2608" s="36">
        <v>45630</v>
      </c>
      <c r="H2608" s="19">
        <v>0</v>
      </c>
      <c r="I2608" s="19">
        <v>1</v>
      </c>
      <c r="J2608" s="19">
        <v>0</v>
      </c>
      <c r="L2608" s="19">
        <v>1</v>
      </c>
      <c r="O2608" s="19">
        <v>923956</v>
      </c>
      <c r="P2608" s="229">
        <v>45630.237754629627</v>
      </c>
      <c r="Q2608" s="19">
        <v>923.95600000000002</v>
      </c>
      <c r="R2608" s="19" t="s">
        <v>52</v>
      </c>
      <c r="S2608" s="62" t="s">
        <v>75</v>
      </c>
    </row>
    <row r="2609" spans="1:19" x14ac:dyDescent="0.25">
      <c r="A2609" s="62" t="s">
        <v>75</v>
      </c>
      <c r="B2609" s="19">
        <v>6821456</v>
      </c>
      <c r="C2609" s="19" t="s">
        <v>76</v>
      </c>
      <c r="D2609" s="19">
        <v>377300</v>
      </c>
      <c r="E2609" s="19">
        <v>4595714</v>
      </c>
      <c r="F2609" s="19">
        <v>8</v>
      </c>
      <c r="G2609" s="36">
        <v>45630</v>
      </c>
      <c r="H2609" s="19">
        <v>0</v>
      </c>
      <c r="I2609" s="19">
        <v>0</v>
      </c>
      <c r="J2609" s="19">
        <v>-3</v>
      </c>
      <c r="K2609" s="19" t="s">
        <v>185</v>
      </c>
      <c r="L2609" s="19">
        <v>1</v>
      </c>
      <c r="O2609" s="19">
        <v>39057</v>
      </c>
      <c r="P2609" s="229">
        <v>45630.238206018519</v>
      </c>
      <c r="Q2609" s="19">
        <v>39.057000000000002</v>
      </c>
      <c r="R2609" s="19" t="s">
        <v>52</v>
      </c>
      <c r="S2609" s="62" t="s">
        <v>75</v>
      </c>
    </row>
    <row r="2610" spans="1:19" x14ac:dyDescent="0.25">
      <c r="A2610" s="62" t="s">
        <v>75</v>
      </c>
      <c r="B2610" s="19">
        <v>6821456</v>
      </c>
      <c r="C2610" s="19" t="s">
        <v>76</v>
      </c>
      <c r="D2610" s="19">
        <v>377300</v>
      </c>
      <c r="E2610" s="19">
        <v>4595714</v>
      </c>
      <c r="F2610" s="19">
        <v>9</v>
      </c>
      <c r="G2610" s="36">
        <v>45630</v>
      </c>
      <c r="H2610" s="19">
        <v>0</v>
      </c>
      <c r="I2610" s="19">
        <v>0</v>
      </c>
      <c r="J2610" s="19">
        <v>-1</v>
      </c>
      <c r="K2610" s="19" t="s">
        <v>119</v>
      </c>
      <c r="L2610" s="19">
        <v>1</v>
      </c>
      <c r="M2610" s="19">
        <v>4010454</v>
      </c>
      <c r="N2610" s="19" t="s">
        <v>218</v>
      </c>
      <c r="O2610" s="19">
        <v>3487</v>
      </c>
      <c r="P2610" s="229">
        <v>45630.238252314812</v>
      </c>
      <c r="Q2610" s="19">
        <v>3.4870000000000001</v>
      </c>
      <c r="R2610" s="19" t="s">
        <v>52</v>
      </c>
      <c r="S2610" s="62" t="s">
        <v>75</v>
      </c>
    </row>
    <row r="2611" spans="1:19" x14ac:dyDescent="0.25">
      <c r="A2611" s="62" t="s">
        <v>75</v>
      </c>
      <c r="B2611" s="19">
        <v>6821456</v>
      </c>
      <c r="C2611" s="19" t="s">
        <v>76</v>
      </c>
      <c r="D2611" s="19">
        <v>377300</v>
      </c>
      <c r="E2611" s="19">
        <v>4595714</v>
      </c>
      <c r="F2611" s="19">
        <v>10</v>
      </c>
      <c r="G2611" s="36">
        <v>45630</v>
      </c>
      <c r="H2611" s="19">
        <v>0</v>
      </c>
      <c r="I2611" s="19">
        <v>0</v>
      </c>
      <c r="J2611" s="19">
        <v>1937</v>
      </c>
      <c r="K2611" s="19" t="s">
        <v>169</v>
      </c>
      <c r="L2611" s="19">
        <v>1</v>
      </c>
      <c r="O2611" s="19">
        <v>994996</v>
      </c>
      <c r="P2611" s="229">
        <v>45630.249768518515</v>
      </c>
      <c r="Q2611" s="19">
        <v>994.99599999999998</v>
      </c>
      <c r="R2611" s="19" t="s">
        <v>52</v>
      </c>
      <c r="S2611" s="62" t="s">
        <v>75</v>
      </c>
    </row>
    <row r="2612" spans="1:19" x14ac:dyDescent="0.25">
      <c r="A2612" s="62" t="s">
        <v>75</v>
      </c>
      <c r="B2612" s="19">
        <v>6821456</v>
      </c>
      <c r="C2612" s="19" t="s">
        <v>76</v>
      </c>
      <c r="D2612" s="19">
        <v>377300</v>
      </c>
      <c r="E2612" s="19">
        <v>4595714</v>
      </c>
      <c r="F2612" s="19">
        <v>11</v>
      </c>
      <c r="G2612" s="36">
        <v>45630</v>
      </c>
      <c r="H2612" s="19">
        <v>0</v>
      </c>
      <c r="I2612" s="19">
        <v>1</v>
      </c>
      <c r="J2612" s="19">
        <v>0</v>
      </c>
      <c r="L2612" s="19">
        <v>1</v>
      </c>
      <c r="O2612" s="19">
        <v>875064</v>
      </c>
      <c r="P2612" s="229">
        <v>45630.259895833333</v>
      </c>
      <c r="Q2612" s="19">
        <v>875.06399999999996</v>
      </c>
      <c r="R2612" s="19" t="s">
        <v>52</v>
      </c>
      <c r="S2612" s="62" t="s">
        <v>75</v>
      </c>
    </row>
    <row r="2613" spans="1:19" x14ac:dyDescent="0.25">
      <c r="A2613" s="62" t="s">
        <v>75</v>
      </c>
      <c r="B2613" s="19">
        <v>6821456</v>
      </c>
      <c r="C2613" s="19" t="s">
        <v>76</v>
      </c>
      <c r="D2613" s="19">
        <v>377300</v>
      </c>
      <c r="E2613" s="19">
        <v>4595714</v>
      </c>
      <c r="F2613" s="19">
        <v>12</v>
      </c>
      <c r="G2613" s="36">
        <v>45630</v>
      </c>
      <c r="H2613" s="19">
        <v>0</v>
      </c>
      <c r="I2613" s="19">
        <v>0</v>
      </c>
      <c r="J2613" s="19">
        <v>0</v>
      </c>
      <c r="L2613" s="19">
        <v>2</v>
      </c>
      <c r="O2613" s="19">
        <v>0</v>
      </c>
      <c r="P2613" s="229">
        <v>45630.259895833333</v>
      </c>
      <c r="Q2613" s="19">
        <v>0</v>
      </c>
      <c r="R2613" s="19" t="s">
        <v>52</v>
      </c>
      <c r="S2613" s="62" t="s">
        <v>75</v>
      </c>
    </row>
    <row r="2614" spans="1:19" x14ac:dyDescent="0.25">
      <c r="A2614" s="62" t="s">
        <v>75</v>
      </c>
      <c r="B2614" s="19">
        <v>6821456</v>
      </c>
      <c r="C2614" s="19" t="s">
        <v>76</v>
      </c>
      <c r="D2614" s="19">
        <v>377300</v>
      </c>
      <c r="E2614" s="19">
        <v>4595714</v>
      </c>
      <c r="F2614" s="19">
        <v>1</v>
      </c>
      <c r="G2614" s="36">
        <v>45632</v>
      </c>
      <c r="H2614" s="19">
        <v>0</v>
      </c>
      <c r="I2614" s="19">
        <v>0</v>
      </c>
      <c r="J2614" s="19">
        <v>0</v>
      </c>
      <c r="L2614" s="19">
        <v>0</v>
      </c>
      <c r="O2614" s="19">
        <v>4</v>
      </c>
      <c r="P2614" s="229">
        <v>45632.291875000003</v>
      </c>
      <c r="Q2614" s="19">
        <v>4.0000000000000001E-3</v>
      </c>
      <c r="R2614" s="19" t="s">
        <v>52</v>
      </c>
      <c r="S2614" s="62" t="s">
        <v>75</v>
      </c>
    </row>
    <row r="2615" spans="1:19" x14ac:dyDescent="0.25">
      <c r="A2615" s="62" t="s">
        <v>75</v>
      </c>
      <c r="B2615" s="19">
        <v>6821456</v>
      </c>
      <c r="C2615" s="19" t="s">
        <v>76</v>
      </c>
      <c r="D2615" s="19">
        <v>377300</v>
      </c>
      <c r="E2615" s="19">
        <v>4595714</v>
      </c>
      <c r="F2615" s="19">
        <v>2</v>
      </c>
      <c r="G2615" s="36">
        <v>45632</v>
      </c>
      <c r="H2615" s="19">
        <v>0</v>
      </c>
      <c r="I2615" s="19">
        <v>0</v>
      </c>
      <c r="J2615" s="19">
        <v>0</v>
      </c>
      <c r="L2615" s="19">
        <v>1</v>
      </c>
      <c r="O2615" s="19">
        <v>71270</v>
      </c>
      <c r="P2615" s="229">
        <v>45632.292708333334</v>
      </c>
      <c r="Q2615" s="19">
        <v>71.27</v>
      </c>
      <c r="R2615" s="19" t="s">
        <v>52</v>
      </c>
      <c r="S2615" s="62" t="s">
        <v>75</v>
      </c>
    </row>
    <row r="2616" spans="1:19" x14ac:dyDescent="0.25">
      <c r="A2616" s="62" t="s">
        <v>75</v>
      </c>
      <c r="B2616" s="19">
        <v>6821456</v>
      </c>
      <c r="C2616" s="19" t="s">
        <v>76</v>
      </c>
      <c r="D2616" s="19">
        <v>377300</v>
      </c>
      <c r="E2616" s="19">
        <v>4595714</v>
      </c>
      <c r="F2616" s="19">
        <v>3</v>
      </c>
      <c r="G2616" s="36">
        <v>45632</v>
      </c>
      <c r="H2616" s="19">
        <v>0</v>
      </c>
      <c r="I2616" s="19">
        <v>1</v>
      </c>
      <c r="J2616" s="19">
        <v>0</v>
      </c>
      <c r="L2616" s="19">
        <v>1</v>
      </c>
      <c r="O2616" s="19">
        <v>2717703</v>
      </c>
      <c r="P2616" s="229">
        <v>45632.324155092596</v>
      </c>
      <c r="Q2616" s="19">
        <v>2717.703</v>
      </c>
      <c r="R2616" s="19" t="s">
        <v>52</v>
      </c>
      <c r="S2616" s="62" t="s">
        <v>75</v>
      </c>
    </row>
    <row r="2617" spans="1:19" x14ac:dyDescent="0.25">
      <c r="A2617" s="62" t="s">
        <v>75</v>
      </c>
      <c r="B2617" s="19">
        <v>6821456</v>
      </c>
      <c r="C2617" s="19" t="s">
        <v>76</v>
      </c>
      <c r="D2617" s="19">
        <v>377300</v>
      </c>
      <c r="E2617" s="19">
        <v>4595714</v>
      </c>
      <c r="F2617" s="19">
        <v>4</v>
      </c>
      <c r="G2617" s="36">
        <v>45632</v>
      </c>
      <c r="H2617" s="19">
        <v>0</v>
      </c>
      <c r="I2617" s="19">
        <v>0</v>
      </c>
      <c r="J2617" s="19">
        <v>-3</v>
      </c>
      <c r="K2617" s="19" t="s">
        <v>185</v>
      </c>
      <c r="L2617" s="19">
        <v>1</v>
      </c>
      <c r="O2617" s="19">
        <v>38977</v>
      </c>
      <c r="P2617" s="229">
        <v>45632.324606481481</v>
      </c>
      <c r="Q2617" s="19">
        <v>38.976999999999997</v>
      </c>
      <c r="R2617" s="19" t="s">
        <v>52</v>
      </c>
      <c r="S2617" s="62" t="s">
        <v>75</v>
      </c>
    </row>
    <row r="2618" spans="1:19" x14ac:dyDescent="0.25">
      <c r="A2618" s="62" t="s">
        <v>75</v>
      </c>
      <c r="B2618" s="19">
        <v>6821456</v>
      </c>
      <c r="C2618" s="19" t="s">
        <v>76</v>
      </c>
      <c r="D2618" s="19">
        <v>377300</v>
      </c>
      <c r="E2618" s="19">
        <v>4595714</v>
      </c>
      <c r="F2618" s="19">
        <v>5</v>
      </c>
      <c r="G2618" s="36">
        <v>45632</v>
      </c>
      <c r="H2618" s="19">
        <v>0</v>
      </c>
      <c r="I2618" s="19">
        <v>0</v>
      </c>
      <c r="J2618" s="19">
        <v>-1</v>
      </c>
      <c r="K2618" s="19" t="s">
        <v>119</v>
      </c>
      <c r="L2618" s="19">
        <v>1</v>
      </c>
      <c r="M2618" s="19">
        <v>4010454</v>
      </c>
      <c r="N2618" s="19" t="s">
        <v>218</v>
      </c>
      <c r="O2618" s="19">
        <v>24330</v>
      </c>
      <c r="P2618" s="229">
        <v>45632.324895833335</v>
      </c>
      <c r="Q2618" s="19">
        <v>24.33</v>
      </c>
      <c r="R2618" s="19" t="s">
        <v>52</v>
      </c>
      <c r="S2618" s="62" t="s">
        <v>75</v>
      </c>
    </row>
    <row r="2619" spans="1:19" x14ac:dyDescent="0.25">
      <c r="A2619" s="62" t="s">
        <v>75</v>
      </c>
      <c r="B2619" s="19">
        <v>6821456</v>
      </c>
      <c r="C2619" s="19" t="s">
        <v>76</v>
      </c>
      <c r="D2619" s="19">
        <v>377300</v>
      </c>
      <c r="E2619" s="19">
        <v>4595714</v>
      </c>
      <c r="F2619" s="19">
        <v>6</v>
      </c>
      <c r="G2619" s="36">
        <v>45632</v>
      </c>
      <c r="H2619" s="19">
        <v>0</v>
      </c>
      <c r="I2619" s="19">
        <v>0</v>
      </c>
      <c r="J2619" s="19">
        <v>1937</v>
      </c>
      <c r="K2619" s="19" t="s">
        <v>169</v>
      </c>
      <c r="L2619" s="19">
        <v>1</v>
      </c>
      <c r="O2619" s="19">
        <v>5654363</v>
      </c>
      <c r="P2619" s="229">
        <v>45632.390335648146</v>
      </c>
      <c r="Q2619" s="19">
        <v>5654.3630000000003</v>
      </c>
      <c r="R2619" s="19" t="s">
        <v>52</v>
      </c>
      <c r="S2619" s="62" t="s">
        <v>75</v>
      </c>
    </row>
    <row r="2620" spans="1:19" x14ac:dyDescent="0.25">
      <c r="A2620" s="62" t="s">
        <v>75</v>
      </c>
      <c r="B2620" s="19">
        <v>6821456</v>
      </c>
      <c r="C2620" s="19" t="s">
        <v>76</v>
      </c>
      <c r="D2620" s="19">
        <v>377300</v>
      </c>
      <c r="E2620" s="19">
        <v>4595714</v>
      </c>
      <c r="F2620" s="19">
        <v>7</v>
      </c>
      <c r="G2620" s="36">
        <v>45632</v>
      </c>
      <c r="H2620" s="19">
        <v>0</v>
      </c>
      <c r="I2620" s="19">
        <v>1</v>
      </c>
      <c r="J2620" s="19">
        <v>0</v>
      </c>
      <c r="L2620" s="19">
        <v>1</v>
      </c>
      <c r="O2620" s="19">
        <v>813233</v>
      </c>
      <c r="P2620" s="229">
        <v>45632.399745370371</v>
      </c>
      <c r="Q2620" s="19">
        <v>813.23299999999995</v>
      </c>
      <c r="R2620" s="19" t="s">
        <v>52</v>
      </c>
      <c r="S2620" s="62" t="s">
        <v>75</v>
      </c>
    </row>
    <row r="2621" spans="1:19" x14ac:dyDescent="0.25">
      <c r="A2621" s="62" t="s">
        <v>75</v>
      </c>
      <c r="B2621" s="19">
        <v>6821456</v>
      </c>
      <c r="C2621" s="19" t="s">
        <v>76</v>
      </c>
      <c r="D2621" s="19">
        <v>377300</v>
      </c>
      <c r="E2621" s="19">
        <v>4595714</v>
      </c>
      <c r="F2621" s="19">
        <v>8</v>
      </c>
      <c r="G2621" s="36">
        <v>45632</v>
      </c>
      <c r="H2621" s="19">
        <v>1</v>
      </c>
      <c r="I2621" s="19">
        <v>0</v>
      </c>
      <c r="J2621" s="19">
        <v>0</v>
      </c>
      <c r="L2621" s="19">
        <v>1</v>
      </c>
      <c r="M2621" s="19">
        <v>431936</v>
      </c>
      <c r="N2621" s="19" t="s">
        <v>223</v>
      </c>
      <c r="O2621" s="19">
        <v>593040</v>
      </c>
      <c r="P2621" s="229">
        <v>45632.406608796293</v>
      </c>
      <c r="Q2621" s="19">
        <v>593.04</v>
      </c>
      <c r="R2621" s="19" t="s">
        <v>52</v>
      </c>
      <c r="S2621" s="62" t="s">
        <v>75</v>
      </c>
    </row>
    <row r="2622" spans="1:19" x14ac:dyDescent="0.25">
      <c r="A2622" s="62" t="s">
        <v>75</v>
      </c>
      <c r="B2622" s="19">
        <v>6821456</v>
      </c>
      <c r="C2622" s="19" t="s">
        <v>76</v>
      </c>
      <c r="D2622" s="19">
        <v>377300</v>
      </c>
      <c r="E2622" s="19">
        <v>4595714</v>
      </c>
      <c r="F2622" s="19">
        <v>9</v>
      </c>
      <c r="G2622" s="36">
        <v>45632</v>
      </c>
      <c r="H2622" s="19">
        <v>0</v>
      </c>
      <c r="I2622" s="19">
        <v>0</v>
      </c>
      <c r="J2622" s="19">
        <v>1938</v>
      </c>
      <c r="K2622" s="19" t="s">
        <v>163</v>
      </c>
      <c r="L2622" s="19">
        <v>1</v>
      </c>
      <c r="M2622" s="19">
        <v>431936</v>
      </c>
      <c r="N2622" s="19" t="s">
        <v>223</v>
      </c>
      <c r="O2622" s="19">
        <v>13414</v>
      </c>
      <c r="P2622" s="229">
        <v>45632.406770833331</v>
      </c>
      <c r="Q2622" s="19">
        <v>13.414</v>
      </c>
      <c r="R2622" s="19" t="s">
        <v>52</v>
      </c>
      <c r="S2622" s="62" t="s">
        <v>75</v>
      </c>
    </row>
    <row r="2623" spans="1:19" x14ac:dyDescent="0.25">
      <c r="A2623" s="62" t="s">
        <v>75</v>
      </c>
      <c r="B2623" s="19">
        <v>6821456</v>
      </c>
      <c r="C2623" s="19" t="s">
        <v>76</v>
      </c>
      <c r="D2623" s="19">
        <v>377300</v>
      </c>
      <c r="E2623" s="19">
        <v>4595714</v>
      </c>
      <c r="F2623" s="19">
        <v>10</v>
      </c>
      <c r="G2623" s="36">
        <v>45632</v>
      </c>
      <c r="H2623" s="19">
        <v>0</v>
      </c>
      <c r="I2623" s="19">
        <v>1</v>
      </c>
      <c r="J2623" s="19">
        <v>0</v>
      </c>
      <c r="L2623" s="19">
        <v>1</v>
      </c>
      <c r="O2623" s="19">
        <v>585006</v>
      </c>
      <c r="P2623" s="229">
        <v>45632.413541666669</v>
      </c>
      <c r="Q2623" s="19">
        <v>585.00599999999997</v>
      </c>
      <c r="R2623" s="19" t="s">
        <v>52</v>
      </c>
      <c r="S2623" s="62" t="s">
        <v>75</v>
      </c>
    </row>
    <row r="2624" spans="1:19" x14ac:dyDescent="0.25">
      <c r="A2624" s="62" t="s">
        <v>75</v>
      </c>
      <c r="B2624" s="19">
        <v>6821456</v>
      </c>
      <c r="C2624" s="19" t="s">
        <v>76</v>
      </c>
      <c r="D2624" s="19">
        <v>377300</v>
      </c>
      <c r="E2624" s="19">
        <v>4595714</v>
      </c>
      <c r="F2624" s="19">
        <v>11</v>
      </c>
      <c r="G2624" s="36">
        <v>45632</v>
      </c>
      <c r="H2624" s="19">
        <v>0</v>
      </c>
      <c r="I2624" s="19">
        <v>0</v>
      </c>
      <c r="J2624" s="19">
        <v>-3</v>
      </c>
      <c r="K2624" s="19" t="s">
        <v>185</v>
      </c>
      <c r="L2624" s="19">
        <v>1</v>
      </c>
      <c r="O2624" s="19">
        <v>39037</v>
      </c>
      <c r="P2624" s="229">
        <v>45632.413993055554</v>
      </c>
      <c r="Q2624" s="19">
        <v>39.036999999999999</v>
      </c>
      <c r="R2624" s="19" t="s">
        <v>52</v>
      </c>
      <c r="S2624" s="62" t="s">
        <v>75</v>
      </c>
    </row>
    <row r="2625" spans="1:19" x14ac:dyDescent="0.25">
      <c r="A2625" s="62" t="s">
        <v>75</v>
      </c>
      <c r="B2625" s="19">
        <v>6821456</v>
      </c>
      <c r="C2625" s="19" t="s">
        <v>76</v>
      </c>
      <c r="D2625" s="19">
        <v>377300</v>
      </c>
      <c r="E2625" s="19">
        <v>4595714</v>
      </c>
      <c r="F2625" s="19">
        <v>12</v>
      </c>
      <c r="G2625" s="36">
        <v>45632</v>
      </c>
      <c r="H2625" s="19">
        <v>0</v>
      </c>
      <c r="I2625" s="19">
        <v>0</v>
      </c>
      <c r="J2625" s="19">
        <v>-1</v>
      </c>
      <c r="K2625" s="19" t="s">
        <v>119</v>
      </c>
      <c r="L2625" s="19">
        <v>1</v>
      </c>
      <c r="M2625" s="19">
        <v>4010454</v>
      </c>
      <c r="N2625" s="19" t="s">
        <v>218</v>
      </c>
      <c r="O2625" s="19">
        <v>283863</v>
      </c>
      <c r="P2625" s="229">
        <v>45632.417268518519</v>
      </c>
      <c r="Q2625" s="19">
        <v>283.863</v>
      </c>
      <c r="R2625" s="19" t="s">
        <v>52</v>
      </c>
      <c r="S2625" s="62" t="s">
        <v>75</v>
      </c>
    </row>
    <row r="2626" spans="1:19" x14ac:dyDescent="0.25">
      <c r="A2626" s="62" t="s">
        <v>75</v>
      </c>
      <c r="B2626" s="19">
        <v>6821456</v>
      </c>
      <c r="C2626" s="19" t="s">
        <v>76</v>
      </c>
      <c r="D2626" s="19">
        <v>377300</v>
      </c>
      <c r="E2626" s="19">
        <v>4595714</v>
      </c>
      <c r="F2626" s="19">
        <v>13</v>
      </c>
      <c r="G2626" s="36">
        <v>45632</v>
      </c>
      <c r="H2626" s="19">
        <v>0</v>
      </c>
      <c r="I2626" s="19">
        <v>1</v>
      </c>
      <c r="J2626" s="19">
        <v>0</v>
      </c>
      <c r="L2626" s="19">
        <v>1</v>
      </c>
      <c r="O2626" s="19">
        <v>281387</v>
      </c>
      <c r="P2626" s="229">
        <v>45632.420532407406</v>
      </c>
      <c r="Q2626" s="19">
        <v>281.387</v>
      </c>
      <c r="R2626" s="19" t="s">
        <v>52</v>
      </c>
      <c r="S2626" s="62" t="s">
        <v>75</v>
      </c>
    </row>
    <row r="2627" spans="1:19" x14ac:dyDescent="0.25">
      <c r="A2627" s="62" t="s">
        <v>75</v>
      </c>
      <c r="B2627" s="19">
        <v>6821456</v>
      </c>
      <c r="C2627" s="19" t="s">
        <v>76</v>
      </c>
      <c r="D2627" s="19">
        <v>377300</v>
      </c>
      <c r="E2627" s="19">
        <v>4595714</v>
      </c>
      <c r="F2627" s="19">
        <v>14</v>
      </c>
      <c r="G2627" s="36">
        <v>45632</v>
      </c>
      <c r="H2627" s="19">
        <v>0</v>
      </c>
      <c r="I2627" s="19">
        <v>0</v>
      </c>
      <c r="J2627" s="19">
        <v>1934</v>
      </c>
      <c r="K2627" s="19" t="s">
        <v>160</v>
      </c>
      <c r="L2627" s="19">
        <v>1</v>
      </c>
      <c r="O2627" s="19">
        <v>428667</v>
      </c>
      <c r="P2627" s="229">
        <v>45632.425497685188</v>
      </c>
      <c r="Q2627" s="19">
        <v>428.66699999999997</v>
      </c>
      <c r="R2627" s="19" t="s">
        <v>52</v>
      </c>
      <c r="S2627" s="62" t="s">
        <v>75</v>
      </c>
    </row>
    <row r="2628" spans="1:19" x14ac:dyDescent="0.25">
      <c r="A2628" s="62" t="s">
        <v>75</v>
      </c>
      <c r="B2628" s="19">
        <v>6821456</v>
      </c>
      <c r="C2628" s="19" t="s">
        <v>76</v>
      </c>
      <c r="D2628" s="19">
        <v>377300</v>
      </c>
      <c r="E2628" s="19">
        <v>4595714</v>
      </c>
      <c r="F2628" s="19">
        <v>15</v>
      </c>
      <c r="G2628" s="36">
        <v>45632</v>
      </c>
      <c r="H2628" s="19">
        <v>0</v>
      </c>
      <c r="I2628" s="19">
        <v>1</v>
      </c>
      <c r="J2628" s="19">
        <v>0</v>
      </c>
      <c r="L2628" s="19">
        <v>1</v>
      </c>
      <c r="O2628" s="19">
        <v>687210</v>
      </c>
      <c r="P2628" s="229">
        <v>45632.433449074073</v>
      </c>
      <c r="Q2628" s="19">
        <v>687.21</v>
      </c>
      <c r="R2628" s="19" t="s">
        <v>52</v>
      </c>
      <c r="S2628" s="62" t="s">
        <v>75</v>
      </c>
    </row>
    <row r="2629" spans="1:19" x14ac:dyDescent="0.25">
      <c r="A2629" s="62" t="s">
        <v>75</v>
      </c>
      <c r="B2629" s="19">
        <v>6821456</v>
      </c>
      <c r="C2629" s="19" t="s">
        <v>76</v>
      </c>
      <c r="D2629" s="19">
        <v>377300</v>
      </c>
      <c r="E2629" s="19">
        <v>4595714</v>
      </c>
      <c r="F2629" s="19">
        <v>16</v>
      </c>
      <c r="G2629" s="36">
        <v>45632</v>
      </c>
      <c r="H2629" s="19">
        <v>0</v>
      </c>
      <c r="I2629" s="19">
        <v>0</v>
      </c>
      <c r="J2629" s="19">
        <v>0</v>
      </c>
      <c r="L2629" s="19">
        <v>2</v>
      </c>
      <c r="O2629" s="19">
        <v>0</v>
      </c>
      <c r="P2629" s="229">
        <v>45632.433449074073</v>
      </c>
      <c r="Q2629" s="19">
        <v>0</v>
      </c>
      <c r="R2629" s="19" t="s">
        <v>52</v>
      </c>
      <c r="S2629" s="62" t="s">
        <v>75</v>
      </c>
    </row>
    <row r="2630" spans="1:19" x14ac:dyDescent="0.25">
      <c r="A2630" s="62" t="s">
        <v>56</v>
      </c>
      <c r="B2630" s="19">
        <v>30256987</v>
      </c>
      <c r="C2630" s="19" t="s">
        <v>7559</v>
      </c>
      <c r="D2630" s="19">
        <v>377304</v>
      </c>
      <c r="E2630" s="19">
        <v>4595714</v>
      </c>
      <c r="F2630" s="19">
        <v>1</v>
      </c>
      <c r="G2630" s="36">
        <v>45628</v>
      </c>
      <c r="H2630" s="19">
        <v>0</v>
      </c>
      <c r="I2630" s="19">
        <v>0</v>
      </c>
      <c r="J2630" s="19">
        <v>0</v>
      </c>
      <c r="L2630" s="19">
        <v>0</v>
      </c>
      <c r="O2630" s="19">
        <v>6</v>
      </c>
      <c r="P2630" s="229">
        <v>45627.669340277775</v>
      </c>
      <c r="Q2630" s="19">
        <v>6.0000000000000001E-3</v>
      </c>
      <c r="R2630" s="19" t="s">
        <v>55</v>
      </c>
      <c r="S2630" s="62" t="s">
        <v>56</v>
      </c>
    </row>
    <row r="2631" spans="1:19" x14ac:dyDescent="0.25">
      <c r="A2631" s="62" t="s">
        <v>56</v>
      </c>
      <c r="B2631" s="19">
        <v>30256987</v>
      </c>
      <c r="C2631" s="19" t="s">
        <v>7559</v>
      </c>
      <c r="D2631" s="19">
        <v>377304</v>
      </c>
      <c r="E2631" s="19">
        <v>4595714</v>
      </c>
      <c r="F2631" s="19">
        <v>2</v>
      </c>
      <c r="G2631" s="36">
        <v>45628</v>
      </c>
      <c r="H2631" s="19">
        <v>0</v>
      </c>
      <c r="I2631" s="19">
        <v>0</v>
      </c>
      <c r="J2631" s="19">
        <v>0</v>
      </c>
      <c r="L2631" s="19">
        <v>1</v>
      </c>
      <c r="O2631" s="19">
        <v>7704</v>
      </c>
      <c r="P2631" s="229">
        <v>45627.669432870367</v>
      </c>
      <c r="Q2631" s="19">
        <v>7.7039999999999997</v>
      </c>
      <c r="R2631" s="19" t="s">
        <v>55</v>
      </c>
      <c r="S2631" s="62" t="s">
        <v>56</v>
      </c>
    </row>
    <row r="2632" spans="1:19" x14ac:dyDescent="0.25">
      <c r="A2632" s="62" t="s">
        <v>56</v>
      </c>
      <c r="B2632" s="19">
        <v>30256987</v>
      </c>
      <c r="C2632" s="19" t="s">
        <v>7559</v>
      </c>
      <c r="D2632" s="19">
        <v>377304</v>
      </c>
      <c r="E2632" s="19">
        <v>4595714</v>
      </c>
      <c r="F2632" s="19">
        <v>3</v>
      </c>
      <c r="G2632" s="36">
        <v>45628</v>
      </c>
      <c r="H2632" s="19">
        <v>0</v>
      </c>
      <c r="I2632" s="19">
        <v>1</v>
      </c>
      <c r="J2632" s="19">
        <v>0</v>
      </c>
      <c r="L2632" s="19">
        <v>1</v>
      </c>
      <c r="O2632" s="19">
        <v>2926996</v>
      </c>
      <c r="P2632" s="229">
        <v>45627.703310185185</v>
      </c>
      <c r="Q2632" s="19">
        <v>2926.9960000000001</v>
      </c>
      <c r="R2632" s="19" t="s">
        <v>55</v>
      </c>
      <c r="S2632" s="62" t="s">
        <v>56</v>
      </c>
    </row>
    <row r="2633" spans="1:19" x14ac:dyDescent="0.25">
      <c r="A2633" s="62" t="s">
        <v>56</v>
      </c>
      <c r="B2633" s="19">
        <v>30256987</v>
      </c>
      <c r="C2633" s="19" t="s">
        <v>7559</v>
      </c>
      <c r="D2633" s="19">
        <v>377304</v>
      </c>
      <c r="E2633" s="19">
        <v>4595714</v>
      </c>
      <c r="F2633" s="19">
        <v>4</v>
      </c>
      <c r="G2633" s="36">
        <v>45628</v>
      </c>
      <c r="H2633" s="19">
        <v>1</v>
      </c>
      <c r="I2633" s="19">
        <v>0</v>
      </c>
      <c r="J2633" s="19">
        <v>0</v>
      </c>
      <c r="L2633" s="19">
        <v>1</v>
      </c>
      <c r="M2633" s="19">
        <v>431940</v>
      </c>
      <c r="N2633" s="19" t="s">
        <v>209</v>
      </c>
      <c r="O2633" s="19">
        <v>642437</v>
      </c>
      <c r="P2633" s="229">
        <v>45627.710740740738</v>
      </c>
      <c r="Q2633" s="19">
        <v>642.43700000000001</v>
      </c>
      <c r="R2633" s="19" t="s">
        <v>55</v>
      </c>
      <c r="S2633" s="62" t="s">
        <v>56</v>
      </c>
    </row>
    <row r="2634" spans="1:19" x14ac:dyDescent="0.25">
      <c r="A2634" s="62" t="s">
        <v>56</v>
      </c>
      <c r="B2634" s="19">
        <v>30256987</v>
      </c>
      <c r="C2634" s="19" t="s">
        <v>7559</v>
      </c>
      <c r="D2634" s="19">
        <v>377304</v>
      </c>
      <c r="E2634" s="19">
        <v>4595714</v>
      </c>
      <c r="F2634" s="19">
        <v>5</v>
      </c>
      <c r="G2634" s="36">
        <v>45628</v>
      </c>
      <c r="H2634" s="19">
        <v>0</v>
      </c>
      <c r="I2634" s="19">
        <v>0</v>
      </c>
      <c r="J2634" s="19">
        <v>1938</v>
      </c>
      <c r="K2634" s="19" t="s">
        <v>163</v>
      </c>
      <c r="L2634" s="19">
        <v>1</v>
      </c>
      <c r="M2634" s="19">
        <v>431940</v>
      </c>
      <c r="N2634" s="19" t="s">
        <v>209</v>
      </c>
      <c r="O2634" s="19">
        <v>4020</v>
      </c>
      <c r="P2634" s="229">
        <v>45627.710798611108</v>
      </c>
      <c r="Q2634" s="19">
        <v>4.0199999999999996</v>
      </c>
      <c r="R2634" s="19" t="s">
        <v>55</v>
      </c>
      <c r="S2634" s="62" t="s">
        <v>56</v>
      </c>
    </row>
    <row r="2635" spans="1:19" x14ac:dyDescent="0.25">
      <c r="A2635" s="62" t="s">
        <v>56</v>
      </c>
      <c r="B2635" s="19">
        <v>30256987</v>
      </c>
      <c r="C2635" s="19" t="s">
        <v>7559</v>
      </c>
      <c r="D2635" s="19">
        <v>377304</v>
      </c>
      <c r="E2635" s="19">
        <v>4595714</v>
      </c>
      <c r="F2635" s="19">
        <v>6</v>
      </c>
      <c r="G2635" s="36">
        <v>45628</v>
      </c>
      <c r="H2635" s="19">
        <v>0</v>
      </c>
      <c r="I2635" s="19">
        <v>1</v>
      </c>
      <c r="J2635" s="19">
        <v>0</v>
      </c>
      <c r="L2635" s="19">
        <v>1</v>
      </c>
      <c r="O2635" s="19">
        <v>2817097</v>
      </c>
      <c r="P2635" s="229">
        <v>45627.743402777778</v>
      </c>
      <c r="Q2635" s="19">
        <v>2817.0970000000002</v>
      </c>
      <c r="R2635" s="19" t="s">
        <v>55</v>
      </c>
      <c r="S2635" s="62" t="s">
        <v>56</v>
      </c>
    </row>
    <row r="2636" spans="1:19" x14ac:dyDescent="0.25">
      <c r="A2636" s="62" t="s">
        <v>56</v>
      </c>
      <c r="B2636" s="19">
        <v>30256987</v>
      </c>
      <c r="C2636" s="19" t="s">
        <v>7559</v>
      </c>
      <c r="D2636" s="19">
        <v>377304</v>
      </c>
      <c r="E2636" s="19">
        <v>4595714</v>
      </c>
      <c r="F2636" s="19">
        <v>7</v>
      </c>
      <c r="G2636" s="36">
        <v>45628</v>
      </c>
      <c r="H2636" s="19">
        <v>1</v>
      </c>
      <c r="I2636" s="19">
        <v>0</v>
      </c>
      <c r="J2636" s="19">
        <v>0</v>
      </c>
      <c r="L2636" s="19">
        <v>1</v>
      </c>
      <c r="M2636" s="19">
        <v>431940</v>
      </c>
      <c r="N2636" s="19" t="s">
        <v>209</v>
      </c>
      <c r="O2636" s="19">
        <v>1254253</v>
      </c>
      <c r="P2636" s="229">
        <v>45627.757916666669</v>
      </c>
      <c r="Q2636" s="19">
        <v>1254.2529999999999</v>
      </c>
      <c r="R2636" s="19" t="s">
        <v>55</v>
      </c>
      <c r="S2636" s="62" t="s">
        <v>56</v>
      </c>
    </row>
    <row r="2637" spans="1:19" x14ac:dyDescent="0.25">
      <c r="A2637" s="62" t="s">
        <v>56</v>
      </c>
      <c r="B2637" s="19">
        <v>30256987</v>
      </c>
      <c r="C2637" s="19" t="s">
        <v>7559</v>
      </c>
      <c r="D2637" s="19">
        <v>377304</v>
      </c>
      <c r="E2637" s="19">
        <v>4595714</v>
      </c>
      <c r="F2637" s="19">
        <v>8</v>
      </c>
      <c r="G2637" s="36">
        <v>45628</v>
      </c>
      <c r="H2637" s="19">
        <v>0</v>
      </c>
      <c r="I2637" s="19">
        <v>0</v>
      </c>
      <c r="J2637" s="19">
        <v>1938</v>
      </c>
      <c r="K2637" s="19" t="s">
        <v>163</v>
      </c>
      <c r="L2637" s="19">
        <v>1</v>
      </c>
      <c r="M2637" s="19">
        <v>431940</v>
      </c>
      <c r="N2637" s="19" t="s">
        <v>209</v>
      </c>
      <c r="O2637" s="19">
        <v>109673</v>
      </c>
      <c r="P2637" s="229">
        <v>45627.759189814817</v>
      </c>
      <c r="Q2637" s="19">
        <v>109.673</v>
      </c>
      <c r="R2637" s="19" t="s">
        <v>55</v>
      </c>
      <c r="S2637" s="62" t="s">
        <v>56</v>
      </c>
    </row>
    <row r="2638" spans="1:19" x14ac:dyDescent="0.25">
      <c r="A2638" s="62" t="s">
        <v>56</v>
      </c>
      <c r="B2638" s="19">
        <v>30256987</v>
      </c>
      <c r="C2638" s="19" t="s">
        <v>7559</v>
      </c>
      <c r="D2638" s="19">
        <v>377304</v>
      </c>
      <c r="E2638" s="19">
        <v>4595714</v>
      </c>
      <c r="F2638" s="19">
        <v>9</v>
      </c>
      <c r="G2638" s="36">
        <v>45628</v>
      </c>
      <c r="H2638" s="19">
        <v>0</v>
      </c>
      <c r="I2638" s="19">
        <v>1</v>
      </c>
      <c r="J2638" s="19">
        <v>0</v>
      </c>
      <c r="L2638" s="19">
        <v>1</v>
      </c>
      <c r="O2638" s="19">
        <v>789774</v>
      </c>
      <c r="P2638" s="229">
        <v>45627.768321759257</v>
      </c>
      <c r="Q2638" s="19">
        <v>789.774</v>
      </c>
      <c r="R2638" s="19" t="s">
        <v>55</v>
      </c>
      <c r="S2638" s="62" t="s">
        <v>56</v>
      </c>
    </row>
    <row r="2639" spans="1:19" x14ac:dyDescent="0.25">
      <c r="A2639" s="62" t="s">
        <v>56</v>
      </c>
      <c r="B2639" s="19">
        <v>30256987</v>
      </c>
      <c r="C2639" s="19" t="s">
        <v>7559</v>
      </c>
      <c r="D2639" s="19">
        <v>377304</v>
      </c>
      <c r="E2639" s="19">
        <v>4595714</v>
      </c>
      <c r="F2639" s="19">
        <v>10</v>
      </c>
      <c r="G2639" s="36">
        <v>45628</v>
      </c>
      <c r="H2639" s="19">
        <v>0</v>
      </c>
      <c r="I2639" s="19">
        <v>0</v>
      </c>
      <c r="J2639" s="19">
        <v>1934</v>
      </c>
      <c r="K2639" s="19" t="s">
        <v>160</v>
      </c>
      <c r="L2639" s="19">
        <v>1</v>
      </c>
      <c r="O2639" s="19">
        <v>710353</v>
      </c>
      <c r="P2639" s="229">
        <v>45627.776550925926</v>
      </c>
      <c r="Q2639" s="19">
        <v>710.35299999999995</v>
      </c>
      <c r="R2639" s="19" t="s">
        <v>55</v>
      </c>
      <c r="S2639" s="62" t="s">
        <v>56</v>
      </c>
    </row>
    <row r="2640" spans="1:19" x14ac:dyDescent="0.25">
      <c r="A2640" s="62" t="s">
        <v>56</v>
      </c>
      <c r="B2640" s="19">
        <v>30256987</v>
      </c>
      <c r="C2640" s="19" t="s">
        <v>7559</v>
      </c>
      <c r="D2640" s="19">
        <v>377304</v>
      </c>
      <c r="E2640" s="19">
        <v>4595714</v>
      </c>
      <c r="F2640" s="19">
        <v>11</v>
      </c>
      <c r="G2640" s="36">
        <v>45628</v>
      </c>
      <c r="H2640" s="19">
        <v>0</v>
      </c>
      <c r="I2640" s="19">
        <v>1</v>
      </c>
      <c r="J2640" s="19">
        <v>0</v>
      </c>
      <c r="L2640" s="19">
        <v>1</v>
      </c>
      <c r="O2640" s="19">
        <v>1896497</v>
      </c>
      <c r="P2640" s="229">
        <v>45627.798495370371</v>
      </c>
      <c r="Q2640" s="19">
        <v>1896.4970000000001</v>
      </c>
      <c r="R2640" s="19" t="s">
        <v>55</v>
      </c>
      <c r="S2640" s="62" t="s">
        <v>56</v>
      </c>
    </row>
    <row r="2641" spans="1:19" x14ac:dyDescent="0.25">
      <c r="A2641" s="62" t="s">
        <v>56</v>
      </c>
      <c r="B2641" s="19">
        <v>30256987</v>
      </c>
      <c r="C2641" s="19" t="s">
        <v>7559</v>
      </c>
      <c r="D2641" s="19">
        <v>377304</v>
      </c>
      <c r="E2641" s="19">
        <v>4595714</v>
      </c>
      <c r="F2641" s="19">
        <v>12</v>
      </c>
      <c r="G2641" s="36">
        <v>45628</v>
      </c>
      <c r="H2641" s="19">
        <v>1</v>
      </c>
      <c r="I2641" s="19">
        <v>0</v>
      </c>
      <c r="J2641" s="19">
        <v>0</v>
      </c>
      <c r="L2641" s="19">
        <v>1</v>
      </c>
      <c r="M2641" s="19">
        <v>431940</v>
      </c>
      <c r="N2641" s="19" t="s">
        <v>209</v>
      </c>
      <c r="O2641" s="19">
        <v>641703</v>
      </c>
      <c r="P2641" s="229">
        <v>45627.805925925924</v>
      </c>
      <c r="Q2641" s="19">
        <v>641.70299999999997</v>
      </c>
      <c r="R2641" s="19" t="s">
        <v>55</v>
      </c>
      <c r="S2641" s="62" t="s">
        <v>56</v>
      </c>
    </row>
    <row r="2642" spans="1:19" x14ac:dyDescent="0.25">
      <c r="A2642" s="62" t="s">
        <v>56</v>
      </c>
      <c r="B2642" s="19">
        <v>30256987</v>
      </c>
      <c r="C2642" s="19" t="s">
        <v>7559</v>
      </c>
      <c r="D2642" s="19">
        <v>377304</v>
      </c>
      <c r="E2642" s="19">
        <v>4595714</v>
      </c>
      <c r="F2642" s="19">
        <v>13</v>
      </c>
      <c r="G2642" s="36">
        <v>45628</v>
      </c>
      <c r="H2642" s="19">
        <v>0</v>
      </c>
      <c r="I2642" s="19">
        <v>0</v>
      </c>
      <c r="J2642" s="19">
        <v>1938</v>
      </c>
      <c r="K2642" s="19" t="s">
        <v>163</v>
      </c>
      <c r="L2642" s="19">
        <v>1</v>
      </c>
      <c r="M2642" s="19">
        <v>431940</v>
      </c>
      <c r="N2642" s="19" t="s">
        <v>209</v>
      </c>
      <c r="O2642" s="19">
        <v>89547</v>
      </c>
      <c r="P2642" s="229">
        <v>45627.806956018518</v>
      </c>
      <c r="Q2642" s="19">
        <v>89.546999999999997</v>
      </c>
      <c r="R2642" s="19" t="s">
        <v>55</v>
      </c>
      <c r="S2642" s="62" t="s">
        <v>56</v>
      </c>
    </row>
    <row r="2643" spans="1:19" x14ac:dyDescent="0.25">
      <c r="A2643" s="62" t="s">
        <v>56</v>
      </c>
      <c r="B2643" s="19">
        <v>30256987</v>
      </c>
      <c r="C2643" s="19" t="s">
        <v>7559</v>
      </c>
      <c r="D2643" s="19">
        <v>377304</v>
      </c>
      <c r="E2643" s="19">
        <v>4595714</v>
      </c>
      <c r="F2643" s="19">
        <v>14</v>
      </c>
      <c r="G2643" s="36">
        <v>45628</v>
      </c>
      <c r="H2643" s="19">
        <v>0</v>
      </c>
      <c r="I2643" s="19">
        <v>1</v>
      </c>
      <c r="J2643" s="19">
        <v>0</v>
      </c>
      <c r="L2643" s="19">
        <v>1</v>
      </c>
      <c r="O2643" s="19">
        <v>2219593</v>
      </c>
      <c r="P2643" s="229">
        <v>45627.832650462966</v>
      </c>
      <c r="Q2643" s="19">
        <v>2219.5929999999998</v>
      </c>
      <c r="R2643" s="19" t="s">
        <v>55</v>
      </c>
      <c r="S2643" s="62" t="s">
        <v>56</v>
      </c>
    </row>
    <row r="2644" spans="1:19" x14ac:dyDescent="0.25">
      <c r="A2644" s="62" t="s">
        <v>56</v>
      </c>
      <c r="B2644" s="19">
        <v>30256987</v>
      </c>
      <c r="C2644" s="19" t="s">
        <v>7559</v>
      </c>
      <c r="D2644" s="19">
        <v>377304</v>
      </c>
      <c r="E2644" s="19">
        <v>4595714</v>
      </c>
      <c r="F2644" s="19">
        <v>15</v>
      </c>
      <c r="G2644" s="36">
        <v>45628</v>
      </c>
      <c r="H2644" s="19">
        <v>0</v>
      </c>
      <c r="I2644" s="19">
        <v>0</v>
      </c>
      <c r="J2644" s="19">
        <v>1933</v>
      </c>
      <c r="K2644" s="19" t="s">
        <v>167</v>
      </c>
      <c r="L2644" s="19">
        <v>1</v>
      </c>
      <c r="O2644" s="19">
        <v>3889363</v>
      </c>
      <c r="P2644" s="229">
        <v>45627.877662037034</v>
      </c>
      <c r="Q2644" s="19">
        <v>3889.3629999999998</v>
      </c>
      <c r="R2644" s="19" t="s">
        <v>55</v>
      </c>
      <c r="S2644" s="62" t="s">
        <v>56</v>
      </c>
    </row>
    <row r="2645" spans="1:19" x14ac:dyDescent="0.25">
      <c r="A2645" s="62" t="s">
        <v>56</v>
      </c>
      <c r="B2645" s="19">
        <v>30256987</v>
      </c>
      <c r="C2645" s="19" t="s">
        <v>7559</v>
      </c>
      <c r="D2645" s="19">
        <v>377304</v>
      </c>
      <c r="E2645" s="19">
        <v>4595714</v>
      </c>
      <c r="F2645" s="19">
        <v>16</v>
      </c>
      <c r="G2645" s="36">
        <v>45628</v>
      </c>
      <c r="H2645" s="19">
        <v>0</v>
      </c>
      <c r="I2645" s="19">
        <v>1</v>
      </c>
      <c r="J2645" s="19">
        <v>0</v>
      </c>
      <c r="L2645" s="19">
        <v>1</v>
      </c>
      <c r="O2645" s="19">
        <v>1404344</v>
      </c>
      <c r="P2645" s="229">
        <v>45627.893923611111</v>
      </c>
      <c r="Q2645" s="19">
        <v>1404.3440000000001</v>
      </c>
      <c r="R2645" s="19" t="s">
        <v>55</v>
      </c>
      <c r="S2645" s="62" t="s">
        <v>56</v>
      </c>
    </row>
    <row r="2646" spans="1:19" x14ac:dyDescent="0.25">
      <c r="A2646" s="62" t="s">
        <v>56</v>
      </c>
      <c r="B2646" s="19">
        <v>30256987</v>
      </c>
      <c r="C2646" s="19" t="s">
        <v>7559</v>
      </c>
      <c r="D2646" s="19">
        <v>377304</v>
      </c>
      <c r="E2646" s="19">
        <v>4595714</v>
      </c>
      <c r="F2646" s="19">
        <v>17</v>
      </c>
      <c r="G2646" s="36">
        <v>45628</v>
      </c>
      <c r="H2646" s="19">
        <v>1</v>
      </c>
      <c r="I2646" s="19">
        <v>0</v>
      </c>
      <c r="J2646" s="19">
        <v>0</v>
      </c>
      <c r="L2646" s="19">
        <v>1</v>
      </c>
      <c r="M2646" s="19">
        <v>431940</v>
      </c>
      <c r="N2646" s="19" t="s">
        <v>209</v>
      </c>
      <c r="O2646" s="19">
        <v>1113970</v>
      </c>
      <c r="P2646" s="229">
        <v>45627.906817129631</v>
      </c>
      <c r="Q2646" s="19">
        <v>1113.97</v>
      </c>
      <c r="R2646" s="19" t="s">
        <v>55</v>
      </c>
      <c r="S2646" s="62" t="s">
        <v>56</v>
      </c>
    </row>
    <row r="2647" spans="1:19" x14ac:dyDescent="0.25">
      <c r="A2647" s="62" t="s">
        <v>56</v>
      </c>
      <c r="B2647" s="19">
        <v>30256987</v>
      </c>
      <c r="C2647" s="19" t="s">
        <v>7559</v>
      </c>
      <c r="D2647" s="19">
        <v>377304</v>
      </c>
      <c r="E2647" s="19">
        <v>4595714</v>
      </c>
      <c r="F2647" s="19">
        <v>18</v>
      </c>
      <c r="G2647" s="36">
        <v>45628</v>
      </c>
      <c r="H2647" s="19">
        <v>0</v>
      </c>
      <c r="I2647" s="19">
        <v>0</v>
      </c>
      <c r="J2647" s="19">
        <v>1938</v>
      </c>
      <c r="K2647" s="19" t="s">
        <v>163</v>
      </c>
      <c r="L2647" s="19">
        <v>1</v>
      </c>
      <c r="M2647" s="19">
        <v>431940</v>
      </c>
      <c r="N2647" s="19" t="s">
        <v>209</v>
      </c>
      <c r="O2647" s="19">
        <v>170810</v>
      </c>
      <c r="P2647" s="229">
        <v>45627.908784722225</v>
      </c>
      <c r="Q2647" s="19">
        <v>170.81</v>
      </c>
      <c r="R2647" s="19" t="s">
        <v>55</v>
      </c>
      <c r="S2647" s="62" t="s">
        <v>56</v>
      </c>
    </row>
    <row r="2648" spans="1:19" x14ac:dyDescent="0.25">
      <c r="A2648" s="62" t="s">
        <v>56</v>
      </c>
      <c r="B2648" s="19">
        <v>30256987</v>
      </c>
      <c r="C2648" s="19" t="s">
        <v>7559</v>
      </c>
      <c r="D2648" s="19">
        <v>377304</v>
      </c>
      <c r="E2648" s="19">
        <v>4595714</v>
      </c>
      <c r="F2648" s="19">
        <v>19</v>
      </c>
      <c r="G2648" s="36">
        <v>45628</v>
      </c>
      <c r="H2648" s="19">
        <v>0</v>
      </c>
      <c r="I2648" s="19">
        <v>1</v>
      </c>
      <c r="J2648" s="19">
        <v>0</v>
      </c>
      <c r="L2648" s="19">
        <v>1</v>
      </c>
      <c r="O2648" s="19">
        <v>1029700</v>
      </c>
      <c r="P2648" s="229">
        <v>45627.920706018522</v>
      </c>
      <c r="Q2648" s="19">
        <v>1029.7</v>
      </c>
      <c r="R2648" s="19" t="s">
        <v>55</v>
      </c>
      <c r="S2648" s="62" t="s">
        <v>56</v>
      </c>
    </row>
    <row r="2649" spans="1:19" x14ac:dyDescent="0.25">
      <c r="A2649" s="62" t="s">
        <v>56</v>
      </c>
      <c r="B2649" s="19">
        <v>30256987</v>
      </c>
      <c r="C2649" s="19" t="s">
        <v>7559</v>
      </c>
      <c r="D2649" s="19">
        <v>377304</v>
      </c>
      <c r="E2649" s="19">
        <v>4595714</v>
      </c>
      <c r="F2649" s="19">
        <v>20</v>
      </c>
      <c r="G2649" s="36">
        <v>45628</v>
      </c>
      <c r="H2649" s="19">
        <v>0</v>
      </c>
      <c r="I2649" s="19">
        <v>0</v>
      </c>
      <c r="J2649" s="19">
        <v>-3</v>
      </c>
      <c r="K2649" s="19" t="s">
        <v>185</v>
      </c>
      <c r="L2649" s="19">
        <v>1</v>
      </c>
      <c r="O2649" s="19">
        <v>12026</v>
      </c>
      <c r="P2649" s="229">
        <v>45627.920844907407</v>
      </c>
      <c r="Q2649" s="19">
        <v>12.026</v>
      </c>
      <c r="R2649" s="19" t="s">
        <v>55</v>
      </c>
      <c r="S2649" s="62" t="s">
        <v>56</v>
      </c>
    </row>
    <row r="2650" spans="1:19" x14ac:dyDescent="0.25">
      <c r="A2650" s="62" t="s">
        <v>56</v>
      </c>
      <c r="B2650" s="19">
        <v>30256987</v>
      </c>
      <c r="C2650" s="19" t="s">
        <v>7559</v>
      </c>
      <c r="D2650" s="19">
        <v>377304</v>
      </c>
      <c r="E2650" s="19">
        <v>4595714</v>
      </c>
      <c r="F2650" s="19">
        <v>21</v>
      </c>
      <c r="G2650" s="36">
        <v>45628</v>
      </c>
      <c r="H2650" s="19">
        <v>1</v>
      </c>
      <c r="I2650" s="19">
        <v>0</v>
      </c>
      <c r="J2650" s="19">
        <v>0</v>
      </c>
      <c r="L2650" s="19">
        <v>1</v>
      </c>
      <c r="M2650" s="19">
        <v>4010439</v>
      </c>
      <c r="N2650" s="19" t="s">
        <v>210</v>
      </c>
      <c r="O2650" s="19">
        <v>1953157</v>
      </c>
      <c r="P2650" s="229">
        <v>45627.943449074075</v>
      </c>
      <c r="Q2650" s="19">
        <v>1953.1569999999999</v>
      </c>
      <c r="R2650" s="19" t="s">
        <v>55</v>
      </c>
      <c r="S2650" s="62" t="s">
        <v>56</v>
      </c>
    </row>
    <row r="2651" spans="1:19" x14ac:dyDescent="0.25">
      <c r="A2651" s="62" t="s">
        <v>56</v>
      </c>
      <c r="B2651" s="19">
        <v>30256987</v>
      </c>
      <c r="C2651" s="19" t="s">
        <v>7559</v>
      </c>
      <c r="D2651" s="19">
        <v>377304</v>
      </c>
      <c r="E2651" s="19">
        <v>4595714</v>
      </c>
      <c r="F2651" s="19">
        <v>22</v>
      </c>
      <c r="G2651" s="36">
        <v>45628</v>
      </c>
      <c r="H2651" s="19">
        <v>0</v>
      </c>
      <c r="I2651" s="19">
        <v>0</v>
      </c>
      <c r="J2651" s="19">
        <v>1938</v>
      </c>
      <c r="K2651" s="19" t="s">
        <v>163</v>
      </c>
      <c r="L2651" s="19">
        <v>1</v>
      </c>
      <c r="M2651" s="19">
        <v>4010439</v>
      </c>
      <c r="N2651" s="19" t="s">
        <v>210</v>
      </c>
      <c r="O2651" s="19">
        <v>144600</v>
      </c>
      <c r="P2651" s="229">
        <v>45627.945127314815</v>
      </c>
      <c r="Q2651" s="19">
        <v>144.6</v>
      </c>
      <c r="R2651" s="19" t="s">
        <v>55</v>
      </c>
      <c r="S2651" s="62" t="s">
        <v>56</v>
      </c>
    </row>
    <row r="2652" spans="1:19" x14ac:dyDescent="0.25">
      <c r="A2652" s="62" t="s">
        <v>56</v>
      </c>
      <c r="B2652" s="19">
        <v>30256987</v>
      </c>
      <c r="C2652" s="19" t="s">
        <v>7559</v>
      </c>
      <c r="D2652" s="19">
        <v>377304</v>
      </c>
      <c r="E2652" s="19">
        <v>4595714</v>
      </c>
      <c r="F2652" s="19">
        <v>23</v>
      </c>
      <c r="G2652" s="36">
        <v>45628</v>
      </c>
      <c r="H2652" s="19">
        <v>0</v>
      </c>
      <c r="I2652" s="19">
        <v>1</v>
      </c>
      <c r="J2652" s="19">
        <v>0</v>
      </c>
      <c r="L2652" s="19">
        <v>1</v>
      </c>
      <c r="O2652" s="19">
        <v>1014787</v>
      </c>
      <c r="P2652" s="229">
        <v>45627.956875000003</v>
      </c>
      <c r="Q2652" s="19">
        <v>1014.787</v>
      </c>
      <c r="R2652" s="19" t="s">
        <v>55</v>
      </c>
      <c r="S2652" s="62" t="s">
        <v>56</v>
      </c>
    </row>
    <row r="2653" spans="1:19" x14ac:dyDescent="0.25">
      <c r="A2653" s="62" t="s">
        <v>56</v>
      </c>
      <c r="B2653" s="19">
        <v>30256987</v>
      </c>
      <c r="C2653" s="19" t="s">
        <v>7559</v>
      </c>
      <c r="D2653" s="19">
        <v>377304</v>
      </c>
      <c r="E2653" s="19">
        <v>4595714</v>
      </c>
      <c r="F2653" s="19">
        <v>24</v>
      </c>
      <c r="G2653" s="36">
        <v>45628</v>
      </c>
      <c r="H2653" s="19">
        <v>0</v>
      </c>
      <c r="I2653" s="19">
        <v>0</v>
      </c>
      <c r="J2653" s="19">
        <v>-3</v>
      </c>
      <c r="K2653" s="19" t="s">
        <v>185</v>
      </c>
      <c r="L2653" s="19">
        <v>1</v>
      </c>
      <c r="O2653" s="19">
        <v>10596</v>
      </c>
      <c r="P2653" s="229">
        <v>45627.956990740742</v>
      </c>
      <c r="Q2653" s="19">
        <v>10.596</v>
      </c>
      <c r="R2653" s="19" t="s">
        <v>55</v>
      </c>
      <c r="S2653" s="62" t="s">
        <v>56</v>
      </c>
    </row>
    <row r="2654" spans="1:19" x14ac:dyDescent="0.25">
      <c r="A2654" s="62" t="s">
        <v>56</v>
      </c>
      <c r="B2654" s="19">
        <v>30256987</v>
      </c>
      <c r="C2654" s="19" t="s">
        <v>7559</v>
      </c>
      <c r="D2654" s="19">
        <v>377304</v>
      </c>
      <c r="E2654" s="19">
        <v>4595714</v>
      </c>
      <c r="F2654" s="19">
        <v>25</v>
      </c>
      <c r="G2654" s="36">
        <v>45628</v>
      </c>
      <c r="H2654" s="19">
        <v>1</v>
      </c>
      <c r="I2654" s="19">
        <v>0</v>
      </c>
      <c r="J2654" s="19">
        <v>0</v>
      </c>
      <c r="L2654" s="19">
        <v>1</v>
      </c>
      <c r="M2654" s="19">
        <v>4010439</v>
      </c>
      <c r="N2654" s="19" t="s">
        <v>210</v>
      </c>
      <c r="O2654" s="19">
        <v>239204</v>
      </c>
      <c r="P2654" s="229">
        <v>45627.959768518522</v>
      </c>
      <c r="Q2654" s="19">
        <v>239.20400000000001</v>
      </c>
      <c r="R2654" s="19" t="s">
        <v>55</v>
      </c>
      <c r="S2654" s="62" t="s">
        <v>56</v>
      </c>
    </row>
    <row r="2655" spans="1:19" x14ac:dyDescent="0.25">
      <c r="A2655" s="62" t="s">
        <v>56</v>
      </c>
      <c r="B2655" s="19">
        <v>30256987</v>
      </c>
      <c r="C2655" s="19" t="s">
        <v>7559</v>
      </c>
      <c r="D2655" s="19">
        <v>377304</v>
      </c>
      <c r="E2655" s="19">
        <v>4595714</v>
      </c>
      <c r="F2655" s="19">
        <v>26</v>
      </c>
      <c r="G2655" s="36">
        <v>45628</v>
      </c>
      <c r="H2655" s="19">
        <v>0</v>
      </c>
      <c r="I2655" s="19">
        <v>0</v>
      </c>
      <c r="J2655" s="19">
        <v>1938</v>
      </c>
      <c r="K2655" s="19" t="s">
        <v>163</v>
      </c>
      <c r="L2655" s="19">
        <v>1</v>
      </c>
      <c r="M2655" s="19">
        <v>4010439</v>
      </c>
      <c r="N2655" s="19" t="s">
        <v>210</v>
      </c>
      <c r="O2655" s="19">
        <v>258363</v>
      </c>
      <c r="P2655" s="229">
        <v>45627.962754629632</v>
      </c>
      <c r="Q2655" s="19">
        <v>258.363</v>
      </c>
      <c r="R2655" s="19" t="s">
        <v>55</v>
      </c>
      <c r="S2655" s="62" t="s">
        <v>56</v>
      </c>
    </row>
    <row r="2656" spans="1:19" x14ac:dyDescent="0.25">
      <c r="A2656" s="62" t="s">
        <v>56</v>
      </c>
      <c r="B2656" s="19">
        <v>30256987</v>
      </c>
      <c r="C2656" s="19" t="s">
        <v>7559</v>
      </c>
      <c r="D2656" s="19">
        <v>377304</v>
      </c>
      <c r="E2656" s="19">
        <v>4595714</v>
      </c>
      <c r="F2656" s="19">
        <v>27</v>
      </c>
      <c r="G2656" s="36">
        <v>45628</v>
      </c>
      <c r="H2656" s="19">
        <v>0</v>
      </c>
      <c r="I2656" s="19">
        <v>1</v>
      </c>
      <c r="J2656" s="19">
        <v>0</v>
      </c>
      <c r="L2656" s="19">
        <v>1</v>
      </c>
      <c r="O2656" s="19">
        <v>2699863</v>
      </c>
      <c r="P2656" s="229">
        <v>45627.994004629632</v>
      </c>
      <c r="Q2656" s="19">
        <v>2699.8629999999998</v>
      </c>
      <c r="R2656" s="19" t="s">
        <v>55</v>
      </c>
      <c r="S2656" s="62" t="s">
        <v>56</v>
      </c>
    </row>
    <row r="2657" spans="1:19" x14ac:dyDescent="0.25">
      <c r="A2657" s="62" t="s">
        <v>56</v>
      </c>
      <c r="B2657" s="19">
        <v>30256987</v>
      </c>
      <c r="C2657" s="19" t="s">
        <v>7559</v>
      </c>
      <c r="D2657" s="19">
        <v>377304</v>
      </c>
      <c r="E2657" s="19">
        <v>4595714</v>
      </c>
      <c r="F2657" s="19">
        <v>28</v>
      </c>
      <c r="G2657" s="36">
        <v>45628</v>
      </c>
      <c r="H2657" s="19">
        <v>1</v>
      </c>
      <c r="I2657" s="19">
        <v>0</v>
      </c>
      <c r="J2657" s="19">
        <v>0</v>
      </c>
      <c r="L2657" s="19">
        <v>1</v>
      </c>
      <c r="M2657" s="19">
        <v>431940</v>
      </c>
      <c r="N2657" s="19" t="s">
        <v>209</v>
      </c>
      <c r="O2657" s="19">
        <v>543027</v>
      </c>
      <c r="P2657" s="229">
        <v>45628.000289351854</v>
      </c>
      <c r="Q2657" s="19">
        <v>543.02700000000004</v>
      </c>
      <c r="R2657" s="19" t="s">
        <v>55</v>
      </c>
      <c r="S2657" s="62" t="s">
        <v>56</v>
      </c>
    </row>
    <row r="2658" spans="1:19" x14ac:dyDescent="0.25">
      <c r="A2658" s="62" t="s">
        <v>56</v>
      </c>
      <c r="B2658" s="19">
        <v>30256987</v>
      </c>
      <c r="C2658" s="19" t="s">
        <v>7559</v>
      </c>
      <c r="D2658" s="19">
        <v>377304</v>
      </c>
      <c r="E2658" s="19">
        <v>4595714</v>
      </c>
      <c r="F2658" s="19">
        <v>29</v>
      </c>
      <c r="G2658" s="36">
        <v>45628</v>
      </c>
      <c r="H2658" s="19">
        <v>0</v>
      </c>
      <c r="I2658" s="19">
        <v>0</v>
      </c>
      <c r="J2658" s="19">
        <v>1938</v>
      </c>
      <c r="K2658" s="19" t="s">
        <v>163</v>
      </c>
      <c r="L2658" s="19">
        <v>1</v>
      </c>
      <c r="M2658" s="19">
        <v>431940</v>
      </c>
      <c r="N2658" s="19" t="s">
        <v>209</v>
      </c>
      <c r="O2658" s="19">
        <v>4130</v>
      </c>
      <c r="P2658" s="229">
        <v>45628.000335648147</v>
      </c>
      <c r="Q2658" s="19">
        <v>4.13</v>
      </c>
      <c r="R2658" s="19" t="s">
        <v>55</v>
      </c>
      <c r="S2658" s="62" t="s">
        <v>56</v>
      </c>
    </row>
    <row r="2659" spans="1:19" x14ac:dyDescent="0.25">
      <c r="A2659" s="62" t="s">
        <v>56</v>
      </c>
      <c r="B2659" s="19">
        <v>30256987</v>
      </c>
      <c r="C2659" s="19" t="s">
        <v>7559</v>
      </c>
      <c r="D2659" s="19">
        <v>377304</v>
      </c>
      <c r="E2659" s="19">
        <v>4595714</v>
      </c>
      <c r="F2659" s="19">
        <v>30</v>
      </c>
      <c r="G2659" s="36">
        <v>45628</v>
      </c>
      <c r="H2659" s="19">
        <v>0</v>
      </c>
      <c r="I2659" s="19">
        <v>1</v>
      </c>
      <c r="J2659" s="19">
        <v>0</v>
      </c>
      <c r="L2659" s="19">
        <v>1</v>
      </c>
      <c r="O2659" s="19">
        <v>873663</v>
      </c>
      <c r="P2659" s="229">
        <v>45628.010451388887</v>
      </c>
      <c r="Q2659" s="19">
        <v>873.66300000000001</v>
      </c>
      <c r="R2659" s="19" t="s">
        <v>55</v>
      </c>
      <c r="S2659" s="62" t="s">
        <v>56</v>
      </c>
    </row>
    <row r="2660" spans="1:19" x14ac:dyDescent="0.25">
      <c r="A2660" s="62" t="s">
        <v>56</v>
      </c>
      <c r="B2660" s="19">
        <v>30256987</v>
      </c>
      <c r="C2660" s="19" t="s">
        <v>7559</v>
      </c>
      <c r="D2660" s="19">
        <v>377304</v>
      </c>
      <c r="E2660" s="19">
        <v>4595714</v>
      </c>
      <c r="F2660" s="19">
        <v>31</v>
      </c>
      <c r="G2660" s="36">
        <v>45628</v>
      </c>
      <c r="H2660" s="19">
        <v>0</v>
      </c>
      <c r="I2660" s="19">
        <v>0</v>
      </c>
      <c r="J2660" s="19">
        <v>0</v>
      </c>
      <c r="L2660" s="19">
        <v>2</v>
      </c>
      <c r="O2660" s="19">
        <v>0</v>
      </c>
      <c r="P2660" s="229">
        <v>45628.010451388887</v>
      </c>
      <c r="Q2660" s="19">
        <v>0</v>
      </c>
      <c r="R2660" s="19" t="s">
        <v>55</v>
      </c>
      <c r="S2660" s="62" t="s">
        <v>56</v>
      </c>
    </row>
    <row r="2661" spans="1:19" x14ac:dyDescent="0.25">
      <c r="A2661" s="62" t="s">
        <v>56</v>
      </c>
      <c r="B2661" s="19">
        <v>30256987</v>
      </c>
      <c r="C2661" s="19" t="s">
        <v>7559</v>
      </c>
      <c r="D2661" s="19">
        <v>377304</v>
      </c>
      <c r="E2661" s="19">
        <v>4595714</v>
      </c>
      <c r="F2661" s="19">
        <v>1</v>
      </c>
      <c r="G2661" s="36">
        <v>45629</v>
      </c>
      <c r="H2661" s="19">
        <v>0</v>
      </c>
      <c r="I2661" s="19">
        <v>0</v>
      </c>
      <c r="J2661" s="19">
        <v>0</v>
      </c>
      <c r="L2661" s="19">
        <v>0</v>
      </c>
      <c r="O2661" s="19">
        <v>0</v>
      </c>
      <c r="P2661" s="229">
        <v>45628.660520833335</v>
      </c>
      <c r="Q2661" s="19">
        <v>0</v>
      </c>
      <c r="R2661" s="19" t="s">
        <v>55</v>
      </c>
      <c r="S2661" s="62" t="s">
        <v>56</v>
      </c>
    </row>
    <row r="2662" spans="1:19" x14ac:dyDescent="0.25">
      <c r="A2662" s="62" t="s">
        <v>56</v>
      </c>
      <c r="B2662" s="19">
        <v>30256987</v>
      </c>
      <c r="C2662" s="19" t="s">
        <v>7559</v>
      </c>
      <c r="D2662" s="19">
        <v>377304</v>
      </c>
      <c r="E2662" s="19">
        <v>4595714</v>
      </c>
      <c r="F2662" s="19">
        <v>2</v>
      </c>
      <c r="G2662" s="36">
        <v>45629</v>
      </c>
      <c r="H2662" s="19">
        <v>0</v>
      </c>
      <c r="I2662" s="19">
        <v>0</v>
      </c>
      <c r="J2662" s="19">
        <v>0</v>
      </c>
      <c r="L2662" s="19">
        <v>1</v>
      </c>
      <c r="O2662" s="19">
        <v>4440</v>
      </c>
      <c r="P2662" s="229">
        <v>45628.660578703704</v>
      </c>
      <c r="Q2662" s="19">
        <v>4.4400000000000004</v>
      </c>
      <c r="R2662" s="19" t="s">
        <v>55</v>
      </c>
      <c r="S2662" s="62" t="s">
        <v>56</v>
      </c>
    </row>
    <row r="2663" spans="1:19" x14ac:dyDescent="0.25">
      <c r="A2663" s="62" t="s">
        <v>56</v>
      </c>
      <c r="B2663" s="19">
        <v>30256987</v>
      </c>
      <c r="C2663" s="19" t="s">
        <v>7559</v>
      </c>
      <c r="D2663" s="19">
        <v>377304</v>
      </c>
      <c r="E2663" s="19">
        <v>4595714</v>
      </c>
      <c r="F2663" s="19">
        <v>3</v>
      </c>
      <c r="G2663" s="36">
        <v>45629</v>
      </c>
      <c r="H2663" s="19">
        <v>0</v>
      </c>
      <c r="I2663" s="19">
        <v>1</v>
      </c>
      <c r="J2663" s="19">
        <v>0</v>
      </c>
      <c r="L2663" s="19">
        <v>1</v>
      </c>
      <c r="O2663" s="19">
        <v>627026</v>
      </c>
      <c r="P2663" s="229">
        <v>45628.66783564815</v>
      </c>
      <c r="Q2663" s="19">
        <v>627.02599999999995</v>
      </c>
      <c r="R2663" s="19" t="s">
        <v>55</v>
      </c>
      <c r="S2663" s="62" t="s">
        <v>56</v>
      </c>
    </row>
    <row r="2664" spans="1:19" x14ac:dyDescent="0.25">
      <c r="A2664" s="62" t="s">
        <v>56</v>
      </c>
      <c r="B2664" s="19">
        <v>30256987</v>
      </c>
      <c r="C2664" s="19" t="s">
        <v>7559</v>
      </c>
      <c r="D2664" s="19">
        <v>377304</v>
      </c>
      <c r="E2664" s="19">
        <v>4595714</v>
      </c>
      <c r="F2664" s="19">
        <v>4</v>
      </c>
      <c r="G2664" s="36">
        <v>45629</v>
      </c>
      <c r="H2664" s="19">
        <v>0</v>
      </c>
      <c r="I2664" s="19">
        <v>0</v>
      </c>
      <c r="J2664" s="19">
        <v>1931</v>
      </c>
      <c r="K2664" s="19" t="s">
        <v>168</v>
      </c>
      <c r="L2664" s="19">
        <v>1</v>
      </c>
      <c r="O2664" s="19">
        <v>4472064</v>
      </c>
      <c r="P2664" s="229">
        <v>45628.719594907408</v>
      </c>
      <c r="Q2664" s="19">
        <v>4472.0640000000003</v>
      </c>
      <c r="R2664" s="19" t="s">
        <v>55</v>
      </c>
      <c r="S2664" s="62" t="s">
        <v>56</v>
      </c>
    </row>
    <row r="2665" spans="1:19" x14ac:dyDescent="0.25">
      <c r="A2665" s="19" t="s">
        <v>56</v>
      </c>
      <c r="B2665" s="19">
        <v>30256987</v>
      </c>
      <c r="C2665" s="19" t="s">
        <v>7559</v>
      </c>
      <c r="D2665" s="19">
        <v>377304</v>
      </c>
      <c r="E2665" s="19">
        <v>4595714</v>
      </c>
      <c r="F2665" s="19">
        <v>5</v>
      </c>
      <c r="G2665" s="36">
        <v>45629</v>
      </c>
      <c r="H2665" s="19">
        <v>0</v>
      </c>
      <c r="I2665" s="19">
        <v>1</v>
      </c>
      <c r="J2665" s="19">
        <v>0</v>
      </c>
      <c r="L2665" s="19">
        <v>1</v>
      </c>
      <c r="O2665" s="19">
        <v>2815390</v>
      </c>
      <c r="P2665" s="229">
        <v>45628.752175925925</v>
      </c>
      <c r="Q2665" s="19">
        <v>2815.39</v>
      </c>
      <c r="R2665" s="19" t="s">
        <v>55</v>
      </c>
      <c r="S2665" s="19" t="s">
        <v>56</v>
      </c>
    </row>
    <row r="2666" spans="1:19" x14ac:dyDescent="0.25">
      <c r="A2666" s="19" t="s">
        <v>56</v>
      </c>
      <c r="B2666" s="19">
        <v>30256987</v>
      </c>
      <c r="C2666" s="19" t="s">
        <v>7559</v>
      </c>
      <c r="D2666" s="19">
        <v>377304</v>
      </c>
      <c r="E2666" s="19">
        <v>4595714</v>
      </c>
      <c r="F2666" s="19">
        <v>6</v>
      </c>
      <c r="G2666" s="36">
        <v>45629</v>
      </c>
      <c r="H2666" s="19">
        <v>0</v>
      </c>
      <c r="I2666" s="19">
        <v>0</v>
      </c>
      <c r="J2666" s="19">
        <v>-3</v>
      </c>
      <c r="K2666" s="19" t="s">
        <v>185</v>
      </c>
      <c r="L2666" s="19">
        <v>1</v>
      </c>
      <c r="O2666" s="19">
        <v>13896</v>
      </c>
      <c r="P2666" s="229">
        <v>45628.752337962964</v>
      </c>
      <c r="Q2666" s="19">
        <v>13.896000000000001</v>
      </c>
      <c r="R2666" s="19" t="s">
        <v>55</v>
      </c>
      <c r="S2666" s="19" t="s">
        <v>56</v>
      </c>
    </row>
    <row r="2667" spans="1:19" x14ac:dyDescent="0.25">
      <c r="A2667" s="19" t="s">
        <v>56</v>
      </c>
      <c r="B2667" s="19">
        <v>30256987</v>
      </c>
      <c r="C2667" s="19" t="s">
        <v>7559</v>
      </c>
      <c r="D2667" s="19">
        <v>377304</v>
      </c>
      <c r="E2667" s="19">
        <v>4595714</v>
      </c>
      <c r="F2667" s="19">
        <v>7</v>
      </c>
      <c r="G2667" s="36">
        <v>45629</v>
      </c>
      <c r="H2667" s="19">
        <v>1</v>
      </c>
      <c r="I2667" s="19">
        <v>0</v>
      </c>
      <c r="J2667" s="19">
        <v>0</v>
      </c>
      <c r="L2667" s="19">
        <v>1</v>
      </c>
      <c r="M2667" s="19">
        <v>4010439</v>
      </c>
      <c r="N2667" s="19" t="s">
        <v>210</v>
      </c>
      <c r="O2667" s="19">
        <v>20660</v>
      </c>
      <c r="P2667" s="229">
        <v>45628.752581018518</v>
      </c>
      <c r="Q2667" s="19">
        <v>20.66</v>
      </c>
      <c r="R2667" s="19" t="s">
        <v>55</v>
      </c>
      <c r="S2667" s="19" t="s">
        <v>56</v>
      </c>
    </row>
    <row r="2668" spans="1:19" x14ac:dyDescent="0.25">
      <c r="A2668" s="19" t="s">
        <v>56</v>
      </c>
      <c r="B2668" s="19">
        <v>30256987</v>
      </c>
      <c r="C2668" s="19" t="s">
        <v>7559</v>
      </c>
      <c r="D2668" s="19">
        <v>377304</v>
      </c>
      <c r="E2668" s="19">
        <v>4595714</v>
      </c>
      <c r="F2668" s="19">
        <v>8</v>
      </c>
      <c r="G2668" s="36">
        <v>45629</v>
      </c>
      <c r="H2668" s="19">
        <v>0</v>
      </c>
      <c r="I2668" s="19">
        <v>0</v>
      </c>
      <c r="J2668" s="19">
        <v>1938</v>
      </c>
      <c r="K2668" s="19" t="s">
        <v>163</v>
      </c>
      <c r="L2668" s="19">
        <v>1</v>
      </c>
      <c r="M2668" s="19">
        <v>4010439</v>
      </c>
      <c r="N2668" s="19" t="s">
        <v>210</v>
      </c>
      <c r="O2668" s="19">
        <v>43417</v>
      </c>
      <c r="P2668" s="229">
        <v>45628.753078703703</v>
      </c>
      <c r="Q2668" s="19">
        <v>43.417000000000002</v>
      </c>
      <c r="R2668" s="19" t="s">
        <v>55</v>
      </c>
      <c r="S2668" s="19" t="s">
        <v>56</v>
      </c>
    </row>
    <row r="2669" spans="1:19" x14ac:dyDescent="0.25">
      <c r="A2669" s="19" t="s">
        <v>56</v>
      </c>
      <c r="B2669" s="19">
        <v>30256987</v>
      </c>
      <c r="C2669" s="19" t="s">
        <v>7559</v>
      </c>
      <c r="D2669" s="19">
        <v>377304</v>
      </c>
      <c r="E2669" s="19">
        <v>4595714</v>
      </c>
      <c r="F2669" s="19">
        <v>9</v>
      </c>
      <c r="G2669" s="36">
        <v>45629</v>
      </c>
      <c r="H2669" s="19">
        <v>0</v>
      </c>
      <c r="I2669" s="19">
        <v>1</v>
      </c>
      <c r="J2669" s="19">
        <v>0</v>
      </c>
      <c r="L2669" s="19">
        <v>1</v>
      </c>
      <c r="O2669" s="19">
        <v>327377</v>
      </c>
      <c r="P2669" s="229">
        <v>45628.756863425922</v>
      </c>
      <c r="Q2669" s="19">
        <v>327.37700000000001</v>
      </c>
      <c r="R2669" s="19" t="s">
        <v>55</v>
      </c>
      <c r="S2669" s="19" t="s">
        <v>56</v>
      </c>
    </row>
    <row r="2670" spans="1:19" x14ac:dyDescent="0.25">
      <c r="A2670" s="19" t="s">
        <v>56</v>
      </c>
      <c r="B2670" s="19">
        <v>30256987</v>
      </c>
      <c r="C2670" s="19" t="s">
        <v>7559</v>
      </c>
      <c r="D2670" s="19">
        <v>377304</v>
      </c>
      <c r="E2670" s="19">
        <v>4595714</v>
      </c>
      <c r="F2670" s="19">
        <v>10</v>
      </c>
      <c r="G2670" s="36">
        <v>45629</v>
      </c>
      <c r="H2670" s="19">
        <v>0</v>
      </c>
      <c r="I2670" s="19">
        <v>0</v>
      </c>
      <c r="J2670" s="19">
        <v>1931</v>
      </c>
      <c r="K2670" s="19" t="s">
        <v>168</v>
      </c>
      <c r="L2670" s="19">
        <v>1</v>
      </c>
      <c r="O2670" s="19">
        <v>590636</v>
      </c>
      <c r="P2670" s="229">
        <v>45628.763703703706</v>
      </c>
      <c r="Q2670" s="19">
        <v>590.63599999999997</v>
      </c>
      <c r="R2670" s="19" t="s">
        <v>55</v>
      </c>
      <c r="S2670" s="19" t="s">
        <v>56</v>
      </c>
    </row>
    <row r="2671" spans="1:19" x14ac:dyDescent="0.25">
      <c r="A2671" s="19" t="s">
        <v>56</v>
      </c>
      <c r="B2671" s="19">
        <v>30256987</v>
      </c>
      <c r="C2671" s="19" t="s">
        <v>7559</v>
      </c>
      <c r="D2671" s="19">
        <v>377304</v>
      </c>
      <c r="E2671" s="19">
        <v>4595714</v>
      </c>
      <c r="F2671" s="19">
        <v>11</v>
      </c>
      <c r="G2671" s="36">
        <v>45629</v>
      </c>
      <c r="H2671" s="19">
        <v>0</v>
      </c>
      <c r="I2671" s="19">
        <v>1</v>
      </c>
      <c r="J2671" s="19">
        <v>0</v>
      </c>
      <c r="L2671" s="19">
        <v>1</v>
      </c>
      <c r="O2671" s="19">
        <v>3685640</v>
      </c>
      <c r="P2671" s="229">
        <v>45628.80636574074</v>
      </c>
      <c r="Q2671" s="19">
        <v>3685.64</v>
      </c>
      <c r="R2671" s="19" t="s">
        <v>55</v>
      </c>
      <c r="S2671" s="19" t="s">
        <v>56</v>
      </c>
    </row>
    <row r="2672" spans="1:19" x14ac:dyDescent="0.25">
      <c r="A2672" s="19" t="s">
        <v>56</v>
      </c>
      <c r="B2672" s="19">
        <v>30256987</v>
      </c>
      <c r="C2672" s="19" t="s">
        <v>7559</v>
      </c>
      <c r="D2672" s="19">
        <v>377304</v>
      </c>
      <c r="E2672" s="19">
        <v>4595714</v>
      </c>
      <c r="F2672" s="19">
        <v>12</v>
      </c>
      <c r="G2672" s="36">
        <v>45629</v>
      </c>
      <c r="H2672" s="19">
        <v>1</v>
      </c>
      <c r="I2672" s="19">
        <v>0</v>
      </c>
      <c r="J2672" s="19">
        <v>0</v>
      </c>
      <c r="L2672" s="19">
        <v>1</v>
      </c>
      <c r="M2672" s="19">
        <v>431940</v>
      </c>
      <c r="N2672" s="19" t="s">
        <v>209</v>
      </c>
      <c r="O2672" s="19">
        <v>628797</v>
      </c>
      <c r="P2672" s="229">
        <v>45628.813634259262</v>
      </c>
      <c r="Q2672" s="19">
        <v>628.79700000000003</v>
      </c>
      <c r="R2672" s="19" t="s">
        <v>55</v>
      </c>
      <c r="S2672" s="19" t="s">
        <v>56</v>
      </c>
    </row>
    <row r="2673" spans="1:19" x14ac:dyDescent="0.25">
      <c r="A2673" s="19" t="s">
        <v>56</v>
      </c>
      <c r="B2673" s="19">
        <v>30256987</v>
      </c>
      <c r="C2673" s="19" t="s">
        <v>7559</v>
      </c>
      <c r="D2673" s="19">
        <v>377304</v>
      </c>
      <c r="E2673" s="19">
        <v>4595714</v>
      </c>
      <c r="F2673" s="19">
        <v>13</v>
      </c>
      <c r="G2673" s="36">
        <v>45629</v>
      </c>
      <c r="H2673" s="19">
        <v>0</v>
      </c>
      <c r="I2673" s="19">
        <v>0</v>
      </c>
      <c r="J2673" s="19">
        <v>1938</v>
      </c>
      <c r="K2673" s="19" t="s">
        <v>163</v>
      </c>
      <c r="L2673" s="19">
        <v>1</v>
      </c>
      <c r="M2673" s="19">
        <v>431940</v>
      </c>
      <c r="N2673" s="19" t="s">
        <v>209</v>
      </c>
      <c r="O2673" s="19">
        <v>1043</v>
      </c>
      <c r="P2673" s="229">
        <v>45628.813645833332</v>
      </c>
      <c r="Q2673" s="19">
        <v>1.0429999999999999</v>
      </c>
      <c r="R2673" s="19" t="s">
        <v>55</v>
      </c>
      <c r="S2673" s="19" t="s">
        <v>56</v>
      </c>
    </row>
    <row r="2674" spans="1:19" x14ac:dyDescent="0.25">
      <c r="A2674" s="19" t="s">
        <v>56</v>
      </c>
      <c r="B2674" s="19">
        <v>30256987</v>
      </c>
      <c r="C2674" s="19" t="s">
        <v>7559</v>
      </c>
      <c r="D2674" s="19">
        <v>377304</v>
      </c>
      <c r="E2674" s="19">
        <v>4595714</v>
      </c>
      <c r="F2674" s="19">
        <v>14</v>
      </c>
      <c r="G2674" s="36">
        <v>45629</v>
      </c>
      <c r="H2674" s="19">
        <v>0</v>
      </c>
      <c r="I2674" s="19">
        <v>1</v>
      </c>
      <c r="J2674" s="19">
        <v>0</v>
      </c>
      <c r="L2674" s="19">
        <v>1</v>
      </c>
      <c r="O2674" s="19">
        <v>4707</v>
      </c>
      <c r="P2674" s="229">
        <v>45628.813703703701</v>
      </c>
      <c r="Q2674" s="19">
        <v>4.7069999999999999</v>
      </c>
      <c r="R2674" s="19" t="s">
        <v>55</v>
      </c>
      <c r="S2674" s="19" t="s">
        <v>56</v>
      </c>
    </row>
    <row r="2675" spans="1:19" x14ac:dyDescent="0.25">
      <c r="A2675" s="19" t="s">
        <v>56</v>
      </c>
      <c r="B2675" s="19">
        <v>30256987</v>
      </c>
      <c r="C2675" s="19" t="s">
        <v>7559</v>
      </c>
      <c r="D2675" s="19">
        <v>377304</v>
      </c>
      <c r="E2675" s="19">
        <v>4595714</v>
      </c>
      <c r="F2675" s="19">
        <v>15</v>
      </c>
      <c r="G2675" s="36">
        <v>45629</v>
      </c>
      <c r="H2675" s="19">
        <v>0</v>
      </c>
      <c r="I2675" s="19">
        <v>0</v>
      </c>
      <c r="J2675" s="19">
        <v>1934</v>
      </c>
      <c r="K2675" s="19" t="s">
        <v>160</v>
      </c>
      <c r="L2675" s="19">
        <v>1</v>
      </c>
      <c r="O2675" s="19">
        <v>419950</v>
      </c>
      <c r="P2675" s="229">
        <v>45628.818564814814</v>
      </c>
      <c r="Q2675" s="19">
        <v>419.95</v>
      </c>
      <c r="R2675" s="19" t="s">
        <v>55</v>
      </c>
      <c r="S2675" s="19" t="s">
        <v>56</v>
      </c>
    </row>
    <row r="2676" spans="1:19" x14ac:dyDescent="0.25">
      <c r="A2676" s="19" t="s">
        <v>56</v>
      </c>
      <c r="B2676" s="19">
        <v>30256987</v>
      </c>
      <c r="C2676" s="19" t="s">
        <v>7559</v>
      </c>
      <c r="D2676" s="19">
        <v>377304</v>
      </c>
      <c r="E2676" s="19">
        <v>4595714</v>
      </c>
      <c r="F2676" s="19">
        <v>16</v>
      </c>
      <c r="G2676" s="36">
        <v>45629</v>
      </c>
      <c r="H2676" s="19">
        <v>0</v>
      </c>
      <c r="I2676" s="19">
        <v>1</v>
      </c>
      <c r="J2676" s="19">
        <v>0</v>
      </c>
      <c r="L2676" s="19">
        <v>1</v>
      </c>
      <c r="O2676" s="19">
        <v>1239213</v>
      </c>
      <c r="P2676" s="229">
        <v>45628.832905092589</v>
      </c>
      <c r="Q2676" s="19">
        <v>1239.213</v>
      </c>
      <c r="R2676" s="19" t="s">
        <v>55</v>
      </c>
      <c r="S2676" s="19" t="s">
        <v>56</v>
      </c>
    </row>
    <row r="2677" spans="1:19" x14ac:dyDescent="0.25">
      <c r="A2677" s="19" t="s">
        <v>56</v>
      </c>
      <c r="B2677" s="19">
        <v>30256987</v>
      </c>
      <c r="C2677" s="19" t="s">
        <v>7559</v>
      </c>
      <c r="D2677" s="19">
        <v>377304</v>
      </c>
      <c r="E2677" s="19">
        <v>4595714</v>
      </c>
      <c r="F2677" s="19">
        <v>17</v>
      </c>
      <c r="G2677" s="36">
        <v>45629</v>
      </c>
      <c r="H2677" s="19">
        <v>0</v>
      </c>
      <c r="I2677" s="19">
        <v>0</v>
      </c>
      <c r="J2677" s="19">
        <v>-3</v>
      </c>
      <c r="K2677" s="19" t="s">
        <v>185</v>
      </c>
      <c r="L2677" s="19">
        <v>1</v>
      </c>
      <c r="O2677" s="19">
        <v>10440</v>
      </c>
      <c r="P2677" s="229">
        <v>45628.833032407405</v>
      </c>
      <c r="Q2677" s="19">
        <v>10.44</v>
      </c>
      <c r="R2677" s="19" t="s">
        <v>55</v>
      </c>
      <c r="S2677" s="19" t="s">
        <v>56</v>
      </c>
    </row>
    <row r="2678" spans="1:19" x14ac:dyDescent="0.25">
      <c r="A2678" s="19" t="s">
        <v>56</v>
      </c>
      <c r="B2678" s="19">
        <v>30256987</v>
      </c>
      <c r="C2678" s="19" t="s">
        <v>7559</v>
      </c>
      <c r="D2678" s="19">
        <v>377304</v>
      </c>
      <c r="E2678" s="19">
        <v>4595714</v>
      </c>
      <c r="F2678" s="19">
        <v>18</v>
      </c>
      <c r="G2678" s="36">
        <v>45629</v>
      </c>
      <c r="H2678" s="19">
        <v>1</v>
      </c>
      <c r="I2678" s="19">
        <v>0</v>
      </c>
      <c r="J2678" s="19">
        <v>0</v>
      </c>
      <c r="L2678" s="19">
        <v>1</v>
      </c>
      <c r="M2678" s="19">
        <v>4010439</v>
      </c>
      <c r="N2678" s="19" t="s">
        <v>210</v>
      </c>
      <c r="O2678" s="19">
        <v>165787</v>
      </c>
      <c r="P2678" s="229">
        <v>45628.834953703707</v>
      </c>
      <c r="Q2678" s="19">
        <v>165.78700000000001</v>
      </c>
      <c r="R2678" s="19" t="s">
        <v>55</v>
      </c>
      <c r="S2678" s="19" t="s">
        <v>56</v>
      </c>
    </row>
    <row r="2679" spans="1:19" x14ac:dyDescent="0.25">
      <c r="A2679" s="19" t="s">
        <v>56</v>
      </c>
      <c r="B2679" s="19">
        <v>30256987</v>
      </c>
      <c r="C2679" s="19" t="s">
        <v>7559</v>
      </c>
      <c r="D2679" s="19">
        <v>377304</v>
      </c>
      <c r="E2679" s="19">
        <v>4595714</v>
      </c>
      <c r="F2679" s="19">
        <v>19</v>
      </c>
      <c r="G2679" s="36">
        <v>45629</v>
      </c>
      <c r="H2679" s="19">
        <v>0</v>
      </c>
      <c r="I2679" s="19">
        <v>0</v>
      </c>
      <c r="J2679" s="19">
        <v>1938</v>
      </c>
      <c r="K2679" s="19" t="s">
        <v>163</v>
      </c>
      <c r="L2679" s="19">
        <v>1</v>
      </c>
      <c r="M2679" s="19">
        <v>4010439</v>
      </c>
      <c r="N2679" s="19" t="s">
        <v>210</v>
      </c>
      <c r="O2679" s="19">
        <v>379570</v>
      </c>
      <c r="P2679" s="229">
        <v>45628.83934027778</v>
      </c>
      <c r="Q2679" s="19">
        <v>379.57</v>
      </c>
      <c r="R2679" s="19" t="s">
        <v>55</v>
      </c>
      <c r="S2679" s="19" t="s">
        <v>56</v>
      </c>
    </row>
    <row r="2680" spans="1:19" x14ac:dyDescent="0.25">
      <c r="A2680" s="19" t="s">
        <v>56</v>
      </c>
      <c r="B2680" s="19">
        <v>30256987</v>
      </c>
      <c r="C2680" s="19" t="s">
        <v>7559</v>
      </c>
      <c r="D2680" s="19">
        <v>377304</v>
      </c>
      <c r="E2680" s="19">
        <v>4595714</v>
      </c>
      <c r="F2680" s="19">
        <v>20</v>
      </c>
      <c r="G2680" s="36">
        <v>45629</v>
      </c>
      <c r="H2680" s="19">
        <v>0</v>
      </c>
      <c r="I2680" s="19">
        <v>1</v>
      </c>
      <c r="J2680" s="19">
        <v>0</v>
      </c>
      <c r="L2680" s="19">
        <v>1</v>
      </c>
      <c r="O2680" s="19">
        <v>537113</v>
      </c>
      <c r="P2680" s="229">
        <v>45628.845555555556</v>
      </c>
      <c r="Q2680" s="19">
        <v>537.11300000000006</v>
      </c>
      <c r="R2680" s="19" t="s">
        <v>55</v>
      </c>
      <c r="S2680" s="19" t="s">
        <v>56</v>
      </c>
    </row>
    <row r="2681" spans="1:19" x14ac:dyDescent="0.25">
      <c r="A2681" s="19" t="s">
        <v>56</v>
      </c>
      <c r="B2681" s="19">
        <v>30256987</v>
      </c>
      <c r="C2681" s="19" t="s">
        <v>7559</v>
      </c>
      <c r="D2681" s="19">
        <v>377304</v>
      </c>
      <c r="E2681" s="19">
        <v>4595714</v>
      </c>
      <c r="F2681" s="19">
        <v>21</v>
      </c>
      <c r="G2681" s="36">
        <v>45629</v>
      </c>
      <c r="H2681" s="19">
        <v>0</v>
      </c>
      <c r="I2681" s="19">
        <v>0</v>
      </c>
      <c r="J2681" s="19">
        <v>1931</v>
      </c>
      <c r="K2681" s="19" t="s">
        <v>168</v>
      </c>
      <c r="L2681" s="19">
        <v>1</v>
      </c>
      <c r="O2681" s="19">
        <v>1847</v>
      </c>
      <c r="P2681" s="229">
        <v>45628.845578703702</v>
      </c>
      <c r="Q2681" s="19">
        <v>1.847</v>
      </c>
      <c r="R2681" s="19" t="s">
        <v>55</v>
      </c>
      <c r="S2681" s="19" t="s">
        <v>56</v>
      </c>
    </row>
    <row r="2682" spans="1:19" x14ac:dyDescent="0.25">
      <c r="A2682" s="19" t="s">
        <v>56</v>
      </c>
      <c r="B2682" s="19">
        <v>30256987</v>
      </c>
      <c r="C2682" s="19" t="s">
        <v>7559</v>
      </c>
      <c r="D2682" s="19">
        <v>377304</v>
      </c>
      <c r="E2682" s="19">
        <v>4595714</v>
      </c>
      <c r="F2682" s="19">
        <v>22</v>
      </c>
      <c r="G2682" s="36">
        <v>45629</v>
      </c>
      <c r="H2682" s="19">
        <v>0</v>
      </c>
      <c r="I2682" s="19">
        <v>0</v>
      </c>
      <c r="J2682" s="19">
        <v>1933</v>
      </c>
      <c r="K2682" s="19" t="s">
        <v>167</v>
      </c>
      <c r="L2682" s="19">
        <v>1</v>
      </c>
      <c r="O2682" s="19">
        <v>2941607</v>
      </c>
      <c r="P2682" s="229">
        <v>45628.879629629628</v>
      </c>
      <c r="Q2682" s="19">
        <v>2941.607</v>
      </c>
      <c r="R2682" s="19" t="s">
        <v>55</v>
      </c>
      <c r="S2682" s="19" t="s">
        <v>56</v>
      </c>
    </row>
    <row r="2683" spans="1:19" x14ac:dyDescent="0.25">
      <c r="A2683" s="19" t="s">
        <v>56</v>
      </c>
      <c r="B2683" s="19">
        <v>30256987</v>
      </c>
      <c r="C2683" s="19" t="s">
        <v>7559</v>
      </c>
      <c r="D2683" s="19">
        <v>377304</v>
      </c>
      <c r="E2683" s="19">
        <v>4595714</v>
      </c>
      <c r="F2683" s="19">
        <v>23</v>
      </c>
      <c r="G2683" s="36">
        <v>45629</v>
      </c>
      <c r="H2683" s="19">
        <v>0</v>
      </c>
      <c r="I2683" s="19">
        <v>1</v>
      </c>
      <c r="J2683" s="19">
        <v>0</v>
      </c>
      <c r="L2683" s="19">
        <v>1</v>
      </c>
      <c r="O2683" s="19">
        <v>1668306</v>
      </c>
      <c r="P2683" s="229">
        <v>45628.898935185185</v>
      </c>
      <c r="Q2683" s="19">
        <v>1668.306</v>
      </c>
      <c r="R2683" s="19" t="s">
        <v>55</v>
      </c>
      <c r="S2683" s="19" t="s">
        <v>56</v>
      </c>
    </row>
    <row r="2684" spans="1:19" x14ac:dyDescent="0.25">
      <c r="A2684" s="19" t="s">
        <v>56</v>
      </c>
      <c r="B2684" s="19">
        <v>30256987</v>
      </c>
      <c r="C2684" s="19" t="s">
        <v>7559</v>
      </c>
      <c r="D2684" s="19">
        <v>377304</v>
      </c>
      <c r="E2684" s="19">
        <v>4595714</v>
      </c>
      <c r="F2684" s="19">
        <v>24</v>
      </c>
      <c r="G2684" s="36">
        <v>45629</v>
      </c>
      <c r="H2684" s="19">
        <v>0</v>
      </c>
      <c r="I2684" s="19">
        <v>0</v>
      </c>
      <c r="J2684" s="19">
        <v>-3</v>
      </c>
      <c r="K2684" s="19" t="s">
        <v>185</v>
      </c>
      <c r="L2684" s="19">
        <v>1</v>
      </c>
      <c r="O2684" s="19">
        <v>1807</v>
      </c>
      <c r="P2684" s="229">
        <v>45628.898958333331</v>
      </c>
      <c r="Q2684" s="19">
        <v>1.8069999999999999</v>
      </c>
      <c r="R2684" s="19" t="s">
        <v>55</v>
      </c>
      <c r="S2684" s="19" t="s">
        <v>56</v>
      </c>
    </row>
    <row r="2685" spans="1:19" x14ac:dyDescent="0.25">
      <c r="A2685" s="19" t="s">
        <v>56</v>
      </c>
      <c r="B2685" s="19">
        <v>30256987</v>
      </c>
      <c r="C2685" s="19" t="s">
        <v>7559</v>
      </c>
      <c r="D2685" s="19">
        <v>377304</v>
      </c>
      <c r="E2685" s="19">
        <v>4595714</v>
      </c>
      <c r="F2685" s="19">
        <v>25</v>
      </c>
      <c r="G2685" s="36">
        <v>45629</v>
      </c>
      <c r="H2685" s="19">
        <v>1</v>
      </c>
      <c r="I2685" s="19">
        <v>0</v>
      </c>
      <c r="J2685" s="19">
        <v>0</v>
      </c>
      <c r="L2685" s="19">
        <v>1</v>
      </c>
      <c r="M2685" s="19">
        <v>4010439</v>
      </c>
      <c r="N2685" s="19" t="s">
        <v>210</v>
      </c>
      <c r="O2685" s="19">
        <v>207763</v>
      </c>
      <c r="P2685" s="229">
        <v>45628.901365740741</v>
      </c>
      <c r="Q2685" s="19">
        <v>207.76300000000001</v>
      </c>
      <c r="R2685" s="19" t="s">
        <v>55</v>
      </c>
      <c r="S2685" s="19" t="s">
        <v>56</v>
      </c>
    </row>
    <row r="2686" spans="1:19" x14ac:dyDescent="0.25">
      <c r="A2686" s="19" t="s">
        <v>56</v>
      </c>
      <c r="B2686" s="19">
        <v>30256987</v>
      </c>
      <c r="C2686" s="19" t="s">
        <v>7559</v>
      </c>
      <c r="D2686" s="19">
        <v>377304</v>
      </c>
      <c r="E2686" s="19">
        <v>4595714</v>
      </c>
      <c r="F2686" s="19">
        <v>26</v>
      </c>
      <c r="G2686" s="36">
        <v>45629</v>
      </c>
      <c r="H2686" s="19">
        <v>0</v>
      </c>
      <c r="I2686" s="19">
        <v>0</v>
      </c>
      <c r="J2686" s="19">
        <v>1938</v>
      </c>
      <c r="K2686" s="19" t="s">
        <v>163</v>
      </c>
      <c r="L2686" s="19">
        <v>1</v>
      </c>
      <c r="M2686" s="19">
        <v>4010439</v>
      </c>
      <c r="N2686" s="19" t="s">
        <v>210</v>
      </c>
      <c r="O2686" s="19">
        <v>95067</v>
      </c>
      <c r="P2686" s="229">
        <v>45628.902465277781</v>
      </c>
      <c r="Q2686" s="19">
        <v>95.066999999999993</v>
      </c>
      <c r="R2686" s="19" t="s">
        <v>55</v>
      </c>
      <c r="S2686" s="19" t="s">
        <v>56</v>
      </c>
    </row>
    <row r="2687" spans="1:19" x14ac:dyDescent="0.25">
      <c r="A2687" s="19" t="s">
        <v>56</v>
      </c>
      <c r="B2687" s="19">
        <v>30256987</v>
      </c>
      <c r="C2687" s="19" t="s">
        <v>7559</v>
      </c>
      <c r="D2687" s="19">
        <v>377304</v>
      </c>
      <c r="E2687" s="19">
        <v>4595714</v>
      </c>
      <c r="F2687" s="19">
        <v>27</v>
      </c>
      <c r="G2687" s="36">
        <v>45629</v>
      </c>
      <c r="H2687" s="19">
        <v>0</v>
      </c>
      <c r="I2687" s="19">
        <v>1</v>
      </c>
      <c r="J2687" s="19">
        <v>0</v>
      </c>
      <c r="L2687" s="19">
        <v>1</v>
      </c>
      <c r="O2687" s="19">
        <v>1722597</v>
      </c>
      <c r="P2687" s="229">
        <v>45628.922395833331</v>
      </c>
      <c r="Q2687" s="19">
        <v>1722.597</v>
      </c>
      <c r="R2687" s="19" t="s">
        <v>55</v>
      </c>
      <c r="S2687" s="19" t="s">
        <v>56</v>
      </c>
    </row>
    <row r="2688" spans="1:19" x14ac:dyDescent="0.25">
      <c r="A2688" s="19" t="s">
        <v>56</v>
      </c>
      <c r="B2688" s="19">
        <v>30256987</v>
      </c>
      <c r="C2688" s="19" t="s">
        <v>7559</v>
      </c>
      <c r="D2688" s="19">
        <v>377304</v>
      </c>
      <c r="E2688" s="19">
        <v>4595714</v>
      </c>
      <c r="F2688" s="19">
        <v>28</v>
      </c>
      <c r="G2688" s="36">
        <v>45629</v>
      </c>
      <c r="H2688" s="19">
        <v>1</v>
      </c>
      <c r="I2688" s="19">
        <v>0</v>
      </c>
      <c r="J2688" s="19">
        <v>0</v>
      </c>
      <c r="L2688" s="19">
        <v>1</v>
      </c>
      <c r="M2688" s="19">
        <v>431940</v>
      </c>
      <c r="N2688" s="19" t="s">
        <v>209</v>
      </c>
      <c r="O2688" s="19">
        <v>811013</v>
      </c>
      <c r="P2688" s="229">
        <v>45628.93178240741</v>
      </c>
      <c r="Q2688" s="19">
        <v>811.01300000000003</v>
      </c>
      <c r="R2688" s="19" t="s">
        <v>55</v>
      </c>
      <c r="S2688" s="19" t="s">
        <v>56</v>
      </c>
    </row>
    <row r="2689" spans="1:19" x14ac:dyDescent="0.25">
      <c r="A2689" s="19" t="s">
        <v>56</v>
      </c>
      <c r="B2689" s="19">
        <v>30256987</v>
      </c>
      <c r="C2689" s="19" t="s">
        <v>7559</v>
      </c>
      <c r="D2689" s="19">
        <v>377304</v>
      </c>
      <c r="E2689" s="19">
        <v>4595714</v>
      </c>
      <c r="F2689" s="19">
        <v>29</v>
      </c>
      <c r="G2689" s="36">
        <v>45629</v>
      </c>
      <c r="H2689" s="19">
        <v>0</v>
      </c>
      <c r="I2689" s="19">
        <v>0</v>
      </c>
      <c r="J2689" s="19">
        <v>1938</v>
      </c>
      <c r="K2689" s="19" t="s">
        <v>163</v>
      </c>
      <c r="L2689" s="19">
        <v>1</v>
      </c>
      <c r="M2689" s="19">
        <v>431940</v>
      </c>
      <c r="N2689" s="19" t="s">
        <v>209</v>
      </c>
      <c r="O2689" s="19">
        <v>2833</v>
      </c>
      <c r="P2689" s="229">
        <v>45628.931817129633</v>
      </c>
      <c r="Q2689" s="19">
        <v>2.8330000000000002</v>
      </c>
      <c r="R2689" s="19" t="s">
        <v>55</v>
      </c>
      <c r="S2689" s="19" t="s">
        <v>56</v>
      </c>
    </row>
    <row r="2690" spans="1:19" x14ac:dyDescent="0.25">
      <c r="A2690" s="19" t="s">
        <v>56</v>
      </c>
      <c r="B2690" s="19">
        <v>30256987</v>
      </c>
      <c r="C2690" s="19" t="s">
        <v>7559</v>
      </c>
      <c r="D2690" s="19">
        <v>377304</v>
      </c>
      <c r="E2690" s="19">
        <v>4595714</v>
      </c>
      <c r="F2690" s="19">
        <v>30</v>
      </c>
      <c r="G2690" s="36">
        <v>45629</v>
      </c>
      <c r="H2690" s="19">
        <v>0</v>
      </c>
      <c r="I2690" s="19">
        <v>1</v>
      </c>
      <c r="J2690" s="19">
        <v>0</v>
      </c>
      <c r="L2690" s="19">
        <v>1</v>
      </c>
      <c r="O2690" s="19">
        <v>5902894</v>
      </c>
      <c r="P2690" s="229">
        <v>45629.000138888892</v>
      </c>
      <c r="Q2690" s="19">
        <v>5902.8940000000002</v>
      </c>
      <c r="R2690" s="19" t="s">
        <v>55</v>
      </c>
      <c r="S2690" s="19" t="s">
        <v>56</v>
      </c>
    </row>
    <row r="2691" spans="1:19" x14ac:dyDescent="0.25">
      <c r="A2691" s="19" t="s">
        <v>56</v>
      </c>
      <c r="B2691" s="19">
        <v>30256987</v>
      </c>
      <c r="C2691" s="19" t="s">
        <v>7559</v>
      </c>
      <c r="D2691" s="19">
        <v>377304</v>
      </c>
      <c r="E2691" s="19">
        <v>4595714</v>
      </c>
      <c r="F2691" s="19">
        <v>31</v>
      </c>
      <c r="G2691" s="36">
        <v>45629</v>
      </c>
      <c r="H2691" s="19">
        <v>0</v>
      </c>
      <c r="I2691" s="19">
        <v>0</v>
      </c>
      <c r="J2691" s="19">
        <v>0</v>
      </c>
      <c r="L2691" s="19">
        <v>2</v>
      </c>
      <c r="O2691" s="19">
        <v>0</v>
      </c>
      <c r="P2691" s="229">
        <v>45629.000138888892</v>
      </c>
      <c r="Q2691" s="19">
        <v>0</v>
      </c>
      <c r="R2691" s="19" t="s">
        <v>55</v>
      </c>
      <c r="S2691" s="19" t="s">
        <v>56</v>
      </c>
    </row>
    <row r="2692" spans="1:19" x14ac:dyDescent="0.25">
      <c r="A2692" s="62" t="s">
        <v>56</v>
      </c>
      <c r="B2692" s="19">
        <v>30256987</v>
      </c>
      <c r="C2692" s="19" t="s">
        <v>7559</v>
      </c>
      <c r="D2692" s="19">
        <v>377304</v>
      </c>
      <c r="E2692" s="19">
        <v>4595714</v>
      </c>
      <c r="F2692" s="19">
        <v>1</v>
      </c>
      <c r="G2692" s="36">
        <v>45630</v>
      </c>
      <c r="H2692" s="19">
        <v>0</v>
      </c>
      <c r="I2692" s="19">
        <v>0</v>
      </c>
      <c r="J2692" s="19">
        <v>0</v>
      </c>
      <c r="L2692" s="19">
        <v>0</v>
      </c>
      <c r="O2692" s="19">
        <v>3</v>
      </c>
      <c r="P2692" s="229">
        <v>45629.665972222225</v>
      </c>
      <c r="Q2692" s="19">
        <v>3.0000000000000001E-3</v>
      </c>
      <c r="R2692" s="19" t="s">
        <v>55</v>
      </c>
      <c r="S2692" s="62" t="s">
        <v>56</v>
      </c>
    </row>
    <row r="2693" spans="1:19" x14ac:dyDescent="0.25">
      <c r="A2693" s="62" t="s">
        <v>56</v>
      </c>
      <c r="B2693" s="19">
        <v>30256987</v>
      </c>
      <c r="C2693" s="19" t="s">
        <v>7559</v>
      </c>
      <c r="D2693" s="19">
        <v>377304</v>
      </c>
      <c r="E2693" s="19">
        <v>4595714</v>
      </c>
      <c r="F2693" s="19">
        <v>2</v>
      </c>
      <c r="G2693" s="36">
        <v>45630</v>
      </c>
      <c r="H2693" s="19">
        <v>0</v>
      </c>
      <c r="I2693" s="19">
        <v>0</v>
      </c>
      <c r="J2693" s="19">
        <v>0</v>
      </c>
      <c r="L2693" s="19">
        <v>1</v>
      </c>
      <c r="O2693" s="19">
        <v>22990</v>
      </c>
      <c r="P2693" s="229">
        <v>45629.666238425925</v>
      </c>
      <c r="Q2693" s="19">
        <v>22.99</v>
      </c>
      <c r="R2693" s="19" t="s">
        <v>55</v>
      </c>
      <c r="S2693" s="62" t="s">
        <v>56</v>
      </c>
    </row>
    <row r="2694" spans="1:19" x14ac:dyDescent="0.25">
      <c r="A2694" s="62" t="s">
        <v>56</v>
      </c>
      <c r="B2694" s="19">
        <v>30256987</v>
      </c>
      <c r="C2694" s="19" t="s">
        <v>7559</v>
      </c>
      <c r="D2694" s="19">
        <v>377304</v>
      </c>
      <c r="E2694" s="19">
        <v>4595714</v>
      </c>
      <c r="F2694" s="19">
        <v>3</v>
      </c>
      <c r="G2694" s="36">
        <v>45630</v>
      </c>
      <c r="H2694" s="19">
        <v>0</v>
      </c>
      <c r="I2694" s="19">
        <v>1</v>
      </c>
      <c r="J2694" s="19">
        <v>0</v>
      </c>
      <c r="L2694" s="19">
        <v>1</v>
      </c>
      <c r="O2694" s="19">
        <v>1414157</v>
      </c>
      <c r="P2694" s="229">
        <v>45629.682604166665</v>
      </c>
      <c r="Q2694" s="19">
        <v>1414.1569999999999</v>
      </c>
      <c r="R2694" s="19" t="s">
        <v>55</v>
      </c>
      <c r="S2694" s="62" t="s">
        <v>56</v>
      </c>
    </row>
    <row r="2695" spans="1:19" x14ac:dyDescent="0.25">
      <c r="A2695" s="62" t="s">
        <v>56</v>
      </c>
      <c r="B2695" s="19">
        <v>30256987</v>
      </c>
      <c r="C2695" s="19" t="s">
        <v>7559</v>
      </c>
      <c r="D2695" s="19">
        <v>377304</v>
      </c>
      <c r="E2695" s="19">
        <v>4595714</v>
      </c>
      <c r="F2695" s="19">
        <v>4</v>
      </c>
      <c r="G2695" s="36">
        <v>45630</v>
      </c>
      <c r="H2695" s="19">
        <v>0</v>
      </c>
      <c r="I2695" s="19">
        <v>0</v>
      </c>
      <c r="J2695" s="19">
        <v>-3</v>
      </c>
      <c r="K2695" s="19" t="s">
        <v>185</v>
      </c>
      <c r="L2695" s="19">
        <v>1</v>
      </c>
      <c r="O2695" s="19">
        <v>10620</v>
      </c>
      <c r="P2695" s="229">
        <v>45629.68273148148</v>
      </c>
      <c r="Q2695" s="19">
        <v>10.62</v>
      </c>
      <c r="R2695" s="19" t="s">
        <v>55</v>
      </c>
      <c r="S2695" s="62" t="s">
        <v>56</v>
      </c>
    </row>
    <row r="2696" spans="1:19" x14ac:dyDescent="0.25">
      <c r="A2696" s="62" t="s">
        <v>56</v>
      </c>
      <c r="B2696" s="19">
        <v>30256987</v>
      </c>
      <c r="C2696" s="19" t="s">
        <v>7559</v>
      </c>
      <c r="D2696" s="19">
        <v>377304</v>
      </c>
      <c r="E2696" s="19">
        <v>4595714</v>
      </c>
      <c r="F2696" s="19">
        <v>5</v>
      </c>
      <c r="G2696" s="36">
        <v>45630</v>
      </c>
      <c r="H2696" s="19">
        <v>1</v>
      </c>
      <c r="I2696" s="19">
        <v>0</v>
      </c>
      <c r="J2696" s="19">
        <v>0</v>
      </c>
      <c r="L2696" s="19">
        <v>1</v>
      </c>
      <c r="M2696" s="19">
        <v>4010439</v>
      </c>
      <c r="N2696" s="19" t="s">
        <v>210</v>
      </c>
      <c r="O2696" s="19">
        <v>206593</v>
      </c>
      <c r="P2696" s="229">
        <v>45629.685115740744</v>
      </c>
      <c r="Q2696" s="19">
        <v>206.59299999999999</v>
      </c>
      <c r="R2696" s="19" t="s">
        <v>55</v>
      </c>
      <c r="S2696" s="62" t="s">
        <v>56</v>
      </c>
    </row>
    <row r="2697" spans="1:19" x14ac:dyDescent="0.25">
      <c r="A2697" s="62" t="s">
        <v>56</v>
      </c>
      <c r="B2697" s="19">
        <v>30256987</v>
      </c>
      <c r="C2697" s="19" t="s">
        <v>7559</v>
      </c>
      <c r="D2697" s="19">
        <v>377304</v>
      </c>
      <c r="E2697" s="19">
        <v>4595714</v>
      </c>
      <c r="F2697" s="19">
        <v>6</v>
      </c>
      <c r="G2697" s="36">
        <v>45630</v>
      </c>
      <c r="H2697" s="19">
        <v>0</v>
      </c>
      <c r="I2697" s="19">
        <v>0</v>
      </c>
      <c r="J2697" s="19">
        <v>1938</v>
      </c>
      <c r="K2697" s="19" t="s">
        <v>163</v>
      </c>
      <c r="L2697" s="19">
        <v>1</v>
      </c>
      <c r="M2697" s="19">
        <v>4010439</v>
      </c>
      <c r="N2697" s="19" t="s">
        <v>210</v>
      </c>
      <c r="O2697" s="19">
        <v>78730</v>
      </c>
      <c r="P2697" s="229">
        <v>45629.686030092591</v>
      </c>
      <c r="Q2697" s="19">
        <v>78.73</v>
      </c>
      <c r="R2697" s="19" t="s">
        <v>55</v>
      </c>
      <c r="S2697" s="62" t="s">
        <v>56</v>
      </c>
    </row>
    <row r="2698" spans="1:19" x14ac:dyDescent="0.25">
      <c r="A2698" s="62" t="s">
        <v>56</v>
      </c>
      <c r="B2698" s="19">
        <v>30256987</v>
      </c>
      <c r="C2698" s="19" t="s">
        <v>7559</v>
      </c>
      <c r="D2698" s="19">
        <v>377304</v>
      </c>
      <c r="E2698" s="19">
        <v>4595714</v>
      </c>
      <c r="F2698" s="19">
        <v>7</v>
      </c>
      <c r="G2698" s="36">
        <v>45630</v>
      </c>
      <c r="H2698" s="19">
        <v>0</v>
      </c>
      <c r="I2698" s="19">
        <v>1</v>
      </c>
      <c r="J2698" s="19">
        <v>0</v>
      </c>
      <c r="L2698" s="19">
        <v>1</v>
      </c>
      <c r="O2698" s="19">
        <v>545673</v>
      </c>
      <c r="P2698" s="229">
        <v>45629.692349537036</v>
      </c>
      <c r="Q2698" s="19">
        <v>545.673</v>
      </c>
      <c r="R2698" s="19" t="s">
        <v>55</v>
      </c>
      <c r="S2698" s="62" t="s">
        <v>56</v>
      </c>
    </row>
    <row r="2699" spans="1:19" x14ac:dyDescent="0.25">
      <c r="A2699" s="62" t="s">
        <v>56</v>
      </c>
      <c r="B2699" s="19">
        <v>30256987</v>
      </c>
      <c r="C2699" s="19" t="s">
        <v>7559</v>
      </c>
      <c r="D2699" s="19">
        <v>377304</v>
      </c>
      <c r="E2699" s="19">
        <v>4595714</v>
      </c>
      <c r="F2699" s="19">
        <v>8</v>
      </c>
      <c r="G2699" s="36">
        <v>45630</v>
      </c>
      <c r="H2699" s="19">
        <v>0</v>
      </c>
      <c r="I2699" s="19">
        <v>0</v>
      </c>
      <c r="J2699" s="19">
        <v>1934</v>
      </c>
      <c r="K2699" s="19" t="s">
        <v>160</v>
      </c>
      <c r="L2699" s="19">
        <v>1</v>
      </c>
      <c r="O2699" s="19">
        <v>825470</v>
      </c>
      <c r="P2699" s="229">
        <v>45629.701898148145</v>
      </c>
      <c r="Q2699" s="19">
        <v>825.47</v>
      </c>
      <c r="R2699" s="19" t="s">
        <v>55</v>
      </c>
      <c r="S2699" s="62" t="s">
        <v>56</v>
      </c>
    </row>
    <row r="2700" spans="1:19" x14ac:dyDescent="0.25">
      <c r="A2700" s="62" t="s">
        <v>56</v>
      </c>
      <c r="B2700" s="19">
        <v>30256987</v>
      </c>
      <c r="C2700" s="19" t="s">
        <v>7559</v>
      </c>
      <c r="D2700" s="19">
        <v>377304</v>
      </c>
      <c r="E2700" s="19">
        <v>4595714</v>
      </c>
      <c r="F2700" s="19">
        <v>9</v>
      </c>
      <c r="G2700" s="36">
        <v>45630</v>
      </c>
      <c r="H2700" s="19">
        <v>0</v>
      </c>
      <c r="I2700" s="19">
        <v>1</v>
      </c>
      <c r="J2700" s="19">
        <v>0</v>
      </c>
      <c r="L2700" s="19">
        <v>1</v>
      </c>
      <c r="O2700" s="19">
        <v>2951750</v>
      </c>
      <c r="P2700" s="229">
        <v>45629.736064814817</v>
      </c>
      <c r="Q2700" s="19">
        <v>2951.75</v>
      </c>
      <c r="R2700" s="19" t="s">
        <v>55</v>
      </c>
      <c r="S2700" s="62" t="s">
        <v>56</v>
      </c>
    </row>
    <row r="2701" spans="1:19" x14ac:dyDescent="0.25">
      <c r="A2701" s="62" t="s">
        <v>56</v>
      </c>
      <c r="B2701" s="19">
        <v>30256987</v>
      </c>
      <c r="C2701" s="19" t="s">
        <v>7559</v>
      </c>
      <c r="D2701" s="19">
        <v>377304</v>
      </c>
      <c r="E2701" s="19">
        <v>4595714</v>
      </c>
      <c r="F2701" s="19">
        <v>10</v>
      </c>
      <c r="G2701" s="36">
        <v>45630</v>
      </c>
      <c r="H2701" s="19">
        <v>1</v>
      </c>
      <c r="I2701" s="19">
        <v>0</v>
      </c>
      <c r="J2701" s="19">
        <v>0</v>
      </c>
      <c r="L2701" s="19">
        <v>1</v>
      </c>
      <c r="M2701" s="19">
        <v>431940</v>
      </c>
      <c r="N2701" s="19" t="s">
        <v>209</v>
      </c>
      <c r="O2701" s="19">
        <v>30030</v>
      </c>
      <c r="P2701" s="229">
        <v>45629.73641203704</v>
      </c>
      <c r="Q2701" s="19">
        <v>30.03</v>
      </c>
      <c r="R2701" s="19" t="s">
        <v>55</v>
      </c>
      <c r="S2701" s="62" t="s">
        <v>56</v>
      </c>
    </row>
    <row r="2702" spans="1:19" x14ac:dyDescent="0.25">
      <c r="A2702" s="62" t="s">
        <v>56</v>
      </c>
      <c r="B2702" s="19">
        <v>30256987</v>
      </c>
      <c r="C2702" s="19" t="s">
        <v>7559</v>
      </c>
      <c r="D2702" s="19">
        <v>377304</v>
      </c>
      <c r="E2702" s="19">
        <v>4595714</v>
      </c>
      <c r="F2702" s="19">
        <v>11</v>
      </c>
      <c r="G2702" s="36">
        <v>45630</v>
      </c>
      <c r="H2702" s="19">
        <v>0</v>
      </c>
      <c r="I2702" s="19">
        <v>0</v>
      </c>
      <c r="J2702" s="19">
        <v>-1</v>
      </c>
      <c r="K2702" s="19" t="s">
        <v>119</v>
      </c>
      <c r="L2702" s="19">
        <v>1</v>
      </c>
      <c r="O2702" s="19">
        <v>16647</v>
      </c>
      <c r="P2702" s="229">
        <v>45629.736597222225</v>
      </c>
      <c r="Q2702" s="19">
        <v>16.646999999999998</v>
      </c>
      <c r="R2702" s="19" t="s">
        <v>55</v>
      </c>
      <c r="S2702" s="62" t="s">
        <v>56</v>
      </c>
    </row>
    <row r="2703" spans="1:19" x14ac:dyDescent="0.25">
      <c r="A2703" s="62" t="s">
        <v>56</v>
      </c>
      <c r="B2703" s="19">
        <v>30256987</v>
      </c>
      <c r="C2703" s="19" t="s">
        <v>7559</v>
      </c>
      <c r="D2703" s="19">
        <v>377304</v>
      </c>
      <c r="E2703" s="19">
        <v>4595714</v>
      </c>
      <c r="F2703" s="19">
        <v>12</v>
      </c>
      <c r="G2703" s="36">
        <v>45630</v>
      </c>
      <c r="H2703" s="19">
        <v>0</v>
      </c>
      <c r="I2703" s="19">
        <v>1</v>
      </c>
      <c r="J2703" s="19">
        <v>0</v>
      </c>
      <c r="L2703" s="19">
        <v>1</v>
      </c>
      <c r="O2703" s="19">
        <v>3971957</v>
      </c>
      <c r="P2703" s="229">
        <v>45629.782569444447</v>
      </c>
      <c r="Q2703" s="19">
        <v>3971.9569999999999</v>
      </c>
      <c r="R2703" s="19" t="s">
        <v>55</v>
      </c>
      <c r="S2703" s="62" t="s">
        <v>56</v>
      </c>
    </row>
    <row r="2704" spans="1:19" x14ac:dyDescent="0.25">
      <c r="A2704" s="62" t="s">
        <v>56</v>
      </c>
      <c r="B2704" s="19">
        <v>30256987</v>
      </c>
      <c r="C2704" s="19" t="s">
        <v>7559</v>
      </c>
      <c r="D2704" s="19">
        <v>377304</v>
      </c>
      <c r="E2704" s="19">
        <v>4595714</v>
      </c>
      <c r="F2704" s="19">
        <v>13</v>
      </c>
      <c r="G2704" s="36">
        <v>45630</v>
      </c>
      <c r="H2704" s="19">
        <v>0</v>
      </c>
      <c r="I2704" s="19">
        <v>0</v>
      </c>
      <c r="J2704" s="19">
        <v>1931</v>
      </c>
      <c r="K2704" s="19" t="s">
        <v>168</v>
      </c>
      <c r="L2704" s="19">
        <v>1</v>
      </c>
      <c r="O2704" s="19">
        <v>1869053</v>
      </c>
      <c r="P2704" s="229">
        <v>45629.804201388892</v>
      </c>
      <c r="Q2704" s="19">
        <v>1869.0530000000001</v>
      </c>
      <c r="R2704" s="19" t="s">
        <v>55</v>
      </c>
      <c r="S2704" s="62" t="s">
        <v>56</v>
      </c>
    </row>
    <row r="2705" spans="1:19" x14ac:dyDescent="0.25">
      <c r="A2705" s="62" t="s">
        <v>56</v>
      </c>
      <c r="B2705" s="19">
        <v>30256987</v>
      </c>
      <c r="C2705" s="19" t="s">
        <v>7559</v>
      </c>
      <c r="D2705" s="19">
        <v>377304</v>
      </c>
      <c r="E2705" s="19">
        <v>4595714</v>
      </c>
      <c r="F2705" s="19">
        <v>14</v>
      </c>
      <c r="G2705" s="36">
        <v>45630</v>
      </c>
      <c r="H2705" s="19">
        <v>0</v>
      </c>
      <c r="I2705" s="19">
        <v>1</v>
      </c>
      <c r="J2705" s="19">
        <v>0</v>
      </c>
      <c r="L2705" s="19">
        <v>1</v>
      </c>
      <c r="O2705" s="19">
        <v>1763263</v>
      </c>
      <c r="P2705" s="229">
        <v>45629.824618055558</v>
      </c>
      <c r="Q2705" s="19">
        <v>1763.2629999999999</v>
      </c>
      <c r="R2705" s="19" t="s">
        <v>55</v>
      </c>
      <c r="S2705" s="62" t="s">
        <v>56</v>
      </c>
    </row>
    <row r="2706" spans="1:19" x14ac:dyDescent="0.25">
      <c r="A2706" s="62" t="s">
        <v>56</v>
      </c>
      <c r="B2706" s="19">
        <v>30256987</v>
      </c>
      <c r="C2706" s="19" t="s">
        <v>7559</v>
      </c>
      <c r="D2706" s="19">
        <v>377304</v>
      </c>
      <c r="E2706" s="19">
        <v>4595714</v>
      </c>
      <c r="F2706" s="19">
        <v>15</v>
      </c>
      <c r="G2706" s="36">
        <v>45630</v>
      </c>
      <c r="H2706" s="19">
        <v>0</v>
      </c>
      <c r="I2706" s="19">
        <v>0</v>
      </c>
      <c r="J2706" s="19">
        <v>1934</v>
      </c>
      <c r="K2706" s="19" t="s">
        <v>160</v>
      </c>
      <c r="L2706" s="19">
        <v>1</v>
      </c>
      <c r="O2706" s="19">
        <v>78954</v>
      </c>
      <c r="P2706" s="229">
        <v>45629.825532407405</v>
      </c>
      <c r="Q2706" s="19">
        <v>78.953999999999994</v>
      </c>
      <c r="R2706" s="19" t="s">
        <v>55</v>
      </c>
      <c r="S2706" s="62" t="s">
        <v>56</v>
      </c>
    </row>
    <row r="2707" spans="1:19" x14ac:dyDescent="0.25">
      <c r="A2707" s="62" t="s">
        <v>56</v>
      </c>
      <c r="B2707" s="19">
        <v>30256987</v>
      </c>
      <c r="C2707" s="19" t="s">
        <v>7559</v>
      </c>
      <c r="D2707" s="19">
        <v>377304</v>
      </c>
      <c r="E2707" s="19">
        <v>4595714</v>
      </c>
      <c r="F2707" s="19">
        <v>16</v>
      </c>
      <c r="G2707" s="36">
        <v>45630</v>
      </c>
      <c r="H2707" s="19">
        <v>0</v>
      </c>
      <c r="I2707" s="19">
        <v>1</v>
      </c>
      <c r="J2707" s="19">
        <v>0</v>
      </c>
      <c r="L2707" s="19">
        <v>1</v>
      </c>
      <c r="O2707" s="19">
        <v>451460</v>
      </c>
      <c r="P2707" s="229">
        <v>45629.830752314818</v>
      </c>
      <c r="Q2707" s="19">
        <v>451.46</v>
      </c>
      <c r="R2707" s="19" t="s">
        <v>55</v>
      </c>
      <c r="S2707" s="62" t="s">
        <v>56</v>
      </c>
    </row>
    <row r="2708" spans="1:19" x14ac:dyDescent="0.25">
      <c r="A2708" s="62" t="s">
        <v>56</v>
      </c>
      <c r="B2708" s="19">
        <v>30256987</v>
      </c>
      <c r="C2708" s="19" t="s">
        <v>7559</v>
      </c>
      <c r="D2708" s="19">
        <v>377304</v>
      </c>
      <c r="E2708" s="19">
        <v>4595714</v>
      </c>
      <c r="F2708" s="19">
        <v>17</v>
      </c>
      <c r="G2708" s="36">
        <v>45630</v>
      </c>
      <c r="H2708" s="19">
        <v>0</v>
      </c>
      <c r="I2708" s="19">
        <v>0</v>
      </c>
      <c r="J2708" s="19">
        <v>1931</v>
      </c>
      <c r="K2708" s="19" t="s">
        <v>168</v>
      </c>
      <c r="L2708" s="19">
        <v>1</v>
      </c>
      <c r="O2708" s="19">
        <v>4290453</v>
      </c>
      <c r="P2708" s="229">
        <v>45629.880416666667</v>
      </c>
      <c r="Q2708" s="19">
        <v>4290.4530000000004</v>
      </c>
      <c r="R2708" s="19" t="s">
        <v>55</v>
      </c>
      <c r="S2708" s="62" t="s">
        <v>56</v>
      </c>
    </row>
    <row r="2709" spans="1:19" x14ac:dyDescent="0.25">
      <c r="A2709" s="62" t="s">
        <v>56</v>
      </c>
      <c r="B2709" s="19">
        <v>30256987</v>
      </c>
      <c r="C2709" s="19" t="s">
        <v>7559</v>
      </c>
      <c r="D2709" s="19">
        <v>377304</v>
      </c>
      <c r="E2709" s="19">
        <v>4595714</v>
      </c>
      <c r="F2709" s="19">
        <v>18</v>
      </c>
      <c r="G2709" s="36">
        <v>45630</v>
      </c>
      <c r="H2709" s="19">
        <v>0</v>
      </c>
      <c r="I2709" s="19">
        <v>0</v>
      </c>
      <c r="J2709" s="19">
        <v>1933</v>
      </c>
      <c r="K2709" s="19" t="s">
        <v>167</v>
      </c>
      <c r="L2709" s="19">
        <v>1</v>
      </c>
      <c r="O2709" s="19">
        <v>2658457</v>
      </c>
      <c r="P2709" s="229">
        <v>45629.911180555559</v>
      </c>
      <c r="Q2709" s="19">
        <v>2658.4569999999999</v>
      </c>
      <c r="R2709" s="19" t="s">
        <v>55</v>
      </c>
      <c r="S2709" s="62" t="s">
        <v>56</v>
      </c>
    </row>
    <row r="2710" spans="1:19" x14ac:dyDescent="0.25">
      <c r="A2710" s="62" t="s">
        <v>56</v>
      </c>
      <c r="B2710" s="19">
        <v>30256987</v>
      </c>
      <c r="C2710" s="19" t="s">
        <v>7559</v>
      </c>
      <c r="D2710" s="19">
        <v>377304</v>
      </c>
      <c r="E2710" s="19">
        <v>4595714</v>
      </c>
      <c r="F2710" s="19">
        <v>19</v>
      </c>
      <c r="G2710" s="36">
        <v>45630</v>
      </c>
      <c r="H2710" s="19">
        <v>0</v>
      </c>
      <c r="I2710" s="19">
        <v>1</v>
      </c>
      <c r="J2710" s="19">
        <v>0</v>
      </c>
      <c r="L2710" s="19">
        <v>1</v>
      </c>
      <c r="O2710" s="19">
        <v>4933033</v>
      </c>
      <c r="P2710" s="229">
        <v>45629.968275462961</v>
      </c>
      <c r="Q2710" s="19">
        <v>4933.0330000000004</v>
      </c>
      <c r="R2710" s="19" t="s">
        <v>55</v>
      </c>
      <c r="S2710" s="62" t="s">
        <v>56</v>
      </c>
    </row>
    <row r="2711" spans="1:19" x14ac:dyDescent="0.25">
      <c r="A2711" s="62" t="s">
        <v>56</v>
      </c>
      <c r="B2711" s="19">
        <v>30256987</v>
      </c>
      <c r="C2711" s="19" t="s">
        <v>7559</v>
      </c>
      <c r="D2711" s="19">
        <v>377304</v>
      </c>
      <c r="E2711" s="19">
        <v>4595714</v>
      </c>
      <c r="F2711" s="19">
        <v>20</v>
      </c>
      <c r="G2711" s="36">
        <v>45630</v>
      </c>
      <c r="H2711" s="19">
        <v>0</v>
      </c>
      <c r="I2711" s="19">
        <v>0</v>
      </c>
      <c r="J2711" s="19">
        <v>-3</v>
      </c>
      <c r="K2711" s="19" t="s">
        <v>185</v>
      </c>
      <c r="L2711" s="19">
        <v>1</v>
      </c>
      <c r="O2711" s="19">
        <v>7650</v>
      </c>
      <c r="P2711" s="229">
        <v>45629.968368055554</v>
      </c>
      <c r="Q2711" s="19">
        <v>7.65</v>
      </c>
      <c r="R2711" s="19" t="s">
        <v>55</v>
      </c>
      <c r="S2711" s="62" t="s">
        <v>56</v>
      </c>
    </row>
    <row r="2712" spans="1:19" x14ac:dyDescent="0.25">
      <c r="A2712" s="62" t="s">
        <v>56</v>
      </c>
      <c r="B2712" s="19">
        <v>30256987</v>
      </c>
      <c r="C2712" s="19" t="s">
        <v>7559</v>
      </c>
      <c r="D2712" s="19">
        <v>377304</v>
      </c>
      <c r="E2712" s="19">
        <v>4595714</v>
      </c>
      <c r="F2712" s="19">
        <v>21</v>
      </c>
      <c r="G2712" s="36">
        <v>45630</v>
      </c>
      <c r="H2712" s="19">
        <v>1</v>
      </c>
      <c r="I2712" s="19">
        <v>0</v>
      </c>
      <c r="J2712" s="19">
        <v>0</v>
      </c>
      <c r="L2712" s="19">
        <v>1</v>
      </c>
      <c r="M2712" s="19">
        <v>4010439</v>
      </c>
      <c r="N2712" s="19" t="s">
        <v>210</v>
      </c>
      <c r="O2712" s="19">
        <v>442183</v>
      </c>
      <c r="P2712" s="229">
        <v>45629.973483796297</v>
      </c>
      <c r="Q2712" s="19">
        <v>442.18299999999999</v>
      </c>
      <c r="R2712" s="19" t="s">
        <v>55</v>
      </c>
      <c r="S2712" s="62" t="s">
        <v>56</v>
      </c>
    </row>
    <row r="2713" spans="1:19" x14ac:dyDescent="0.25">
      <c r="A2713" s="62" t="s">
        <v>56</v>
      </c>
      <c r="B2713" s="19">
        <v>30256987</v>
      </c>
      <c r="C2713" s="19" t="s">
        <v>7559</v>
      </c>
      <c r="D2713" s="19">
        <v>377304</v>
      </c>
      <c r="E2713" s="19">
        <v>4595714</v>
      </c>
      <c r="F2713" s="19">
        <v>22</v>
      </c>
      <c r="G2713" s="36">
        <v>45630</v>
      </c>
      <c r="H2713" s="19">
        <v>0</v>
      </c>
      <c r="I2713" s="19">
        <v>0</v>
      </c>
      <c r="J2713" s="19">
        <v>1938</v>
      </c>
      <c r="K2713" s="19" t="s">
        <v>163</v>
      </c>
      <c r="L2713" s="19">
        <v>1</v>
      </c>
      <c r="M2713" s="19">
        <v>4010439</v>
      </c>
      <c r="N2713" s="19" t="s">
        <v>210</v>
      </c>
      <c r="O2713" s="19">
        <v>142270</v>
      </c>
      <c r="P2713" s="229">
        <v>45629.975127314814</v>
      </c>
      <c r="Q2713" s="19">
        <v>142.27000000000001</v>
      </c>
      <c r="R2713" s="19" t="s">
        <v>55</v>
      </c>
      <c r="S2713" s="62" t="s">
        <v>56</v>
      </c>
    </row>
    <row r="2714" spans="1:19" x14ac:dyDescent="0.25">
      <c r="A2714" s="62" t="s">
        <v>56</v>
      </c>
      <c r="B2714" s="19">
        <v>30256987</v>
      </c>
      <c r="C2714" s="19" t="s">
        <v>7559</v>
      </c>
      <c r="D2714" s="19">
        <v>377304</v>
      </c>
      <c r="E2714" s="19">
        <v>4595714</v>
      </c>
      <c r="F2714" s="19">
        <v>23</v>
      </c>
      <c r="G2714" s="36">
        <v>45630</v>
      </c>
      <c r="H2714" s="19">
        <v>0</v>
      </c>
      <c r="I2714" s="19">
        <v>1</v>
      </c>
      <c r="J2714" s="19">
        <v>0</v>
      </c>
      <c r="L2714" s="19">
        <v>1</v>
      </c>
      <c r="O2714" s="19">
        <v>2182874</v>
      </c>
      <c r="P2714" s="229">
        <v>45630.000393518516</v>
      </c>
      <c r="Q2714" s="19">
        <v>2182.8739999999998</v>
      </c>
      <c r="R2714" s="19" t="s">
        <v>55</v>
      </c>
      <c r="S2714" s="62" t="s">
        <v>56</v>
      </c>
    </row>
    <row r="2715" spans="1:19" x14ac:dyDescent="0.25">
      <c r="A2715" s="62" t="s">
        <v>56</v>
      </c>
      <c r="B2715" s="19">
        <v>30256987</v>
      </c>
      <c r="C2715" s="19" t="s">
        <v>7559</v>
      </c>
      <c r="D2715" s="19">
        <v>377304</v>
      </c>
      <c r="E2715" s="19">
        <v>4595714</v>
      </c>
      <c r="F2715" s="19">
        <v>24</v>
      </c>
      <c r="G2715" s="36">
        <v>45630</v>
      </c>
      <c r="H2715" s="19">
        <v>0</v>
      </c>
      <c r="I2715" s="19">
        <v>0</v>
      </c>
      <c r="J2715" s="19">
        <v>0</v>
      </c>
      <c r="L2715" s="19">
        <v>2</v>
      </c>
      <c r="O2715" s="19">
        <v>0</v>
      </c>
      <c r="P2715" s="229">
        <v>45630.000393518516</v>
      </c>
      <c r="Q2715" s="19">
        <v>0</v>
      </c>
      <c r="R2715" s="19" t="s">
        <v>55</v>
      </c>
      <c r="S2715" s="62" t="s">
        <v>56</v>
      </c>
    </row>
    <row r="2716" spans="1:19" x14ac:dyDescent="0.25">
      <c r="A2716" s="62" t="s">
        <v>56</v>
      </c>
      <c r="B2716" s="19">
        <v>30256987</v>
      </c>
      <c r="C2716" s="19" t="s">
        <v>7559</v>
      </c>
      <c r="D2716" s="19">
        <v>377304</v>
      </c>
      <c r="E2716" s="19">
        <v>4595714</v>
      </c>
      <c r="F2716" s="19">
        <v>1</v>
      </c>
      <c r="G2716" s="36">
        <v>45631</v>
      </c>
      <c r="H2716" s="19">
        <v>0</v>
      </c>
      <c r="I2716" s="19">
        <v>0</v>
      </c>
      <c r="J2716" s="19">
        <v>0</v>
      </c>
      <c r="L2716" s="19">
        <v>0</v>
      </c>
      <c r="O2716" s="19">
        <v>3</v>
      </c>
      <c r="P2716" s="229">
        <v>45630.660798611112</v>
      </c>
      <c r="Q2716" s="19">
        <v>3.0000000000000001E-3</v>
      </c>
      <c r="R2716" s="19" t="s">
        <v>55</v>
      </c>
      <c r="S2716" s="62" t="s">
        <v>56</v>
      </c>
    </row>
    <row r="2717" spans="1:19" x14ac:dyDescent="0.25">
      <c r="A2717" s="62" t="s">
        <v>56</v>
      </c>
      <c r="B2717" s="19">
        <v>30256987</v>
      </c>
      <c r="C2717" s="19" t="s">
        <v>7559</v>
      </c>
      <c r="D2717" s="19">
        <v>377304</v>
      </c>
      <c r="E2717" s="19">
        <v>4595714</v>
      </c>
      <c r="F2717" s="19">
        <v>2</v>
      </c>
      <c r="G2717" s="36">
        <v>45631</v>
      </c>
      <c r="H2717" s="19">
        <v>0</v>
      </c>
      <c r="I2717" s="19">
        <v>0</v>
      </c>
      <c r="J2717" s="19">
        <v>0</v>
      </c>
      <c r="L2717" s="19">
        <v>1</v>
      </c>
      <c r="O2717" s="19">
        <v>515110</v>
      </c>
      <c r="P2717" s="229">
        <v>45630.666770833333</v>
      </c>
      <c r="Q2717" s="19">
        <v>515.11</v>
      </c>
      <c r="R2717" s="19" t="s">
        <v>55</v>
      </c>
      <c r="S2717" s="62" t="s">
        <v>56</v>
      </c>
    </row>
    <row r="2718" spans="1:19" x14ac:dyDescent="0.25">
      <c r="A2718" s="62" t="s">
        <v>56</v>
      </c>
      <c r="B2718" s="19">
        <v>30256987</v>
      </c>
      <c r="C2718" s="19" t="s">
        <v>7559</v>
      </c>
      <c r="D2718" s="19">
        <v>377304</v>
      </c>
      <c r="E2718" s="19">
        <v>4595714</v>
      </c>
      <c r="F2718" s="19">
        <v>3</v>
      </c>
      <c r="G2718" s="36">
        <v>45631</v>
      </c>
      <c r="H2718" s="19">
        <v>0</v>
      </c>
      <c r="I2718" s="19">
        <v>1</v>
      </c>
      <c r="J2718" s="19">
        <v>0</v>
      </c>
      <c r="L2718" s="19">
        <v>1</v>
      </c>
      <c r="O2718" s="19">
        <v>6411023</v>
      </c>
      <c r="P2718" s="229">
        <v>45630.740972222222</v>
      </c>
      <c r="Q2718" s="19">
        <v>6411.0230000000001</v>
      </c>
      <c r="R2718" s="19" t="s">
        <v>55</v>
      </c>
      <c r="S2718" s="62" t="s">
        <v>56</v>
      </c>
    </row>
    <row r="2719" spans="1:19" x14ac:dyDescent="0.25">
      <c r="A2719" s="62" t="s">
        <v>56</v>
      </c>
      <c r="B2719" s="19">
        <v>30256987</v>
      </c>
      <c r="C2719" s="19" t="s">
        <v>7559</v>
      </c>
      <c r="D2719" s="19">
        <v>377304</v>
      </c>
      <c r="E2719" s="19">
        <v>4595714</v>
      </c>
      <c r="F2719" s="19">
        <v>4</v>
      </c>
      <c r="G2719" s="36">
        <v>45631</v>
      </c>
      <c r="H2719" s="19">
        <v>1</v>
      </c>
      <c r="I2719" s="19">
        <v>0</v>
      </c>
      <c r="J2719" s="19">
        <v>0</v>
      </c>
      <c r="L2719" s="19">
        <v>1</v>
      </c>
      <c r="M2719" s="19">
        <v>431940</v>
      </c>
      <c r="N2719" s="19" t="s">
        <v>209</v>
      </c>
      <c r="O2719" s="19">
        <v>970340</v>
      </c>
      <c r="P2719" s="229">
        <v>45630.752199074072</v>
      </c>
      <c r="Q2719" s="19">
        <v>970.34</v>
      </c>
      <c r="R2719" s="19" t="s">
        <v>55</v>
      </c>
      <c r="S2719" s="62" t="s">
        <v>56</v>
      </c>
    </row>
    <row r="2720" spans="1:19" x14ac:dyDescent="0.25">
      <c r="A2720" s="62" t="s">
        <v>56</v>
      </c>
      <c r="B2720" s="19">
        <v>30256987</v>
      </c>
      <c r="C2720" s="19" t="s">
        <v>7559</v>
      </c>
      <c r="D2720" s="19">
        <v>377304</v>
      </c>
      <c r="E2720" s="19">
        <v>4595714</v>
      </c>
      <c r="F2720" s="19">
        <v>5</v>
      </c>
      <c r="G2720" s="36">
        <v>45631</v>
      </c>
      <c r="H2720" s="19">
        <v>0</v>
      </c>
      <c r="I2720" s="19">
        <v>0</v>
      </c>
      <c r="J2720" s="19">
        <v>1938</v>
      </c>
      <c r="K2720" s="19" t="s">
        <v>163</v>
      </c>
      <c r="L2720" s="19">
        <v>1</v>
      </c>
      <c r="M2720" s="19">
        <v>431940</v>
      </c>
      <c r="N2720" s="19" t="s">
        <v>209</v>
      </c>
      <c r="O2720" s="19">
        <v>91464</v>
      </c>
      <c r="P2720" s="229">
        <v>45630.753252314818</v>
      </c>
      <c r="Q2720" s="19">
        <v>91.463999999999999</v>
      </c>
      <c r="R2720" s="19" t="s">
        <v>55</v>
      </c>
      <c r="S2720" s="62" t="s">
        <v>56</v>
      </c>
    </row>
    <row r="2721" spans="1:19" x14ac:dyDescent="0.25">
      <c r="A2721" s="62" t="s">
        <v>56</v>
      </c>
      <c r="B2721" s="19">
        <v>30256987</v>
      </c>
      <c r="C2721" s="19" t="s">
        <v>7559</v>
      </c>
      <c r="D2721" s="19">
        <v>377304</v>
      </c>
      <c r="E2721" s="19">
        <v>4595714</v>
      </c>
      <c r="F2721" s="19">
        <v>6</v>
      </c>
      <c r="G2721" s="36">
        <v>45631</v>
      </c>
      <c r="H2721" s="19">
        <v>0</v>
      </c>
      <c r="I2721" s="19">
        <v>1</v>
      </c>
      <c r="J2721" s="19">
        <v>0</v>
      </c>
      <c r="L2721" s="19">
        <v>1</v>
      </c>
      <c r="O2721" s="19">
        <v>4663896</v>
      </c>
      <c r="P2721" s="229">
        <v>45630.807233796295</v>
      </c>
      <c r="Q2721" s="19">
        <v>4663.8959999999997</v>
      </c>
      <c r="R2721" s="19" t="s">
        <v>55</v>
      </c>
      <c r="S2721" s="62" t="s">
        <v>56</v>
      </c>
    </row>
    <row r="2722" spans="1:19" x14ac:dyDescent="0.25">
      <c r="A2722" s="62" t="s">
        <v>56</v>
      </c>
      <c r="B2722" s="19">
        <v>30256987</v>
      </c>
      <c r="C2722" s="19" t="s">
        <v>7559</v>
      </c>
      <c r="D2722" s="19">
        <v>377304</v>
      </c>
      <c r="E2722" s="19">
        <v>4595714</v>
      </c>
      <c r="F2722" s="19">
        <v>7</v>
      </c>
      <c r="G2722" s="36">
        <v>45631</v>
      </c>
      <c r="H2722" s="19">
        <v>1</v>
      </c>
      <c r="I2722" s="19">
        <v>0</v>
      </c>
      <c r="J2722" s="19">
        <v>0</v>
      </c>
      <c r="L2722" s="19">
        <v>1</v>
      </c>
      <c r="M2722" s="19">
        <v>431940</v>
      </c>
      <c r="N2722" s="19" t="s">
        <v>209</v>
      </c>
      <c r="O2722" s="19">
        <v>1116114</v>
      </c>
      <c r="P2722" s="229">
        <v>45630.820150462961</v>
      </c>
      <c r="Q2722" s="19">
        <v>1116.114</v>
      </c>
      <c r="R2722" s="19" t="s">
        <v>55</v>
      </c>
      <c r="S2722" s="62" t="s">
        <v>56</v>
      </c>
    </row>
    <row r="2723" spans="1:19" x14ac:dyDescent="0.25">
      <c r="A2723" s="62" t="s">
        <v>56</v>
      </c>
      <c r="B2723" s="19">
        <v>30256987</v>
      </c>
      <c r="C2723" s="19" t="s">
        <v>7559</v>
      </c>
      <c r="D2723" s="19">
        <v>377304</v>
      </c>
      <c r="E2723" s="19">
        <v>4595714</v>
      </c>
      <c r="F2723" s="19">
        <v>8</v>
      </c>
      <c r="G2723" s="36">
        <v>45631</v>
      </c>
      <c r="H2723" s="19">
        <v>0</v>
      </c>
      <c r="I2723" s="19">
        <v>0</v>
      </c>
      <c r="J2723" s="19">
        <v>1938</v>
      </c>
      <c r="K2723" s="19" t="s">
        <v>163</v>
      </c>
      <c r="L2723" s="19">
        <v>1</v>
      </c>
      <c r="M2723" s="19">
        <v>431940</v>
      </c>
      <c r="N2723" s="19" t="s">
        <v>209</v>
      </c>
      <c r="O2723" s="19">
        <v>14360</v>
      </c>
      <c r="P2723" s="229">
        <v>45630.820324074077</v>
      </c>
      <c r="Q2723" s="19">
        <v>14.36</v>
      </c>
      <c r="R2723" s="19" t="s">
        <v>55</v>
      </c>
      <c r="S2723" s="62" t="s">
        <v>56</v>
      </c>
    </row>
    <row r="2724" spans="1:19" x14ac:dyDescent="0.25">
      <c r="A2724" s="62" t="s">
        <v>56</v>
      </c>
      <c r="B2724" s="19">
        <v>30256987</v>
      </c>
      <c r="C2724" s="19" t="s">
        <v>7559</v>
      </c>
      <c r="D2724" s="19">
        <v>377304</v>
      </c>
      <c r="E2724" s="19">
        <v>4595714</v>
      </c>
      <c r="F2724" s="19">
        <v>9</v>
      </c>
      <c r="G2724" s="36">
        <v>45631</v>
      </c>
      <c r="H2724" s="19">
        <v>0</v>
      </c>
      <c r="I2724" s="19">
        <v>1</v>
      </c>
      <c r="J2724" s="19">
        <v>0</v>
      </c>
      <c r="L2724" s="19">
        <v>1</v>
      </c>
      <c r="O2724" s="19">
        <v>751136</v>
      </c>
      <c r="P2724" s="229">
        <v>45630.829016203701</v>
      </c>
      <c r="Q2724" s="19">
        <v>751.13599999999997</v>
      </c>
      <c r="R2724" s="19" t="s">
        <v>55</v>
      </c>
      <c r="S2724" s="62" t="s">
        <v>56</v>
      </c>
    </row>
    <row r="2725" spans="1:19" x14ac:dyDescent="0.25">
      <c r="A2725" s="62" t="s">
        <v>56</v>
      </c>
      <c r="B2725" s="19">
        <v>30256987</v>
      </c>
      <c r="C2725" s="19" t="s">
        <v>7559</v>
      </c>
      <c r="D2725" s="19">
        <v>377304</v>
      </c>
      <c r="E2725" s="19">
        <v>4595714</v>
      </c>
      <c r="F2725" s="19">
        <v>10</v>
      </c>
      <c r="G2725" s="36">
        <v>45631</v>
      </c>
      <c r="H2725" s="19">
        <v>0</v>
      </c>
      <c r="I2725" s="19">
        <v>0</v>
      </c>
      <c r="J2725" s="19">
        <v>1934</v>
      </c>
      <c r="K2725" s="19" t="s">
        <v>160</v>
      </c>
      <c r="L2725" s="19">
        <v>1</v>
      </c>
      <c r="O2725" s="19">
        <v>400524</v>
      </c>
      <c r="P2725" s="229">
        <v>45630.833645833336</v>
      </c>
      <c r="Q2725" s="19">
        <v>400.524</v>
      </c>
      <c r="R2725" s="19" t="s">
        <v>55</v>
      </c>
      <c r="S2725" s="62" t="s">
        <v>56</v>
      </c>
    </row>
    <row r="2726" spans="1:19" x14ac:dyDescent="0.25">
      <c r="A2726" s="62" t="s">
        <v>56</v>
      </c>
      <c r="B2726" s="19">
        <v>30256987</v>
      </c>
      <c r="C2726" s="19" t="s">
        <v>7559</v>
      </c>
      <c r="D2726" s="19">
        <v>377304</v>
      </c>
      <c r="E2726" s="19">
        <v>4595714</v>
      </c>
      <c r="F2726" s="19">
        <v>11</v>
      </c>
      <c r="G2726" s="36">
        <v>45631</v>
      </c>
      <c r="H2726" s="19">
        <v>0</v>
      </c>
      <c r="I2726" s="19">
        <v>1</v>
      </c>
      <c r="J2726" s="19">
        <v>0</v>
      </c>
      <c r="L2726" s="19">
        <v>1</v>
      </c>
      <c r="O2726" s="19">
        <v>241733</v>
      </c>
      <c r="P2726" s="229">
        <v>45630.836446759262</v>
      </c>
      <c r="Q2726" s="19">
        <v>241.733</v>
      </c>
      <c r="R2726" s="19" t="s">
        <v>55</v>
      </c>
      <c r="S2726" s="62" t="s">
        <v>56</v>
      </c>
    </row>
    <row r="2727" spans="1:19" x14ac:dyDescent="0.25">
      <c r="A2727" s="62" t="s">
        <v>56</v>
      </c>
      <c r="B2727" s="19">
        <v>30256987</v>
      </c>
      <c r="C2727" s="19" t="s">
        <v>7559</v>
      </c>
      <c r="D2727" s="19">
        <v>377304</v>
      </c>
      <c r="E2727" s="19">
        <v>4595714</v>
      </c>
      <c r="F2727" s="19">
        <v>12</v>
      </c>
      <c r="G2727" s="36">
        <v>45631</v>
      </c>
      <c r="H2727" s="19">
        <v>0</v>
      </c>
      <c r="I2727" s="19">
        <v>0</v>
      </c>
      <c r="J2727" s="19">
        <v>1933</v>
      </c>
      <c r="K2727" s="19" t="s">
        <v>167</v>
      </c>
      <c r="L2727" s="19">
        <v>1</v>
      </c>
      <c r="O2727" s="19">
        <v>2727813</v>
      </c>
      <c r="P2727" s="229">
        <v>45630.868020833332</v>
      </c>
      <c r="Q2727" s="19">
        <v>2727.8130000000001</v>
      </c>
      <c r="R2727" s="19" t="s">
        <v>55</v>
      </c>
      <c r="S2727" s="62" t="s">
        <v>56</v>
      </c>
    </row>
    <row r="2728" spans="1:19" x14ac:dyDescent="0.25">
      <c r="A2728" s="62" t="s">
        <v>56</v>
      </c>
      <c r="B2728" s="19">
        <v>30256987</v>
      </c>
      <c r="C2728" s="19" t="s">
        <v>7559</v>
      </c>
      <c r="D2728" s="19">
        <v>377304</v>
      </c>
      <c r="E2728" s="19">
        <v>4595714</v>
      </c>
      <c r="F2728" s="19">
        <v>13</v>
      </c>
      <c r="G2728" s="36">
        <v>45631</v>
      </c>
      <c r="H2728" s="19">
        <v>0</v>
      </c>
      <c r="I2728" s="19">
        <v>1</v>
      </c>
      <c r="J2728" s="19">
        <v>0</v>
      </c>
      <c r="L2728" s="19">
        <v>1</v>
      </c>
      <c r="O2728" s="19">
        <v>6802054</v>
      </c>
      <c r="P2728" s="229">
        <v>45630.946747685186</v>
      </c>
      <c r="Q2728" s="19">
        <v>6802.0540000000001</v>
      </c>
      <c r="R2728" s="19" t="s">
        <v>55</v>
      </c>
      <c r="S2728" s="62" t="s">
        <v>56</v>
      </c>
    </row>
    <row r="2729" spans="1:19" x14ac:dyDescent="0.25">
      <c r="A2729" s="62" t="s">
        <v>56</v>
      </c>
      <c r="B2729" s="19">
        <v>30256987</v>
      </c>
      <c r="C2729" s="19" t="s">
        <v>7559</v>
      </c>
      <c r="D2729" s="19">
        <v>377304</v>
      </c>
      <c r="E2729" s="19">
        <v>4595714</v>
      </c>
      <c r="F2729" s="19">
        <v>14</v>
      </c>
      <c r="G2729" s="36">
        <v>45631</v>
      </c>
      <c r="H2729" s="19">
        <v>0</v>
      </c>
      <c r="I2729" s="19">
        <v>0</v>
      </c>
      <c r="J2729" s="19">
        <v>1934</v>
      </c>
      <c r="K2729" s="19" t="s">
        <v>160</v>
      </c>
      <c r="L2729" s="19">
        <v>1</v>
      </c>
      <c r="O2729" s="19">
        <v>966443</v>
      </c>
      <c r="P2729" s="229">
        <v>45630.957928240743</v>
      </c>
      <c r="Q2729" s="19">
        <v>966.44299999999998</v>
      </c>
      <c r="R2729" s="19" t="s">
        <v>55</v>
      </c>
      <c r="S2729" s="62" t="s">
        <v>56</v>
      </c>
    </row>
    <row r="2730" spans="1:19" x14ac:dyDescent="0.25">
      <c r="A2730" s="62" t="s">
        <v>56</v>
      </c>
      <c r="B2730" s="19">
        <v>30256987</v>
      </c>
      <c r="C2730" s="19" t="s">
        <v>7559</v>
      </c>
      <c r="D2730" s="19">
        <v>377304</v>
      </c>
      <c r="E2730" s="19">
        <v>4595714</v>
      </c>
      <c r="F2730" s="19">
        <v>15</v>
      </c>
      <c r="G2730" s="36">
        <v>45631</v>
      </c>
      <c r="H2730" s="19">
        <v>0</v>
      </c>
      <c r="I2730" s="19">
        <v>1</v>
      </c>
      <c r="J2730" s="19">
        <v>0</v>
      </c>
      <c r="L2730" s="19">
        <v>1</v>
      </c>
      <c r="O2730" s="19">
        <v>3401343</v>
      </c>
      <c r="P2730" s="229">
        <v>45630.997303240743</v>
      </c>
      <c r="Q2730" s="19">
        <v>3401.3429999999998</v>
      </c>
      <c r="R2730" s="19" t="s">
        <v>55</v>
      </c>
      <c r="S2730" s="62" t="s">
        <v>56</v>
      </c>
    </row>
    <row r="2731" spans="1:19" x14ac:dyDescent="0.25">
      <c r="A2731" s="62" t="s">
        <v>56</v>
      </c>
      <c r="B2731" s="19">
        <v>30256987</v>
      </c>
      <c r="C2731" s="19" t="s">
        <v>7559</v>
      </c>
      <c r="D2731" s="19">
        <v>377304</v>
      </c>
      <c r="E2731" s="19">
        <v>4595714</v>
      </c>
      <c r="F2731" s="19">
        <v>16</v>
      </c>
      <c r="G2731" s="36">
        <v>45631</v>
      </c>
      <c r="H2731" s="19">
        <v>0</v>
      </c>
      <c r="I2731" s="19">
        <v>0</v>
      </c>
      <c r="J2731" s="19">
        <v>-3</v>
      </c>
      <c r="K2731" s="19" t="s">
        <v>185</v>
      </c>
      <c r="L2731" s="19">
        <v>1</v>
      </c>
      <c r="O2731" s="19">
        <v>1897</v>
      </c>
      <c r="P2731" s="229">
        <v>45630.99732638889</v>
      </c>
      <c r="Q2731" s="19">
        <v>1.897</v>
      </c>
      <c r="R2731" s="19" t="s">
        <v>55</v>
      </c>
      <c r="S2731" s="62" t="s">
        <v>56</v>
      </c>
    </row>
    <row r="2732" spans="1:19" x14ac:dyDescent="0.25">
      <c r="A2732" s="62" t="s">
        <v>56</v>
      </c>
      <c r="B2732" s="19">
        <v>30256987</v>
      </c>
      <c r="C2732" s="19" t="s">
        <v>7559</v>
      </c>
      <c r="D2732" s="19">
        <v>377304</v>
      </c>
      <c r="E2732" s="19">
        <v>4595714</v>
      </c>
      <c r="F2732" s="19">
        <v>17</v>
      </c>
      <c r="G2732" s="36">
        <v>45631</v>
      </c>
      <c r="H2732" s="19">
        <v>1</v>
      </c>
      <c r="I2732" s="19">
        <v>0</v>
      </c>
      <c r="J2732" s="19">
        <v>0</v>
      </c>
      <c r="L2732" s="19">
        <v>1</v>
      </c>
      <c r="M2732" s="19">
        <v>4010439</v>
      </c>
      <c r="N2732" s="19" t="s">
        <v>210</v>
      </c>
      <c r="O2732" s="19">
        <v>25433</v>
      </c>
      <c r="P2732" s="229">
        <v>45630.997615740744</v>
      </c>
      <c r="Q2732" s="19">
        <v>25.433</v>
      </c>
      <c r="R2732" s="19" t="s">
        <v>55</v>
      </c>
      <c r="S2732" s="62" t="s">
        <v>56</v>
      </c>
    </row>
    <row r="2733" spans="1:19" x14ac:dyDescent="0.25">
      <c r="A2733" s="62" t="s">
        <v>56</v>
      </c>
      <c r="B2733" s="19">
        <v>30256987</v>
      </c>
      <c r="C2733" s="19" t="s">
        <v>7559</v>
      </c>
      <c r="D2733" s="19">
        <v>377304</v>
      </c>
      <c r="E2733" s="19">
        <v>4595714</v>
      </c>
      <c r="F2733" s="19">
        <v>18</v>
      </c>
      <c r="G2733" s="36">
        <v>45631</v>
      </c>
      <c r="H2733" s="19">
        <v>0</v>
      </c>
      <c r="I2733" s="19">
        <v>0</v>
      </c>
      <c r="J2733" s="19">
        <v>1938</v>
      </c>
      <c r="K2733" s="19" t="s">
        <v>163</v>
      </c>
      <c r="L2733" s="19">
        <v>1</v>
      </c>
      <c r="M2733" s="19">
        <v>4010439</v>
      </c>
      <c r="N2733" s="19" t="s">
        <v>210</v>
      </c>
      <c r="O2733" s="19">
        <v>107267</v>
      </c>
      <c r="P2733" s="229">
        <v>45630.998854166668</v>
      </c>
      <c r="Q2733" s="19">
        <v>107.267</v>
      </c>
      <c r="R2733" s="19" t="s">
        <v>55</v>
      </c>
      <c r="S2733" s="62" t="s">
        <v>56</v>
      </c>
    </row>
    <row r="2734" spans="1:19" x14ac:dyDescent="0.25">
      <c r="A2734" s="62" t="s">
        <v>56</v>
      </c>
      <c r="B2734" s="19">
        <v>30256987</v>
      </c>
      <c r="C2734" s="19" t="s">
        <v>7559</v>
      </c>
      <c r="D2734" s="19">
        <v>377304</v>
      </c>
      <c r="E2734" s="19">
        <v>4595714</v>
      </c>
      <c r="F2734" s="19">
        <v>19</v>
      </c>
      <c r="G2734" s="36">
        <v>45631</v>
      </c>
      <c r="H2734" s="19">
        <v>0</v>
      </c>
      <c r="I2734" s="19">
        <v>1</v>
      </c>
      <c r="J2734" s="19">
        <v>0</v>
      </c>
      <c r="L2734" s="19">
        <v>1</v>
      </c>
      <c r="O2734" s="19">
        <v>102780</v>
      </c>
      <c r="P2734" s="229">
        <v>45631.0000462963</v>
      </c>
      <c r="Q2734" s="19">
        <v>102.78</v>
      </c>
      <c r="R2734" s="19" t="s">
        <v>55</v>
      </c>
      <c r="S2734" s="62" t="s">
        <v>56</v>
      </c>
    </row>
    <row r="2735" spans="1:19" x14ac:dyDescent="0.25">
      <c r="A2735" s="62" t="s">
        <v>56</v>
      </c>
      <c r="B2735" s="19">
        <v>30256987</v>
      </c>
      <c r="C2735" s="19" t="s">
        <v>7559</v>
      </c>
      <c r="D2735" s="19">
        <v>377304</v>
      </c>
      <c r="E2735" s="19">
        <v>4595714</v>
      </c>
      <c r="F2735" s="19">
        <v>20</v>
      </c>
      <c r="G2735" s="36">
        <v>45631</v>
      </c>
      <c r="H2735" s="19">
        <v>0</v>
      </c>
      <c r="I2735" s="19">
        <v>0</v>
      </c>
      <c r="J2735" s="19">
        <v>0</v>
      </c>
      <c r="L2735" s="19">
        <v>2</v>
      </c>
      <c r="O2735" s="19">
        <v>0</v>
      </c>
      <c r="P2735" s="229">
        <v>45631.0000462963</v>
      </c>
      <c r="Q2735" s="19">
        <v>0</v>
      </c>
      <c r="R2735" s="19" t="s">
        <v>55</v>
      </c>
      <c r="S2735" s="62" t="s">
        <v>56</v>
      </c>
    </row>
    <row r="2736" spans="1:19" x14ac:dyDescent="0.25">
      <c r="A2736" s="62" t="s">
        <v>56</v>
      </c>
      <c r="B2736" s="19">
        <v>30256987</v>
      </c>
      <c r="C2736" s="19" t="s">
        <v>7559</v>
      </c>
      <c r="D2736" s="19">
        <v>377304</v>
      </c>
      <c r="E2736" s="19">
        <v>4595714</v>
      </c>
      <c r="F2736" s="19">
        <v>1</v>
      </c>
      <c r="G2736" s="36">
        <v>45632</v>
      </c>
      <c r="H2736" s="19">
        <v>0</v>
      </c>
      <c r="I2736" s="19">
        <v>0</v>
      </c>
      <c r="J2736" s="19">
        <v>0</v>
      </c>
      <c r="L2736" s="19">
        <v>0</v>
      </c>
      <c r="O2736" s="19">
        <v>4</v>
      </c>
      <c r="P2736" s="229">
        <v>45631.668715277781</v>
      </c>
      <c r="Q2736" s="19">
        <v>4.0000000000000001E-3</v>
      </c>
      <c r="R2736" s="19" t="s">
        <v>55</v>
      </c>
      <c r="S2736" s="62" t="s">
        <v>56</v>
      </c>
    </row>
    <row r="2737" spans="1:19" x14ac:dyDescent="0.25">
      <c r="A2737" s="62" t="s">
        <v>56</v>
      </c>
      <c r="B2737" s="19">
        <v>30256987</v>
      </c>
      <c r="C2737" s="19" t="s">
        <v>7559</v>
      </c>
      <c r="D2737" s="19">
        <v>377304</v>
      </c>
      <c r="E2737" s="19">
        <v>4595714</v>
      </c>
      <c r="F2737" s="19">
        <v>2</v>
      </c>
      <c r="G2737" s="36">
        <v>45632</v>
      </c>
      <c r="H2737" s="19">
        <v>0</v>
      </c>
      <c r="I2737" s="19">
        <v>0</v>
      </c>
      <c r="J2737" s="19">
        <v>0</v>
      </c>
      <c r="L2737" s="19">
        <v>1</v>
      </c>
      <c r="O2737" s="19">
        <v>8420</v>
      </c>
      <c r="P2737" s="229">
        <v>45631.668807870374</v>
      </c>
      <c r="Q2737" s="19">
        <v>8.42</v>
      </c>
      <c r="R2737" s="19" t="s">
        <v>55</v>
      </c>
      <c r="S2737" s="62" t="s">
        <v>56</v>
      </c>
    </row>
    <row r="2738" spans="1:19" x14ac:dyDescent="0.25">
      <c r="A2738" s="62" t="s">
        <v>56</v>
      </c>
      <c r="B2738" s="19">
        <v>30256987</v>
      </c>
      <c r="C2738" s="19" t="s">
        <v>7559</v>
      </c>
      <c r="D2738" s="19">
        <v>377304</v>
      </c>
      <c r="E2738" s="19">
        <v>4595714</v>
      </c>
      <c r="F2738" s="19">
        <v>3</v>
      </c>
      <c r="G2738" s="36">
        <v>45632</v>
      </c>
      <c r="H2738" s="19">
        <v>0</v>
      </c>
      <c r="I2738" s="19">
        <v>1</v>
      </c>
      <c r="J2738" s="19">
        <v>0</v>
      </c>
      <c r="L2738" s="19">
        <v>1</v>
      </c>
      <c r="O2738" s="19">
        <v>3228700</v>
      </c>
      <c r="P2738" s="229">
        <v>45631.706180555557</v>
      </c>
      <c r="Q2738" s="19">
        <v>3228.7</v>
      </c>
      <c r="R2738" s="19" t="s">
        <v>55</v>
      </c>
      <c r="S2738" s="62" t="s">
        <v>56</v>
      </c>
    </row>
    <row r="2739" spans="1:19" x14ac:dyDescent="0.25">
      <c r="A2739" s="62" t="s">
        <v>56</v>
      </c>
      <c r="B2739" s="19">
        <v>30256987</v>
      </c>
      <c r="C2739" s="19" t="s">
        <v>7559</v>
      </c>
      <c r="D2739" s="19">
        <v>377304</v>
      </c>
      <c r="E2739" s="19">
        <v>4595714</v>
      </c>
      <c r="F2739" s="19">
        <v>4</v>
      </c>
      <c r="G2739" s="36">
        <v>45632</v>
      </c>
      <c r="H2739" s="19">
        <v>1</v>
      </c>
      <c r="I2739" s="19">
        <v>0</v>
      </c>
      <c r="J2739" s="19">
        <v>0</v>
      </c>
      <c r="L2739" s="19">
        <v>1</v>
      </c>
      <c r="M2739" s="19">
        <v>431940</v>
      </c>
      <c r="N2739" s="19" t="s">
        <v>209</v>
      </c>
      <c r="O2739" s="19">
        <v>533713</v>
      </c>
      <c r="P2739" s="229">
        <v>45631.712361111109</v>
      </c>
      <c r="Q2739" s="19">
        <v>533.71299999999997</v>
      </c>
      <c r="R2739" s="19" t="s">
        <v>55</v>
      </c>
      <c r="S2739" s="62" t="s">
        <v>56</v>
      </c>
    </row>
    <row r="2740" spans="1:19" x14ac:dyDescent="0.25">
      <c r="A2740" s="62" t="s">
        <v>56</v>
      </c>
      <c r="B2740" s="19">
        <v>30256987</v>
      </c>
      <c r="C2740" s="19" t="s">
        <v>7559</v>
      </c>
      <c r="D2740" s="19">
        <v>377304</v>
      </c>
      <c r="E2740" s="19">
        <v>4595714</v>
      </c>
      <c r="F2740" s="19">
        <v>5</v>
      </c>
      <c r="G2740" s="36">
        <v>45632</v>
      </c>
      <c r="H2740" s="19">
        <v>0</v>
      </c>
      <c r="I2740" s="19">
        <v>0</v>
      </c>
      <c r="J2740" s="19">
        <v>1938</v>
      </c>
      <c r="K2740" s="19" t="s">
        <v>163</v>
      </c>
      <c r="L2740" s="19">
        <v>1</v>
      </c>
      <c r="M2740" s="19">
        <v>431940</v>
      </c>
      <c r="N2740" s="19" t="s">
        <v>209</v>
      </c>
      <c r="O2740" s="19">
        <v>232457</v>
      </c>
      <c r="P2740" s="229">
        <v>45631.715046296296</v>
      </c>
      <c r="Q2740" s="19">
        <v>232.45699999999999</v>
      </c>
      <c r="R2740" s="19" t="s">
        <v>55</v>
      </c>
      <c r="S2740" s="62" t="s">
        <v>56</v>
      </c>
    </row>
    <row r="2741" spans="1:19" x14ac:dyDescent="0.25">
      <c r="A2741" s="62" t="s">
        <v>56</v>
      </c>
      <c r="B2741" s="19">
        <v>30256987</v>
      </c>
      <c r="C2741" s="19" t="s">
        <v>7559</v>
      </c>
      <c r="D2741" s="19">
        <v>377304</v>
      </c>
      <c r="E2741" s="19">
        <v>4595714</v>
      </c>
      <c r="F2741" s="19">
        <v>6</v>
      </c>
      <c r="G2741" s="36">
        <v>45632</v>
      </c>
      <c r="H2741" s="19">
        <v>0</v>
      </c>
      <c r="I2741" s="19">
        <v>1</v>
      </c>
      <c r="J2741" s="19">
        <v>0</v>
      </c>
      <c r="L2741" s="19">
        <v>1</v>
      </c>
      <c r="O2741" s="19">
        <v>3001800</v>
      </c>
      <c r="P2741" s="229">
        <v>45631.749791666669</v>
      </c>
      <c r="Q2741" s="19">
        <v>3001.8</v>
      </c>
      <c r="R2741" s="19" t="s">
        <v>55</v>
      </c>
      <c r="S2741" s="62" t="s">
        <v>56</v>
      </c>
    </row>
    <row r="2742" spans="1:19" x14ac:dyDescent="0.25">
      <c r="A2742" s="62" t="s">
        <v>56</v>
      </c>
      <c r="B2742" s="19">
        <v>30256987</v>
      </c>
      <c r="C2742" s="19" t="s">
        <v>7559</v>
      </c>
      <c r="D2742" s="19">
        <v>377304</v>
      </c>
      <c r="E2742" s="19">
        <v>4595714</v>
      </c>
      <c r="F2742" s="19">
        <v>7</v>
      </c>
      <c r="G2742" s="36">
        <v>45632</v>
      </c>
      <c r="H2742" s="19">
        <v>0</v>
      </c>
      <c r="I2742" s="19">
        <v>0</v>
      </c>
      <c r="J2742" s="19">
        <v>1934</v>
      </c>
      <c r="K2742" s="19" t="s">
        <v>160</v>
      </c>
      <c r="L2742" s="19">
        <v>1</v>
      </c>
      <c r="O2742" s="19">
        <v>1356360</v>
      </c>
      <c r="P2742" s="229">
        <v>45631.765486111108</v>
      </c>
      <c r="Q2742" s="19">
        <v>1356.36</v>
      </c>
      <c r="R2742" s="19" t="s">
        <v>55</v>
      </c>
      <c r="S2742" s="62" t="s">
        <v>56</v>
      </c>
    </row>
    <row r="2743" spans="1:19" x14ac:dyDescent="0.25">
      <c r="A2743" s="62" t="s">
        <v>56</v>
      </c>
      <c r="B2743" s="19">
        <v>30256987</v>
      </c>
      <c r="C2743" s="19" t="s">
        <v>7559</v>
      </c>
      <c r="D2743" s="19">
        <v>377304</v>
      </c>
      <c r="E2743" s="19">
        <v>4595714</v>
      </c>
      <c r="F2743" s="19">
        <v>8</v>
      </c>
      <c r="G2743" s="36">
        <v>45632</v>
      </c>
      <c r="H2743" s="19">
        <v>0</v>
      </c>
      <c r="I2743" s="19">
        <v>1</v>
      </c>
      <c r="J2743" s="19">
        <v>0</v>
      </c>
      <c r="L2743" s="19">
        <v>1</v>
      </c>
      <c r="O2743" s="19">
        <v>3939986</v>
      </c>
      <c r="P2743" s="229">
        <v>45631.81108796296</v>
      </c>
      <c r="Q2743" s="19">
        <v>3939.9859999999999</v>
      </c>
      <c r="R2743" s="19" t="s">
        <v>55</v>
      </c>
      <c r="S2743" s="62" t="s">
        <v>56</v>
      </c>
    </row>
    <row r="2744" spans="1:19" x14ac:dyDescent="0.25">
      <c r="A2744" s="62" t="s">
        <v>56</v>
      </c>
      <c r="B2744" s="19">
        <v>30256987</v>
      </c>
      <c r="C2744" s="19" t="s">
        <v>7559</v>
      </c>
      <c r="D2744" s="19">
        <v>377304</v>
      </c>
      <c r="E2744" s="19">
        <v>4595714</v>
      </c>
      <c r="F2744" s="19">
        <v>9</v>
      </c>
      <c r="G2744" s="36">
        <v>45632</v>
      </c>
      <c r="H2744" s="19">
        <v>0</v>
      </c>
      <c r="I2744" s="19">
        <v>0</v>
      </c>
      <c r="J2744" s="19">
        <v>-3</v>
      </c>
      <c r="K2744" s="19" t="s">
        <v>185</v>
      </c>
      <c r="L2744" s="19">
        <v>1</v>
      </c>
      <c r="O2744" s="19">
        <v>12150</v>
      </c>
      <c r="P2744" s="229">
        <v>45631.811226851853</v>
      </c>
      <c r="Q2744" s="19">
        <v>12.15</v>
      </c>
      <c r="R2744" s="19" t="s">
        <v>55</v>
      </c>
      <c r="S2744" s="62" t="s">
        <v>56</v>
      </c>
    </row>
    <row r="2745" spans="1:19" x14ac:dyDescent="0.25">
      <c r="A2745" s="62" t="s">
        <v>56</v>
      </c>
      <c r="B2745" s="19">
        <v>30256987</v>
      </c>
      <c r="C2745" s="19" t="s">
        <v>7559</v>
      </c>
      <c r="D2745" s="19">
        <v>377304</v>
      </c>
      <c r="E2745" s="19">
        <v>4595714</v>
      </c>
      <c r="F2745" s="19">
        <v>10</v>
      </c>
      <c r="G2745" s="36">
        <v>45632</v>
      </c>
      <c r="H2745" s="19">
        <v>1</v>
      </c>
      <c r="I2745" s="19">
        <v>0</v>
      </c>
      <c r="J2745" s="19">
        <v>0</v>
      </c>
      <c r="L2745" s="19">
        <v>1</v>
      </c>
      <c r="M2745" s="19">
        <v>4010439</v>
      </c>
      <c r="N2745" s="19" t="s">
        <v>210</v>
      </c>
      <c r="O2745" s="19">
        <v>259127</v>
      </c>
      <c r="P2745" s="229">
        <v>45631.81422453704</v>
      </c>
      <c r="Q2745" s="19">
        <v>259.12700000000001</v>
      </c>
      <c r="R2745" s="19" t="s">
        <v>55</v>
      </c>
      <c r="S2745" s="62" t="s">
        <v>56</v>
      </c>
    </row>
    <row r="2746" spans="1:19" x14ac:dyDescent="0.25">
      <c r="A2746" s="62" t="s">
        <v>56</v>
      </c>
      <c r="B2746" s="19">
        <v>30256987</v>
      </c>
      <c r="C2746" s="19" t="s">
        <v>7559</v>
      </c>
      <c r="D2746" s="19">
        <v>377304</v>
      </c>
      <c r="E2746" s="19">
        <v>4595714</v>
      </c>
      <c r="F2746" s="19">
        <v>11</v>
      </c>
      <c r="G2746" s="36">
        <v>45632</v>
      </c>
      <c r="H2746" s="19">
        <v>0</v>
      </c>
      <c r="I2746" s="19">
        <v>0</v>
      </c>
      <c r="J2746" s="19">
        <v>1938</v>
      </c>
      <c r="K2746" s="19" t="s">
        <v>163</v>
      </c>
      <c r="L2746" s="19">
        <v>1</v>
      </c>
      <c r="M2746" s="19">
        <v>4010439</v>
      </c>
      <c r="N2746" s="19" t="s">
        <v>210</v>
      </c>
      <c r="O2746" s="19">
        <v>466100</v>
      </c>
      <c r="P2746" s="229">
        <v>45631.81962962963</v>
      </c>
      <c r="Q2746" s="19">
        <v>466.1</v>
      </c>
      <c r="R2746" s="19" t="s">
        <v>55</v>
      </c>
      <c r="S2746" s="62" t="s">
        <v>56</v>
      </c>
    </row>
    <row r="2747" spans="1:19" x14ac:dyDescent="0.25">
      <c r="A2747" s="62" t="s">
        <v>56</v>
      </c>
      <c r="B2747" s="19">
        <v>30256987</v>
      </c>
      <c r="C2747" s="19" t="s">
        <v>7559</v>
      </c>
      <c r="D2747" s="19">
        <v>377304</v>
      </c>
      <c r="E2747" s="19">
        <v>4595714</v>
      </c>
      <c r="F2747" s="19">
        <v>12</v>
      </c>
      <c r="G2747" s="36">
        <v>45632</v>
      </c>
      <c r="H2747" s="19">
        <v>0</v>
      </c>
      <c r="I2747" s="19">
        <v>1</v>
      </c>
      <c r="J2747" s="19">
        <v>0</v>
      </c>
      <c r="L2747" s="19">
        <v>1</v>
      </c>
      <c r="O2747" s="19">
        <v>1019367</v>
      </c>
      <c r="P2747" s="229">
        <v>45631.831423611111</v>
      </c>
      <c r="Q2747" s="19">
        <v>1019.367</v>
      </c>
      <c r="R2747" s="19" t="s">
        <v>55</v>
      </c>
      <c r="S2747" s="62" t="s">
        <v>56</v>
      </c>
    </row>
    <row r="2748" spans="1:19" x14ac:dyDescent="0.25">
      <c r="A2748" s="62" t="s">
        <v>56</v>
      </c>
      <c r="B2748" s="19">
        <v>30256987</v>
      </c>
      <c r="C2748" s="19" t="s">
        <v>7559</v>
      </c>
      <c r="D2748" s="19">
        <v>377304</v>
      </c>
      <c r="E2748" s="19">
        <v>4595714</v>
      </c>
      <c r="F2748" s="19">
        <v>13</v>
      </c>
      <c r="G2748" s="36">
        <v>45632</v>
      </c>
      <c r="H2748" s="19">
        <v>0</v>
      </c>
      <c r="I2748" s="19">
        <v>0</v>
      </c>
      <c r="J2748" s="19">
        <v>1933</v>
      </c>
      <c r="K2748" s="19" t="s">
        <v>167</v>
      </c>
      <c r="L2748" s="19">
        <v>1</v>
      </c>
      <c r="O2748" s="19">
        <v>3656140</v>
      </c>
      <c r="P2748" s="229">
        <v>45631.873738425929</v>
      </c>
      <c r="Q2748" s="19">
        <v>3656.14</v>
      </c>
      <c r="R2748" s="19" t="s">
        <v>55</v>
      </c>
      <c r="S2748" s="62" t="s">
        <v>56</v>
      </c>
    </row>
    <row r="2749" spans="1:19" x14ac:dyDescent="0.25">
      <c r="A2749" s="62" t="s">
        <v>56</v>
      </c>
      <c r="B2749" s="19">
        <v>30256987</v>
      </c>
      <c r="C2749" s="19" t="s">
        <v>7559</v>
      </c>
      <c r="D2749" s="19">
        <v>377304</v>
      </c>
      <c r="E2749" s="19">
        <v>4595714</v>
      </c>
      <c r="F2749" s="19">
        <v>14</v>
      </c>
      <c r="G2749" s="36">
        <v>45632</v>
      </c>
      <c r="H2749" s="19">
        <v>0</v>
      </c>
      <c r="I2749" s="19">
        <v>1</v>
      </c>
      <c r="J2749" s="19">
        <v>0</v>
      </c>
      <c r="L2749" s="19">
        <v>1</v>
      </c>
      <c r="O2749" s="19">
        <v>2173276</v>
      </c>
      <c r="P2749" s="229">
        <v>45631.898888888885</v>
      </c>
      <c r="Q2749" s="19">
        <v>2173.2759999999998</v>
      </c>
      <c r="R2749" s="19" t="s">
        <v>55</v>
      </c>
      <c r="S2749" s="62" t="s">
        <v>56</v>
      </c>
    </row>
    <row r="2750" spans="1:19" x14ac:dyDescent="0.25">
      <c r="A2750" s="62" t="s">
        <v>56</v>
      </c>
      <c r="B2750" s="19">
        <v>30256987</v>
      </c>
      <c r="C2750" s="19" t="s">
        <v>7559</v>
      </c>
      <c r="D2750" s="19">
        <v>377304</v>
      </c>
      <c r="E2750" s="19">
        <v>4595714</v>
      </c>
      <c r="F2750" s="19">
        <v>15</v>
      </c>
      <c r="G2750" s="36">
        <v>45632</v>
      </c>
      <c r="H2750" s="19">
        <v>0</v>
      </c>
      <c r="I2750" s="19">
        <v>0</v>
      </c>
      <c r="J2750" s="19">
        <v>1934</v>
      </c>
      <c r="K2750" s="19" t="s">
        <v>160</v>
      </c>
      <c r="L2750" s="19">
        <v>1</v>
      </c>
      <c r="O2750" s="19">
        <v>499757</v>
      </c>
      <c r="P2750" s="229">
        <v>45631.904675925929</v>
      </c>
      <c r="Q2750" s="19">
        <v>499.75700000000001</v>
      </c>
      <c r="R2750" s="19" t="s">
        <v>55</v>
      </c>
      <c r="S2750" s="62" t="s">
        <v>56</v>
      </c>
    </row>
    <row r="2751" spans="1:19" x14ac:dyDescent="0.25">
      <c r="A2751" s="62" t="s">
        <v>56</v>
      </c>
      <c r="B2751" s="19">
        <v>30256987</v>
      </c>
      <c r="C2751" s="19" t="s">
        <v>7559</v>
      </c>
      <c r="D2751" s="19">
        <v>377304</v>
      </c>
      <c r="E2751" s="19">
        <v>4595714</v>
      </c>
      <c r="F2751" s="19">
        <v>16</v>
      </c>
      <c r="G2751" s="36">
        <v>45632</v>
      </c>
      <c r="H2751" s="19">
        <v>0</v>
      </c>
      <c r="I2751" s="19">
        <v>1</v>
      </c>
      <c r="J2751" s="19">
        <v>0</v>
      </c>
      <c r="L2751" s="19">
        <v>1</v>
      </c>
      <c r="O2751" s="19">
        <v>1428833</v>
      </c>
      <c r="P2751" s="229">
        <v>45631.921215277776</v>
      </c>
      <c r="Q2751" s="19">
        <v>1428.8330000000001</v>
      </c>
      <c r="R2751" s="19" t="s">
        <v>55</v>
      </c>
      <c r="S2751" s="62" t="s">
        <v>56</v>
      </c>
    </row>
    <row r="2752" spans="1:19" x14ac:dyDescent="0.25">
      <c r="A2752" s="62" t="s">
        <v>56</v>
      </c>
      <c r="B2752" s="19">
        <v>30256987</v>
      </c>
      <c r="C2752" s="19" t="s">
        <v>7559</v>
      </c>
      <c r="D2752" s="19">
        <v>377304</v>
      </c>
      <c r="E2752" s="19">
        <v>4595714</v>
      </c>
      <c r="F2752" s="19">
        <v>17</v>
      </c>
      <c r="G2752" s="36">
        <v>45632</v>
      </c>
      <c r="H2752" s="19">
        <v>1</v>
      </c>
      <c r="I2752" s="19">
        <v>0</v>
      </c>
      <c r="J2752" s="19">
        <v>0</v>
      </c>
      <c r="L2752" s="19">
        <v>1</v>
      </c>
      <c r="M2752" s="19">
        <v>431940</v>
      </c>
      <c r="N2752" s="19" t="s">
        <v>209</v>
      </c>
      <c r="O2752" s="19">
        <v>1696340</v>
      </c>
      <c r="P2752" s="229">
        <v>45631.940844907411</v>
      </c>
      <c r="Q2752" s="19">
        <v>1696.34</v>
      </c>
      <c r="R2752" s="19" t="s">
        <v>55</v>
      </c>
      <c r="S2752" s="62" t="s">
        <v>56</v>
      </c>
    </row>
    <row r="2753" spans="1:19" x14ac:dyDescent="0.25">
      <c r="A2753" s="62" t="s">
        <v>56</v>
      </c>
      <c r="B2753" s="19">
        <v>30256987</v>
      </c>
      <c r="C2753" s="19" t="s">
        <v>7559</v>
      </c>
      <c r="D2753" s="19">
        <v>377304</v>
      </c>
      <c r="E2753" s="19">
        <v>4595714</v>
      </c>
      <c r="F2753" s="19">
        <v>18</v>
      </c>
      <c r="G2753" s="36">
        <v>45632</v>
      </c>
      <c r="H2753" s="19">
        <v>0</v>
      </c>
      <c r="I2753" s="19">
        <v>0</v>
      </c>
      <c r="J2753" s="19">
        <v>1938</v>
      </c>
      <c r="K2753" s="19" t="s">
        <v>163</v>
      </c>
      <c r="L2753" s="19">
        <v>1</v>
      </c>
      <c r="M2753" s="19">
        <v>431940</v>
      </c>
      <c r="N2753" s="19" t="s">
        <v>209</v>
      </c>
      <c r="O2753" s="19">
        <v>13954</v>
      </c>
      <c r="P2753" s="229">
        <v>45631.941006944442</v>
      </c>
      <c r="Q2753" s="19">
        <v>13.954000000000001</v>
      </c>
      <c r="R2753" s="19" t="s">
        <v>55</v>
      </c>
      <c r="S2753" s="62" t="s">
        <v>56</v>
      </c>
    </row>
    <row r="2754" spans="1:19" x14ac:dyDescent="0.25">
      <c r="A2754" s="62" t="s">
        <v>56</v>
      </c>
      <c r="B2754" s="19">
        <v>30256987</v>
      </c>
      <c r="C2754" s="19" t="s">
        <v>7559</v>
      </c>
      <c r="D2754" s="19">
        <v>377304</v>
      </c>
      <c r="E2754" s="19">
        <v>4595714</v>
      </c>
      <c r="F2754" s="19">
        <v>19</v>
      </c>
      <c r="G2754" s="36">
        <v>45632</v>
      </c>
      <c r="H2754" s="19">
        <v>0</v>
      </c>
      <c r="I2754" s="19">
        <v>1</v>
      </c>
      <c r="J2754" s="19">
        <v>0</v>
      </c>
      <c r="L2754" s="19">
        <v>1</v>
      </c>
      <c r="O2754" s="19">
        <v>3707600</v>
      </c>
      <c r="P2754" s="229">
        <v>45631.983923611115</v>
      </c>
      <c r="Q2754" s="19">
        <v>3707.6</v>
      </c>
      <c r="R2754" s="19" t="s">
        <v>55</v>
      </c>
      <c r="S2754" s="62" t="s">
        <v>56</v>
      </c>
    </row>
    <row r="2755" spans="1:19" x14ac:dyDescent="0.25">
      <c r="A2755" s="62" t="s">
        <v>56</v>
      </c>
      <c r="B2755" s="19">
        <v>30256987</v>
      </c>
      <c r="C2755" s="19" t="s">
        <v>7559</v>
      </c>
      <c r="D2755" s="19">
        <v>377304</v>
      </c>
      <c r="E2755" s="19">
        <v>4595714</v>
      </c>
      <c r="F2755" s="19">
        <v>20</v>
      </c>
      <c r="G2755" s="36">
        <v>45632</v>
      </c>
      <c r="H2755" s="19">
        <v>1</v>
      </c>
      <c r="I2755" s="19">
        <v>0</v>
      </c>
      <c r="J2755" s="19">
        <v>0</v>
      </c>
      <c r="L2755" s="19">
        <v>1</v>
      </c>
      <c r="M2755" s="19">
        <v>431940</v>
      </c>
      <c r="N2755" s="19" t="s">
        <v>209</v>
      </c>
      <c r="O2755" s="19">
        <v>851140</v>
      </c>
      <c r="P2755" s="229">
        <v>45631.993773148148</v>
      </c>
      <c r="Q2755" s="19">
        <v>851.14</v>
      </c>
      <c r="R2755" s="19" t="s">
        <v>55</v>
      </c>
      <c r="S2755" s="62" t="s">
        <v>56</v>
      </c>
    </row>
    <row r="2756" spans="1:19" x14ac:dyDescent="0.25">
      <c r="A2756" s="62" t="s">
        <v>56</v>
      </c>
      <c r="B2756" s="19">
        <v>30256987</v>
      </c>
      <c r="C2756" s="19" t="s">
        <v>7559</v>
      </c>
      <c r="D2756" s="19">
        <v>377304</v>
      </c>
      <c r="E2756" s="19">
        <v>4595714</v>
      </c>
      <c r="F2756" s="19">
        <v>21</v>
      </c>
      <c r="G2756" s="36">
        <v>45632</v>
      </c>
      <c r="H2756" s="19">
        <v>0</v>
      </c>
      <c r="I2756" s="19">
        <v>0</v>
      </c>
      <c r="J2756" s="19">
        <v>1938</v>
      </c>
      <c r="K2756" s="19" t="s">
        <v>163</v>
      </c>
      <c r="L2756" s="19">
        <v>1</v>
      </c>
      <c r="M2756" s="19">
        <v>431940</v>
      </c>
      <c r="N2756" s="19" t="s">
        <v>209</v>
      </c>
      <c r="O2756" s="19">
        <v>182353</v>
      </c>
      <c r="P2756" s="229">
        <v>45631.995879629627</v>
      </c>
      <c r="Q2756" s="19">
        <v>182.35300000000001</v>
      </c>
      <c r="R2756" s="19" t="s">
        <v>55</v>
      </c>
      <c r="S2756" s="62" t="s">
        <v>56</v>
      </c>
    </row>
    <row r="2757" spans="1:19" x14ac:dyDescent="0.25">
      <c r="A2757" s="62" t="s">
        <v>56</v>
      </c>
      <c r="B2757" s="19">
        <v>30256987</v>
      </c>
      <c r="C2757" s="19" t="s">
        <v>7559</v>
      </c>
      <c r="D2757" s="19">
        <v>377304</v>
      </c>
      <c r="E2757" s="19">
        <v>4595714</v>
      </c>
      <c r="F2757" s="19">
        <v>22</v>
      </c>
      <c r="G2757" s="36">
        <v>45632</v>
      </c>
      <c r="H2757" s="19">
        <v>0</v>
      </c>
      <c r="I2757" s="19">
        <v>1</v>
      </c>
      <c r="J2757" s="19">
        <v>0</v>
      </c>
      <c r="L2757" s="19">
        <v>1</v>
      </c>
      <c r="O2757" s="19">
        <v>1332157</v>
      </c>
      <c r="P2757" s="229">
        <v>45632.011296296296</v>
      </c>
      <c r="Q2757" s="19">
        <v>1332.1569999999999</v>
      </c>
      <c r="R2757" s="19" t="s">
        <v>55</v>
      </c>
      <c r="S2757" s="62" t="s">
        <v>56</v>
      </c>
    </row>
    <row r="2758" spans="1:19" x14ac:dyDescent="0.25">
      <c r="A2758" s="62" t="s">
        <v>56</v>
      </c>
      <c r="B2758" s="19">
        <v>30256987</v>
      </c>
      <c r="C2758" s="19" t="s">
        <v>7559</v>
      </c>
      <c r="D2758" s="19">
        <v>377304</v>
      </c>
      <c r="E2758" s="19">
        <v>4595714</v>
      </c>
      <c r="F2758" s="19">
        <v>23</v>
      </c>
      <c r="G2758" s="36">
        <v>45632</v>
      </c>
      <c r="H2758" s="19">
        <v>0</v>
      </c>
      <c r="I2758" s="19">
        <v>0</v>
      </c>
      <c r="J2758" s="19">
        <v>0</v>
      </c>
      <c r="L2758" s="19">
        <v>2</v>
      </c>
      <c r="O2758" s="19">
        <v>0</v>
      </c>
      <c r="P2758" s="229">
        <v>45632.011296296296</v>
      </c>
      <c r="Q2758" s="19">
        <v>0</v>
      </c>
      <c r="R2758" s="19" t="s">
        <v>55</v>
      </c>
      <c r="S2758" s="62" t="s">
        <v>56</v>
      </c>
    </row>
    <row r="2759" spans="1:19" x14ac:dyDescent="0.25">
      <c r="A2759" s="62" t="s">
        <v>181</v>
      </c>
      <c r="B2759" s="19">
        <v>34712908</v>
      </c>
      <c r="C2759" s="19" t="s">
        <v>7588</v>
      </c>
      <c r="D2759" s="19">
        <v>377308</v>
      </c>
      <c r="E2759" s="19">
        <v>4595714</v>
      </c>
      <c r="F2759" s="19">
        <v>1</v>
      </c>
      <c r="G2759" s="36">
        <v>45628</v>
      </c>
      <c r="H2759" s="19">
        <v>0</v>
      </c>
      <c r="I2759" s="19">
        <v>0</v>
      </c>
      <c r="J2759" s="19">
        <v>0</v>
      </c>
      <c r="L2759" s="19">
        <v>0</v>
      </c>
      <c r="O2759" s="19">
        <v>3</v>
      </c>
      <c r="P2759" s="229">
        <v>45628.347824074073</v>
      </c>
      <c r="Q2759" s="19">
        <v>3.0000000000000001E-3</v>
      </c>
      <c r="R2759" s="19" t="s">
        <v>43</v>
      </c>
      <c r="S2759" s="62" t="s">
        <v>181</v>
      </c>
    </row>
    <row r="2760" spans="1:19" x14ac:dyDescent="0.25">
      <c r="A2760" s="62" t="s">
        <v>181</v>
      </c>
      <c r="B2760" s="19">
        <v>34712908</v>
      </c>
      <c r="C2760" s="19" t="s">
        <v>7588</v>
      </c>
      <c r="D2760" s="19">
        <v>377308</v>
      </c>
      <c r="E2760" s="19">
        <v>4595714</v>
      </c>
      <c r="F2760" s="19">
        <v>2</v>
      </c>
      <c r="G2760" s="36">
        <v>45628</v>
      </c>
      <c r="H2760" s="19">
        <v>0</v>
      </c>
      <c r="I2760" s="19">
        <v>0</v>
      </c>
      <c r="J2760" s="19">
        <v>0</v>
      </c>
      <c r="L2760" s="19">
        <v>1</v>
      </c>
      <c r="O2760" s="19">
        <v>5597</v>
      </c>
      <c r="P2760" s="229">
        <v>45628.347893518519</v>
      </c>
      <c r="Q2760" s="19">
        <v>5.5970000000000004</v>
      </c>
      <c r="R2760" s="19" t="s">
        <v>43</v>
      </c>
      <c r="S2760" s="62" t="s">
        <v>181</v>
      </c>
    </row>
    <row r="2761" spans="1:19" x14ac:dyDescent="0.25">
      <c r="A2761" s="62" t="s">
        <v>181</v>
      </c>
      <c r="B2761" s="19">
        <v>34712908</v>
      </c>
      <c r="C2761" s="19" t="s">
        <v>7588</v>
      </c>
      <c r="D2761" s="19">
        <v>377308</v>
      </c>
      <c r="E2761" s="19">
        <v>4595714</v>
      </c>
      <c r="F2761" s="19">
        <v>3</v>
      </c>
      <c r="G2761" s="36">
        <v>45628</v>
      </c>
      <c r="H2761" s="19">
        <v>0</v>
      </c>
      <c r="I2761" s="19">
        <v>1</v>
      </c>
      <c r="J2761" s="19">
        <v>0</v>
      </c>
      <c r="L2761" s="19">
        <v>1</v>
      </c>
      <c r="O2761" s="19">
        <v>37960</v>
      </c>
      <c r="P2761" s="229">
        <v>45628.348333333335</v>
      </c>
      <c r="Q2761" s="19">
        <v>37.96</v>
      </c>
      <c r="R2761" s="19" t="s">
        <v>43</v>
      </c>
      <c r="S2761" s="62" t="s">
        <v>181</v>
      </c>
    </row>
    <row r="2762" spans="1:19" x14ac:dyDescent="0.25">
      <c r="A2762" s="62" t="s">
        <v>181</v>
      </c>
      <c r="B2762" s="19">
        <v>34712908</v>
      </c>
      <c r="C2762" s="19" t="s">
        <v>7588</v>
      </c>
      <c r="D2762" s="19">
        <v>377308</v>
      </c>
      <c r="E2762" s="19">
        <v>4595714</v>
      </c>
      <c r="F2762" s="19">
        <v>4</v>
      </c>
      <c r="G2762" s="36">
        <v>45628</v>
      </c>
      <c r="H2762" s="19">
        <v>0</v>
      </c>
      <c r="I2762" s="19">
        <v>0</v>
      </c>
      <c r="J2762" s="19">
        <v>1936</v>
      </c>
      <c r="K2762" s="19" t="s">
        <v>164</v>
      </c>
      <c r="L2762" s="19">
        <v>1</v>
      </c>
      <c r="O2762" s="19">
        <v>9032587</v>
      </c>
      <c r="P2762" s="229">
        <v>45628.452881944446</v>
      </c>
      <c r="Q2762" s="19">
        <v>9032.5869999999995</v>
      </c>
      <c r="R2762" s="19" t="s">
        <v>43</v>
      </c>
      <c r="S2762" s="62" t="s">
        <v>181</v>
      </c>
    </row>
    <row r="2763" spans="1:19" x14ac:dyDescent="0.25">
      <c r="A2763" s="62" t="s">
        <v>181</v>
      </c>
      <c r="B2763" s="19">
        <v>34712908</v>
      </c>
      <c r="C2763" s="19" t="s">
        <v>7588</v>
      </c>
      <c r="D2763" s="19">
        <v>377308</v>
      </c>
      <c r="E2763" s="19">
        <v>4595714</v>
      </c>
      <c r="F2763" s="19">
        <v>5</v>
      </c>
      <c r="G2763" s="36">
        <v>45628</v>
      </c>
      <c r="H2763" s="19">
        <v>0</v>
      </c>
      <c r="I2763" s="19">
        <v>0</v>
      </c>
      <c r="J2763" s="19">
        <v>1934</v>
      </c>
      <c r="K2763" s="19" t="s">
        <v>160</v>
      </c>
      <c r="L2763" s="19">
        <v>1</v>
      </c>
      <c r="O2763" s="19">
        <v>996580</v>
      </c>
      <c r="P2763" s="229">
        <v>45628.464409722219</v>
      </c>
      <c r="Q2763" s="19">
        <v>996.58</v>
      </c>
      <c r="R2763" s="19" t="s">
        <v>43</v>
      </c>
      <c r="S2763" s="62" t="s">
        <v>181</v>
      </c>
    </row>
    <row r="2764" spans="1:19" x14ac:dyDescent="0.25">
      <c r="A2764" s="62" t="s">
        <v>181</v>
      </c>
      <c r="B2764" s="19">
        <v>34712908</v>
      </c>
      <c r="C2764" s="19" t="s">
        <v>7588</v>
      </c>
      <c r="D2764" s="19">
        <v>377308</v>
      </c>
      <c r="E2764" s="19">
        <v>4595714</v>
      </c>
      <c r="F2764" s="19">
        <v>6</v>
      </c>
      <c r="G2764" s="36">
        <v>45628</v>
      </c>
      <c r="H2764" s="19">
        <v>0</v>
      </c>
      <c r="I2764" s="19">
        <v>0</v>
      </c>
      <c r="J2764" s="19">
        <v>1936</v>
      </c>
      <c r="K2764" s="19" t="s">
        <v>164</v>
      </c>
      <c r="L2764" s="19">
        <v>1</v>
      </c>
      <c r="O2764" s="19">
        <v>3282363</v>
      </c>
      <c r="P2764" s="229">
        <v>45628.502395833333</v>
      </c>
      <c r="Q2764" s="19">
        <v>3282.3629999999998</v>
      </c>
      <c r="R2764" s="19" t="s">
        <v>43</v>
      </c>
      <c r="S2764" s="62" t="s">
        <v>181</v>
      </c>
    </row>
    <row r="2765" spans="1:19" x14ac:dyDescent="0.25">
      <c r="A2765" s="62" t="s">
        <v>181</v>
      </c>
      <c r="B2765" s="19">
        <v>34712908</v>
      </c>
      <c r="C2765" s="19" t="s">
        <v>7588</v>
      </c>
      <c r="D2765" s="19">
        <v>377308</v>
      </c>
      <c r="E2765" s="19">
        <v>4595714</v>
      </c>
      <c r="F2765" s="19">
        <v>7</v>
      </c>
      <c r="G2765" s="36">
        <v>45628</v>
      </c>
      <c r="H2765" s="19">
        <v>0</v>
      </c>
      <c r="I2765" s="19">
        <v>1</v>
      </c>
      <c r="J2765" s="19">
        <v>0</v>
      </c>
      <c r="L2765" s="19">
        <v>1</v>
      </c>
      <c r="O2765" s="19">
        <v>1521767</v>
      </c>
      <c r="P2765" s="229">
        <v>45628.520011574074</v>
      </c>
      <c r="Q2765" s="19">
        <v>1521.7670000000001</v>
      </c>
      <c r="R2765" s="19" t="s">
        <v>43</v>
      </c>
      <c r="S2765" s="62" t="s">
        <v>181</v>
      </c>
    </row>
    <row r="2766" spans="1:19" x14ac:dyDescent="0.25">
      <c r="A2766" s="62" t="s">
        <v>181</v>
      </c>
      <c r="B2766" s="19">
        <v>34712908</v>
      </c>
      <c r="C2766" s="19" t="s">
        <v>7588</v>
      </c>
      <c r="D2766" s="19">
        <v>377308</v>
      </c>
      <c r="E2766" s="19">
        <v>4595714</v>
      </c>
      <c r="F2766" s="19">
        <v>8</v>
      </c>
      <c r="G2766" s="36">
        <v>45628</v>
      </c>
      <c r="H2766" s="19">
        <v>0</v>
      </c>
      <c r="I2766" s="19">
        <v>0</v>
      </c>
      <c r="J2766" s="19">
        <v>-3</v>
      </c>
      <c r="K2766" s="19" t="s">
        <v>185</v>
      </c>
      <c r="L2766" s="19">
        <v>1</v>
      </c>
      <c r="O2766" s="19">
        <v>5770</v>
      </c>
      <c r="P2766" s="229">
        <v>45628.52008101852</v>
      </c>
      <c r="Q2766" s="19">
        <v>5.77</v>
      </c>
      <c r="R2766" s="19" t="s">
        <v>43</v>
      </c>
      <c r="S2766" s="62" t="s">
        <v>181</v>
      </c>
    </row>
    <row r="2767" spans="1:19" x14ac:dyDescent="0.25">
      <c r="A2767" s="62" t="s">
        <v>181</v>
      </c>
      <c r="B2767" s="19">
        <v>34712908</v>
      </c>
      <c r="C2767" s="19" t="s">
        <v>7588</v>
      </c>
      <c r="D2767" s="19">
        <v>377308</v>
      </c>
      <c r="E2767" s="19">
        <v>4595714</v>
      </c>
      <c r="F2767" s="19">
        <v>9</v>
      </c>
      <c r="G2767" s="36">
        <v>45628</v>
      </c>
      <c r="H2767" s="19">
        <v>1</v>
      </c>
      <c r="I2767" s="19">
        <v>0</v>
      </c>
      <c r="J2767" s="19">
        <v>0</v>
      </c>
      <c r="L2767" s="19">
        <v>1</v>
      </c>
      <c r="M2767" s="19">
        <v>4010427</v>
      </c>
      <c r="N2767" s="19" t="s">
        <v>215</v>
      </c>
      <c r="O2767" s="19">
        <v>513116</v>
      </c>
      <c r="P2767" s="229">
        <v>45628.526018518518</v>
      </c>
      <c r="Q2767" s="19">
        <v>513.11599999999999</v>
      </c>
      <c r="R2767" s="19" t="s">
        <v>43</v>
      </c>
      <c r="S2767" s="62" t="s">
        <v>181</v>
      </c>
    </row>
    <row r="2768" spans="1:19" x14ac:dyDescent="0.25">
      <c r="A2768" s="62" t="s">
        <v>181</v>
      </c>
      <c r="B2768" s="19">
        <v>34712908</v>
      </c>
      <c r="C2768" s="19" t="s">
        <v>7588</v>
      </c>
      <c r="D2768" s="19">
        <v>377308</v>
      </c>
      <c r="E2768" s="19">
        <v>4595714</v>
      </c>
      <c r="F2768" s="19">
        <v>10</v>
      </c>
      <c r="G2768" s="36">
        <v>45628</v>
      </c>
      <c r="H2768" s="19">
        <v>0</v>
      </c>
      <c r="I2768" s="19">
        <v>0</v>
      </c>
      <c r="J2768" s="19">
        <v>1938</v>
      </c>
      <c r="K2768" s="19" t="s">
        <v>163</v>
      </c>
      <c r="L2768" s="19">
        <v>1</v>
      </c>
      <c r="M2768" s="19">
        <v>4010427</v>
      </c>
      <c r="N2768" s="19" t="s">
        <v>215</v>
      </c>
      <c r="O2768" s="19">
        <v>643664</v>
      </c>
      <c r="P2768" s="229">
        <v>45628.533472222225</v>
      </c>
      <c r="Q2768" s="19">
        <v>643.66399999999999</v>
      </c>
      <c r="R2768" s="19" t="s">
        <v>43</v>
      </c>
      <c r="S2768" s="62" t="s">
        <v>181</v>
      </c>
    </row>
    <row r="2769" spans="1:19" x14ac:dyDescent="0.25">
      <c r="A2769" s="62" t="s">
        <v>181</v>
      </c>
      <c r="B2769" s="19">
        <v>34712908</v>
      </c>
      <c r="C2769" s="19" t="s">
        <v>7588</v>
      </c>
      <c r="D2769" s="19">
        <v>377308</v>
      </c>
      <c r="E2769" s="19">
        <v>4595714</v>
      </c>
      <c r="F2769" s="19">
        <v>11</v>
      </c>
      <c r="G2769" s="36">
        <v>45628</v>
      </c>
      <c r="H2769" s="19">
        <v>0</v>
      </c>
      <c r="I2769" s="19">
        <v>1</v>
      </c>
      <c r="J2769" s="19">
        <v>0</v>
      </c>
      <c r="L2769" s="19">
        <v>1</v>
      </c>
      <c r="O2769" s="19">
        <v>470586</v>
      </c>
      <c r="P2769" s="229">
        <v>45628.538912037038</v>
      </c>
      <c r="Q2769" s="19">
        <v>470.58600000000001</v>
      </c>
      <c r="R2769" s="19" t="s">
        <v>43</v>
      </c>
      <c r="S2769" s="62" t="s">
        <v>181</v>
      </c>
    </row>
    <row r="2770" spans="1:19" x14ac:dyDescent="0.25">
      <c r="A2770" s="62" t="s">
        <v>181</v>
      </c>
      <c r="B2770" s="19">
        <v>34712908</v>
      </c>
      <c r="C2770" s="19" t="s">
        <v>7588</v>
      </c>
      <c r="D2770" s="19">
        <v>377308</v>
      </c>
      <c r="E2770" s="19">
        <v>4595714</v>
      </c>
      <c r="F2770" s="19">
        <v>12</v>
      </c>
      <c r="G2770" s="36">
        <v>45628</v>
      </c>
      <c r="H2770" s="19">
        <v>0</v>
      </c>
      <c r="I2770" s="19">
        <v>0</v>
      </c>
      <c r="J2770" s="19">
        <v>1933</v>
      </c>
      <c r="K2770" s="19" t="s">
        <v>167</v>
      </c>
      <c r="L2770" s="19">
        <v>1</v>
      </c>
      <c r="O2770" s="19">
        <v>3605827</v>
      </c>
      <c r="P2770" s="229">
        <v>45628.580648148149</v>
      </c>
      <c r="Q2770" s="19">
        <v>3605.8270000000002</v>
      </c>
      <c r="R2770" s="19" t="s">
        <v>43</v>
      </c>
      <c r="S2770" s="62" t="s">
        <v>181</v>
      </c>
    </row>
    <row r="2771" spans="1:19" x14ac:dyDescent="0.25">
      <c r="A2771" s="62" t="s">
        <v>181</v>
      </c>
      <c r="B2771" s="19">
        <v>34712908</v>
      </c>
      <c r="C2771" s="19" t="s">
        <v>7588</v>
      </c>
      <c r="D2771" s="19">
        <v>377308</v>
      </c>
      <c r="E2771" s="19">
        <v>4595714</v>
      </c>
      <c r="F2771" s="19">
        <v>13</v>
      </c>
      <c r="G2771" s="36">
        <v>45628</v>
      </c>
      <c r="H2771" s="19">
        <v>0</v>
      </c>
      <c r="I2771" s="19">
        <v>1</v>
      </c>
      <c r="J2771" s="19">
        <v>0</v>
      </c>
      <c r="L2771" s="19">
        <v>1</v>
      </c>
      <c r="O2771" s="19">
        <v>2228187</v>
      </c>
      <c r="P2771" s="229">
        <v>45628.606435185182</v>
      </c>
      <c r="Q2771" s="19">
        <v>2228.1869999999999</v>
      </c>
      <c r="R2771" s="19" t="s">
        <v>43</v>
      </c>
      <c r="S2771" s="62" t="s">
        <v>181</v>
      </c>
    </row>
    <row r="2772" spans="1:19" x14ac:dyDescent="0.25">
      <c r="A2772" s="62" t="s">
        <v>181</v>
      </c>
      <c r="B2772" s="19">
        <v>34712908</v>
      </c>
      <c r="C2772" s="19" t="s">
        <v>7588</v>
      </c>
      <c r="D2772" s="19">
        <v>377308</v>
      </c>
      <c r="E2772" s="19">
        <v>4595714</v>
      </c>
      <c r="F2772" s="19">
        <v>14</v>
      </c>
      <c r="G2772" s="36">
        <v>45628</v>
      </c>
      <c r="H2772" s="19">
        <v>0</v>
      </c>
      <c r="I2772" s="19">
        <v>0</v>
      </c>
      <c r="J2772" s="19">
        <v>-3</v>
      </c>
      <c r="K2772" s="19" t="s">
        <v>185</v>
      </c>
      <c r="L2772" s="19">
        <v>1</v>
      </c>
      <c r="O2772" s="19">
        <v>9056</v>
      </c>
      <c r="P2772" s="229">
        <v>45628.606539351851</v>
      </c>
      <c r="Q2772" s="19">
        <v>9.0559999999999992</v>
      </c>
      <c r="R2772" s="19" t="s">
        <v>43</v>
      </c>
      <c r="S2772" s="62" t="s">
        <v>181</v>
      </c>
    </row>
    <row r="2773" spans="1:19" x14ac:dyDescent="0.25">
      <c r="A2773" s="62" t="s">
        <v>181</v>
      </c>
      <c r="B2773" s="19">
        <v>34712908</v>
      </c>
      <c r="C2773" s="19" t="s">
        <v>7588</v>
      </c>
      <c r="D2773" s="19">
        <v>377308</v>
      </c>
      <c r="E2773" s="19">
        <v>4595714</v>
      </c>
      <c r="F2773" s="19">
        <v>15</v>
      </c>
      <c r="G2773" s="36">
        <v>45628</v>
      </c>
      <c r="H2773" s="19">
        <v>1</v>
      </c>
      <c r="I2773" s="19">
        <v>0</v>
      </c>
      <c r="J2773" s="19">
        <v>0</v>
      </c>
      <c r="L2773" s="19">
        <v>1</v>
      </c>
      <c r="M2773" s="19">
        <v>4010427</v>
      </c>
      <c r="N2773" s="19" t="s">
        <v>215</v>
      </c>
      <c r="O2773" s="19">
        <v>353720</v>
      </c>
      <c r="P2773" s="229">
        <v>45628.610636574071</v>
      </c>
      <c r="Q2773" s="19">
        <v>353.72</v>
      </c>
      <c r="R2773" s="19" t="s">
        <v>43</v>
      </c>
      <c r="S2773" s="62" t="s">
        <v>181</v>
      </c>
    </row>
    <row r="2774" spans="1:19" x14ac:dyDescent="0.25">
      <c r="A2774" s="62" t="s">
        <v>181</v>
      </c>
      <c r="B2774" s="19">
        <v>34712908</v>
      </c>
      <c r="C2774" s="19" t="s">
        <v>7588</v>
      </c>
      <c r="D2774" s="19">
        <v>377308</v>
      </c>
      <c r="E2774" s="19">
        <v>4595714</v>
      </c>
      <c r="F2774" s="19">
        <v>16</v>
      </c>
      <c r="G2774" s="36">
        <v>45628</v>
      </c>
      <c r="H2774" s="19">
        <v>0</v>
      </c>
      <c r="I2774" s="19">
        <v>0</v>
      </c>
      <c r="J2774" s="19">
        <v>1938</v>
      </c>
      <c r="K2774" s="19" t="s">
        <v>163</v>
      </c>
      <c r="L2774" s="19">
        <v>1</v>
      </c>
      <c r="M2774" s="19">
        <v>4010427</v>
      </c>
      <c r="N2774" s="19" t="s">
        <v>215</v>
      </c>
      <c r="O2774" s="19">
        <v>284464</v>
      </c>
      <c r="P2774" s="229">
        <v>45628.613935185182</v>
      </c>
      <c r="Q2774" s="19">
        <v>284.464</v>
      </c>
      <c r="R2774" s="19" t="s">
        <v>43</v>
      </c>
      <c r="S2774" s="62" t="s">
        <v>181</v>
      </c>
    </row>
    <row r="2775" spans="1:19" x14ac:dyDescent="0.25">
      <c r="A2775" s="62" t="s">
        <v>181</v>
      </c>
      <c r="B2775" s="19">
        <v>34712908</v>
      </c>
      <c r="C2775" s="19" t="s">
        <v>7588</v>
      </c>
      <c r="D2775" s="19">
        <v>377308</v>
      </c>
      <c r="E2775" s="19">
        <v>4595714</v>
      </c>
      <c r="F2775" s="19">
        <v>17</v>
      </c>
      <c r="G2775" s="36">
        <v>45628</v>
      </c>
      <c r="H2775" s="19">
        <v>0</v>
      </c>
      <c r="I2775" s="19">
        <v>1</v>
      </c>
      <c r="J2775" s="19">
        <v>0</v>
      </c>
      <c r="L2775" s="19">
        <v>1</v>
      </c>
      <c r="O2775" s="19">
        <v>1073520</v>
      </c>
      <c r="P2775" s="229">
        <v>45628.626354166663</v>
      </c>
      <c r="Q2775" s="19">
        <v>1073.52</v>
      </c>
      <c r="R2775" s="19" t="s">
        <v>43</v>
      </c>
      <c r="S2775" s="62" t="s">
        <v>181</v>
      </c>
    </row>
    <row r="2776" spans="1:19" x14ac:dyDescent="0.25">
      <c r="A2776" s="62" t="s">
        <v>181</v>
      </c>
      <c r="B2776" s="19">
        <v>34712908</v>
      </c>
      <c r="C2776" s="19" t="s">
        <v>7588</v>
      </c>
      <c r="D2776" s="19">
        <v>377308</v>
      </c>
      <c r="E2776" s="19">
        <v>4595714</v>
      </c>
      <c r="F2776" s="19">
        <v>18</v>
      </c>
      <c r="G2776" s="36">
        <v>45628</v>
      </c>
      <c r="H2776" s="19">
        <v>1</v>
      </c>
      <c r="I2776" s="19">
        <v>0</v>
      </c>
      <c r="J2776" s="19">
        <v>0</v>
      </c>
      <c r="L2776" s="19">
        <v>1</v>
      </c>
      <c r="M2776" s="19">
        <v>431941</v>
      </c>
      <c r="N2776" s="19" t="s">
        <v>214</v>
      </c>
      <c r="O2776" s="19">
        <v>690143</v>
      </c>
      <c r="P2776" s="229">
        <v>45628.634340277778</v>
      </c>
      <c r="Q2776" s="19">
        <v>690.14300000000003</v>
      </c>
      <c r="R2776" s="19" t="s">
        <v>43</v>
      </c>
      <c r="S2776" s="62" t="s">
        <v>181</v>
      </c>
    </row>
    <row r="2777" spans="1:19" x14ac:dyDescent="0.25">
      <c r="A2777" s="62" t="s">
        <v>181</v>
      </c>
      <c r="B2777" s="19">
        <v>34712908</v>
      </c>
      <c r="C2777" s="19" t="s">
        <v>7588</v>
      </c>
      <c r="D2777" s="19">
        <v>377308</v>
      </c>
      <c r="E2777" s="19">
        <v>4595714</v>
      </c>
      <c r="F2777" s="19">
        <v>19</v>
      </c>
      <c r="G2777" s="36">
        <v>45628</v>
      </c>
      <c r="H2777" s="19">
        <v>0</v>
      </c>
      <c r="I2777" s="19">
        <v>0</v>
      </c>
      <c r="J2777" s="19">
        <v>1938</v>
      </c>
      <c r="K2777" s="19" t="s">
        <v>163</v>
      </c>
      <c r="L2777" s="19">
        <v>1</v>
      </c>
      <c r="M2777" s="19">
        <v>431941</v>
      </c>
      <c r="N2777" s="19" t="s">
        <v>214</v>
      </c>
      <c r="O2777" s="19">
        <v>396873</v>
      </c>
      <c r="P2777" s="229">
        <v>45628.638935185183</v>
      </c>
      <c r="Q2777" s="19">
        <v>396.87299999999999</v>
      </c>
      <c r="R2777" s="19" t="s">
        <v>43</v>
      </c>
      <c r="S2777" s="62" t="s">
        <v>181</v>
      </c>
    </row>
    <row r="2778" spans="1:19" x14ac:dyDescent="0.25">
      <c r="A2778" s="62" t="s">
        <v>181</v>
      </c>
      <c r="B2778" s="19">
        <v>34712908</v>
      </c>
      <c r="C2778" s="19" t="s">
        <v>7588</v>
      </c>
      <c r="D2778" s="19">
        <v>377308</v>
      </c>
      <c r="E2778" s="19">
        <v>4595714</v>
      </c>
      <c r="F2778" s="19">
        <v>20</v>
      </c>
      <c r="G2778" s="36">
        <v>45628</v>
      </c>
      <c r="H2778" s="19">
        <v>0</v>
      </c>
      <c r="I2778" s="19">
        <v>1</v>
      </c>
      <c r="J2778" s="19">
        <v>0</v>
      </c>
      <c r="L2778" s="19">
        <v>1</v>
      </c>
      <c r="O2778" s="19">
        <v>52280</v>
      </c>
      <c r="P2778" s="229">
        <v>45628.639537037037</v>
      </c>
      <c r="Q2778" s="19">
        <v>52.28</v>
      </c>
      <c r="R2778" s="19" t="s">
        <v>43</v>
      </c>
      <c r="S2778" s="62" t="s">
        <v>181</v>
      </c>
    </row>
    <row r="2779" spans="1:19" x14ac:dyDescent="0.25">
      <c r="A2779" s="62" t="s">
        <v>181</v>
      </c>
      <c r="B2779" s="19">
        <v>34712908</v>
      </c>
      <c r="C2779" s="19" t="s">
        <v>7588</v>
      </c>
      <c r="D2779" s="19">
        <v>377308</v>
      </c>
      <c r="E2779" s="19">
        <v>4595714</v>
      </c>
      <c r="F2779" s="19">
        <v>21</v>
      </c>
      <c r="G2779" s="36">
        <v>45628</v>
      </c>
      <c r="H2779" s="19">
        <v>0</v>
      </c>
      <c r="I2779" s="19">
        <v>0</v>
      </c>
      <c r="J2779" s="19">
        <v>-3</v>
      </c>
      <c r="K2779" s="19" t="s">
        <v>185</v>
      </c>
      <c r="L2779" s="19">
        <v>1</v>
      </c>
      <c r="O2779" s="19">
        <v>8317</v>
      </c>
      <c r="P2779" s="229">
        <v>45628.639641203707</v>
      </c>
      <c r="Q2779" s="19">
        <v>8.3170000000000002</v>
      </c>
      <c r="R2779" s="19" t="s">
        <v>43</v>
      </c>
      <c r="S2779" s="62" t="s">
        <v>181</v>
      </c>
    </row>
    <row r="2780" spans="1:19" x14ac:dyDescent="0.25">
      <c r="A2780" s="62" t="s">
        <v>181</v>
      </c>
      <c r="B2780" s="19">
        <v>34712908</v>
      </c>
      <c r="C2780" s="19" t="s">
        <v>7588</v>
      </c>
      <c r="D2780" s="19">
        <v>377308</v>
      </c>
      <c r="E2780" s="19">
        <v>4595714</v>
      </c>
      <c r="F2780" s="19">
        <v>22</v>
      </c>
      <c r="G2780" s="36">
        <v>45628</v>
      </c>
      <c r="H2780" s="19">
        <v>1</v>
      </c>
      <c r="I2780" s="19">
        <v>0</v>
      </c>
      <c r="J2780" s="19">
        <v>0</v>
      </c>
      <c r="L2780" s="19">
        <v>1</v>
      </c>
      <c r="M2780" s="19">
        <v>4010427</v>
      </c>
      <c r="N2780" s="19" t="s">
        <v>215</v>
      </c>
      <c r="O2780" s="19">
        <v>208677</v>
      </c>
      <c r="P2780" s="229">
        <v>45628.642048611109</v>
      </c>
      <c r="Q2780" s="19">
        <v>208.67699999999999</v>
      </c>
      <c r="R2780" s="19" t="s">
        <v>43</v>
      </c>
      <c r="S2780" s="62" t="s">
        <v>181</v>
      </c>
    </row>
    <row r="2781" spans="1:19" x14ac:dyDescent="0.25">
      <c r="A2781" s="62" t="s">
        <v>181</v>
      </c>
      <c r="B2781" s="19">
        <v>34712908</v>
      </c>
      <c r="C2781" s="19" t="s">
        <v>7588</v>
      </c>
      <c r="D2781" s="19">
        <v>377308</v>
      </c>
      <c r="E2781" s="19">
        <v>4595714</v>
      </c>
      <c r="F2781" s="19">
        <v>23</v>
      </c>
      <c r="G2781" s="36">
        <v>45628</v>
      </c>
      <c r="H2781" s="19">
        <v>0</v>
      </c>
      <c r="I2781" s="19">
        <v>0</v>
      </c>
      <c r="J2781" s="19">
        <v>1938</v>
      </c>
      <c r="K2781" s="19" t="s">
        <v>163</v>
      </c>
      <c r="L2781" s="19">
        <v>1</v>
      </c>
      <c r="M2781" s="19">
        <v>4010427</v>
      </c>
      <c r="N2781" s="19" t="s">
        <v>215</v>
      </c>
      <c r="O2781" s="19">
        <v>293866</v>
      </c>
      <c r="P2781" s="229">
        <v>45628.645451388889</v>
      </c>
      <c r="Q2781" s="19">
        <v>293.86599999999999</v>
      </c>
      <c r="R2781" s="19" t="s">
        <v>43</v>
      </c>
      <c r="S2781" s="62" t="s">
        <v>181</v>
      </c>
    </row>
    <row r="2782" spans="1:19" x14ac:dyDescent="0.25">
      <c r="A2782" s="62" t="s">
        <v>181</v>
      </c>
      <c r="B2782" s="19">
        <v>34712908</v>
      </c>
      <c r="C2782" s="19" t="s">
        <v>7588</v>
      </c>
      <c r="D2782" s="19">
        <v>377308</v>
      </c>
      <c r="E2782" s="19">
        <v>4595714</v>
      </c>
      <c r="F2782" s="19">
        <v>24</v>
      </c>
      <c r="G2782" s="36">
        <v>45628</v>
      </c>
      <c r="H2782" s="19">
        <v>0</v>
      </c>
      <c r="I2782" s="19">
        <v>1</v>
      </c>
      <c r="J2782" s="19">
        <v>0</v>
      </c>
      <c r="L2782" s="19">
        <v>1</v>
      </c>
      <c r="O2782" s="19">
        <v>2434</v>
      </c>
      <c r="P2782" s="229">
        <v>45628.645486111112</v>
      </c>
      <c r="Q2782" s="19">
        <v>2.4340000000000002</v>
      </c>
      <c r="R2782" s="19" t="s">
        <v>43</v>
      </c>
      <c r="S2782" s="62" t="s">
        <v>181</v>
      </c>
    </row>
    <row r="2783" spans="1:19" x14ac:dyDescent="0.25">
      <c r="A2783" s="62" t="s">
        <v>181</v>
      </c>
      <c r="B2783" s="19">
        <v>34712908</v>
      </c>
      <c r="C2783" s="19" t="s">
        <v>7588</v>
      </c>
      <c r="D2783" s="19">
        <v>377308</v>
      </c>
      <c r="E2783" s="19">
        <v>4595714</v>
      </c>
      <c r="F2783" s="19">
        <v>25</v>
      </c>
      <c r="G2783" s="36">
        <v>45628</v>
      </c>
      <c r="H2783" s="19">
        <v>0</v>
      </c>
      <c r="I2783" s="19">
        <v>0</v>
      </c>
      <c r="J2783" s="19">
        <v>1936</v>
      </c>
      <c r="K2783" s="19" t="s">
        <v>164</v>
      </c>
      <c r="L2783" s="19">
        <v>1</v>
      </c>
      <c r="O2783" s="19">
        <v>5918783</v>
      </c>
      <c r="P2783" s="229">
        <v>45628.713993055557</v>
      </c>
      <c r="Q2783" s="19">
        <v>5918.7830000000004</v>
      </c>
      <c r="R2783" s="19" t="s">
        <v>43</v>
      </c>
      <c r="S2783" s="62" t="s">
        <v>181</v>
      </c>
    </row>
    <row r="2784" spans="1:19" x14ac:dyDescent="0.25">
      <c r="A2784" s="62" t="s">
        <v>181</v>
      </c>
      <c r="B2784" s="19">
        <v>34712908</v>
      </c>
      <c r="C2784" s="19" t="s">
        <v>7588</v>
      </c>
      <c r="D2784" s="19">
        <v>377308</v>
      </c>
      <c r="E2784" s="19">
        <v>4595714</v>
      </c>
      <c r="F2784" s="19">
        <v>26</v>
      </c>
      <c r="G2784" s="36">
        <v>45628</v>
      </c>
      <c r="H2784" s="19">
        <v>0</v>
      </c>
      <c r="I2784" s="19">
        <v>1</v>
      </c>
      <c r="J2784" s="19">
        <v>0</v>
      </c>
      <c r="L2784" s="19">
        <v>1</v>
      </c>
      <c r="O2784" s="19">
        <v>1331393</v>
      </c>
      <c r="P2784" s="229">
        <v>45628.729398148149</v>
      </c>
      <c r="Q2784" s="19">
        <v>1331.393</v>
      </c>
      <c r="R2784" s="19" t="s">
        <v>43</v>
      </c>
      <c r="S2784" s="62" t="s">
        <v>181</v>
      </c>
    </row>
    <row r="2785" spans="1:19" x14ac:dyDescent="0.25">
      <c r="A2785" s="62" t="s">
        <v>181</v>
      </c>
      <c r="B2785" s="19">
        <v>34712908</v>
      </c>
      <c r="C2785" s="19" t="s">
        <v>7588</v>
      </c>
      <c r="D2785" s="19">
        <v>377308</v>
      </c>
      <c r="E2785" s="19">
        <v>4595714</v>
      </c>
      <c r="F2785" s="19">
        <v>27</v>
      </c>
      <c r="G2785" s="36">
        <v>45628</v>
      </c>
      <c r="H2785" s="19">
        <v>0</v>
      </c>
      <c r="I2785" s="19">
        <v>0</v>
      </c>
      <c r="J2785" s="19">
        <v>0</v>
      </c>
      <c r="L2785" s="19">
        <v>2</v>
      </c>
      <c r="O2785" s="19">
        <v>0</v>
      </c>
      <c r="P2785" s="229">
        <v>45628.729398148149</v>
      </c>
      <c r="Q2785" s="19">
        <v>0</v>
      </c>
      <c r="R2785" s="19" t="s">
        <v>43</v>
      </c>
      <c r="S2785" s="62" t="s">
        <v>181</v>
      </c>
    </row>
    <row r="2786" spans="1:19" x14ac:dyDescent="0.25">
      <c r="A2786" s="62" t="s">
        <v>181</v>
      </c>
      <c r="B2786" s="19">
        <v>34712908</v>
      </c>
      <c r="C2786" s="19" t="s">
        <v>7588</v>
      </c>
      <c r="D2786" s="19">
        <v>377308</v>
      </c>
      <c r="E2786" s="19">
        <v>4595714</v>
      </c>
      <c r="F2786" s="19">
        <v>1</v>
      </c>
      <c r="G2786" s="36">
        <v>45629</v>
      </c>
      <c r="H2786" s="19">
        <v>0</v>
      </c>
      <c r="I2786" s="19">
        <v>0</v>
      </c>
      <c r="J2786" s="19">
        <v>0</v>
      </c>
      <c r="L2786" s="19">
        <v>0</v>
      </c>
      <c r="O2786" s="19">
        <v>3</v>
      </c>
      <c r="P2786" s="229">
        <v>45629.35355324074</v>
      </c>
      <c r="Q2786" s="19">
        <v>3.0000000000000001E-3</v>
      </c>
      <c r="R2786" s="19" t="s">
        <v>43</v>
      </c>
      <c r="S2786" s="62" t="s">
        <v>181</v>
      </c>
    </row>
    <row r="2787" spans="1:19" x14ac:dyDescent="0.25">
      <c r="A2787" s="62" t="s">
        <v>181</v>
      </c>
      <c r="B2787" s="19">
        <v>34712908</v>
      </c>
      <c r="C2787" s="19" t="s">
        <v>7588</v>
      </c>
      <c r="D2787" s="19">
        <v>377308</v>
      </c>
      <c r="E2787" s="19">
        <v>4595714</v>
      </c>
      <c r="F2787" s="19">
        <v>2</v>
      </c>
      <c r="G2787" s="36">
        <v>45629</v>
      </c>
      <c r="H2787" s="19">
        <v>0</v>
      </c>
      <c r="I2787" s="19">
        <v>0</v>
      </c>
      <c r="J2787" s="19">
        <v>0</v>
      </c>
      <c r="L2787" s="19">
        <v>1</v>
      </c>
      <c r="O2787" s="19">
        <v>5280</v>
      </c>
      <c r="P2787" s="229">
        <v>45629.353622685187</v>
      </c>
      <c r="Q2787" s="19">
        <v>5.28</v>
      </c>
      <c r="R2787" s="19" t="s">
        <v>43</v>
      </c>
      <c r="S2787" s="62" t="s">
        <v>181</v>
      </c>
    </row>
    <row r="2788" spans="1:19" x14ac:dyDescent="0.25">
      <c r="A2788" s="62" t="s">
        <v>181</v>
      </c>
      <c r="B2788" s="19">
        <v>34712908</v>
      </c>
      <c r="C2788" s="19" t="s">
        <v>7588</v>
      </c>
      <c r="D2788" s="19">
        <v>377308</v>
      </c>
      <c r="E2788" s="19">
        <v>4595714</v>
      </c>
      <c r="F2788" s="19">
        <v>3</v>
      </c>
      <c r="G2788" s="36">
        <v>45629</v>
      </c>
      <c r="H2788" s="19">
        <v>0</v>
      </c>
      <c r="I2788" s="19">
        <v>1</v>
      </c>
      <c r="J2788" s="19">
        <v>0</v>
      </c>
      <c r="L2788" s="19">
        <v>1</v>
      </c>
      <c r="O2788" s="19">
        <v>172740</v>
      </c>
      <c r="P2788" s="229">
        <v>45629.355613425927</v>
      </c>
      <c r="Q2788" s="19">
        <v>172.74</v>
      </c>
      <c r="R2788" s="19" t="s">
        <v>43</v>
      </c>
      <c r="S2788" s="62" t="s">
        <v>181</v>
      </c>
    </row>
    <row r="2789" spans="1:19" x14ac:dyDescent="0.25">
      <c r="A2789" s="62" t="s">
        <v>181</v>
      </c>
      <c r="B2789" s="19">
        <v>34712908</v>
      </c>
      <c r="C2789" s="19" t="s">
        <v>7588</v>
      </c>
      <c r="D2789" s="19">
        <v>377308</v>
      </c>
      <c r="E2789" s="19">
        <v>4595714</v>
      </c>
      <c r="F2789" s="19">
        <v>4</v>
      </c>
      <c r="G2789" s="36">
        <v>45629</v>
      </c>
      <c r="H2789" s="19">
        <v>0</v>
      </c>
      <c r="I2789" s="19">
        <v>0</v>
      </c>
      <c r="J2789" s="19">
        <v>1936</v>
      </c>
      <c r="K2789" s="19" t="s">
        <v>164</v>
      </c>
      <c r="L2789" s="19">
        <v>1</v>
      </c>
      <c r="O2789" s="19">
        <v>9582137</v>
      </c>
      <c r="P2789" s="229">
        <v>45629.466516203705</v>
      </c>
      <c r="Q2789" s="19">
        <v>9582.1370000000006</v>
      </c>
      <c r="R2789" s="19" t="s">
        <v>43</v>
      </c>
      <c r="S2789" s="62" t="s">
        <v>181</v>
      </c>
    </row>
    <row r="2790" spans="1:19" x14ac:dyDescent="0.25">
      <c r="A2790" s="62" t="s">
        <v>181</v>
      </c>
      <c r="B2790" s="19">
        <v>34712908</v>
      </c>
      <c r="C2790" s="19" t="s">
        <v>7588</v>
      </c>
      <c r="D2790" s="19">
        <v>377308</v>
      </c>
      <c r="E2790" s="19">
        <v>4595714</v>
      </c>
      <c r="F2790" s="19">
        <v>5</v>
      </c>
      <c r="G2790" s="36">
        <v>45629</v>
      </c>
      <c r="H2790" s="19">
        <v>0</v>
      </c>
      <c r="I2790" s="19">
        <v>0</v>
      </c>
      <c r="J2790" s="19">
        <v>1934</v>
      </c>
      <c r="K2790" s="19" t="s">
        <v>160</v>
      </c>
      <c r="L2790" s="19">
        <v>1</v>
      </c>
      <c r="O2790" s="19">
        <v>902370</v>
      </c>
      <c r="P2790" s="229">
        <v>45629.476967592593</v>
      </c>
      <c r="Q2790" s="19">
        <v>902.37</v>
      </c>
      <c r="R2790" s="19" t="s">
        <v>43</v>
      </c>
      <c r="S2790" s="62" t="s">
        <v>181</v>
      </c>
    </row>
    <row r="2791" spans="1:19" x14ac:dyDescent="0.25">
      <c r="A2791" s="62" t="s">
        <v>181</v>
      </c>
      <c r="B2791" s="19">
        <v>34712908</v>
      </c>
      <c r="C2791" s="19" t="s">
        <v>7588</v>
      </c>
      <c r="D2791" s="19">
        <v>377308</v>
      </c>
      <c r="E2791" s="19">
        <v>4595714</v>
      </c>
      <c r="F2791" s="19">
        <v>6</v>
      </c>
      <c r="G2791" s="36">
        <v>45629</v>
      </c>
      <c r="H2791" s="19">
        <v>0</v>
      </c>
      <c r="I2791" s="19">
        <v>0</v>
      </c>
      <c r="J2791" s="19">
        <v>1936</v>
      </c>
      <c r="K2791" s="19" t="s">
        <v>164</v>
      </c>
      <c r="L2791" s="19">
        <v>1</v>
      </c>
      <c r="O2791" s="19">
        <v>2396653</v>
      </c>
      <c r="P2791" s="229">
        <v>45629.504699074074</v>
      </c>
      <c r="Q2791" s="19">
        <v>2396.6529999999998</v>
      </c>
      <c r="R2791" s="19" t="s">
        <v>43</v>
      </c>
      <c r="S2791" s="62" t="s">
        <v>181</v>
      </c>
    </row>
    <row r="2792" spans="1:19" x14ac:dyDescent="0.25">
      <c r="A2792" s="62" t="s">
        <v>181</v>
      </c>
      <c r="B2792" s="19">
        <v>34712908</v>
      </c>
      <c r="C2792" s="19" t="s">
        <v>7588</v>
      </c>
      <c r="D2792" s="19">
        <v>377308</v>
      </c>
      <c r="E2792" s="19">
        <v>4595714</v>
      </c>
      <c r="F2792" s="19">
        <v>7</v>
      </c>
      <c r="G2792" s="36">
        <v>45629</v>
      </c>
      <c r="H2792" s="19">
        <v>0</v>
      </c>
      <c r="I2792" s="19">
        <v>1</v>
      </c>
      <c r="J2792" s="19">
        <v>0</v>
      </c>
      <c r="L2792" s="19">
        <v>1</v>
      </c>
      <c r="O2792" s="19">
        <v>1493507</v>
      </c>
      <c r="P2792" s="229">
        <v>45629.521990740737</v>
      </c>
      <c r="Q2792" s="19">
        <v>1493.5070000000001</v>
      </c>
      <c r="R2792" s="19" t="s">
        <v>43</v>
      </c>
      <c r="S2792" s="62" t="s">
        <v>181</v>
      </c>
    </row>
    <row r="2793" spans="1:19" x14ac:dyDescent="0.25">
      <c r="A2793" s="62" t="s">
        <v>181</v>
      </c>
      <c r="B2793" s="19">
        <v>34712908</v>
      </c>
      <c r="C2793" s="19" t="s">
        <v>7588</v>
      </c>
      <c r="D2793" s="19">
        <v>377308</v>
      </c>
      <c r="E2793" s="19">
        <v>4595714</v>
      </c>
      <c r="F2793" s="19">
        <v>8</v>
      </c>
      <c r="G2793" s="36">
        <v>45629</v>
      </c>
      <c r="H2793" s="19">
        <v>0</v>
      </c>
      <c r="I2793" s="19">
        <v>0</v>
      </c>
      <c r="J2793" s="19">
        <v>1933</v>
      </c>
      <c r="K2793" s="19" t="s">
        <v>167</v>
      </c>
      <c r="L2793" s="19">
        <v>1</v>
      </c>
      <c r="O2793" s="19">
        <v>3817270</v>
      </c>
      <c r="P2793" s="229">
        <v>45629.566168981481</v>
      </c>
      <c r="Q2793" s="19">
        <v>3817.27</v>
      </c>
      <c r="R2793" s="19" t="s">
        <v>43</v>
      </c>
      <c r="S2793" s="62" t="s">
        <v>181</v>
      </c>
    </row>
    <row r="2794" spans="1:19" x14ac:dyDescent="0.25">
      <c r="A2794" s="62" t="s">
        <v>181</v>
      </c>
      <c r="B2794" s="19">
        <v>34712908</v>
      </c>
      <c r="C2794" s="19" t="s">
        <v>7588</v>
      </c>
      <c r="D2794" s="19">
        <v>377308</v>
      </c>
      <c r="E2794" s="19">
        <v>4595714</v>
      </c>
      <c r="F2794" s="19">
        <v>9</v>
      </c>
      <c r="G2794" s="36">
        <v>45629</v>
      </c>
      <c r="H2794" s="19">
        <v>0</v>
      </c>
      <c r="I2794" s="19">
        <v>1</v>
      </c>
      <c r="J2794" s="19">
        <v>0</v>
      </c>
      <c r="L2794" s="19">
        <v>1</v>
      </c>
      <c r="O2794" s="19">
        <v>1346743</v>
      </c>
      <c r="P2794" s="229">
        <v>45629.581759259258</v>
      </c>
      <c r="Q2794" s="19">
        <v>1346.7429999999999</v>
      </c>
      <c r="R2794" s="19" t="s">
        <v>43</v>
      </c>
      <c r="S2794" s="62" t="s">
        <v>181</v>
      </c>
    </row>
    <row r="2795" spans="1:19" x14ac:dyDescent="0.25">
      <c r="A2795" s="62" t="s">
        <v>181</v>
      </c>
      <c r="B2795" s="19">
        <v>34712908</v>
      </c>
      <c r="C2795" s="19" t="s">
        <v>7588</v>
      </c>
      <c r="D2795" s="19">
        <v>377308</v>
      </c>
      <c r="E2795" s="19">
        <v>4595714</v>
      </c>
      <c r="F2795" s="19">
        <v>10</v>
      </c>
      <c r="G2795" s="36">
        <v>45629</v>
      </c>
      <c r="H2795" s="19">
        <v>0</v>
      </c>
      <c r="I2795" s="19">
        <v>0</v>
      </c>
      <c r="J2795" s="19">
        <v>-3</v>
      </c>
      <c r="K2795" s="19" t="s">
        <v>185</v>
      </c>
      <c r="L2795" s="19">
        <v>1</v>
      </c>
      <c r="O2795" s="19">
        <v>4447</v>
      </c>
      <c r="P2795" s="229">
        <v>45629.581805555557</v>
      </c>
      <c r="Q2795" s="19">
        <v>4.4470000000000001</v>
      </c>
      <c r="R2795" s="19" t="s">
        <v>43</v>
      </c>
      <c r="S2795" s="62" t="s">
        <v>181</v>
      </c>
    </row>
    <row r="2796" spans="1:19" x14ac:dyDescent="0.25">
      <c r="A2796" s="62" t="s">
        <v>181</v>
      </c>
      <c r="B2796" s="19">
        <v>34712908</v>
      </c>
      <c r="C2796" s="19" t="s">
        <v>7588</v>
      </c>
      <c r="D2796" s="19">
        <v>377308</v>
      </c>
      <c r="E2796" s="19">
        <v>4595714</v>
      </c>
      <c r="F2796" s="19">
        <v>11</v>
      </c>
      <c r="G2796" s="36">
        <v>45629</v>
      </c>
      <c r="H2796" s="19">
        <v>1</v>
      </c>
      <c r="I2796" s="19">
        <v>0</v>
      </c>
      <c r="J2796" s="19">
        <v>0</v>
      </c>
      <c r="L2796" s="19">
        <v>1</v>
      </c>
      <c r="M2796" s="19">
        <v>4010427</v>
      </c>
      <c r="N2796" s="19" t="s">
        <v>215</v>
      </c>
      <c r="O2796" s="19">
        <v>232340</v>
      </c>
      <c r="P2796" s="229">
        <v>45629.584502314814</v>
      </c>
      <c r="Q2796" s="19">
        <v>232.34</v>
      </c>
      <c r="R2796" s="19" t="s">
        <v>43</v>
      </c>
      <c r="S2796" s="62" t="s">
        <v>181</v>
      </c>
    </row>
    <row r="2797" spans="1:19" x14ac:dyDescent="0.25">
      <c r="A2797" s="62" t="s">
        <v>181</v>
      </c>
      <c r="B2797" s="19">
        <v>34712908</v>
      </c>
      <c r="C2797" s="19" t="s">
        <v>7588</v>
      </c>
      <c r="D2797" s="19">
        <v>377308</v>
      </c>
      <c r="E2797" s="19">
        <v>4595714</v>
      </c>
      <c r="F2797" s="19">
        <v>12</v>
      </c>
      <c r="G2797" s="36">
        <v>45629</v>
      </c>
      <c r="H2797" s="19">
        <v>0</v>
      </c>
      <c r="I2797" s="19">
        <v>0</v>
      </c>
      <c r="J2797" s="19">
        <v>1938</v>
      </c>
      <c r="K2797" s="19" t="s">
        <v>163</v>
      </c>
      <c r="L2797" s="19">
        <v>1</v>
      </c>
      <c r="M2797" s="19">
        <v>4010427</v>
      </c>
      <c r="N2797" s="19" t="s">
        <v>215</v>
      </c>
      <c r="O2797" s="19">
        <v>269660</v>
      </c>
      <c r="P2797" s="229">
        <v>45629.58761574074</v>
      </c>
      <c r="Q2797" s="19">
        <v>269.66000000000003</v>
      </c>
      <c r="R2797" s="19" t="s">
        <v>43</v>
      </c>
      <c r="S2797" s="62" t="s">
        <v>181</v>
      </c>
    </row>
    <row r="2798" spans="1:19" x14ac:dyDescent="0.25">
      <c r="A2798" s="62" t="s">
        <v>181</v>
      </c>
      <c r="B2798" s="19">
        <v>34712908</v>
      </c>
      <c r="C2798" s="19" t="s">
        <v>7588</v>
      </c>
      <c r="D2798" s="19">
        <v>377308</v>
      </c>
      <c r="E2798" s="19">
        <v>4595714</v>
      </c>
      <c r="F2798" s="19">
        <v>13</v>
      </c>
      <c r="G2798" s="36">
        <v>45629</v>
      </c>
      <c r="H2798" s="19">
        <v>0</v>
      </c>
      <c r="I2798" s="19">
        <v>1</v>
      </c>
      <c r="J2798" s="19">
        <v>0</v>
      </c>
      <c r="L2798" s="19">
        <v>1</v>
      </c>
      <c r="O2798" s="19">
        <v>1936983</v>
      </c>
      <c r="P2798" s="229">
        <v>45629.610034722224</v>
      </c>
      <c r="Q2798" s="19">
        <v>1936.9829999999999</v>
      </c>
      <c r="R2798" s="19" t="s">
        <v>43</v>
      </c>
      <c r="S2798" s="62" t="s">
        <v>181</v>
      </c>
    </row>
    <row r="2799" spans="1:19" x14ac:dyDescent="0.25">
      <c r="A2799" s="62" t="s">
        <v>181</v>
      </c>
      <c r="B2799" s="19">
        <v>34712908</v>
      </c>
      <c r="C2799" s="19" t="s">
        <v>7588</v>
      </c>
      <c r="D2799" s="19">
        <v>377308</v>
      </c>
      <c r="E2799" s="19">
        <v>4595714</v>
      </c>
      <c r="F2799" s="19">
        <v>14</v>
      </c>
      <c r="G2799" s="36">
        <v>45629</v>
      </c>
      <c r="H2799" s="19">
        <v>0</v>
      </c>
      <c r="I2799" s="19">
        <v>0</v>
      </c>
      <c r="J2799" s="19">
        <v>-3</v>
      </c>
      <c r="K2799" s="19" t="s">
        <v>185</v>
      </c>
      <c r="L2799" s="19">
        <v>1</v>
      </c>
      <c r="O2799" s="19">
        <v>5017</v>
      </c>
      <c r="P2799" s="229">
        <v>45629.610092592593</v>
      </c>
      <c r="Q2799" s="19">
        <v>5.0170000000000003</v>
      </c>
      <c r="R2799" s="19" t="s">
        <v>43</v>
      </c>
      <c r="S2799" s="62" t="s">
        <v>181</v>
      </c>
    </row>
    <row r="2800" spans="1:19" x14ac:dyDescent="0.25">
      <c r="A2800" s="62" t="s">
        <v>181</v>
      </c>
      <c r="B2800" s="19">
        <v>34712908</v>
      </c>
      <c r="C2800" s="19" t="s">
        <v>7588</v>
      </c>
      <c r="D2800" s="19">
        <v>377308</v>
      </c>
      <c r="E2800" s="19">
        <v>4595714</v>
      </c>
      <c r="F2800" s="19">
        <v>15</v>
      </c>
      <c r="G2800" s="36">
        <v>45629</v>
      </c>
      <c r="H2800" s="19">
        <v>1</v>
      </c>
      <c r="I2800" s="19">
        <v>0</v>
      </c>
      <c r="J2800" s="19">
        <v>0</v>
      </c>
      <c r="L2800" s="19">
        <v>1</v>
      </c>
      <c r="M2800" s="19">
        <v>4010427</v>
      </c>
      <c r="N2800" s="19" t="s">
        <v>215</v>
      </c>
      <c r="O2800" s="19">
        <v>152607</v>
      </c>
      <c r="P2800" s="229">
        <v>45629.611863425926</v>
      </c>
      <c r="Q2800" s="19">
        <v>152.607</v>
      </c>
      <c r="R2800" s="19" t="s">
        <v>43</v>
      </c>
      <c r="S2800" s="62" t="s">
        <v>181</v>
      </c>
    </row>
    <row r="2801" spans="1:19" x14ac:dyDescent="0.25">
      <c r="A2801" s="62" t="s">
        <v>181</v>
      </c>
      <c r="B2801" s="19">
        <v>34712908</v>
      </c>
      <c r="C2801" s="19" t="s">
        <v>7588</v>
      </c>
      <c r="D2801" s="19">
        <v>377308</v>
      </c>
      <c r="E2801" s="19">
        <v>4595714</v>
      </c>
      <c r="F2801" s="19">
        <v>16</v>
      </c>
      <c r="G2801" s="36">
        <v>45629</v>
      </c>
      <c r="H2801" s="19">
        <v>0</v>
      </c>
      <c r="I2801" s="19">
        <v>0</v>
      </c>
      <c r="J2801" s="19">
        <v>1938</v>
      </c>
      <c r="K2801" s="19" t="s">
        <v>163</v>
      </c>
      <c r="L2801" s="19">
        <v>1</v>
      </c>
      <c r="M2801" s="19">
        <v>4010427</v>
      </c>
      <c r="N2801" s="19" t="s">
        <v>215</v>
      </c>
      <c r="O2801" s="19">
        <v>1149520</v>
      </c>
      <c r="P2801" s="229">
        <v>45629.625173611108</v>
      </c>
      <c r="Q2801" s="19">
        <v>1149.52</v>
      </c>
      <c r="R2801" s="19" t="s">
        <v>43</v>
      </c>
      <c r="S2801" s="62" t="s">
        <v>181</v>
      </c>
    </row>
    <row r="2802" spans="1:19" x14ac:dyDescent="0.25">
      <c r="A2802" s="62" t="s">
        <v>181</v>
      </c>
      <c r="B2802" s="19">
        <v>34712908</v>
      </c>
      <c r="C2802" s="19" t="s">
        <v>7588</v>
      </c>
      <c r="D2802" s="19">
        <v>377308</v>
      </c>
      <c r="E2802" s="19">
        <v>4595714</v>
      </c>
      <c r="F2802" s="19">
        <v>17</v>
      </c>
      <c r="G2802" s="36">
        <v>45629</v>
      </c>
      <c r="H2802" s="19">
        <v>0</v>
      </c>
      <c r="I2802" s="19">
        <v>1</v>
      </c>
      <c r="J2802" s="19">
        <v>0</v>
      </c>
      <c r="L2802" s="19">
        <v>1</v>
      </c>
      <c r="O2802" s="19">
        <v>917353</v>
      </c>
      <c r="P2802" s="229">
        <v>45629.635787037034</v>
      </c>
      <c r="Q2802" s="19">
        <v>917.35299999999995</v>
      </c>
      <c r="R2802" s="19" t="s">
        <v>43</v>
      </c>
      <c r="S2802" s="62" t="s">
        <v>181</v>
      </c>
    </row>
    <row r="2803" spans="1:19" x14ac:dyDescent="0.25">
      <c r="A2803" s="62" t="s">
        <v>181</v>
      </c>
      <c r="B2803" s="19">
        <v>34712908</v>
      </c>
      <c r="C2803" s="19" t="s">
        <v>7588</v>
      </c>
      <c r="D2803" s="19">
        <v>377308</v>
      </c>
      <c r="E2803" s="19">
        <v>4595714</v>
      </c>
      <c r="F2803" s="19">
        <v>18</v>
      </c>
      <c r="G2803" s="36">
        <v>45629</v>
      </c>
      <c r="H2803" s="19">
        <v>0</v>
      </c>
      <c r="I2803" s="19">
        <v>0</v>
      </c>
      <c r="J2803" s="19">
        <v>1934</v>
      </c>
      <c r="K2803" s="19" t="s">
        <v>160</v>
      </c>
      <c r="L2803" s="19">
        <v>1</v>
      </c>
      <c r="O2803" s="19">
        <v>934267</v>
      </c>
      <c r="P2803" s="229">
        <v>45629.646597222221</v>
      </c>
      <c r="Q2803" s="19">
        <v>934.26700000000005</v>
      </c>
      <c r="R2803" s="19" t="s">
        <v>43</v>
      </c>
      <c r="S2803" s="62" t="s">
        <v>181</v>
      </c>
    </row>
    <row r="2804" spans="1:19" x14ac:dyDescent="0.25">
      <c r="A2804" s="62" t="s">
        <v>181</v>
      </c>
      <c r="B2804" s="19">
        <v>34712908</v>
      </c>
      <c r="C2804" s="19" t="s">
        <v>7588</v>
      </c>
      <c r="D2804" s="19">
        <v>377308</v>
      </c>
      <c r="E2804" s="19">
        <v>4595714</v>
      </c>
      <c r="F2804" s="19">
        <v>19</v>
      </c>
      <c r="G2804" s="36">
        <v>45629</v>
      </c>
      <c r="H2804" s="19">
        <v>0</v>
      </c>
      <c r="I2804" s="19">
        <v>0</v>
      </c>
      <c r="J2804" s="19">
        <v>1936</v>
      </c>
      <c r="K2804" s="19" t="s">
        <v>164</v>
      </c>
      <c r="L2804" s="19">
        <v>1</v>
      </c>
      <c r="O2804" s="19">
        <v>2896943</v>
      </c>
      <c r="P2804" s="229">
        <v>45629.680127314816</v>
      </c>
      <c r="Q2804" s="19">
        <v>2896.9430000000002</v>
      </c>
      <c r="R2804" s="19" t="s">
        <v>43</v>
      </c>
      <c r="S2804" s="62" t="s">
        <v>181</v>
      </c>
    </row>
    <row r="2805" spans="1:19" x14ac:dyDescent="0.25">
      <c r="A2805" s="62" t="s">
        <v>181</v>
      </c>
      <c r="B2805" s="19">
        <v>34712908</v>
      </c>
      <c r="C2805" s="19" t="s">
        <v>7588</v>
      </c>
      <c r="D2805" s="19">
        <v>377308</v>
      </c>
      <c r="E2805" s="19">
        <v>4595714</v>
      </c>
      <c r="F2805" s="19">
        <v>20</v>
      </c>
      <c r="G2805" s="36">
        <v>45629</v>
      </c>
      <c r="H2805" s="19">
        <v>0</v>
      </c>
      <c r="I2805" s="19">
        <v>0</v>
      </c>
      <c r="J2805" s="19">
        <v>1931</v>
      </c>
      <c r="K2805" s="19" t="s">
        <v>168</v>
      </c>
      <c r="L2805" s="19">
        <v>1</v>
      </c>
      <c r="O2805" s="19">
        <v>1239347</v>
      </c>
      <c r="P2805" s="229">
        <v>45629.694467592592</v>
      </c>
      <c r="Q2805" s="19">
        <v>1239.347</v>
      </c>
      <c r="R2805" s="19" t="s">
        <v>43</v>
      </c>
      <c r="S2805" s="62" t="s">
        <v>181</v>
      </c>
    </row>
    <row r="2806" spans="1:19" x14ac:dyDescent="0.25">
      <c r="A2806" s="62" t="s">
        <v>181</v>
      </c>
      <c r="B2806" s="19">
        <v>34712908</v>
      </c>
      <c r="C2806" s="19" t="s">
        <v>7588</v>
      </c>
      <c r="D2806" s="19">
        <v>377308</v>
      </c>
      <c r="E2806" s="19">
        <v>4595714</v>
      </c>
      <c r="F2806" s="19">
        <v>21</v>
      </c>
      <c r="G2806" s="36">
        <v>45629</v>
      </c>
      <c r="H2806" s="19">
        <v>0</v>
      </c>
      <c r="I2806" s="19">
        <v>0</v>
      </c>
      <c r="J2806" s="19">
        <v>1936</v>
      </c>
      <c r="K2806" s="19" t="s">
        <v>164</v>
      </c>
      <c r="L2806" s="19">
        <v>1</v>
      </c>
      <c r="O2806" s="19">
        <v>390933</v>
      </c>
      <c r="P2806" s="229">
        <v>45629.698993055557</v>
      </c>
      <c r="Q2806" s="19">
        <v>390.93299999999999</v>
      </c>
      <c r="R2806" s="19" t="s">
        <v>43</v>
      </c>
      <c r="S2806" s="62" t="s">
        <v>181</v>
      </c>
    </row>
    <row r="2807" spans="1:19" x14ac:dyDescent="0.25">
      <c r="A2807" s="62" t="s">
        <v>181</v>
      </c>
      <c r="B2807" s="19">
        <v>34712908</v>
      </c>
      <c r="C2807" s="19" t="s">
        <v>7588</v>
      </c>
      <c r="D2807" s="19">
        <v>377308</v>
      </c>
      <c r="E2807" s="19">
        <v>4595714</v>
      </c>
      <c r="F2807" s="19">
        <v>22</v>
      </c>
      <c r="G2807" s="36">
        <v>45629</v>
      </c>
      <c r="H2807" s="19">
        <v>0</v>
      </c>
      <c r="I2807" s="19">
        <v>1</v>
      </c>
      <c r="J2807" s="19">
        <v>0</v>
      </c>
      <c r="L2807" s="19">
        <v>1</v>
      </c>
      <c r="O2807" s="19">
        <v>1589640</v>
      </c>
      <c r="P2807" s="229">
        <v>45629.717395833337</v>
      </c>
      <c r="Q2807" s="19">
        <v>1589.64</v>
      </c>
      <c r="R2807" s="19" t="s">
        <v>43</v>
      </c>
      <c r="S2807" s="62" t="s">
        <v>181</v>
      </c>
    </row>
    <row r="2808" spans="1:19" x14ac:dyDescent="0.25">
      <c r="A2808" s="62" t="s">
        <v>181</v>
      </c>
      <c r="B2808" s="19">
        <v>34712908</v>
      </c>
      <c r="C2808" s="19" t="s">
        <v>7588</v>
      </c>
      <c r="D2808" s="19">
        <v>377308</v>
      </c>
      <c r="E2808" s="19">
        <v>4595714</v>
      </c>
      <c r="F2808" s="19">
        <v>23</v>
      </c>
      <c r="G2808" s="36">
        <v>45629</v>
      </c>
      <c r="H2808" s="19">
        <v>1</v>
      </c>
      <c r="I2808" s="19">
        <v>0</v>
      </c>
      <c r="J2808" s="19">
        <v>0</v>
      </c>
      <c r="L2808" s="19">
        <v>1</v>
      </c>
      <c r="M2808" s="19">
        <v>431941</v>
      </c>
      <c r="N2808" s="19" t="s">
        <v>214</v>
      </c>
      <c r="O2808" s="19">
        <v>941467</v>
      </c>
      <c r="P2808" s="229">
        <v>45629.728298611109</v>
      </c>
      <c r="Q2808" s="19">
        <v>941.46699999999998</v>
      </c>
      <c r="R2808" s="19" t="s">
        <v>43</v>
      </c>
      <c r="S2808" s="62" t="s">
        <v>181</v>
      </c>
    </row>
    <row r="2809" spans="1:19" x14ac:dyDescent="0.25">
      <c r="A2809" s="62" t="s">
        <v>181</v>
      </c>
      <c r="B2809" s="19">
        <v>34712908</v>
      </c>
      <c r="C2809" s="19" t="s">
        <v>7588</v>
      </c>
      <c r="D2809" s="19">
        <v>377308</v>
      </c>
      <c r="E2809" s="19">
        <v>4595714</v>
      </c>
      <c r="F2809" s="19">
        <v>24</v>
      </c>
      <c r="G2809" s="36">
        <v>45629</v>
      </c>
      <c r="H2809" s="19">
        <v>0</v>
      </c>
      <c r="I2809" s="19">
        <v>0</v>
      </c>
      <c r="J2809" s="19">
        <v>1938</v>
      </c>
      <c r="K2809" s="19" t="s">
        <v>163</v>
      </c>
      <c r="L2809" s="19">
        <v>1</v>
      </c>
      <c r="M2809" s="19">
        <v>431941</v>
      </c>
      <c r="N2809" s="19" t="s">
        <v>214</v>
      </c>
      <c r="O2809" s="19">
        <v>91633</v>
      </c>
      <c r="P2809" s="229">
        <v>45629.729351851849</v>
      </c>
      <c r="Q2809" s="19">
        <v>91.632999999999996</v>
      </c>
      <c r="R2809" s="19" t="s">
        <v>43</v>
      </c>
      <c r="S2809" s="62" t="s">
        <v>181</v>
      </c>
    </row>
    <row r="2810" spans="1:19" x14ac:dyDescent="0.25">
      <c r="A2810" s="62" t="s">
        <v>181</v>
      </c>
      <c r="B2810" s="19">
        <v>34712908</v>
      </c>
      <c r="C2810" s="19" t="s">
        <v>7588</v>
      </c>
      <c r="D2810" s="19">
        <v>377308</v>
      </c>
      <c r="E2810" s="19">
        <v>4595714</v>
      </c>
      <c r="F2810" s="19">
        <v>25</v>
      </c>
      <c r="G2810" s="36">
        <v>45629</v>
      </c>
      <c r="H2810" s="19">
        <v>0</v>
      </c>
      <c r="I2810" s="19">
        <v>1</v>
      </c>
      <c r="J2810" s="19">
        <v>0</v>
      </c>
      <c r="L2810" s="19">
        <v>1</v>
      </c>
      <c r="O2810" s="19">
        <v>2820</v>
      </c>
      <c r="P2810" s="229">
        <v>45629.729386574072</v>
      </c>
      <c r="Q2810" s="19">
        <v>2.82</v>
      </c>
      <c r="R2810" s="19" t="s">
        <v>43</v>
      </c>
      <c r="S2810" s="62" t="s">
        <v>181</v>
      </c>
    </row>
    <row r="2811" spans="1:19" x14ac:dyDescent="0.25">
      <c r="A2811" s="62" t="s">
        <v>181</v>
      </c>
      <c r="B2811" s="19">
        <v>34712908</v>
      </c>
      <c r="C2811" s="19" t="s">
        <v>7588</v>
      </c>
      <c r="D2811" s="19">
        <v>377308</v>
      </c>
      <c r="E2811" s="19">
        <v>4595714</v>
      </c>
      <c r="F2811" s="19">
        <v>26</v>
      </c>
      <c r="G2811" s="36">
        <v>45629</v>
      </c>
      <c r="H2811" s="19">
        <v>0</v>
      </c>
      <c r="I2811" s="19">
        <v>0</v>
      </c>
      <c r="J2811" s="19">
        <v>0</v>
      </c>
      <c r="L2811" s="19">
        <v>2</v>
      </c>
      <c r="O2811" s="19">
        <v>0</v>
      </c>
      <c r="P2811" s="229">
        <v>45629.729386574072</v>
      </c>
      <c r="Q2811" s="19">
        <v>0</v>
      </c>
      <c r="R2811" s="19" t="s">
        <v>43</v>
      </c>
      <c r="S2811" s="62" t="s">
        <v>181</v>
      </c>
    </row>
    <row r="2812" spans="1:19" x14ac:dyDescent="0.25">
      <c r="A2812" s="62" t="s">
        <v>181</v>
      </c>
      <c r="B2812" s="19">
        <v>34712908</v>
      </c>
      <c r="C2812" s="19" t="s">
        <v>7588</v>
      </c>
      <c r="D2812" s="19">
        <v>377308</v>
      </c>
      <c r="E2812" s="19">
        <v>4595714</v>
      </c>
      <c r="F2812" s="19">
        <v>1</v>
      </c>
      <c r="G2812" s="36">
        <v>45630</v>
      </c>
      <c r="H2812" s="19">
        <v>0</v>
      </c>
      <c r="I2812" s="19">
        <v>0</v>
      </c>
      <c r="J2812" s="19">
        <v>0</v>
      </c>
      <c r="L2812" s="19">
        <v>0</v>
      </c>
      <c r="O2812" s="19">
        <v>3</v>
      </c>
      <c r="P2812" s="229">
        <v>45630.344027777777</v>
      </c>
      <c r="Q2812" s="19">
        <v>3.0000000000000001E-3</v>
      </c>
      <c r="R2812" s="19" t="s">
        <v>43</v>
      </c>
      <c r="S2812" s="62" t="s">
        <v>181</v>
      </c>
    </row>
    <row r="2813" spans="1:19" x14ac:dyDescent="0.25">
      <c r="A2813" s="62" t="s">
        <v>181</v>
      </c>
      <c r="B2813" s="19">
        <v>34712908</v>
      </c>
      <c r="C2813" s="19" t="s">
        <v>7588</v>
      </c>
      <c r="D2813" s="19">
        <v>377308</v>
      </c>
      <c r="E2813" s="19">
        <v>4595714</v>
      </c>
      <c r="F2813" s="19">
        <v>2</v>
      </c>
      <c r="G2813" s="36">
        <v>45630</v>
      </c>
      <c r="H2813" s="19">
        <v>0</v>
      </c>
      <c r="I2813" s="19">
        <v>0</v>
      </c>
      <c r="J2813" s="19">
        <v>0</v>
      </c>
      <c r="L2813" s="19">
        <v>1</v>
      </c>
      <c r="O2813" s="19">
        <v>2917</v>
      </c>
      <c r="P2813" s="229">
        <v>45630.3440625</v>
      </c>
      <c r="Q2813" s="19">
        <v>2.9169999999999998</v>
      </c>
      <c r="R2813" s="19" t="s">
        <v>43</v>
      </c>
      <c r="S2813" s="62" t="s">
        <v>181</v>
      </c>
    </row>
    <row r="2814" spans="1:19" x14ac:dyDescent="0.25">
      <c r="A2814" s="62" t="s">
        <v>181</v>
      </c>
      <c r="B2814" s="19">
        <v>34712908</v>
      </c>
      <c r="C2814" s="19" t="s">
        <v>7588</v>
      </c>
      <c r="D2814" s="19">
        <v>377308</v>
      </c>
      <c r="E2814" s="19">
        <v>4595714</v>
      </c>
      <c r="F2814" s="19">
        <v>3</v>
      </c>
      <c r="G2814" s="36">
        <v>45630</v>
      </c>
      <c r="H2814" s="19">
        <v>0</v>
      </c>
      <c r="I2814" s="19">
        <v>1</v>
      </c>
      <c r="J2814" s="19">
        <v>0</v>
      </c>
      <c r="L2814" s="19">
        <v>1</v>
      </c>
      <c r="O2814" s="19">
        <v>7770</v>
      </c>
      <c r="P2814" s="229">
        <v>45630.344155092593</v>
      </c>
      <c r="Q2814" s="19">
        <v>7.77</v>
      </c>
      <c r="R2814" s="19" t="s">
        <v>43</v>
      </c>
      <c r="S2814" s="62" t="s">
        <v>181</v>
      </c>
    </row>
    <row r="2815" spans="1:19" x14ac:dyDescent="0.25">
      <c r="A2815" s="62" t="s">
        <v>181</v>
      </c>
      <c r="B2815" s="19">
        <v>34712908</v>
      </c>
      <c r="C2815" s="19" t="s">
        <v>7588</v>
      </c>
      <c r="D2815" s="19">
        <v>377308</v>
      </c>
      <c r="E2815" s="19">
        <v>4595714</v>
      </c>
      <c r="F2815" s="19">
        <v>4</v>
      </c>
      <c r="G2815" s="36">
        <v>45630</v>
      </c>
      <c r="H2815" s="19">
        <v>0</v>
      </c>
      <c r="I2815" s="19">
        <v>0</v>
      </c>
      <c r="J2815" s="19">
        <v>1936</v>
      </c>
      <c r="K2815" s="19" t="s">
        <v>164</v>
      </c>
      <c r="L2815" s="19">
        <v>1</v>
      </c>
      <c r="O2815" s="19">
        <v>10692963</v>
      </c>
      <c r="P2815" s="229">
        <v>45630.467916666668</v>
      </c>
      <c r="Q2815" s="19">
        <v>10692.963</v>
      </c>
      <c r="R2815" s="19" t="s">
        <v>43</v>
      </c>
      <c r="S2815" s="62" t="s">
        <v>181</v>
      </c>
    </row>
    <row r="2816" spans="1:19" x14ac:dyDescent="0.25">
      <c r="A2816" s="62" t="s">
        <v>181</v>
      </c>
      <c r="B2816" s="19">
        <v>34712908</v>
      </c>
      <c r="C2816" s="19" t="s">
        <v>7588</v>
      </c>
      <c r="D2816" s="19">
        <v>377308</v>
      </c>
      <c r="E2816" s="19">
        <v>4595714</v>
      </c>
      <c r="F2816" s="19">
        <v>5</v>
      </c>
      <c r="G2816" s="36">
        <v>45630</v>
      </c>
      <c r="H2816" s="19">
        <v>0</v>
      </c>
      <c r="I2816" s="19">
        <v>0</v>
      </c>
      <c r="J2816" s="19">
        <v>1934</v>
      </c>
      <c r="K2816" s="19" t="s">
        <v>160</v>
      </c>
      <c r="L2816" s="19">
        <v>1</v>
      </c>
      <c r="O2816" s="19">
        <v>1002870</v>
      </c>
      <c r="P2816" s="229">
        <v>45630.479525462964</v>
      </c>
      <c r="Q2816" s="19">
        <v>1002.87</v>
      </c>
      <c r="R2816" s="19" t="s">
        <v>43</v>
      </c>
      <c r="S2816" s="62" t="s">
        <v>181</v>
      </c>
    </row>
    <row r="2817" spans="1:19" x14ac:dyDescent="0.25">
      <c r="A2817" s="62" t="s">
        <v>181</v>
      </c>
      <c r="B2817" s="19">
        <v>34712908</v>
      </c>
      <c r="C2817" s="19" t="s">
        <v>7588</v>
      </c>
      <c r="D2817" s="19">
        <v>377308</v>
      </c>
      <c r="E2817" s="19">
        <v>4595714</v>
      </c>
      <c r="F2817" s="19">
        <v>6</v>
      </c>
      <c r="G2817" s="36">
        <v>45630</v>
      </c>
      <c r="H2817" s="19">
        <v>0</v>
      </c>
      <c r="I2817" s="19">
        <v>1</v>
      </c>
      <c r="J2817" s="19">
        <v>0</v>
      </c>
      <c r="L2817" s="19">
        <v>1</v>
      </c>
      <c r="O2817" s="19">
        <v>1356317</v>
      </c>
      <c r="P2817" s="229">
        <v>45630.495219907411</v>
      </c>
      <c r="Q2817" s="19">
        <v>1356.317</v>
      </c>
      <c r="R2817" s="19" t="s">
        <v>43</v>
      </c>
      <c r="S2817" s="62" t="s">
        <v>181</v>
      </c>
    </row>
    <row r="2818" spans="1:19" x14ac:dyDescent="0.25">
      <c r="A2818" s="62" t="s">
        <v>181</v>
      </c>
      <c r="B2818" s="19">
        <v>34712908</v>
      </c>
      <c r="C2818" s="19" t="s">
        <v>7588</v>
      </c>
      <c r="D2818" s="19">
        <v>377308</v>
      </c>
      <c r="E2818" s="19">
        <v>4595714</v>
      </c>
      <c r="F2818" s="19">
        <v>7</v>
      </c>
      <c r="G2818" s="36">
        <v>45630</v>
      </c>
      <c r="H2818" s="19">
        <v>0</v>
      </c>
      <c r="I2818" s="19">
        <v>0</v>
      </c>
      <c r="J2818" s="19">
        <v>1933</v>
      </c>
      <c r="K2818" s="19" t="s">
        <v>167</v>
      </c>
      <c r="L2818" s="19">
        <v>1</v>
      </c>
      <c r="O2818" s="19">
        <v>4270117</v>
      </c>
      <c r="P2818" s="229">
        <v>45630.544641203705</v>
      </c>
      <c r="Q2818" s="19">
        <v>4270.1170000000002</v>
      </c>
      <c r="R2818" s="19" t="s">
        <v>43</v>
      </c>
      <c r="S2818" s="62" t="s">
        <v>181</v>
      </c>
    </row>
    <row r="2819" spans="1:19" x14ac:dyDescent="0.25">
      <c r="A2819" s="62" t="s">
        <v>181</v>
      </c>
      <c r="B2819" s="19">
        <v>34712908</v>
      </c>
      <c r="C2819" s="19" t="s">
        <v>7588</v>
      </c>
      <c r="D2819" s="19">
        <v>377308</v>
      </c>
      <c r="E2819" s="19">
        <v>4595714</v>
      </c>
      <c r="F2819" s="19">
        <v>8</v>
      </c>
      <c r="G2819" s="36">
        <v>45630</v>
      </c>
      <c r="H2819" s="19">
        <v>0</v>
      </c>
      <c r="I2819" s="19">
        <v>1</v>
      </c>
      <c r="J2819" s="19">
        <v>0</v>
      </c>
      <c r="L2819" s="19">
        <v>1</v>
      </c>
      <c r="O2819" s="19">
        <v>1810953</v>
      </c>
      <c r="P2819" s="229">
        <v>45630.565601851849</v>
      </c>
      <c r="Q2819" s="19">
        <v>1810.953</v>
      </c>
      <c r="R2819" s="19" t="s">
        <v>43</v>
      </c>
      <c r="S2819" s="62" t="s">
        <v>181</v>
      </c>
    </row>
    <row r="2820" spans="1:19" x14ac:dyDescent="0.25">
      <c r="A2820" s="62" t="s">
        <v>181</v>
      </c>
      <c r="B2820" s="19">
        <v>34712908</v>
      </c>
      <c r="C2820" s="19" t="s">
        <v>7588</v>
      </c>
      <c r="D2820" s="19">
        <v>377308</v>
      </c>
      <c r="E2820" s="19">
        <v>4595714</v>
      </c>
      <c r="F2820" s="19">
        <v>9</v>
      </c>
      <c r="G2820" s="36">
        <v>45630</v>
      </c>
      <c r="H2820" s="19">
        <v>0</v>
      </c>
      <c r="I2820" s="19">
        <v>0</v>
      </c>
      <c r="J2820" s="19">
        <v>-3</v>
      </c>
      <c r="K2820" s="19" t="s">
        <v>185</v>
      </c>
      <c r="L2820" s="19">
        <v>1</v>
      </c>
      <c r="O2820" s="19">
        <v>4360</v>
      </c>
      <c r="P2820" s="229">
        <v>45630.565648148149</v>
      </c>
      <c r="Q2820" s="19">
        <v>4.3600000000000003</v>
      </c>
      <c r="R2820" s="19" t="s">
        <v>43</v>
      </c>
      <c r="S2820" s="62" t="s">
        <v>181</v>
      </c>
    </row>
    <row r="2821" spans="1:19" x14ac:dyDescent="0.25">
      <c r="A2821" s="62" t="s">
        <v>181</v>
      </c>
      <c r="B2821" s="19">
        <v>34712908</v>
      </c>
      <c r="C2821" s="19" t="s">
        <v>7588</v>
      </c>
      <c r="D2821" s="19">
        <v>377308</v>
      </c>
      <c r="E2821" s="19">
        <v>4595714</v>
      </c>
      <c r="F2821" s="19">
        <v>10</v>
      </c>
      <c r="G2821" s="36">
        <v>45630</v>
      </c>
      <c r="H2821" s="19">
        <v>1</v>
      </c>
      <c r="I2821" s="19">
        <v>0</v>
      </c>
      <c r="J2821" s="19">
        <v>0</v>
      </c>
      <c r="L2821" s="19">
        <v>1</v>
      </c>
      <c r="M2821" s="19">
        <v>4010427</v>
      </c>
      <c r="N2821" s="19" t="s">
        <v>215</v>
      </c>
      <c r="O2821" s="19">
        <v>192497</v>
      </c>
      <c r="P2821" s="229">
        <v>45630.567881944444</v>
      </c>
      <c r="Q2821" s="19">
        <v>192.49700000000001</v>
      </c>
      <c r="R2821" s="19" t="s">
        <v>43</v>
      </c>
      <c r="S2821" s="62" t="s">
        <v>181</v>
      </c>
    </row>
    <row r="2822" spans="1:19" x14ac:dyDescent="0.25">
      <c r="A2822" s="62" t="s">
        <v>181</v>
      </c>
      <c r="B2822" s="19">
        <v>34712908</v>
      </c>
      <c r="C2822" s="19" t="s">
        <v>7588</v>
      </c>
      <c r="D2822" s="19">
        <v>377308</v>
      </c>
      <c r="E2822" s="19">
        <v>4595714</v>
      </c>
      <c r="F2822" s="19">
        <v>11</v>
      </c>
      <c r="G2822" s="36">
        <v>45630</v>
      </c>
      <c r="H2822" s="19">
        <v>0</v>
      </c>
      <c r="I2822" s="19">
        <v>0</v>
      </c>
      <c r="J2822" s="19">
        <v>1938</v>
      </c>
      <c r="K2822" s="19" t="s">
        <v>163</v>
      </c>
      <c r="L2822" s="19">
        <v>1</v>
      </c>
      <c r="M2822" s="19">
        <v>4010427</v>
      </c>
      <c r="N2822" s="19" t="s">
        <v>215</v>
      </c>
      <c r="O2822" s="19">
        <v>403483</v>
      </c>
      <c r="P2822" s="229">
        <v>45630.572546296295</v>
      </c>
      <c r="Q2822" s="19">
        <v>403.483</v>
      </c>
      <c r="R2822" s="19" t="s">
        <v>43</v>
      </c>
      <c r="S2822" s="62" t="s">
        <v>181</v>
      </c>
    </row>
    <row r="2823" spans="1:19" x14ac:dyDescent="0.25">
      <c r="A2823" s="62" t="s">
        <v>181</v>
      </c>
      <c r="B2823" s="19">
        <v>34712908</v>
      </c>
      <c r="C2823" s="19" t="s">
        <v>7588</v>
      </c>
      <c r="D2823" s="19">
        <v>377308</v>
      </c>
      <c r="E2823" s="19">
        <v>4595714</v>
      </c>
      <c r="F2823" s="19">
        <v>12</v>
      </c>
      <c r="G2823" s="36">
        <v>45630</v>
      </c>
      <c r="H2823" s="19">
        <v>0</v>
      </c>
      <c r="I2823" s="19">
        <v>1</v>
      </c>
      <c r="J2823" s="19">
        <v>0</v>
      </c>
      <c r="L2823" s="19">
        <v>1</v>
      </c>
      <c r="O2823" s="19">
        <v>1040963</v>
      </c>
      <c r="P2823" s="229">
        <v>45630.584594907406</v>
      </c>
      <c r="Q2823" s="19">
        <v>1040.963</v>
      </c>
      <c r="R2823" s="19" t="s">
        <v>43</v>
      </c>
      <c r="S2823" s="62" t="s">
        <v>181</v>
      </c>
    </row>
    <row r="2824" spans="1:19" x14ac:dyDescent="0.25">
      <c r="A2824" s="62" t="s">
        <v>181</v>
      </c>
      <c r="B2824" s="19">
        <v>34712908</v>
      </c>
      <c r="C2824" s="19" t="s">
        <v>7588</v>
      </c>
      <c r="D2824" s="19">
        <v>377308</v>
      </c>
      <c r="E2824" s="19">
        <v>4595714</v>
      </c>
      <c r="F2824" s="19">
        <v>13</v>
      </c>
      <c r="G2824" s="36">
        <v>45630</v>
      </c>
      <c r="H2824" s="19">
        <v>0</v>
      </c>
      <c r="I2824" s="19">
        <v>0</v>
      </c>
      <c r="J2824" s="19">
        <v>-3</v>
      </c>
      <c r="K2824" s="19" t="s">
        <v>185</v>
      </c>
      <c r="L2824" s="19">
        <v>1</v>
      </c>
      <c r="O2824" s="19">
        <v>5017</v>
      </c>
      <c r="P2824" s="229">
        <v>45630.584652777776</v>
      </c>
      <c r="Q2824" s="19">
        <v>5.0170000000000003</v>
      </c>
      <c r="R2824" s="19" t="s">
        <v>43</v>
      </c>
      <c r="S2824" s="62" t="s">
        <v>181</v>
      </c>
    </row>
    <row r="2825" spans="1:19" x14ac:dyDescent="0.25">
      <c r="A2825" s="62" t="s">
        <v>181</v>
      </c>
      <c r="B2825" s="19">
        <v>34712908</v>
      </c>
      <c r="C2825" s="19" t="s">
        <v>7588</v>
      </c>
      <c r="D2825" s="19">
        <v>377308</v>
      </c>
      <c r="E2825" s="19">
        <v>4595714</v>
      </c>
      <c r="F2825" s="19">
        <v>14</v>
      </c>
      <c r="G2825" s="36">
        <v>45630</v>
      </c>
      <c r="H2825" s="19">
        <v>1</v>
      </c>
      <c r="I2825" s="19">
        <v>0</v>
      </c>
      <c r="J2825" s="19">
        <v>0</v>
      </c>
      <c r="L2825" s="19">
        <v>1</v>
      </c>
      <c r="M2825" s="19">
        <v>4010427</v>
      </c>
      <c r="N2825" s="19" t="s">
        <v>215</v>
      </c>
      <c r="O2825" s="19">
        <v>401770</v>
      </c>
      <c r="P2825" s="229">
        <v>45630.589305555557</v>
      </c>
      <c r="Q2825" s="19">
        <v>401.77</v>
      </c>
      <c r="R2825" s="19" t="s">
        <v>43</v>
      </c>
      <c r="S2825" s="62" t="s">
        <v>181</v>
      </c>
    </row>
    <row r="2826" spans="1:19" x14ac:dyDescent="0.25">
      <c r="A2826" s="62" t="s">
        <v>181</v>
      </c>
      <c r="B2826" s="19">
        <v>34712908</v>
      </c>
      <c r="C2826" s="19" t="s">
        <v>7588</v>
      </c>
      <c r="D2826" s="19">
        <v>377308</v>
      </c>
      <c r="E2826" s="19">
        <v>4595714</v>
      </c>
      <c r="F2826" s="19">
        <v>15</v>
      </c>
      <c r="G2826" s="36">
        <v>45630</v>
      </c>
      <c r="H2826" s="19">
        <v>0</v>
      </c>
      <c r="I2826" s="19">
        <v>0</v>
      </c>
      <c r="J2826" s="19">
        <v>1938</v>
      </c>
      <c r="K2826" s="19" t="s">
        <v>163</v>
      </c>
      <c r="L2826" s="19">
        <v>1</v>
      </c>
      <c r="M2826" s="19">
        <v>4010427</v>
      </c>
      <c r="N2826" s="19" t="s">
        <v>215</v>
      </c>
      <c r="O2826" s="19">
        <v>146563</v>
      </c>
      <c r="P2826" s="229">
        <v>45630.591006944444</v>
      </c>
      <c r="Q2826" s="19">
        <v>146.56299999999999</v>
      </c>
      <c r="R2826" s="19" t="s">
        <v>43</v>
      </c>
      <c r="S2826" s="62" t="s">
        <v>181</v>
      </c>
    </row>
    <row r="2827" spans="1:19" x14ac:dyDescent="0.25">
      <c r="A2827" s="62" t="s">
        <v>181</v>
      </c>
      <c r="B2827" s="19">
        <v>34712908</v>
      </c>
      <c r="C2827" s="19" t="s">
        <v>7588</v>
      </c>
      <c r="D2827" s="19">
        <v>377308</v>
      </c>
      <c r="E2827" s="19">
        <v>4595714</v>
      </c>
      <c r="F2827" s="19">
        <v>16</v>
      </c>
      <c r="G2827" s="36">
        <v>45630</v>
      </c>
      <c r="H2827" s="19">
        <v>0</v>
      </c>
      <c r="I2827" s="19">
        <v>1</v>
      </c>
      <c r="J2827" s="19">
        <v>0</v>
      </c>
      <c r="L2827" s="19">
        <v>1</v>
      </c>
      <c r="O2827" s="19">
        <v>3143570</v>
      </c>
      <c r="P2827" s="229">
        <v>45630.627384259256</v>
      </c>
      <c r="Q2827" s="19">
        <v>3143.57</v>
      </c>
      <c r="R2827" s="19" t="s">
        <v>43</v>
      </c>
      <c r="S2827" s="62" t="s">
        <v>181</v>
      </c>
    </row>
    <row r="2828" spans="1:19" x14ac:dyDescent="0.25">
      <c r="A2828" s="62" t="s">
        <v>181</v>
      </c>
      <c r="B2828" s="19">
        <v>34712908</v>
      </c>
      <c r="C2828" s="19" t="s">
        <v>7588</v>
      </c>
      <c r="D2828" s="19">
        <v>377308</v>
      </c>
      <c r="E2828" s="19">
        <v>4595714</v>
      </c>
      <c r="F2828" s="19">
        <v>17</v>
      </c>
      <c r="G2828" s="36">
        <v>45630</v>
      </c>
      <c r="H2828" s="19">
        <v>0</v>
      </c>
      <c r="I2828" s="19">
        <v>0</v>
      </c>
      <c r="J2828" s="19">
        <v>-3</v>
      </c>
      <c r="K2828" s="19" t="s">
        <v>185</v>
      </c>
      <c r="L2828" s="19">
        <v>1</v>
      </c>
      <c r="O2828" s="19">
        <v>6270</v>
      </c>
      <c r="P2828" s="229">
        <v>45630.627453703702</v>
      </c>
      <c r="Q2828" s="19">
        <v>6.27</v>
      </c>
      <c r="R2828" s="19" t="s">
        <v>43</v>
      </c>
      <c r="S2828" s="62" t="s">
        <v>181</v>
      </c>
    </row>
    <row r="2829" spans="1:19" x14ac:dyDescent="0.25">
      <c r="A2829" s="62" t="s">
        <v>181</v>
      </c>
      <c r="B2829" s="19">
        <v>34712908</v>
      </c>
      <c r="C2829" s="19" t="s">
        <v>7588</v>
      </c>
      <c r="D2829" s="19">
        <v>377308</v>
      </c>
      <c r="E2829" s="19">
        <v>4595714</v>
      </c>
      <c r="F2829" s="19">
        <v>18</v>
      </c>
      <c r="G2829" s="36">
        <v>45630</v>
      </c>
      <c r="H2829" s="19">
        <v>1</v>
      </c>
      <c r="I2829" s="19">
        <v>0</v>
      </c>
      <c r="J2829" s="19">
        <v>0</v>
      </c>
      <c r="L2829" s="19">
        <v>1</v>
      </c>
      <c r="M2829" s="19">
        <v>4010427</v>
      </c>
      <c r="N2829" s="19" t="s">
        <v>215</v>
      </c>
      <c r="O2829" s="19">
        <v>189994</v>
      </c>
      <c r="P2829" s="229">
        <v>45630.629652777781</v>
      </c>
      <c r="Q2829" s="19">
        <v>189.994</v>
      </c>
      <c r="R2829" s="19" t="s">
        <v>43</v>
      </c>
      <c r="S2829" s="62" t="s">
        <v>181</v>
      </c>
    </row>
    <row r="2830" spans="1:19" x14ac:dyDescent="0.25">
      <c r="A2830" s="62" t="s">
        <v>181</v>
      </c>
      <c r="B2830" s="19">
        <v>34712908</v>
      </c>
      <c r="C2830" s="19" t="s">
        <v>7588</v>
      </c>
      <c r="D2830" s="19">
        <v>377308</v>
      </c>
      <c r="E2830" s="19">
        <v>4595714</v>
      </c>
      <c r="F2830" s="19">
        <v>19</v>
      </c>
      <c r="G2830" s="36">
        <v>45630</v>
      </c>
      <c r="H2830" s="19">
        <v>0</v>
      </c>
      <c r="I2830" s="19">
        <v>0</v>
      </c>
      <c r="J2830" s="19">
        <v>1938</v>
      </c>
      <c r="K2830" s="19" t="s">
        <v>163</v>
      </c>
      <c r="L2830" s="19">
        <v>1</v>
      </c>
      <c r="M2830" s="19">
        <v>4010427</v>
      </c>
      <c r="N2830" s="19" t="s">
        <v>215</v>
      </c>
      <c r="O2830" s="19">
        <v>55916</v>
      </c>
      <c r="P2830" s="229">
        <v>45630.630300925928</v>
      </c>
      <c r="Q2830" s="19">
        <v>55.915999999999997</v>
      </c>
      <c r="R2830" s="19" t="s">
        <v>43</v>
      </c>
      <c r="S2830" s="62" t="s">
        <v>181</v>
      </c>
    </row>
    <row r="2831" spans="1:19" x14ac:dyDescent="0.25">
      <c r="A2831" s="62" t="s">
        <v>181</v>
      </c>
      <c r="B2831" s="19">
        <v>34712908</v>
      </c>
      <c r="C2831" s="19" t="s">
        <v>7588</v>
      </c>
      <c r="D2831" s="19">
        <v>377308</v>
      </c>
      <c r="E2831" s="19">
        <v>4595714</v>
      </c>
      <c r="F2831" s="19">
        <v>20</v>
      </c>
      <c r="G2831" s="36">
        <v>45630</v>
      </c>
      <c r="H2831" s="19">
        <v>0</v>
      </c>
      <c r="I2831" s="19">
        <v>1</v>
      </c>
      <c r="J2831" s="19">
        <v>0</v>
      </c>
      <c r="L2831" s="19">
        <v>1</v>
      </c>
      <c r="O2831" s="19">
        <v>1605067</v>
      </c>
      <c r="P2831" s="229">
        <v>45630.648877314816</v>
      </c>
      <c r="Q2831" s="19">
        <v>1605.067</v>
      </c>
      <c r="R2831" s="19" t="s">
        <v>43</v>
      </c>
      <c r="S2831" s="62" t="s">
        <v>181</v>
      </c>
    </row>
    <row r="2832" spans="1:19" x14ac:dyDescent="0.25">
      <c r="A2832" s="62" t="s">
        <v>181</v>
      </c>
      <c r="B2832" s="19">
        <v>34712908</v>
      </c>
      <c r="C2832" s="19" t="s">
        <v>7588</v>
      </c>
      <c r="D2832" s="19">
        <v>377308</v>
      </c>
      <c r="E2832" s="19">
        <v>4595714</v>
      </c>
      <c r="F2832" s="19">
        <v>21</v>
      </c>
      <c r="G2832" s="36">
        <v>45630</v>
      </c>
      <c r="H2832" s="19">
        <v>0</v>
      </c>
      <c r="I2832" s="19">
        <v>0</v>
      </c>
      <c r="J2832" s="19">
        <v>1934</v>
      </c>
      <c r="K2832" s="19" t="s">
        <v>160</v>
      </c>
      <c r="L2832" s="19">
        <v>1</v>
      </c>
      <c r="O2832" s="19">
        <v>937107</v>
      </c>
      <c r="P2832" s="229">
        <v>45630.659733796296</v>
      </c>
      <c r="Q2832" s="19">
        <v>937.10699999999997</v>
      </c>
      <c r="R2832" s="19" t="s">
        <v>43</v>
      </c>
      <c r="S2832" s="62" t="s">
        <v>181</v>
      </c>
    </row>
    <row r="2833" spans="1:19" x14ac:dyDescent="0.25">
      <c r="A2833" s="62" t="s">
        <v>181</v>
      </c>
      <c r="B2833" s="19">
        <v>34712908</v>
      </c>
      <c r="C2833" s="19" t="s">
        <v>7588</v>
      </c>
      <c r="D2833" s="19">
        <v>377308</v>
      </c>
      <c r="E2833" s="19">
        <v>4595714</v>
      </c>
      <c r="F2833" s="19">
        <v>22</v>
      </c>
      <c r="G2833" s="36">
        <v>45630</v>
      </c>
      <c r="H2833" s="19">
        <v>0</v>
      </c>
      <c r="I2833" s="19">
        <v>1</v>
      </c>
      <c r="J2833" s="19">
        <v>0</v>
      </c>
      <c r="L2833" s="19">
        <v>1</v>
      </c>
      <c r="O2833" s="19">
        <v>3078170</v>
      </c>
      <c r="P2833" s="229">
        <v>45630.6953587963</v>
      </c>
      <c r="Q2833" s="19">
        <v>3078.17</v>
      </c>
      <c r="R2833" s="19" t="s">
        <v>43</v>
      </c>
      <c r="S2833" s="62" t="s">
        <v>181</v>
      </c>
    </row>
    <row r="2834" spans="1:19" x14ac:dyDescent="0.25">
      <c r="A2834" s="62" t="s">
        <v>181</v>
      </c>
      <c r="B2834" s="19">
        <v>34712908</v>
      </c>
      <c r="C2834" s="19" t="s">
        <v>7588</v>
      </c>
      <c r="D2834" s="19">
        <v>377308</v>
      </c>
      <c r="E2834" s="19">
        <v>4595714</v>
      </c>
      <c r="F2834" s="19">
        <v>23</v>
      </c>
      <c r="G2834" s="36">
        <v>45630</v>
      </c>
      <c r="H2834" s="19">
        <v>0</v>
      </c>
      <c r="I2834" s="19">
        <v>0</v>
      </c>
      <c r="J2834" s="19">
        <v>-3</v>
      </c>
      <c r="K2834" s="19" t="s">
        <v>185</v>
      </c>
      <c r="L2834" s="19">
        <v>1</v>
      </c>
      <c r="O2834" s="19">
        <v>4496</v>
      </c>
      <c r="P2834" s="229">
        <v>45630.695405092592</v>
      </c>
      <c r="Q2834" s="19">
        <v>4.4960000000000004</v>
      </c>
      <c r="R2834" s="19" t="s">
        <v>43</v>
      </c>
      <c r="S2834" s="62" t="s">
        <v>181</v>
      </c>
    </row>
    <row r="2835" spans="1:19" x14ac:dyDescent="0.25">
      <c r="A2835" s="62" t="s">
        <v>181</v>
      </c>
      <c r="B2835" s="19">
        <v>34712908</v>
      </c>
      <c r="C2835" s="19" t="s">
        <v>7588</v>
      </c>
      <c r="D2835" s="19">
        <v>377308</v>
      </c>
      <c r="E2835" s="19">
        <v>4595714</v>
      </c>
      <c r="F2835" s="19">
        <v>24</v>
      </c>
      <c r="G2835" s="36">
        <v>45630</v>
      </c>
      <c r="H2835" s="19">
        <v>1</v>
      </c>
      <c r="I2835" s="19">
        <v>0</v>
      </c>
      <c r="J2835" s="19">
        <v>0</v>
      </c>
      <c r="L2835" s="19">
        <v>1</v>
      </c>
      <c r="M2835" s="19">
        <v>4010427</v>
      </c>
      <c r="N2835" s="19" t="s">
        <v>215</v>
      </c>
      <c r="O2835" s="19">
        <v>101264</v>
      </c>
      <c r="P2835" s="229">
        <v>45630.696574074071</v>
      </c>
      <c r="Q2835" s="19">
        <v>101.264</v>
      </c>
      <c r="R2835" s="19" t="s">
        <v>43</v>
      </c>
      <c r="S2835" s="62" t="s">
        <v>181</v>
      </c>
    </row>
    <row r="2836" spans="1:19" x14ac:dyDescent="0.25">
      <c r="A2836" s="62" t="s">
        <v>181</v>
      </c>
      <c r="B2836" s="19">
        <v>34712908</v>
      </c>
      <c r="C2836" s="19" t="s">
        <v>7588</v>
      </c>
      <c r="D2836" s="19">
        <v>377308</v>
      </c>
      <c r="E2836" s="19">
        <v>4595714</v>
      </c>
      <c r="F2836" s="19">
        <v>25</v>
      </c>
      <c r="G2836" s="36">
        <v>45630</v>
      </c>
      <c r="H2836" s="19">
        <v>0</v>
      </c>
      <c r="I2836" s="19">
        <v>0</v>
      </c>
      <c r="J2836" s="19">
        <v>1938</v>
      </c>
      <c r="K2836" s="19" t="s">
        <v>163</v>
      </c>
      <c r="L2836" s="19">
        <v>1</v>
      </c>
      <c r="M2836" s="19">
        <v>4010427</v>
      </c>
      <c r="N2836" s="19" t="s">
        <v>215</v>
      </c>
      <c r="O2836" s="19">
        <v>246876</v>
      </c>
      <c r="P2836" s="229">
        <v>45630.699432870373</v>
      </c>
      <c r="Q2836" s="19">
        <v>246.876</v>
      </c>
      <c r="R2836" s="19" t="s">
        <v>43</v>
      </c>
      <c r="S2836" s="62" t="s">
        <v>181</v>
      </c>
    </row>
    <row r="2837" spans="1:19" x14ac:dyDescent="0.25">
      <c r="A2837" s="62" t="s">
        <v>181</v>
      </c>
      <c r="B2837" s="19">
        <v>34712908</v>
      </c>
      <c r="C2837" s="19" t="s">
        <v>7588</v>
      </c>
      <c r="D2837" s="19">
        <v>377308</v>
      </c>
      <c r="E2837" s="19">
        <v>4595714</v>
      </c>
      <c r="F2837" s="19">
        <v>26</v>
      </c>
      <c r="G2837" s="36">
        <v>45630</v>
      </c>
      <c r="H2837" s="19">
        <v>0</v>
      </c>
      <c r="I2837" s="19">
        <v>1</v>
      </c>
      <c r="J2837" s="19">
        <v>0</v>
      </c>
      <c r="L2837" s="19">
        <v>1</v>
      </c>
      <c r="O2837" s="19">
        <v>2588770</v>
      </c>
      <c r="P2837" s="229">
        <v>45630.729398148149</v>
      </c>
      <c r="Q2837" s="19">
        <v>2588.77</v>
      </c>
      <c r="R2837" s="19" t="s">
        <v>43</v>
      </c>
      <c r="S2837" s="62" t="s">
        <v>181</v>
      </c>
    </row>
    <row r="2838" spans="1:19" x14ac:dyDescent="0.25">
      <c r="A2838" s="62" t="s">
        <v>181</v>
      </c>
      <c r="B2838" s="19">
        <v>34712908</v>
      </c>
      <c r="C2838" s="19" t="s">
        <v>7588</v>
      </c>
      <c r="D2838" s="19">
        <v>377308</v>
      </c>
      <c r="E2838" s="19">
        <v>4595714</v>
      </c>
      <c r="F2838" s="19">
        <v>27</v>
      </c>
      <c r="G2838" s="36">
        <v>45630</v>
      </c>
      <c r="H2838" s="19">
        <v>0</v>
      </c>
      <c r="I2838" s="19">
        <v>0</v>
      </c>
      <c r="J2838" s="19">
        <v>0</v>
      </c>
      <c r="L2838" s="19">
        <v>2</v>
      </c>
      <c r="O2838" s="19">
        <v>0</v>
      </c>
      <c r="P2838" s="229">
        <v>45630.729398148149</v>
      </c>
      <c r="Q2838" s="19">
        <v>0</v>
      </c>
      <c r="R2838" s="19" t="s">
        <v>43</v>
      </c>
      <c r="S2838" s="62" t="s">
        <v>181</v>
      </c>
    </row>
    <row r="2839" spans="1:19" x14ac:dyDescent="0.25">
      <c r="A2839" s="62" t="s">
        <v>181</v>
      </c>
      <c r="B2839" s="19">
        <v>34712908</v>
      </c>
      <c r="C2839" s="19" t="s">
        <v>7588</v>
      </c>
      <c r="D2839" s="19">
        <v>377308</v>
      </c>
      <c r="E2839" s="19">
        <v>4595714</v>
      </c>
      <c r="F2839" s="19">
        <v>1</v>
      </c>
      <c r="G2839" s="36">
        <v>45631</v>
      </c>
      <c r="H2839" s="19">
        <v>0</v>
      </c>
      <c r="I2839" s="19">
        <v>0</v>
      </c>
      <c r="J2839" s="19">
        <v>0</v>
      </c>
      <c r="L2839" s="19">
        <v>0</v>
      </c>
      <c r="O2839" s="19">
        <v>3</v>
      </c>
      <c r="P2839" s="229">
        <v>45631.34652777778</v>
      </c>
      <c r="Q2839" s="19">
        <v>3.0000000000000001E-3</v>
      </c>
      <c r="R2839" s="19" t="s">
        <v>43</v>
      </c>
      <c r="S2839" s="62" t="s">
        <v>181</v>
      </c>
    </row>
    <row r="2840" spans="1:19" x14ac:dyDescent="0.25">
      <c r="A2840" s="62" t="s">
        <v>181</v>
      </c>
      <c r="B2840" s="19">
        <v>34712908</v>
      </c>
      <c r="C2840" s="19" t="s">
        <v>7588</v>
      </c>
      <c r="D2840" s="19">
        <v>377308</v>
      </c>
      <c r="E2840" s="19">
        <v>4595714</v>
      </c>
      <c r="F2840" s="19">
        <v>2</v>
      </c>
      <c r="G2840" s="36">
        <v>45631</v>
      </c>
      <c r="H2840" s="19">
        <v>0</v>
      </c>
      <c r="I2840" s="19">
        <v>0</v>
      </c>
      <c r="J2840" s="19">
        <v>0</v>
      </c>
      <c r="L2840" s="19">
        <v>1</v>
      </c>
      <c r="O2840" s="19">
        <v>3190</v>
      </c>
      <c r="P2840" s="229">
        <v>45631.346562500003</v>
      </c>
      <c r="Q2840" s="19">
        <v>3.19</v>
      </c>
      <c r="R2840" s="19" t="s">
        <v>43</v>
      </c>
      <c r="S2840" s="62" t="s">
        <v>181</v>
      </c>
    </row>
    <row r="2841" spans="1:19" x14ac:dyDescent="0.25">
      <c r="A2841" s="62" t="s">
        <v>181</v>
      </c>
      <c r="B2841" s="19">
        <v>34712908</v>
      </c>
      <c r="C2841" s="19" t="s">
        <v>7588</v>
      </c>
      <c r="D2841" s="19">
        <v>377308</v>
      </c>
      <c r="E2841" s="19">
        <v>4595714</v>
      </c>
      <c r="F2841" s="19">
        <v>3</v>
      </c>
      <c r="G2841" s="36">
        <v>45631</v>
      </c>
      <c r="H2841" s="19">
        <v>0</v>
      </c>
      <c r="I2841" s="19">
        <v>0</v>
      </c>
      <c r="J2841" s="19">
        <v>1936</v>
      </c>
      <c r="K2841" s="19" t="s">
        <v>164</v>
      </c>
      <c r="L2841" s="19">
        <v>1</v>
      </c>
      <c r="O2841" s="19">
        <v>3533323</v>
      </c>
      <c r="P2841" s="229">
        <v>45631.387453703705</v>
      </c>
      <c r="Q2841" s="19">
        <v>3533.3229999999999</v>
      </c>
      <c r="R2841" s="19" t="s">
        <v>43</v>
      </c>
      <c r="S2841" s="62" t="s">
        <v>181</v>
      </c>
    </row>
    <row r="2842" spans="1:19" x14ac:dyDescent="0.25">
      <c r="A2842" s="62" t="s">
        <v>181</v>
      </c>
      <c r="B2842" s="19">
        <v>34712908</v>
      </c>
      <c r="C2842" s="19" t="s">
        <v>7588</v>
      </c>
      <c r="D2842" s="19">
        <v>377308</v>
      </c>
      <c r="E2842" s="19">
        <v>4595714</v>
      </c>
      <c r="F2842" s="19">
        <v>4</v>
      </c>
      <c r="G2842" s="36">
        <v>45631</v>
      </c>
      <c r="H2842" s="19">
        <v>0</v>
      </c>
      <c r="I2842" s="19">
        <v>1</v>
      </c>
      <c r="J2842" s="19">
        <v>0</v>
      </c>
      <c r="L2842" s="19">
        <v>1</v>
      </c>
      <c r="O2842" s="19">
        <v>3592794</v>
      </c>
      <c r="P2842" s="229">
        <v>45631.429039351853</v>
      </c>
      <c r="Q2842" s="19">
        <v>3592.7939999999999</v>
      </c>
      <c r="R2842" s="19" t="s">
        <v>43</v>
      </c>
      <c r="S2842" s="62" t="s">
        <v>181</v>
      </c>
    </row>
    <row r="2843" spans="1:19" x14ac:dyDescent="0.25">
      <c r="A2843" s="62" t="s">
        <v>181</v>
      </c>
      <c r="B2843" s="19">
        <v>34712908</v>
      </c>
      <c r="C2843" s="19" t="s">
        <v>7588</v>
      </c>
      <c r="D2843" s="19">
        <v>377308</v>
      </c>
      <c r="E2843" s="19">
        <v>4595714</v>
      </c>
      <c r="F2843" s="19">
        <v>5</v>
      </c>
      <c r="G2843" s="36">
        <v>45631</v>
      </c>
      <c r="H2843" s="19">
        <v>1</v>
      </c>
      <c r="I2843" s="19">
        <v>0</v>
      </c>
      <c r="J2843" s="19">
        <v>0</v>
      </c>
      <c r="L2843" s="19">
        <v>1</v>
      </c>
      <c r="M2843" s="19">
        <v>431941</v>
      </c>
      <c r="N2843" s="19" t="s">
        <v>214</v>
      </c>
      <c r="O2843" s="19">
        <v>30010</v>
      </c>
      <c r="P2843" s="229">
        <v>45631.429386574076</v>
      </c>
      <c r="Q2843" s="19">
        <v>30.01</v>
      </c>
      <c r="R2843" s="19" t="s">
        <v>43</v>
      </c>
      <c r="S2843" s="62" t="s">
        <v>181</v>
      </c>
    </row>
    <row r="2844" spans="1:19" x14ac:dyDescent="0.25">
      <c r="A2844" s="62" t="s">
        <v>181</v>
      </c>
      <c r="B2844" s="19">
        <v>34712908</v>
      </c>
      <c r="C2844" s="19" t="s">
        <v>7588</v>
      </c>
      <c r="D2844" s="19">
        <v>377308</v>
      </c>
      <c r="E2844" s="19">
        <v>4595714</v>
      </c>
      <c r="F2844" s="19">
        <v>6</v>
      </c>
      <c r="G2844" s="36">
        <v>45631</v>
      </c>
      <c r="H2844" s="19">
        <v>0</v>
      </c>
      <c r="I2844" s="19">
        <v>0</v>
      </c>
      <c r="J2844" s="19">
        <v>-1</v>
      </c>
      <c r="K2844" s="19" t="s">
        <v>119</v>
      </c>
      <c r="L2844" s="19">
        <v>1</v>
      </c>
      <c r="O2844" s="19">
        <v>492060</v>
      </c>
      <c r="P2844" s="229">
        <v>45631.435081018521</v>
      </c>
      <c r="Q2844" s="19">
        <v>492.06</v>
      </c>
      <c r="R2844" s="19" t="s">
        <v>43</v>
      </c>
      <c r="S2844" s="62" t="s">
        <v>181</v>
      </c>
    </row>
    <row r="2845" spans="1:19" x14ac:dyDescent="0.25">
      <c r="A2845" s="62" t="s">
        <v>181</v>
      </c>
      <c r="B2845" s="19">
        <v>34712908</v>
      </c>
      <c r="C2845" s="19" t="s">
        <v>7588</v>
      </c>
      <c r="D2845" s="19">
        <v>377308</v>
      </c>
      <c r="E2845" s="19">
        <v>4595714</v>
      </c>
      <c r="F2845" s="19">
        <v>7</v>
      </c>
      <c r="G2845" s="36">
        <v>45631</v>
      </c>
      <c r="H2845" s="19">
        <v>0</v>
      </c>
      <c r="I2845" s="19">
        <v>1</v>
      </c>
      <c r="J2845" s="19">
        <v>0</v>
      </c>
      <c r="L2845" s="19">
        <v>1</v>
      </c>
      <c r="O2845" s="19">
        <v>2134036</v>
      </c>
      <c r="P2845" s="229">
        <v>45631.459780092591</v>
      </c>
      <c r="Q2845" s="19">
        <v>2134.0360000000001</v>
      </c>
      <c r="R2845" s="19" t="s">
        <v>43</v>
      </c>
      <c r="S2845" s="62" t="s">
        <v>181</v>
      </c>
    </row>
    <row r="2846" spans="1:19" x14ac:dyDescent="0.25">
      <c r="A2846" s="62" t="s">
        <v>181</v>
      </c>
      <c r="B2846" s="19">
        <v>34712908</v>
      </c>
      <c r="C2846" s="19" t="s">
        <v>7588</v>
      </c>
      <c r="D2846" s="19">
        <v>377308</v>
      </c>
      <c r="E2846" s="19">
        <v>4595714</v>
      </c>
      <c r="F2846" s="19">
        <v>8</v>
      </c>
      <c r="G2846" s="36">
        <v>45631</v>
      </c>
      <c r="H2846" s="19">
        <v>0</v>
      </c>
      <c r="I2846" s="19">
        <v>0</v>
      </c>
      <c r="J2846" s="19">
        <v>-3</v>
      </c>
      <c r="K2846" s="19" t="s">
        <v>185</v>
      </c>
      <c r="L2846" s="19">
        <v>1</v>
      </c>
      <c r="O2846" s="19">
        <v>4787</v>
      </c>
      <c r="P2846" s="229">
        <v>45631.459837962961</v>
      </c>
      <c r="Q2846" s="19">
        <v>4.7869999999999999</v>
      </c>
      <c r="R2846" s="19" t="s">
        <v>43</v>
      </c>
      <c r="S2846" s="62" t="s">
        <v>181</v>
      </c>
    </row>
    <row r="2847" spans="1:19" x14ac:dyDescent="0.25">
      <c r="A2847" s="62" t="s">
        <v>181</v>
      </c>
      <c r="B2847" s="19">
        <v>34712908</v>
      </c>
      <c r="C2847" s="19" t="s">
        <v>7588</v>
      </c>
      <c r="D2847" s="19">
        <v>377308</v>
      </c>
      <c r="E2847" s="19">
        <v>4595714</v>
      </c>
      <c r="F2847" s="19">
        <v>9</v>
      </c>
      <c r="G2847" s="36">
        <v>45631</v>
      </c>
      <c r="H2847" s="19">
        <v>1</v>
      </c>
      <c r="I2847" s="19">
        <v>0</v>
      </c>
      <c r="J2847" s="19">
        <v>0</v>
      </c>
      <c r="L2847" s="19">
        <v>1</v>
      </c>
      <c r="M2847" s="19">
        <v>4010427</v>
      </c>
      <c r="N2847" s="19" t="s">
        <v>215</v>
      </c>
      <c r="O2847" s="19">
        <v>182900</v>
      </c>
      <c r="P2847" s="229">
        <v>45631.461956018517</v>
      </c>
      <c r="Q2847" s="19">
        <v>182.9</v>
      </c>
      <c r="R2847" s="19" t="s">
        <v>43</v>
      </c>
      <c r="S2847" s="62" t="s">
        <v>181</v>
      </c>
    </row>
    <row r="2848" spans="1:19" x14ac:dyDescent="0.25">
      <c r="A2848" s="62" t="s">
        <v>181</v>
      </c>
      <c r="B2848" s="19">
        <v>34712908</v>
      </c>
      <c r="C2848" s="19" t="s">
        <v>7588</v>
      </c>
      <c r="D2848" s="19">
        <v>377308</v>
      </c>
      <c r="E2848" s="19">
        <v>4595714</v>
      </c>
      <c r="F2848" s="19">
        <v>10</v>
      </c>
      <c r="G2848" s="36">
        <v>45631</v>
      </c>
      <c r="H2848" s="19">
        <v>0</v>
      </c>
      <c r="I2848" s="19">
        <v>0</v>
      </c>
      <c r="J2848" s="19">
        <v>1938</v>
      </c>
      <c r="K2848" s="19" t="s">
        <v>163</v>
      </c>
      <c r="L2848" s="19">
        <v>1</v>
      </c>
      <c r="M2848" s="19">
        <v>4010427</v>
      </c>
      <c r="N2848" s="19" t="s">
        <v>215</v>
      </c>
      <c r="O2848" s="19">
        <v>478893</v>
      </c>
      <c r="P2848" s="229">
        <v>45631.467499999999</v>
      </c>
      <c r="Q2848" s="19">
        <v>478.89299999999997</v>
      </c>
      <c r="R2848" s="19" t="s">
        <v>43</v>
      </c>
      <c r="S2848" s="62" t="s">
        <v>181</v>
      </c>
    </row>
    <row r="2849" spans="1:19" x14ac:dyDescent="0.25">
      <c r="A2849" s="62" t="s">
        <v>181</v>
      </c>
      <c r="B2849" s="19">
        <v>34712908</v>
      </c>
      <c r="C2849" s="19" t="s">
        <v>7588</v>
      </c>
      <c r="D2849" s="19">
        <v>377308</v>
      </c>
      <c r="E2849" s="19">
        <v>4595714</v>
      </c>
      <c r="F2849" s="19">
        <v>11</v>
      </c>
      <c r="G2849" s="36">
        <v>45631</v>
      </c>
      <c r="H2849" s="19">
        <v>0</v>
      </c>
      <c r="I2849" s="19">
        <v>1</v>
      </c>
      <c r="J2849" s="19">
        <v>0</v>
      </c>
      <c r="L2849" s="19">
        <v>1</v>
      </c>
      <c r="O2849" s="19">
        <v>515297</v>
      </c>
      <c r="P2849" s="229">
        <v>45631.473460648151</v>
      </c>
      <c r="Q2849" s="19">
        <v>515.29700000000003</v>
      </c>
      <c r="R2849" s="19" t="s">
        <v>43</v>
      </c>
      <c r="S2849" s="62" t="s">
        <v>181</v>
      </c>
    </row>
    <row r="2850" spans="1:19" x14ac:dyDescent="0.25">
      <c r="A2850" s="62" t="s">
        <v>181</v>
      </c>
      <c r="B2850" s="19">
        <v>34712908</v>
      </c>
      <c r="C2850" s="19" t="s">
        <v>7588</v>
      </c>
      <c r="D2850" s="19">
        <v>377308</v>
      </c>
      <c r="E2850" s="19">
        <v>4595714</v>
      </c>
      <c r="F2850" s="19">
        <v>12</v>
      </c>
      <c r="G2850" s="36">
        <v>45631</v>
      </c>
      <c r="H2850" s="19">
        <v>0</v>
      </c>
      <c r="I2850" s="19">
        <v>0</v>
      </c>
      <c r="J2850" s="19">
        <v>1934</v>
      </c>
      <c r="K2850" s="19" t="s">
        <v>160</v>
      </c>
      <c r="L2850" s="19">
        <v>1</v>
      </c>
      <c r="O2850" s="19">
        <v>984360</v>
      </c>
      <c r="P2850" s="229">
        <v>45631.484849537039</v>
      </c>
      <c r="Q2850" s="19">
        <v>984.36</v>
      </c>
      <c r="R2850" s="19" t="s">
        <v>43</v>
      </c>
      <c r="S2850" s="62" t="s">
        <v>181</v>
      </c>
    </row>
    <row r="2851" spans="1:19" x14ac:dyDescent="0.25">
      <c r="A2851" s="62" t="s">
        <v>181</v>
      </c>
      <c r="B2851" s="19">
        <v>34712908</v>
      </c>
      <c r="C2851" s="19" t="s">
        <v>7588</v>
      </c>
      <c r="D2851" s="19">
        <v>377308</v>
      </c>
      <c r="E2851" s="19">
        <v>4595714</v>
      </c>
      <c r="F2851" s="19">
        <v>13</v>
      </c>
      <c r="G2851" s="36">
        <v>45631</v>
      </c>
      <c r="H2851" s="19">
        <v>0</v>
      </c>
      <c r="I2851" s="19">
        <v>1</v>
      </c>
      <c r="J2851" s="19">
        <v>0</v>
      </c>
      <c r="L2851" s="19">
        <v>1</v>
      </c>
      <c r="O2851" s="19">
        <v>1931503</v>
      </c>
      <c r="P2851" s="229">
        <v>45631.507210648146</v>
      </c>
      <c r="Q2851" s="19">
        <v>1931.5029999999999</v>
      </c>
      <c r="R2851" s="19" t="s">
        <v>43</v>
      </c>
      <c r="S2851" s="62" t="s">
        <v>181</v>
      </c>
    </row>
    <row r="2852" spans="1:19" x14ac:dyDescent="0.25">
      <c r="A2852" s="62" t="s">
        <v>181</v>
      </c>
      <c r="B2852" s="19">
        <v>34712908</v>
      </c>
      <c r="C2852" s="19" t="s">
        <v>7588</v>
      </c>
      <c r="D2852" s="19">
        <v>377308</v>
      </c>
      <c r="E2852" s="19">
        <v>4595714</v>
      </c>
      <c r="F2852" s="19">
        <v>14</v>
      </c>
      <c r="G2852" s="36">
        <v>45631</v>
      </c>
      <c r="H2852" s="19">
        <v>0</v>
      </c>
      <c r="I2852" s="19">
        <v>0</v>
      </c>
      <c r="J2852" s="19">
        <v>-3</v>
      </c>
      <c r="K2852" s="19" t="s">
        <v>185</v>
      </c>
      <c r="L2852" s="19">
        <v>1</v>
      </c>
      <c r="O2852" s="19">
        <v>4574</v>
      </c>
      <c r="P2852" s="229">
        <v>45631.507256944446</v>
      </c>
      <c r="Q2852" s="19">
        <v>4.5739999999999998</v>
      </c>
      <c r="R2852" s="19" t="s">
        <v>43</v>
      </c>
      <c r="S2852" s="62" t="s">
        <v>181</v>
      </c>
    </row>
    <row r="2853" spans="1:19" x14ac:dyDescent="0.25">
      <c r="A2853" s="62" t="s">
        <v>181</v>
      </c>
      <c r="B2853" s="19">
        <v>34712908</v>
      </c>
      <c r="C2853" s="19" t="s">
        <v>7588</v>
      </c>
      <c r="D2853" s="19">
        <v>377308</v>
      </c>
      <c r="E2853" s="19">
        <v>4595714</v>
      </c>
      <c r="F2853" s="19">
        <v>15</v>
      </c>
      <c r="G2853" s="36">
        <v>45631</v>
      </c>
      <c r="H2853" s="19">
        <v>1</v>
      </c>
      <c r="I2853" s="19">
        <v>0</v>
      </c>
      <c r="J2853" s="19">
        <v>0</v>
      </c>
      <c r="L2853" s="19">
        <v>1</v>
      </c>
      <c r="M2853" s="19">
        <v>4010427</v>
      </c>
      <c r="N2853" s="19" t="s">
        <v>215</v>
      </c>
      <c r="O2853" s="19">
        <v>178086</v>
      </c>
      <c r="P2853" s="229">
        <v>45631.509317129632</v>
      </c>
      <c r="Q2853" s="19">
        <v>178.08600000000001</v>
      </c>
      <c r="R2853" s="19" t="s">
        <v>43</v>
      </c>
      <c r="S2853" s="62" t="s">
        <v>181</v>
      </c>
    </row>
    <row r="2854" spans="1:19" x14ac:dyDescent="0.25">
      <c r="A2854" s="62" t="s">
        <v>181</v>
      </c>
      <c r="B2854" s="19">
        <v>34712908</v>
      </c>
      <c r="C2854" s="19" t="s">
        <v>7588</v>
      </c>
      <c r="D2854" s="19">
        <v>377308</v>
      </c>
      <c r="E2854" s="19">
        <v>4595714</v>
      </c>
      <c r="F2854" s="19">
        <v>16</v>
      </c>
      <c r="G2854" s="36">
        <v>45631</v>
      </c>
      <c r="H2854" s="19">
        <v>0</v>
      </c>
      <c r="I2854" s="19">
        <v>0</v>
      </c>
      <c r="J2854" s="19">
        <v>1938</v>
      </c>
      <c r="K2854" s="19" t="s">
        <v>163</v>
      </c>
      <c r="L2854" s="19">
        <v>1</v>
      </c>
      <c r="M2854" s="19">
        <v>4010427</v>
      </c>
      <c r="N2854" s="19" t="s">
        <v>215</v>
      </c>
      <c r="O2854" s="19">
        <v>341197</v>
      </c>
      <c r="P2854" s="229">
        <v>45631.513275462959</v>
      </c>
      <c r="Q2854" s="19">
        <v>341.197</v>
      </c>
      <c r="R2854" s="19" t="s">
        <v>43</v>
      </c>
      <c r="S2854" s="62" t="s">
        <v>181</v>
      </c>
    </row>
    <row r="2855" spans="1:19" x14ac:dyDescent="0.25">
      <c r="A2855" s="62" t="s">
        <v>181</v>
      </c>
      <c r="B2855" s="19">
        <v>34712908</v>
      </c>
      <c r="C2855" s="19" t="s">
        <v>7588</v>
      </c>
      <c r="D2855" s="19">
        <v>377308</v>
      </c>
      <c r="E2855" s="19">
        <v>4595714</v>
      </c>
      <c r="F2855" s="19">
        <v>17</v>
      </c>
      <c r="G2855" s="36">
        <v>45631</v>
      </c>
      <c r="H2855" s="19">
        <v>0</v>
      </c>
      <c r="I2855" s="19">
        <v>1</v>
      </c>
      <c r="J2855" s="19">
        <v>0</v>
      </c>
      <c r="L2855" s="19">
        <v>1</v>
      </c>
      <c r="O2855" s="19">
        <v>1310520</v>
      </c>
      <c r="P2855" s="229">
        <v>45631.528437499997</v>
      </c>
      <c r="Q2855" s="19">
        <v>1310.52</v>
      </c>
      <c r="R2855" s="19" t="s">
        <v>43</v>
      </c>
      <c r="S2855" s="62" t="s">
        <v>181</v>
      </c>
    </row>
    <row r="2856" spans="1:19" x14ac:dyDescent="0.25">
      <c r="A2856" s="62" t="s">
        <v>181</v>
      </c>
      <c r="B2856" s="19">
        <v>34712908</v>
      </c>
      <c r="C2856" s="19" t="s">
        <v>7588</v>
      </c>
      <c r="D2856" s="19">
        <v>377308</v>
      </c>
      <c r="E2856" s="19">
        <v>4595714</v>
      </c>
      <c r="F2856" s="19">
        <v>18</v>
      </c>
      <c r="G2856" s="36">
        <v>45631</v>
      </c>
      <c r="H2856" s="19">
        <v>0</v>
      </c>
      <c r="I2856" s="19">
        <v>0</v>
      </c>
      <c r="J2856" s="19">
        <v>1933</v>
      </c>
      <c r="K2856" s="19" t="s">
        <v>167</v>
      </c>
      <c r="L2856" s="19">
        <v>1</v>
      </c>
      <c r="O2856" s="19">
        <v>3624823</v>
      </c>
      <c r="P2856" s="229">
        <v>45631.570393518516</v>
      </c>
      <c r="Q2856" s="19">
        <v>3624.8229999999999</v>
      </c>
      <c r="R2856" s="19" t="s">
        <v>43</v>
      </c>
      <c r="S2856" s="62" t="s">
        <v>181</v>
      </c>
    </row>
    <row r="2857" spans="1:19" x14ac:dyDescent="0.25">
      <c r="A2857" s="62" t="s">
        <v>181</v>
      </c>
      <c r="B2857" s="19">
        <v>34712908</v>
      </c>
      <c r="C2857" s="19" t="s">
        <v>7588</v>
      </c>
      <c r="D2857" s="19">
        <v>377308</v>
      </c>
      <c r="E2857" s="19">
        <v>4595714</v>
      </c>
      <c r="F2857" s="19">
        <v>19</v>
      </c>
      <c r="G2857" s="36">
        <v>45631</v>
      </c>
      <c r="H2857" s="19">
        <v>0</v>
      </c>
      <c r="I2857" s="19">
        <v>1</v>
      </c>
      <c r="J2857" s="19">
        <v>0</v>
      </c>
      <c r="L2857" s="19">
        <v>1</v>
      </c>
      <c r="O2857" s="19">
        <v>782724</v>
      </c>
      <c r="P2857" s="229">
        <v>45631.579456018517</v>
      </c>
      <c r="Q2857" s="19">
        <v>782.72400000000005</v>
      </c>
      <c r="R2857" s="19" t="s">
        <v>43</v>
      </c>
      <c r="S2857" s="62" t="s">
        <v>181</v>
      </c>
    </row>
    <row r="2858" spans="1:19" x14ac:dyDescent="0.25">
      <c r="A2858" s="62" t="s">
        <v>181</v>
      </c>
      <c r="B2858" s="19">
        <v>34712908</v>
      </c>
      <c r="C2858" s="19" t="s">
        <v>7588</v>
      </c>
      <c r="D2858" s="19">
        <v>377308</v>
      </c>
      <c r="E2858" s="19">
        <v>4595714</v>
      </c>
      <c r="F2858" s="19">
        <v>20</v>
      </c>
      <c r="G2858" s="36">
        <v>45631</v>
      </c>
      <c r="H2858" s="19">
        <v>0</v>
      </c>
      <c r="I2858" s="19">
        <v>0</v>
      </c>
      <c r="J2858" s="19">
        <v>-3</v>
      </c>
      <c r="K2858" s="19" t="s">
        <v>185</v>
      </c>
      <c r="L2858" s="19">
        <v>1</v>
      </c>
      <c r="O2858" s="19">
        <v>6806</v>
      </c>
      <c r="P2858" s="229">
        <v>45631.57953703704</v>
      </c>
      <c r="Q2858" s="19">
        <v>6.806</v>
      </c>
      <c r="R2858" s="19" t="s">
        <v>43</v>
      </c>
      <c r="S2858" s="62" t="s">
        <v>181</v>
      </c>
    </row>
    <row r="2859" spans="1:19" x14ac:dyDescent="0.25">
      <c r="A2859" s="62" t="s">
        <v>181</v>
      </c>
      <c r="B2859" s="19">
        <v>34712908</v>
      </c>
      <c r="C2859" s="19" t="s">
        <v>7588</v>
      </c>
      <c r="D2859" s="19">
        <v>377308</v>
      </c>
      <c r="E2859" s="19">
        <v>4595714</v>
      </c>
      <c r="F2859" s="19">
        <v>21</v>
      </c>
      <c r="G2859" s="36">
        <v>45631</v>
      </c>
      <c r="H2859" s="19">
        <v>1</v>
      </c>
      <c r="I2859" s="19">
        <v>0</v>
      </c>
      <c r="J2859" s="19">
        <v>0</v>
      </c>
      <c r="L2859" s="19">
        <v>1</v>
      </c>
      <c r="M2859" s="19">
        <v>4010427</v>
      </c>
      <c r="N2859" s="19" t="s">
        <v>215</v>
      </c>
      <c r="O2859" s="19">
        <v>288720</v>
      </c>
      <c r="P2859" s="229">
        <v>45631.582870370374</v>
      </c>
      <c r="Q2859" s="19">
        <v>288.72000000000003</v>
      </c>
      <c r="R2859" s="19" t="s">
        <v>43</v>
      </c>
      <c r="S2859" s="62" t="s">
        <v>181</v>
      </c>
    </row>
    <row r="2860" spans="1:19" x14ac:dyDescent="0.25">
      <c r="A2860" s="62" t="s">
        <v>181</v>
      </c>
      <c r="B2860" s="19">
        <v>34712908</v>
      </c>
      <c r="C2860" s="19" t="s">
        <v>7588</v>
      </c>
      <c r="D2860" s="19">
        <v>377308</v>
      </c>
      <c r="E2860" s="19">
        <v>4595714</v>
      </c>
      <c r="F2860" s="19">
        <v>22</v>
      </c>
      <c r="G2860" s="36">
        <v>45631</v>
      </c>
      <c r="H2860" s="19">
        <v>0</v>
      </c>
      <c r="I2860" s="19">
        <v>0</v>
      </c>
      <c r="J2860" s="19">
        <v>1938</v>
      </c>
      <c r="K2860" s="19" t="s">
        <v>163</v>
      </c>
      <c r="L2860" s="19">
        <v>1</v>
      </c>
      <c r="M2860" s="19">
        <v>4010427</v>
      </c>
      <c r="N2860" s="19" t="s">
        <v>215</v>
      </c>
      <c r="O2860" s="19">
        <v>210634</v>
      </c>
      <c r="P2860" s="229">
        <v>45631.585312499999</v>
      </c>
      <c r="Q2860" s="19">
        <v>210.63399999999999</v>
      </c>
      <c r="R2860" s="19" t="s">
        <v>43</v>
      </c>
      <c r="S2860" s="62" t="s">
        <v>181</v>
      </c>
    </row>
    <row r="2861" spans="1:19" x14ac:dyDescent="0.25">
      <c r="A2861" s="62" t="s">
        <v>181</v>
      </c>
      <c r="B2861" s="19">
        <v>34712908</v>
      </c>
      <c r="C2861" s="19" t="s">
        <v>7588</v>
      </c>
      <c r="D2861" s="19">
        <v>377308</v>
      </c>
      <c r="E2861" s="19">
        <v>4595714</v>
      </c>
      <c r="F2861" s="19">
        <v>23</v>
      </c>
      <c r="G2861" s="36">
        <v>45631</v>
      </c>
      <c r="H2861" s="19">
        <v>0</v>
      </c>
      <c r="I2861" s="19">
        <v>1</v>
      </c>
      <c r="J2861" s="19">
        <v>0</v>
      </c>
      <c r="L2861" s="19">
        <v>1</v>
      </c>
      <c r="O2861" s="19">
        <v>1241413</v>
      </c>
      <c r="P2861" s="229">
        <v>45631.599675925929</v>
      </c>
      <c r="Q2861" s="19">
        <v>1241.413</v>
      </c>
      <c r="R2861" s="19" t="s">
        <v>43</v>
      </c>
      <c r="S2861" s="62" t="s">
        <v>181</v>
      </c>
    </row>
    <row r="2862" spans="1:19" x14ac:dyDescent="0.25">
      <c r="A2862" s="62" t="s">
        <v>181</v>
      </c>
      <c r="B2862" s="19">
        <v>34712908</v>
      </c>
      <c r="C2862" s="19" t="s">
        <v>7588</v>
      </c>
      <c r="D2862" s="19">
        <v>377308</v>
      </c>
      <c r="E2862" s="19">
        <v>4595714</v>
      </c>
      <c r="F2862" s="19">
        <v>24</v>
      </c>
      <c r="G2862" s="36">
        <v>45631</v>
      </c>
      <c r="H2862" s="19">
        <v>0</v>
      </c>
      <c r="I2862" s="19">
        <v>0</v>
      </c>
      <c r="J2862" s="19">
        <v>-3</v>
      </c>
      <c r="K2862" s="19" t="s">
        <v>185</v>
      </c>
      <c r="L2862" s="19">
        <v>1</v>
      </c>
      <c r="O2862" s="19">
        <v>6547</v>
      </c>
      <c r="P2862" s="229">
        <v>45631.599756944444</v>
      </c>
      <c r="Q2862" s="19">
        <v>6.5469999999999997</v>
      </c>
      <c r="R2862" s="19" t="s">
        <v>43</v>
      </c>
      <c r="S2862" s="62" t="s">
        <v>181</v>
      </c>
    </row>
    <row r="2863" spans="1:19" x14ac:dyDescent="0.25">
      <c r="A2863" s="62" t="s">
        <v>181</v>
      </c>
      <c r="B2863" s="19">
        <v>34712908</v>
      </c>
      <c r="C2863" s="19" t="s">
        <v>7588</v>
      </c>
      <c r="D2863" s="19">
        <v>377308</v>
      </c>
      <c r="E2863" s="19">
        <v>4595714</v>
      </c>
      <c r="F2863" s="19">
        <v>25</v>
      </c>
      <c r="G2863" s="36">
        <v>45631</v>
      </c>
      <c r="H2863" s="19">
        <v>1</v>
      </c>
      <c r="I2863" s="19">
        <v>0</v>
      </c>
      <c r="J2863" s="19">
        <v>0</v>
      </c>
      <c r="L2863" s="19">
        <v>1</v>
      </c>
      <c r="M2863" s="19">
        <v>4010427</v>
      </c>
      <c r="N2863" s="19" t="s">
        <v>215</v>
      </c>
      <c r="O2863" s="19">
        <v>861283</v>
      </c>
      <c r="P2863" s="229">
        <v>45631.609722222223</v>
      </c>
      <c r="Q2863" s="19">
        <v>861.28300000000002</v>
      </c>
      <c r="R2863" s="19" t="s">
        <v>43</v>
      </c>
      <c r="S2863" s="62" t="s">
        <v>181</v>
      </c>
    </row>
    <row r="2864" spans="1:19" x14ac:dyDescent="0.25">
      <c r="A2864" s="62" t="s">
        <v>181</v>
      </c>
      <c r="B2864" s="19">
        <v>34712908</v>
      </c>
      <c r="C2864" s="19" t="s">
        <v>7588</v>
      </c>
      <c r="D2864" s="19">
        <v>377308</v>
      </c>
      <c r="E2864" s="19">
        <v>4595714</v>
      </c>
      <c r="F2864" s="19">
        <v>26</v>
      </c>
      <c r="G2864" s="36">
        <v>45631</v>
      </c>
      <c r="H2864" s="19">
        <v>0</v>
      </c>
      <c r="I2864" s="19">
        <v>0</v>
      </c>
      <c r="J2864" s="19">
        <v>1938</v>
      </c>
      <c r="K2864" s="19" t="s">
        <v>163</v>
      </c>
      <c r="L2864" s="19">
        <v>1</v>
      </c>
      <c r="M2864" s="19">
        <v>4010427</v>
      </c>
      <c r="N2864" s="19" t="s">
        <v>215</v>
      </c>
      <c r="O2864" s="19">
        <v>526897</v>
      </c>
      <c r="P2864" s="229">
        <v>45631.61582175926</v>
      </c>
      <c r="Q2864" s="19">
        <v>526.89700000000005</v>
      </c>
      <c r="R2864" s="19" t="s">
        <v>43</v>
      </c>
      <c r="S2864" s="62" t="s">
        <v>181</v>
      </c>
    </row>
    <row r="2865" spans="1:19" x14ac:dyDescent="0.25">
      <c r="A2865" s="62" t="s">
        <v>181</v>
      </c>
      <c r="B2865" s="19">
        <v>34712908</v>
      </c>
      <c r="C2865" s="19" t="s">
        <v>7588</v>
      </c>
      <c r="D2865" s="19">
        <v>377308</v>
      </c>
      <c r="E2865" s="19">
        <v>4595714</v>
      </c>
      <c r="F2865" s="19">
        <v>27</v>
      </c>
      <c r="G2865" s="36">
        <v>45631</v>
      </c>
      <c r="H2865" s="19">
        <v>0</v>
      </c>
      <c r="I2865" s="19">
        <v>0</v>
      </c>
      <c r="J2865" s="19">
        <v>1932</v>
      </c>
      <c r="K2865" s="19" t="s">
        <v>173</v>
      </c>
      <c r="L2865" s="19">
        <v>1</v>
      </c>
      <c r="O2865" s="19">
        <v>820300</v>
      </c>
      <c r="P2865" s="229">
        <v>45631.6253125</v>
      </c>
      <c r="Q2865" s="19">
        <v>820.3</v>
      </c>
      <c r="R2865" s="19" t="s">
        <v>43</v>
      </c>
      <c r="S2865" s="62" t="s">
        <v>181</v>
      </c>
    </row>
    <row r="2866" spans="1:19" x14ac:dyDescent="0.25">
      <c r="A2866" s="62" t="s">
        <v>181</v>
      </c>
      <c r="B2866" s="19">
        <v>34712908</v>
      </c>
      <c r="C2866" s="19" t="s">
        <v>7588</v>
      </c>
      <c r="D2866" s="19">
        <v>377308</v>
      </c>
      <c r="E2866" s="19">
        <v>4595714</v>
      </c>
      <c r="F2866" s="19">
        <v>28</v>
      </c>
      <c r="G2866" s="36">
        <v>45631</v>
      </c>
      <c r="H2866" s="19">
        <v>0</v>
      </c>
      <c r="I2866" s="19">
        <v>1</v>
      </c>
      <c r="J2866" s="19">
        <v>0</v>
      </c>
      <c r="L2866" s="19">
        <v>1</v>
      </c>
      <c r="O2866" s="19">
        <v>2287600</v>
      </c>
      <c r="P2866" s="229">
        <v>45631.65179398148</v>
      </c>
      <c r="Q2866" s="19">
        <v>2287.6</v>
      </c>
      <c r="R2866" s="19" t="s">
        <v>43</v>
      </c>
      <c r="S2866" s="62" t="s">
        <v>181</v>
      </c>
    </row>
    <row r="2867" spans="1:19" x14ac:dyDescent="0.25">
      <c r="A2867" s="62" t="s">
        <v>181</v>
      </c>
      <c r="B2867" s="19">
        <v>34712908</v>
      </c>
      <c r="C2867" s="19" t="s">
        <v>7588</v>
      </c>
      <c r="D2867" s="19">
        <v>377308</v>
      </c>
      <c r="E2867" s="19">
        <v>4595714</v>
      </c>
      <c r="F2867" s="19">
        <v>29</v>
      </c>
      <c r="G2867" s="36">
        <v>45631</v>
      </c>
      <c r="H2867" s="19">
        <v>0</v>
      </c>
      <c r="I2867" s="19">
        <v>0</v>
      </c>
      <c r="J2867" s="19">
        <v>-3</v>
      </c>
      <c r="K2867" s="19" t="s">
        <v>185</v>
      </c>
      <c r="L2867" s="19">
        <v>1</v>
      </c>
      <c r="O2867" s="19">
        <v>5396</v>
      </c>
      <c r="P2867" s="229">
        <v>45631.65185185185</v>
      </c>
      <c r="Q2867" s="19">
        <v>5.3959999999999999</v>
      </c>
      <c r="R2867" s="19" t="s">
        <v>43</v>
      </c>
      <c r="S2867" s="62" t="s">
        <v>181</v>
      </c>
    </row>
    <row r="2868" spans="1:19" x14ac:dyDescent="0.25">
      <c r="A2868" s="62" t="s">
        <v>181</v>
      </c>
      <c r="B2868" s="19">
        <v>34712908</v>
      </c>
      <c r="C2868" s="19" t="s">
        <v>7588</v>
      </c>
      <c r="D2868" s="19">
        <v>377308</v>
      </c>
      <c r="E2868" s="19">
        <v>4595714</v>
      </c>
      <c r="F2868" s="19">
        <v>30</v>
      </c>
      <c r="G2868" s="36">
        <v>45631</v>
      </c>
      <c r="H2868" s="19">
        <v>1</v>
      </c>
      <c r="I2868" s="19">
        <v>0</v>
      </c>
      <c r="J2868" s="19">
        <v>0</v>
      </c>
      <c r="L2868" s="19">
        <v>1</v>
      </c>
      <c r="M2868" s="19">
        <v>4010427</v>
      </c>
      <c r="N2868" s="19" t="s">
        <v>215</v>
      </c>
      <c r="O2868" s="19">
        <v>19407</v>
      </c>
      <c r="P2868" s="229">
        <v>45631.652083333334</v>
      </c>
      <c r="Q2868" s="19">
        <v>19.407</v>
      </c>
      <c r="R2868" s="19" t="s">
        <v>43</v>
      </c>
      <c r="S2868" s="62" t="s">
        <v>181</v>
      </c>
    </row>
    <row r="2869" spans="1:19" x14ac:dyDescent="0.25">
      <c r="A2869" s="62" t="s">
        <v>181</v>
      </c>
      <c r="B2869" s="19">
        <v>34712908</v>
      </c>
      <c r="C2869" s="19" t="s">
        <v>7588</v>
      </c>
      <c r="D2869" s="19">
        <v>377308</v>
      </c>
      <c r="E2869" s="19">
        <v>4595714</v>
      </c>
      <c r="F2869" s="19">
        <v>31</v>
      </c>
      <c r="G2869" s="36">
        <v>45631</v>
      </c>
      <c r="H2869" s="19">
        <v>0</v>
      </c>
      <c r="I2869" s="19">
        <v>0</v>
      </c>
      <c r="J2869" s="19">
        <v>1938</v>
      </c>
      <c r="K2869" s="19" t="s">
        <v>163</v>
      </c>
      <c r="L2869" s="19">
        <v>1</v>
      </c>
      <c r="M2869" s="19">
        <v>4010427</v>
      </c>
      <c r="N2869" s="19" t="s">
        <v>215</v>
      </c>
      <c r="O2869" s="19">
        <v>163227</v>
      </c>
      <c r="P2869" s="229">
        <v>45631.653969907406</v>
      </c>
      <c r="Q2869" s="19">
        <v>163.227</v>
      </c>
      <c r="R2869" s="19" t="s">
        <v>43</v>
      </c>
      <c r="S2869" s="62" t="s">
        <v>181</v>
      </c>
    </row>
    <row r="2870" spans="1:19" x14ac:dyDescent="0.25">
      <c r="A2870" s="62" t="s">
        <v>181</v>
      </c>
      <c r="B2870" s="19">
        <v>34712908</v>
      </c>
      <c r="C2870" s="19" t="s">
        <v>7588</v>
      </c>
      <c r="D2870" s="19">
        <v>377308</v>
      </c>
      <c r="E2870" s="19">
        <v>4595714</v>
      </c>
      <c r="F2870" s="19">
        <v>32</v>
      </c>
      <c r="G2870" s="36">
        <v>45631</v>
      </c>
      <c r="H2870" s="19">
        <v>0</v>
      </c>
      <c r="I2870" s="19">
        <v>1</v>
      </c>
      <c r="J2870" s="19">
        <v>0</v>
      </c>
      <c r="L2870" s="19">
        <v>1</v>
      </c>
      <c r="O2870" s="19">
        <v>2396</v>
      </c>
      <c r="P2870" s="229">
        <v>45631.653993055559</v>
      </c>
      <c r="Q2870" s="19">
        <v>2.3959999999999999</v>
      </c>
      <c r="R2870" s="19" t="s">
        <v>43</v>
      </c>
      <c r="S2870" s="62" t="s">
        <v>181</v>
      </c>
    </row>
    <row r="2871" spans="1:19" x14ac:dyDescent="0.25">
      <c r="A2871" s="62" t="s">
        <v>181</v>
      </c>
      <c r="B2871" s="19">
        <v>34712908</v>
      </c>
      <c r="C2871" s="19" t="s">
        <v>7588</v>
      </c>
      <c r="D2871" s="19">
        <v>377308</v>
      </c>
      <c r="E2871" s="19">
        <v>4595714</v>
      </c>
      <c r="F2871" s="19">
        <v>33</v>
      </c>
      <c r="G2871" s="36">
        <v>45631</v>
      </c>
      <c r="H2871" s="19">
        <v>0</v>
      </c>
      <c r="I2871" s="19">
        <v>0</v>
      </c>
      <c r="J2871" s="19">
        <v>1937</v>
      </c>
      <c r="K2871" s="19" t="s">
        <v>169</v>
      </c>
      <c r="L2871" s="19">
        <v>1</v>
      </c>
      <c r="O2871" s="19">
        <v>9634</v>
      </c>
      <c r="P2871" s="229">
        <v>45631.654108796298</v>
      </c>
      <c r="Q2871" s="19">
        <v>9.6340000000000003</v>
      </c>
      <c r="R2871" s="19" t="s">
        <v>43</v>
      </c>
      <c r="S2871" s="62" t="s">
        <v>181</v>
      </c>
    </row>
    <row r="2872" spans="1:19" x14ac:dyDescent="0.25">
      <c r="A2872" s="62" t="s">
        <v>181</v>
      </c>
      <c r="B2872" s="19">
        <v>34712908</v>
      </c>
      <c r="C2872" s="19" t="s">
        <v>7588</v>
      </c>
      <c r="D2872" s="19">
        <v>377308</v>
      </c>
      <c r="E2872" s="19">
        <v>4595714</v>
      </c>
      <c r="F2872" s="19">
        <v>34</v>
      </c>
      <c r="G2872" s="36">
        <v>45631</v>
      </c>
      <c r="H2872" s="19">
        <v>0</v>
      </c>
      <c r="I2872" s="19">
        <v>0</v>
      </c>
      <c r="J2872" s="19">
        <v>-4</v>
      </c>
      <c r="K2872" s="19" t="s">
        <v>186</v>
      </c>
      <c r="L2872" s="19">
        <v>1</v>
      </c>
      <c r="O2872" s="19">
        <v>2460</v>
      </c>
      <c r="P2872" s="229">
        <v>45631.654131944444</v>
      </c>
      <c r="Q2872" s="19">
        <v>2.46</v>
      </c>
      <c r="R2872" s="19" t="s">
        <v>43</v>
      </c>
      <c r="S2872" s="62" t="s">
        <v>181</v>
      </c>
    </row>
    <row r="2873" spans="1:19" x14ac:dyDescent="0.25">
      <c r="A2873" s="62" t="s">
        <v>181</v>
      </c>
      <c r="B2873" s="19">
        <v>34712908</v>
      </c>
      <c r="C2873" s="19" t="s">
        <v>7588</v>
      </c>
      <c r="D2873" s="19">
        <v>377308</v>
      </c>
      <c r="E2873" s="19">
        <v>4595714</v>
      </c>
      <c r="F2873" s="19">
        <v>35</v>
      </c>
      <c r="G2873" s="36">
        <v>45631</v>
      </c>
      <c r="H2873" s="19">
        <v>2</v>
      </c>
      <c r="I2873" s="19">
        <v>0</v>
      </c>
      <c r="J2873" s="19">
        <v>0</v>
      </c>
      <c r="L2873" s="19">
        <v>1</v>
      </c>
      <c r="M2873" s="19">
        <v>426471</v>
      </c>
      <c r="N2873" s="19" t="s">
        <v>217</v>
      </c>
      <c r="O2873" s="19">
        <v>35736</v>
      </c>
      <c r="P2873" s="229">
        <v>45631.654548611114</v>
      </c>
      <c r="Q2873" s="19">
        <v>35.735999999999997</v>
      </c>
      <c r="R2873" s="19" t="s">
        <v>43</v>
      </c>
      <c r="S2873" s="62" t="s">
        <v>181</v>
      </c>
    </row>
    <row r="2874" spans="1:19" x14ac:dyDescent="0.25">
      <c r="A2874" s="62" t="s">
        <v>181</v>
      </c>
      <c r="B2874" s="19">
        <v>34712908</v>
      </c>
      <c r="C2874" s="19" t="s">
        <v>7588</v>
      </c>
      <c r="D2874" s="19">
        <v>377308</v>
      </c>
      <c r="E2874" s="19">
        <v>4595714</v>
      </c>
      <c r="F2874" s="19">
        <v>36</v>
      </c>
      <c r="G2874" s="36">
        <v>45631</v>
      </c>
      <c r="H2874" s="19">
        <v>0</v>
      </c>
      <c r="I2874" s="19">
        <v>0</v>
      </c>
      <c r="J2874" s="19">
        <v>1938</v>
      </c>
      <c r="K2874" s="19" t="s">
        <v>163</v>
      </c>
      <c r="L2874" s="19">
        <v>1</v>
      </c>
      <c r="M2874" s="19">
        <v>426471</v>
      </c>
      <c r="N2874" s="19" t="s">
        <v>217</v>
      </c>
      <c r="O2874" s="19">
        <v>162320</v>
      </c>
      <c r="P2874" s="229">
        <v>45631.656423611108</v>
      </c>
      <c r="Q2874" s="19">
        <v>162.32</v>
      </c>
      <c r="R2874" s="19" t="s">
        <v>43</v>
      </c>
      <c r="S2874" s="62" t="s">
        <v>181</v>
      </c>
    </row>
    <row r="2875" spans="1:19" x14ac:dyDescent="0.25">
      <c r="A2875" s="62" t="s">
        <v>181</v>
      </c>
      <c r="B2875" s="19">
        <v>34712908</v>
      </c>
      <c r="C2875" s="19" t="s">
        <v>7588</v>
      </c>
      <c r="D2875" s="19">
        <v>377308</v>
      </c>
      <c r="E2875" s="19">
        <v>4595714</v>
      </c>
      <c r="F2875" s="19">
        <v>37</v>
      </c>
      <c r="G2875" s="36">
        <v>45631</v>
      </c>
      <c r="H2875" s="19">
        <v>0</v>
      </c>
      <c r="I2875" s="19">
        <v>0</v>
      </c>
      <c r="J2875" s="19">
        <v>1937</v>
      </c>
      <c r="K2875" s="19" t="s">
        <v>169</v>
      </c>
      <c r="L2875" s="19">
        <v>1</v>
      </c>
      <c r="O2875" s="19">
        <v>163604</v>
      </c>
      <c r="P2875" s="229">
        <v>45631.658321759256</v>
      </c>
      <c r="Q2875" s="19">
        <v>163.60400000000001</v>
      </c>
      <c r="R2875" s="19" t="s">
        <v>43</v>
      </c>
      <c r="S2875" s="62" t="s">
        <v>181</v>
      </c>
    </row>
    <row r="2876" spans="1:19" x14ac:dyDescent="0.25">
      <c r="A2876" s="62" t="s">
        <v>181</v>
      </c>
      <c r="B2876" s="19">
        <v>34712908</v>
      </c>
      <c r="C2876" s="19" t="s">
        <v>7588</v>
      </c>
      <c r="D2876" s="19">
        <v>377308</v>
      </c>
      <c r="E2876" s="19">
        <v>4595714</v>
      </c>
      <c r="F2876" s="19">
        <v>38</v>
      </c>
      <c r="G2876" s="36">
        <v>45631</v>
      </c>
      <c r="H2876" s="19">
        <v>0</v>
      </c>
      <c r="I2876" s="19">
        <v>1</v>
      </c>
      <c r="J2876" s="19">
        <v>0</v>
      </c>
      <c r="L2876" s="19">
        <v>1</v>
      </c>
      <c r="O2876" s="19">
        <v>1025040</v>
      </c>
      <c r="P2876" s="229">
        <v>45631.670185185183</v>
      </c>
      <c r="Q2876" s="19">
        <v>1025.04</v>
      </c>
      <c r="R2876" s="19" t="s">
        <v>43</v>
      </c>
      <c r="S2876" s="62" t="s">
        <v>181</v>
      </c>
    </row>
    <row r="2877" spans="1:19" x14ac:dyDescent="0.25">
      <c r="A2877" s="62" t="s">
        <v>181</v>
      </c>
      <c r="B2877" s="19">
        <v>34712908</v>
      </c>
      <c r="C2877" s="19" t="s">
        <v>7588</v>
      </c>
      <c r="D2877" s="19">
        <v>377308</v>
      </c>
      <c r="E2877" s="19">
        <v>4595714</v>
      </c>
      <c r="F2877" s="19">
        <v>39</v>
      </c>
      <c r="G2877" s="36">
        <v>45631</v>
      </c>
      <c r="H2877" s="19">
        <v>1</v>
      </c>
      <c r="I2877" s="19">
        <v>0</v>
      </c>
      <c r="J2877" s="19">
        <v>0</v>
      </c>
      <c r="L2877" s="19">
        <v>1</v>
      </c>
      <c r="M2877" s="19">
        <v>431941</v>
      </c>
      <c r="N2877" s="19" t="s">
        <v>214</v>
      </c>
      <c r="O2877" s="19">
        <v>772100</v>
      </c>
      <c r="P2877" s="229">
        <v>45631.679120370369</v>
      </c>
      <c r="Q2877" s="19">
        <v>772.1</v>
      </c>
      <c r="R2877" s="19" t="s">
        <v>43</v>
      </c>
      <c r="S2877" s="62" t="s">
        <v>181</v>
      </c>
    </row>
    <row r="2878" spans="1:19" x14ac:dyDescent="0.25">
      <c r="A2878" s="62" t="s">
        <v>181</v>
      </c>
      <c r="B2878" s="19">
        <v>34712908</v>
      </c>
      <c r="C2878" s="19" t="s">
        <v>7588</v>
      </c>
      <c r="D2878" s="19">
        <v>377308</v>
      </c>
      <c r="E2878" s="19">
        <v>4595714</v>
      </c>
      <c r="F2878" s="19">
        <v>40</v>
      </c>
      <c r="G2878" s="36">
        <v>45631</v>
      </c>
      <c r="H2878" s="19">
        <v>0</v>
      </c>
      <c r="I2878" s="19">
        <v>0</v>
      </c>
      <c r="J2878" s="19">
        <v>1938</v>
      </c>
      <c r="K2878" s="19" t="s">
        <v>163</v>
      </c>
      <c r="L2878" s="19">
        <v>1</v>
      </c>
      <c r="M2878" s="19">
        <v>431941</v>
      </c>
      <c r="N2878" s="19" t="s">
        <v>214</v>
      </c>
      <c r="O2878" s="19">
        <v>518923</v>
      </c>
      <c r="P2878" s="229">
        <v>45631.685127314813</v>
      </c>
      <c r="Q2878" s="19">
        <v>518.923</v>
      </c>
      <c r="R2878" s="19" t="s">
        <v>43</v>
      </c>
      <c r="S2878" s="62" t="s">
        <v>181</v>
      </c>
    </row>
    <row r="2879" spans="1:19" x14ac:dyDescent="0.25">
      <c r="A2879" s="62" t="s">
        <v>181</v>
      </c>
      <c r="B2879" s="19">
        <v>34712908</v>
      </c>
      <c r="C2879" s="19" t="s">
        <v>7588</v>
      </c>
      <c r="D2879" s="19">
        <v>377308</v>
      </c>
      <c r="E2879" s="19">
        <v>4595714</v>
      </c>
      <c r="F2879" s="19">
        <v>41</v>
      </c>
      <c r="G2879" s="36">
        <v>45631</v>
      </c>
      <c r="H2879" s="19">
        <v>0</v>
      </c>
      <c r="I2879" s="19">
        <v>1</v>
      </c>
      <c r="J2879" s="19">
        <v>0</v>
      </c>
      <c r="L2879" s="19">
        <v>1</v>
      </c>
      <c r="O2879" s="19">
        <v>33303</v>
      </c>
      <c r="P2879" s="229">
        <v>45631.68550925926</v>
      </c>
      <c r="Q2879" s="19">
        <v>33.302999999999997</v>
      </c>
      <c r="R2879" s="19" t="s">
        <v>43</v>
      </c>
      <c r="S2879" s="62" t="s">
        <v>181</v>
      </c>
    </row>
    <row r="2880" spans="1:19" x14ac:dyDescent="0.25">
      <c r="A2880" s="62" t="s">
        <v>181</v>
      </c>
      <c r="B2880" s="19">
        <v>34712908</v>
      </c>
      <c r="C2880" s="19" t="s">
        <v>7588</v>
      </c>
      <c r="D2880" s="19">
        <v>377308</v>
      </c>
      <c r="E2880" s="19">
        <v>4595714</v>
      </c>
      <c r="F2880" s="19">
        <v>42</v>
      </c>
      <c r="G2880" s="36">
        <v>45631</v>
      </c>
      <c r="H2880" s="19">
        <v>0</v>
      </c>
      <c r="I2880" s="19">
        <v>0</v>
      </c>
      <c r="J2880" s="19">
        <v>1931</v>
      </c>
      <c r="K2880" s="19" t="s">
        <v>168</v>
      </c>
      <c r="L2880" s="19">
        <v>1</v>
      </c>
      <c r="O2880" s="19">
        <v>461430</v>
      </c>
      <c r="P2880" s="229">
        <v>45631.69085648148</v>
      </c>
      <c r="Q2880" s="19">
        <v>461.43</v>
      </c>
      <c r="R2880" s="19" t="s">
        <v>43</v>
      </c>
      <c r="S2880" s="62" t="s">
        <v>181</v>
      </c>
    </row>
    <row r="2881" spans="1:19" x14ac:dyDescent="0.25">
      <c r="A2881" s="62" t="s">
        <v>181</v>
      </c>
      <c r="B2881" s="19">
        <v>34712908</v>
      </c>
      <c r="C2881" s="19" t="s">
        <v>7588</v>
      </c>
      <c r="D2881" s="19">
        <v>377308</v>
      </c>
      <c r="E2881" s="19">
        <v>4595714</v>
      </c>
      <c r="F2881" s="19">
        <v>43</v>
      </c>
      <c r="G2881" s="36">
        <v>45631</v>
      </c>
      <c r="H2881" s="19">
        <v>0</v>
      </c>
      <c r="I2881" s="19">
        <v>1</v>
      </c>
      <c r="J2881" s="19">
        <v>0</v>
      </c>
      <c r="L2881" s="19">
        <v>1</v>
      </c>
      <c r="O2881" s="19">
        <v>123414</v>
      </c>
      <c r="P2881" s="229">
        <v>45631.692280092589</v>
      </c>
      <c r="Q2881" s="19">
        <v>123.414</v>
      </c>
      <c r="R2881" s="19" t="s">
        <v>43</v>
      </c>
      <c r="S2881" s="62" t="s">
        <v>181</v>
      </c>
    </row>
    <row r="2882" spans="1:19" x14ac:dyDescent="0.25">
      <c r="A2882" s="62" t="s">
        <v>181</v>
      </c>
      <c r="B2882" s="19">
        <v>34712908</v>
      </c>
      <c r="C2882" s="19" t="s">
        <v>7588</v>
      </c>
      <c r="D2882" s="19">
        <v>377308</v>
      </c>
      <c r="E2882" s="19">
        <v>4595714</v>
      </c>
      <c r="F2882" s="19">
        <v>44</v>
      </c>
      <c r="G2882" s="36">
        <v>45631</v>
      </c>
      <c r="H2882" s="19">
        <v>0</v>
      </c>
      <c r="I2882" s="19">
        <v>0</v>
      </c>
      <c r="J2882" s="19">
        <v>1934</v>
      </c>
      <c r="K2882" s="19" t="s">
        <v>160</v>
      </c>
      <c r="L2882" s="19">
        <v>1</v>
      </c>
      <c r="O2882" s="19">
        <v>960573</v>
      </c>
      <c r="P2882" s="229">
        <v>45631.703402777777</v>
      </c>
      <c r="Q2882" s="19">
        <v>960.57299999999998</v>
      </c>
      <c r="R2882" s="19" t="s">
        <v>43</v>
      </c>
      <c r="S2882" s="62" t="s">
        <v>181</v>
      </c>
    </row>
    <row r="2883" spans="1:19" x14ac:dyDescent="0.25">
      <c r="A2883" s="62" t="s">
        <v>181</v>
      </c>
      <c r="B2883" s="19">
        <v>34712908</v>
      </c>
      <c r="C2883" s="19" t="s">
        <v>7588</v>
      </c>
      <c r="D2883" s="19">
        <v>377308</v>
      </c>
      <c r="E2883" s="19">
        <v>4595714</v>
      </c>
      <c r="F2883" s="19">
        <v>45</v>
      </c>
      <c r="G2883" s="36">
        <v>45631</v>
      </c>
      <c r="H2883" s="19">
        <v>0</v>
      </c>
      <c r="I2883" s="19">
        <v>1</v>
      </c>
      <c r="J2883" s="19">
        <v>0</v>
      </c>
      <c r="L2883" s="19">
        <v>1</v>
      </c>
      <c r="O2883" s="19">
        <v>2250063</v>
      </c>
      <c r="P2883" s="229">
        <v>45631.729444444441</v>
      </c>
      <c r="Q2883" s="19">
        <v>2250.0630000000001</v>
      </c>
      <c r="R2883" s="19" t="s">
        <v>43</v>
      </c>
      <c r="S2883" s="62" t="s">
        <v>181</v>
      </c>
    </row>
    <row r="2884" spans="1:19" x14ac:dyDescent="0.25">
      <c r="A2884" s="62" t="s">
        <v>181</v>
      </c>
      <c r="B2884" s="19">
        <v>34712908</v>
      </c>
      <c r="C2884" s="19" t="s">
        <v>7588</v>
      </c>
      <c r="D2884" s="19">
        <v>377308</v>
      </c>
      <c r="E2884" s="19">
        <v>4595714</v>
      </c>
      <c r="F2884" s="19">
        <v>46</v>
      </c>
      <c r="G2884" s="36">
        <v>45631</v>
      </c>
      <c r="H2884" s="19">
        <v>0</v>
      </c>
      <c r="I2884" s="19">
        <v>0</v>
      </c>
      <c r="J2884" s="19">
        <v>0</v>
      </c>
      <c r="L2884" s="19">
        <v>2</v>
      </c>
      <c r="O2884" s="19">
        <v>0</v>
      </c>
      <c r="P2884" s="229">
        <v>45631.729444444441</v>
      </c>
      <c r="Q2884" s="19">
        <v>0</v>
      </c>
      <c r="R2884" s="19" t="s">
        <v>43</v>
      </c>
      <c r="S2884" s="62" t="s">
        <v>181</v>
      </c>
    </row>
    <row r="2885" spans="1:19" x14ac:dyDescent="0.25">
      <c r="A2885" s="62" t="s">
        <v>181</v>
      </c>
      <c r="B2885" s="19">
        <v>34712908</v>
      </c>
      <c r="C2885" s="19" t="s">
        <v>7588</v>
      </c>
      <c r="D2885" s="19">
        <v>377308</v>
      </c>
      <c r="E2885" s="19">
        <v>4595714</v>
      </c>
      <c r="F2885" s="19">
        <v>1</v>
      </c>
      <c r="G2885" s="36">
        <v>45632</v>
      </c>
      <c r="H2885" s="19">
        <v>0</v>
      </c>
      <c r="I2885" s="19">
        <v>0</v>
      </c>
      <c r="J2885" s="19">
        <v>0</v>
      </c>
      <c r="L2885" s="19">
        <v>0</v>
      </c>
      <c r="O2885" s="19">
        <v>13</v>
      </c>
      <c r="P2885" s="229">
        <v>45632.344363425924</v>
      </c>
      <c r="Q2885" s="19">
        <v>1.2999999999999999E-2</v>
      </c>
      <c r="R2885" s="19" t="s">
        <v>43</v>
      </c>
      <c r="S2885" s="62" t="s">
        <v>181</v>
      </c>
    </row>
    <row r="2886" spans="1:19" x14ac:dyDescent="0.25">
      <c r="A2886" s="62" t="s">
        <v>181</v>
      </c>
      <c r="B2886" s="19">
        <v>34712908</v>
      </c>
      <c r="C2886" s="19" t="s">
        <v>7588</v>
      </c>
      <c r="D2886" s="19">
        <v>377308</v>
      </c>
      <c r="E2886" s="19">
        <v>4595714</v>
      </c>
      <c r="F2886" s="19">
        <v>2</v>
      </c>
      <c r="G2886" s="36">
        <v>45632</v>
      </c>
      <c r="H2886" s="19">
        <v>0</v>
      </c>
      <c r="I2886" s="19">
        <v>0</v>
      </c>
      <c r="J2886" s="19">
        <v>0</v>
      </c>
      <c r="L2886" s="19">
        <v>1</v>
      </c>
      <c r="O2886" s="19">
        <v>3860</v>
      </c>
      <c r="P2886" s="229">
        <v>45632.344409722224</v>
      </c>
      <c r="Q2886" s="19">
        <v>3.86</v>
      </c>
      <c r="R2886" s="19" t="s">
        <v>43</v>
      </c>
      <c r="S2886" s="62" t="s">
        <v>181</v>
      </c>
    </row>
    <row r="2887" spans="1:19" x14ac:dyDescent="0.25">
      <c r="A2887" s="62" t="s">
        <v>181</v>
      </c>
      <c r="B2887" s="19">
        <v>34712908</v>
      </c>
      <c r="C2887" s="19" t="s">
        <v>7588</v>
      </c>
      <c r="D2887" s="19">
        <v>377308</v>
      </c>
      <c r="E2887" s="19">
        <v>4595714</v>
      </c>
      <c r="F2887" s="19">
        <v>3</v>
      </c>
      <c r="G2887" s="36">
        <v>45632</v>
      </c>
      <c r="H2887" s="19">
        <v>0</v>
      </c>
      <c r="I2887" s="19">
        <v>0</v>
      </c>
      <c r="J2887" s="19">
        <v>1936</v>
      </c>
      <c r="K2887" s="19" t="s">
        <v>164</v>
      </c>
      <c r="L2887" s="19">
        <v>1</v>
      </c>
      <c r="O2887" s="19">
        <v>9574367</v>
      </c>
      <c r="P2887" s="229">
        <v>45632.45521990741</v>
      </c>
      <c r="Q2887" s="19">
        <v>9574.3670000000002</v>
      </c>
      <c r="R2887" s="19" t="s">
        <v>43</v>
      </c>
      <c r="S2887" s="62" t="s">
        <v>181</v>
      </c>
    </row>
    <row r="2888" spans="1:19" x14ac:dyDescent="0.25">
      <c r="A2888" s="62" t="s">
        <v>181</v>
      </c>
      <c r="B2888" s="19">
        <v>34712908</v>
      </c>
      <c r="C2888" s="19" t="s">
        <v>7588</v>
      </c>
      <c r="D2888" s="19">
        <v>377308</v>
      </c>
      <c r="E2888" s="19">
        <v>4595714</v>
      </c>
      <c r="F2888" s="19">
        <v>4</v>
      </c>
      <c r="G2888" s="36">
        <v>45632</v>
      </c>
      <c r="H2888" s="19">
        <v>0</v>
      </c>
      <c r="I2888" s="19">
        <v>0</v>
      </c>
      <c r="J2888" s="19">
        <v>1934</v>
      </c>
      <c r="K2888" s="19" t="s">
        <v>160</v>
      </c>
      <c r="L2888" s="19">
        <v>1</v>
      </c>
      <c r="O2888" s="19">
        <v>931986</v>
      </c>
      <c r="P2888" s="229">
        <v>45632.466006944444</v>
      </c>
      <c r="Q2888" s="19">
        <v>931.98599999999999</v>
      </c>
      <c r="R2888" s="19" t="s">
        <v>43</v>
      </c>
      <c r="S2888" s="62" t="s">
        <v>181</v>
      </c>
    </row>
    <row r="2889" spans="1:19" x14ac:dyDescent="0.25">
      <c r="A2889" s="62" t="s">
        <v>181</v>
      </c>
      <c r="B2889" s="19">
        <v>34712908</v>
      </c>
      <c r="C2889" s="19" t="s">
        <v>7588</v>
      </c>
      <c r="D2889" s="19">
        <v>377308</v>
      </c>
      <c r="E2889" s="19">
        <v>4595714</v>
      </c>
      <c r="F2889" s="19">
        <v>5</v>
      </c>
      <c r="G2889" s="36">
        <v>45632</v>
      </c>
      <c r="H2889" s="19">
        <v>0</v>
      </c>
      <c r="I2889" s="19">
        <v>1</v>
      </c>
      <c r="J2889" s="19">
        <v>0</v>
      </c>
      <c r="L2889" s="19">
        <v>1</v>
      </c>
      <c r="O2889" s="19">
        <v>1670100</v>
      </c>
      <c r="P2889" s="229">
        <v>45632.485335648147</v>
      </c>
      <c r="Q2889" s="19">
        <v>1670.1</v>
      </c>
      <c r="R2889" s="19" t="s">
        <v>43</v>
      </c>
      <c r="S2889" s="62" t="s">
        <v>181</v>
      </c>
    </row>
    <row r="2890" spans="1:19" x14ac:dyDescent="0.25">
      <c r="A2890" s="62" t="s">
        <v>181</v>
      </c>
      <c r="B2890" s="19">
        <v>34712908</v>
      </c>
      <c r="C2890" s="19" t="s">
        <v>7588</v>
      </c>
      <c r="D2890" s="19">
        <v>377308</v>
      </c>
      <c r="E2890" s="19">
        <v>4595714</v>
      </c>
      <c r="F2890" s="19">
        <v>6</v>
      </c>
      <c r="G2890" s="36">
        <v>45632</v>
      </c>
      <c r="H2890" s="19">
        <v>0</v>
      </c>
      <c r="I2890" s="19">
        <v>0</v>
      </c>
      <c r="J2890" s="19">
        <v>-3</v>
      </c>
      <c r="K2890" s="19" t="s">
        <v>185</v>
      </c>
      <c r="L2890" s="19">
        <v>1</v>
      </c>
      <c r="O2890" s="19">
        <v>6777</v>
      </c>
      <c r="P2890" s="229">
        <v>45632.48541666667</v>
      </c>
      <c r="Q2890" s="19">
        <v>6.7770000000000001</v>
      </c>
      <c r="R2890" s="19" t="s">
        <v>43</v>
      </c>
      <c r="S2890" s="62" t="s">
        <v>181</v>
      </c>
    </row>
    <row r="2891" spans="1:19" x14ac:dyDescent="0.25">
      <c r="A2891" s="62" t="s">
        <v>181</v>
      </c>
      <c r="B2891" s="19">
        <v>34712908</v>
      </c>
      <c r="C2891" s="19" t="s">
        <v>7588</v>
      </c>
      <c r="D2891" s="19">
        <v>377308</v>
      </c>
      <c r="E2891" s="19">
        <v>4595714</v>
      </c>
      <c r="F2891" s="19">
        <v>7</v>
      </c>
      <c r="G2891" s="36">
        <v>45632</v>
      </c>
      <c r="H2891" s="19">
        <v>1</v>
      </c>
      <c r="I2891" s="19">
        <v>0</v>
      </c>
      <c r="J2891" s="19">
        <v>0</v>
      </c>
      <c r="L2891" s="19">
        <v>1</v>
      </c>
      <c r="M2891" s="19">
        <v>4010427</v>
      </c>
      <c r="N2891" s="19" t="s">
        <v>215</v>
      </c>
      <c r="O2891" s="19">
        <v>904737</v>
      </c>
      <c r="P2891" s="229">
        <v>45632.495891203704</v>
      </c>
      <c r="Q2891" s="19">
        <v>904.73699999999997</v>
      </c>
      <c r="R2891" s="19" t="s">
        <v>43</v>
      </c>
      <c r="S2891" s="62" t="s">
        <v>181</v>
      </c>
    </row>
    <row r="2892" spans="1:19" x14ac:dyDescent="0.25">
      <c r="A2892" s="62" t="s">
        <v>181</v>
      </c>
      <c r="B2892" s="19">
        <v>34712908</v>
      </c>
      <c r="C2892" s="19" t="s">
        <v>7588</v>
      </c>
      <c r="D2892" s="19">
        <v>377308</v>
      </c>
      <c r="E2892" s="19">
        <v>4595714</v>
      </c>
      <c r="F2892" s="19">
        <v>8</v>
      </c>
      <c r="G2892" s="36">
        <v>45632</v>
      </c>
      <c r="H2892" s="19">
        <v>0</v>
      </c>
      <c r="I2892" s="19">
        <v>0</v>
      </c>
      <c r="J2892" s="19">
        <v>1938</v>
      </c>
      <c r="K2892" s="19" t="s">
        <v>163</v>
      </c>
      <c r="L2892" s="19">
        <v>1</v>
      </c>
      <c r="M2892" s="19">
        <v>4010427</v>
      </c>
      <c r="N2892" s="19" t="s">
        <v>215</v>
      </c>
      <c r="O2892" s="19">
        <v>442510</v>
      </c>
      <c r="P2892" s="229">
        <v>45632.501006944447</v>
      </c>
      <c r="Q2892" s="19">
        <v>442.51</v>
      </c>
      <c r="R2892" s="19" t="s">
        <v>43</v>
      </c>
      <c r="S2892" s="62" t="s">
        <v>181</v>
      </c>
    </row>
    <row r="2893" spans="1:19" x14ac:dyDescent="0.25">
      <c r="A2893" s="62" t="s">
        <v>181</v>
      </c>
      <c r="B2893" s="19">
        <v>34712908</v>
      </c>
      <c r="C2893" s="19" t="s">
        <v>7588</v>
      </c>
      <c r="D2893" s="19">
        <v>377308</v>
      </c>
      <c r="E2893" s="19">
        <v>4595714</v>
      </c>
      <c r="F2893" s="19">
        <v>9</v>
      </c>
      <c r="G2893" s="36">
        <v>45632</v>
      </c>
      <c r="H2893" s="19">
        <v>0</v>
      </c>
      <c r="I2893" s="19">
        <v>1</v>
      </c>
      <c r="J2893" s="19">
        <v>0</v>
      </c>
      <c r="L2893" s="19">
        <v>1</v>
      </c>
      <c r="O2893" s="19">
        <v>1384173</v>
      </c>
      <c r="P2893" s="229">
        <v>45632.517025462963</v>
      </c>
      <c r="Q2893" s="19">
        <v>1384.173</v>
      </c>
      <c r="R2893" s="19" t="s">
        <v>43</v>
      </c>
      <c r="S2893" s="62" t="s">
        <v>181</v>
      </c>
    </row>
    <row r="2894" spans="1:19" x14ac:dyDescent="0.25">
      <c r="A2894" s="62" t="s">
        <v>181</v>
      </c>
      <c r="B2894" s="19">
        <v>34712908</v>
      </c>
      <c r="C2894" s="19" t="s">
        <v>7588</v>
      </c>
      <c r="D2894" s="19">
        <v>377308</v>
      </c>
      <c r="E2894" s="19">
        <v>4595714</v>
      </c>
      <c r="F2894" s="19">
        <v>10</v>
      </c>
      <c r="G2894" s="36">
        <v>45632</v>
      </c>
      <c r="H2894" s="19">
        <v>1</v>
      </c>
      <c r="I2894" s="19">
        <v>0</v>
      </c>
      <c r="J2894" s="19">
        <v>0</v>
      </c>
      <c r="L2894" s="19">
        <v>1</v>
      </c>
      <c r="M2894" s="19">
        <v>431941</v>
      </c>
      <c r="N2894" s="19" t="s">
        <v>214</v>
      </c>
      <c r="O2894" s="19">
        <v>205467</v>
      </c>
      <c r="P2894" s="229">
        <v>45632.519409722219</v>
      </c>
      <c r="Q2894" s="19">
        <v>205.46700000000001</v>
      </c>
      <c r="R2894" s="19" t="s">
        <v>43</v>
      </c>
      <c r="S2894" s="62" t="s">
        <v>181</v>
      </c>
    </row>
    <row r="2895" spans="1:19" x14ac:dyDescent="0.25">
      <c r="A2895" s="62" t="s">
        <v>181</v>
      </c>
      <c r="B2895" s="19">
        <v>34712908</v>
      </c>
      <c r="C2895" s="19" t="s">
        <v>7588</v>
      </c>
      <c r="D2895" s="19">
        <v>377308</v>
      </c>
      <c r="E2895" s="19">
        <v>4595714</v>
      </c>
      <c r="F2895" s="19">
        <v>11</v>
      </c>
      <c r="G2895" s="36">
        <v>45632</v>
      </c>
      <c r="H2895" s="19">
        <v>0</v>
      </c>
      <c r="I2895" s="19">
        <v>0</v>
      </c>
      <c r="J2895" s="19">
        <v>1938</v>
      </c>
      <c r="K2895" s="19" t="s">
        <v>163</v>
      </c>
      <c r="L2895" s="19">
        <v>1</v>
      </c>
      <c r="M2895" s="19">
        <v>431941</v>
      </c>
      <c r="N2895" s="19" t="s">
        <v>214</v>
      </c>
      <c r="O2895" s="19">
        <v>572090</v>
      </c>
      <c r="P2895" s="229">
        <v>45632.526030092595</v>
      </c>
      <c r="Q2895" s="19">
        <v>572.09</v>
      </c>
      <c r="R2895" s="19" t="s">
        <v>43</v>
      </c>
      <c r="S2895" s="62" t="s">
        <v>181</v>
      </c>
    </row>
    <row r="2896" spans="1:19" x14ac:dyDescent="0.25">
      <c r="A2896" s="62" t="s">
        <v>181</v>
      </c>
      <c r="B2896" s="19">
        <v>34712908</v>
      </c>
      <c r="C2896" s="19" t="s">
        <v>7588</v>
      </c>
      <c r="D2896" s="19">
        <v>377308</v>
      </c>
      <c r="E2896" s="19">
        <v>4595714</v>
      </c>
      <c r="F2896" s="19">
        <v>12</v>
      </c>
      <c r="G2896" s="36">
        <v>45632</v>
      </c>
      <c r="H2896" s="19">
        <v>0</v>
      </c>
      <c r="I2896" s="19">
        <v>1</v>
      </c>
      <c r="J2896" s="19">
        <v>0</v>
      </c>
      <c r="L2896" s="19">
        <v>1</v>
      </c>
      <c r="O2896" s="19">
        <v>14083</v>
      </c>
      <c r="P2896" s="229">
        <v>45632.526192129626</v>
      </c>
      <c r="Q2896" s="19">
        <v>14.083</v>
      </c>
      <c r="R2896" s="19" t="s">
        <v>43</v>
      </c>
      <c r="S2896" s="62" t="s">
        <v>181</v>
      </c>
    </row>
    <row r="2897" spans="1:19" x14ac:dyDescent="0.25">
      <c r="A2897" s="62" t="s">
        <v>181</v>
      </c>
      <c r="B2897" s="19">
        <v>34712908</v>
      </c>
      <c r="C2897" s="19" t="s">
        <v>7588</v>
      </c>
      <c r="D2897" s="19">
        <v>377308</v>
      </c>
      <c r="E2897" s="19">
        <v>4595714</v>
      </c>
      <c r="F2897" s="19">
        <v>13</v>
      </c>
      <c r="G2897" s="36">
        <v>45632</v>
      </c>
      <c r="H2897" s="19">
        <v>0</v>
      </c>
      <c r="I2897" s="19">
        <v>0</v>
      </c>
      <c r="J2897" s="19">
        <v>1933</v>
      </c>
      <c r="K2897" s="19" t="s">
        <v>167</v>
      </c>
      <c r="L2897" s="19">
        <v>1</v>
      </c>
      <c r="O2897" s="19">
        <v>3601150</v>
      </c>
      <c r="P2897" s="229">
        <v>45632.567870370367</v>
      </c>
      <c r="Q2897" s="19">
        <v>3601.15</v>
      </c>
      <c r="R2897" s="19" t="s">
        <v>43</v>
      </c>
      <c r="S2897" s="62" t="s">
        <v>181</v>
      </c>
    </row>
    <row r="2898" spans="1:19" x14ac:dyDescent="0.25">
      <c r="A2898" s="62" t="s">
        <v>181</v>
      </c>
      <c r="B2898" s="19">
        <v>34712908</v>
      </c>
      <c r="C2898" s="19" t="s">
        <v>7588</v>
      </c>
      <c r="D2898" s="19">
        <v>377308</v>
      </c>
      <c r="E2898" s="19">
        <v>4595714</v>
      </c>
      <c r="F2898" s="19">
        <v>14</v>
      </c>
      <c r="G2898" s="36">
        <v>45632</v>
      </c>
      <c r="H2898" s="19">
        <v>0</v>
      </c>
      <c r="I2898" s="19">
        <v>1</v>
      </c>
      <c r="J2898" s="19">
        <v>0</v>
      </c>
      <c r="L2898" s="19">
        <v>1</v>
      </c>
      <c r="O2898" s="19">
        <v>936697</v>
      </c>
      <c r="P2898" s="229">
        <v>45632.578715277778</v>
      </c>
      <c r="Q2898" s="19">
        <v>936.697</v>
      </c>
      <c r="R2898" s="19" t="s">
        <v>43</v>
      </c>
      <c r="S2898" s="62" t="s">
        <v>181</v>
      </c>
    </row>
    <row r="2899" spans="1:19" x14ac:dyDescent="0.25">
      <c r="A2899" s="62" t="s">
        <v>181</v>
      </c>
      <c r="B2899" s="19">
        <v>34712908</v>
      </c>
      <c r="C2899" s="19" t="s">
        <v>7588</v>
      </c>
      <c r="D2899" s="19">
        <v>377308</v>
      </c>
      <c r="E2899" s="19">
        <v>4595714</v>
      </c>
      <c r="F2899" s="19">
        <v>15</v>
      </c>
      <c r="G2899" s="36">
        <v>45632</v>
      </c>
      <c r="H2899" s="19">
        <v>0</v>
      </c>
      <c r="I2899" s="19">
        <v>0</v>
      </c>
      <c r="J2899" s="19">
        <v>-3</v>
      </c>
      <c r="K2899" s="19" t="s">
        <v>185</v>
      </c>
      <c r="L2899" s="19">
        <v>1</v>
      </c>
      <c r="O2899" s="19">
        <v>5170</v>
      </c>
      <c r="P2899" s="229">
        <v>45632.578773148147</v>
      </c>
      <c r="Q2899" s="19">
        <v>5.17</v>
      </c>
      <c r="R2899" s="19" t="s">
        <v>43</v>
      </c>
      <c r="S2899" s="62" t="s">
        <v>181</v>
      </c>
    </row>
    <row r="2900" spans="1:19" x14ac:dyDescent="0.25">
      <c r="A2900" s="62" t="s">
        <v>181</v>
      </c>
      <c r="B2900" s="19">
        <v>34712908</v>
      </c>
      <c r="C2900" s="19" t="s">
        <v>7588</v>
      </c>
      <c r="D2900" s="19">
        <v>377308</v>
      </c>
      <c r="E2900" s="19">
        <v>4595714</v>
      </c>
      <c r="F2900" s="19">
        <v>16</v>
      </c>
      <c r="G2900" s="36">
        <v>45632</v>
      </c>
      <c r="H2900" s="19">
        <v>1</v>
      </c>
      <c r="I2900" s="19">
        <v>0</v>
      </c>
      <c r="J2900" s="19">
        <v>0</v>
      </c>
      <c r="L2900" s="19">
        <v>1</v>
      </c>
      <c r="M2900" s="19">
        <v>4010427</v>
      </c>
      <c r="N2900" s="19" t="s">
        <v>215</v>
      </c>
      <c r="O2900" s="19">
        <v>483536</v>
      </c>
      <c r="P2900" s="229">
        <v>45632.584363425929</v>
      </c>
      <c r="Q2900" s="19">
        <v>483.536</v>
      </c>
      <c r="R2900" s="19" t="s">
        <v>43</v>
      </c>
      <c r="S2900" s="62" t="s">
        <v>181</v>
      </c>
    </row>
    <row r="2901" spans="1:19" x14ac:dyDescent="0.25">
      <c r="A2901" s="62" t="s">
        <v>181</v>
      </c>
      <c r="B2901" s="19">
        <v>34712908</v>
      </c>
      <c r="C2901" s="19" t="s">
        <v>7588</v>
      </c>
      <c r="D2901" s="19">
        <v>377308</v>
      </c>
      <c r="E2901" s="19">
        <v>4595714</v>
      </c>
      <c r="F2901" s="19">
        <v>17</v>
      </c>
      <c r="G2901" s="36">
        <v>45632</v>
      </c>
      <c r="H2901" s="19">
        <v>0</v>
      </c>
      <c r="I2901" s="19">
        <v>0</v>
      </c>
      <c r="J2901" s="19">
        <v>1938</v>
      </c>
      <c r="K2901" s="19" t="s">
        <v>163</v>
      </c>
      <c r="L2901" s="19">
        <v>1</v>
      </c>
      <c r="M2901" s="19">
        <v>4010427</v>
      </c>
      <c r="N2901" s="19" t="s">
        <v>215</v>
      </c>
      <c r="O2901" s="19">
        <v>392334</v>
      </c>
      <c r="P2901" s="229">
        <v>45632.588912037034</v>
      </c>
      <c r="Q2901" s="19">
        <v>392.334</v>
      </c>
      <c r="R2901" s="19" t="s">
        <v>43</v>
      </c>
      <c r="S2901" s="62" t="s">
        <v>181</v>
      </c>
    </row>
    <row r="2902" spans="1:19" x14ac:dyDescent="0.25">
      <c r="A2902" s="62" t="s">
        <v>181</v>
      </c>
      <c r="B2902" s="19">
        <v>34712908</v>
      </c>
      <c r="C2902" s="19" t="s">
        <v>7588</v>
      </c>
      <c r="D2902" s="19">
        <v>377308</v>
      </c>
      <c r="E2902" s="19">
        <v>4595714</v>
      </c>
      <c r="F2902" s="19">
        <v>18</v>
      </c>
      <c r="G2902" s="36">
        <v>45632</v>
      </c>
      <c r="H2902" s="19">
        <v>0</v>
      </c>
      <c r="I2902" s="19">
        <v>1</v>
      </c>
      <c r="J2902" s="19">
        <v>0</v>
      </c>
      <c r="L2902" s="19">
        <v>1</v>
      </c>
      <c r="O2902" s="19">
        <v>1394893</v>
      </c>
      <c r="P2902" s="229">
        <v>45632.605057870373</v>
      </c>
      <c r="Q2902" s="19">
        <v>1394.893</v>
      </c>
      <c r="R2902" s="19" t="s">
        <v>43</v>
      </c>
      <c r="S2902" s="62" t="s">
        <v>181</v>
      </c>
    </row>
    <row r="2903" spans="1:19" x14ac:dyDescent="0.25">
      <c r="A2903" s="62" t="s">
        <v>181</v>
      </c>
      <c r="B2903" s="19">
        <v>34712908</v>
      </c>
      <c r="C2903" s="19" t="s">
        <v>7588</v>
      </c>
      <c r="D2903" s="19">
        <v>377308</v>
      </c>
      <c r="E2903" s="19">
        <v>4595714</v>
      </c>
      <c r="F2903" s="19">
        <v>19</v>
      </c>
      <c r="G2903" s="36">
        <v>45632</v>
      </c>
      <c r="H2903" s="19">
        <v>0</v>
      </c>
      <c r="I2903" s="19">
        <v>0</v>
      </c>
      <c r="J2903" s="19">
        <v>-3</v>
      </c>
      <c r="K2903" s="19" t="s">
        <v>185</v>
      </c>
      <c r="L2903" s="19">
        <v>1</v>
      </c>
      <c r="O2903" s="19">
        <v>5060</v>
      </c>
      <c r="P2903" s="229">
        <v>45632.605115740742</v>
      </c>
      <c r="Q2903" s="19">
        <v>5.0599999999999996</v>
      </c>
      <c r="R2903" s="19" t="s">
        <v>43</v>
      </c>
      <c r="S2903" s="62" t="s">
        <v>181</v>
      </c>
    </row>
    <row r="2904" spans="1:19" x14ac:dyDescent="0.25">
      <c r="A2904" s="62" t="s">
        <v>181</v>
      </c>
      <c r="B2904" s="19">
        <v>34712908</v>
      </c>
      <c r="C2904" s="19" t="s">
        <v>7588</v>
      </c>
      <c r="D2904" s="19">
        <v>377308</v>
      </c>
      <c r="E2904" s="19">
        <v>4595714</v>
      </c>
      <c r="F2904" s="19">
        <v>20</v>
      </c>
      <c r="G2904" s="36">
        <v>45632</v>
      </c>
      <c r="H2904" s="19">
        <v>1</v>
      </c>
      <c r="I2904" s="19">
        <v>0</v>
      </c>
      <c r="J2904" s="19">
        <v>0</v>
      </c>
      <c r="L2904" s="19">
        <v>1</v>
      </c>
      <c r="M2904" s="19">
        <v>4010427</v>
      </c>
      <c r="N2904" s="19" t="s">
        <v>215</v>
      </c>
      <c r="O2904" s="19">
        <v>110137</v>
      </c>
      <c r="P2904" s="229">
        <v>45632.606388888889</v>
      </c>
      <c r="Q2904" s="19">
        <v>110.137</v>
      </c>
      <c r="R2904" s="19" t="s">
        <v>43</v>
      </c>
      <c r="S2904" s="62" t="s">
        <v>181</v>
      </c>
    </row>
    <row r="2905" spans="1:19" x14ac:dyDescent="0.25">
      <c r="A2905" s="62" t="s">
        <v>181</v>
      </c>
      <c r="B2905" s="19">
        <v>34712908</v>
      </c>
      <c r="C2905" s="19" t="s">
        <v>7588</v>
      </c>
      <c r="D2905" s="19">
        <v>377308</v>
      </c>
      <c r="E2905" s="19">
        <v>4595714</v>
      </c>
      <c r="F2905" s="19">
        <v>21</v>
      </c>
      <c r="G2905" s="36">
        <v>45632</v>
      </c>
      <c r="H2905" s="19">
        <v>0</v>
      </c>
      <c r="I2905" s="19">
        <v>0</v>
      </c>
      <c r="J2905" s="19">
        <v>1938</v>
      </c>
      <c r="K2905" s="19" t="s">
        <v>163</v>
      </c>
      <c r="L2905" s="19">
        <v>1</v>
      </c>
      <c r="M2905" s="19">
        <v>4010427</v>
      </c>
      <c r="N2905" s="19" t="s">
        <v>215</v>
      </c>
      <c r="O2905" s="19">
        <v>118133</v>
      </c>
      <c r="P2905" s="229">
        <v>45632.607754629629</v>
      </c>
      <c r="Q2905" s="19">
        <v>118.133</v>
      </c>
      <c r="R2905" s="19" t="s">
        <v>43</v>
      </c>
      <c r="S2905" s="62" t="s">
        <v>181</v>
      </c>
    </row>
    <row r="2906" spans="1:19" x14ac:dyDescent="0.25">
      <c r="A2906" s="62" t="s">
        <v>181</v>
      </c>
      <c r="B2906" s="19">
        <v>34712908</v>
      </c>
      <c r="C2906" s="19" t="s">
        <v>7588</v>
      </c>
      <c r="D2906" s="19">
        <v>377308</v>
      </c>
      <c r="E2906" s="19">
        <v>4595714</v>
      </c>
      <c r="F2906" s="19">
        <v>22</v>
      </c>
      <c r="G2906" s="36">
        <v>45632</v>
      </c>
      <c r="H2906" s="19">
        <v>0</v>
      </c>
      <c r="I2906" s="19">
        <v>1</v>
      </c>
      <c r="J2906" s="19">
        <v>0</v>
      </c>
      <c r="L2906" s="19">
        <v>1</v>
      </c>
      <c r="O2906" s="19">
        <v>1288857</v>
      </c>
      <c r="P2906" s="229">
        <v>45632.622673611113</v>
      </c>
      <c r="Q2906" s="19">
        <v>1288.857</v>
      </c>
      <c r="R2906" s="19" t="s">
        <v>43</v>
      </c>
      <c r="S2906" s="62" t="s">
        <v>181</v>
      </c>
    </row>
    <row r="2907" spans="1:19" x14ac:dyDescent="0.25">
      <c r="A2907" s="62" t="s">
        <v>181</v>
      </c>
      <c r="B2907" s="19">
        <v>34712908</v>
      </c>
      <c r="C2907" s="19" t="s">
        <v>7588</v>
      </c>
      <c r="D2907" s="19">
        <v>377308</v>
      </c>
      <c r="E2907" s="19">
        <v>4595714</v>
      </c>
      <c r="F2907" s="19">
        <v>23</v>
      </c>
      <c r="G2907" s="36">
        <v>45632</v>
      </c>
      <c r="H2907" s="19">
        <v>0</v>
      </c>
      <c r="I2907" s="19">
        <v>0</v>
      </c>
      <c r="J2907" s="19">
        <v>-3</v>
      </c>
      <c r="K2907" s="19" t="s">
        <v>185</v>
      </c>
      <c r="L2907" s="19">
        <v>1</v>
      </c>
      <c r="O2907" s="19">
        <v>7840</v>
      </c>
      <c r="P2907" s="229">
        <v>45632.622766203705</v>
      </c>
      <c r="Q2907" s="19">
        <v>7.84</v>
      </c>
      <c r="R2907" s="19" t="s">
        <v>43</v>
      </c>
      <c r="S2907" s="62" t="s">
        <v>181</v>
      </c>
    </row>
    <row r="2908" spans="1:19" x14ac:dyDescent="0.25">
      <c r="A2908" s="62" t="s">
        <v>181</v>
      </c>
      <c r="B2908" s="19">
        <v>34712908</v>
      </c>
      <c r="C2908" s="19" t="s">
        <v>7588</v>
      </c>
      <c r="D2908" s="19">
        <v>377308</v>
      </c>
      <c r="E2908" s="19">
        <v>4595714</v>
      </c>
      <c r="F2908" s="19">
        <v>24</v>
      </c>
      <c r="G2908" s="36">
        <v>45632</v>
      </c>
      <c r="H2908" s="19">
        <v>1</v>
      </c>
      <c r="I2908" s="19">
        <v>0</v>
      </c>
      <c r="J2908" s="19">
        <v>0</v>
      </c>
      <c r="L2908" s="19">
        <v>1</v>
      </c>
      <c r="M2908" s="19">
        <v>4010427</v>
      </c>
      <c r="N2908" s="19" t="s">
        <v>215</v>
      </c>
      <c r="O2908" s="19">
        <v>291176</v>
      </c>
      <c r="P2908" s="229">
        <v>45632.626134259262</v>
      </c>
      <c r="Q2908" s="19">
        <v>291.17599999999999</v>
      </c>
      <c r="R2908" s="19" t="s">
        <v>43</v>
      </c>
      <c r="S2908" s="62" t="s">
        <v>181</v>
      </c>
    </row>
    <row r="2909" spans="1:19" x14ac:dyDescent="0.25">
      <c r="A2909" s="62" t="s">
        <v>181</v>
      </c>
      <c r="B2909" s="19">
        <v>34712908</v>
      </c>
      <c r="C2909" s="19" t="s">
        <v>7588</v>
      </c>
      <c r="D2909" s="19">
        <v>377308</v>
      </c>
      <c r="E2909" s="19">
        <v>4595714</v>
      </c>
      <c r="F2909" s="19">
        <v>25</v>
      </c>
      <c r="G2909" s="36">
        <v>45632</v>
      </c>
      <c r="H2909" s="19">
        <v>0</v>
      </c>
      <c r="I2909" s="19">
        <v>0</v>
      </c>
      <c r="J2909" s="19">
        <v>1938</v>
      </c>
      <c r="K2909" s="19" t="s">
        <v>163</v>
      </c>
      <c r="L2909" s="19">
        <v>1</v>
      </c>
      <c r="M2909" s="19">
        <v>4010427</v>
      </c>
      <c r="N2909" s="19" t="s">
        <v>215</v>
      </c>
      <c r="O2909" s="19">
        <v>226364</v>
      </c>
      <c r="P2909" s="229">
        <v>45632.628750000003</v>
      </c>
      <c r="Q2909" s="19">
        <v>226.364</v>
      </c>
      <c r="R2909" s="19" t="s">
        <v>43</v>
      </c>
      <c r="S2909" s="62" t="s">
        <v>181</v>
      </c>
    </row>
    <row r="2910" spans="1:19" x14ac:dyDescent="0.25">
      <c r="A2910" s="62" t="s">
        <v>181</v>
      </c>
      <c r="B2910" s="19">
        <v>34712908</v>
      </c>
      <c r="C2910" s="19" t="s">
        <v>7588</v>
      </c>
      <c r="D2910" s="19">
        <v>377308</v>
      </c>
      <c r="E2910" s="19">
        <v>4595714</v>
      </c>
      <c r="F2910" s="19">
        <v>26</v>
      </c>
      <c r="G2910" s="36">
        <v>45632</v>
      </c>
      <c r="H2910" s="19">
        <v>0</v>
      </c>
      <c r="I2910" s="19">
        <v>1</v>
      </c>
      <c r="J2910" s="19">
        <v>0</v>
      </c>
      <c r="L2910" s="19">
        <v>1</v>
      </c>
      <c r="O2910" s="19">
        <v>2139503</v>
      </c>
      <c r="P2910" s="229">
        <v>45632.65351851852</v>
      </c>
      <c r="Q2910" s="19">
        <v>2139.5030000000002</v>
      </c>
      <c r="R2910" s="19" t="s">
        <v>43</v>
      </c>
      <c r="S2910" s="62" t="s">
        <v>181</v>
      </c>
    </row>
    <row r="2911" spans="1:19" x14ac:dyDescent="0.25">
      <c r="A2911" s="62" t="s">
        <v>181</v>
      </c>
      <c r="B2911" s="19">
        <v>34712908</v>
      </c>
      <c r="C2911" s="19" t="s">
        <v>7588</v>
      </c>
      <c r="D2911" s="19">
        <v>377308</v>
      </c>
      <c r="E2911" s="19">
        <v>4595714</v>
      </c>
      <c r="F2911" s="19">
        <v>27</v>
      </c>
      <c r="G2911" s="36">
        <v>45632</v>
      </c>
      <c r="H2911" s="19">
        <v>0</v>
      </c>
      <c r="I2911" s="19">
        <v>0</v>
      </c>
      <c r="J2911" s="19">
        <v>1936</v>
      </c>
      <c r="K2911" s="19" t="s">
        <v>164</v>
      </c>
      <c r="L2911" s="19">
        <v>1</v>
      </c>
      <c r="O2911" s="19">
        <v>1999263</v>
      </c>
      <c r="P2911" s="229">
        <v>45632.676655092589</v>
      </c>
      <c r="Q2911" s="19">
        <v>1999.2629999999999</v>
      </c>
      <c r="R2911" s="19" t="s">
        <v>43</v>
      </c>
      <c r="S2911" s="62" t="s">
        <v>181</v>
      </c>
    </row>
    <row r="2912" spans="1:19" x14ac:dyDescent="0.25">
      <c r="A2912" s="62" t="s">
        <v>181</v>
      </c>
      <c r="B2912" s="19">
        <v>34712908</v>
      </c>
      <c r="C2912" s="19" t="s">
        <v>7588</v>
      </c>
      <c r="D2912" s="19">
        <v>377308</v>
      </c>
      <c r="E2912" s="19">
        <v>4595714</v>
      </c>
      <c r="F2912" s="19">
        <v>28</v>
      </c>
      <c r="G2912" s="36">
        <v>45632</v>
      </c>
      <c r="H2912" s="19">
        <v>0</v>
      </c>
      <c r="I2912" s="19">
        <v>0</v>
      </c>
      <c r="J2912" s="19">
        <v>1931</v>
      </c>
      <c r="K2912" s="19" t="s">
        <v>168</v>
      </c>
      <c r="L2912" s="19">
        <v>1</v>
      </c>
      <c r="O2912" s="19">
        <v>655824</v>
      </c>
      <c r="P2912" s="229">
        <v>45632.684247685182</v>
      </c>
      <c r="Q2912" s="19">
        <v>655.82399999999996</v>
      </c>
      <c r="R2912" s="19" t="s">
        <v>43</v>
      </c>
      <c r="S2912" s="62" t="s">
        <v>181</v>
      </c>
    </row>
    <row r="2913" spans="1:19" x14ac:dyDescent="0.25">
      <c r="A2913" s="62" t="s">
        <v>181</v>
      </c>
      <c r="B2913" s="19">
        <v>34712908</v>
      </c>
      <c r="C2913" s="19" t="s">
        <v>7588</v>
      </c>
      <c r="D2913" s="19">
        <v>377308</v>
      </c>
      <c r="E2913" s="19">
        <v>4595714</v>
      </c>
      <c r="F2913" s="19">
        <v>29</v>
      </c>
      <c r="G2913" s="36">
        <v>45632</v>
      </c>
      <c r="H2913" s="19">
        <v>0</v>
      </c>
      <c r="I2913" s="19">
        <v>0</v>
      </c>
      <c r="J2913" s="19">
        <v>1934</v>
      </c>
      <c r="K2913" s="19" t="s">
        <v>160</v>
      </c>
      <c r="L2913" s="19">
        <v>1</v>
      </c>
      <c r="O2913" s="19">
        <v>954640</v>
      </c>
      <c r="P2913" s="229">
        <v>45632.695300925923</v>
      </c>
      <c r="Q2913" s="19">
        <v>954.64</v>
      </c>
      <c r="R2913" s="19" t="s">
        <v>43</v>
      </c>
      <c r="S2913" s="62" t="s">
        <v>181</v>
      </c>
    </row>
    <row r="2914" spans="1:19" x14ac:dyDescent="0.25">
      <c r="A2914" s="62" t="s">
        <v>181</v>
      </c>
      <c r="B2914" s="19">
        <v>34712908</v>
      </c>
      <c r="C2914" s="19" t="s">
        <v>7588</v>
      </c>
      <c r="D2914" s="19">
        <v>377308</v>
      </c>
      <c r="E2914" s="19">
        <v>4595714</v>
      </c>
      <c r="F2914" s="19">
        <v>30</v>
      </c>
      <c r="G2914" s="36">
        <v>45632</v>
      </c>
      <c r="H2914" s="19">
        <v>0</v>
      </c>
      <c r="I2914" s="19">
        <v>1</v>
      </c>
      <c r="J2914" s="19">
        <v>0</v>
      </c>
      <c r="L2914" s="19">
        <v>1</v>
      </c>
      <c r="O2914" s="19">
        <v>2132603</v>
      </c>
      <c r="P2914" s="229">
        <v>45632.719976851855</v>
      </c>
      <c r="Q2914" s="19">
        <v>2132.6030000000001</v>
      </c>
      <c r="R2914" s="19" t="s">
        <v>43</v>
      </c>
      <c r="S2914" s="62" t="s">
        <v>181</v>
      </c>
    </row>
    <row r="2915" spans="1:19" x14ac:dyDescent="0.25">
      <c r="A2915" s="62" t="s">
        <v>181</v>
      </c>
      <c r="B2915" s="19">
        <v>34712908</v>
      </c>
      <c r="C2915" s="19" t="s">
        <v>7588</v>
      </c>
      <c r="D2915" s="19">
        <v>377308</v>
      </c>
      <c r="E2915" s="19">
        <v>4595714</v>
      </c>
      <c r="F2915" s="19">
        <v>31</v>
      </c>
      <c r="G2915" s="36">
        <v>45632</v>
      </c>
      <c r="H2915" s="19">
        <v>0</v>
      </c>
      <c r="I2915" s="19">
        <v>0</v>
      </c>
      <c r="J2915" s="19">
        <v>-3</v>
      </c>
      <c r="K2915" s="19" t="s">
        <v>185</v>
      </c>
      <c r="L2915" s="19">
        <v>1</v>
      </c>
      <c r="O2915" s="19">
        <v>8637</v>
      </c>
      <c r="P2915" s="229">
        <v>45632.720081018517</v>
      </c>
      <c r="Q2915" s="19">
        <v>8.6370000000000005</v>
      </c>
      <c r="R2915" s="19" t="s">
        <v>43</v>
      </c>
      <c r="S2915" s="62" t="s">
        <v>181</v>
      </c>
    </row>
    <row r="2916" spans="1:19" x14ac:dyDescent="0.25">
      <c r="A2916" s="62" t="s">
        <v>181</v>
      </c>
      <c r="B2916" s="19">
        <v>34712908</v>
      </c>
      <c r="C2916" s="19" t="s">
        <v>7588</v>
      </c>
      <c r="D2916" s="19">
        <v>377308</v>
      </c>
      <c r="E2916" s="19">
        <v>4595714</v>
      </c>
      <c r="F2916" s="19">
        <v>32</v>
      </c>
      <c r="G2916" s="36">
        <v>45632</v>
      </c>
      <c r="H2916" s="19">
        <v>1</v>
      </c>
      <c r="I2916" s="19">
        <v>0</v>
      </c>
      <c r="J2916" s="19">
        <v>0</v>
      </c>
      <c r="L2916" s="19">
        <v>1</v>
      </c>
      <c r="M2916" s="19">
        <v>4010427</v>
      </c>
      <c r="N2916" s="19" t="s">
        <v>215</v>
      </c>
      <c r="O2916" s="19">
        <v>158533</v>
      </c>
      <c r="P2916" s="229">
        <v>45632.721909722219</v>
      </c>
      <c r="Q2916" s="19">
        <v>158.53299999999999</v>
      </c>
      <c r="R2916" s="19" t="s">
        <v>43</v>
      </c>
      <c r="S2916" s="62" t="s">
        <v>181</v>
      </c>
    </row>
    <row r="2917" spans="1:19" x14ac:dyDescent="0.25">
      <c r="A2917" s="62" t="s">
        <v>181</v>
      </c>
      <c r="B2917" s="19">
        <v>34712908</v>
      </c>
      <c r="C2917" s="19" t="s">
        <v>7588</v>
      </c>
      <c r="D2917" s="19">
        <v>377308</v>
      </c>
      <c r="E2917" s="19">
        <v>4595714</v>
      </c>
      <c r="F2917" s="19">
        <v>33</v>
      </c>
      <c r="G2917" s="36">
        <v>45632</v>
      </c>
      <c r="H2917" s="19">
        <v>0</v>
      </c>
      <c r="I2917" s="19">
        <v>0</v>
      </c>
      <c r="J2917" s="19">
        <v>1938</v>
      </c>
      <c r="K2917" s="19" t="s">
        <v>163</v>
      </c>
      <c r="L2917" s="19">
        <v>1</v>
      </c>
      <c r="M2917" s="19">
        <v>4010427</v>
      </c>
      <c r="N2917" s="19" t="s">
        <v>215</v>
      </c>
      <c r="O2917" s="19">
        <v>113663</v>
      </c>
      <c r="P2917" s="229">
        <v>45632.723229166666</v>
      </c>
      <c r="Q2917" s="19">
        <v>113.663</v>
      </c>
      <c r="R2917" s="19" t="s">
        <v>43</v>
      </c>
      <c r="S2917" s="62" t="s">
        <v>181</v>
      </c>
    </row>
    <row r="2918" spans="1:19" x14ac:dyDescent="0.25">
      <c r="A2918" s="62" t="s">
        <v>181</v>
      </c>
      <c r="B2918" s="19">
        <v>34712908</v>
      </c>
      <c r="C2918" s="19" t="s">
        <v>7588</v>
      </c>
      <c r="D2918" s="19">
        <v>377308</v>
      </c>
      <c r="E2918" s="19">
        <v>4595714</v>
      </c>
      <c r="F2918" s="19">
        <v>34</v>
      </c>
      <c r="G2918" s="36">
        <v>45632</v>
      </c>
      <c r="H2918" s="19">
        <v>0</v>
      </c>
      <c r="I2918" s="19">
        <v>1</v>
      </c>
      <c r="J2918" s="19">
        <v>0</v>
      </c>
      <c r="L2918" s="19">
        <v>1</v>
      </c>
      <c r="O2918" s="19">
        <v>1127424</v>
      </c>
      <c r="P2918" s="229">
        <v>45632.736273148148</v>
      </c>
      <c r="Q2918" s="19">
        <v>1127.424</v>
      </c>
      <c r="R2918" s="19" t="s">
        <v>43</v>
      </c>
      <c r="S2918" s="62" t="s">
        <v>181</v>
      </c>
    </row>
    <row r="2919" spans="1:19" x14ac:dyDescent="0.25">
      <c r="A2919" s="62" t="s">
        <v>181</v>
      </c>
      <c r="B2919" s="19">
        <v>34712908</v>
      </c>
      <c r="C2919" s="19" t="s">
        <v>7588</v>
      </c>
      <c r="D2919" s="19">
        <v>377308</v>
      </c>
      <c r="E2919" s="19">
        <v>4595714</v>
      </c>
      <c r="F2919" s="19">
        <v>35</v>
      </c>
      <c r="G2919" s="36">
        <v>45632</v>
      </c>
      <c r="H2919" s="19">
        <v>0</v>
      </c>
      <c r="I2919" s="19">
        <v>0</v>
      </c>
      <c r="J2919" s="19">
        <v>0</v>
      </c>
      <c r="L2919" s="19">
        <v>2</v>
      </c>
      <c r="O2919" s="19">
        <v>0</v>
      </c>
      <c r="P2919" s="229">
        <v>45632.736273148148</v>
      </c>
      <c r="Q2919" s="19">
        <v>0</v>
      </c>
      <c r="R2919" s="19" t="s">
        <v>43</v>
      </c>
      <c r="S2919" s="62" t="s">
        <v>181</v>
      </c>
    </row>
    <row r="2920" spans="1:19" x14ac:dyDescent="0.25">
      <c r="A2920" s="62" t="s">
        <v>51</v>
      </c>
      <c r="B2920" s="19">
        <v>30349003</v>
      </c>
      <c r="C2920" s="19" t="s">
        <v>7555</v>
      </c>
      <c r="D2920" s="19">
        <v>377309</v>
      </c>
      <c r="E2920" s="19">
        <v>4595714</v>
      </c>
      <c r="F2920" s="19">
        <v>1</v>
      </c>
      <c r="G2920" s="36">
        <v>45629</v>
      </c>
      <c r="H2920" s="19">
        <v>0</v>
      </c>
      <c r="I2920" s="19">
        <v>0</v>
      </c>
      <c r="J2920" s="19">
        <v>0</v>
      </c>
      <c r="L2920" s="19">
        <v>0</v>
      </c>
      <c r="O2920" s="19">
        <v>4</v>
      </c>
      <c r="P2920" s="229">
        <v>45629.544560185182</v>
      </c>
      <c r="Q2920" s="19">
        <v>4.0000000000000001E-3</v>
      </c>
      <c r="R2920" s="19" t="s">
        <v>43</v>
      </c>
      <c r="S2920" s="62" t="s">
        <v>51</v>
      </c>
    </row>
    <row r="2921" spans="1:19" x14ac:dyDescent="0.25">
      <c r="A2921" s="62" t="s">
        <v>51</v>
      </c>
      <c r="B2921" s="19">
        <v>30349003</v>
      </c>
      <c r="C2921" s="19" t="s">
        <v>7555</v>
      </c>
      <c r="D2921" s="19">
        <v>377309</v>
      </c>
      <c r="E2921" s="19">
        <v>4595714</v>
      </c>
      <c r="F2921" s="19">
        <v>2</v>
      </c>
      <c r="G2921" s="36">
        <v>45629</v>
      </c>
      <c r="H2921" s="19">
        <v>0</v>
      </c>
      <c r="I2921" s="19">
        <v>0</v>
      </c>
      <c r="J2921" s="19">
        <v>0</v>
      </c>
      <c r="L2921" s="19">
        <v>1</v>
      </c>
      <c r="O2921" s="19">
        <v>5356</v>
      </c>
      <c r="P2921" s="229">
        <v>45629.544629629629</v>
      </c>
      <c r="Q2921" s="19">
        <v>5.3559999999999999</v>
      </c>
      <c r="R2921" s="19" t="s">
        <v>43</v>
      </c>
      <c r="S2921" s="62" t="s">
        <v>51</v>
      </c>
    </row>
    <row r="2922" spans="1:19" x14ac:dyDescent="0.25">
      <c r="A2922" s="62" t="s">
        <v>51</v>
      </c>
      <c r="B2922" s="19">
        <v>30349003</v>
      </c>
      <c r="C2922" s="19" t="s">
        <v>7555</v>
      </c>
      <c r="D2922" s="19">
        <v>377309</v>
      </c>
      <c r="E2922" s="19">
        <v>4595714</v>
      </c>
      <c r="F2922" s="19">
        <v>3</v>
      </c>
      <c r="G2922" s="36">
        <v>45629</v>
      </c>
      <c r="H2922" s="19">
        <v>0</v>
      </c>
      <c r="I2922" s="19">
        <v>0</v>
      </c>
      <c r="J2922" s="19">
        <v>1937</v>
      </c>
      <c r="K2922" s="19" t="s">
        <v>169</v>
      </c>
      <c r="L2922" s="19">
        <v>1</v>
      </c>
      <c r="O2922" s="19">
        <v>27780</v>
      </c>
      <c r="P2922" s="229">
        <v>45629.544953703706</v>
      </c>
      <c r="Q2922" s="19">
        <v>27.78</v>
      </c>
      <c r="R2922" s="19" t="s">
        <v>43</v>
      </c>
      <c r="S2922" s="62" t="s">
        <v>51</v>
      </c>
    </row>
    <row r="2923" spans="1:19" x14ac:dyDescent="0.25">
      <c r="A2923" s="62" t="s">
        <v>51</v>
      </c>
      <c r="B2923" s="19">
        <v>30349003</v>
      </c>
      <c r="C2923" s="19" t="s">
        <v>7555</v>
      </c>
      <c r="D2923" s="19">
        <v>377309</v>
      </c>
      <c r="E2923" s="19">
        <v>4595714</v>
      </c>
      <c r="F2923" s="19">
        <v>4</v>
      </c>
      <c r="G2923" s="36">
        <v>45629</v>
      </c>
      <c r="H2923" s="19">
        <v>0</v>
      </c>
      <c r="I2923" s="19">
        <v>0</v>
      </c>
      <c r="J2923" s="19">
        <v>-4</v>
      </c>
      <c r="K2923" s="19" t="s">
        <v>186</v>
      </c>
      <c r="L2923" s="19">
        <v>1</v>
      </c>
      <c r="O2923" s="19">
        <v>6570</v>
      </c>
      <c r="P2923" s="229">
        <v>45629.545023148145</v>
      </c>
      <c r="Q2923" s="19">
        <v>6.57</v>
      </c>
      <c r="R2923" s="19" t="s">
        <v>43</v>
      </c>
      <c r="S2923" s="62" t="s">
        <v>51</v>
      </c>
    </row>
    <row r="2924" spans="1:19" x14ac:dyDescent="0.25">
      <c r="A2924" s="62" t="s">
        <v>51</v>
      </c>
      <c r="B2924" s="19">
        <v>30349003</v>
      </c>
      <c r="C2924" s="19" t="s">
        <v>7555</v>
      </c>
      <c r="D2924" s="19">
        <v>377309</v>
      </c>
      <c r="E2924" s="19">
        <v>4595714</v>
      </c>
      <c r="F2924" s="19">
        <v>5</v>
      </c>
      <c r="G2924" s="36">
        <v>45629</v>
      </c>
      <c r="H2924" s="19">
        <v>2</v>
      </c>
      <c r="I2924" s="19">
        <v>0</v>
      </c>
      <c r="J2924" s="19">
        <v>0</v>
      </c>
      <c r="L2924" s="19">
        <v>1</v>
      </c>
      <c r="M2924" s="19">
        <v>426471</v>
      </c>
      <c r="N2924" s="19" t="s">
        <v>217</v>
      </c>
      <c r="O2924" s="19">
        <v>225547</v>
      </c>
      <c r="P2924" s="229">
        <v>45629.547638888886</v>
      </c>
      <c r="Q2924" s="19">
        <v>225.547</v>
      </c>
      <c r="R2924" s="19" t="s">
        <v>43</v>
      </c>
      <c r="S2924" s="62" t="s">
        <v>51</v>
      </c>
    </row>
    <row r="2925" spans="1:19" x14ac:dyDescent="0.25">
      <c r="A2925" s="62" t="s">
        <v>51</v>
      </c>
      <c r="B2925" s="19">
        <v>30349003</v>
      </c>
      <c r="C2925" s="19" t="s">
        <v>7555</v>
      </c>
      <c r="D2925" s="19">
        <v>377309</v>
      </c>
      <c r="E2925" s="19">
        <v>4595714</v>
      </c>
      <c r="F2925" s="19">
        <v>6</v>
      </c>
      <c r="G2925" s="36">
        <v>45629</v>
      </c>
      <c r="H2925" s="19">
        <v>0</v>
      </c>
      <c r="I2925" s="19">
        <v>0</v>
      </c>
      <c r="J2925" s="19">
        <v>1938</v>
      </c>
      <c r="K2925" s="19" t="s">
        <v>163</v>
      </c>
      <c r="L2925" s="19">
        <v>1</v>
      </c>
      <c r="M2925" s="19">
        <v>426471</v>
      </c>
      <c r="N2925" s="19" t="s">
        <v>217</v>
      </c>
      <c r="O2925" s="19">
        <v>12183</v>
      </c>
      <c r="P2925" s="229">
        <v>45629.547777777778</v>
      </c>
      <c r="Q2925" s="19">
        <v>12.183</v>
      </c>
      <c r="R2925" s="19" t="s">
        <v>43</v>
      </c>
      <c r="S2925" s="62" t="s">
        <v>51</v>
      </c>
    </row>
    <row r="2926" spans="1:19" x14ac:dyDescent="0.25">
      <c r="A2926" s="62" t="s">
        <v>51</v>
      </c>
      <c r="B2926" s="19">
        <v>30349003</v>
      </c>
      <c r="C2926" s="19" t="s">
        <v>7555</v>
      </c>
      <c r="D2926" s="19">
        <v>377309</v>
      </c>
      <c r="E2926" s="19">
        <v>4595714</v>
      </c>
      <c r="F2926" s="19">
        <v>7</v>
      </c>
      <c r="G2926" s="36">
        <v>45629</v>
      </c>
      <c r="H2926" s="19">
        <v>0</v>
      </c>
      <c r="I2926" s="19">
        <v>0</v>
      </c>
      <c r="J2926" s="19">
        <v>1937</v>
      </c>
      <c r="K2926" s="19" t="s">
        <v>169</v>
      </c>
      <c r="L2926" s="19">
        <v>1</v>
      </c>
      <c r="O2926" s="19">
        <v>2154</v>
      </c>
      <c r="P2926" s="229">
        <v>45629.547800925924</v>
      </c>
      <c r="Q2926" s="19">
        <v>2.1539999999999999</v>
      </c>
      <c r="R2926" s="19" t="s">
        <v>43</v>
      </c>
      <c r="S2926" s="62" t="s">
        <v>51</v>
      </c>
    </row>
    <row r="2927" spans="1:19" x14ac:dyDescent="0.25">
      <c r="A2927" s="62" t="s">
        <v>51</v>
      </c>
      <c r="B2927" s="19">
        <v>30349003</v>
      </c>
      <c r="C2927" s="19" t="s">
        <v>7555</v>
      </c>
      <c r="D2927" s="19">
        <v>377309</v>
      </c>
      <c r="E2927" s="19">
        <v>4595714</v>
      </c>
      <c r="F2927" s="19">
        <v>8</v>
      </c>
      <c r="G2927" s="36">
        <v>45629</v>
      </c>
      <c r="H2927" s="19">
        <v>0</v>
      </c>
      <c r="I2927" s="19">
        <v>0</v>
      </c>
      <c r="J2927" s="19">
        <v>0</v>
      </c>
      <c r="L2927" s="19">
        <v>2</v>
      </c>
      <c r="O2927" s="19">
        <v>0</v>
      </c>
      <c r="P2927" s="229">
        <v>45629.547800925924</v>
      </c>
      <c r="Q2927" s="19">
        <v>0</v>
      </c>
      <c r="R2927" s="19" t="s">
        <v>43</v>
      </c>
      <c r="S2927" s="62" t="s">
        <v>51</v>
      </c>
    </row>
    <row r="2928" spans="1:19" x14ac:dyDescent="0.25">
      <c r="A2928" s="62" t="s">
        <v>51</v>
      </c>
      <c r="B2928" s="19">
        <v>30349003</v>
      </c>
      <c r="C2928" s="19" t="s">
        <v>7555</v>
      </c>
      <c r="D2928" s="19">
        <v>377309</v>
      </c>
      <c r="E2928" s="19">
        <v>4595714</v>
      </c>
      <c r="F2928" s="19">
        <v>1</v>
      </c>
      <c r="G2928" s="36">
        <v>45630</v>
      </c>
      <c r="H2928" s="19">
        <v>0</v>
      </c>
      <c r="I2928" s="19">
        <v>0</v>
      </c>
      <c r="J2928" s="19">
        <v>0</v>
      </c>
      <c r="L2928" s="19">
        <v>0</v>
      </c>
      <c r="O2928" s="19">
        <v>0</v>
      </c>
      <c r="P2928" s="229">
        <v>45630.618321759262</v>
      </c>
      <c r="Q2928" s="19">
        <v>0</v>
      </c>
      <c r="R2928" s="19" t="s">
        <v>43</v>
      </c>
      <c r="S2928" s="62" t="s">
        <v>51</v>
      </c>
    </row>
    <row r="2929" spans="1:19" x14ac:dyDescent="0.25">
      <c r="A2929" s="62" t="s">
        <v>51</v>
      </c>
      <c r="B2929" s="19">
        <v>30349003</v>
      </c>
      <c r="C2929" s="19" t="s">
        <v>7555</v>
      </c>
      <c r="D2929" s="19">
        <v>377309</v>
      </c>
      <c r="E2929" s="19">
        <v>4595714</v>
      </c>
      <c r="F2929" s="19">
        <v>2</v>
      </c>
      <c r="G2929" s="36">
        <v>45630</v>
      </c>
      <c r="H2929" s="19">
        <v>0</v>
      </c>
      <c r="I2929" s="19">
        <v>0</v>
      </c>
      <c r="J2929" s="19">
        <v>0</v>
      </c>
      <c r="L2929" s="19">
        <v>1</v>
      </c>
      <c r="O2929" s="19">
        <v>11836</v>
      </c>
      <c r="P2929" s="229">
        <v>45630.618460648147</v>
      </c>
      <c r="Q2929" s="19">
        <v>11.836</v>
      </c>
      <c r="R2929" s="19" t="s">
        <v>43</v>
      </c>
      <c r="S2929" s="62" t="s">
        <v>51</v>
      </c>
    </row>
    <row r="2930" spans="1:19" x14ac:dyDescent="0.25">
      <c r="A2930" s="62" t="s">
        <v>51</v>
      </c>
      <c r="B2930" s="19">
        <v>30349003</v>
      </c>
      <c r="C2930" s="19" t="s">
        <v>7555</v>
      </c>
      <c r="D2930" s="19">
        <v>377309</v>
      </c>
      <c r="E2930" s="19">
        <v>4595714</v>
      </c>
      <c r="F2930" s="19">
        <v>3</v>
      </c>
      <c r="G2930" s="36">
        <v>45630</v>
      </c>
      <c r="H2930" s="19">
        <v>0</v>
      </c>
      <c r="I2930" s="19">
        <v>0</v>
      </c>
      <c r="J2930" s="19">
        <v>1937</v>
      </c>
      <c r="K2930" s="19" t="s">
        <v>169</v>
      </c>
      <c r="L2930" s="19">
        <v>1</v>
      </c>
      <c r="O2930" s="19">
        <v>6717</v>
      </c>
      <c r="P2930" s="229">
        <v>45630.618541666663</v>
      </c>
      <c r="Q2930" s="19">
        <v>6.7169999999999996</v>
      </c>
      <c r="R2930" s="19" t="s">
        <v>43</v>
      </c>
      <c r="S2930" s="62" t="s">
        <v>51</v>
      </c>
    </row>
    <row r="2931" spans="1:19" x14ac:dyDescent="0.25">
      <c r="A2931" s="62" t="s">
        <v>51</v>
      </c>
      <c r="B2931" s="19">
        <v>30349003</v>
      </c>
      <c r="C2931" s="19" t="s">
        <v>7555</v>
      </c>
      <c r="D2931" s="19">
        <v>377309</v>
      </c>
      <c r="E2931" s="19">
        <v>4595714</v>
      </c>
      <c r="F2931" s="19">
        <v>4</v>
      </c>
      <c r="G2931" s="36">
        <v>45630</v>
      </c>
      <c r="H2931" s="19">
        <v>0</v>
      </c>
      <c r="I2931" s="19">
        <v>0</v>
      </c>
      <c r="J2931" s="19">
        <v>-4</v>
      </c>
      <c r="K2931" s="19" t="s">
        <v>186</v>
      </c>
      <c r="L2931" s="19">
        <v>1</v>
      </c>
      <c r="O2931" s="19">
        <v>2277</v>
      </c>
      <c r="P2931" s="229">
        <v>45630.618564814817</v>
      </c>
      <c r="Q2931" s="19">
        <v>2.2770000000000001</v>
      </c>
      <c r="R2931" s="19" t="s">
        <v>43</v>
      </c>
      <c r="S2931" s="62" t="s">
        <v>51</v>
      </c>
    </row>
    <row r="2932" spans="1:19" x14ac:dyDescent="0.25">
      <c r="A2932" s="62" t="s">
        <v>51</v>
      </c>
      <c r="B2932" s="19">
        <v>30349003</v>
      </c>
      <c r="C2932" s="19" t="s">
        <v>7555</v>
      </c>
      <c r="D2932" s="19">
        <v>377309</v>
      </c>
      <c r="E2932" s="19">
        <v>4595714</v>
      </c>
      <c r="F2932" s="19">
        <v>5</v>
      </c>
      <c r="G2932" s="36">
        <v>45630</v>
      </c>
      <c r="H2932" s="19">
        <v>2</v>
      </c>
      <c r="I2932" s="19">
        <v>0</v>
      </c>
      <c r="J2932" s="19">
        <v>0</v>
      </c>
      <c r="L2932" s="19">
        <v>1</v>
      </c>
      <c r="M2932" s="19">
        <v>426471</v>
      </c>
      <c r="N2932" s="19" t="s">
        <v>217</v>
      </c>
      <c r="O2932" s="19">
        <v>75746</v>
      </c>
      <c r="P2932" s="229">
        <v>45630.619444444441</v>
      </c>
      <c r="Q2932" s="19">
        <v>75.745999999999995</v>
      </c>
      <c r="R2932" s="19" t="s">
        <v>43</v>
      </c>
      <c r="S2932" s="62" t="s">
        <v>51</v>
      </c>
    </row>
    <row r="2933" spans="1:19" x14ac:dyDescent="0.25">
      <c r="A2933" s="62" t="s">
        <v>51</v>
      </c>
      <c r="B2933" s="19">
        <v>30349003</v>
      </c>
      <c r="C2933" s="19" t="s">
        <v>7555</v>
      </c>
      <c r="D2933" s="19">
        <v>377309</v>
      </c>
      <c r="E2933" s="19">
        <v>4595714</v>
      </c>
      <c r="F2933" s="19">
        <v>6</v>
      </c>
      <c r="G2933" s="36">
        <v>45630</v>
      </c>
      <c r="H2933" s="19">
        <v>0</v>
      </c>
      <c r="I2933" s="19">
        <v>0</v>
      </c>
      <c r="J2933" s="19">
        <v>1938</v>
      </c>
      <c r="K2933" s="19" t="s">
        <v>163</v>
      </c>
      <c r="L2933" s="19">
        <v>1</v>
      </c>
      <c r="M2933" s="19">
        <v>426471</v>
      </c>
      <c r="N2933" s="19" t="s">
        <v>217</v>
      </c>
      <c r="O2933" s="19">
        <v>7220</v>
      </c>
      <c r="P2933" s="229">
        <v>45630.619525462964</v>
      </c>
      <c r="Q2933" s="19">
        <v>7.22</v>
      </c>
      <c r="R2933" s="19" t="s">
        <v>43</v>
      </c>
      <c r="S2933" s="62" t="s">
        <v>51</v>
      </c>
    </row>
    <row r="2934" spans="1:19" x14ac:dyDescent="0.25">
      <c r="A2934" s="62" t="s">
        <v>51</v>
      </c>
      <c r="B2934" s="19">
        <v>30349003</v>
      </c>
      <c r="C2934" s="19" t="s">
        <v>7555</v>
      </c>
      <c r="D2934" s="19">
        <v>377309</v>
      </c>
      <c r="E2934" s="19">
        <v>4595714</v>
      </c>
      <c r="F2934" s="19">
        <v>7</v>
      </c>
      <c r="G2934" s="36">
        <v>45630</v>
      </c>
      <c r="H2934" s="19">
        <v>0</v>
      </c>
      <c r="I2934" s="19">
        <v>0</v>
      </c>
      <c r="J2934" s="19">
        <v>0</v>
      </c>
      <c r="L2934" s="19">
        <v>2</v>
      </c>
      <c r="O2934" s="19">
        <v>0</v>
      </c>
      <c r="P2934" s="229">
        <v>45630.619525462964</v>
      </c>
      <c r="Q2934" s="19">
        <v>0</v>
      </c>
      <c r="R2934" s="19" t="s">
        <v>43</v>
      </c>
      <c r="S2934" s="62" t="s">
        <v>51</v>
      </c>
    </row>
    <row r="2935" spans="1:19" x14ac:dyDescent="0.25">
      <c r="A2935" s="62" t="s">
        <v>65</v>
      </c>
      <c r="B2935" s="19">
        <v>2693866</v>
      </c>
      <c r="C2935" s="19" t="s">
        <v>7560</v>
      </c>
      <c r="D2935" s="19">
        <v>377305</v>
      </c>
      <c r="E2935" s="19">
        <v>4595714</v>
      </c>
      <c r="F2935" s="19">
        <v>1</v>
      </c>
      <c r="G2935" s="36">
        <v>45628</v>
      </c>
      <c r="H2935" s="19">
        <v>0</v>
      </c>
      <c r="I2935" s="19">
        <v>0</v>
      </c>
      <c r="J2935" s="19">
        <v>0</v>
      </c>
      <c r="L2935" s="19">
        <v>0</v>
      </c>
      <c r="O2935" s="19">
        <v>3</v>
      </c>
      <c r="P2935" s="229">
        <v>45627.664641203701</v>
      </c>
      <c r="Q2935" s="19">
        <v>3.0000000000000001E-3</v>
      </c>
      <c r="R2935" s="19" t="s">
        <v>55</v>
      </c>
      <c r="S2935" s="62" t="s">
        <v>65</v>
      </c>
    </row>
    <row r="2936" spans="1:19" x14ac:dyDescent="0.25">
      <c r="A2936" s="62" t="s">
        <v>65</v>
      </c>
      <c r="B2936" s="19">
        <v>2693866</v>
      </c>
      <c r="C2936" s="19" t="s">
        <v>7560</v>
      </c>
      <c r="D2936" s="19">
        <v>377305</v>
      </c>
      <c r="E2936" s="19">
        <v>4595714</v>
      </c>
      <c r="F2936" s="19">
        <v>2</v>
      </c>
      <c r="G2936" s="36">
        <v>45628</v>
      </c>
      <c r="H2936" s="19">
        <v>0</v>
      </c>
      <c r="I2936" s="19">
        <v>0</v>
      </c>
      <c r="J2936" s="19">
        <v>0</v>
      </c>
      <c r="L2936" s="19">
        <v>1</v>
      </c>
      <c r="O2936" s="19">
        <v>43507</v>
      </c>
      <c r="P2936" s="229">
        <v>45627.665150462963</v>
      </c>
      <c r="Q2936" s="19">
        <v>43.506999999999998</v>
      </c>
      <c r="R2936" s="19" t="s">
        <v>55</v>
      </c>
      <c r="S2936" s="62" t="s">
        <v>65</v>
      </c>
    </row>
    <row r="2937" spans="1:19" x14ac:dyDescent="0.25">
      <c r="A2937" s="62" t="s">
        <v>65</v>
      </c>
      <c r="B2937" s="19">
        <v>2693866</v>
      </c>
      <c r="C2937" s="19" t="s">
        <v>7560</v>
      </c>
      <c r="D2937" s="19">
        <v>377305</v>
      </c>
      <c r="E2937" s="19">
        <v>4595714</v>
      </c>
      <c r="F2937" s="19">
        <v>3</v>
      </c>
      <c r="G2937" s="36">
        <v>45628</v>
      </c>
      <c r="H2937" s="19">
        <v>0</v>
      </c>
      <c r="I2937" s="19">
        <v>0</v>
      </c>
      <c r="J2937" s="19">
        <v>1936</v>
      </c>
      <c r="K2937" s="19" t="s">
        <v>164</v>
      </c>
      <c r="L2937" s="19">
        <v>1</v>
      </c>
      <c r="O2937" s="19">
        <v>609226</v>
      </c>
      <c r="P2937" s="229">
        <v>45627.672199074077</v>
      </c>
      <c r="Q2937" s="19">
        <v>609.226</v>
      </c>
      <c r="R2937" s="19" t="s">
        <v>55</v>
      </c>
      <c r="S2937" s="62" t="s">
        <v>65</v>
      </c>
    </row>
    <row r="2938" spans="1:19" x14ac:dyDescent="0.25">
      <c r="A2938" s="62" t="s">
        <v>65</v>
      </c>
      <c r="B2938" s="19">
        <v>2693866</v>
      </c>
      <c r="C2938" s="19" t="s">
        <v>7560</v>
      </c>
      <c r="D2938" s="19">
        <v>377305</v>
      </c>
      <c r="E2938" s="19">
        <v>4595714</v>
      </c>
      <c r="F2938" s="19">
        <v>4</v>
      </c>
      <c r="G2938" s="36">
        <v>45628</v>
      </c>
      <c r="H2938" s="19">
        <v>0</v>
      </c>
      <c r="I2938" s="19">
        <v>1</v>
      </c>
      <c r="J2938" s="19">
        <v>0</v>
      </c>
      <c r="L2938" s="19">
        <v>1</v>
      </c>
      <c r="O2938" s="19">
        <v>3940717</v>
      </c>
      <c r="P2938" s="229">
        <v>45627.717812499999</v>
      </c>
      <c r="Q2938" s="19">
        <v>3940.7170000000001</v>
      </c>
      <c r="R2938" s="19" t="s">
        <v>55</v>
      </c>
      <c r="S2938" s="62" t="s">
        <v>65</v>
      </c>
    </row>
    <row r="2939" spans="1:19" x14ac:dyDescent="0.25">
      <c r="A2939" s="62" t="s">
        <v>65</v>
      </c>
      <c r="B2939" s="19">
        <v>2693866</v>
      </c>
      <c r="C2939" s="19" t="s">
        <v>7560</v>
      </c>
      <c r="D2939" s="19">
        <v>377305</v>
      </c>
      <c r="E2939" s="19">
        <v>4595714</v>
      </c>
      <c r="F2939" s="19">
        <v>5</v>
      </c>
      <c r="G2939" s="36">
        <v>45628</v>
      </c>
      <c r="H2939" s="19">
        <v>0</v>
      </c>
      <c r="I2939" s="19">
        <v>0</v>
      </c>
      <c r="J2939" s="19">
        <v>1936</v>
      </c>
      <c r="K2939" s="19" t="s">
        <v>164</v>
      </c>
      <c r="L2939" s="19">
        <v>1</v>
      </c>
      <c r="O2939" s="19">
        <v>2935760</v>
      </c>
      <c r="P2939" s="229">
        <v>45627.751782407409</v>
      </c>
      <c r="Q2939" s="19">
        <v>2935.76</v>
      </c>
      <c r="R2939" s="19" t="s">
        <v>55</v>
      </c>
      <c r="S2939" s="62" t="s">
        <v>65</v>
      </c>
    </row>
    <row r="2940" spans="1:19" x14ac:dyDescent="0.25">
      <c r="A2940" s="62" t="s">
        <v>65</v>
      </c>
      <c r="B2940" s="19">
        <v>2693866</v>
      </c>
      <c r="C2940" s="19" t="s">
        <v>7560</v>
      </c>
      <c r="D2940" s="19">
        <v>377305</v>
      </c>
      <c r="E2940" s="19">
        <v>4595714</v>
      </c>
      <c r="F2940" s="19">
        <v>6</v>
      </c>
      <c r="G2940" s="36">
        <v>45628</v>
      </c>
      <c r="H2940" s="19">
        <v>0</v>
      </c>
      <c r="I2940" s="19">
        <v>0</v>
      </c>
      <c r="J2940" s="19">
        <v>0</v>
      </c>
      <c r="L2940" s="19">
        <v>2</v>
      </c>
      <c r="O2940" s="19">
        <v>0</v>
      </c>
      <c r="P2940" s="229">
        <v>45627.751782407409</v>
      </c>
      <c r="Q2940" s="19">
        <v>0</v>
      </c>
      <c r="R2940" s="19" t="s">
        <v>55</v>
      </c>
      <c r="S2940" s="62" t="s">
        <v>65</v>
      </c>
    </row>
    <row r="2941" spans="1:19" x14ac:dyDescent="0.25">
      <c r="A2941" s="62" t="s">
        <v>65</v>
      </c>
      <c r="B2941" s="19">
        <v>2693866</v>
      </c>
      <c r="C2941" s="19" t="s">
        <v>7560</v>
      </c>
      <c r="D2941" s="19">
        <v>377305</v>
      </c>
      <c r="E2941" s="19">
        <v>4595714</v>
      </c>
      <c r="F2941" s="19">
        <v>1</v>
      </c>
      <c r="G2941" s="36">
        <v>45628</v>
      </c>
      <c r="H2941" s="19">
        <v>0</v>
      </c>
      <c r="I2941" s="19">
        <v>0</v>
      </c>
      <c r="J2941" s="19">
        <v>0</v>
      </c>
      <c r="L2941" s="19">
        <v>0</v>
      </c>
      <c r="O2941" s="19">
        <v>4</v>
      </c>
      <c r="P2941" s="229">
        <v>45627.757581018515</v>
      </c>
      <c r="Q2941" s="19">
        <v>4.0000000000000001E-3</v>
      </c>
      <c r="R2941" s="19" t="s">
        <v>55</v>
      </c>
      <c r="S2941" s="62" t="s">
        <v>65</v>
      </c>
    </row>
    <row r="2942" spans="1:19" x14ac:dyDescent="0.25">
      <c r="A2942" s="62" t="s">
        <v>65</v>
      </c>
      <c r="B2942" s="19">
        <v>2693866</v>
      </c>
      <c r="C2942" s="19" t="s">
        <v>7560</v>
      </c>
      <c r="D2942" s="19">
        <v>377305</v>
      </c>
      <c r="E2942" s="19">
        <v>4595714</v>
      </c>
      <c r="F2942" s="19">
        <v>2</v>
      </c>
      <c r="G2942" s="36">
        <v>45628</v>
      </c>
      <c r="H2942" s="19">
        <v>0</v>
      </c>
      <c r="I2942" s="19">
        <v>0</v>
      </c>
      <c r="J2942" s="19">
        <v>0</v>
      </c>
      <c r="L2942" s="19">
        <v>1</v>
      </c>
      <c r="O2942" s="19">
        <v>4816</v>
      </c>
      <c r="P2942" s="229">
        <v>45627.757638888892</v>
      </c>
      <c r="Q2942" s="19">
        <v>4.8159999999999998</v>
      </c>
      <c r="R2942" s="19" t="s">
        <v>55</v>
      </c>
      <c r="S2942" s="62" t="s">
        <v>65</v>
      </c>
    </row>
    <row r="2943" spans="1:19" x14ac:dyDescent="0.25">
      <c r="A2943" s="62" t="s">
        <v>65</v>
      </c>
      <c r="B2943" s="19">
        <v>2693866</v>
      </c>
      <c r="C2943" s="19" t="s">
        <v>7560</v>
      </c>
      <c r="D2943" s="19">
        <v>377305</v>
      </c>
      <c r="E2943" s="19">
        <v>4595714</v>
      </c>
      <c r="F2943" s="19">
        <v>3</v>
      </c>
      <c r="G2943" s="36">
        <v>45628</v>
      </c>
      <c r="H2943" s="19">
        <v>0</v>
      </c>
      <c r="I2943" s="19">
        <v>0</v>
      </c>
      <c r="J2943" s="19">
        <v>1936</v>
      </c>
      <c r="K2943" s="19" t="s">
        <v>164</v>
      </c>
      <c r="L2943" s="19">
        <v>1</v>
      </c>
      <c r="O2943" s="19">
        <v>50767</v>
      </c>
      <c r="P2943" s="229">
        <v>45627.758229166669</v>
      </c>
      <c r="Q2943" s="19">
        <v>50.767000000000003</v>
      </c>
      <c r="R2943" s="19" t="s">
        <v>55</v>
      </c>
      <c r="S2943" s="62" t="s">
        <v>65</v>
      </c>
    </row>
    <row r="2944" spans="1:19" x14ac:dyDescent="0.25">
      <c r="A2944" s="62" t="s">
        <v>65</v>
      </c>
      <c r="B2944" s="19">
        <v>2693866</v>
      </c>
      <c r="C2944" s="19" t="s">
        <v>7560</v>
      </c>
      <c r="D2944" s="19">
        <v>377305</v>
      </c>
      <c r="E2944" s="19">
        <v>4595714</v>
      </c>
      <c r="F2944" s="19">
        <v>4</v>
      </c>
      <c r="G2944" s="36">
        <v>45628</v>
      </c>
      <c r="H2944" s="19">
        <v>0</v>
      </c>
      <c r="I2944" s="19">
        <v>0</v>
      </c>
      <c r="J2944" s="19">
        <v>-4</v>
      </c>
      <c r="K2944" s="19" t="s">
        <v>186</v>
      </c>
      <c r="L2944" s="19">
        <v>1</v>
      </c>
      <c r="O2944" s="19">
        <v>1607</v>
      </c>
      <c r="P2944" s="229">
        <v>45627.758240740739</v>
      </c>
      <c r="Q2944" s="19">
        <v>1.607</v>
      </c>
      <c r="R2944" s="19" t="s">
        <v>55</v>
      </c>
      <c r="S2944" s="62" t="s">
        <v>65</v>
      </c>
    </row>
    <row r="2945" spans="1:19" x14ac:dyDescent="0.25">
      <c r="A2945" s="62" t="s">
        <v>65</v>
      </c>
      <c r="B2945" s="19">
        <v>2693866</v>
      </c>
      <c r="C2945" s="19" t="s">
        <v>7560</v>
      </c>
      <c r="D2945" s="19">
        <v>377305</v>
      </c>
      <c r="E2945" s="19">
        <v>4595714</v>
      </c>
      <c r="F2945" s="19">
        <v>5</v>
      </c>
      <c r="G2945" s="36">
        <v>45628</v>
      </c>
      <c r="H2945" s="19">
        <v>2</v>
      </c>
      <c r="I2945" s="19">
        <v>0</v>
      </c>
      <c r="J2945" s="19">
        <v>0</v>
      </c>
      <c r="L2945" s="19">
        <v>1</v>
      </c>
      <c r="M2945" s="19">
        <v>426401</v>
      </c>
      <c r="N2945" s="19" t="s">
        <v>213</v>
      </c>
      <c r="O2945" s="19">
        <v>57560</v>
      </c>
      <c r="P2945" s="229">
        <v>45627.758912037039</v>
      </c>
      <c r="Q2945" s="19">
        <v>57.56</v>
      </c>
      <c r="R2945" s="19" t="s">
        <v>55</v>
      </c>
      <c r="S2945" s="62" t="s">
        <v>65</v>
      </c>
    </row>
    <row r="2946" spans="1:19" x14ac:dyDescent="0.25">
      <c r="A2946" s="62" t="s">
        <v>65</v>
      </c>
      <c r="B2946" s="19">
        <v>2693866</v>
      </c>
      <c r="C2946" s="19" t="s">
        <v>7560</v>
      </c>
      <c r="D2946" s="19">
        <v>377305</v>
      </c>
      <c r="E2946" s="19">
        <v>4595714</v>
      </c>
      <c r="F2946" s="19">
        <v>6</v>
      </c>
      <c r="G2946" s="36">
        <v>45628</v>
      </c>
      <c r="H2946" s="19">
        <v>0</v>
      </c>
      <c r="I2946" s="19">
        <v>0</v>
      </c>
      <c r="J2946" s="19">
        <v>1938</v>
      </c>
      <c r="K2946" s="19" t="s">
        <v>163</v>
      </c>
      <c r="L2946" s="19">
        <v>1</v>
      </c>
      <c r="M2946" s="19">
        <v>426401</v>
      </c>
      <c r="N2946" s="19" t="s">
        <v>213</v>
      </c>
      <c r="O2946" s="19">
        <v>3413</v>
      </c>
      <c r="P2946" s="229">
        <v>45627.758946759262</v>
      </c>
      <c r="Q2946" s="19">
        <v>3.4129999999999998</v>
      </c>
      <c r="R2946" s="19" t="s">
        <v>55</v>
      </c>
      <c r="S2946" s="62" t="s">
        <v>65</v>
      </c>
    </row>
    <row r="2947" spans="1:19" x14ac:dyDescent="0.25">
      <c r="A2947" s="62" t="s">
        <v>65</v>
      </c>
      <c r="B2947" s="19">
        <v>2693866</v>
      </c>
      <c r="C2947" s="19" t="s">
        <v>7560</v>
      </c>
      <c r="D2947" s="19">
        <v>377305</v>
      </c>
      <c r="E2947" s="19">
        <v>4595714</v>
      </c>
      <c r="F2947" s="19">
        <v>7</v>
      </c>
      <c r="G2947" s="36">
        <v>45628</v>
      </c>
      <c r="H2947" s="19">
        <v>0</v>
      </c>
      <c r="I2947" s="19">
        <v>0</v>
      </c>
      <c r="J2947" s="19">
        <v>1936</v>
      </c>
      <c r="K2947" s="19" t="s">
        <v>164</v>
      </c>
      <c r="L2947" s="19">
        <v>1</v>
      </c>
      <c r="O2947" s="19">
        <v>117770</v>
      </c>
      <c r="P2947" s="229">
        <v>45627.760312500002</v>
      </c>
      <c r="Q2947" s="19">
        <v>117.77</v>
      </c>
      <c r="R2947" s="19" t="s">
        <v>55</v>
      </c>
      <c r="S2947" s="62" t="s">
        <v>65</v>
      </c>
    </row>
    <row r="2948" spans="1:19" x14ac:dyDescent="0.25">
      <c r="A2948" s="62" t="s">
        <v>65</v>
      </c>
      <c r="B2948" s="19">
        <v>2693866</v>
      </c>
      <c r="C2948" s="19" t="s">
        <v>7560</v>
      </c>
      <c r="D2948" s="19">
        <v>377305</v>
      </c>
      <c r="E2948" s="19">
        <v>4595714</v>
      </c>
      <c r="F2948" s="19">
        <v>8</v>
      </c>
      <c r="G2948" s="36">
        <v>45628</v>
      </c>
      <c r="H2948" s="19">
        <v>0</v>
      </c>
      <c r="I2948" s="19">
        <v>1</v>
      </c>
      <c r="J2948" s="19">
        <v>0</v>
      </c>
      <c r="L2948" s="19">
        <v>1</v>
      </c>
      <c r="O2948" s="19">
        <v>3403</v>
      </c>
      <c r="P2948" s="229">
        <v>45627.760358796295</v>
      </c>
      <c r="Q2948" s="19">
        <v>3.403</v>
      </c>
      <c r="R2948" s="19" t="s">
        <v>55</v>
      </c>
      <c r="S2948" s="62" t="s">
        <v>65</v>
      </c>
    </row>
    <row r="2949" spans="1:19" x14ac:dyDescent="0.25">
      <c r="A2949" s="62" t="s">
        <v>65</v>
      </c>
      <c r="B2949" s="19">
        <v>2693866</v>
      </c>
      <c r="C2949" s="19" t="s">
        <v>7560</v>
      </c>
      <c r="D2949" s="19">
        <v>377305</v>
      </c>
      <c r="E2949" s="19">
        <v>4595714</v>
      </c>
      <c r="F2949" s="19">
        <v>9</v>
      </c>
      <c r="G2949" s="36">
        <v>45628</v>
      </c>
      <c r="H2949" s="19">
        <v>0</v>
      </c>
      <c r="I2949" s="19">
        <v>0</v>
      </c>
      <c r="J2949" s="19">
        <v>-3</v>
      </c>
      <c r="K2949" s="19" t="s">
        <v>185</v>
      </c>
      <c r="L2949" s="19">
        <v>1</v>
      </c>
      <c r="O2949" s="19">
        <v>6424</v>
      </c>
      <c r="P2949" s="229">
        <v>45627.760428240741</v>
      </c>
      <c r="Q2949" s="19">
        <v>6.4240000000000004</v>
      </c>
      <c r="R2949" s="19" t="s">
        <v>55</v>
      </c>
      <c r="S2949" s="62" t="s">
        <v>65</v>
      </c>
    </row>
    <row r="2950" spans="1:19" x14ac:dyDescent="0.25">
      <c r="A2950" s="62" t="s">
        <v>65</v>
      </c>
      <c r="B2950" s="19">
        <v>2693866</v>
      </c>
      <c r="C2950" s="19" t="s">
        <v>7560</v>
      </c>
      <c r="D2950" s="19">
        <v>377305</v>
      </c>
      <c r="E2950" s="19">
        <v>4595714</v>
      </c>
      <c r="F2950" s="19">
        <v>10</v>
      </c>
      <c r="G2950" s="36">
        <v>45628</v>
      </c>
      <c r="H2950" s="19">
        <v>1</v>
      </c>
      <c r="I2950" s="19">
        <v>0</v>
      </c>
      <c r="J2950" s="19">
        <v>0</v>
      </c>
      <c r="L2950" s="19">
        <v>1</v>
      </c>
      <c r="M2950" s="19">
        <v>4010439</v>
      </c>
      <c r="N2950" s="19" t="s">
        <v>210</v>
      </c>
      <c r="O2950" s="19">
        <v>126530</v>
      </c>
      <c r="P2950" s="229">
        <v>45627.761886574073</v>
      </c>
      <c r="Q2950" s="19">
        <v>126.53</v>
      </c>
      <c r="R2950" s="19" t="s">
        <v>55</v>
      </c>
      <c r="S2950" s="62" t="s">
        <v>65</v>
      </c>
    </row>
    <row r="2951" spans="1:19" x14ac:dyDescent="0.25">
      <c r="A2951" s="62" t="s">
        <v>65</v>
      </c>
      <c r="B2951" s="19">
        <v>2693866</v>
      </c>
      <c r="C2951" s="19" t="s">
        <v>7560</v>
      </c>
      <c r="D2951" s="19">
        <v>377305</v>
      </c>
      <c r="E2951" s="19">
        <v>4595714</v>
      </c>
      <c r="F2951" s="19">
        <v>11</v>
      </c>
      <c r="G2951" s="36">
        <v>45628</v>
      </c>
      <c r="H2951" s="19">
        <v>0</v>
      </c>
      <c r="I2951" s="19">
        <v>0</v>
      </c>
      <c r="J2951" s="19">
        <v>1938</v>
      </c>
      <c r="K2951" s="19" t="s">
        <v>163</v>
      </c>
      <c r="L2951" s="19">
        <v>1</v>
      </c>
      <c r="M2951" s="19">
        <v>4010439</v>
      </c>
      <c r="N2951" s="19" t="s">
        <v>210</v>
      </c>
      <c r="O2951" s="19">
        <v>234650</v>
      </c>
      <c r="P2951" s="229">
        <v>45627.764606481483</v>
      </c>
      <c r="Q2951" s="19">
        <v>234.65</v>
      </c>
      <c r="R2951" s="19" t="s">
        <v>55</v>
      </c>
      <c r="S2951" s="62" t="s">
        <v>65</v>
      </c>
    </row>
    <row r="2952" spans="1:19" x14ac:dyDescent="0.25">
      <c r="A2952" s="62" t="s">
        <v>65</v>
      </c>
      <c r="B2952" s="19">
        <v>2693866</v>
      </c>
      <c r="C2952" s="19" t="s">
        <v>7560</v>
      </c>
      <c r="D2952" s="19">
        <v>377305</v>
      </c>
      <c r="E2952" s="19">
        <v>4595714</v>
      </c>
      <c r="F2952" s="19">
        <v>12</v>
      </c>
      <c r="G2952" s="36">
        <v>45628</v>
      </c>
      <c r="H2952" s="19">
        <v>0</v>
      </c>
      <c r="I2952" s="19">
        <v>1</v>
      </c>
      <c r="J2952" s="19">
        <v>0</v>
      </c>
      <c r="L2952" s="19">
        <v>1</v>
      </c>
      <c r="O2952" s="19">
        <v>3397783</v>
      </c>
      <c r="P2952" s="229">
        <v>45627.803935185184</v>
      </c>
      <c r="Q2952" s="19">
        <v>3397.7829999999999</v>
      </c>
      <c r="R2952" s="19" t="s">
        <v>55</v>
      </c>
      <c r="S2952" s="62" t="s">
        <v>65</v>
      </c>
    </row>
    <row r="2953" spans="1:19" x14ac:dyDescent="0.25">
      <c r="A2953" s="62" t="s">
        <v>65</v>
      </c>
      <c r="B2953" s="19">
        <v>2693866</v>
      </c>
      <c r="C2953" s="19" t="s">
        <v>7560</v>
      </c>
      <c r="D2953" s="19">
        <v>377305</v>
      </c>
      <c r="E2953" s="19">
        <v>4595714</v>
      </c>
      <c r="F2953" s="19">
        <v>13</v>
      </c>
      <c r="G2953" s="36">
        <v>45628</v>
      </c>
      <c r="H2953" s="19">
        <v>0</v>
      </c>
      <c r="I2953" s="19">
        <v>0</v>
      </c>
      <c r="J2953" s="19">
        <v>-3</v>
      </c>
      <c r="K2953" s="19" t="s">
        <v>185</v>
      </c>
      <c r="L2953" s="19">
        <v>1</v>
      </c>
      <c r="O2953" s="19">
        <v>15033</v>
      </c>
      <c r="P2953" s="229">
        <v>45627.804108796299</v>
      </c>
      <c r="Q2953" s="19">
        <v>15.032999999999999</v>
      </c>
      <c r="R2953" s="19" t="s">
        <v>55</v>
      </c>
      <c r="S2953" s="62" t="s">
        <v>65</v>
      </c>
    </row>
    <row r="2954" spans="1:19" x14ac:dyDescent="0.25">
      <c r="A2954" s="62" t="s">
        <v>65</v>
      </c>
      <c r="B2954" s="19">
        <v>2693866</v>
      </c>
      <c r="C2954" s="19" t="s">
        <v>7560</v>
      </c>
      <c r="D2954" s="19">
        <v>377305</v>
      </c>
      <c r="E2954" s="19">
        <v>4595714</v>
      </c>
      <c r="F2954" s="19">
        <v>14</v>
      </c>
      <c r="G2954" s="36">
        <v>45628</v>
      </c>
      <c r="H2954" s="19">
        <v>0</v>
      </c>
      <c r="I2954" s="19">
        <v>0</v>
      </c>
      <c r="J2954" s="19">
        <v>-1</v>
      </c>
      <c r="K2954" s="19" t="s">
        <v>119</v>
      </c>
      <c r="L2954" s="19">
        <v>1</v>
      </c>
      <c r="M2954" s="19">
        <v>4010439</v>
      </c>
      <c r="N2954" s="19" t="s">
        <v>210</v>
      </c>
      <c r="O2954" s="19">
        <v>7694</v>
      </c>
      <c r="P2954" s="229">
        <v>45627.804201388892</v>
      </c>
      <c r="Q2954" s="19">
        <v>7.694</v>
      </c>
      <c r="R2954" s="19" t="s">
        <v>55</v>
      </c>
      <c r="S2954" s="62" t="s">
        <v>65</v>
      </c>
    </row>
    <row r="2955" spans="1:19" x14ac:dyDescent="0.25">
      <c r="A2955" s="62" t="s">
        <v>65</v>
      </c>
      <c r="B2955" s="19">
        <v>2693866</v>
      </c>
      <c r="C2955" s="19" t="s">
        <v>7560</v>
      </c>
      <c r="D2955" s="19">
        <v>377305</v>
      </c>
      <c r="E2955" s="19">
        <v>4595714</v>
      </c>
      <c r="F2955" s="19">
        <v>15</v>
      </c>
      <c r="G2955" s="36">
        <v>45628</v>
      </c>
      <c r="H2955" s="19">
        <v>0</v>
      </c>
      <c r="I2955" s="19">
        <v>0</v>
      </c>
      <c r="J2955" s="19">
        <v>1936</v>
      </c>
      <c r="K2955" s="19" t="s">
        <v>164</v>
      </c>
      <c r="L2955" s="19">
        <v>1</v>
      </c>
      <c r="O2955" s="19">
        <v>1548346</v>
      </c>
      <c r="P2955" s="229">
        <v>45627.822118055556</v>
      </c>
      <c r="Q2955" s="19">
        <v>1548.346</v>
      </c>
      <c r="R2955" s="19" t="s">
        <v>55</v>
      </c>
      <c r="S2955" s="62" t="s">
        <v>65</v>
      </c>
    </row>
    <row r="2956" spans="1:19" x14ac:dyDescent="0.25">
      <c r="A2956" s="62" t="s">
        <v>65</v>
      </c>
      <c r="B2956" s="19">
        <v>2693866</v>
      </c>
      <c r="C2956" s="19" t="s">
        <v>7560</v>
      </c>
      <c r="D2956" s="19">
        <v>377305</v>
      </c>
      <c r="E2956" s="19">
        <v>4595714</v>
      </c>
      <c r="F2956" s="19">
        <v>16</v>
      </c>
      <c r="G2956" s="36">
        <v>45628</v>
      </c>
      <c r="H2956" s="19">
        <v>0</v>
      </c>
      <c r="I2956" s="19">
        <v>0</v>
      </c>
      <c r="J2956" s="19">
        <v>0</v>
      </c>
      <c r="L2956" s="19">
        <v>2</v>
      </c>
      <c r="O2956" s="19">
        <v>0</v>
      </c>
      <c r="P2956" s="229">
        <v>45627.822118055556</v>
      </c>
      <c r="Q2956" s="19">
        <v>0</v>
      </c>
      <c r="R2956" s="19" t="s">
        <v>55</v>
      </c>
      <c r="S2956" s="62" t="s">
        <v>65</v>
      </c>
    </row>
    <row r="2957" spans="1:19" x14ac:dyDescent="0.25">
      <c r="A2957" s="62" t="s">
        <v>65</v>
      </c>
      <c r="B2957" s="19">
        <v>2693866</v>
      </c>
      <c r="C2957" s="19" t="s">
        <v>7560</v>
      </c>
      <c r="D2957" s="19">
        <v>377305</v>
      </c>
      <c r="E2957" s="19">
        <v>4595714</v>
      </c>
      <c r="F2957" s="19">
        <v>1</v>
      </c>
      <c r="G2957" s="36">
        <v>45628</v>
      </c>
      <c r="H2957" s="19">
        <v>0</v>
      </c>
      <c r="I2957" s="19">
        <v>0</v>
      </c>
      <c r="J2957" s="19">
        <v>0</v>
      </c>
      <c r="L2957" s="19">
        <v>0</v>
      </c>
      <c r="O2957" s="19">
        <v>3</v>
      </c>
      <c r="P2957" s="229">
        <v>45627.823495370372</v>
      </c>
      <c r="Q2957" s="19">
        <v>3.0000000000000001E-3</v>
      </c>
      <c r="R2957" s="19" t="s">
        <v>55</v>
      </c>
      <c r="S2957" s="62" t="s">
        <v>65</v>
      </c>
    </row>
    <row r="2958" spans="1:19" x14ac:dyDescent="0.25">
      <c r="A2958" s="62" t="s">
        <v>65</v>
      </c>
      <c r="B2958" s="19">
        <v>2693866</v>
      </c>
      <c r="C2958" s="19" t="s">
        <v>7560</v>
      </c>
      <c r="D2958" s="19">
        <v>377305</v>
      </c>
      <c r="E2958" s="19">
        <v>4595714</v>
      </c>
      <c r="F2958" s="19">
        <v>2</v>
      </c>
      <c r="G2958" s="36">
        <v>45628</v>
      </c>
      <c r="H2958" s="19">
        <v>0</v>
      </c>
      <c r="I2958" s="19">
        <v>0</v>
      </c>
      <c r="J2958" s="19">
        <v>0</v>
      </c>
      <c r="L2958" s="19">
        <v>1</v>
      </c>
      <c r="O2958" s="19">
        <v>71700</v>
      </c>
      <c r="P2958" s="229">
        <v>45627.824328703704</v>
      </c>
      <c r="Q2958" s="19">
        <v>71.7</v>
      </c>
      <c r="R2958" s="19" t="s">
        <v>55</v>
      </c>
      <c r="S2958" s="62" t="s">
        <v>65</v>
      </c>
    </row>
    <row r="2959" spans="1:19" x14ac:dyDescent="0.25">
      <c r="A2959" s="62" t="s">
        <v>65</v>
      </c>
      <c r="B2959" s="19">
        <v>2693866</v>
      </c>
      <c r="C2959" s="19" t="s">
        <v>7560</v>
      </c>
      <c r="D2959" s="19">
        <v>377305</v>
      </c>
      <c r="E2959" s="19">
        <v>4595714</v>
      </c>
      <c r="F2959" s="19">
        <v>3</v>
      </c>
      <c r="G2959" s="36">
        <v>45628</v>
      </c>
      <c r="H2959" s="19">
        <v>0</v>
      </c>
      <c r="I2959" s="19">
        <v>0</v>
      </c>
      <c r="J2959" s="19">
        <v>1936</v>
      </c>
      <c r="K2959" s="19" t="s">
        <v>164</v>
      </c>
      <c r="L2959" s="19">
        <v>1</v>
      </c>
      <c r="O2959" s="19">
        <v>479787</v>
      </c>
      <c r="P2959" s="229">
        <v>45627.829884259256</v>
      </c>
      <c r="Q2959" s="19">
        <v>479.78699999999998</v>
      </c>
      <c r="R2959" s="19" t="s">
        <v>55</v>
      </c>
      <c r="S2959" s="62" t="s">
        <v>65</v>
      </c>
    </row>
    <row r="2960" spans="1:19" x14ac:dyDescent="0.25">
      <c r="A2960" s="62" t="s">
        <v>65</v>
      </c>
      <c r="B2960" s="19">
        <v>2693866</v>
      </c>
      <c r="C2960" s="19" t="s">
        <v>7560</v>
      </c>
      <c r="D2960" s="19">
        <v>377305</v>
      </c>
      <c r="E2960" s="19">
        <v>4595714</v>
      </c>
      <c r="F2960" s="19">
        <v>4</v>
      </c>
      <c r="G2960" s="36">
        <v>45628</v>
      </c>
      <c r="H2960" s="19">
        <v>0</v>
      </c>
      <c r="I2960" s="19">
        <v>0</v>
      </c>
      <c r="J2960" s="19">
        <v>-4</v>
      </c>
      <c r="K2960" s="19" t="s">
        <v>186</v>
      </c>
      <c r="L2960" s="19">
        <v>1</v>
      </c>
      <c r="O2960" s="19">
        <v>2530</v>
      </c>
      <c r="P2960" s="229">
        <v>45627.829907407409</v>
      </c>
      <c r="Q2960" s="19">
        <v>2.5299999999999998</v>
      </c>
      <c r="R2960" s="19" t="s">
        <v>55</v>
      </c>
      <c r="S2960" s="62" t="s">
        <v>65</v>
      </c>
    </row>
    <row r="2961" spans="1:19" x14ac:dyDescent="0.25">
      <c r="A2961" s="62" t="s">
        <v>65</v>
      </c>
      <c r="B2961" s="19">
        <v>2693866</v>
      </c>
      <c r="C2961" s="19" t="s">
        <v>7560</v>
      </c>
      <c r="D2961" s="19">
        <v>377305</v>
      </c>
      <c r="E2961" s="19">
        <v>4595714</v>
      </c>
      <c r="F2961" s="19">
        <v>5</v>
      </c>
      <c r="G2961" s="36">
        <v>45628</v>
      </c>
      <c r="H2961" s="19">
        <v>2</v>
      </c>
      <c r="I2961" s="19">
        <v>0</v>
      </c>
      <c r="J2961" s="19">
        <v>0</v>
      </c>
      <c r="L2961" s="19">
        <v>1</v>
      </c>
      <c r="M2961" s="19">
        <v>426401</v>
      </c>
      <c r="N2961" s="19" t="s">
        <v>213</v>
      </c>
      <c r="O2961" s="19">
        <v>263887</v>
      </c>
      <c r="P2961" s="229">
        <v>45627.832962962966</v>
      </c>
      <c r="Q2961" s="19">
        <v>263.887</v>
      </c>
      <c r="R2961" s="19" t="s">
        <v>55</v>
      </c>
      <c r="S2961" s="62" t="s">
        <v>65</v>
      </c>
    </row>
    <row r="2962" spans="1:19" x14ac:dyDescent="0.25">
      <c r="A2962" s="62" t="s">
        <v>65</v>
      </c>
      <c r="B2962" s="19">
        <v>2693866</v>
      </c>
      <c r="C2962" s="19" t="s">
        <v>7560</v>
      </c>
      <c r="D2962" s="19">
        <v>377305</v>
      </c>
      <c r="E2962" s="19">
        <v>4595714</v>
      </c>
      <c r="F2962" s="19">
        <v>6</v>
      </c>
      <c r="G2962" s="36">
        <v>45628</v>
      </c>
      <c r="H2962" s="19">
        <v>0</v>
      </c>
      <c r="I2962" s="19">
        <v>0</v>
      </c>
      <c r="J2962" s="19">
        <v>1938</v>
      </c>
      <c r="K2962" s="19" t="s">
        <v>163</v>
      </c>
      <c r="L2962" s="19">
        <v>1</v>
      </c>
      <c r="M2962" s="19">
        <v>426401</v>
      </c>
      <c r="N2962" s="19" t="s">
        <v>213</v>
      </c>
      <c r="O2962" s="19">
        <v>5646</v>
      </c>
      <c r="P2962" s="229">
        <v>45627.833032407405</v>
      </c>
      <c r="Q2962" s="19">
        <v>5.6459999999999999</v>
      </c>
      <c r="R2962" s="19" t="s">
        <v>55</v>
      </c>
      <c r="S2962" s="62" t="s">
        <v>65</v>
      </c>
    </row>
    <row r="2963" spans="1:19" x14ac:dyDescent="0.25">
      <c r="A2963" s="62" t="s">
        <v>65</v>
      </c>
      <c r="B2963" s="19">
        <v>2693866</v>
      </c>
      <c r="C2963" s="19" t="s">
        <v>7560</v>
      </c>
      <c r="D2963" s="19">
        <v>377305</v>
      </c>
      <c r="E2963" s="19">
        <v>4595714</v>
      </c>
      <c r="F2963" s="19">
        <v>7</v>
      </c>
      <c r="G2963" s="36">
        <v>45628</v>
      </c>
      <c r="H2963" s="19">
        <v>0</v>
      </c>
      <c r="I2963" s="19">
        <v>0</v>
      </c>
      <c r="J2963" s="19">
        <v>1936</v>
      </c>
      <c r="K2963" s="19" t="s">
        <v>164</v>
      </c>
      <c r="L2963" s="19">
        <v>1</v>
      </c>
      <c r="O2963" s="19">
        <v>1081780</v>
      </c>
      <c r="P2963" s="229">
        <v>45627.845555555556</v>
      </c>
      <c r="Q2963" s="19">
        <v>1081.78</v>
      </c>
      <c r="R2963" s="19" t="s">
        <v>55</v>
      </c>
      <c r="S2963" s="62" t="s">
        <v>65</v>
      </c>
    </row>
    <row r="2964" spans="1:19" x14ac:dyDescent="0.25">
      <c r="A2964" s="62" t="s">
        <v>65</v>
      </c>
      <c r="B2964" s="19">
        <v>2693866</v>
      </c>
      <c r="C2964" s="19" t="s">
        <v>7560</v>
      </c>
      <c r="D2964" s="19">
        <v>377305</v>
      </c>
      <c r="E2964" s="19">
        <v>4595714</v>
      </c>
      <c r="F2964" s="19">
        <v>8</v>
      </c>
      <c r="G2964" s="36">
        <v>45628</v>
      </c>
      <c r="H2964" s="19">
        <v>0</v>
      </c>
      <c r="I2964" s="19">
        <v>0</v>
      </c>
      <c r="J2964" s="19">
        <v>-4</v>
      </c>
      <c r="K2964" s="19" t="s">
        <v>186</v>
      </c>
      <c r="L2964" s="19">
        <v>1</v>
      </c>
      <c r="O2964" s="19">
        <v>1394</v>
      </c>
      <c r="P2964" s="229">
        <v>45627.845567129632</v>
      </c>
      <c r="Q2964" s="19">
        <v>1.3939999999999999</v>
      </c>
      <c r="R2964" s="19" t="s">
        <v>55</v>
      </c>
      <c r="S2964" s="62" t="s">
        <v>65</v>
      </c>
    </row>
    <row r="2965" spans="1:19" x14ac:dyDescent="0.25">
      <c r="A2965" s="62" t="s">
        <v>65</v>
      </c>
      <c r="B2965" s="19">
        <v>2693866</v>
      </c>
      <c r="C2965" s="19" t="s">
        <v>7560</v>
      </c>
      <c r="D2965" s="19">
        <v>377305</v>
      </c>
      <c r="E2965" s="19">
        <v>4595714</v>
      </c>
      <c r="F2965" s="19">
        <v>9</v>
      </c>
      <c r="G2965" s="36">
        <v>45628</v>
      </c>
      <c r="H2965" s="19">
        <v>2</v>
      </c>
      <c r="I2965" s="19">
        <v>0</v>
      </c>
      <c r="J2965" s="19">
        <v>0</v>
      </c>
      <c r="L2965" s="19">
        <v>1</v>
      </c>
      <c r="M2965" s="19">
        <v>426401</v>
      </c>
      <c r="N2965" s="19" t="s">
        <v>213</v>
      </c>
      <c r="O2965" s="19">
        <v>128000</v>
      </c>
      <c r="P2965" s="229">
        <v>45627.847048611111</v>
      </c>
      <c r="Q2965" s="19">
        <v>128</v>
      </c>
      <c r="R2965" s="19" t="s">
        <v>55</v>
      </c>
      <c r="S2965" s="62" t="s">
        <v>65</v>
      </c>
    </row>
    <row r="2966" spans="1:19" x14ac:dyDescent="0.25">
      <c r="A2966" s="62" t="s">
        <v>65</v>
      </c>
      <c r="B2966" s="19">
        <v>2693866</v>
      </c>
      <c r="C2966" s="19" t="s">
        <v>7560</v>
      </c>
      <c r="D2966" s="19">
        <v>377305</v>
      </c>
      <c r="E2966" s="19">
        <v>4595714</v>
      </c>
      <c r="F2966" s="19">
        <v>10</v>
      </c>
      <c r="G2966" s="36">
        <v>45628</v>
      </c>
      <c r="H2966" s="19">
        <v>0</v>
      </c>
      <c r="I2966" s="19">
        <v>0</v>
      </c>
      <c r="J2966" s="19">
        <v>1938</v>
      </c>
      <c r="K2966" s="19" t="s">
        <v>163</v>
      </c>
      <c r="L2966" s="19">
        <v>1</v>
      </c>
      <c r="M2966" s="19">
        <v>426401</v>
      </c>
      <c r="N2966" s="19" t="s">
        <v>213</v>
      </c>
      <c r="O2966" s="19">
        <v>3853</v>
      </c>
      <c r="P2966" s="229">
        <v>45627.847094907411</v>
      </c>
      <c r="Q2966" s="19">
        <v>3.8530000000000002</v>
      </c>
      <c r="R2966" s="19" t="s">
        <v>55</v>
      </c>
      <c r="S2966" s="62" t="s">
        <v>65</v>
      </c>
    </row>
    <row r="2967" spans="1:19" x14ac:dyDescent="0.25">
      <c r="A2967" s="62" t="s">
        <v>65</v>
      </c>
      <c r="B2967" s="19">
        <v>2693866</v>
      </c>
      <c r="C2967" s="19" t="s">
        <v>7560</v>
      </c>
      <c r="D2967" s="19">
        <v>377305</v>
      </c>
      <c r="E2967" s="19">
        <v>4595714</v>
      </c>
      <c r="F2967" s="19">
        <v>11</v>
      </c>
      <c r="G2967" s="36">
        <v>45628</v>
      </c>
      <c r="H2967" s="19">
        <v>0</v>
      </c>
      <c r="I2967" s="19">
        <v>0</v>
      </c>
      <c r="J2967" s="19">
        <v>1936</v>
      </c>
      <c r="K2967" s="19" t="s">
        <v>164</v>
      </c>
      <c r="L2967" s="19">
        <v>1</v>
      </c>
      <c r="O2967" s="19">
        <v>51370</v>
      </c>
      <c r="P2967" s="229">
        <v>45627.847685185188</v>
      </c>
      <c r="Q2967" s="19">
        <v>51.37</v>
      </c>
      <c r="R2967" s="19" t="s">
        <v>55</v>
      </c>
      <c r="S2967" s="62" t="s">
        <v>65</v>
      </c>
    </row>
    <row r="2968" spans="1:19" x14ac:dyDescent="0.25">
      <c r="A2968" s="62" t="s">
        <v>65</v>
      </c>
      <c r="B2968" s="19">
        <v>2693866</v>
      </c>
      <c r="C2968" s="19" t="s">
        <v>7560</v>
      </c>
      <c r="D2968" s="19">
        <v>377305</v>
      </c>
      <c r="E2968" s="19">
        <v>4595714</v>
      </c>
      <c r="F2968" s="19">
        <v>12</v>
      </c>
      <c r="G2968" s="36">
        <v>45628</v>
      </c>
      <c r="H2968" s="19">
        <v>0</v>
      </c>
      <c r="I2968" s="19">
        <v>0</v>
      </c>
      <c r="J2968" s="19">
        <v>-4</v>
      </c>
      <c r="K2968" s="19" t="s">
        <v>186</v>
      </c>
      <c r="L2968" s="19">
        <v>1</v>
      </c>
      <c r="O2968" s="19">
        <v>1220</v>
      </c>
      <c r="P2968" s="229">
        <v>45627.847708333335</v>
      </c>
      <c r="Q2968" s="19">
        <v>1.22</v>
      </c>
      <c r="R2968" s="19" t="s">
        <v>55</v>
      </c>
      <c r="S2968" s="62" t="s">
        <v>65</v>
      </c>
    </row>
    <row r="2969" spans="1:19" x14ac:dyDescent="0.25">
      <c r="A2969" s="62" t="s">
        <v>65</v>
      </c>
      <c r="B2969" s="19">
        <v>2693866</v>
      </c>
      <c r="C2969" s="19" t="s">
        <v>7560</v>
      </c>
      <c r="D2969" s="19">
        <v>377305</v>
      </c>
      <c r="E2969" s="19">
        <v>4595714</v>
      </c>
      <c r="F2969" s="19">
        <v>13</v>
      </c>
      <c r="G2969" s="36">
        <v>45628</v>
      </c>
      <c r="H2969" s="19">
        <v>2</v>
      </c>
      <c r="I2969" s="19">
        <v>0</v>
      </c>
      <c r="J2969" s="19">
        <v>0</v>
      </c>
      <c r="L2969" s="19">
        <v>1</v>
      </c>
      <c r="M2969" s="19">
        <v>426401</v>
      </c>
      <c r="N2969" s="19" t="s">
        <v>213</v>
      </c>
      <c r="O2969" s="19">
        <v>5633</v>
      </c>
      <c r="P2969" s="229">
        <v>45627.847766203704</v>
      </c>
      <c r="Q2969" s="19">
        <v>5.633</v>
      </c>
      <c r="R2969" s="19" t="s">
        <v>55</v>
      </c>
      <c r="S2969" s="62" t="s">
        <v>65</v>
      </c>
    </row>
    <row r="2970" spans="1:19" x14ac:dyDescent="0.25">
      <c r="A2970" s="62" t="s">
        <v>65</v>
      </c>
      <c r="B2970" s="19">
        <v>2693866</v>
      </c>
      <c r="C2970" s="19" t="s">
        <v>7560</v>
      </c>
      <c r="D2970" s="19">
        <v>377305</v>
      </c>
      <c r="E2970" s="19">
        <v>4595714</v>
      </c>
      <c r="F2970" s="19">
        <v>14</v>
      </c>
      <c r="G2970" s="36">
        <v>45628</v>
      </c>
      <c r="H2970" s="19">
        <v>0</v>
      </c>
      <c r="I2970" s="19">
        <v>0</v>
      </c>
      <c r="J2970" s="19">
        <v>1938</v>
      </c>
      <c r="K2970" s="19" t="s">
        <v>163</v>
      </c>
      <c r="L2970" s="19">
        <v>1</v>
      </c>
      <c r="M2970" s="19">
        <v>426401</v>
      </c>
      <c r="N2970" s="19" t="s">
        <v>213</v>
      </c>
      <c r="O2970" s="19">
        <v>6487</v>
      </c>
      <c r="P2970" s="229">
        <v>45627.84784722222</v>
      </c>
      <c r="Q2970" s="19">
        <v>6.4870000000000001</v>
      </c>
      <c r="R2970" s="19" t="s">
        <v>55</v>
      </c>
      <c r="S2970" s="62" t="s">
        <v>65</v>
      </c>
    </row>
    <row r="2971" spans="1:19" x14ac:dyDescent="0.25">
      <c r="A2971" s="62" t="s">
        <v>65</v>
      </c>
      <c r="B2971" s="19">
        <v>2693866</v>
      </c>
      <c r="C2971" s="19" t="s">
        <v>7560</v>
      </c>
      <c r="D2971" s="19">
        <v>377305</v>
      </c>
      <c r="E2971" s="19">
        <v>4595714</v>
      </c>
      <c r="F2971" s="19">
        <v>15</v>
      </c>
      <c r="G2971" s="36">
        <v>45628</v>
      </c>
      <c r="H2971" s="19">
        <v>0</v>
      </c>
      <c r="I2971" s="19">
        <v>0</v>
      </c>
      <c r="J2971" s="19">
        <v>1936</v>
      </c>
      <c r="K2971" s="19" t="s">
        <v>164</v>
      </c>
      <c r="L2971" s="19">
        <v>1</v>
      </c>
      <c r="O2971" s="19">
        <v>26267</v>
      </c>
      <c r="P2971" s="229">
        <v>45627.84814814815</v>
      </c>
      <c r="Q2971" s="19">
        <v>26.266999999999999</v>
      </c>
      <c r="R2971" s="19" t="s">
        <v>55</v>
      </c>
      <c r="S2971" s="62" t="s">
        <v>65</v>
      </c>
    </row>
    <row r="2972" spans="1:19" x14ac:dyDescent="0.25">
      <c r="A2972" s="62" t="s">
        <v>65</v>
      </c>
      <c r="B2972" s="19">
        <v>2693866</v>
      </c>
      <c r="C2972" s="19" t="s">
        <v>7560</v>
      </c>
      <c r="D2972" s="19">
        <v>377305</v>
      </c>
      <c r="E2972" s="19">
        <v>4595714</v>
      </c>
      <c r="F2972" s="19">
        <v>16</v>
      </c>
      <c r="G2972" s="36">
        <v>45628</v>
      </c>
      <c r="H2972" s="19">
        <v>0</v>
      </c>
      <c r="I2972" s="19">
        <v>0</v>
      </c>
      <c r="J2972" s="19">
        <v>-4</v>
      </c>
      <c r="K2972" s="19" t="s">
        <v>186</v>
      </c>
      <c r="L2972" s="19">
        <v>1</v>
      </c>
      <c r="O2972" s="19">
        <v>1460</v>
      </c>
      <c r="P2972" s="229">
        <v>45627.84815972222</v>
      </c>
      <c r="Q2972" s="19">
        <v>1.46</v>
      </c>
      <c r="R2972" s="19" t="s">
        <v>55</v>
      </c>
      <c r="S2972" s="62" t="s">
        <v>65</v>
      </c>
    </row>
    <row r="2973" spans="1:19" x14ac:dyDescent="0.25">
      <c r="A2973" s="62" t="s">
        <v>65</v>
      </c>
      <c r="B2973" s="19">
        <v>2693866</v>
      </c>
      <c r="C2973" s="19" t="s">
        <v>7560</v>
      </c>
      <c r="D2973" s="19">
        <v>377305</v>
      </c>
      <c r="E2973" s="19">
        <v>4595714</v>
      </c>
      <c r="F2973" s="19">
        <v>17</v>
      </c>
      <c r="G2973" s="36">
        <v>45628</v>
      </c>
      <c r="H2973" s="19">
        <v>2</v>
      </c>
      <c r="I2973" s="19">
        <v>0</v>
      </c>
      <c r="J2973" s="19">
        <v>0</v>
      </c>
      <c r="L2973" s="19">
        <v>1</v>
      </c>
      <c r="M2973" s="19">
        <v>426401</v>
      </c>
      <c r="N2973" s="19" t="s">
        <v>213</v>
      </c>
      <c r="O2973" s="19">
        <v>108613</v>
      </c>
      <c r="P2973" s="229">
        <v>45627.849421296298</v>
      </c>
      <c r="Q2973" s="19">
        <v>108.613</v>
      </c>
      <c r="R2973" s="19" t="s">
        <v>55</v>
      </c>
      <c r="S2973" s="62" t="s">
        <v>65</v>
      </c>
    </row>
    <row r="2974" spans="1:19" x14ac:dyDescent="0.25">
      <c r="A2974" s="62" t="s">
        <v>65</v>
      </c>
      <c r="B2974" s="19">
        <v>2693866</v>
      </c>
      <c r="C2974" s="19" t="s">
        <v>7560</v>
      </c>
      <c r="D2974" s="19">
        <v>377305</v>
      </c>
      <c r="E2974" s="19">
        <v>4595714</v>
      </c>
      <c r="F2974" s="19">
        <v>18</v>
      </c>
      <c r="G2974" s="36">
        <v>45628</v>
      </c>
      <c r="H2974" s="19">
        <v>0</v>
      </c>
      <c r="I2974" s="19">
        <v>0</v>
      </c>
      <c r="J2974" s="19">
        <v>1938</v>
      </c>
      <c r="K2974" s="19" t="s">
        <v>163</v>
      </c>
      <c r="L2974" s="19">
        <v>1</v>
      </c>
      <c r="M2974" s="19">
        <v>426401</v>
      </c>
      <c r="N2974" s="19" t="s">
        <v>213</v>
      </c>
      <c r="O2974" s="19">
        <v>3607</v>
      </c>
      <c r="P2974" s="229">
        <v>45627.84946759259</v>
      </c>
      <c r="Q2974" s="19">
        <v>3.6070000000000002</v>
      </c>
      <c r="R2974" s="19" t="s">
        <v>55</v>
      </c>
      <c r="S2974" s="62" t="s">
        <v>65</v>
      </c>
    </row>
    <row r="2975" spans="1:19" x14ac:dyDescent="0.25">
      <c r="A2975" s="62" t="s">
        <v>65</v>
      </c>
      <c r="B2975" s="19">
        <v>2693866</v>
      </c>
      <c r="C2975" s="19" t="s">
        <v>7560</v>
      </c>
      <c r="D2975" s="19">
        <v>377305</v>
      </c>
      <c r="E2975" s="19">
        <v>4595714</v>
      </c>
      <c r="F2975" s="19">
        <v>19</v>
      </c>
      <c r="G2975" s="36">
        <v>45628</v>
      </c>
      <c r="H2975" s="19">
        <v>0</v>
      </c>
      <c r="I2975" s="19">
        <v>0</v>
      </c>
      <c r="J2975" s="19">
        <v>1936</v>
      </c>
      <c r="K2975" s="19" t="s">
        <v>164</v>
      </c>
      <c r="L2975" s="19">
        <v>1</v>
      </c>
      <c r="O2975" s="19">
        <v>1813550</v>
      </c>
      <c r="P2975" s="229">
        <v>45627.870451388888</v>
      </c>
      <c r="Q2975" s="19">
        <v>1813.55</v>
      </c>
      <c r="R2975" s="19" t="s">
        <v>55</v>
      </c>
      <c r="S2975" s="62" t="s">
        <v>65</v>
      </c>
    </row>
    <row r="2976" spans="1:19" x14ac:dyDescent="0.25">
      <c r="A2976" s="62" t="s">
        <v>65</v>
      </c>
      <c r="B2976" s="19">
        <v>2693866</v>
      </c>
      <c r="C2976" s="19" t="s">
        <v>7560</v>
      </c>
      <c r="D2976" s="19">
        <v>377305</v>
      </c>
      <c r="E2976" s="19">
        <v>4595714</v>
      </c>
      <c r="F2976" s="19">
        <v>20</v>
      </c>
      <c r="G2976" s="36">
        <v>45628</v>
      </c>
      <c r="H2976" s="19">
        <v>0</v>
      </c>
      <c r="I2976" s="19">
        <v>1</v>
      </c>
      <c r="J2976" s="19">
        <v>0</v>
      </c>
      <c r="L2976" s="19">
        <v>1</v>
      </c>
      <c r="O2976" s="19">
        <v>31386</v>
      </c>
      <c r="P2976" s="229">
        <v>45627.870821759258</v>
      </c>
      <c r="Q2976" s="19">
        <v>31.385999999999999</v>
      </c>
      <c r="R2976" s="19" t="s">
        <v>55</v>
      </c>
      <c r="S2976" s="62" t="s">
        <v>65</v>
      </c>
    </row>
    <row r="2977" spans="1:19" x14ac:dyDescent="0.25">
      <c r="A2977" s="62" t="s">
        <v>65</v>
      </c>
      <c r="B2977" s="19">
        <v>2693866</v>
      </c>
      <c r="C2977" s="19" t="s">
        <v>7560</v>
      </c>
      <c r="D2977" s="19">
        <v>377305</v>
      </c>
      <c r="E2977" s="19">
        <v>4595714</v>
      </c>
      <c r="F2977" s="19">
        <v>21</v>
      </c>
      <c r="G2977" s="36">
        <v>45628</v>
      </c>
      <c r="H2977" s="19">
        <v>0</v>
      </c>
      <c r="I2977" s="19">
        <v>0</v>
      </c>
      <c r="J2977" s="19">
        <v>-3</v>
      </c>
      <c r="K2977" s="19" t="s">
        <v>185</v>
      </c>
      <c r="L2977" s="19">
        <v>1</v>
      </c>
      <c r="O2977" s="19">
        <v>6264</v>
      </c>
      <c r="P2977" s="229">
        <v>45627.870891203704</v>
      </c>
      <c r="Q2977" s="19">
        <v>6.2640000000000002</v>
      </c>
      <c r="R2977" s="19" t="s">
        <v>55</v>
      </c>
      <c r="S2977" s="62" t="s">
        <v>65</v>
      </c>
    </row>
    <row r="2978" spans="1:19" x14ac:dyDescent="0.25">
      <c r="A2978" s="62" t="s">
        <v>65</v>
      </c>
      <c r="B2978" s="19">
        <v>2693866</v>
      </c>
      <c r="C2978" s="19" t="s">
        <v>7560</v>
      </c>
      <c r="D2978" s="19">
        <v>377305</v>
      </c>
      <c r="E2978" s="19">
        <v>4595714</v>
      </c>
      <c r="F2978" s="19">
        <v>22</v>
      </c>
      <c r="G2978" s="36">
        <v>45628</v>
      </c>
      <c r="H2978" s="19">
        <v>1</v>
      </c>
      <c r="I2978" s="19">
        <v>0</v>
      </c>
      <c r="J2978" s="19">
        <v>0</v>
      </c>
      <c r="L2978" s="19">
        <v>1</v>
      </c>
      <c r="M2978" s="19">
        <v>4010439</v>
      </c>
      <c r="N2978" s="19" t="s">
        <v>210</v>
      </c>
      <c r="O2978" s="19">
        <v>197950</v>
      </c>
      <c r="P2978" s="229">
        <v>45627.873182870368</v>
      </c>
      <c r="Q2978" s="19">
        <v>197.95</v>
      </c>
      <c r="R2978" s="19" t="s">
        <v>55</v>
      </c>
      <c r="S2978" s="62" t="s">
        <v>65</v>
      </c>
    </row>
    <row r="2979" spans="1:19" x14ac:dyDescent="0.25">
      <c r="A2979" s="62" t="s">
        <v>65</v>
      </c>
      <c r="B2979" s="19">
        <v>2693866</v>
      </c>
      <c r="C2979" s="19" t="s">
        <v>7560</v>
      </c>
      <c r="D2979" s="19">
        <v>377305</v>
      </c>
      <c r="E2979" s="19">
        <v>4595714</v>
      </c>
      <c r="F2979" s="19">
        <v>23</v>
      </c>
      <c r="G2979" s="36">
        <v>45628</v>
      </c>
      <c r="H2979" s="19">
        <v>0</v>
      </c>
      <c r="I2979" s="19">
        <v>0</v>
      </c>
      <c r="J2979" s="19">
        <v>1938</v>
      </c>
      <c r="K2979" s="19" t="s">
        <v>163</v>
      </c>
      <c r="L2979" s="19">
        <v>1</v>
      </c>
      <c r="M2979" s="19">
        <v>4010439</v>
      </c>
      <c r="N2979" s="19" t="s">
        <v>210</v>
      </c>
      <c r="O2979" s="19">
        <v>25253</v>
      </c>
      <c r="P2979" s="229">
        <v>45627.873472222222</v>
      </c>
      <c r="Q2979" s="19">
        <v>25.253</v>
      </c>
      <c r="R2979" s="19" t="s">
        <v>55</v>
      </c>
      <c r="S2979" s="62" t="s">
        <v>65</v>
      </c>
    </row>
    <row r="2980" spans="1:19" x14ac:dyDescent="0.25">
      <c r="A2980" s="62" t="s">
        <v>65</v>
      </c>
      <c r="B2980" s="19">
        <v>2693866</v>
      </c>
      <c r="C2980" s="19" t="s">
        <v>7560</v>
      </c>
      <c r="D2980" s="19">
        <v>377305</v>
      </c>
      <c r="E2980" s="19">
        <v>4595714</v>
      </c>
      <c r="F2980" s="19">
        <v>24</v>
      </c>
      <c r="G2980" s="36">
        <v>45628</v>
      </c>
      <c r="H2980" s="19">
        <v>0</v>
      </c>
      <c r="I2980" s="19">
        <v>1</v>
      </c>
      <c r="J2980" s="19">
        <v>0</v>
      </c>
      <c r="L2980" s="19">
        <v>1</v>
      </c>
      <c r="O2980" s="19">
        <v>3883</v>
      </c>
      <c r="P2980" s="229">
        <v>45627.873518518521</v>
      </c>
      <c r="Q2980" s="19">
        <v>3.883</v>
      </c>
      <c r="R2980" s="19" t="s">
        <v>55</v>
      </c>
      <c r="S2980" s="62" t="s">
        <v>65</v>
      </c>
    </row>
    <row r="2981" spans="1:19" x14ac:dyDescent="0.25">
      <c r="A2981" s="62" t="s">
        <v>65</v>
      </c>
      <c r="B2981" s="19">
        <v>2693866</v>
      </c>
      <c r="C2981" s="19" t="s">
        <v>7560</v>
      </c>
      <c r="D2981" s="19">
        <v>377305</v>
      </c>
      <c r="E2981" s="19">
        <v>4595714</v>
      </c>
      <c r="F2981" s="19">
        <v>25</v>
      </c>
      <c r="G2981" s="36">
        <v>45628</v>
      </c>
      <c r="H2981" s="19">
        <v>0</v>
      </c>
      <c r="I2981" s="19">
        <v>0</v>
      </c>
      <c r="J2981" s="19">
        <v>1936</v>
      </c>
      <c r="K2981" s="19" t="s">
        <v>164</v>
      </c>
      <c r="L2981" s="19">
        <v>1</v>
      </c>
      <c r="O2981" s="19">
        <v>12465294</v>
      </c>
      <c r="P2981" s="229">
        <v>45628.017789351848</v>
      </c>
      <c r="Q2981" s="19">
        <v>12465.294</v>
      </c>
      <c r="R2981" s="19" t="s">
        <v>55</v>
      </c>
      <c r="S2981" s="62" t="s">
        <v>65</v>
      </c>
    </row>
    <row r="2982" spans="1:19" x14ac:dyDescent="0.25">
      <c r="A2982" s="62" t="s">
        <v>65</v>
      </c>
      <c r="B2982" s="19">
        <v>2693866</v>
      </c>
      <c r="C2982" s="19" t="s">
        <v>7560</v>
      </c>
      <c r="D2982" s="19">
        <v>377305</v>
      </c>
      <c r="E2982" s="19">
        <v>4595714</v>
      </c>
      <c r="F2982" s="19">
        <v>26</v>
      </c>
      <c r="G2982" s="36">
        <v>45628</v>
      </c>
      <c r="H2982" s="19">
        <v>0</v>
      </c>
      <c r="I2982" s="19">
        <v>0</v>
      </c>
      <c r="J2982" s="19">
        <v>0</v>
      </c>
      <c r="L2982" s="19">
        <v>2</v>
      </c>
      <c r="O2982" s="19">
        <v>0</v>
      </c>
      <c r="P2982" s="229">
        <v>45628.017789351848</v>
      </c>
      <c r="Q2982" s="19">
        <v>0</v>
      </c>
      <c r="R2982" s="19" t="s">
        <v>55</v>
      </c>
      <c r="S2982" s="62" t="s">
        <v>65</v>
      </c>
    </row>
    <row r="2983" spans="1:19" x14ac:dyDescent="0.25">
      <c r="A2983" s="19" t="s">
        <v>65</v>
      </c>
      <c r="B2983" s="19">
        <v>2693866</v>
      </c>
      <c r="C2983" s="19" t="s">
        <v>7560</v>
      </c>
      <c r="D2983" s="19">
        <v>377305</v>
      </c>
      <c r="E2983" s="19">
        <v>4595714</v>
      </c>
      <c r="F2983" s="19">
        <v>1</v>
      </c>
      <c r="G2983" s="36">
        <v>45629</v>
      </c>
      <c r="H2983" s="19">
        <v>0</v>
      </c>
      <c r="I2983" s="19">
        <v>0</v>
      </c>
      <c r="J2983" s="19">
        <v>0</v>
      </c>
      <c r="L2983" s="19">
        <v>0</v>
      </c>
      <c r="O2983" s="19">
        <v>23</v>
      </c>
      <c r="P2983" s="229">
        <v>45628.67224537037</v>
      </c>
      <c r="Q2983" s="19">
        <v>2.3E-2</v>
      </c>
      <c r="R2983" s="19" t="s">
        <v>55</v>
      </c>
      <c r="S2983" s="19" t="s">
        <v>65</v>
      </c>
    </row>
    <row r="2984" spans="1:19" x14ac:dyDescent="0.25">
      <c r="A2984" s="19" t="s">
        <v>65</v>
      </c>
      <c r="B2984" s="19">
        <v>2693866</v>
      </c>
      <c r="C2984" s="19" t="s">
        <v>7560</v>
      </c>
      <c r="D2984" s="19">
        <v>377305</v>
      </c>
      <c r="E2984" s="19">
        <v>4595714</v>
      </c>
      <c r="F2984" s="19">
        <v>2</v>
      </c>
      <c r="G2984" s="36">
        <v>45629</v>
      </c>
      <c r="H2984" s="19">
        <v>0</v>
      </c>
      <c r="I2984" s="19">
        <v>0</v>
      </c>
      <c r="J2984" s="19">
        <v>0</v>
      </c>
      <c r="L2984" s="19">
        <v>1</v>
      </c>
      <c r="O2984" s="19">
        <v>36293</v>
      </c>
      <c r="P2984" s="229">
        <v>45628.672662037039</v>
      </c>
      <c r="Q2984" s="19">
        <v>36.292999999999999</v>
      </c>
      <c r="R2984" s="19" t="s">
        <v>55</v>
      </c>
      <c r="S2984" s="19" t="s">
        <v>65</v>
      </c>
    </row>
    <row r="2985" spans="1:19" x14ac:dyDescent="0.25">
      <c r="A2985" s="19" t="s">
        <v>65</v>
      </c>
      <c r="B2985" s="19">
        <v>2693866</v>
      </c>
      <c r="C2985" s="19" t="s">
        <v>7560</v>
      </c>
      <c r="D2985" s="19">
        <v>377305</v>
      </c>
      <c r="E2985" s="19">
        <v>4595714</v>
      </c>
      <c r="F2985" s="19">
        <v>3</v>
      </c>
      <c r="G2985" s="36">
        <v>45629</v>
      </c>
      <c r="H2985" s="19">
        <v>0</v>
      </c>
      <c r="I2985" s="19">
        <v>0</v>
      </c>
      <c r="J2985" s="19">
        <v>1936</v>
      </c>
      <c r="K2985" s="19" t="s">
        <v>164</v>
      </c>
      <c r="L2985" s="19">
        <v>1</v>
      </c>
      <c r="O2985" s="19">
        <v>3887</v>
      </c>
      <c r="P2985" s="229">
        <v>45628.672708333332</v>
      </c>
      <c r="Q2985" s="19">
        <v>3.887</v>
      </c>
      <c r="R2985" s="19" t="s">
        <v>55</v>
      </c>
      <c r="S2985" s="19" t="s">
        <v>65</v>
      </c>
    </row>
    <row r="2986" spans="1:19" x14ac:dyDescent="0.25">
      <c r="A2986" s="19" t="s">
        <v>65</v>
      </c>
      <c r="B2986" s="19">
        <v>2693866</v>
      </c>
      <c r="C2986" s="19" t="s">
        <v>7560</v>
      </c>
      <c r="D2986" s="19">
        <v>377305</v>
      </c>
      <c r="E2986" s="19">
        <v>4595714</v>
      </c>
      <c r="F2986" s="19">
        <v>4</v>
      </c>
      <c r="G2986" s="36">
        <v>45629</v>
      </c>
      <c r="H2986" s="19">
        <v>0</v>
      </c>
      <c r="I2986" s="19">
        <v>0</v>
      </c>
      <c r="J2986" s="19">
        <v>1931</v>
      </c>
      <c r="K2986" s="19" t="s">
        <v>168</v>
      </c>
      <c r="L2986" s="19">
        <v>1</v>
      </c>
      <c r="O2986" s="19">
        <v>3282147</v>
      </c>
      <c r="P2986" s="229">
        <v>45628.710694444446</v>
      </c>
      <c r="Q2986" s="19">
        <v>3282.1469999999999</v>
      </c>
      <c r="R2986" s="19" t="s">
        <v>55</v>
      </c>
      <c r="S2986" s="19" t="s">
        <v>65</v>
      </c>
    </row>
    <row r="2987" spans="1:19" x14ac:dyDescent="0.25">
      <c r="A2987" s="19" t="s">
        <v>65</v>
      </c>
      <c r="B2987" s="19">
        <v>2693866</v>
      </c>
      <c r="C2987" s="19" t="s">
        <v>7560</v>
      </c>
      <c r="D2987" s="19">
        <v>377305</v>
      </c>
      <c r="E2987" s="19">
        <v>4595714</v>
      </c>
      <c r="F2987" s="19">
        <v>5</v>
      </c>
      <c r="G2987" s="36">
        <v>45629</v>
      </c>
      <c r="H2987" s="19">
        <v>0</v>
      </c>
      <c r="I2987" s="19">
        <v>0</v>
      </c>
      <c r="J2987" s="19">
        <v>1936</v>
      </c>
      <c r="K2987" s="19" t="s">
        <v>164</v>
      </c>
      <c r="L2987" s="19">
        <v>1</v>
      </c>
      <c r="O2987" s="19">
        <v>1652543</v>
      </c>
      <c r="P2987" s="229">
        <v>45628.729814814818</v>
      </c>
      <c r="Q2987" s="19">
        <v>1652.5429999999999</v>
      </c>
      <c r="R2987" s="19" t="s">
        <v>55</v>
      </c>
      <c r="S2987" s="19" t="s">
        <v>65</v>
      </c>
    </row>
    <row r="2988" spans="1:19" x14ac:dyDescent="0.25">
      <c r="A2988" s="19" t="s">
        <v>65</v>
      </c>
      <c r="B2988" s="19">
        <v>2693866</v>
      </c>
      <c r="C2988" s="19" t="s">
        <v>7560</v>
      </c>
      <c r="D2988" s="19">
        <v>377305</v>
      </c>
      <c r="E2988" s="19">
        <v>4595714</v>
      </c>
      <c r="F2988" s="19">
        <v>6</v>
      </c>
      <c r="G2988" s="36">
        <v>45629</v>
      </c>
      <c r="H2988" s="19">
        <v>0</v>
      </c>
      <c r="I2988" s="19">
        <v>0</v>
      </c>
      <c r="J2988" s="19">
        <v>-4</v>
      </c>
      <c r="K2988" s="19" t="s">
        <v>186</v>
      </c>
      <c r="L2988" s="19">
        <v>1</v>
      </c>
      <c r="O2988" s="19">
        <v>1420</v>
      </c>
      <c r="P2988" s="229">
        <v>45628.729837962965</v>
      </c>
      <c r="Q2988" s="19">
        <v>1.42</v>
      </c>
      <c r="R2988" s="19" t="s">
        <v>55</v>
      </c>
      <c r="S2988" s="19" t="s">
        <v>65</v>
      </c>
    </row>
    <row r="2989" spans="1:19" x14ac:dyDescent="0.25">
      <c r="A2989" s="19" t="s">
        <v>65</v>
      </c>
      <c r="B2989" s="19">
        <v>2693866</v>
      </c>
      <c r="C2989" s="19" t="s">
        <v>7560</v>
      </c>
      <c r="D2989" s="19">
        <v>377305</v>
      </c>
      <c r="E2989" s="19">
        <v>4595714</v>
      </c>
      <c r="F2989" s="19">
        <v>7</v>
      </c>
      <c r="G2989" s="36">
        <v>45629</v>
      </c>
      <c r="H2989" s="19">
        <v>2</v>
      </c>
      <c r="I2989" s="19">
        <v>0</v>
      </c>
      <c r="J2989" s="19">
        <v>0</v>
      </c>
      <c r="L2989" s="19">
        <v>1</v>
      </c>
      <c r="M2989" s="19">
        <v>426401</v>
      </c>
      <c r="N2989" s="19" t="s">
        <v>213</v>
      </c>
      <c r="O2989" s="19">
        <v>65013</v>
      </c>
      <c r="P2989" s="229">
        <v>45628.730590277781</v>
      </c>
      <c r="Q2989" s="19">
        <v>65.013000000000005</v>
      </c>
      <c r="R2989" s="19" t="s">
        <v>55</v>
      </c>
      <c r="S2989" s="19" t="s">
        <v>65</v>
      </c>
    </row>
    <row r="2990" spans="1:19" x14ac:dyDescent="0.25">
      <c r="A2990" s="19" t="s">
        <v>65</v>
      </c>
      <c r="B2990" s="19">
        <v>2693866</v>
      </c>
      <c r="C2990" s="19" t="s">
        <v>7560</v>
      </c>
      <c r="D2990" s="19">
        <v>377305</v>
      </c>
      <c r="E2990" s="19">
        <v>4595714</v>
      </c>
      <c r="F2990" s="19">
        <v>8</v>
      </c>
      <c r="G2990" s="36">
        <v>45629</v>
      </c>
      <c r="H2990" s="19">
        <v>0</v>
      </c>
      <c r="I2990" s="19">
        <v>0</v>
      </c>
      <c r="J2990" s="19">
        <v>1938</v>
      </c>
      <c r="K2990" s="19" t="s">
        <v>163</v>
      </c>
      <c r="L2990" s="19">
        <v>1</v>
      </c>
      <c r="M2990" s="19">
        <v>426401</v>
      </c>
      <c r="N2990" s="19" t="s">
        <v>213</v>
      </c>
      <c r="O2990" s="19">
        <v>4104</v>
      </c>
      <c r="P2990" s="229">
        <v>45628.730636574073</v>
      </c>
      <c r="Q2990" s="19">
        <v>4.1040000000000001</v>
      </c>
      <c r="R2990" s="19" t="s">
        <v>55</v>
      </c>
      <c r="S2990" s="19" t="s">
        <v>65</v>
      </c>
    </row>
    <row r="2991" spans="1:19" x14ac:dyDescent="0.25">
      <c r="A2991" s="19" t="s">
        <v>65</v>
      </c>
      <c r="B2991" s="19">
        <v>2693866</v>
      </c>
      <c r="C2991" s="19" t="s">
        <v>7560</v>
      </c>
      <c r="D2991" s="19">
        <v>377305</v>
      </c>
      <c r="E2991" s="19">
        <v>4595714</v>
      </c>
      <c r="F2991" s="19">
        <v>9</v>
      </c>
      <c r="G2991" s="36">
        <v>45629</v>
      </c>
      <c r="H2991" s="19">
        <v>0</v>
      </c>
      <c r="I2991" s="19">
        <v>0</v>
      </c>
      <c r="J2991" s="19">
        <v>1936</v>
      </c>
      <c r="K2991" s="19" t="s">
        <v>164</v>
      </c>
      <c r="L2991" s="19">
        <v>1</v>
      </c>
      <c r="O2991" s="19">
        <v>12326866</v>
      </c>
      <c r="P2991" s="229">
        <v>45628.873310185183</v>
      </c>
      <c r="Q2991" s="19">
        <v>12326.866</v>
      </c>
      <c r="R2991" s="19" t="s">
        <v>55</v>
      </c>
      <c r="S2991" s="19" t="s">
        <v>65</v>
      </c>
    </row>
    <row r="2992" spans="1:19" x14ac:dyDescent="0.25">
      <c r="A2992" s="62" t="s">
        <v>65</v>
      </c>
      <c r="B2992" s="19">
        <v>2693866</v>
      </c>
      <c r="C2992" s="19" t="s">
        <v>7560</v>
      </c>
      <c r="D2992" s="19">
        <v>377305</v>
      </c>
      <c r="E2992" s="19">
        <v>4595714</v>
      </c>
      <c r="F2992" s="19">
        <v>10</v>
      </c>
      <c r="G2992" s="36">
        <v>45629</v>
      </c>
      <c r="H2992" s="19">
        <v>0</v>
      </c>
      <c r="I2992" s="19">
        <v>0</v>
      </c>
      <c r="J2992" s="19">
        <v>1933</v>
      </c>
      <c r="K2992" s="19" t="s">
        <v>167</v>
      </c>
      <c r="L2992" s="19">
        <v>1</v>
      </c>
      <c r="O2992" s="19">
        <v>1503564</v>
      </c>
      <c r="P2992" s="229">
        <v>45628.890706018516</v>
      </c>
      <c r="Q2992" s="19">
        <v>1503.5640000000001</v>
      </c>
      <c r="R2992" s="19" t="s">
        <v>55</v>
      </c>
      <c r="S2992" s="62" t="s">
        <v>65</v>
      </c>
    </row>
    <row r="2993" spans="1:19" x14ac:dyDescent="0.25">
      <c r="A2993" s="62" t="s">
        <v>65</v>
      </c>
      <c r="B2993" s="19">
        <v>2693866</v>
      </c>
      <c r="C2993" s="19" t="s">
        <v>7560</v>
      </c>
      <c r="D2993" s="19">
        <v>377305</v>
      </c>
      <c r="E2993" s="19">
        <v>4595714</v>
      </c>
      <c r="F2993" s="19">
        <v>11</v>
      </c>
      <c r="G2993" s="36">
        <v>45629</v>
      </c>
      <c r="H2993" s="19">
        <v>0</v>
      </c>
      <c r="I2993" s="19">
        <v>0</v>
      </c>
      <c r="J2993" s="19">
        <v>0</v>
      </c>
      <c r="L2993" s="19">
        <v>2</v>
      </c>
      <c r="O2993" s="19">
        <v>0</v>
      </c>
      <c r="P2993" s="229">
        <v>45628.890706018516</v>
      </c>
      <c r="Q2993" s="19">
        <v>0</v>
      </c>
      <c r="R2993" s="19" t="s">
        <v>55</v>
      </c>
      <c r="S2993" s="62" t="s">
        <v>65</v>
      </c>
    </row>
    <row r="2994" spans="1:19" x14ac:dyDescent="0.25">
      <c r="A2994" s="62" t="s">
        <v>65</v>
      </c>
      <c r="B2994" s="19">
        <v>2693866</v>
      </c>
      <c r="C2994" s="19" t="s">
        <v>7560</v>
      </c>
      <c r="D2994" s="19">
        <v>377305</v>
      </c>
      <c r="E2994" s="19">
        <v>4595714</v>
      </c>
      <c r="F2994" s="19">
        <v>1</v>
      </c>
      <c r="G2994" s="36">
        <v>45629</v>
      </c>
      <c r="H2994" s="19">
        <v>0</v>
      </c>
      <c r="I2994" s="19">
        <v>0</v>
      </c>
      <c r="J2994" s="19">
        <v>0</v>
      </c>
      <c r="L2994" s="19">
        <v>0</v>
      </c>
      <c r="O2994" s="19">
        <v>3</v>
      </c>
      <c r="P2994" s="229">
        <v>45628.920173611114</v>
      </c>
      <c r="Q2994" s="19">
        <v>3.0000000000000001E-3</v>
      </c>
      <c r="R2994" s="19" t="s">
        <v>55</v>
      </c>
      <c r="S2994" s="62" t="s">
        <v>65</v>
      </c>
    </row>
    <row r="2995" spans="1:19" x14ac:dyDescent="0.25">
      <c r="A2995" s="62" t="s">
        <v>65</v>
      </c>
      <c r="B2995" s="19">
        <v>2693866</v>
      </c>
      <c r="C2995" s="19" t="s">
        <v>7560</v>
      </c>
      <c r="D2995" s="19">
        <v>377305</v>
      </c>
      <c r="E2995" s="19">
        <v>4595714</v>
      </c>
      <c r="F2995" s="19">
        <v>2</v>
      </c>
      <c r="G2995" s="36">
        <v>45629</v>
      </c>
      <c r="H2995" s="19">
        <v>0</v>
      </c>
      <c r="I2995" s="19">
        <v>0</v>
      </c>
      <c r="J2995" s="19">
        <v>0</v>
      </c>
      <c r="L2995" s="19">
        <v>1</v>
      </c>
      <c r="O2995" s="19">
        <v>6850</v>
      </c>
      <c r="P2995" s="229">
        <v>45628.920254629629</v>
      </c>
      <c r="Q2995" s="19">
        <v>6.85</v>
      </c>
      <c r="R2995" s="19" t="s">
        <v>55</v>
      </c>
      <c r="S2995" s="62" t="s">
        <v>65</v>
      </c>
    </row>
    <row r="2996" spans="1:19" x14ac:dyDescent="0.25">
      <c r="A2996" s="62" t="s">
        <v>65</v>
      </c>
      <c r="B2996" s="19">
        <v>2693866</v>
      </c>
      <c r="C2996" s="19" t="s">
        <v>7560</v>
      </c>
      <c r="D2996" s="19">
        <v>377305</v>
      </c>
      <c r="E2996" s="19">
        <v>4595714</v>
      </c>
      <c r="F2996" s="19">
        <v>3</v>
      </c>
      <c r="G2996" s="36">
        <v>45629</v>
      </c>
      <c r="H2996" s="19">
        <v>0</v>
      </c>
      <c r="I2996" s="19">
        <v>0</v>
      </c>
      <c r="J2996" s="19">
        <v>1936</v>
      </c>
      <c r="K2996" s="19" t="s">
        <v>164</v>
      </c>
      <c r="L2996" s="19">
        <v>1</v>
      </c>
      <c r="O2996" s="19">
        <v>7917660</v>
      </c>
      <c r="P2996" s="229">
        <v>45629.01189814815</v>
      </c>
      <c r="Q2996" s="19">
        <v>7917.66</v>
      </c>
      <c r="R2996" s="19" t="s">
        <v>55</v>
      </c>
      <c r="S2996" s="62" t="s">
        <v>65</v>
      </c>
    </row>
    <row r="2997" spans="1:19" x14ac:dyDescent="0.25">
      <c r="A2997" s="62" t="s">
        <v>65</v>
      </c>
      <c r="B2997" s="19">
        <v>2693866</v>
      </c>
      <c r="C2997" s="19" t="s">
        <v>7560</v>
      </c>
      <c r="D2997" s="19">
        <v>377305</v>
      </c>
      <c r="E2997" s="19">
        <v>4595714</v>
      </c>
      <c r="F2997" s="19">
        <v>4</v>
      </c>
      <c r="G2997" s="36">
        <v>45629</v>
      </c>
      <c r="H2997" s="19">
        <v>0</v>
      </c>
      <c r="I2997" s="19">
        <v>0</v>
      </c>
      <c r="J2997" s="19">
        <v>0</v>
      </c>
      <c r="L2997" s="19">
        <v>2</v>
      </c>
      <c r="O2997" s="19">
        <v>0</v>
      </c>
      <c r="P2997" s="229">
        <v>45629.01189814815</v>
      </c>
      <c r="Q2997" s="19">
        <v>0</v>
      </c>
      <c r="R2997" s="19" t="s">
        <v>55</v>
      </c>
      <c r="S2997" s="62" t="s">
        <v>65</v>
      </c>
    </row>
    <row r="2998" spans="1:19" x14ac:dyDescent="0.25">
      <c r="A2998" s="62" t="s">
        <v>65</v>
      </c>
      <c r="B2998" s="19">
        <v>2693866</v>
      </c>
      <c r="C2998" s="19" t="s">
        <v>7560</v>
      </c>
      <c r="D2998" s="19">
        <v>377305</v>
      </c>
      <c r="E2998" s="19">
        <v>4595714</v>
      </c>
      <c r="F2998" s="19">
        <v>1</v>
      </c>
      <c r="G2998" s="36">
        <v>45631</v>
      </c>
      <c r="H2998" s="19">
        <v>0</v>
      </c>
      <c r="I2998" s="19">
        <v>0</v>
      </c>
      <c r="J2998" s="19">
        <v>0</v>
      </c>
      <c r="L2998" s="19">
        <v>0</v>
      </c>
      <c r="O2998" s="19">
        <v>3</v>
      </c>
      <c r="P2998" s="229">
        <v>45630.675567129627</v>
      </c>
      <c r="Q2998" s="19">
        <v>3.0000000000000001E-3</v>
      </c>
      <c r="R2998" s="19" t="s">
        <v>55</v>
      </c>
      <c r="S2998" s="62" t="s">
        <v>65</v>
      </c>
    </row>
    <row r="2999" spans="1:19" x14ac:dyDescent="0.25">
      <c r="A2999" s="62" t="s">
        <v>65</v>
      </c>
      <c r="B2999" s="19">
        <v>2693866</v>
      </c>
      <c r="C2999" s="19" t="s">
        <v>7560</v>
      </c>
      <c r="D2999" s="19">
        <v>377305</v>
      </c>
      <c r="E2999" s="19">
        <v>4595714</v>
      </c>
      <c r="F2999" s="19">
        <v>2</v>
      </c>
      <c r="G2999" s="36">
        <v>45631</v>
      </c>
      <c r="H2999" s="19">
        <v>0</v>
      </c>
      <c r="I2999" s="19">
        <v>0</v>
      </c>
      <c r="J2999" s="19">
        <v>0</v>
      </c>
      <c r="L2999" s="19">
        <v>1</v>
      </c>
      <c r="O2999" s="19">
        <v>7680</v>
      </c>
      <c r="P2999" s="229">
        <v>45630.675659722219</v>
      </c>
      <c r="Q2999" s="19">
        <v>7.68</v>
      </c>
      <c r="R2999" s="19" t="s">
        <v>55</v>
      </c>
      <c r="S2999" s="62" t="s">
        <v>65</v>
      </c>
    </row>
    <row r="3000" spans="1:19" x14ac:dyDescent="0.25">
      <c r="A3000" s="62" t="s">
        <v>65</v>
      </c>
      <c r="B3000" s="19">
        <v>2693866</v>
      </c>
      <c r="C3000" s="19" t="s">
        <v>7560</v>
      </c>
      <c r="D3000" s="19">
        <v>377305</v>
      </c>
      <c r="E3000" s="19">
        <v>4595714</v>
      </c>
      <c r="F3000" s="19">
        <v>3</v>
      </c>
      <c r="G3000" s="36">
        <v>45631</v>
      </c>
      <c r="H3000" s="19">
        <v>0</v>
      </c>
      <c r="I3000" s="19">
        <v>1</v>
      </c>
      <c r="J3000" s="19">
        <v>0</v>
      </c>
      <c r="L3000" s="19">
        <v>1</v>
      </c>
      <c r="O3000" s="19">
        <v>2903527</v>
      </c>
      <c r="P3000" s="229">
        <v>45630.70925925926</v>
      </c>
      <c r="Q3000" s="19">
        <v>2903.527</v>
      </c>
      <c r="R3000" s="19" t="s">
        <v>55</v>
      </c>
      <c r="S3000" s="62" t="s">
        <v>65</v>
      </c>
    </row>
    <row r="3001" spans="1:19" x14ac:dyDescent="0.25">
      <c r="A3001" s="62" t="s">
        <v>65</v>
      </c>
      <c r="B3001" s="19">
        <v>2693866</v>
      </c>
      <c r="C3001" s="19" t="s">
        <v>7560</v>
      </c>
      <c r="D3001" s="19">
        <v>377305</v>
      </c>
      <c r="E3001" s="19">
        <v>4595714</v>
      </c>
      <c r="F3001" s="19">
        <v>4</v>
      </c>
      <c r="G3001" s="36">
        <v>45631</v>
      </c>
      <c r="H3001" s="19">
        <v>0</v>
      </c>
      <c r="I3001" s="19">
        <v>0</v>
      </c>
      <c r="J3001" s="19">
        <v>1936</v>
      </c>
      <c r="K3001" s="19" t="s">
        <v>164</v>
      </c>
      <c r="L3001" s="19">
        <v>1</v>
      </c>
      <c r="O3001" s="19">
        <v>25805363</v>
      </c>
      <c r="P3001" s="229">
        <v>45631.007939814815</v>
      </c>
      <c r="Q3001" s="19">
        <v>25805.363000000001</v>
      </c>
      <c r="R3001" s="19" t="s">
        <v>55</v>
      </c>
      <c r="S3001" s="62" t="s">
        <v>65</v>
      </c>
    </row>
    <row r="3002" spans="1:19" x14ac:dyDescent="0.25">
      <c r="A3002" s="62" t="s">
        <v>65</v>
      </c>
      <c r="B3002" s="19">
        <v>2693866</v>
      </c>
      <c r="C3002" s="19" t="s">
        <v>7560</v>
      </c>
      <c r="D3002" s="19">
        <v>377305</v>
      </c>
      <c r="E3002" s="19">
        <v>4595714</v>
      </c>
      <c r="F3002" s="19">
        <v>5</v>
      </c>
      <c r="G3002" s="36">
        <v>45631</v>
      </c>
      <c r="H3002" s="19">
        <v>0</v>
      </c>
      <c r="I3002" s="19">
        <v>0</v>
      </c>
      <c r="J3002" s="19">
        <v>0</v>
      </c>
      <c r="L3002" s="19">
        <v>2</v>
      </c>
      <c r="O3002" s="19">
        <v>0</v>
      </c>
      <c r="P3002" s="229">
        <v>45631.007939814815</v>
      </c>
      <c r="Q3002" s="19">
        <v>0</v>
      </c>
      <c r="R3002" s="19" t="s">
        <v>55</v>
      </c>
      <c r="S3002" s="62" t="s">
        <v>65</v>
      </c>
    </row>
    <row r="3003" spans="1:19" x14ac:dyDescent="0.25">
      <c r="A3003" s="62" t="s">
        <v>65</v>
      </c>
      <c r="B3003" s="19">
        <v>2693866</v>
      </c>
      <c r="C3003" s="19" t="s">
        <v>7560</v>
      </c>
      <c r="D3003" s="19">
        <v>377305</v>
      </c>
      <c r="E3003" s="19">
        <v>4595714</v>
      </c>
      <c r="F3003" s="19">
        <v>1</v>
      </c>
      <c r="G3003" s="36">
        <v>45632</v>
      </c>
      <c r="H3003" s="19">
        <v>0</v>
      </c>
      <c r="I3003" s="19">
        <v>0</v>
      </c>
      <c r="J3003" s="19">
        <v>0</v>
      </c>
      <c r="L3003" s="19">
        <v>0</v>
      </c>
      <c r="O3003" s="19">
        <v>0</v>
      </c>
      <c r="P3003" s="229">
        <v>45631.669814814813</v>
      </c>
      <c r="Q3003" s="19">
        <v>0</v>
      </c>
      <c r="R3003" s="19" t="s">
        <v>55</v>
      </c>
      <c r="S3003" s="62" t="s">
        <v>65</v>
      </c>
    </row>
    <row r="3004" spans="1:19" x14ac:dyDescent="0.25">
      <c r="A3004" s="62" t="s">
        <v>65</v>
      </c>
      <c r="B3004" s="19">
        <v>2693866</v>
      </c>
      <c r="C3004" s="19" t="s">
        <v>7560</v>
      </c>
      <c r="D3004" s="19">
        <v>377305</v>
      </c>
      <c r="E3004" s="19">
        <v>4595714</v>
      </c>
      <c r="F3004" s="19">
        <v>2</v>
      </c>
      <c r="G3004" s="36">
        <v>45632</v>
      </c>
      <c r="H3004" s="19">
        <v>0</v>
      </c>
      <c r="I3004" s="19">
        <v>0</v>
      </c>
      <c r="J3004" s="19">
        <v>0</v>
      </c>
      <c r="L3004" s="19">
        <v>1</v>
      </c>
      <c r="O3004" s="19">
        <v>61093</v>
      </c>
      <c r="P3004" s="229">
        <v>45631.670520833337</v>
      </c>
      <c r="Q3004" s="19">
        <v>61.093000000000004</v>
      </c>
      <c r="R3004" s="19" t="s">
        <v>55</v>
      </c>
      <c r="S3004" s="62" t="s">
        <v>65</v>
      </c>
    </row>
    <row r="3005" spans="1:19" x14ac:dyDescent="0.25">
      <c r="A3005" s="62" t="s">
        <v>65</v>
      </c>
      <c r="B3005" s="19">
        <v>2693866</v>
      </c>
      <c r="C3005" s="19" t="s">
        <v>7560</v>
      </c>
      <c r="D3005" s="19">
        <v>377305</v>
      </c>
      <c r="E3005" s="19">
        <v>4595714</v>
      </c>
      <c r="F3005" s="19">
        <v>3</v>
      </c>
      <c r="G3005" s="36">
        <v>45632</v>
      </c>
      <c r="H3005" s="19">
        <v>0</v>
      </c>
      <c r="I3005" s="19">
        <v>0</v>
      </c>
      <c r="J3005" s="19">
        <v>1936</v>
      </c>
      <c r="K3005" s="19" t="s">
        <v>164</v>
      </c>
      <c r="L3005" s="19">
        <v>1</v>
      </c>
      <c r="O3005" s="19">
        <v>2410</v>
      </c>
      <c r="P3005" s="229">
        <v>45631.670555555553</v>
      </c>
      <c r="Q3005" s="19">
        <v>2.41</v>
      </c>
      <c r="R3005" s="19" t="s">
        <v>55</v>
      </c>
      <c r="S3005" s="62" t="s">
        <v>65</v>
      </c>
    </row>
    <row r="3006" spans="1:19" x14ac:dyDescent="0.25">
      <c r="A3006" s="62" t="s">
        <v>65</v>
      </c>
      <c r="B3006" s="19">
        <v>2693866</v>
      </c>
      <c r="C3006" s="19" t="s">
        <v>7560</v>
      </c>
      <c r="D3006" s="19">
        <v>377305</v>
      </c>
      <c r="E3006" s="19">
        <v>4595714</v>
      </c>
      <c r="F3006" s="19">
        <v>4</v>
      </c>
      <c r="G3006" s="36">
        <v>45632</v>
      </c>
      <c r="H3006" s="19">
        <v>0</v>
      </c>
      <c r="I3006" s="19">
        <v>1</v>
      </c>
      <c r="J3006" s="19">
        <v>0</v>
      </c>
      <c r="L3006" s="19">
        <v>1</v>
      </c>
      <c r="O3006" s="19">
        <v>5807357</v>
      </c>
      <c r="P3006" s="229">
        <v>45631.737766203703</v>
      </c>
      <c r="Q3006" s="19">
        <v>5807.357</v>
      </c>
      <c r="R3006" s="19" t="s">
        <v>55</v>
      </c>
      <c r="S3006" s="62" t="s">
        <v>65</v>
      </c>
    </row>
    <row r="3007" spans="1:19" x14ac:dyDescent="0.25">
      <c r="A3007" s="62" t="s">
        <v>65</v>
      </c>
      <c r="B3007" s="19">
        <v>2693866</v>
      </c>
      <c r="C3007" s="19" t="s">
        <v>7560</v>
      </c>
      <c r="D3007" s="19">
        <v>377305</v>
      </c>
      <c r="E3007" s="19">
        <v>4595714</v>
      </c>
      <c r="F3007" s="19">
        <v>5</v>
      </c>
      <c r="G3007" s="36">
        <v>45632</v>
      </c>
      <c r="H3007" s="19">
        <v>0</v>
      </c>
      <c r="I3007" s="19">
        <v>0</v>
      </c>
      <c r="J3007" s="19">
        <v>1936</v>
      </c>
      <c r="K3007" s="19" t="s">
        <v>164</v>
      </c>
      <c r="L3007" s="19">
        <v>1</v>
      </c>
      <c r="O3007" s="19">
        <v>1145713</v>
      </c>
      <c r="P3007" s="229">
        <v>45631.751030092593</v>
      </c>
      <c r="Q3007" s="19">
        <v>1145.713</v>
      </c>
      <c r="R3007" s="19" t="s">
        <v>55</v>
      </c>
      <c r="S3007" s="62" t="s">
        <v>65</v>
      </c>
    </row>
    <row r="3008" spans="1:19" x14ac:dyDescent="0.25">
      <c r="A3008" s="62" t="s">
        <v>65</v>
      </c>
      <c r="B3008" s="19">
        <v>2693866</v>
      </c>
      <c r="C3008" s="19" t="s">
        <v>7560</v>
      </c>
      <c r="D3008" s="19">
        <v>377305</v>
      </c>
      <c r="E3008" s="19">
        <v>4595714</v>
      </c>
      <c r="F3008" s="19">
        <v>6</v>
      </c>
      <c r="G3008" s="36">
        <v>45632</v>
      </c>
      <c r="H3008" s="19">
        <v>0</v>
      </c>
      <c r="I3008" s="19">
        <v>0</v>
      </c>
      <c r="J3008" s="19">
        <v>-4</v>
      </c>
      <c r="K3008" s="19" t="s">
        <v>186</v>
      </c>
      <c r="L3008" s="19">
        <v>1</v>
      </c>
      <c r="O3008" s="19">
        <v>1297</v>
      </c>
      <c r="P3008" s="229">
        <v>45631.75104166667</v>
      </c>
      <c r="Q3008" s="19">
        <v>1.2969999999999999</v>
      </c>
      <c r="R3008" s="19" t="s">
        <v>55</v>
      </c>
      <c r="S3008" s="62" t="s">
        <v>65</v>
      </c>
    </row>
    <row r="3009" spans="1:19" x14ac:dyDescent="0.25">
      <c r="A3009" s="62" t="s">
        <v>65</v>
      </c>
      <c r="B3009" s="19">
        <v>2693866</v>
      </c>
      <c r="C3009" s="19" t="s">
        <v>7560</v>
      </c>
      <c r="D3009" s="19">
        <v>377305</v>
      </c>
      <c r="E3009" s="19">
        <v>4595714</v>
      </c>
      <c r="F3009" s="19">
        <v>7</v>
      </c>
      <c r="G3009" s="36">
        <v>45632</v>
      </c>
      <c r="H3009" s="19">
        <v>2</v>
      </c>
      <c r="I3009" s="19">
        <v>0</v>
      </c>
      <c r="J3009" s="19">
        <v>0</v>
      </c>
      <c r="L3009" s="19">
        <v>1</v>
      </c>
      <c r="M3009" s="19">
        <v>426401</v>
      </c>
      <c r="N3009" s="19" t="s">
        <v>213</v>
      </c>
      <c r="O3009" s="19">
        <v>93473</v>
      </c>
      <c r="P3009" s="229">
        <v>45631.752129629633</v>
      </c>
      <c r="Q3009" s="19">
        <v>93.472999999999999</v>
      </c>
      <c r="R3009" s="19" t="s">
        <v>55</v>
      </c>
      <c r="S3009" s="62" t="s">
        <v>65</v>
      </c>
    </row>
    <row r="3010" spans="1:19" x14ac:dyDescent="0.25">
      <c r="A3010" s="62" t="s">
        <v>65</v>
      </c>
      <c r="B3010" s="19">
        <v>2693866</v>
      </c>
      <c r="C3010" s="19" t="s">
        <v>7560</v>
      </c>
      <c r="D3010" s="19">
        <v>377305</v>
      </c>
      <c r="E3010" s="19">
        <v>4595714</v>
      </c>
      <c r="F3010" s="19">
        <v>8</v>
      </c>
      <c r="G3010" s="36">
        <v>45632</v>
      </c>
      <c r="H3010" s="19">
        <v>0</v>
      </c>
      <c r="I3010" s="19">
        <v>0</v>
      </c>
      <c r="J3010" s="19">
        <v>1938</v>
      </c>
      <c r="K3010" s="19" t="s">
        <v>163</v>
      </c>
      <c r="L3010" s="19">
        <v>1</v>
      </c>
      <c r="M3010" s="19">
        <v>426401</v>
      </c>
      <c r="N3010" s="19" t="s">
        <v>213</v>
      </c>
      <c r="O3010" s="19">
        <v>4610</v>
      </c>
      <c r="P3010" s="229">
        <v>45631.752175925925</v>
      </c>
      <c r="Q3010" s="19">
        <v>4.6100000000000003</v>
      </c>
      <c r="R3010" s="19" t="s">
        <v>55</v>
      </c>
      <c r="S3010" s="62" t="s">
        <v>65</v>
      </c>
    </row>
    <row r="3011" spans="1:19" x14ac:dyDescent="0.25">
      <c r="A3011" s="62" t="s">
        <v>65</v>
      </c>
      <c r="B3011" s="19">
        <v>2693866</v>
      </c>
      <c r="C3011" s="19" t="s">
        <v>7560</v>
      </c>
      <c r="D3011" s="19">
        <v>377305</v>
      </c>
      <c r="E3011" s="19">
        <v>4595714</v>
      </c>
      <c r="F3011" s="19">
        <v>9</v>
      </c>
      <c r="G3011" s="36">
        <v>45632</v>
      </c>
      <c r="H3011" s="19">
        <v>0</v>
      </c>
      <c r="I3011" s="19">
        <v>0</v>
      </c>
      <c r="J3011" s="19">
        <v>1936</v>
      </c>
      <c r="K3011" s="19" t="s">
        <v>164</v>
      </c>
      <c r="L3011" s="19">
        <v>1</v>
      </c>
      <c r="O3011" s="19">
        <v>9779637</v>
      </c>
      <c r="P3011" s="229">
        <v>45631.865370370368</v>
      </c>
      <c r="Q3011" s="19">
        <v>9779.6370000000006</v>
      </c>
      <c r="R3011" s="19" t="s">
        <v>55</v>
      </c>
      <c r="S3011" s="62" t="s">
        <v>65</v>
      </c>
    </row>
    <row r="3012" spans="1:19" x14ac:dyDescent="0.25">
      <c r="A3012" s="62" t="s">
        <v>65</v>
      </c>
      <c r="B3012" s="19">
        <v>2693866</v>
      </c>
      <c r="C3012" s="19" t="s">
        <v>7560</v>
      </c>
      <c r="D3012" s="19">
        <v>377305</v>
      </c>
      <c r="E3012" s="19">
        <v>4595714</v>
      </c>
      <c r="F3012" s="19">
        <v>10</v>
      </c>
      <c r="G3012" s="36">
        <v>45632</v>
      </c>
      <c r="H3012" s="19">
        <v>0</v>
      </c>
      <c r="I3012" s="19">
        <v>0</v>
      </c>
      <c r="J3012" s="19">
        <v>0</v>
      </c>
      <c r="L3012" s="19">
        <v>2</v>
      </c>
      <c r="O3012" s="19">
        <v>0</v>
      </c>
      <c r="P3012" s="229">
        <v>45631.865370370368</v>
      </c>
      <c r="Q3012" s="19">
        <v>0</v>
      </c>
      <c r="R3012" s="19" t="s">
        <v>55</v>
      </c>
      <c r="S3012" s="62" t="s">
        <v>65</v>
      </c>
    </row>
    <row r="3013" spans="1:19" x14ac:dyDescent="0.25">
      <c r="A3013" s="62" t="s">
        <v>65</v>
      </c>
      <c r="B3013" s="19">
        <v>2693866</v>
      </c>
      <c r="C3013" s="19" t="s">
        <v>7560</v>
      </c>
      <c r="D3013" s="19">
        <v>377305</v>
      </c>
      <c r="E3013" s="19">
        <v>4595714</v>
      </c>
      <c r="F3013" s="19">
        <v>1</v>
      </c>
      <c r="G3013" s="36">
        <v>45632</v>
      </c>
      <c r="H3013" s="19">
        <v>0</v>
      </c>
      <c r="I3013" s="19">
        <v>0</v>
      </c>
      <c r="J3013" s="19">
        <v>0</v>
      </c>
      <c r="L3013" s="19">
        <v>0</v>
      </c>
      <c r="O3013" s="19">
        <v>4</v>
      </c>
      <c r="P3013" s="229">
        <v>45631.883912037039</v>
      </c>
      <c r="Q3013" s="19">
        <v>4.0000000000000001E-3</v>
      </c>
      <c r="R3013" s="19" t="s">
        <v>55</v>
      </c>
      <c r="S3013" s="62" t="s">
        <v>65</v>
      </c>
    </row>
    <row r="3014" spans="1:19" x14ac:dyDescent="0.25">
      <c r="A3014" s="62" t="s">
        <v>65</v>
      </c>
      <c r="B3014" s="19">
        <v>2693866</v>
      </c>
      <c r="C3014" s="19" t="s">
        <v>7560</v>
      </c>
      <c r="D3014" s="19">
        <v>377305</v>
      </c>
      <c r="E3014" s="19">
        <v>4595714</v>
      </c>
      <c r="F3014" s="19">
        <v>2</v>
      </c>
      <c r="G3014" s="36">
        <v>45632</v>
      </c>
      <c r="H3014" s="19">
        <v>0</v>
      </c>
      <c r="I3014" s="19">
        <v>0</v>
      </c>
      <c r="J3014" s="19">
        <v>0</v>
      </c>
      <c r="L3014" s="19">
        <v>1</v>
      </c>
      <c r="O3014" s="19">
        <v>8946</v>
      </c>
      <c r="P3014" s="229">
        <v>45631.884016203701</v>
      </c>
      <c r="Q3014" s="19">
        <v>8.9459999999999997</v>
      </c>
      <c r="R3014" s="19" t="s">
        <v>55</v>
      </c>
      <c r="S3014" s="62" t="s">
        <v>65</v>
      </c>
    </row>
    <row r="3015" spans="1:19" x14ac:dyDescent="0.25">
      <c r="A3015" s="62" t="s">
        <v>65</v>
      </c>
      <c r="B3015" s="19">
        <v>2693866</v>
      </c>
      <c r="C3015" s="19" t="s">
        <v>7560</v>
      </c>
      <c r="D3015" s="19">
        <v>377305</v>
      </c>
      <c r="E3015" s="19">
        <v>4595714</v>
      </c>
      <c r="F3015" s="19">
        <v>3</v>
      </c>
      <c r="G3015" s="36">
        <v>45632</v>
      </c>
      <c r="H3015" s="19">
        <v>0</v>
      </c>
      <c r="I3015" s="19">
        <v>0</v>
      </c>
      <c r="J3015" s="19">
        <v>1936</v>
      </c>
      <c r="K3015" s="19" t="s">
        <v>164</v>
      </c>
      <c r="L3015" s="19">
        <v>1</v>
      </c>
      <c r="O3015" s="19">
        <v>457434</v>
      </c>
      <c r="P3015" s="229">
        <v>45631.889317129629</v>
      </c>
      <c r="Q3015" s="19">
        <v>457.43400000000003</v>
      </c>
      <c r="R3015" s="19" t="s">
        <v>55</v>
      </c>
      <c r="S3015" s="62" t="s">
        <v>65</v>
      </c>
    </row>
    <row r="3016" spans="1:19" x14ac:dyDescent="0.25">
      <c r="A3016" s="62" t="s">
        <v>65</v>
      </c>
      <c r="B3016" s="19">
        <v>2693866</v>
      </c>
      <c r="C3016" s="19" t="s">
        <v>7560</v>
      </c>
      <c r="D3016" s="19">
        <v>377305</v>
      </c>
      <c r="E3016" s="19">
        <v>4595714</v>
      </c>
      <c r="F3016" s="19">
        <v>4</v>
      </c>
      <c r="G3016" s="36">
        <v>45632</v>
      </c>
      <c r="H3016" s="19">
        <v>0</v>
      </c>
      <c r="I3016" s="19">
        <v>0</v>
      </c>
      <c r="J3016" s="19">
        <v>-4</v>
      </c>
      <c r="K3016" s="19" t="s">
        <v>186</v>
      </c>
      <c r="L3016" s="19">
        <v>1</v>
      </c>
      <c r="O3016" s="19">
        <v>1530</v>
      </c>
      <c r="P3016" s="229">
        <v>45631.889328703706</v>
      </c>
      <c r="Q3016" s="19">
        <v>1.53</v>
      </c>
      <c r="R3016" s="19" t="s">
        <v>55</v>
      </c>
      <c r="S3016" s="62" t="s">
        <v>65</v>
      </c>
    </row>
    <row r="3017" spans="1:19" x14ac:dyDescent="0.25">
      <c r="A3017" s="62" t="s">
        <v>65</v>
      </c>
      <c r="B3017" s="19">
        <v>2693866</v>
      </c>
      <c r="C3017" s="19" t="s">
        <v>7560</v>
      </c>
      <c r="D3017" s="19">
        <v>377305</v>
      </c>
      <c r="E3017" s="19">
        <v>4595714</v>
      </c>
      <c r="F3017" s="19">
        <v>5</v>
      </c>
      <c r="G3017" s="36">
        <v>45632</v>
      </c>
      <c r="H3017" s="19">
        <v>2</v>
      </c>
      <c r="I3017" s="19">
        <v>0</v>
      </c>
      <c r="J3017" s="19">
        <v>0</v>
      </c>
      <c r="L3017" s="19">
        <v>1</v>
      </c>
      <c r="M3017" s="19">
        <v>426401</v>
      </c>
      <c r="N3017" s="19" t="s">
        <v>213</v>
      </c>
      <c r="O3017" s="19">
        <v>86606</v>
      </c>
      <c r="P3017" s="229">
        <v>45631.890335648146</v>
      </c>
      <c r="Q3017" s="19">
        <v>86.605999999999995</v>
      </c>
      <c r="R3017" s="19" t="s">
        <v>55</v>
      </c>
      <c r="S3017" s="62" t="s">
        <v>65</v>
      </c>
    </row>
    <row r="3018" spans="1:19" x14ac:dyDescent="0.25">
      <c r="A3018" s="62" t="s">
        <v>65</v>
      </c>
      <c r="B3018" s="19">
        <v>2693866</v>
      </c>
      <c r="C3018" s="19" t="s">
        <v>7560</v>
      </c>
      <c r="D3018" s="19">
        <v>377305</v>
      </c>
      <c r="E3018" s="19">
        <v>4595714</v>
      </c>
      <c r="F3018" s="19">
        <v>6</v>
      </c>
      <c r="G3018" s="36">
        <v>45632</v>
      </c>
      <c r="H3018" s="19">
        <v>0</v>
      </c>
      <c r="I3018" s="19">
        <v>0</v>
      </c>
      <c r="J3018" s="19">
        <v>1938</v>
      </c>
      <c r="K3018" s="19" t="s">
        <v>163</v>
      </c>
      <c r="L3018" s="19">
        <v>1</v>
      </c>
      <c r="M3018" s="19">
        <v>426401</v>
      </c>
      <c r="N3018" s="19" t="s">
        <v>213</v>
      </c>
      <c r="O3018" s="19">
        <v>3200</v>
      </c>
      <c r="P3018" s="229">
        <v>45631.890370370369</v>
      </c>
      <c r="Q3018" s="19">
        <v>3.2</v>
      </c>
      <c r="R3018" s="19" t="s">
        <v>55</v>
      </c>
      <c r="S3018" s="62" t="s">
        <v>65</v>
      </c>
    </row>
    <row r="3019" spans="1:19" x14ac:dyDescent="0.25">
      <c r="A3019" s="62" t="s">
        <v>65</v>
      </c>
      <c r="B3019" s="19">
        <v>2693866</v>
      </c>
      <c r="C3019" s="19" t="s">
        <v>7560</v>
      </c>
      <c r="D3019" s="19">
        <v>377305</v>
      </c>
      <c r="E3019" s="19">
        <v>4595714</v>
      </c>
      <c r="F3019" s="19">
        <v>7</v>
      </c>
      <c r="G3019" s="36">
        <v>45632</v>
      </c>
      <c r="H3019" s="19">
        <v>0</v>
      </c>
      <c r="I3019" s="19">
        <v>0</v>
      </c>
      <c r="J3019" s="19">
        <v>1936</v>
      </c>
      <c r="K3019" s="19" t="s">
        <v>164</v>
      </c>
      <c r="L3019" s="19">
        <v>1</v>
      </c>
      <c r="O3019" s="19">
        <v>12634840</v>
      </c>
      <c r="P3019" s="229">
        <v>45632.036608796298</v>
      </c>
      <c r="Q3019" s="19">
        <v>12634.84</v>
      </c>
      <c r="R3019" s="19" t="s">
        <v>55</v>
      </c>
      <c r="S3019" s="62" t="s">
        <v>65</v>
      </c>
    </row>
    <row r="3020" spans="1:19" x14ac:dyDescent="0.25">
      <c r="A3020" s="62" t="s">
        <v>65</v>
      </c>
      <c r="B3020" s="19">
        <v>2693866</v>
      </c>
      <c r="C3020" s="19" t="s">
        <v>7560</v>
      </c>
      <c r="D3020" s="19">
        <v>377305</v>
      </c>
      <c r="E3020" s="19">
        <v>4595714</v>
      </c>
      <c r="F3020" s="19">
        <v>8</v>
      </c>
      <c r="G3020" s="36">
        <v>45632</v>
      </c>
      <c r="H3020" s="19">
        <v>0</v>
      </c>
      <c r="I3020" s="19">
        <v>0</v>
      </c>
      <c r="J3020" s="19">
        <v>0</v>
      </c>
      <c r="L3020" s="19">
        <v>2</v>
      </c>
      <c r="O3020" s="19">
        <v>0</v>
      </c>
      <c r="P3020" s="229">
        <v>45632.036608796298</v>
      </c>
      <c r="Q3020" s="19">
        <v>0</v>
      </c>
      <c r="R3020" s="19" t="s">
        <v>55</v>
      </c>
      <c r="S3020" s="62" t="s">
        <v>65</v>
      </c>
    </row>
    <row r="3021" spans="1:19" x14ac:dyDescent="0.25">
      <c r="A3021" s="62" t="s">
        <v>46</v>
      </c>
      <c r="B3021" s="19">
        <v>6941858</v>
      </c>
      <c r="C3021" s="19" t="s">
        <v>7569</v>
      </c>
      <c r="D3021" s="19">
        <v>377308</v>
      </c>
      <c r="E3021" s="19">
        <v>4595714</v>
      </c>
      <c r="F3021" s="19">
        <v>1</v>
      </c>
      <c r="G3021" s="36">
        <v>45629</v>
      </c>
      <c r="H3021" s="19">
        <v>0</v>
      </c>
      <c r="I3021" s="19">
        <v>0</v>
      </c>
      <c r="J3021" s="19">
        <v>0</v>
      </c>
      <c r="L3021" s="19">
        <v>0</v>
      </c>
      <c r="O3021" s="19">
        <v>3</v>
      </c>
      <c r="P3021" s="229">
        <v>45629.320104166669</v>
      </c>
      <c r="Q3021" s="19">
        <v>3.0000000000000001E-3</v>
      </c>
      <c r="R3021" s="19" t="s">
        <v>43</v>
      </c>
      <c r="S3021" s="62" t="s">
        <v>46</v>
      </c>
    </row>
    <row r="3022" spans="1:19" x14ac:dyDescent="0.25">
      <c r="A3022" s="62" t="s">
        <v>46</v>
      </c>
      <c r="B3022" s="19">
        <v>6941858</v>
      </c>
      <c r="C3022" s="19" t="s">
        <v>7569</v>
      </c>
      <c r="D3022" s="19">
        <v>377308</v>
      </c>
      <c r="E3022" s="19">
        <v>4595714</v>
      </c>
      <c r="F3022" s="19">
        <v>2</v>
      </c>
      <c r="G3022" s="36">
        <v>45629</v>
      </c>
      <c r="H3022" s="19">
        <v>0</v>
      </c>
      <c r="I3022" s="19">
        <v>0</v>
      </c>
      <c r="J3022" s="19">
        <v>0</v>
      </c>
      <c r="L3022" s="19">
        <v>1</v>
      </c>
      <c r="O3022" s="19">
        <v>8060</v>
      </c>
      <c r="P3022" s="229">
        <v>45629.320196759261</v>
      </c>
      <c r="Q3022" s="19">
        <v>8.06</v>
      </c>
      <c r="R3022" s="19" t="s">
        <v>43</v>
      </c>
      <c r="S3022" s="62" t="s">
        <v>46</v>
      </c>
    </row>
    <row r="3023" spans="1:19" x14ac:dyDescent="0.25">
      <c r="A3023" s="62" t="s">
        <v>46</v>
      </c>
      <c r="B3023" s="19">
        <v>6941858</v>
      </c>
      <c r="C3023" s="19" t="s">
        <v>7569</v>
      </c>
      <c r="D3023" s="19">
        <v>377308</v>
      </c>
      <c r="E3023" s="19">
        <v>4595714</v>
      </c>
      <c r="F3023" s="19">
        <v>3</v>
      </c>
      <c r="G3023" s="36">
        <v>45629</v>
      </c>
      <c r="H3023" s="19">
        <v>0</v>
      </c>
      <c r="I3023" s="19">
        <v>0</v>
      </c>
      <c r="J3023" s="19">
        <v>1936</v>
      </c>
      <c r="K3023" s="19" t="s">
        <v>164</v>
      </c>
      <c r="L3023" s="19">
        <v>1</v>
      </c>
      <c r="O3023" s="19">
        <v>1165197</v>
      </c>
      <c r="P3023" s="229">
        <v>45629.333680555559</v>
      </c>
      <c r="Q3023" s="19">
        <v>1165.1969999999999</v>
      </c>
      <c r="R3023" s="19" t="s">
        <v>43</v>
      </c>
      <c r="S3023" s="62" t="s">
        <v>46</v>
      </c>
    </row>
    <row r="3024" spans="1:19" x14ac:dyDescent="0.25">
      <c r="A3024" s="62" t="s">
        <v>46</v>
      </c>
      <c r="B3024" s="19">
        <v>6941858</v>
      </c>
      <c r="C3024" s="19" t="s">
        <v>7569</v>
      </c>
      <c r="D3024" s="19">
        <v>377308</v>
      </c>
      <c r="E3024" s="19">
        <v>4595714</v>
      </c>
      <c r="F3024" s="19">
        <v>4</v>
      </c>
      <c r="G3024" s="36">
        <v>45629</v>
      </c>
      <c r="H3024" s="19">
        <v>0</v>
      </c>
      <c r="I3024" s="19">
        <v>1</v>
      </c>
      <c r="J3024" s="19">
        <v>0</v>
      </c>
      <c r="L3024" s="19">
        <v>1</v>
      </c>
      <c r="O3024" s="19">
        <v>749063</v>
      </c>
      <c r="P3024" s="229">
        <v>45629.342349537037</v>
      </c>
      <c r="Q3024" s="19">
        <v>749.06299999999999</v>
      </c>
      <c r="R3024" s="19" t="s">
        <v>43</v>
      </c>
      <c r="S3024" s="62" t="s">
        <v>46</v>
      </c>
    </row>
    <row r="3025" spans="1:19" x14ac:dyDescent="0.25">
      <c r="A3025" s="62" t="s">
        <v>46</v>
      </c>
      <c r="B3025" s="19">
        <v>6941858</v>
      </c>
      <c r="C3025" s="19" t="s">
        <v>7569</v>
      </c>
      <c r="D3025" s="19">
        <v>377308</v>
      </c>
      <c r="E3025" s="19">
        <v>4595714</v>
      </c>
      <c r="F3025" s="19">
        <v>5</v>
      </c>
      <c r="G3025" s="36">
        <v>45629</v>
      </c>
      <c r="H3025" s="19">
        <v>0</v>
      </c>
      <c r="I3025" s="19">
        <v>0</v>
      </c>
      <c r="J3025" s="19">
        <v>-3</v>
      </c>
      <c r="K3025" s="19" t="s">
        <v>185</v>
      </c>
      <c r="L3025" s="19">
        <v>1</v>
      </c>
      <c r="O3025" s="19">
        <v>6753</v>
      </c>
      <c r="P3025" s="229">
        <v>45629.342430555553</v>
      </c>
      <c r="Q3025" s="19">
        <v>6.7530000000000001</v>
      </c>
      <c r="R3025" s="19" t="s">
        <v>43</v>
      </c>
      <c r="S3025" s="62" t="s">
        <v>46</v>
      </c>
    </row>
    <row r="3026" spans="1:19" x14ac:dyDescent="0.25">
      <c r="A3026" s="62" t="s">
        <v>46</v>
      </c>
      <c r="B3026" s="19">
        <v>6941858</v>
      </c>
      <c r="C3026" s="19" t="s">
        <v>7569</v>
      </c>
      <c r="D3026" s="19">
        <v>377308</v>
      </c>
      <c r="E3026" s="19">
        <v>4595714</v>
      </c>
      <c r="F3026" s="19">
        <v>6</v>
      </c>
      <c r="G3026" s="36">
        <v>45629</v>
      </c>
      <c r="H3026" s="19">
        <v>1</v>
      </c>
      <c r="I3026" s="19">
        <v>0</v>
      </c>
      <c r="J3026" s="19">
        <v>0</v>
      </c>
      <c r="L3026" s="19">
        <v>1</v>
      </c>
      <c r="M3026" s="19">
        <v>4010427</v>
      </c>
      <c r="N3026" s="19" t="s">
        <v>215</v>
      </c>
      <c r="O3026" s="19">
        <v>251280</v>
      </c>
      <c r="P3026" s="229">
        <v>45629.345335648148</v>
      </c>
      <c r="Q3026" s="19">
        <v>251.28</v>
      </c>
      <c r="R3026" s="19" t="s">
        <v>43</v>
      </c>
      <c r="S3026" s="62" t="s">
        <v>46</v>
      </c>
    </row>
    <row r="3027" spans="1:19" x14ac:dyDescent="0.25">
      <c r="A3027" s="62" t="s">
        <v>46</v>
      </c>
      <c r="B3027" s="19">
        <v>6941858</v>
      </c>
      <c r="C3027" s="19" t="s">
        <v>7569</v>
      </c>
      <c r="D3027" s="19">
        <v>377308</v>
      </c>
      <c r="E3027" s="19">
        <v>4595714</v>
      </c>
      <c r="F3027" s="19">
        <v>7</v>
      </c>
      <c r="G3027" s="36">
        <v>45629</v>
      </c>
      <c r="H3027" s="19">
        <v>0</v>
      </c>
      <c r="I3027" s="19">
        <v>0</v>
      </c>
      <c r="J3027" s="19">
        <v>1938</v>
      </c>
      <c r="K3027" s="19" t="s">
        <v>163</v>
      </c>
      <c r="L3027" s="19">
        <v>1</v>
      </c>
      <c r="M3027" s="19">
        <v>4010427</v>
      </c>
      <c r="N3027" s="19" t="s">
        <v>215</v>
      </c>
      <c r="O3027" s="19">
        <v>13024</v>
      </c>
      <c r="P3027" s="229">
        <v>45629.345486111109</v>
      </c>
      <c r="Q3027" s="19">
        <v>13.023999999999999</v>
      </c>
      <c r="R3027" s="19" t="s">
        <v>43</v>
      </c>
      <c r="S3027" s="62" t="s">
        <v>46</v>
      </c>
    </row>
    <row r="3028" spans="1:19" x14ac:dyDescent="0.25">
      <c r="A3028" s="62" t="s">
        <v>46</v>
      </c>
      <c r="B3028" s="19">
        <v>6941858</v>
      </c>
      <c r="C3028" s="19" t="s">
        <v>7569</v>
      </c>
      <c r="D3028" s="19">
        <v>377308</v>
      </c>
      <c r="E3028" s="19">
        <v>4595714</v>
      </c>
      <c r="F3028" s="19">
        <v>8</v>
      </c>
      <c r="G3028" s="36">
        <v>45629</v>
      </c>
      <c r="H3028" s="19">
        <v>0</v>
      </c>
      <c r="I3028" s="19">
        <v>1</v>
      </c>
      <c r="J3028" s="19">
        <v>0</v>
      </c>
      <c r="L3028" s="19">
        <v>1</v>
      </c>
      <c r="O3028" s="19">
        <v>1050513</v>
      </c>
      <c r="P3028" s="229">
        <v>45629.35765046296</v>
      </c>
      <c r="Q3028" s="19">
        <v>1050.5129999999999</v>
      </c>
      <c r="R3028" s="19" t="s">
        <v>43</v>
      </c>
      <c r="S3028" s="62" t="s">
        <v>46</v>
      </c>
    </row>
    <row r="3029" spans="1:19" x14ac:dyDescent="0.25">
      <c r="A3029" s="62" t="s">
        <v>46</v>
      </c>
      <c r="B3029" s="19">
        <v>6941858</v>
      </c>
      <c r="C3029" s="19" t="s">
        <v>7569</v>
      </c>
      <c r="D3029" s="19">
        <v>377308</v>
      </c>
      <c r="E3029" s="19">
        <v>4595714</v>
      </c>
      <c r="F3029" s="19">
        <v>9</v>
      </c>
      <c r="G3029" s="36">
        <v>45629</v>
      </c>
      <c r="H3029" s="19">
        <v>0</v>
      </c>
      <c r="I3029" s="19">
        <v>0</v>
      </c>
      <c r="J3029" s="19">
        <v>-3</v>
      </c>
      <c r="K3029" s="19" t="s">
        <v>185</v>
      </c>
      <c r="L3029" s="19">
        <v>1</v>
      </c>
      <c r="O3029" s="19">
        <v>7210</v>
      </c>
      <c r="P3029" s="229">
        <v>45629.357731481483</v>
      </c>
      <c r="Q3029" s="19">
        <v>7.21</v>
      </c>
      <c r="R3029" s="19" t="s">
        <v>43</v>
      </c>
      <c r="S3029" s="62" t="s">
        <v>46</v>
      </c>
    </row>
    <row r="3030" spans="1:19" x14ac:dyDescent="0.25">
      <c r="A3030" s="62" t="s">
        <v>46</v>
      </c>
      <c r="B3030" s="19">
        <v>6941858</v>
      </c>
      <c r="C3030" s="19" t="s">
        <v>7569</v>
      </c>
      <c r="D3030" s="19">
        <v>377308</v>
      </c>
      <c r="E3030" s="19">
        <v>4595714</v>
      </c>
      <c r="F3030" s="19">
        <v>10</v>
      </c>
      <c r="G3030" s="36">
        <v>45629</v>
      </c>
      <c r="H3030" s="19">
        <v>1</v>
      </c>
      <c r="I3030" s="19">
        <v>0</v>
      </c>
      <c r="J3030" s="19">
        <v>0</v>
      </c>
      <c r="L3030" s="19">
        <v>1</v>
      </c>
      <c r="M3030" s="19">
        <v>4010427</v>
      </c>
      <c r="N3030" s="19" t="s">
        <v>215</v>
      </c>
      <c r="O3030" s="19">
        <v>262157</v>
      </c>
      <c r="P3030" s="229">
        <v>45629.360763888886</v>
      </c>
      <c r="Q3030" s="19">
        <v>262.15699999999998</v>
      </c>
      <c r="R3030" s="19" t="s">
        <v>43</v>
      </c>
      <c r="S3030" s="62" t="s">
        <v>46</v>
      </c>
    </row>
    <row r="3031" spans="1:19" x14ac:dyDescent="0.25">
      <c r="A3031" s="62" t="s">
        <v>46</v>
      </c>
      <c r="B3031" s="19">
        <v>6941858</v>
      </c>
      <c r="C3031" s="19" t="s">
        <v>7569</v>
      </c>
      <c r="D3031" s="19">
        <v>377308</v>
      </c>
      <c r="E3031" s="19">
        <v>4595714</v>
      </c>
      <c r="F3031" s="19">
        <v>11</v>
      </c>
      <c r="G3031" s="36">
        <v>45629</v>
      </c>
      <c r="H3031" s="19">
        <v>0</v>
      </c>
      <c r="I3031" s="19">
        <v>0</v>
      </c>
      <c r="J3031" s="19">
        <v>1938</v>
      </c>
      <c r="K3031" s="19" t="s">
        <v>163</v>
      </c>
      <c r="L3031" s="19">
        <v>1</v>
      </c>
      <c r="M3031" s="19">
        <v>4010427</v>
      </c>
      <c r="N3031" s="19" t="s">
        <v>215</v>
      </c>
      <c r="O3031" s="19">
        <v>53060</v>
      </c>
      <c r="P3031" s="229">
        <v>45629.361377314817</v>
      </c>
      <c r="Q3031" s="19">
        <v>53.06</v>
      </c>
      <c r="R3031" s="19" t="s">
        <v>43</v>
      </c>
      <c r="S3031" s="62" t="s">
        <v>46</v>
      </c>
    </row>
    <row r="3032" spans="1:19" x14ac:dyDescent="0.25">
      <c r="A3032" s="62" t="s">
        <v>46</v>
      </c>
      <c r="B3032" s="19">
        <v>6941858</v>
      </c>
      <c r="C3032" s="19" t="s">
        <v>7569</v>
      </c>
      <c r="D3032" s="19">
        <v>377308</v>
      </c>
      <c r="E3032" s="19">
        <v>4595714</v>
      </c>
      <c r="F3032" s="19">
        <v>12</v>
      </c>
      <c r="G3032" s="36">
        <v>45629</v>
      </c>
      <c r="H3032" s="19">
        <v>0</v>
      </c>
      <c r="I3032" s="19">
        <v>1</v>
      </c>
      <c r="J3032" s="19">
        <v>0</v>
      </c>
      <c r="L3032" s="19">
        <v>1</v>
      </c>
      <c r="O3032" s="19">
        <v>1569753</v>
      </c>
      <c r="P3032" s="229">
        <v>45629.379548611112</v>
      </c>
      <c r="Q3032" s="19">
        <v>1569.7529999999999</v>
      </c>
      <c r="R3032" s="19" t="s">
        <v>43</v>
      </c>
      <c r="S3032" s="62" t="s">
        <v>46</v>
      </c>
    </row>
    <row r="3033" spans="1:19" x14ac:dyDescent="0.25">
      <c r="A3033" s="62" t="s">
        <v>46</v>
      </c>
      <c r="B3033" s="19">
        <v>6941858</v>
      </c>
      <c r="C3033" s="19" t="s">
        <v>7569</v>
      </c>
      <c r="D3033" s="19">
        <v>377308</v>
      </c>
      <c r="E3033" s="19">
        <v>4595714</v>
      </c>
      <c r="F3033" s="19">
        <v>13</v>
      </c>
      <c r="G3033" s="36">
        <v>45629</v>
      </c>
      <c r="H3033" s="19">
        <v>0</v>
      </c>
      <c r="I3033" s="19">
        <v>0</v>
      </c>
      <c r="J3033" s="19">
        <v>1936</v>
      </c>
      <c r="K3033" s="19" t="s">
        <v>164</v>
      </c>
      <c r="L3033" s="19">
        <v>1</v>
      </c>
      <c r="O3033" s="19">
        <v>4286547</v>
      </c>
      <c r="P3033" s="229">
        <v>45629.429166666669</v>
      </c>
      <c r="Q3033" s="19">
        <v>4286.5469999999996</v>
      </c>
      <c r="R3033" s="19" t="s">
        <v>43</v>
      </c>
      <c r="S3033" s="62" t="s">
        <v>46</v>
      </c>
    </row>
    <row r="3034" spans="1:19" x14ac:dyDescent="0.25">
      <c r="A3034" s="62" t="s">
        <v>46</v>
      </c>
      <c r="B3034" s="19">
        <v>6941858</v>
      </c>
      <c r="C3034" s="19" t="s">
        <v>7569</v>
      </c>
      <c r="D3034" s="19">
        <v>377308</v>
      </c>
      <c r="E3034" s="19">
        <v>4595714</v>
      </c>
      <c r="F3034" s="19">
        <v>14</v>
      </c>
      <c r="G3034" s="36">
        <v>45629</v>
      </c>
      <c r="H3034" s="19">
        <v>0</v>
      </c>
      <c r="I3034" s="19">
        <v>0</v>
      </c>
      <c r="J3034" s="19">
        <v>1934</v>
      </c>
      <c r="K3034" s="19" t="s">
        <v>160</v>
      </c>
      <c r="L3034" s="19">
        <v>1</v>
      </c>
      <c r="O3034" s="19">
        <v>822966</v>
      </c>
      <c r="P3034" s="229">
        <v>45629.438692129632</v>
      </c>
      <c r="Q3034" s="19">
        <v>822.96600000000001</v>
      </c>
      <c r="R3034" s="19" t="s">
        <v>43</v>
      </c>
      <c r="S3034" s="62" t="s">
        <v>46</v>
      </c>
    </row>
    <row r="3035" spans="1:19" x14ac:dyDescent="0.25">
      <c r="A3035" s="62" t="s">
        <v>46</v>
      </c>
      <c r="B3035" s="19">
        <v>6941858</v>
      </c>
      <c r="C3035" s="19" t="s">
        <v>7569</v>
      </c>
      <c r="D3035" s="19">
        <v>377308</v>
      </c>
      <c r="E3035" s="19">
        <v>4595714</v>
      </c>
      <c r="F3035" s="19">
        <v>15</v>
      </c>
      <c r="G3035" s="36">
        <v>45629</v>
      </c>
      <c r="H3035" s="19">
        <v>0</v>
      </c>
      <c r="I3035" s="19">
        <v>0</v>
      </c>
      <c r="J3035" s="19">
        <v>1936</v>
      </c>
      <c r="K3035" s="19" t="s">
        <v>164</v>
      </c>
      <c r="L3035" s="19">
        <v>1</v>
      </c>
      <c r="O3035" s="19">
        <v>1650497</v>
      </c>
      <c r="P3035" s="229">
        <v>45629.457789351851</v>
      </c>
      <c r="Q3035" s="19">
        <v>1650.4970000000001</v>
      </c>
      <c r="R3035" s="19" t="s">
        <v>43</v>
      </c>
      <c r="S3035" s="62" t="s">
        <v>46</v>
      </c>
    </row>
    <row r="3036" spans="1:19" x14ac:dyDescent="0.25">
      <c r="A3036" s="62" t="s">
        <v>46</v>
      </c>
      <c r="B3036" s="19">
        <v>6941858</v>
      </c>
      <c r="C3036" s="19" t="s">
        <v>7569</v>
      </c>
      <c r="D3036" s="19">
        <v>377308</v>
      </c>
      <c r="E3036" s="19">
        <v>4595714</v>
      </c>
      <c r="F3036" s="19">
        <v>16</v>
      </c>
      <c r="G3036" s="36">
        <v>45629</v>
      </c>
      <c r="H3036" s="19">
        <v>0</v>
      </c>
      <c r="I3036" s="19">
        <v>1</v>
      </c>
      <c r="J3036" s="19">
        <v>0</v>
      </c>
      <c r="L3036" s="19">
        <v>1</v>
      </c>
      <c r="O3036" s="19">
        <v>986840</v>
      </c>
      <c r="P3036" s="229">
        <v>45629.469212962962</v>
      </c>
      <c r="Q3036" s="19">
        <v>986.84</v>
      </c>
      <c r="R3036" s="19" t="s">
        <v>43</v>
      </c>
      <c r="S3036" s="62" t="s">
        <v>46</v>
      </c>
    </row>
    <row r="3037" spans="1:19" x14ac:dyDescent="0.25">
      <c r="A3037" s="62" t="s">
        <v>46</v>
      </c>
      <c r="B3037" s="19">
        <v>6941858</v>
      </c>
      <c r="C3037" s="19" t="s">
        <v>7569</v>
      </c>
      <c r="D3037" s="19">
        <v>377308</v>
      </c>
      <c r="E3037" s="19">
        <v>4595714</v>
      </c>
      <c r="F3037" s="19">
        <v>17</v>
      </c>
      <c r="G3037" s="36">
        <v>45629</v>
      </c>
      <c r="H3037" s="19">
        <v>0</v>
      </c>
      <c r="I3037" s="19">
        <v>0</v>
      </c>
      <c r="J3037" s="19">
        <v>-3</v>
      </c>
      <c r="K3037" s="19" t="s">
        <v>185</v>
      </c>
      <c r="L3037" s="19">
        <v>1</v>
      </c>
      <c r="O3037" s="19">
        <v>12863</v>
      </c>
      <c r="P3037" s="229">
        <v>45629.469363425924</v>
      </c>
      <c r="Q3037" s="19">
        <v>12.863</v>
      </c>
      <c r="R3037" s="19" t="s">
        <v>43</v>
      </c>
      <c r="S3037" s="62" t="s">
        <v>46</v>
      </c>
    </row>
    <row r="3038" spans="1:19" x14ac:dyDescent="0.25">
      <c r="A3038" s="62" t="s">
        <v>46</v>
      </c>
      <c r="B3038" s="19">
        <v>6941858</v>
      </c>
      <c r="C3038" s="19" t="s">
        <v>7569</v>
      </c>
      <c r="D3038" s="19">
        <v>377308</v>
      </c>
      <c r="E3038" s="19">
        <v>4595714</v>
      </c>
      <c r="F3038" s="19">
        <v>18</v>
      </c>
      <c r="G3038" s="36">
        <v>45629</v>
      </c>
      <c r="H3038" s="19">
        <v>1</v>
      </c>
      <c r="I3038" s="19">
        <v>0</v>
      </c>
      <c r="J3038" s="19">
        <v>0</v>
      </c>
      <c r="L3038" s="19">
        <v>1</v>
      </c>
      <c r="M3038" s="19">
        <v>4010427</v>
      </c>
      <c r="N3038" s="19" t="s">
        <v>215</v>
      </c>
      <c r="O3038" s="19">
        <v>113554</v>
      </c>
      <c r="P3038" s="229">
        <v>45629.470671296294</v>
      </c>
      <c r="Q3038" s="19">
        <v>113.554</v>
      </c>
      <c r="R3038" s="19" t="s">
        <v>43</v>
      </c>
      <c r="S3038" s="62" t="s">
        <v>46</v>
      </c>
    </row>
    <row r="3039" spans="1:19" x14ac:dyDescent="0.25">
      <c r="A3039" s="62" t="s">
        <v>46</v>
      </c>
      <c r="B3039" s="19">
        <v>6941858</v>
      </c>
      <c r="C3039" s="19" t="s">
        <v>7569</v>
      </c>
      <c r="D3039" s="19">
        <v>377308</v>
      </c>
      <c r="E3039" s="19">
        <v>4595714</v>
      </c>
      <c r="F3039" s="19">
        <v>19</v>
      </c>
      <c r="G3039" s="36">
        <v>45629</v>
      </c>
      <c r="H3039" s="19">
        <v>0</v>
      </c>
      <c r="I3039" s="19">
        <v>0</v>
      </c>
      <c r="J3039" s="19">
        <v>1938</v>
      </c>
      <c r="K3039" s="19" t="s">
        <v>163</v>
      </c>
      <c r="L3039" s="19">
        <v>1</v>
      </c>
      <c r="M3039" s="19">
        <v>4010427</v>
      </c>
      <c r="N3039" s="19" t="s">
        <v>215</v>
      </c>
      <c r="O3039" s="19">
        <v>290546</v>
      </c>
      <c r="P3039" s="229">
        <v>45629.474039351851</v>
      </c>
      <c r="Q3039" s="19">
        <v>290.54599999999999</v>
      </c>
      <c r="R3039" s="19" t="s">
        <v>43</v>
      </c>
      <c r="S3039" s="62" t="s">
        <v>46</v>
      </c>
    </row>
    <row r="3040" spans="1:19" x14ac:dyDescent="0.25">
      <c r="A3040" s="62" t="s">
        <v>46</v>
      </c>
      <c r="B3040" s="19">
        <v>6941858</v>
      </c>
      <c r="C3040" s="19" t="s">
        <v>7569</v>
      </c>
      <c r="D3040" s="19">
        <v>377308</v>
      </c>
      <c r="E3040" s="19">
        <v>4595714</v>
      </c>
      <c r="F3040" s="19">
        <v>20</v>
      </c>
      <c r="G3040" s="36">
        <v>45629</v>
      </c>
      <c r="H3040" s="19">
        <v>0</v>
      </c>
      <c r="I3040" s="19">
        <v>1</v>
      </c>
      <c r="J3040" s="19">
        <v>0</v>
      </c>
      <c r="L3040" s="19">
        <v>1</v>
      </c>
      <c r="O3040" s="19">
        <v>2456404</v>
      </c>
      <c r="P3040" s="229">
        <v>45629.502465277779</v>
      </c>
      <c r="Q3040" s="19">
        <v>2456.404</v>
      </c>
      <c r="R3040" s="19" t="s">
        <v>43</v>
      </c>
      <c r="S3040" s="62" t="s">
        <v>46</v>
      </c>
    </row>
    <row r="3041" spans="1:19" x14ac:dyDescent="0.25">
      <c r="A3041" s="62" t="s">
        <v>46</v>
      </c>
      <c r="B3041" s="19">
        <v>6941858</v>
      </c>
      <c r="C3041" s="19" t="s">
        <v>7569</v>
      </c>
      <c r="D3041" s="19">
        <v>377308</v>
      </c>
      <c r="E3041" s="19">
        <v>4595714</v>
      </c>
      <c r="F3041" s="19">
        <v>21</v>
      </c>
      <c r="G3041" s="36">
        <v>45629</v>
      </c>
      <c r="H3041" s="19">
        <v>1</v>
      </c>
      <c r="I3041" s="19">
        <v>0</v>
      </c>
      <c r="J3041" s="19">
        <v>0</v>
      </c>
      <c r="L3041" s="19">
        <v>1</v>
      </c>
      <c r="M3041" s="19">
        <v>431941</v>
      </c>
      <c r="N3041" s="19" t="s">
        <v>214</v>
      </c>
      <c r="O3041" s="19">
        <v>338266</v>
      </c>
      <c r="P3041" s="229">
        <v>45629.506388888891</v>
      </c>
      <c r="Q3041" s="19">
        <v>338.26600000000002</v>
      </c>
      <c r="R3041" s="19" t="s">
        <v>43</v>
      </c>
      <c r="S3041" s="62" t="s">
        <v>46</v>
      </c>
    </row>
    <row r="3042" spans="1:19" x14ac:dyDescent="0.25">
      <c r="A3042" s="62" t="s">
        <v>46</v>
      </c>
      <c r="B3042" s="19">
        <v>6941858</v>
      </c>
      <c r="C3042" s="19" t="s">
        <v>7569</v>
      </c>
      <c r="D3042" s="19">
        <v>377308</v>
      </c>
      <c r="E3042" s="19">
        <v>4595714</v>
      </c>
      <c r="F3042" s="19">
        <v>22</v>
      </c>
      <c r="G3042" s="36">
        <v>45629</v>
      </c>
      <c r="H3042" s="19">
        <v>0</v>
      </c>
      <c r="I3042" s="19">
        <v>0</v>
      </c>
      <c r="J3042" s="19">
        <v>1938</v>
      </c>
      <c r="K3042" s="19" t="s">
        <v>163</v>
      </c>
      <c r="L3042" s="19">
        <v>1</v>
      </c>
      <c r="M3042" s="19">
        <v>431941</v>
      </c>
      <c r="N3042" s="19" t="s">
        <v>214</v>
      </c>
      <c r="O3042" s="19">
        <v>55187</v>
      </c>
      <c r="P3042" s="229">
        <v>45629.507025462961</v>
      </c>
      <c r="Q3042" s="19">
        <v>55.186999999999998</v>
      </c>
      <c r="R3042" s="19" t="s">
        <v>43</v>
      </c>
      <c r="S3042" s="62" t="s">
        <v>46</v>
      </c>
    </row>
    <row r="3043" spans="1:19" x14ac:dyDescent="0.25">
      <c r="A3043" s="62" t="s">
        <v>46</v>
      </c>
      <c r="B3043" s="19">
        <v>6941858</v>
      </c>
      <c r="C3043" s="19" t="s">
        <v>7569</v>
      </c>
      <c r="D3043" s="19">
        <v>377308</v>
      </c>
      <c r="E3043" s="19">
        <v>4595714</v>
      </c>
      <c r="F3043" s="19">
        <v>23</v>
      </c>
      <c r="G3043" s="36">
        <v>45629</v>
      </c>
      <c r="H3043" s="19">
        <v>0</v>
      </c>
      <c r="I3043" s="19">
        <v>1</v>
      </c>
      <c r="J3043" s="19">
        <v>0</v>
      </c>
      <c r="L3043" s="19">
        <v>1</v>
      </c>
      <c r="O3043" s="19">
        <v>1215107</v>
      </c>
      <c r="P3043" s="229">
        <v>45629.521087962959</v>
      </c>
      <c r="Q3043" s="19">
        <v>1215.107</v>
      </c>
      <c r="R3043" s="19" t="s">
        <v>43</v>
      </c>
      <c r="S3043" s="62" t="s">
        <v>46</v>
      </c>
    </row>
    <row r="3044" spans="1:19" x14ac:dyDescent="0.25">
      <c r="A3044" s="62" t="s">
        <v>46</v>
      </c>
      <c r="B3044" s="19">
        <v>6941858</v>
      </c>
      <c r="C3044" s="19" t="s">
        <v>7569</v>
      </c>
      <c r="D3044" s="19">
        <v>377308</v>
      </c>
      <c r="E3044" s="19">
        <v>4595714</v>
      </c>
      <c r="F3044" s="19">
        <v>24</v>
      </c>
      <c r="G3044" s="36">
        <v>45629</v>
      </c>
      <c r="H3044" s="19">
        <v>0</v>
      </c>
      <c r="I3044" s="19">
        <v>0</v>
      </c>
      <c r="J3044" s="19">
        <v>1933</v>
      </c>
      <c r="K3044" s="19" t="s">
        <v>167</v>
      </c>
      <c r="L3044" s="19">
        <v>1</v>
      </c>
      <c r="O3044" s="19">
        <v>3607206</v>
      </c>
      <c r="P3044" s="229">
        <v>45629.562835648147</v>
      </c>
      <c r="Q3044" s="19">
        <v>3607.2060000000001</v>
      </c>
      <c r="R3044" s="19" t="s">
        <v>43</v>
      </c>
      <c r="S3044" s="62" t="s">
        <v>46</v>
      </c>
    </row>
    <row r="3045" spans="1:19" x14ac:dyDescent="0.25">
      <c r="A3045" s="62" t="s">
        <v>46</v>
      </c>
      <c r="B3045" s="19">
        <v>6941858</v>
      </c>
      <c r="C3045" s="19" t="s">
        <v>7569</v>
      </c>
      <c r="D3045" s="19">
        <v>377308</v>
      </c>
      <c r="E3045" s="19">
        <v>4595714</v>
      </c>
      <c r="F3045" s="19">
        <v>25</v>
      </c>
      <c r="G3045" s="36">
        <v>45629</v>
      </c>
      <c r="H3045" s="19">
        <v>0</v>
      </c>
      <c r="I3045" s="19">
        <v>1</v>
      </c>
      <c r="J3045" s="19">
        <v>0</v>
      </c>
      <c r="L3045" s="19">
        <v>1</v>
      </c>
      <c r="O3045" s="19">
        <v>836214</v>
      </c>
      <c r="P3045" s="229">
        <v>45629.572511574072</v>
      </c>
      <c r="Q3045" s="19">
        <v>836.21400000000006</v>
      </c>
      <c r="R3045" s="19" t="s">
        <v>43</v>
      </c>
      <c r="S3045" s="62" t="s">
        <v>46</v>
      </c>
    </row>
    <row r="3046" spans="1:19" x14ac:dyDescent="0.25">
      <c r="A3046" s="62" t="s">
        <v>46</v>
      </c>
      <c r="B3046" s="19">
        <v>6941858</v>
      </c>
      <c r="C3046" s="19" t="s">
        <v>7569</v>
      </c>
      <c r="D3046" s="19">
        <v>377308</v>
      </c>
      <c r="E3046" s="19">
        <v>4595714</v>
      </c>
      <c r="F3046" s="19">
        <v>26</v>
      </c>
      <c r="G3046" s="36">
        <v>45629</v>
      </c>
      <c r="H3046" s="19">
        <v>1</v>
      </c>
      <c r="I3046" s="19">
        <v>0</v>
      </c>
      <c r="J3046" s="19">
        <v>0</v>
      </c>
      <c r="L3046" s="19">
        <v>1</v>
      </c>
      <c r="M3046" s="19">
        <v>431941</v>
      </c>
      <c r="N3046" s="19" t="s">
        <v>214</v>
      </c>
      <c r="O3046" s="19">
        <v>837020</v>
      </c>
      <c r="P3046" s="229">
        <v>45629.582199074073</v>
      </c>
      <c r="Q3046" s="19">
        <v>837.02</v>
      </c>
      <c r="R3046" s="19" t="s">
        <v>43</v>
      </c>
      <c r="S3046" s="62" t="s">
        <v>46</v>
      </c>
    </row>
    <row r="3047" spans="1:19" x14ac:dyDescent="0.25">
      <c r="A3047" s="62" t="s">
        <v>46</v>
      </c>
      <c r="B3047" s="19">
        <v>6941858</v>
      </c>
      <c r="C3047" s="19" t="s">
        <v>7569</v>
      </c>
      <c r="D3047" s="19">
        <v>377308</v>
      </c>
      <c r="E3047" s="19">
        <v>4595714</v>
      </c>
      <c r="F3047" s="19">
        <v>27</v>
      </c>
      <c r="G3047" s="36">
        <v>45629</v>
      </c>
      <c r="H3047" s="19">
        <v>0</v>
      </c>
      <c r="I3047" s="19">
        <v>0</v>
      </c>
      <c r="J3047" s="19">
        <v>1938</v>
      </c>
      <c r="K3047" s="19" t="s">
        <v>163</v>
      </c>
      <c r="L3047" s="19">
        <v>1</v>
      </c>
      <c r="M3047" s="19">
        <v>431941</v>
      </c>
      <c r="N3047" s="19" t="s">
        <v>214</v>
      </c>
      <c r="O3047" s="19">
        <v>65603</v>
      </c>
      <c r="P3047" s="229">
        <v>45629.582962962966</v>
      </c>
      <c r="Q3047" s="19">
        <v>65.602999999999994</v>
      </c>
      <c r="R3047" s="19" t="s">
        <v>43</v>
      </c>
      <c r="S3047" s="62" t="s">
        <v>46</v>
      </c>
    </row>
    <row r="3048" spans="1:19" x14ac:dyDescent="0.25">
      <c r="A3048" s="62" t="s">
        <v>46</v>
      </c>
      <c r="B3048" s="19">
        <v>6941858</v>
      </c>
      <c r="C3048" s="19" t="s">
        <v>7569</v>
      </c>
      <c r="D3048" s="19">
        <v>377308</v>
      </c>
      <c r="E3048" s="19">
        <v>4595714</v>
      </c>
      <c r="F3048" s="19">
        <v>28</v>
      </c>
      <c r="G3048" s="36">
        <v>45629</v>
      </c>
      <c r="H3048" s="19">
        <v>0</v>
      </c>
      <c r="I3048" s="19">
        <v>1</v>
      </c>
      <c r="J3048" s="19">
        <v>0</v>
      </c>
      <c r="L3048" s="19">
        <v>1</v>
      </c>
      <c r="O3048" s="19">
        <v>922120</v>
      </c>
      <c r="P3048" s="229">
        <v>45629.593634259261</v>
      </c>
      <c r="Q3048" s="19">
        <v>922.12</v>
      </c>
      <c r="R3048" s="19" t="s">
        <v>43</v>
      </c>
      <c r="S3048" s="62" t="s">
        <v>46</v>
      </c>
    </row>
    <row r="3049" spans="1:19" x14ac:dyDescent="0.25">
      <c r="A3049" s="62" t="s">
        <v>46</v>
      </c>
      <c r="B3049" s="19">
        <v>6941858</v>
      </c>
      <c r="C3049" s="19" t="s">
        <v>7569</v>
      </c>
      <c r="D3049" s="19">
        <v>377308</v>
      </c>
      <c r="E3049" s="19">
        <v>4595714</v>
      </c>
      <c r="F3049" s="19">
        <v>29</v>
      </c>
      <c r="G3049" s="36">
        <v>45629</v>
      </c>
      <c r="H3049" s="19">
        <v>0</v>
      </c>
      <c r="I3049" s="19">
        <v>0</v>
      </c>
      <c r="J3049" s="19">
        <v>1931</v>
      </c>
      <c r="K3049" s="19" t="s">
        <v>168</v>
      </c>
      <c r="L3049" s="19">
        <v>1</v>
      </c>
      <c r="O3049" s="19">
        <v>1670097</v>
      </c>
      <c r="P3049" s="229">
        <v>45629.612962962965</v>
      </c>
      <c r="Q3049" s="19">
        <v>1670.097</v>
      </c>
      <c r="R3049" s="19" t="s">
        <v>43</v>
      </c>
      <c r="S3049" s="62" t="s">
        <v>46</v>
      </c>
    </row>
    <row r="3050" spans="1:19" x14ac:dyDescent="0.25">
      <c r="A3050" s="62" t="s">
        <v>46</v>
      </c>
      <c r="B3050" s="19">
        <v>6941858</v>
      </c>
      <c r="C3050" s="19" t="s">
        <v>7569</v>
      </c>
      <c r="D3050" s="19">
        <v>377308</v>
      </c>
      <c r="E3050" s="19">
        <v>4595714</v>
      </c>
      <c r="F3050" s="19">
        <v>30</v>
      </c>
      <c r="G3050" s="36">
        <v>45629</v>
      </c>
      <c r="H3050" s="19">
        <v>0</v>
      </c>
      <c r="I3050" s="19">
        <v>1</v>
      </c>
      <c r="J3050" s="19">
        <v>0</v>
      </c>
      <c r="L3050" s="19">
        <v>1</v>
      </c>
      <c r="O3050" s="19">
        <v>1108446</v>
      </c>
      <c r="P3050" s="229">
        <v>45629.625798611109</v>
      </c>
      <c r="Q3050" s="19">
        <v>1108.4459999999999</v>
      </c>
      <c r="R3050" s="19" t="s">
        <v>43</v>
      </c>
      <c r="S3050" s="62" t="s">
        <v>46</v>
      </c>
    </row>
    <row r="3051" spans="1:19" x14ac:dyDescent="0.25">
      <c r="A3051" s="62" t="s">
        <v>46</v>
      </c>
      <c r="B3051" s="19">
        <v>6941858</v>
      </c>
      <c r="C3051" s="19" t="s">
        <v>7569</v>
      </c>
      <c r="D3051" s="19">
        <v>377308</v>
      </c>
      <c r="E3051" s="19">
        <v>4595714</v>
      </c>
      <c r="F3051" s="19">
        <v>31</v>
      </c>
      <c r="G3051" s="36">
        <v>45629</v>
      </c>
      <c r="H3051" s="19">
        <v>1</v>
      </c>
      <c r="I3051" s="19">
        <v>0</v>
      </c>
      <c r="J3051" s="19">
        <v>0</v>
      </c>
      <c r="L3051" s="19">
        <v>1</v>
      </c>
      <c r="M3051" s="19">
        <v>431941</v>
      </c>
      <c r="N3051" s="19" t="s">
        <v>214</v>
      </c>
      <c r="O3051" s="19">
        <v>116370</v>
      </c>
      <c r="P3051" s="229">
        <v>45629.627141203702</v>
      </c>
      <c r="Q3051" s="19">
        <v>116.37</v>
      </c>
      <c r="R3051" s="19" t="s">
        <v>43</v>
      </c>
      <c r="S3051" s="62" t="s">
        <v>46</v>
      </c>
    </row>
    <row r="3052" spans="1:19" x14ac:dyDescent="0.25">
      <c r="A3052" s="62" t="s">
        <v>46</v>
      </c>
      <c r="B3052" s="19">
        <v>6941858</v>
      </c>
      <c r="C3052" s="19" t="s">
        <v>7569</v>
      </c>
      <c r="D3052" s="19">
        <v>377308</v>
      </c>
      <c r="E3052" s="19">
        <v>4595714</v>
      </c>
      <c r="F3052" s="19">
        <v>32</v>
      </c>
      <c r="G3052" s="36">
        <v>45629</v>
      </c>
      <c r="H3052" s="19">
        <v>0</v>
      </c>
      <c r="I3052" s="19">
        <v>0</v>
      </c>
      <c r="J3052" s="19">
        <v>1938</v>
      </c>
      <c r="K3052" s="19" t="s">
        <v>163</v>
      </c>
      <c r="L3052" s="19">
        <v>1</v>
      </c>
      <c r="M3052" s="19">
        <v>431941</v>
      </c>
      <c r="N3052" s="19" t="s">
        <v>214</v>
      </c>
      <c r="O3052" s="19">
        <v>50577</v>
      </c>
      <c r="P3052" s="229">
        <v>45629.62771990741</v>
      </c>
      <c r="Q3052" s="19">
        <v>50.576999999999998</v>
      </c>
      <c r="R3052" s="19" t="s">
        <v>43</v>
      </c>
      <c r="S3052" s="62" t="s">
        <v>46</v>
      </c>
    </row>
    <row r="3053" spans="1:19" x14ac:dyDescent="0.25">
      <c r="A3053" s="62" t="s">
        <v>46</v>
      </c>
      <c r="B3053" s="19">
        <v>6941858</v>
      </c>
      <c r="C3053" s="19" t="s">
        <v>7569</v>
      </c>
      <c r="D3053" s="19">
        <v>377308</v>
      </c>
      <c r="E3053" s="19">
        <v>4595714</v>
      </c>
      <c r="F3053" s="19">
        <v>33</v>
      </c>
      <c r="G3053" s="36">
        <v>45629</v>
      </c>
      <c r="H3053" s="19">
        <v>0</v>
      </c>
      <c r="I3053" s="19">
        <v>1</v>
      </c>
      <c r="J3053" s="19">
        <v>0</v>
      </c>
      <c r="L3053" s="19">
        <v>1</v>
      </c>
      <c r="O3053" s="19">
        <v>1344660</v>
      </c>
      <c r="P3053" s="229">
        <v>45629.643287037034</v>
      </c>
      <c r="Q3053" s="19">
        <v>1344.66</v>
      </c>
      <c r="R3053" s="19" t="s">
        <v>43</v>
      </c>
      <c r="S3053" s="62" t="s">
        <v>46</v>
      </c>
    </row>
    <row r="3054" spans="1:19" x14ac:dyDescent="0.25">
      <c r="A3054" s="62" t="s">
        <v>46</v>
      </c>
      <c r="B3054" s="19">
        <v>6941858</v>
      </c>
      <c r="C3054" s="19" t="s">
        <v>7569</v>
      </c>
      <c r="D3054" s="19">
        <v>377308</v>
      </c>
      <c r="E3054" s="19">
        <v>4595714</v>
      </c>
      <c r="F3054" s="19">
        <v>34</v>
      </c>
      <c r="G3054" s="36">
        <v>45629</v>
      </c>
      <c r="H3054" s="19">
        <v>0</v>
      </c>
      <c r="I3054" s="19">
        <v>0</v>
      </c>
      <c r="J3054" s="19">
        <v>-3</v>
      </c>
      <c r="K3054" s="19" t="s">
        <v>185</v>
      </c>
      <c r="L3054" s="19">
        <v>1</v>
      </c>
      <c r="O3054" s="19">
        <v>11313</v>
      </c>
      <c r="P3054" s="229">
        <v>45629.643414351849</v>
      </c>
      <c r="Q3054" s="19">
        <v>11.313000000000001</v>
      </c>
      <c r="R3054" s="19" t="s">
        <v>43</v>
      </c>
      <c r="S3054" s="62" t="s">
        <v>46</v>
      </c>
    </row>
    <row r="3055" spans="1:19" x14ac:dyDescent="0.25">
      <c r="A3055" s="62" t="s">
        <v>46</v>
      </c>
      <c r="B3055" s="19">
        <v>6941858</v>
      </c>
      <c r="C3055" s="19" t="s">
        <v>7569</v>
      </c>
      <c r="D3055" s="19">
        <v>377308</v>
      </c>
      <c r="E3055" s="19">
        <v>4595714</v>
      </c>
      <c r="F3055" s="19">
        <v>35</v>
      </c>
      <c r="G3055" s="36">
        <v>45629</v>
      </c>
      <c r="H3055" s="19">
        <v>1</v>
      </c>
      <c r="I3055" s="19">
        <v>0</v>
      </c>
      <c r="J3055" s="19">
        <v>0</v>
      </c>
      <c r="L3055" s="19">
        <v>1</v>
      </c>
      <c r="M3055" s="19">
        <v>4010427</v>
      </c>
      <c r="N3055" s="19" t="s">
        <v>215</v>
      </c>
      <c r="O3055" s="19">
        <v>36857</v>
      </c>
      <c r="P3055" s="229">
        <v>45629.643842592595</v>
      </c>
      <c r="Q3055" s="19">
        <v>36.856999999999999</v>
      </c>
      <c r="R3055" s="19" t="s">
        <v>43</v>
      </c>
      <c r="S3055" s="62" t="s">
        <v>46</v>
      </c>
    </row>
    <row r="3056" spans="1:19" x14ac:dyDescent="0.25">
      <c r="A3056" s="62" t="s">
        <v>46</v>
      </c>
      <c r="B3056" s="19">
        <v>6941858</v>
      </c>
      <c r="C3056" s="19" t="s">
        <v>7569</v>
      </c>
      <c r="D3056" s="19">
        <v>377308</v>
      </c>
      <c r="E3056" s="19">
        <v>4595714</v>
      </c>
      <c r="F3056" s="19">
        <v>36</v>
      </c>
      <c r="G3056" s="36">
        <v>45629</v>
      </c>
      <c r="H3056" s="19">
        <v>0</v>
      </c>
      <c r="I3056" s="19">
        <v>0</v>
      </c>
      <c r="J3056" s="19">
        <v>1938</v>
      </c>
      <c r="K3056" s="19" t="s">
        <v>163</v>
      </c>
      <c r="L3056" s="19">
        <v>1</v>
      </c>
      <c r="M3056" s="19">
        <v>4010427</v>
      </c>
      <c r="N3056" s="19" t="s">
        <v>215</v>
      </c>
      <c r="O3056" s="19">
        <v>2950</v>
      </c>
      <c r="P3056" s="229">
        <v>45629.643877314818</v>
      </c>
      <c r="Q3056" s="19">
        <v>2.95</v>
      </c>
      <c r="R3056" s="19" t="s">
        <v>43</v>
      </c>
      <c r="S3056" s="62" t="s">
        <v>46</v>
      </c>
    </row>
    <row r="3057" spans="1:19" x14ac:dyDescent="0.25">
      <c r="A3057" s="62" t="s">
        <v>46</v>
      </c>
      <c r="B3057" s="19">
        <v>6941858</v>
      </c>
      <c r="C3057" s="19" t="s">
        <v>7569</v>
      </c>
      <c r="D3057" s="19">
        <v>377308</v>
      </c>
      <c r="E3057" s="19">
        <v>4595714</v>
      </c>
      <c r="F3057" s="19">
        <v>37</v>
      </c>
      <c r="G3057" s="36">
        <v>45629</v>
      </c>
      <c r="H3057" s="19">
        <v>0</v>
      </c>
      <c r="I3057" s="19">
        <v>1</v>
      </c>
      <c r="J3057" s="19">
        <v>0</v>
      </c>
      <c r="L3057" s="19">
        <v>1</v>
      </c>
      <c r="O3057" s="19">
        <v>1587657</v>
      </c>
      <c r="P3057" s="229">
        <v>45629.662256944444</v>
      </c>
      <c r="Q3057" s="19">
        <v>1587.6569999999999</v>
      </c>
      <c r="R3057" s="19" t="s">
        <v>43</v>
      </c>
      <c r="S3057" s="62" t="s">
        <v>46</v>
      </c>
    </row>
    <row r="3058" spans="1:19" x14ac:dyDescent="0.25">
      <c r="A3058" s="62" t="s">
        <v>46</v>
      </c>
      <c r="B3058" s="19">
        <v>6941858</v>
      </c>
      <c r="C3058" s="19" t="s">
        <v>7569</v>
      </c>
      <c r="D3058" s="19">
        <v>377308</v>
      </c>
      <c r="E3058" s="19">
        <v>4595714</v>
      </c>
      <c r="F3058" s="19">
        <v>38</v>
      </c>
      <c r="G3058" s="36">
        <v>45629</v>
      </c>
      <c r="H3058" s="19">
        <v>0</v>
      </c>
      <c r="I3058" s="19">
        <v>0</v>
      </c>
      <c r="J3058" s="19">
        <v>1934</v>
      </c>
      <c r="K3058" s="19" t="s">
        <v>160</v>
      </c>
      <c r="L3058" s="19">
        <v>1</v>
      </c>
      <c r="O3058" s="19">
        <v>486283</v>
      </c>
      <c r="P3058" s="229">
        <v>45629.667881944442</v>
      </c>
      <c r="Q3058" s="19">
        <v>486.28300000000002</v>
      </c>
      <c r="R3058" s="19" t="s">
        <v>43</v>
      </c>
      <c r="S3058" s="62" t="s">
        <v>46</v>
      </c>
    </row>
    <row r="3059" spans="1:19" x14ac:dyDescent="0.25">
      <c r="A3059" s="62" t="s">
        <v>46</v>
      </c>
      <c r="B3059" s="19">
        <v>6941858</v>
      </c>
      <c r="C3059" s="19" t="s">
        <v>7569</v>
      </c>
      <c r="D3059" s="19">
        <v>377308</v>
      </c>
      <c r="E3059" s="19">
        <v>4595714</v>
      </c>
      <c r="F3059" s="19">
        <v>39</v>
      </c>
      <c r="G3059" s="36">
        <v>45629</v>
      </c>
      <c r="H3059" s="19">
        <v>0</v>
      </c>
      <c r="I3059" s="19">
        <v>1</v>
      </c>
      <c r="J3059" s="19">
        <v>0</v>
      </c>
      <c r="L3059" s="19">
        <v>1</v>
      </c>
      <c r="O3059" s="19">
        <v>1649310</v>
      </c>
      <c r="P3059" s="229">
        <v>45629.686979166669</v>
      </c>
      <c r="Q3059" s="19">
        <v>1649.31</v>
      </c>
      <c r="R3059" s="19" t="s">
        <v>43</v>
      </c>
      <c r="S3059" s="62" t="s">
        <v>46</v>
      </c>
    </row>
    <row r="3060" spans="1:19" x14ac:dyDescent="0.25">
      <c r="A3060" s="62" t="s">
        <v>46</v>
      </c>
      <c r="B3060" s="19">
        <v>6941858</v>
      </c>
      <c r="C3060" s="19" t="s">
        <v>7569</v>
      </c>
      <c r="D3060" s="19">
        <v>377308</v>
      </c>
      <c r="E3060" s="19">
        <v>4595714</v>
      </c>
      <c r="F3060" s="19">
        <v>40</v>
      </c>
      <c r="G3060" s="36">
        <v>45629</v>
      </c>
      <c r="H3060" s="19">
        <v>1</v>
      </c>
      <c r="I3060" s="19">
        <v>0</v>
      </c>
      <c r="J3060" s="19">
        <v>0</v>
      </c>
      <c r="L3060" s="19">
        <v>1</v>
      </c>
      <c r="M3060" s="19">
        <v>431941</v>
      </c>
      <c r="N3060" s="19" t="s">
        <v>214</v>
      </c>
      <c r="O3060" s="19">
        <v>312217</v>
      </c>
      <c r="P3060" s="229">
        <v>45629.69059027778</v>
      </c>
      <c r="Q3060" s="19">
        <v>312.21699999999998</v>
      </c>
      <c r="R3060" s="19" t="s">
        <v>43</v>
      </c>
      <c r="S3060" s="62" t="s">
        <v>46</v>
      </c>
    </row>
    <row r="3061" spans="1:19" x14ac:dyDescent="0.25">
      <c r="A3061" s="62" t="s">
        <v>46</v>
      </c>
      <c r="B3061" s="19">
        <v>6941858</v>
      </c>
      <c r="C3061" s="19" t="s">
        <v>7569</v>
      </c>
      <c r="D3061" s="19">
        <v>377308</v>
      </c>
      <c r="E3061" s="19">
        <v>4595714</v>
      </c>
      <c r="F3061" s="19">
        <v>41</v>
      </c>
      <c r="G3061" s="36">
        <v>45629</v>
      </c>
      <c r="H3061" s="19">
        <v>0</v>
      </c>
      <c r="I3061" s="19">
        <v>0</v>
      </c>
      <c r="J3061" s="19">
        <v>1938</v>
      </c>
      <c r="K3061" s="19" t="s">
        <v>163</v>
      </c>
      <c r="L3061" s="19">
        <v>1</v>
      </c>
      <c r="M3061" s="19">
        <v>431941</v>
      </c>
      <c r="N3061" s="19" t="s">
        <v>214</v>
      </c>
      <c r="O3061" s="19">
        <v>186420</v>
      </c>
      <c r="P3061" s="229">
        <v>45629.692743055559</v>
      </c>
      <c r="Q3061" s="19">
        <v>186.42</v>
      </c>
      <c r="R3061" s="19" t="s">
        <v>43</v>
      </c>
      <c r="S3061" s="62" t="s">
        <v>46</v>
      </c>
    </row>
    <row r="3062" spans="1:19" x14ac:dyDescent="0.25">
      <c r="A3062" s="62" t="s">
        <v>46</v>
      </c>
      <c r="B3062" s="19">
        <v>6941858</v>
      </c>
      <c r="C3062" s="19" t="s">
        <v>7569</v>
      </c>
      <c r="D3062" s="19">
        <v>377308</v>
      </c>
      <c r="E3062" s="19">
        <v>4595714</v>
      </c>
      <c r="F3062" s="19">
        <v>42</v>
      </c>
      <c r="G3062" s="36">
        <v>45629</v>
      </c>
      <c r="H3062" s="19">
        <v>0</v>
      </c>
      <c r="I3062" s="19">
        <v>1</v>
      </c>
      <c r="J3062" s="19">
        <v>0</v>
      </c>
      <c r="L3062" s="19">
        <v>1</v>
      </c>
      <c r="O3062" s="19">
        <v>1559453</v>
      </c>
      <c r="P3062" s="229">
        <v>45629.710798611108</v>
      </c>
      <c r="Q3062" s="19">
        <v>1559.453</v>
      </c>
      <c r="R3062" s="19" t="s">
        <v>43</v>
      </c>
      <c r="S3062" s="62" t="s">
        <v>46</v>
      </c>
    </row>
    <row r="3063" spans="1:19" x14ac:dyDescent="0.25">
      <c r="A3063" s="62" t="s">
        <v>46</v>
      </c>
      <c r="B3063" s="19">
        <v>6941858</v>
      </c>
      <c r="C3063" s="19" t="s">
        <v>7569</v>
      </c>
      <c r="D3063" s="19">
        <v>377308</v>
      </c>
      <c r="E3063" s="19">
        <v>4595714</v>
      </c>
      <c r="F3063" s="19">
        <v>43</v>
      </c>
      <c r="G3063" s="36">
        <v>45629</v>
      </c>
      <c r="H3063" s="19">
        <v>0</v>
      </c>
      <c r="I3063" s="19">
        <v>0</v>
      </c>
      <c r="J3063" s="19">
        <v>0</v>
      </c>
      <c r="L3063" s="19">
        <v>2</v>
      </c>
      <c r="O3063" s="19">
        <v>0</v>
      </c>
      <c r="P3063" s="229">
        <v>45629.710798611108</v>
      </c>
      <c r="Q3063" s="19">
        <v>0</v>
      </c>
      <c r="R3063" s="19" t="s">
        <v>43</v>
      </c>
      <c r="S3063" s="62" t="s">
        <v>46</v>
      </c>
    </row>
    <row r="3064" spans="1:19" x14ac:dyDescent="0.25">
      <c r="A3064" s="62" t="s">
        <v>46</v>
      </c>
      <c r="B3064" s="19">
        <v>6941858</v>
      </c>
      <c r="C3064" s="19" t="s">
        <v>7569</v>
      </c>
      <c r="D3064" s="19">
        <v>377308</v>
      </c>
      <c r="E3064" s="19">
        <v>4595714</v>
      </c>
      <c r="F3064" s="19">
        <v>1</v>
      </c>
      <c r="G3064" s="36">
        <v>45630</v>
      </c>
      <c r="H3064" s="19">
        <v>0</v>
      </c>
      <c r="I3064" s="19">
        <v>0</v>
      </c>
      <c r="J3064" s="19">
        <v>0</v>
      </c>
      <c r="L3064" s="19">
        <v>0</v>
      </c>
      <c r="O3064" s="19">
        <v>3</v>
      </c>
      <c r="P3064" s="229">
        <v>45630.327731481484</v>
      </c>
      <c r="Q3064" s="19">
        <v>3.0000000000000001E-3</v>
      </c>
      <c r="R3064" s="19" t="s">
        <v>43</v>
      </c>
      <c r="S3064" s="62" t="s">
        <v>46</v>
      </c>
    </row>
    <row r="3065" spans="1:19" x14ac:dyDescent="0.25">
      <c r="A3065" s="62" t="s">
        <v>46</v>
      </c>
      <c r="B3065" s="19">
        <v>6941858</v>
      </c>
      <c r="C3065" s="19" t="s">
        <v>7569</v>
      </c>
      <c r="D3065" s="19">
        <v>377308</v>
      </c>
      <c r="E3065" s="19">
        <v>4595714</v>
      </c>
      <c r="F3065" s="19">
        <v>2</v>
      </c>
      <c r="G3065" s="36">
        <v>45630</v>
      </c>
      <c r="H3065" s="19">
        <v>0</v>
      </c>
      <c r="I3065" s="19">
        <v>0</v>
      </c>
      <c r="J3065" s="19">
        <v>0</v>
      </c>
      <c r="L3065" s="19">
        <v>1</v>
      </c>
      <c r="O3065" s="19">
        <v>3727</v>
      </c>
      <c r="P3065" s="229">
        <v>45630.327777777777</v>
      </c>
      <c r="Q3065" s="19">
        <v>3.7269999999999999</v>
      </c>
      <c r="R3065" s="19" t="s">
        <v>43</v>
      </c>
      <c r="S3065" s="62" t="s">
        <v>46</v>
      </c>
    </row>
    <row r="3066" spans="1:19" x14ac:dyDescent="0.25">
      <c r="A3066" s="62" t="s">
        <v>46</v>
      </c>
      <c r="B3066" s="19">
        <v>6941858</v>
      </c>
      <c r="C3066" s="19" t="s">
        <v>7569</v>
      </c>
      <c r="D3066" s="19">
        <v>377308</v>
      </c>
      <c r="E3066" s="19">
        <v>4595714</v>
      </c>
      <c r="F3066" s="19">
        <v>3</v>
      </c>
      <c r="G3066" s="36">
        <v>45630</v>
      </c>
      <c r="H3066" s="19">
        <v>0</v>
      </c>
      <c r="I3066" s="19">
        <v>0</v>
      </c>
      <c r="J3066" s="19">
        <v>1936</v>
      </c>
      <c r="K3066" s="19" t="s">
        <v>164</v>
      </c>
      <c r="L3066" s="19">
        <v>1</v>
      </c>
      <c r="O3066" s="19">
        <v>563690</v>
      </c>
      <c r="P3066" s="229">
        <v>45630.334293981483</v>
      </c>
      <c r="Q3066" s="19">
        <v>563.69000000000005</v>
      </c>
      <c r="R3066" s="19" t="s">
        <v>43</v>
      </c>
      <c r="S3066" s="62" t="s">
        <v>46</v>
      </c>
    </row>
    <row r="3067" spans="1:19" x14ac:dyDescent="0.25">
      <c r="A3067" s="62" t="s">
        <v>46</v>
      </c>
      <c r="B3067" s="19">
        <v>6941858</v>
      </c>
      <c r="C3067" s="19" t="s">
        <v>7569</v>
      </c>
      <c r="D3067" s="19">
        <v>377308</v>
      </c>
      <c r="E3067" s="19">
        <v>4595714</v>
      </c>
      <c r="F3067" s="19">
        <v>4</v>
      </c>
      <c r="G3067" s="36">
        <v>45630</v>
      </c>
      <c r="H3067" s="19">
        <v>0</v>
      </c>
      <c r="I3067" s="19">
        <v>1</v>
      </c>
      <c r="J3067" s="19">
        <v>0</v>
      </c>
      <c r="L3067" s="19">
        <v>1</v>
      </c>
      <c r="O3067" s="19">
        <v>1714653</v>
      </c>
      <c r="P3067" s="229">
        <v>45630.354143518518</v>
      </c>
      <c r="Q3067" s="19">
        <v>1714.653</v>
      </c>
      <c r="R3067" s="19" t="s">
        <v>43</v>
      </c>
      <c r="S3067" s="62" t="s">
        <v>46</v>
      </c>
    </row>
    <row r="3068" spans="1:19" x14ac:dyDescent="0.25">
      <c r="A3068" s="62" t="s">
        <v>46</v>
      </c>
      <c r="B3068" s="19">
        <v>6941858</v>
      </c>
      <c r="C3068" s="19" t="s">
        <v>7569</v>
      </c>
      <c r="D3068" s="19">
        <v>377308</v>
      </c>
      <c r="E3068" s="19">
        <v>4595714</v>
      </c>
      <c r="F3068" s="19">
        <v>5</v>
      </c>
      <c r="G3068" s="36">
        <v>45630</v>
      </c>
      <c r="H3068" s="19">
        <v>1</v>
      </c>
      <c r="I3068" s="19">
        <v>0</v>
      </c>
      <c r="J3068" s="19">
        <v>0</v>
      </c>
      <c r="L3068" s="19">
        <v>1</v>
      </c>
      <c r="M3068" s="19">
        <v>431941</v>
      </c>
      <c r="N3068" s="19" t="s">
        <v>214</v>
      </c>
      <c r="O3068" s="19">
        <v>378347</v>
      </c>
      <c r="P3068" s="229">
        <v>45630.358518518522</v>
      </c>
      <c r="Q3068" s="19">
        <v>378.34699999999998</v>
      </c>
      <c r="R3068" s="19" t="s">
        <v>43</v>
      </c>
      <c r="S3068" s="62" t="s">
        <v>46</v>
      </c>
    </row>
    <row r="3069" spans="1:19" x14ac:dyDescent="0.25">
      <c r="A3069" s="62" t="s">
        <v>46</v>
      </c>
      <c r="B3069" s="19">
        <v>6941858</v>
      </c>
      <c r="C3069" s="19" t="s">
        <v>7569</v>
      </c>
      <c r="D3069" s="19">
        <v>377308</v>
      </c>
      <c r="E3069" s="19">
        <v>4595714</v>
      </c>
      <c r="F3069" s="19">
        <v>6</v>
      </c>
      <c r="G3069" s="36">
        <v>45630</v>
      </c>
      <c r="H3069" s="19">
        <v>0</v>
      </c>
      <c r="I3069" s="19">
        <v>0</v>
      </c>
      <c r="J3069" s="19">
        <v>1938</v>
      </c>
      <c r="K3069" s="19" t="s">
        <v>163</v>
      </c>
      <c r="L3069" s="19">
        <v>1</v>
      </c>
      <c r="M3069" s="19">
        <v>431941</v>
      </c>
      <c r="N3069" s="19" t="s">
        <v>214</v>
      </c>
      <c r="O3069" s="19">
        <v>98690</v>
      </c>
      <c r="P3069" s="229">
        <v>45630.359664351854</v>
      </c>
      <c r="Q3069" s="19">
        <v>98.69</v>
      </c>
      <c r="R3069" s="19" t="s">
        <v>43</v>
      </c>
      <c r="S3069" s="62" t="s">
        <v>46</v>
      </c>
    </row>
    <row r="3070" spans="1:19" x14ac:dyDescent="0.25">
      <c r="A3070" s="62" t="s">
        <v>46</v>
      </c>
      <c r="B3070" s="19">
        <v>6941858</v>
      </c>
      <c r="C3070" s="19" t="s">
        <v>7569</v>
      </c>
      <c r="D3070" s="19">
        <v>377308</v>
      </c>
      <c r="E3070" s="19">
        <v>4595714</v>
      </c>
      <c r="F3070" s="19">
        <v>7</v>
      </c>
      <c r="G3070" s="36">
        <v>45630</v>
      </c>
      <c r="H3070" s="19">
        <v>0</v>
      </c>
      <c r="I3070" s="19">
        <v>1</v>
      </c>
      <c r="J3070" s="19">
        <v>0</v>
      </c>
      <c r="L3070" s="19">
        <v>1</v>
      </c>
      <c r="O3070" s="19">
        <v>1836387</v>
      </c>
      <c r="P3070" s="229">
        <v>45630.380914351852</v>
      </c>
      <c r="Q3070" s="19">
        <v>1836.3869999999999</v>
      </c>
      <c r="R3070" s="19" t="s">
        <v>43</v>
      </c>
      <c r="S3070" s="62" t="s">
        <v>46</v>
      </c>
    </row>
    <row r="3071" spans="1:19" x14ac:dyDescent="0.25">
      <c r="A3071" s="62" t="s">
        <v>46</v>
      </c>
      <c r="B3071" s="19">
        <v>6941858</v>
      </c>
      <c r="C3071" s="19" t="s">
        <v>7569</v>
      </c>
      <c r="D3071" s="19">
        <v>377308</v>
      </c>
      <c r="E3071" s="19">
        <v>4595714</v>
      </c>
      <c r="F3071" s="19">
        <v>8</v>
      </c>
      <c r="G3071" s="36">
        <v>45630</v>
      </c>
      <c r="H3071" s="19">
        <v>0</v>
      </c>
      <c r="I3071" s="19">
        <v>0</v>
      </c>
      <c r="J3071" s="19">
        <v>1936</v>
      </c>
      <c r="K3071" s="19" t="s">
        <v>164</v>
      </c>
      <c r="L3071" s="19">
        <v>1</v>
      </c>
      <c r="O3071" s="19">
        <v>4146803</v>
      </c>
      <c r="P3071" s="229">
        <v>45630.428912037038</v>
      </c>
      <c r="Q3071" s="19">
        <v>4146.8029999999999</v>
      </c>
      <c r="R3071" s="19" t="s">
        <v>43</v>
      </c>
      <c r="S3071" s="62" t="s">
        <v>46</v>
      </c>
    </row>
    <row r="3072" spans="1:19" x14ac:dyDescent="0.25">
      <c r="A3072" s="62" t="s">
        <v>46</v>
      </c>
      <c r="B3072" s="19">
        <v>6941858</v>
      </c>
      <c r="C3072" s="19" t="s">
        <v>7569</v>
      </c>
      <c r="D3072" s="19">
        <v>377308</v>
      </c>
      <c r="E3072" s="19">
        <v>4595714</v>
      </c>
      <c r="F3072" s="19">
        <v>9</v>
      </c>
      <c r="G3072" s="36">
        <v>45630</v>
      </c>
      <c r="H3072" s="19">
        <v>0</v>
      </c>
      <c r="I3072" s="19">
        <v>0</v>
      </c>
      <c r="J3072" s="19">
        <v>1934</v>
      </c>
      <c r="K3072" s="19" t="s">
        <v>160</v>
      </c>
      <c r="L3072" s="19">
        <v>1</v>
      </c>
      <c r="O3072" s="19">
        <v>773533</v>
      </c>
      <c r="P3072" s="229">
        <v>45630.43787037037</v>
      </c>
      <c r="Q3072" s="19">
        <v>773.53300000000002</v>
      </c>
      <c r="R3072" s="19" t="s">
        <v>43</v>
      </c>
      <c r="S3072" s="62" t="s">
        <v>46</v>
      </c>
    </row>
    <row r="3073" spans="1:19" x14ac:dyDescent="0.25">
      <c r="A3073" s="62" t="s">
        <v>46</v>
      </c>
      <c r="B3073" s="19">
        <v>6941858</v>
      </c>
      <c r="C3073" s="19" t="s">
        <v>7569</v>
      </c>
      <c r="D3073" s="19">
        <v>377308</v>
      </c>
      <c r="E3073" s="19">
        <v>4595714</v>
      </c>
      <c r="F3073" s="19">
        <v>10</v>
      </c>
      <c r="G3073" s="36">
        <v>45630</v>
      </c>
      <c r="H3073" s="19">
        <v>0</v>
      </c>
      <c r="I3073" s="19">
        <v>0</v>
      </c>
      <c r="J3073" s="19">
        <v>1936</v>
      </c>
      <c r="K3073" s="19" t="s">
        <v>164</v>
      </c>
      <c r="L3073" s="19">
        <v>1</v>
      </c>
      <c r="O3073" s="19">
        <v>1683854</v>
      </c>
      <c r="P3073" s="229">
        <v>45630.457361111112</v>
      </c>
      <c r="Q3073" s="19">
        <v>1683.854</v>
      </c>
      <c r="R3073" s="19" t="s">
        <v>43</v>
      </c>
      <c r="S3073" s="62" t="s">
        <v>46</v>
      </c>
    </row>
    <row r="3074" spans="1:19" x14ac:dyDescent="0.25">
      <c r="A3074" s="62" t="s">
        <v>46</v>
      </c>
      <c r="B3074" s="19">
        <v>6941858</v>
      </c>
      <c r="C3074" s="19" t="s">
        <v>7569</v>
      </c>
      <c r="D3074" s="19">
        <v>377308</v>
      </c>
      <c r="E3074" s="19">
        <v>4595714</v>
      </c>
      <c r="F3074" s="19">
        <v>11</v>
      </c>
      <c r="G3074" s="36">
        <v>45630</v>
      </c>
      <c r="H3074" s="19">
        <v>0</v>
      </c>
      <c r="I3074" s="19">
        <v>1</v>
      </c>
      <c r="J3074" s="19">
        <v>0</v>
      </c>
      <c r="L3074" s="19">
        <v>1</v>
      </c>
      <c r="O3074" s="19">
        <v>3739733</v>
      </c>
      <c r="P3074" s="229">
        <v>45630.500636574077</v>
      </c>
      <c r="Q3074" s="19">
        <v>3739.7330000000002</v>
      </c>
      <c r="R3074" s="19" t="s">
        <v>43</v>
      </c>
      <c r="S3074" s="62" t="s">
        <v>46</v>
      </c>
    </row>
    <row r="3075" spans="1:19" x14ac:dyDescent="0.25">
      <c r="A3075" s="62" t="s">
        <v>46</v>
      </c>
      <c r="B3075" s="19">
        <v>6941858</v>
      </c>
      <c r="C3075" s="19" t="s">
        <v>7569</v>
      </c>
      <c r="D3075" s="19">
        <v>377308</v>
      </c>
      <c r="E3075" s="19">
        <v>4595714</v>
      </c>
      <c r="F3075" s="19">
        <v>12</v>
      </c>
      <c r="G3075" s="36">
        <v>45630</v>
      </c>
      <c r="H3075" s="19">
        <v>0</v>
      </c>
      <c r="I3075" s="19">
        <v>0</v>
      </c>
      <c r="J3075" s="19">
        <v>1933</v>
      </c>
      <c r="K3075" s="19" t="s">
        <v>167</v>
      </c>
      <c r="L3075" s="19">
        <v>1</v>
      </c>
      <c r="O3075" s="19">
        <v>3607950</v>
      </c>
      <c r="P3075" s="229">
        <v>45630.542395833334</v>
      </c>
      <c r="Q3075" s="19">
        <v>3607.95</v>
      </c>
      <c r="R3075" s="19" t="s">
        <v>43</v>
      </c>
      <c r="S3075" s="62" t="s">
        <v>46</v>
      </c>
    </row>
    <row r="3076" spans="1:19" x14ac:dyDescent="0.25">
      <c r="A3076" s="62" t="s">
        <v>46</v>
      </c>
      <c r="B3076" s="19">
        <v>6941858</v>
      </c>
      <c r="C3076" s="19" t="s">
        <v>7569</v>
      </c>
      <c r="D3076" s="19">
        <v>377308</v>
      </c>
      <c r="E3076" s="19">
        <v>4595714</v>
      </c>
      <c r="F3076" s="19">
        <v>13</v>
      </c>
      <c r="G3076" s="36">
        <v>45630</v>
      </c>
      <c r="H3076" s="19">
        <v>0</v>
      </c>
      <c r="I3076" s="19">
        <v>1</v>
      </c>
      <c r="J3076" s="19">
        <v>0</v>
      </c>
      <c r="L3076" s="19">
        <v>1</v>
      </c>
      <c r="O3076" s="19">
        <v>1828997</v>
      </c>
      <c r="P3076" s="229">
        <v>45630.563564814816</v>
      </c>
      <c r="Q3076" s="19">
        <v>1828.9970000000001</v>
      </c>
      <c r="R3076" s="19" t="s">
        <v>43</v>
      </c>
      <c r="S3076" s="62" t="s">
        <v>46</v>
      </c>
    </row>
    <row r="3077" spans="1:19" x14ac:dyDescent="0.25">
      <c r="A3077" s="62" t="s">
        <v>46</v>
      </c>
      <c r="B3077" s="19">
        <v>6941858</v>
      </c>
      <c r="C3077" s="19" t="s">
        <v>7569</v>
      </c>
      <c r="D3077" s="19">
        <v>377308</v>
      </c>
      <c r="E3077" s="19">
        <v>4595714</v>
      </c>
      <c r="F3077" s="19">
        <v>14</v>
      </c>
      <c r="G3077" s="36">
        <v>45630</v>
      </c>
      <c r="H3077" s="19">
        <v>0</v>
      </c>
      <c r="I3077" s="19">
        <v>0</v>
      </c>
      <c r="J3077" s="19">
        <v>-3</v>
      </c>
      <c r="K3077" s="19" t="s">
        <v>185</v>
      </c>
      <c r="L3077" s="19">
        <v>1</v>
      </c>
      <c r="O3077" s="19">
        <v>5916</v>
      </c>
      <c r="P3077" s="229">
        <v>45630.563634259262</v>
      </c>
      <c r="Q3077" s="19">
        <v>5.9160000000000004</v>
      </c>
      <c r="R3077" s="19" t="s">
        <v>43</v>
      </c>
      <c r="S3077" s="62" t="s">
        <v>46</v>
      </c>
    </row>
    <row r="3078" spans="1:19" x14ac:dyDescent="0.25">
      <c r="A3078" s="62" t="s">
        <v>46</v>
      </c>
      <c r="B3078" s="19">
        <v>6941858</v>
      </c>
      <c r="C3078" s="19" t="s">
        <v>7569</v>
      </c>
      <c r="D3078" s="19">
        <v>377308</v>
      </c>
      <c r="E3078" s="19">
        <v>4595714</v>
      </c>
      <c r="F3078" s="19">
        <v>15</v>
      </c>
      <c r="G3078" s="36">
        <v>45630</v>
      </c>
      <c r="H3078" s="19">
        <v>1</v>
      </c>
      <c r="I3078" s="19">
        <v>0</v>
      </c>
      <c r="J3078" s="19">
        <v>0</v>
      </c>
      <c r="L3078" s="19">
        <v>1</v>
      </c>
      <c r="M3078" s="19">
        <v>4010427</v>
      </c>
      <c r="N3078" s="19" t="s">
        <v>215</v>
      </c>
      <c r="O3078" s="19">
        <v>275030</v>
      </c>
      <c r="P3078" s="229">
        <v>45630.566817129627</v>
      </c>
      <c r="Q3078" s="19">
        <v>275.02999999999997</v>
      </c>
      <c r="R3078" s="19" t="s">
        <v>43</v>
      </c>
      <c r="S3078" s="62" t="s">
        <v>46</v>
      </c>
    </row>
    <row r="3079" spans="1:19" x14ac:dyDescent="0.25">
      <c r="A3079" s="62" t="s">
        <v>46</v>
      </c>
      <c r="B3079" s="19">
        <v>6941858</v>
      </c>
      <c r="C3079" s="19" t="s">
        <v>7569</v>
      </c>
      <c r="D3079" s="19">
        <v>377308</v>
      </c>
      <c r="E3079" s="19">
        <v>4595714</v>
      </c>
      <c r="F3079" s="19">
        <v>16</v>
      </c>
      <c r="G3079" s="36">
        <v>45630</v>
      </c>
      <c r="H3079" s="19">
        <v>0</v>
      </c>
      <c r="I3079" s="19">
        <v>0</v>
      </c>
      <c r="J3079" s="19">
        <v>1938</v>
      </c>
      <c r="K3079" s="19" t="s">
        <v>163</v>
      </c>
      <c r="L3079" s="19">
        <v>1</v>
      </c>
      <c r="M3079" s="19">
        <v>4010427</v>
      </c>
      <c r="N3079" s="19" t="s">
        <v>215</v>
      </c>
      <c r="O3079" s="19">
        <v>183287</v>
      </c>
      <c r="P3079" s="229">
        <v>45630.568935185183</v>
      </c>
      <c r="Q3079" s="19">
        <v>183.28700000000001</v>
      </c>
      <c r="R3079" s="19" t="s">
        <v>43</v>
      </c>
      <c r="S3079" s="62" t="s">
        <v>46</v>
      </c>
    </row>
    <row r="3080" spans="1:19" x14ac:dyDescent="0.25">
      <c r="A3080" s="62" t="s">
        <v>46</v>
      </c>
      <c r="B3080" s="19">
        <v>6941858</v>
      </c>
      <c r="C3080" s="19" t="s">
        <v>7569</v>
      </c>
      <c r="D3080" s="19">
        <v>377308</v>
      </c>
      <c r="E3080" s="19">
        <v>4595714</v>
      </c>
      <c r="F3080" s="19">
        <v>17</v>
      </c>
      <c r="G3080" s="36">
        <v>45630</v>
      </c>
      <c r="H3080" s="19">
        <v>0</v>
      </c>
      <c r="I3080" s="19">
        <v>1</v>
      </c>
      <c r="J3080" s="19">
        <v>0</v>
      </c>
      <c r="L3080" s="19">
        <v>1</v>
      </c>
      <c r="O3080" s="19">
        <v>1211413</v>
      </c>
      <c r="P3080" s="229">
        <v>45630.582962962966</v>
      </c>
      <c r="Q3080" s="19">
        <v>1211.413</v>
      </c>
      <c r="R3080" s="19" t="s">
        <v>43</v>
      </c>
      <c r="S3080" s="62" t="s">
        <v>46</v>
      </c>
    </row>
    <row r="3081" spans="1:19" x14ac:dyDescent="0.25">
      <c r="A3081" s="62" t="s">
        <v>46</v>
      </c>
      <c r="B3081" s="19">
        <v>6941858</v>
      </c>
      <c r="C3081" s="19" t="s">
        <v>7569</v>
      </c>
      <c r="D3081" s="19">
        <v>377308</v>
      </c>
      <c r="E3081" s="19">
        <v>4595714</v>
      </c>
      <c r="F3081" s="19">
        <v>18</v>
      </c>
      <c r="G3081" s="36">
        <v>45630</v>
      </c>
      <c r="H3081" s="19">
        <v>1</v>
      </c>
      <c r="I3081" s="19">
        <v>0</v>
      </c>
      <c r="J3081" s="19">
        <v>0</v>
      </c>
      <c r="L3081" s="19">
        <v>1</v>
      </c>
      <c r="M3081" s="19">
        <v>431941</v>
      </c>
      <c r="N3081" s="19" t="s">
        <v>214</v>
      </c>
      <c r="O3081" s="19">
        <v>1424880</v>
      </c>
      <c r="P3081" s="229">
        <v>45630.599456018521</v>
      </c>
      <c r="Q3081" s="19">
        <v>1424.88</v>
      </c>
      <c r="R3081" s="19" t="s">
        <v>43</v>
      </c>
      <c r="S3081" s="62" t="s">
        <v>46</v>
      </c>
    </row>
    <row r="3082" spans="1:19" x14ac:dyDescent="0.25">
      <c r="A3082" s="62" t="s">
        <v>46</v>
      </c>
      <c r="B3082" s="19">
        <v>6941858</v>
      </c>
      <c r="C3082" s="19" t="s">
        <v>7569</v>
      </c>
      <c r="D3082" s="19">
        <v>377308</v>
      </c>
      <c r="E3082" s="19">
        <v>4595714</v>
      </c>
      <c r="F3082" s="19">
        <v>19</v>
      </c>
      <c r="G3082" s="36">
        <v>45630</v>
      </c>
      <c r="H3082" s="19">
        <v>0</v>
      </c>
      <c r="I3082" s="19">
        <v>0</v>
      </c>
      <c r="J3082" s="19">
        <v>1938</v>
      </c>
      <c r="K3082" s="19" t="s">
        <v>163</v>
      </c>
      <c r="L3082" s="19">
        <v>1</v>
      </c>
      <c r="M3082" s="19">
        <v>431941</v>
      </c>
      <c r="N3082" s="19" t="s">
        <v>214</v>
      </c>
      <c r="O3082" s="19">
        <v>126510</v>
      </c>
      <c r="P3082" s="229">
        <v>45630.600914351853</v>
      </c>
      <c r="Q3082" s="19">
        <v>126.51</v>
      </c>
      <c r="R3082" s="19" t="s">
        <v>43</v>
      </c>
      <c r="S3082" s="62" t="s">
        <v>46</v>
      </c>
    </row>
    <row r="3083" spans="1:19" x14ac:dyDescent="0.25">
      <c r="A3083" s="62" t="s">
        <v>46</v>
      </c>
      <c r="B3083" s="19">
        <v>6941858</v>
      </c>
      <c r="C3083" s="19" t="s">
        <v>7569</v>
      </c>
      <c r="D3083" s="19">
        <v>377308</v>
      </c>
      <c r="E3083" s="19">
        <v>4595714</v>
      </c>
      <c r="F3083" s="19">
        <v>20</v>
      </c>
      <c r="G3083" s="36">
        <v>45630</v>
      </c>
      <c r="H3083" s="19">
        <v>0</v>
      </c>
      <c r="I3083" s="19">
        <v>1</v>
      </c>
      <c r="J3083" s="19">
        <v>0</v>
      </c>
      <c r="L3083" s="19">
        <v>1</v>
      </c>
      <c r="O3083" s="19">
        <v>2166630</v>
      </c>
      <c r="P3083" s="229">
        <v>45630.62599537037</v>
      </c>
      <c r="Q3083" s="19">
        <v>2166.63</v>
      </c>
      <c r="R3083" s="19" t="s">
        <v>43</v>
      </c>
      <c r="S3083" s="62" t="s">
        <v>46</v>
      </c>
    </row>
    <row r="3084" spans="1:19" x14ac:dyDescent="0.25">
      <c r="A3084" s="62" t="s">
        <v>46</v>
      </c>
      <c r="B3084" s="19">
        <v>6941858</v>
      </c>
      <c r="C3084" s="19" t="s">
        <v>7569</v>
      </c>
      <c r="D3084" s="19">
        <v>377308</v>
      </c>
      <c r="E3084" s="19">
        <v>4595714</v>
      </c>
      <c r="F3084" s="19">
        <v>21</v>
      </c>
      <c r="G3084" s="36">
        <v>45630</v>
      </c>
      <c r="H3084" s="19">
        <v>0</v>
      </c>
      <c r="I3084" s="19">
        <v>0</v>
      </c>
      <c r="J3084" s="19">
        <v>1934</v>
      </c>
      <c r="K3084" s="19" t="s">
        <v>160</v>
      </c>
      <c r="L3084" s="19">
        <v>1</v>
      </c>
      <c r="O3084" s="19">
        <v>932520</v>
      </c>
      <c r="P3084" s="229">
        <v>45630.636782407404</v>
      </c>
      <c r="Q3084" s="19">
        <v>932.52</v>
      </c>
      <c r="R3084" s="19" t="s">
        <v>43</v>
      </c>
      <c r="S3084" s="62" t="s">
        <v>46</v>
      </c>
    </row>
    <row r="3085" spans="1:19" x14ac:dyDescent="0.25">
      <c r="A3085" s="62" t="s">
        <v>46</v>
      </c>
      <c r="B3085" s="19">
        <v>6941858</v>
      </c>
      <c r="C3085" s="19" t="s">
        <v>7569</v>
      </c>
      <c r="D3085" s="19">
        <v>377308</v>
      </c>
      <c r="E3085" s="19">
        <v>4595714</v>
      </c>
      <c r="F3085" s="19">
        <v>22</v>
      </c>
      <c r="G3085" s="36">
        <v>45630</v>
      </c>
      <c r="H3085" s="19">
        <v>0</v>
      </c>
      <c r="I3085" s="19">
        <v>1</v>
      </c>
      <c r="J3085" s="19">
        <v>0</v>
      </c>
      <c r="L3085" s="19">
        <v>1</v>
      </c>
      <c r="O3085" s="19">
        <v>2816487</v>
      </c>
      <c r="P3085" s="229">
        <v>45630.669386574074</v>
      </c>
      <c r="Q3085" s="19">
        <v>2816.4870000000001</v>
      </c>
      <c r="R3085" s="19" t="s">
        <v>43</v>
      </c>
      <c r="S3085" s="62" t="s">
        <v>46</v>
      </c>
    </row>
    <row r="3086" spans="1:19" x14ac:dyDescent="0.25">
      <c r="A3086" s="62" t="s">
        <v>46</v>
      </c>
      <c r="B3086" s="19">
        <v>6941858</v>
      </c>
      <c r="C3086" s="19" t="s">
        <v>7569</v>
      </c>
      <c r="D3086" s="19">
        <v>377308</v>
      </c>
      <c r="E3086" s="19">
        <v>4595714</v>
      </c>
      <c r="F3086" s="19">
        <v>23</v>
      </c>
      <c r="G3086" s="36">
        <v>45630</v>
      </c>
      <c r="H3086" s="19">
        <v>0</v>
      </c>
      <c r="I3086" s="19">
        <v>0</v>
      </c>
      <c r="J3086" s="19">
        <v>-3</v>
      </c>
      <c r="K3086" s="19" t="s">
        <v>185</v>
      </c>
      <c r="L3086" s="19">
        <v>1</v>
      </c>
      <c r="O3086" s="19">
        <v>6750</v>
      </c>
      <c r="P3086" s="229">
        <v>45630.66946759259</v>
      </c>
      <c r="Q3086" s="19">
        <v>6.75</v>
      </c>
      <c r="R3086" s="19" t="s">
        <v>43</v>
      </c>
      <c r="S3086" s="62" t="s">
        <v>46</v>
      </c>
    </row>
    <row r="3087" spans="1:19" x14ac:dyDescent="0.25">
      <c r="A3087" s="62" t="s">
        <v>46</v>
      </c>
      <c r="B3087" s="19">
        <v>6941858</v>
      </c>
      <c r="C3087" s="19" t="s">
        <v>7569</v>
      </c>
      <c r="D3087" s="19">
        <v>377308</v>
      </c>
      <c r="E3087" s="19">
        <v>4595714</v>
      </c>
      <c r="F3087" s="19">
        <v>24</v>
      </c>
      <c r="G3087" s="36">
        <v>45630</v>
      </c>
      <c r="H3087" s="19">
        <v>1</v>
      </c>
      <c r="I3087" s="19">
        <v>0</v>
      </c>
      <c r="J3087" s="19">
        <v>0</v>
      </c>
      <c r="L3087" s="19">
        <v>1</v>
      </c>
      <c r="M3087" s="19">
        <v>4010427</v>
      </c>
      <c r="N3087" s="19" t="s">
        <v>215</v>
      </c>
      <c r="O3087" s="19">
        <v>102563</v>
      </c>
      <c r="P3087" s="229">
        <v>45630.670648148145</v>
      </c>
      <c r="Q3087" s="19">
        <v>102.563</v>
      </c>
      <c r="R3087" s="19" t="s">
        <v>43</v>
      </c>
      <c r="S3087" s="62" t="s">
        <v>46</v>
      </c>
    </row>
    <row r="3088" spans="1:19" x14ac:dyDescent="0.25">
      <c r="A3088" s="62" t="s">
        <v>46</v>
      </c>
      <c r="B3088" s="19">
        <v>6941858</v>
      </c>
      <c r="C3088" s="19" t="s">
        <v>7569</v>
      </c>
      <c r="D3088" s="19">
        <v>377308</v>
      </c>
      <c r="E3088" s="19">
        <v>4595714</v>
      </c>
      <c r="F3088" s="19">
        <v>25</v>
      </c>
      <c r="G3088" s="36">
        <v>45630</v>
      </c>
      <c r="H3088" s="19">
        <v>0</v>
      </c>
      <c r="I3088" s="19">
        <v>0</v>
      </c>
      <c r="J3088" s="19">
        <v>1938</v>
      </c>
      <c r="K3088" s="19" t="s">
        <v>163</v>
      </c>
      <c r="L3088" s="19">
        <v>1</v>
      </c>
      <c r="M3088" s="19">
        <v>4010427</v>
      </c>
      <c r="N3088" s="19" t="s">
        <v>215</v>
      </c>
      <c r="O3088" s="19">
        <v>87917</v>
      </c>
      <c r="P3088" s="229">
        <v>45630.671666666669</v>
      </c>
      <c r="Q3088" s="19">
        <v>87.917000000000002</v>
      </c>
      <c r="R3088" s="19" t="s">
        <v>43</v>
      </c>
      <c r="S3088" s="62" t="s">
        <v>46</v>
      </c>
    </row>
    <row r="3089" spans="1:19" x14ac:dyDescent="0.25">
      <c r="A3089" s="62" t="s">
        <v>46</v>
      </c>
      <c r="B3089" s="19">
        <v>6941858</v>
      </c>
      <c r="C3089" s="19" t="s">
        <v>7569</v>
      </c>
      <c r="D3089" s="19">
        <v>377308</v>
      </c>
      <c r="E3089" s="19">
        <v>4595714</v>
      </c>
      <c r="F3089" s="19">
        <v>26</v>
      </c>
      <c r="G3089" s="36">
        <v>45630</v>
      </c>
      <c r="H3089" s="19">
        <v>0</v>
      </c>
      <c r="I3089" s="19">
        <v>1</v>
      </c>
      <c r="J3089" s="19">
        <v>0</v>
      </c>
      <c r="L3089" s="19">
        <v>1</v>
      </c>
      <c r="O3089" s="19">
        <v>2460720</v>
      </c>
      <c r="P3089" s="229">
        <v>45630.700150462966</v>
      </c>
      <c r="Q3089" s="19">
        <v>2460.7199999999998</v>
      </c>
      <c r="R3089" s="19" t="s">
        <v>43</v>
      </c>
      <c r="S3089" s="62" t="s">
        <v>46</v>
      </c>
    </row>
    <row r="3090" spans="1:19" x14ac:dyDescent="0.25">
      <c r="A3090" s="62" t="s">
        <v>46</v>
      </c>
      <c r="B3090" s="19">
        <v>6941858</v>
      </c>
      <c r="C3090" s="19" t="s">
        <v>7569</v>
      </c>
      <c r="D3090" s="19">
        <v>377308</v>
      </c>
      <c r="E3090" s="19">
        <v>4595714</v>
      </c>
      <c r="F3090" s="19">
        <v>27</v>
      </c>
      <c r="G3090" s="36">
        <v>45630</v>
      </c>
      <c r="H3090" s="19">
        <v>0</v>
      </c>
      <c r="I3090" s="19">
        <v>0</v>
      </c>
      <c r="J3090" s="19">
        <v>-3</v>
      </c>
      <c r="K3090" s="19" t="s">
        <v>185</v>
      </c>
      <c r="L3090" s="19">
        <v>1</v>
      </c>
      <c r="O3090" s="19">
        <v>8607</v>
      </c>
      <c r="P3090" s="229">
        <v>45630.700243055559</v>
      </c>
      <c r="Q3090" s="19">
        <v>8.6069999999999993</v>
      </c>
      <c r="R3090" s="19" t="s">
        <v>43</v>
      </c>
      <c r="S3090" s="62" t="s">
        <v>46</v>
      </c>
    </row>
    <row r="3091" spans="1:19" x14ac:dyDescent="0.25">
      <c r="A3091" s="62" t="s">
        <v>46</v>
      </c>
      <c r="B3091" s="19">
        <v>6941858</v>
      </c>
      <c r="C3091" s="19" t="s">
        <v>7569</v>
      </c>
      <c r="D3091" s="19">
        <v>377308</v>
      </c>
      <c r="E3091" s="19">
        <v>4595714</v>
      </c>
      <c r="F3091" s="19">
        <v>28</v>
      </c>
      <c r="G3091" s="36">
        <v>45630</v>
      </c>
      <c r="H3091" s="19">
        <v>1</v>
      </c>
      <c r="I3091" s="19">
        <v>0</v>
      </c>
      <c r="J3091" s="19">
        <v>0</v>
      </c>
      <c r="L3091" s="19">
        <v>1</v>
      </c>
      <c r="M3091" s="19">
        <v>4010427</v>
      </c>
      <c r="N3091" s="19" t="s">
        <v>215</v>
      </c>
      <c r="O3091" s="19">
        <v>657013</v>
      </c>
      <c r="P3091" s="229">
        <v>45630.70784722222</v>
      </c>
      <c r="Q3091" s="19">
        <v>657.01300000000003</v>
      </c>
      <c r="R3091" s="19" t="s">
        <v>43</v>
      </c>
      <c r="S3091" s="62" t="s">
        <v>46</v>
      </c>
    </row>
    <row r="3092" spans="1:19" x14ac:dyDescent="0.25">
      <c r="A3092" s="62" t="s">
        <v>46</v>
      </c>
      <c r="B3092" s="19">
        <v>6941858</v>
      </c>
      <c r="C3092" s="19" t="s">
        <v>7569</v>
      </c>
      <c r="D3092" s="19">
        <v>377308</v>
      </c>
      <c r="E3092" s="19">
        <v>4595714</v>
      </c>
      <c r="F3092" s="19">
        <v>29</v>
      </c>
      <c r="G3092" s="36">
        <v>45630</v>
      </c>
      <c r="H3092" s="19">
        <v>0</v>
      </c>
      <c r="I3092" s="19">
        <v>0</v>
      </c>
      <c r="J3092" s="19">
        <v>1938</v>
      </c>
      <c r="K3092" s="19" t="s">
        <v>163</v>
      </c>
      <c r="L3092" s="19">
        <v>1</v>
      </c>
      <c r="M3092" s="19">
        <v>4010427</v>
      </c>
      <c r="N3092" s="19" t="s">
        <v>215</v>
      </c>
      <c r="O3092" s="19">
        <v>306723</v>
      </c>
      <c r="P3092" s="229">
        <v>45630.711400462962</v>
      </c>
      <c r="Q3092" s="19">
        <v>306.72300000000001</v>
      </c>
      <c r="R3092" s="19" t="s">
        <v>43</v>
      </c>
      <c r="S3092" s="62" t="s">
        <v>46</v>
      </c>
    </row>
    <row r="3093" spans="1:19" x14ac:dyDescent="0.25">
      <c r="A3093" s="62" t="s">
        <v>46</v>
      </c>
      <c r="B3093" s="19">
        <v>6941858</v>
      </c>
      <c r="C3093" s="19" t="s">
        <v>7569</v>
      </c>
      <c r="D3093" s="19">
        <v>377308</v>
      </c>
      <c r="E3093" s="19">
        <v>4595714</v>
      </c>
      <c r="F3093" s="19">
        <v>30</v>
      </c>
      <c r="G3093" s="36">
        <v>45630</v>
      </c>
      <c r="H3093" s="19">
        <v>0</v>
      </c>
      <c r="I3093" s="19">
        <v>1</v>
      </c>
      <c r="J3093" s="19">
        <v>0</v>
      </c>
      <c r="L3093" s="19">
        <v>1</v>
      </c>
      <c r="O3093" s="19">
        <v>197914</v>
      </c>
      <c r="P3093" s="229">
        <v>45630.713692129626</v>
      </c>
      <c r="Q3093" s="19">
        <v>197.91399999999999</v>
      </c>
      <c r="R3093" s="19" t="s">
        <v>43</v>
      </c>
      <c r="S3093" s="62" t="s">
        <v>46</v>
      </c>
    </row>
    <row r="3094" spans="1:19" x14ac:dyDescent="0.25">
      <c r="A3094" s="62" t="s">
        <v>46</v>
      </c>
      <c r="B3094" s="19">
        <v>6941858</v>
      </c>
      <c r="C3094" s="19" t="s">
        <v>7569</v>
      </c>
      <c r="D3094" s="19">
        <v>377308</v>
      </c>
      <c r="E3094" s="19">
        <v>4595714</v>
      </c>
      <c r="F3094" s="19">
        <v>31</v>
      </c>
      <c r="G3094" s="36">
        <v>45630</v>
      </c>
      <c r="H3094" s="19">
        <v>0</v>
      </c>
      <c r="I3094" s="19">
        <v>0</v>
      </c>
      <c r="J3094" s="19">
        <v>0</v>
      </c>
      <c r="L3094" s="19">
        <v>2</v>
      </c>
      <c r="O3094" s="19">
        <v>0</v>
      </c>
      <c r="P3094" s="229">
        <v>45630.713692129626</v>
      </c>
      <c r="Q3094" s="19">
        <v>0</v>
      </c>
      <c r="R3094" s="19" t="s">
        <v>43</v>
      </c>
      <c r="S3094" s="62" t="s">
        <v>46</v>
      </c>
    </row>
    <row r="3095" spans="1:19" x14ac:dyDescent="0.25">
      <c r="A3095" s="62" t="s">
        <v>46</v>
      </c>
      <c r="B3095" s="19">
        <v>6941858</v>
      </c>
      <c r="C3095" s="19" t="s">
        <v>7569</v>
      </c>
      <c r="D3095" s="19">
        <v>377308</v>
      </c>
      <c r="E3095" s="19">
        <v>4595714</v>
      </c>
      <c r="F3095" s="19">
        <v>1</v>
      </c>
      <c r="G3095" s="36">
        <v>45631</v>
      </c>
      <c r="H3095" s="19">
        <v>0</v>
      </c>
      <c r="I3095" s="19">
        <v>0</v>
      </c>
      <c r="J3095" s="19">
        <v>0</v>
      </c>
      <c r="L3095" s="19">
        <v>0</v>
      </c>
      <c r="O3095" s="19">
        <v>3</v>
      </c>
      <c r="P3095" s="229">
        <v>45631.329074074078</v>
      </c>
      <c r="Q3095" s="19">
        <v>3.0000000000000001E-3</v>
      </c>
      <c r="R3095" s="19" t="s">
        <v>43</v>
      </c>
      <c r="S3095" s="62" t="s">
        <v>46</v>
      </c>
    </row>
    <row r="3096" spans="1:19" x14ac:dyDescent="0.25">
      <c r="A3096" s="62" t="s">
        <v>46</v>
      </c>
      <c r="B3096" s="19">
        <v>6941858</v>
      </c>
      <c r="C3096" s="19" t="s">
        <v>7569</v>
      </c>
      <c r="D3096" s="19">
        <v>377308</v>
      </c>
      <c r="E3096" s="19">
        <v>4595714</v>
      </c>
      <c r="F3096" s="19">
        <v>2</v>
      </c>
      <c r="G3096" s="36">
        <v>45631</v>
      </c>
      <c r="H3096" s="19">
        <v>0</v>
      </c>
      <c r="I3096" s="19">
        <v>0</v>
      </c>
      <c r="J3096" s="19">
        <v>0</v>
      </c>
      <c r="L3096" s="19">
        <v>1</v>
      </c>
      <c r="O3096" s="19">
        <v>3600</v>
      </c>
      <c r="P3096" s="229">
        <v>45631.32912037037</v>
      </c>
      <c r="Q3096" s="19">
        <v>3.6</v>
      </c>
      <c r="R3096" s="19" t="s">
        <v>43</v>
      </c>
      <c r="S3096" s="62" t="s">
        <v>46</v>
      </c>
    </row>
    <row r="3097" spans="1:19" x14ac:dyDescent="0.25">
      <c r="A3097" s="62" t="s">
        <v>46</v>
      </c>
      <c r="B3097" s="19">
        <v>6941858</v>
      </c>
      <c r="C3097" s="19" t="s">
        <v>7569</v>
      </c>
      <c r="D3097" s="19">
        <v>377308</v>
      </c>
      <c r="E3097" s="19">
        <v>4595714</v>
      </c>
      <c r="F3097" s="19">
        <v>3</v>
      </c>
      <c r="G3097" s="36">
        <v>45631</v>
      </c>
      <c r="H3097" s="19">
        <v>0</v>
      </c>
      <c r="I3097" s="19">
        <v>0</v>
      </c>
      <c r="J3097" s="19">
        <v>1936</v>
      </c>
      <c r="K3097" s="19" t="s">
        <v>164</v>
      </c>
      <c r="L3097" s="19">
        <v>1</v>
      </c>
      <c r="O3097" s="19">
        <v>605720</v>
      </c>
      <c r="P3097" s="229">
        <v>45631.336134259262</v>
      </c>
      <c r="Q3097" s="19">
        <v>605.72</v>
      </c>
      <c r="R3097" s="19" t="s">
        <v>43</v>
      </c>
      <c r="S3097" s="62" t="s">
        <v>46</v>
      </c>
    </row>
    <row r="3098" spans="1:19" x14ac:dyDescent="0.25">
      <c r="A3098" s="62" t="s">
        <v>46</v>
      </c>
      <c r="B3098" s="19">
        <v>6941858</v>
      </c>
      <c r="C3098" s="19" t="s">
        <v>7569</v>
      </c>
      <c r="D3098" s="19">
        <v>377308</v>
      </c>
      <c r="E3098" s="19">
        <v>4595714</v>
      </c>
      <c r="F3098" s="19">
        <v>4</v>
      </c>
      <c r="G3098" s="36">
        <v>45631</v>
      </c>
      <c r="H3098" s="19">
        <v>0</v>
      </c>
      <c r="I3098" s="19">
        <v>1</v>
      </c>
      <c r="J3098" s="19">
        <v>0</v>
      </c>
      <c r="L3098" s="19">
        <v>1</v>
      </c>
      <c r="O3098" s="19">
        <v>2754197</v>
      </c>
      <c r="P3098" s="229">
        <v>45631.368009259262</v>
      </c>
      <c r="Q3098" s="19">
        <v>2754.1970000000001</v>
      </c>
      <c r="R3098" s="19" t="s">
        <v>43</v>
      </c>
      <c r="S3098" s="62" t="s">
        <v>46</v>
      </c>
    </row>
    <row r="3099" spans="1:19" x14ac:dyDescent="0.25">
      <c r="A3099" s="62" t="s">
        <v>46</v>
      </c>
      <c r="B3099" s="19">
        <v>6941858</v>
      </c>
      <c r="C3099" s="19" t="s">
        <v>7569</v>
      </c>
      <c r="D3099" s="19">
        <v>377308</v>
      </c>
      <c r="E3099" s="19">
        <v>4595714</v>
      </c>
      <c r="F3099" s="19">
        <v>5</v>
      </c>
      <c r="G3099" s="36">
        <v>45631</v>
      </c>
      <c r="H3099" s="19">
        <v>0</v>
      </c>
      <c r="I3099" s="19">
        <v>0</v>
      </c>
      <c r="J3099" s="19">
        <v>-3</v>
      </c>
      <c r="K3099" s="19" t="s">
        <v>185</v>
      </c>
      <c r="L3099" s="19">
        <v>1</v>
      </c>
      <c r="O3099" s="19">
        <v>4196</v>
      </c>
      <c r="P3099" s="229">
        <v>45631.368055555555</v>
      </c>
      <c r="Q3099" s="19">
        <v>4.1959999999999997</v>
      </c>
      <c r="R3099" s="19" t="s">
        <v>43</v>
      </c>
      <c r="S3099" s="62" t="s">
        <v>46</v>
      </c>
    </row>
    <row r="3100" spans="1:19" x14ac:dyDescent="0.25">
      <c r="A3100" s="62" t="s">
        <v>46</v>
      </c>
      <c r="B3100" s="19">
        <v>6941858</v>
      </c>
      <c r="C3100" s="19" t="s">
        <v>7569</v>
      </c>
      <c r="D3100" s="19">
        <v>377308</v>
      </c>
      <c r="E3100" s="19">
        <v>4595714</v>
      </c>
      <c r="F3100" s="19">
        <v>6</v>
      </c>
      <c r="G3100" s="36">
        <v>45631</v>
      </c>
      <c r="H3100" s="19">
        <v>1</v>
      </c>
      <c r="I3100" s="19">
        <v>0</v>
      </c>
      <c r="J3100" s="19">
        <v>0</v>
      </c>
      <c r="L3100" s="19">
        <v>1</v>
      </c>
      <c r="M3100" s="19">
        <v>4010427</v>
      </c>
      <c r="N3100" s="19" t="s">
        <v>215</v>
      </c>
      <c r="O3100" s="19">
        <v>156057</v>
      </c>
      <c r="P3100" s="229">
        <v>45631.36986111111</v>
      </c>
      <c r="Q3100" s="19">
        <v>156.05699999999999</v>
      </c>
      <c r="R3100" s="19" t="s">
        <v>43</v>
      </c>
      <c r="S3100" s="62" t="s">
        <v>46</v>
      </c>
    </row>
    <row r="3101" spans="1:19" x14ac:dyDescent="0.25">
      <c r="A3101" s="62" t="s">
        <v>46</v>
      </c>
      <c r="B3101" s="19">
        <v>6941858</v>
      </c>
      <c r="C3101" s="19" t="s">
        <v>7569</v>
      </c>
      <c r="D3101" s="19">
        <v>377308</v>
      </c>
      <c r="E3101" s="19">
        <v>4595714</v>
      </c>
      <c r="F3101" s="19">
        <v>7</v>
      </c>
      <c r="G3101" s="36">
        <v>45631</v>
      </c>
      <c r="H3101" s="19">
        <v>0</v>
      </c>
      <c r="I3101" s="19">
        <v>0</v>
      </c>
      <c r="J3101" s="19">
        <v>1938</v>
      </c>
      <c r="K3101" s="19" t="s">
        <v>163</v>
      </c>
      <c r="L3101" s="19">
        <v>1</v>
      </c>
      <c r="M3101" s="19">
        <v>4010427</v>
      </c>
      <c r="N3101" s="19" t="s">
        <v>215</v>
      </c>
      <c r="O3101" s="19">
        <v>45147</v>
      </c>
      <c r="P3101" s="229">
        <v>45631.370381944442</v>
      </c>
      <c r="Q3101" s="19">
        <v>45.146999999999998</v>
      </c>
      <c r="R3101" s="19" t="s">
        <v>43</v>
      </c>
      <c r="S3101" s="62" t="s">
        <v>46</v>
      </c>
    </row>
    <row r="3102" spans="1:19" x14ac:dyDescent="0.25">
      <c r="A3102" s="62" t="s">
        <v>46</v>
      </c>
      <c r="B3102" s="19">
        <v>6941858</v>
      </c>
      <c r="C3102" s="19" t="s">
        <v>7569</v>
      </c>
      <c r="D3102" s="19">
        <v>377308</v>
      </c>
      <c r="E3102" s="19">
        <v>4595714</v>
      </c>
      <c r="F3102" s="19">
        <v>8</v>
      </c>
      <c r="G3102" s="36">
        <v>45631</v>
      </c>
      <c r="H3102" s="19">
        <v>0</v>
      </c>
      <c r="I3102" s="19">
        <v>1</v>
      </c>
      <c r="J3102" s="19">
        <v>0</v>
      </c>
      <c r="L3102" s="19">
        <v>1</v>
      </c>
      <c r="O3102" s="19">
        <v>1621220</v>
      </c>
      <c r="P3102" s="229">
        <v>45631.389143518521</v>
      </c>
      <c r="Q3102" s="19">
        <v>1621.22</v>
      </c>
      <c r="R3102" s="19" t="s">
        <v>43</v>
      </c>
      <c r="S3102" s="62" t="s">
        <v>46</v>
      </c>
    </row>
    <row r="3103" spans="1:19" x14ac:dyDescent="0.25">
      <c r="A3103" s="62" t="s">
        <v>46</v>
      </c>
      <c r="B3103" s="19">
        <v>6941858</v>
      </c>
      <c r="C3103" s="19" t="s">
        <v>7569</v>
      </c>
      <c r="D3103" s="19">
        <v>377308</v>
      </c>
      <c r="E3103" s="19">
        <v>4595714</v>
      </c>
      <c r="F3103" s="19">
        <v>9</v>
      </c>
      <c r="G3103" s="36">
        <v>45631</v>
      </c>
      <c r="H3103" s="19">
        <v>0</v>
      </c>
      <c r="I3103" s="19">
        <v>0</v>
      </c>
      <c r="J3103" s="19">
        <v>1936</v>
      </c>
      <c r="K3103" s="19" t="s">
        <v>164</v>
      </c>
      <c r="L3103" s="19">
        <v>1</v>
      </c>
      <c r="O3103" s="19">
        <v>6053686</v>
      </c>
      <c r="P3103" s="229">
        <v>45631.45921296296</v>
      </c>
      <c r="Q3103" s="19">
        <v>6053.6859999999997</v>
      </c>
      <c r="R3103" s="19" t="s">
        <v>43</v>
      </c>
      <c r="S3103" s="62" t="s">
        <v>46</v>
      </c>
    </row>
    <row r="3104" spans="1:19" x14ac:dyDescent="0.25">
      <c r="A3104" s="62" t="s">
        <v>46</v>
      </c>
      <c r="B3104" s="19">
        <v>6941858</v>
      </c>
      <c r="C3104" s="19" t="s">
        <v>7569</v>
      </c>
      <c r="D3104" s="19">
        <v>377308</v>
      </c>
      <c r="E3104" s="19">
        <v>4595714</v>
      </c>
      <c r="F3104" s="19">
        <v>10</v>
      </c>
      <c r="G3104" s="36">
        <v>45631</v>
      </c>
      <c r="H3104" s="19">
        <v>0</v>
      </c>
      <c r="I3104" s="19">
        <v>1</v>
      </c>
      <c r="J3104" s="19">
        <v>0</v>
      </c>
      <c r="L3104" s="19">
        <v>1</v>
      </c>
      <c r="O3104" s="19">
        <v>2400274</v>
      </c>
      <c r="P3104" s="229">
        <v>45631.486990740741</v>
      </c>
      <c r="Q3104" s="19">
        <v>2400.2739999999999</v>
      </c>
      <c r="R3104" s="19" t="s">
        <v>43</v>
      </c>
      <c r="S3104" s="62" t="s">
        <v>46</v>
      </c>
    </row>
    <row r="3105" spans="1:19" x14ac:dyDescent="0.25">
      <c r="A3105" s="62" t="s">
        <v>46</v>
      </c>
      <c r="B3105" s="19">
        <v>6941858</v>
      </c>
      <c r="C3105" s="19" t="s">
        <v>7569</v>
      </c>
      <c r="D3105" s="19">
        <v>377308</v>
      </c>
      <c r="E3105" s="19">
        <v>4595714</v>
      </c>
      <c r="F3105" s="19">
        <v>11</v>
      </c>
      <c r="G3105" s="36">
        <v>45631</v>
      </c>
      <c r="H3105" s="19">
        <v>0</v>
      </c>
      <c r="I3105" s="19">
        <v>0</v>
      </c>
      <c r="J3105" s="19">
        <v>1934</v>
      </c>
      <c r="K3105" s="19" t="s">
        <v>160</v>
      </c>
      <c r="L3105" s="19">
        <v>1</v>
      </c>
      <c r="O3105" s="19">
        <v>698740</v>
      </c>
      <c r="P3105" s="229">
        <v>45631.495081018518</v>
      </c>
      <c r="Q3105" s="19">
        <v>698.74</v>
      </c>
      <c r="R3105" s="19" t="s">
        <v>43</v>
      </c>
      <c r="S3105" s="62" t="s">
        <v>46</v>
      </c>
    </row>
    <row r="3106" spans="1:19" x14ac:dyDescent="0.25">
      <c r="A3106" s="62" t="s">
        <v>46</v>
      </c>
      <c r="B3106" s="19">
        <v>6941858</v>
      </c>
      <c r="C3106" s="19" t="s">
        <v>7569</v>
      </c>
      <c r="D3106" s="19">
        <v>377308</v>
      </c>
      <c r="E3106" s="19">
        <v>4595714</v>
      </c>
      <c r="F3106" s="19">
        <v>12</v>
      </c>
      <c r="G3106" s="36">
        <v>45631</v>
      </c>
      <c r="H3106" s="19">
        <v>0</v>
      </c>
      <c r="I3106" s="19">
        <v>1</v>
      </c>
      <c r="J3106" s="19">
        <v>0</v>
      </c>
      <c r="L3106" s="19">
        <v>1</v>
      </c>
      <c r="O3106" s="19">
        <v>1649746</v>
      </c>
      <c r="P3106" s="229">
        <v>45631.514178240737</v>
      </c>
      <c r="Q3106" s="19">
        <v>1649.7460000000001</v>
      </c>
      <c r="R3106" s="19" t="s">
        <v>43</v>
      </c>
      <c r="S3106" s="62" t="s">
        <v>46</v>
      </c>
    </row>
    <row r="3107" spans="1:19" x14ac:dyDescent="0.25">
      <c r="A3107" s="62" t="s">
        <v>46</v>
      </c>
      <c r="B3107" s="19">
        <v>6941858</v>
      </c>
      <c r="C3107" s="19" t="s">
        <v>7569</v>
      </c>
      <c r="D3107" s="19">
        <v>377308</v>
      </c>
      <c r="E3107" s="19">
        <v>4595714</v>
      </c>
      <c r="F3107" s="19">
        <v>13</v>
      </c>
      <c r="G3107" s="36">
        <v>45631</v>
      </c>
      <c r="H3107" s="19">
        <v>0</v>
      </c>
      <c r="I3107" s="19">
        <v>0</v>
      </c>
      <c r="J3107" s="19">
        <v>-3</v>
      </c>
      <c r="K3107" s="19" t="s">
        <v>185</v>
      </c>
      <c r="L3107" s="19">
        <v>1</v>
      </c>
      <c r="O3107" s="19">
        <v>5374</v>
      </c>
      <c r="P3107" s="229">
        <v>45631.514236111114</v>
      </c>
      <c r="Q3107" s="19">
        <v>5.3739999999999997</v>
      </c>
      <c r="R3107" s="19" t="s">
        <v>43</v>
      </c>
      <c r="S3107" s="62" t="s">
        <v>46</v>
      </c>
    </row>
    <row r="3108" spans="1:19" x14ac:dyDescent="0.25">
      <c r="A3108" s="62" t="s">
        <v>46</v>
      </c>
      <c r="B3108" s="19">
        <v>6941858</v>
      </c>
      <c r="C3108" s="19" t="s">
        <v>7569</v>
      </c>
      <c r="D3108" s="19">
        <v>377308</v>
      </c>
      <c r="E3108" s="19">
        <v>4595714</v>
      </c>
      <c r="F3108" s="19">
        <v>14</v>
      </c>
      <c r="G3108" s="36">
        <v>45631</v>
      </c>
      <c r="H3108" s="19">
        <v>1</v>
      </c>
      <c r="I3108" s="19">
        <v>0</v>
      </c>
      <c r="J3108" s="19">
        <v>0</v>
      </c>
      <c r="L3108" s="19">
        <v>1</v>
      </c>
      <c r="M3108" s="19">
        <v>4010427</v>
      </c>
      <c r="N3108" s="19" t="s">
        <v>215</v>
      </c>
      <c r="O3108" s="19">
        <v>174083</v>
      </c>
      <c r="P3108" s="229">
        <v>45631.516250000001</v>
      </c>
      <c r="Q3108" s="19">
        <v>174.083</v>
      </c>
      <c r="R3108" s="19" t="s">
        <v>43</v>
      </c>
      <c r="S3108" s="62" t="s">
        <v>46</v>
      </c>
    </row>
    <row r="3109" spans="1:19" x14ac:dyDescent="0.25">
      <c r="A3109" s="62" t="s">
        <v>46</v>
      </c>
      <c r="B3109" s="19">
        <v>6941858</v>
      </c>
      <c r="C3109" s="19" t="s">
        <v>7569</v>
      </c>
      <c r="D3109" s="19">
        <v>377308</v>
      </c>
      <c r="E3109" s="19">
        <v>4595714</v>
      </c>
      <c r="F3109" s="19">
        <v>15</v>
      </c>
      <c r="G3109" s="36">
        <v>45631</v>
      </c>
      <c r="H3109" s="19">
        <v>0</v>
      </c>
      <c r="I3109" s="19">
        <v>0</v>
      </c>
      <c r="J3109" s="19">
        <v>1938</v>
      </c>
      <c r="K3109" s="19" t="s">
        <v>163</v>
      </c>
      <c r="L3109" s="19">
        <v>1</v>
      </c>
      <c r="M3109" s="19">
        <v>4010427</v>
      </c>
      <c r="N3109" s="19" t="s">
        <v>215</v>
      </c>
      <c r="O3109" s="19">
        <v>411283</v>
      </c>
      <c r="P3109" s="229">
        <v>45631.521018518521</v>
      </c>
      <c r="Q3109" s="19">
        <v>411.28300000000002</v>
      </c>
      <c r="R3109" s="19" t="s">
        <v>43</v>
      </c>
      <c r="S3109" s="62" t="s">
        <v>46</v>
      </c>
    </row>
    <row r="3110" spans="1:19" x14ac:dyDescent="0.25">
      <c r="A3110" s="62" t="s">
        <v>46</v>
      </c>
      <c r="B3110" s="19">
        <v>6941858</v>
      </c>
      <c r="C3110" s="19" t="s">
        <v>7569</v>
      </c>
      <c r="D3110" s="19">
        <v>377308</v>
      </c>
      <c r="E3110" s="19">
        <v>4595714</v>
      </c>
      <c r="F3110" s="19">
        <v>16</v>
      </c>
      <c r="G3110" s="36">
        <v>45631</v>
      </c>
      <c r="H3110" s="19">
        <v>0</v>
      </c>
      <c r="I3110" s="19">
        <v>1</v>
      </c>
      <c r="J3110" s="19">
        <v>0</v>
      </c>
      <c r="L3110" s="19">
        <v>1</v>
      </c>
      <c r="O3110" s="19">
        <v>165127</v>
      </c>
      <c r="P3110" s="229">
        <v>45631.522928240738</v>
      </c>
      <c r="Q3110" s="19">
        <v>165.12700000000001</v>
      </c>
      <c r="R3110" s="19" t="s">
        <v>43</v>
      </c>
      <c r="S3110" s="62" t="s">
        <v>46</v>
      </c>
    </row>
    <row r="3111" spans="1:19" x14ac:dyDescent="0.25">
      <c r="A3111" s="62" t="s">
        <v>46</v>
      </c>
      <c r="B3111" s="19">
        <v>6941858</v>
      </c>
      <c r="C3111" s="19" t="s">
        <v>7569</v>
      </c>
      <c r="D3111" s="19">
        <v>377308</v>
      </c>
      <c r="E3111" s="19">
        <v>4595714</v>
      </c>
      <c r="F3111" s="19">
        <v>17</v>
      </c>
      <c r="G3111" s="36">
        <v>45631</v>
      </c>
      <c r="H3111" s="19">
        <v>0</v>
      </c>
      <c r="I3111" s="19">
        <v>0</v>
      </c>
      <c r="J3111" s="19">
        <v>1933</v>
      </c>
      <c r="K3111" s="19" t="s">
        <v>167</v>
      </c>
      <c r="L3111" s="19">
        <v>1</v>
      </c>
      <c r="O3111" s="19">
        <v>3561033</v>
      </c>
      <c r="P3111" s="229">
        <v>45631.564143518517</v>
      </c>
      <c r="Q3111" s="19">
        <v>3561.0329999999999</v>
      </c>
      <c r="R3111" s="19" t="s">
        <v>43</v>
      </c>
      <c r="S3111" s="62" t="s">
        <v>46</v>
      </c>
    </row>
    <row r="3112" spans="1:19" x14ac:dyDescent="0.25">
      <c r="A3112" s="62" t="s">
        <v>46</v>
      </c>
      <c r="B3112" s="19">
        <v>6941858</v>
      </c>
      <c r="C3112" s="19" t="s">
        <v>7569</v>
      </c>
      <c r="D3112" s="19">
        <v>377308</v>
      </c>
      <c r="E3112" s="19">
        <v>4595714</v>
      </c>
      <c r="F3112" s="19">
        <v>18</v>
      </c>
      <c r="G3112" s="36">
        <v>45631</v>
      </c>
      <c r="H3112" s="19">
        <v>0</v>
      </c>
      <c r="I3112" s="19">
        <v>1</v>
      </c>
      <c r="J3112" s="19">
        <v>0</v>
      </c>
      <c r="L3112" s="19">
        <v>1</v>
      </c>
      <c r="O3112" s="19">
        <v>968047</v>
      </c>
      <c r="P3112" s="229">
        <v>45631.57534722222</v>
      </c>
      <c r="Q3112" s="19">
        <v>968.04700000000003</v>
      </c>
      <c r="R3112" s="19" t="s">
        <v>43</v>
      </c>
      <c r="S3112" s="62" t="s">
        <v>46</v>
      </c>
    </row>
    <row r="3113" spans="1:19" x14ac:dyDescent="0.25">
      <c r="A3113" s="62" t="s">
        <v>46</v>
      </c>
      <c r="B3113" s="19">
        <v>6941858</v>
      </c>
      <c r="C3113" s="19" t="s">
        <v>7569</v>
      </c>
      <c r="D3113" s="19">
        <v>377308</v>
      </c>
      <c r="E3113" s="19">
        <v>4595714</v>
      </c>
      <c r="F3113" s="19">
        <v>19</v>
      </c>
      <c r="G3113" s="36">
        <v>45631</v>
      </c>
      <c r="H3113" s="19">
        <v>0</v>
      </c>
      <c r="I3113" s="19">
        <v>0</v>
      </c>
      <c r="J3113" s="19">
        <v>-3</v>
      </c>
      <c r="K3113" s="19" t="s">
        <v>185</v>
      </c>
      <c r="L3113" s="19">
        <v>1</v>
      </c>
      <c r="O3113" s="19">
        <v>9657</v>
      </c>
      <c r="P3113" s="229">
        <v>45631.575462962966</v>
      </c>
      <c r="Q3113" s="19">
        <v>9.657</v>
      </c>
      <c r="R3113" s="19" t="s">
        <v>43</v>
      </c>
      <c r="S3113" s="62" t="s">
        <v>46</v>
      </c>
    </row>
    <row r="3114" spans="1:19" x14ac:dyDescent="0.25">
      <c r="A3114" s="62" t="s">
        <v>46</v>
      </c>
      <c r="B3114" s="19">
        <v>6941858</v>
      </c>
      <c r="C3114" s="19" t="s">
        <v>7569</v>
      </c>
      <c r="D3114" s="19">
        <v>377308</v>
      </c>
      <c r="E3114" s="19">
        <v>4595714</v>
      </c>
      <c r="F3114" s="19">
        <v>20</v>
      </c>
      <c r="G3114" s="36">
        <v>45631</v>
      </c>
      <c r="H3114" s="19">
        <v>1</v>
      </c>
      <c r="I3114" s="19">
        <v>0</v>
      </c>
      <c r="J3114" s="19">
        <v>0</v>
      </c>
      <c r="L3114" s="19">
        <v>1</v>
      </c>
      <c r="M3114" s="19">
        <v>4010427</v>
      </c>
      <c r="N3114" s="19" t="s">
        <v>215</v>
      </c>
      <c r="O3114" s="19">
        <v>278900</v>
      </c>
      <c r="P3114" s="229">
        <v>45631.578680555554</v>
      </c>
      <c r="Q3114" s="19">
        <v>278.89999999999998</v>
      </c>
      <c r="R3114" s="19" t="s">
        <v>43</v>
      </c>
      <c r="S3114" s="62" t="s">
        <v>46</v>
      </c>
    </row>
    <row r="3115" spans="1:19" x14ac:dyDescent="0.25">
      <c r="A3115" s="62" t="s">
        <v>46</v>
      </c>
      <c r="B3115" s="19">
        <v>6941858</v>
      </c>
      <c r="C3115" s="19" t="s">
        <v>7569</v>
      </c>
      <c r="D3115" s="19">
        <v>377308</v>
      </c>
      <c r="E3115" s="19">
        <v>4595714</v>
      </c>
      <c r="F3115" s="19">
        <v>21</v>
      </c>
      <c r="G3115" s="36">
        <v>45631</v>
      </c>
      <c r="H3115" s="19">
        <v>0</v>
      </c>
      <c r="I3115" s="19">
        <v>0</v>
      </c>
      <c r="J3115" s="19">
        <v>1938</v>
      </c>
      <c r="K3115" s="19" t="s">
        <v>163</v>
      </c>
      <c r="L3115" s="19">
        <v>1</v>
      </c>
      <c r="M3115" s="19">
        <v>4010427</v>
      </c>
      <c r="N3115" s="19" t="s">
        <v>215</v>
      </c>
      <c r="O3115" s="19">
        <v>123103</v>
      </c>
      <c r="P3115" s="229">
        <v>45631.58011574074</v>
      </c>
      <c r="Q3115" s="19">
        <v>123.10299999999999</v>
      </c>
      <c r="R3115" s="19" t="s">
        <v>43</v>
      </c>
      <c r="S3115" s="62" t="s">
        <v>46</v>
      </c>
    </row>
    <row r="3116" spans="1:19" x14ac:dyDescent="0.25">
      <c r="A3116" s="62" t="s">
        <v>46</v>
      </c>
      <c r="B3116" s="19">
        <v>6941858</v>
      </c>
      <c r="C3116" s="19" t="s">
        <v>7569</v>
      </c>
      <c r="D3116" s="19">
        <v>377308</v>
      </c>
      <c r="E3116" s="19">
        <v>4595714</v>
      </c>
      <c r="F3116" s="19">
        <v>22</v>
      </c>
      <c r="G3116" s="36">
        <v>45631</v>
      </c>
      <c r="H3116" s="19">
        <v>0</v>
      </c>
      <c r="I3116" s="19">
        <v>1</v>
      </c>
      <c r="J3116" s="19">
        <v>0</v>
      </c>
      <c r="L3116" s="19">
        <v>1</v>
      </c>
      <c r="O3116" s="19">
        <v>1627373</v>
      </c>
      <c r="P3116" s="229">
        <v>45631.598946759259</v>
      </c>
      <c r="Q3116" s="19">
        <v>1627.373</v>
      </c>
      <c r="R3116" s="19" t="s">
        <v>43</v>
      </c>
      <c r="S3116" s="62" t="s">
        <v>46</v>
      </c>
    </row>
    <row r="3117" spans="1:19" x14ac:dyDescent="0.25">
      <c r="A3117" s="62" t="s">
        <v>46</v>
      </c>
      <c r="B3117" s="19">
        <v>6941858</v>
      </c>
      <c r="C3117" s="19" t="s">
        <v>7569</v>
      </c>
      <c r="D3117" s="19">
        <v>377308</v>
      </c>
      <c r="E3117" s="19">
        <v>4595714</v>
      </c>
      <c r="F3117" s="19">
        <v>23</v>
      </c>
      <c r="G3117" s="36">
        <v>45631</v>
      </c>
      <c r="H3117" s="19">
        <v>0</v>
      </c>
      <c r="I3117" s="19">
        <v>0</v>
      </c>
      <c r="J3117" s="19">
        <v>-3</v>
      </c>
      <c r="K3117" s="19" t="s">
        <v>185</v>
      </c>
      <c r="L3117" s="19">
        <v>1</v>
      </c>
      <c r="O3117" s="19">
        <v>8137</v>
      </c>
      <c r="P3117" s="229">
        <v>45631.599039351851</v>
      </c>
      <c r="Q3117" s="19">
        <v>8.1370000000000005</v>
      </c>
      <c r="R3117" s="19" t="s">
        <v>43</v>
      </c>
      <c r="S3117" s="62" t="s">
        <v>46</v>
      </c>
    </row>
    <row r="3118" spans="1:19" x14ac:dyDescent="0.25">
      <c r="A3118" s="62" t="s">
        <v>46</v>
      </c>
      <c r="B3118" s="19">
        <v>6941858</v>
      </c>
      <c r="C3118" s="19" t="s">
        <v>7569</v>
      </c>
      <c r="D3118" s="19">
        <v>377308</v>
      </c>
      <c r="E3118" s="19">
        <v>4595714</v>
      </c>
      <c r="F3118" s="19">
        <v>24</v>
      </c>
      <c r="G3118" s="36">
        <v>45631</v>
      </c>
      <c r="H3118" s="19">
        <v>1</v>
      </c>
      <c r="I3118" s="19">
        <v>0</v>
      </c>
      <c r="J3118" s="19">
        <v>0</v>
      </c>
      <c r="L3118" s="19">
        <v>1</v>
      </c>
      <c r="M3118" s="19">
        <v>4010427</v>
      </c>
      <c r="N3118" s="19" t="s">
        <v>215</v>
      </c>
      <c r="O3118" s="19">
        <v>111917</v>
      </c>
      <c r="P3118" s="229">
        <v>45631.600335648145</v>
      </c>
      <c r="Q3118" s="19">
        <v>111.917</v>
      </c>
      <c r="R3118" s="19" t="s">
        <v>43</v>
      </c>
      <c r="S3118" s="62" t="s">
        <v>46</v>
      </c>
    </row>
    <row r="3119" spans="1:19" x14ac:dyDescent="0.25">
      <c r="A3119" s="62" t="s">
        <v>46</v>
      </c>
      <c r="B3119" s="19">
        <v>6941858</v>
      </c>
      <c r="C3119" s="19" t="s">
        <v>7569</v>
      </c>
      <c r="D3119" s="19">
        <v>377308</v>
      </c>
      <c r="E3119" s="19">
        <v>4595714</v>
      </c>
      <c r="F3119" s="19">
        <v>25</v>
      </c>
      <c r="G3119" s="36">
        <v>45631</v>
      </c>
      <c r="H3119" s="19">
        <v>0</v>
      </c>
      <c r="I3119" s="19">
        <v>0</v>
      </c>
      <c r="J3119" s="19">
        <v>1938</v>
      </c>
      <c r="K3119" s="19" t="s">
        <v>163</v>
      </c>
      <c r="L3119" s="19">
        <v>1</v>
      </c>
      <c r="M3119" s="19">
        <v>4010427</v>
      </c>
      <c r="N3119" s="19" t="s">
        <v>215</v>
      </c>
      <c r="O3119" s="19">
        <v>91716</v>
      </c>
      <c r="P3119" s="229">
        <v>45631.601400462961</v>
      </c>
      <c r="Q3119" s="19">
        <v>91.715999999999994</v>
      </c>
      <c r="R3119" s="19" t="s">
        <v>43</v>
      </c>
      <c r="S3119" s="62" t="s">
        <v>46</v>
      </c>
    </row>
    <row r="3120" spans="1:19" x14ac:dyDescent="0.25">
      <c r="A3120" s="62" t="s">
        <v>46</v>
      </c>
      <c r="B3120" s="19">
        <v>6941858</v>
      </c>
      <c r="C3120" s="19" t="s">
        <v>7569</v>
      </c>
      <c r="D3120" s="19">
        <v>377308</v>
      </c>
      <c r="E3120" s="19">
        <v>4595714</v>
      </c>
      <c r="F3120" s="19">
        <v>26</v>
      </c>
      <c r="G3120" s="36">
        <v>45631</v>
      </c>
      <c r="H3120" s="19">
        <v>0</v>
      </c>
      <c r="I3120" s="19">
        <v>1</v>
      </c>
      <c r="J3120" s="19">
        <v>0</v>
      </c>
      <c r="L3120" s="19">
        <v>1</v>
      </c>
      <c r="O3120" s="19">
        <v>787297</v>
      </c>
      <c r="P3120" s="229">
        <v>45631.610509259262</v>
      </c>
      <c r="Q3120" s="19">
        <v>787.29700000000003</v>
      </c>
      <c r="R3120" s="19" t="s">
        <v>43</v>
      </c>
      <c r="S3120" s="62" t="s">
        <v>46</v>
      </c>
    </row>
    <row r="3121" spans="1:19" x14ac:dyDescent="0.25">
      <c r="A3121" s="62" t="s">
        <v>46</v>
      </c>
      <c r="B3121" s="19">
        <v>6941858</v>
      </c>
      <c r="C3121" s="19" t="s">
        <v>7569</v>
      </c>
      <c r="D3121" s="19">
        <v>377308</v>
      </c>
      <c r="E3121" s="19">
        <v>4595714</v>
      </c>
      <c r="F3121" s="19">
        <v>27</v>
      </c>
      <c r="G3121" s="36">
        <v>45631</v>
      </c>
      <c r="H3121" s="19">
        <v>0</v>
      </c>
      <c r="I3121" s="19">
        <v>0</v>
      </c>
      <c r="J3121" s="19">
        <v>-3</v>
      </c>
      <c r="K3121" s="19" t="s">
        <v>185</v>
      </c>
      <c r="L3121" s="19">
        <v>1</v>
      </c>
      <c r="O3121" s="19">
        <v>10840</v>
      </c>
      <c r="P3121" s="229">
        <v>45631.610636574071</v>
      </c>
      <c r="Q3121" s="19">
        <v>10.84</v>
      </c>
      <c r="R3121" s="19" t="s">
        <v>43</v>
      </c>
      <c r="S3121" s="62" t="s">
        <v>46</v>
      </c>
    </row>
    <row r="3122" spans="1:19" x14ac:dyDescent="0.25">
      <c r="A3122" s="62" t="s">
        <v>46</v>
      </c>
      <c r="B3122" s="19">
        <v>6941858</v>
      </c>
      <c r="C3122" s="19" t="s">
        <v>7569</v>
      </c>
      <c r="D3122" s="19">
        <v>377308</v>
      </c>
      <c r="E3122" s="19">
        <v>4595714</v>
      </c>
      <c r="F3122" s="19">
        <v>28</v>
      </c>
      <c r="G3122" s="36">
        <v>45631</v>
      </c>
      <c r="H3122" s="19">
        <v>1</v>
      </c>
      <c r="I3122" s="19">
        <v>0</v>
      </c>
      <c r="J3122" s="19">
        <v>0</v>
      </c>
      <c r="L3122" s="19">
        <v>1</v>
      </c>
      <c r="M3122" s="19">
        <v>4010427</v>
      </c>
      <c r="N3122" s="19" t="s">
        <v>215</v>
      </c>
      <c r="O3122" s="19">
        <v>218707</v>
      </c>
      <c r="P3122" s="229">
        <v>45631.613171296296</v>
      </c>
      <c r="Q3122" s="19">
        <v>218.70699999999999</v>
      </c>
      <c r="R3122" s="19" t="s">
        <v>43</v>
      </c>
      <c r="S3122" s="62" t="s">
        <v>46</v>
      </c>
    </row>
    <row r="3123" spans="1:19" x14ac:dyDescent="0.25">
      <c r="A3123" s="62" t="s">
        <v>46</v>
      </c>
      <c r="B3123" s="19">
        <v>6941858</v>
      </c>
      <c r="C3123" s="19" t="s">
        <v>7569</v>
      </c>
      <c r="D3123" s="19">
        <v>377308</v>
      </c>
      <c r="E3123" s="19">
        <v>4595714</v>
      </c>
      <c r="F3123" s="19">
        <v>29</v>
      </c>
      <c r="G3123" s="36">
        <v>45631</v>
      </c>
      <c r="H3123" s="19">
        <v>0</v>
      </c>
      <c r="I3123" s="19">
        <v>0</v>
      </c>
      <c r="J3123" s="19">
        <v>1938</v>
      </c>
      <c r="K3123" s="19" t="s">
        <v>163</v>
      </c>
      <c r="L3123" s="19">
        <v>1</v>
      </c>
      <c r="M3123" s="19">
        <v>4010427</v>
      </c>
      <c r="N3123" s="19" t="s">
        <v>215</v>
      </c>
      <c r="O3123" s="19">
        <v>494400</v>
      </c>
      <c r="P3123" s="229">
        <v>45631.618888888886</v>
      </c>
      <c r="Q3123" s="19">
        <v>494.4</v>
      </c>
      <c r="R3123" s="19" t="s">
        <v>43</v>
      </c>
      <c r="S3123" s="62" t="s">
        <v>46</v>
      </c>
    </row>
    <row r="3124" spans="1:19" x14ac:dyDescent="0.25">
      <c r="A3124" s="62" t="s">
        <v>46</v>
      </c>
      <c r="B3124" s="19">
        <v>6941858</v>
      </c>
      <c r="C3124" s="19" t="s">
        <v>7569</v>
      </c>
      <c r="D3124" s="19">
        <v>377308</v>
      </c>
      <c r="E3124" s="19">
        <v>4595714</v>
      </c>
      <c r="F3124" s="19">
        <v>30</v>
      </c>
      <c r="G3124" s="36">
        <v>45631</v>
      </c>
      <c r="H3124" s="19">
        <v>0</v>
      </c>
      <c r="I3124" s="19">
        <v>1</v>
      </c>
      <c r="J3124" s="19">
        <v>0</v>
      </c>
      <c r="L3124" s="19">
        <v>1</v>
      </c>
      <c r="O3124" s="19">
        <v>1848466</v>
      </c>
      <c r="P3124" s="229">
        <v>45631.640277777777</v>
      </c>
      <c r="Q3124" s="19">
        <v>1848.4659999999999</v>
      </c>
      <c r="R3124" s="19" t="s">
        <v>43</v>
      </c>
      <c r="S3124" s="62" t="s">
        <v>46</v>
      </c>
    </row>
    <row r="3125" spans="1:19" x14ac:dyDescent="0.25">
      <c r="A3125" s="62" t="s">
        <v>46</v>
      </c>
      <c r="B3125" s="19">
        <v>6941858</v>
      </c>
      <c r="C3125" s="19" t="s">
        <v>7569</v>
      </c>
      <c r="D3125" s="19">
        <v>377308</v>
      </c>
      <c r="E3125" s="19">
        <v>4595714</v>
      </c>
      <c r="F3125" s="19">
        <v>31</v>
      </c>
      <c r="G3125" s="36">
        <v>45631</v>
      </c>
      <c r="H3125" s="19">
        <v>0</v>
      </c>
      <c r="I3125" s="19">
        <v>0</v>
      </c>
      <c r="J3125" s="19">
        <v>-3</v>
      </c>
      <c r="K3125" s="19" t="s">
        <v>185</v>
      </c>
      <c r="L3125" s="19">
        <v>1</v>
      </c>
      <c r="O3125" s="19">
        <v>10094</v>
      </c>
      <c r="P3125" s="229">
        <v>45631.640393518515</v>
      </c>
      <c r="Q3125" s="19">
        <v>10.093999999999999</v>
      </c>
      <c r="R3125" s="19" t="s">
        <v>43</v>
      </c>
      <c r="S3125" s="62" t="s">
        <v>46</v>
      </c>
    </row>
    <row r="3126" spans="1:19" x14ac:dyDescent="0.25">
      <c r="A3126" s="62" t="s">
        <v>46</v>
      </c>
      <c r="B3126" s="19">
        <v>6941858</v>
      </c>
      <c r="C3126" s="19" t="s">
        <v>7569</v>
      </c>
      <c r="D3126" s="19">
        <v>377308</v>
      </c>
      <c r="E3126" s="19">
        <v>4595714</v>
      </c>
      <c r="F3126" s="19">
        <v>32</v>
      </c>
      <c r="G3126" s="36">
        <v>45631</v>
      </c>
      <c r="H3126" s="19">
        <v>1</v>
      </c>
      <c r="I3126" s="19">
        <v>0</v>
      </c>
      <c r="J3126" s="19">
        <v>0</v>
      </c>
      <c r="L3126" s="19">
        <v>1</v>
      </c>
      <c r="M3126" s="19">
        <v>4010427</v>
      </c>
      <c r="N3126" s="19" t="s">
        <v>215</v>
      </c>
      <c r="O3126" s="19">
        <v>169756</v>
      </c>
      <c r="P3126" s="229">
        <v>45631.642361111109</v>
      </c>
      <c r="Q3126" s="19">
        <v>169.756</v>
      </c>
      <c r="R3126" s="19" t="s">
        <v>43</v>
      </c>
      <c r="S3126" s="62" t="s">
        <v>46</v>
      </c>
    </row>
    <row r="3127" spans="1:19" x14ac:dyDescent="0.25">
      <c r="A3127" s="62" t="s">
        <v>46</v>
      </c>
      <c r="B3127" s="19">
        <v>6941858</v>
      </c>
      <c r="C3127" s="19" t="s">
        <v>7569</v>
      </c>
      <c r="D3127" s="19">
        <v>377308</v>
      </c>
      <c r="E3127" s="19">
        <v>4595714</v>
      </c>
      <c r="F3127" s="19">
        <v>33</v>
      </c>
      <c r="G3127" s="36">
        <v>45631</v>
      </c>
      <c r="H3127" s="19">
        <v>0</v>
      </c>
      <c r="I3127" s="19">
        <v>0</v>
      </c>
      <c r="J3127" s="19">
        <v>1938</v>
      </c>
      <c r="K3127" s="19" t="s">
        <v>163</v>
      </c>
      <c r="L3127" s="19">
        <v>1</v>
      </c>
      <c r="M3127" s="19">
        <v>4010427</v>
      </c>
      <c r="N3127" s="19" t="s">
        <v>215</v>
      </c>
      <c r="O3127" s="19">
        <v>406177</v>
      </c>
      <c r="P3127" s="229">
        <v>45631.647060185183</v>
      </c>
      <c r="Q3127" s="19">
        <v>406.17700000000002</v>
      </c>
      <c r="R3127" s="19" t="s">
        <v>43</v>
      </c>
      <c r="S3127" s="62" t="s">
        <v>46</v>
      </c>
    </row>
    <row r="3128" spans="1:19" x14ac:dyDescent="0.25">
      <c r="A3128" s="62" t="s">
        <v>46</v>
      </c>
      <c r="B3128" s="19">
        <v>6941858</v>
      </c>
      <c r="C3128" s="19" t="s">
        <v>7569</v>
      </c>
      <c r="D3128" s="19">
        <v>377308</v>
      </c>
      <c r="E3128" s="19">
        <v>4595714</v>
      </c>
      <c r="F3128" s="19">
        <v>34</v>
      </c>
      <c r="G3128" s="36">
        <v>45631</v>
      </c>
      <c r="H3128" s="19">
        <v>0</v>
      </c>
      <c r="I3128" s="19">
        <v>1</v>
      </c>
      <c r="J3128" s="19">
        <v>0</v>
      </c>
      <c r="L3128" s="19">
        <v>1</v>
      </c>
      <c r="O3128" s="19">
        <v>919047</v>
      </c>
      <c r="P3128" s="229">
        <v>45631.657696759263</v>
      </c>
      <c r="Q3128" s="19">
        <v>919.04700000000003</v>
      </c>
      <c r="R3128" s="19" t="s">
        <v>43</v>
      </c>
      <c r="S3128" s="62" t="s">
        <v>46</v>
      </c>
    </row>
    <row r="3129" spans="1:19" x14ac:dyDescent="0.25">
      <c r="A3129" s="62" t="s">
        <v>46</v>
      </c>
      <c r="B3129" s="19">
        <v>6941858</v>
      </c>
      <c r="C3129" s="19" t="s">
        <v>7569</v>
      </c>
      <c r="D3129" s="19">
        <v>377308</v>
      </c>
      <c r="E3129" s="19">
        <v>4595714</v>
      </c>
      <c r="F3129" s="19">
        <v>35</v>
      </c>
      <c r="G3129" s="36">
        <v>45631</v>
      </c>
      <c r="H3129" s="19">
        <v>0</v>
      </c>
      <c r="I3129" s="19">
        <v>0</v>
      </c>
      <c r="J3129" s="19">
        <v>1934</v>
      </c>
      <c r="K3129" s="19" t="s">
        <v>160</v>
      </c>
      <c r="L3129" s="19">
        <v>1</v>
      </c>
      <c r="O3129" s="19">
        <v>726653</v>
      </c>
      <c r="P3129" s="229">
        <v>45631.66611111111</v>
      </c>
      <c r="Q3129" s="19">
        <v>726.65300000000002</v>
      </c>
      <c r="R3129" s="19" t="s">
        <v>43</v>
      </c>
      <c r="S3129" s="62" t="s">
        <v>46</v>
      </c>
    </row>
    <row r="3130" spans="1:19" x14ac:dyDescent="0.25">
      <c r="A3130" s="62" t="s">
        <v>46</v>
      </c>
      <c r="B3130" s="19">
        <v>6941858</v>
      </c>
      <c r="C3130" s="19" t="s">
        <v>7569</v>
      </c>
      <c r="D3130" s="19">
        <v>377308</v>
      </c>
      <c r="E3130" s="19">
        <v>4595714</v>
      </c>
      <c r="F3130" s="19">
        <v>36</v>
      </c>
      <c r="G3130" s="36">
        <v>45631</v>
      </c>
      <c r="H3130" s="19">
        <v>0</v>
      </c>
      <c r="I3130" s="19">
        <v>1</v>
      </c>
      <c r="J3130" s="19">
        <v>0</v>
      </c>
      <c r="L3130" s="19">
        <v>1</v>
      </c>
      <c r="O3130" s="19">
        <v>447967</v>
      </c>
      <c r="P3130" s="229">
        <v>45631.671296296299</v>
      </c>
      <c r="Q3130" s="19">
        <v>447.96699999999998</v>
      </c>
      <c r="R3130" s="19" t="s">
        <v>43</v>
      </c>
      <c r="S3130" s="62" t="s">
        <v>46</v>
      </c>
    </row>
    <row r="3131" spans="1:19" x14ac:dyDescent="0.25">
      <c r="A3131" s="62" t="s">
        <v>46</v>
      </c>
      <c r="B3131" s="19">
        <v>6941858</v>
      </c>
      <c r="C3131" s="19" t="s">
        <v>7569</v>
      </c>
      <c r="D3131" s="19">
        <v>377308</v>
      </c>
      <c r="E3131" s="19">
        <v>4595714</v>
      </c>
      <c r="F3131" s="19">
        <v>37</v>
      </c>
      <c r="G3131" s="36">
        <v>45631</v>
      </c>
      <c r="H3131" s="19">
        <v>0</v>
      </c>
      <c r="I3131" s="19">
        <v>0</v>
      </c>
      <c r="J3131" s="19">
        <v>-3</v>
      </c>
      <c r="K3131" s="19" t="s">
        <v>185</v>
      </c>
      <c r="L3131" s="19">
        <v>1</v>
      </c>
      <c r="O3131" s="19">
        <v>12143</v>
      </c>
      <c r="P3131" s="229">
        <v>45631.671435185184</v>
      </c>
      <c r="Q3131" s="19">
        <v>12.143000000000001</v>
      </c>
      <c r="R3131" s="19" t="s">
        <v>43</v>
      </c>
      <c r="S3131" s="62" t="s">
        <v>46</v>
      </c>
    </row>
    <row r="3132" spans="1:19" x14ac:dyDescent="0.25">
      <c r="A3132" s="62" t="s">
        <v>46</v>
      </c>
      <c r="B3132" s="19">
        <v>6941858</v>
      </c>
      <c r="C3132" s="19" t="s">
        <v>7569</v>
      </c>
      <c r="D3132" s="19">
        <v>377308</v>
      </c>
      <c r="E3132" s="19">
        <v>4595714</v>
      </c>
      <c r="F3132" s="19">
        <v>38</v>
      </c>
      <c r="G3132" s="36">
        <v>45631</v>
      </c>
      <c r="H3132" s="19">
        <v>1</v>
      </c>
      <c r="I3132" s="19">
        <v>0</v>
      </c>
      <c r="J3132" s="19">
        <v>0</v>
      </c>
      <c r="L3132" s="19">
        <v>1</v>
      </c>
      <c r="M3132" s="19">
        <v>4010427</v>
      </c>
      <c r="N3132" s="19" t="s">
        <v>215</v>
      </c>
      <c r="O3132" s="19">
        <v>491987</v>
      </c>
      <c r="P3132" s="229">
        <v>45631.677129629628</v>
      </c>
      <c r="Q3132" s="19">
        <v>491.98700000000002</v>
      </c>
      <c r="R3132" s="19" t="s">
        <v>43</v>
      </c>
      <c r="S3132" s="62" t="s">
        <v>46</v>
      </c>
    </row>
    <row r="3133" spans="1:19" x14ac:dyDescent="0.25">
      <c r="A3133" s="62" t="s">
        <v>46</v>
      </c>
      <c r="B3133" s="19">
        <v>6941858</v>
      </c>
      <c r="C3133" s="19" t="s">
        <v>7569</v>
      </c>
      <c r="D3133" s="19">
        <v>377308</v>
      </c>
      <c r="E3133" s="19">
        <v>4595714</v>
      </c>
      <c r="F3133" s="19">
        <v>39</v>
      </c>
      <c r="G3133" s="36">
        <v>45631</v>
      </c>
      <c r="H3133" s="19">
        <v>0</v>
      </c>
      <c r="I3133" s="19">
        <v>0</v>
      </c>
      <c r="J3133" s="19">
        <v>1938</v>
      </c>
      <c r="K3133" s="19" t="s">
        <v>163</v>
      </c>
      <c r="L3133" s="19">
        <v>1</v>
      </c>
      <c r="M3133" s="19">
        <v>4010427</v>
      </c>
      <c r="N3133" s="19" t="s">
        <v>215</v>
      </c>
      <c r="O3133" s="19">
        <v>14443</v>
      </c>
      <c r="P3133" s="229">
        <v>45631.677303240744</v>
      </c>
      <c r="Q3133" s="19">
        <v>14.443</v>
      </c>
      <c r="R3133" s="19" t="s">
        <v>43</v>
      </c>
      <c r="S3133" s="62" t="s">
        <v>46</v>
      </c>
    </row>
    <row r="3134" spans="1:19" x14ac:dyDescent="0.25">
      <c r="A3134" s="62" t="s">
        <v>46</v>
      </c>
      <c r="B3134" s="19">
        <v>6941858</v>
      </c>
      <c r="C3134" s="19" t="s">
        <v>7569</v>
      </c>
      <c r="D3134" s="19">
        <v>377308</v>
      </c>
      <c r="E3134" s="19">
        <v>4595714</v>
      </c>
      <c r="F3134" s="19">
        <v>40</v>
      </c>
      <c r="G3134" s="36">
        <v>45631</v>
      </c>
      <c r="H3134" s="19">
        <v>0</v>
      </c>
      <c r="I3134" s="19">
        <v>1</v>
      </c>
      <c r="J3134" s="19">
        <v>0</v>
      </c>
      <c r="L3134" s="19">
        <v>1</v>
      </c>
      <c r="O3134" s="19">
        <v>615050</v>
      </c>
      <c r="P3134" s="229">
        <v>45631.684421296297</v>
      </c>
      <c r="Q3134" s="19">
        <v>615.04999999999995</v>
      </c>
      <c r="R3134" s="19" t="s">
        <v>43</v>
      </c>
      <c r="S3134" s="62" t="s">
        <v>46</v>
      </c>
    </row>
    <row r="3135" spans="1:19" x14ac:dyDescent="0.25">
      <c r="A3135" s="62" t="s">
        <v>46</v>
      </c>
      <c r="B3135" s="19">
        <v>6941858</v>
      </c>
      <c r="C3135" s="19" t="s">
        <v>7569</v>
      </c>
      <c r="D3135" s="19">
        <v>377308</v>
      </c>
      <c r="E3135" s="19">
        <v>4595714</v>
      </c>
      <c r="F3135" s="19">
        <v>41</v>
      </c>
      <c r="G3135" s="36">
        <v>45631</v>
      </c>
      <c r="H3135" s="19">
        <v>1</v>
      </c>
      <c r="I3135" s="19">
        <v>0</v>
      </c>
      <c r="J3135" s="19">
        <v>0</v>
      </c>
      <c r="L3135" s="19">
        <v>1</v>
      </c>
      <c r="M3135" s="19">
        <v>431941</v>
      </c>
      <c r="N3135" s="19" t="s">
        <v>214</v>
      </c>
      <c r="O3135" s="19">
        <v>1158670</v>
      </c>
      <c r="P3135" s="229">
        <v>45631.697824074072</v>
      </c>
      <c r="Q3135" s="19">
        <v>1158.67</v>
      </c>
      <c r="R3135" s="19" t="s">
        <v>43</v>
      </c>
      <c r="S3135" s="62" t="s">
        <v>46</v>
      </c>
    </row>
    <row r="3136" spans="1:19" x14ac:dyDescent="0.25">
      <c r="A3136" s="62" t="s">
        <v>46</v>
      </c>
      <c r="B3136" s="19">
        <v>6941858</v>
      </c>
      <c r="C3136" s="19" t="s">
        <v>7569</v>
      </c>
      <c r="D3136" s="19">
        <v>377308</v>
      </c>
      <c r="E3136" s="19">
        <v>4595714</v>
      </c>
      <c r="F3136" s="19">
        <v>42</v>
      </c>
      <c r="G3136" s="36">
        <v>45631</v>
      </c>
      <c r="H3136" s="19">
        <v>0</v>
      </c>
      <c r="I3136" s="19">
        <v>0</v>
      </c>
      <c r="J3136" s="19">
        <v>1938</v>
      </c>
      <c r="K3136" s="19" t="s">
        <v>163</v>
      </c>
      <c r="L3136" s="19">
        <v>1</v>
      </c>
      <c r="M3136" s="19">
        <v>431941</v>
      </c>
      <c r="N3136" s="19" t="s">
        <v>214</v>
      </c>
      <c r="O3136" s="19">
        <v>243517</v>
      </c>
      <c r="P3136" s="229">
        <v>45631.700648148151</v>
      </c>
      <c r="Q3136" s="19">
        <v>243.517</v>
      </c>
      <c r="R3136" s="19" t="s">
        <v>43</v>
      </c>
      <c r="S3136" s="62" t="s">
        <v>46</v>
      </c>
    </row>
    <row r="3137" spans="1:19" x14ac:dyDescent="0.25">
      <c r="A3137" s="62" t="s">
        <v>46</v>
      </c>
      <c r="B3137" s="19">
        <v>6941858</v>
      </c>
      <c r="C3137" s="19" t="s">
        <v>7569</v>
      </c>
      <c r="D3137" s="19">
        <v>377308</v>
      </c>
      <c r="E3137" s="19">
        <v>4595714</v>
      </c>
      <c r="F3137" s="19">
        <v>43</v>
      </c>
      <c r="G3137" s="36">
        <v>45631</v>
      </c>
      <c r="H3137" s="19">
        <v>0</v>
      </c>
      <c r="I3137" s="19">
        <v>1</v>
      </c>
      <c r="J3137" s="19">
        <v>0</v>
      </c>
      <c r="L3137" s="19">
        <v>1</v>
      </c>
      <c r="O3137" s="19">
        <v>760436</v>
      </c>
      <c r="P3137" s="229">
        <v>45631.709444444445</v>
      </c>
      <c r="Q3137" s="19">
        <v>760.43600000000004</v>
      </c>
      <c r="R3137" s="19" t="s">
        <v>43</v>
      </c>
      <c r="S3137" s="62" t="s">
        <v>46</v>
      </c>
    </row>
    <row r="3138" spans="1:19" x14ac:dyDescent="0.25">
      <c r="A3138" s="62" t="s">
        <v>46</v>
      </c>
      <c r="B3138" s="19">
        <v>6941858</v>
      </c>
      <c r="C3138" s="19" t="s">
        <v>7569</v>
      </c>
      <c r="D3138" s="19">
        <v>377308</v>
      </c>
      <c r="E3138" s="19">
        <v>4595714</v>
      </c>
      <c r="F3138" s="19">
        <v>44</v>
      </c>
      <c r="G3138" s="36">
        <v>45631</v>
      </c>
      <c r="H3138" s="19">
        <v>0</v>
      </c>
      <c r="I3138" s="19">
        <v>0</v>
      </c>
      <c r="J3138" s="19">
        <v>0</v>
      </c>
      <c r="L3138" s="19">
        <v>2</v>
      </c>
      <c r="O3138" s="19">
        <v>0</v>
      </c>
      <c r="P3138" s="229">
        <v>45631.709444444445</v>
      </c>
      <c r="Q3138" s="19">
        <v>0</v>
      </c>
      <c r="R3138" s="19" t="s">
        <v>43</v>
      </c>
      <c r="S3138" s="62" t="s">
        <v>46</v>
      </c>
    </row>
    <row r="3139" spans="1:19" x14ac:dyDescent="0.25">
      <c r="A3139" s="62" t="s">
        <v>46</v>
      </c>
      <c r="B3139" s="19">
        <v>6941858</v>
      </c>
      <c r="C3139" s="19" t="s">
        <v>7569</v>
      </c>
      <c r="D3139" s="19">
        <v>377308</v>
      </c>
      <c r="E3139" s="19">
        <v>4595714</v>
      </c>
      <c r="F3139" s="19">
        <v>1</v>
      </c>
      <c r="G3139" s="36">
        <v>45632</v>
      </c>
      <c r="H3139" s="19">
        <v>0</v>
      </c>
      <c r="I3139" s="19">
        <v>0</v>
      </c>
      <c r="J3139" s="19">
        <v>0</v>
      </c>
      <c r="L3139" s="19">
        <v>0</v>
      </c>
      <c r="O3139" s="19">
        <v>4</v>
      </c>
      <c r="P3139" s="229">
        <v>45632.325196759259</v>
      </c>
      <c r="Q3139" s="19">
        <v>4.0000000000000001E-3</v>
      </c>
      <c r="R3139" s="19" t="s">
        <v>43</v>
      </c>
      <c r="S3139" s="62" t="s">
        <v>46</v>
      </c>
    </row>
    <row r="3140" spans="1:19" x14ac:dyDescent="0.25">
      <c r="A3140" s="62" t="s">
        <v>46</v>
      </c>
      <c r="B3140" s="19">
        <v>6941858</v>
      </c>
      <c r="C3140" s="19" t="s">
        <v>7569</v>
      </c>
      <c r="D3140" s="19">
        <v>377308</v>
      </c>
      <c r="E3140" s="19">
        <v>4595714</v>
      </c>
      <c r="F3140" s="19">
        <v>2</v>
      </c>
      <c r="G3140" s="36">
        <v>45632</v>
      </c>
      <c r="H3140" s="19">
        <v>0</v>
      </c>
      <c r="I3140" s="19">
        <v>0</v>
      </c>
      <c r="J3140" s="19">
        <v>0</v>
      </c>
      <c r="L3140" s="19">
        <v>1</v>
      </c>
      <c r="O3140" s="19">
        <v>6290</v>
      </c>
      <c r="P3140" s="229">
        <v>45632.325277777774</v>
      </c>
      <c r="Q3140" s="19">
        <v>6.29</v>
      </c>
      <c r="R3140" s="19" t="s">
        <v>43</v>
      </c>
      <c r="S3140" s="62" t="s">
        <v>46</v>
      </c>
    </row>
    <row r="3141" spans="1:19" x14ac:dyDescent="0.25">
      <c r="A3141" s="62" t="s">
        <v>46</v>
      </c>
      <c r="B3141" s="19">
        <v>6941858</v>
      </c>
      <c r="C3141" s="19" t="s">
        <v>7569</v>
      </c>
      <c r="D3141" s="19">
        <v>377308</v>
      </c>
      <c r="E3141" s="19">
        <v>4595714</v>
      </c>
      <c r="F3141" s="19">
        <v>3</v>
      </c>
      <c r="G3141" s="36">
        <v>45632</v>
      </c>
      <c r="H3141" s="19">
        <v>0</v>
      </c>
      <c r="I3141" s="19">
        <v>0</v>
      </c>
      <c r="J3141" s="19">
        <v>1936</v>
      </c>
      <c r="K3141" s="19" t="s">
        <v>164</v>
      </c>
      <c r="L3141" s="19">
        <v>1</v>
      </c>
      <c r="O3141" s="19">
        <v>1039860</v>
      </c>
      <c r="P3141" s="229">
        <v>45632.337314814817</v>
      </c>
      <c r="Q3141" s="19">
        <v>1039.8599999999999</v>
      </c>
      <c r="R3141" s="19" t="s">
        <v>43</v>
      </c>
      <c r="S3141" s="62" t="s">
        <v>46</v>
      </c>
    </row>
    <row r="3142" spans="1:19" x14ac:dyDescent="0.25">
      <c r="A3142" s="62" t="s">
        <v>46</v>
      </c>
      <c r="B3142" s="19">
        <v>6941858</v>
      </c>
      <c r="C3142" s="19" t="s">
        <v>7569</v>
      </c>
      <c r="D3142" s="19">
        <v>377308</v>
      </c>
      <c r="E3142" s="19">
        <v>4595714</v>
      </c>
      <c r="F3142" s="19">
        <v>4</v>
      </c>
      <c r="G3142" s="36">
        <v>45632</v>
      </c>
      <c r="H3142" s="19">
        <v>0</v>
      </c>
      <c r="I3142" s="19">
        <v>1</v>
      </c>
      <c r="J3142" s="19">
        <v>0</v>
      </c>
      <c r="L3142" s="19">
        <v>1</v>
      </c>
      <c r="O3142" s="19">
        <v>1827040</v>
      </c>
      <c r="P3142" s="229">
        <v>45632.358460648145</v>
      </c>
      <c r="Q3142" s="19">
        <v>1827.04</v>
      </c>
      <c r="R3142" s="19" t="s">
        <v>43</v>
      </c>
      <c r="S3142" s="62" t="s">
        <v>46</v>
      </c>
    </row>
    <row r="3143" spans="1:19" x14ac:dyDescent="0.25">
      <c r="A3143" s="62" t="s">
        <v>46</v>
      </c>
      <c r="B3143" s="19">
        <v>6941858</v>
      </c>
      <c r="C3143" s="19" t="s">
        <v>7569</v>
      </c>
      <c r="D3143" s="19">
        <v>377308</v>
      </c>
      <c r="E3143" s="19">
        <v>4595714</v>
      </c>
      <c r="F3143" s="19">
        <v>5</v>
      </c>
      <c r="G3143" s="36">
        <v>45632</v>
      </c>
      <c r="H3143" s="19">
        <v>0</v>
      </c>
      <c r="I3143" s="19">
        <v>0</v>
      </c>
      <c r="J3143" s="19">
        <v>-3</v>
      </c>
      <c r="K3143" s="19" t="s">
        <v>185</v>
      </c>
      <c r="L3143" s="19">
        <v>1</v>
      </c>
      <c r="O3143" s="19">
        <v>7680</v>
      </c>
      <c r="P3143" s="229">
        <v>45632.358541666668</v>
      </c>
      <c r="Q3143" s="19">
        <v>7.68</v>
      </c>
      <c r="R3143" s="19" t="s">
        <v>43</v>
      </c>
      <c r="S3143" s="62" t="s">
        <v>46</v>
      </c>
    </row>
    <row r="3144" spans="1:19" x14ac:dyDescent="0.25">
      <c r="A3144" s="62" t="s">
        <v>46</v>
      </c>
      <c r="B3144" s="19">
        <v>6941858</v>
      </c>
      <c r="C3144" s="19" t="s">
        <v>7569</v>
      </c>
      <c r="D3144" s="19">
        <v>377308</v>
      </c>
      <c r="E3144" s="19">
        <v>4595714</v>
      </c>
      <c r="F3144" s="19">
        <v>6</v>
      </c>
      <c r="G3144" s="36">
        <v>45632</v>
      </c>
      <c r="H3144" s="19">
        <v>1</v>
      </c>
      <c r="I3144" s="19">
        <v>0</v>
      </c>
      <c r="J3144" s="19">
        <v>0</v>
      </c>
      <c r="L3144" s="19">
        <v>1</v>
      </c>
      <c r="M3144" s="19">
        <v>4010427</v>
      </c>
      <c r="N3144" s="19" t="s">
        <v>215</v>
      </c>
      <c r="O3144" s="19">
        <v>165046</v>
      </c>
      <c r="P3144" s="229">
        <v>45632.360451388886</v>
      </c>
      <c r="Q3144" s="19">
        <v>165.04599999999999</v>
      </c>
      <c r="R3144" s="19" t="s">
        <v>43</v>
      </c>
      <c r="S3144" s="62" t="s">
        <v>46</v>
      </c>
    </row>
    <row r="3145" spans="1:19" x14ac:dyDescent="0.25">
      <c r="A3145" s="62" t="s">
        <v>46</v>
      </c>
      <c r="B3145" s="19">
        <v>6941858</v>
      </c>
      <c r="C3145" s="19" t="s">
        <v>7569</v>
      </c>
      <c r="D3145" s="19">
        <v>377308</v>
      </c>
      <c r="E3145" s="19">
        <v>4595714</v>
      </c>
      <c r="F3145" s="19">
        <v>7</v>
      </c>
      <c r="G3145" s="36">
        <v>45632</v>
      </c>
      <c r="H3145" s="19">
        <v>0</v>
      </c>
      <c r="I3145" s="19">
        <v>0</v>
      </c>
      <c r="J3145" s="19">
        <v>1938</v>
      </c>
      <c r="K3145" s="19" t="s">
        <v>163</v>
      </c>
      <c r="L3145" s="19">
        <v>1</v>
      </c>
      <c r="M3145" s="19">
        <v>4010427</v>
      </c>
      <c r="N3145" s="19" t="s">
        <v>215</v>
      </c>
      <c r="O3145" s="19">
        <v>126314</v>
      </c>
      <c r="P3145" s="229">
        <v>45632.361921296295</v>
      </c>
      <c r="Q3145" s="19">
        <v>126.31399999999999</v>
      </c>
      <c r="R3145" s="19" t="s">
        <v>43</v>
      </c>
      <c r="S3145" s="62" t="s">
        <v>46</v>
      </c>
    </row>
    <row r="3146" spans="1:19" x14ac:dyDescent="0.25">
      <c r="A3146" s="62" t="s">
        <v>46</v>
      </c>
      <c r="B3146" s="19">
        <v>6941858</v>
      </c>
      <c r="C3146" s="19" t="s">
        <v>7569</v>
      </c>
      <c r="D3146" s="19">
        <v>377308</v>
      </c>
      <c r="E3146" s="19">
        <v>4595714</v>
      </c>
      <c r="F3146" s="19">
        <v>8</v>
      </c>
      <c r="G3146" s="36">
        <v>45632</v>
      </c>
      <c r="H3146" s="19">
        <v>0</v>
      </c>
      <c r="I3146" s="19">
        <v>1</v>
      </c>
      <c r="J3146" s="19">
        <v>0</v>
      </c>
      <c r="L3146" s="19">
        <v>1</v>
      </c>
      <c r="O3146" s="19">
        <v>1832656</v>
      </c>
      <c r="P3146" s="229">
        <v>45632.383125</v>
      </c>
      <c r="Q3146" s="19">
        <v>1832.6559999999999</v>
      </c>
      <c r="R3146" s="19" t="s">
        <v>43</v>
      </c>
      <c r="S3146" s="62" t="s">
        <v>46</v>
      </c>
    </row>
    <row r="3147" spans="1:19" x14ac:dyDescent="0.25">
      <c r="A3147" s="62" t="s">
        <v>46</v>
      </c>
      <c r="B3147" s="19">
        <v>6941858</v>
      </c>
      <c r="C3147" s="19" t="s">
        <v>7569</v>
      </c>
      <c r="D3147" s="19">
        <v>377308</v>
      </c>
      <c r="E3147" s="19">
        <v>4595714</v>
      </c>
      <c r="F3147" s="19">
        <v>9</v>
      </c>
      <c r="G3147" s="36">
        <v>45632</v>
      </c>
      <c r="H3147" s="19">
        <v>0</v>
      </c>
      <c r="I3147" s="19">
        <v>0</v>
      </c>
      <c r="J3147" s="19">
        <v>1936</v>
      </c>
      <c r="K3147" s="19" t="s">
        <v>164</v>
      </c>
      <c r="L3147" s="19">
        <v>1</v>
      </c>
      <c r="O3147" s="19">
        <v>3515587</v>
      </c>
      <c r="P3147" s="229">
        <v>45632.423819444448</v>
      </c>
      <c r="Q3147" s="19">
        <v>3515.587</v>
      </c>
      <c r="R3147" s="19" t="s">
        <v>43</v>
      </c>
      <c r="S3147" s="62" t="s">
        <v>46</v>
      </c>
    </row>
    <row r="3148" spans="1:19" x14ac:dyDescent="0.25">
      <c r="A3148" s="62" t="s">
        <v>46</v>
      </c>
      <c r="B3148" s="19">
        <v>6941858</v>
      </c>
      <c r="C3148" s="19" t="s">
        <v>7569</v>
      </c>
      <c r="D3148" s="19">
        <v>377308</v>
      </c>
      <c r="E3148" s="19">
        <v>4595714</v>
      </c>
      <c r="F3148" s="19">
        <v>10</v>
      </c>
      <c r="G3148" s="36">
        <v>45632</v>
      </c>
      <c r="H3148" s="19">
        <v>0</v>
      </c>
      <c r="I3148" s="19">
        <v>0</v>
      </c>
      <c r="J3148" s="19">
        <v>1931</v>
      </c>
      <c r="K3148" s="19" t="s">
        <v>168</v>
      </c>
      <c r="L3148" s="19">
        <v>1</v>
      </c>
      <c r="O3148" s="19">
        <v>847377</v>
      </c>
      <c r="P3148" s="229">
        <v>45632.433622685188</v>
      </c>
      <c r="Q3148" s="19">
        <v>847.37699999999995</v>
      </c>
      <c r="R3148" s="19" t="s">
        <v>43</v>
      </c>
      <c r="S3148" s="62" t="s">
        <v>46</v>
      </c>
    </row>
    <row r="3149" spans="1:19" x14ac:dyDescent="0.25">
      <c r="A3149" s="62" t="s">
        <v>46</v>
      </c>
      <c r="B3149" s="19">
        <v>6941858</v>
      </c>
      <c r="C3149" s="19" t="s">
        <v>7569</v>
      </c>
      <c r="D3149" s="19">
        <v>377308</v>
      </c>
      <c r="E3149" s="19">
        <v>4595714</v>
      </c>
      <c r="F3149" s="19">
        <v>11</v>
      </c>
      <c r="G3149" s="36">
        <v>45632</v>
      </c>
      <c r="H3149" s="19">
        <v>0</v>
      </c>
      <c r="I3149" s="19">
        <v>0</v>
      </c>
      <c r="J3149" s="19">
        <v>1936</v>
      </c>
      <c r="K3149" s="19" t="s">
        <v>164</v>
      </c>
      <c r="L3149" s="19">
        <v>1</v>
      </c>
      <c r="O3149" s="19">
        <v>458303</v>
      </c>
      <c r="P3149" s="229">
        <v>45632.438935185186</v>
      </c>
      <c r="Q3149" s="19">
        <v>458.303</v>
      </c>
      <c r="R3149" s="19" t="s">
        <v>43</v>
      </c>
      <c r="S3149" s="62" t="s">
        <v>46</v>
      </c>
    </row>
    <row r="3150" spans="1:19" x14ac:dyDescent="0.25">
      <c r="A3150" s="62" t="s">
        <v>46</v>
      </c>
      <c r="B3150" s="19">
        <v>6941858</v>
      </c>
      <c r="C3150" s="19" t="s">
        <v>7569</v>
      </c>
      <c r="D3150" s="19">
        <v>377308</v>
      </c>
      <c r="E3150" s="19">
        <v>4595714</v>
      </c>
      <c r="F3150" s="19">
        <v>12</v>
      </c>
      <c r="G3150" s="36">
        <v>45632</v>
      </c>
      <c r="H3150" s="19">
        <v>0</v>
      </c>
      <c r="I3150" s="19">
        <v>0</v>
      </c>
      <c r="J3150" s="19">
        <v>1934</v>
      </c>
      <c r="K3150" s="19" t="s">
        <v>160</v>
      </c>
      <c r="L3150" s="19">
        <v>1</v>
      </c>
      <c r="O3150" s="19">
        <v>904497</v>
      </c>
      <c r="P3150" s="229">
        <v>45632.44939814815</v>
      </c>
      <c r="Q3150" s="19">
        <v>904.49699999999996</v>
      </c>
      <c r="R3150" s="19" t="s">
        <v>43</v>
      </c>
      <c r="S3150" s="62" t="s">
        <v>46</v>
      </c>
    </row>
    <row r="3151" spans="1:19" x14ac:dyDescent="0.25">
      <c r="A3151" s="62" t="s">
        <v>46</v>
      </c>
      <c r="B3151" s="19">
        <v>6941858</v>
      </c>
      <c r="C3151" s="19" t="s">
        <v>7569</v>
      </c>
      <c r="D3151" s="19">
        <v>377308</v>
      </c>
      <c r="E3151" s="19">
        <v>4595714</v>
      </c>
      <c r="F3151" s="19">
        <v>13</v>
      </c>
      <c r="G3151" s="36">
        <v>45632</v>
      </c>
      <c r="H3151" s="19">
        <v>0</v>
      </c>
      <c r="I3151" s="19">
        <v>1</v>
      </c>
      <c r="J3151" s="19">
        <v>0</v>
      </c>
      <c r="L3151" s="19">
        <v>1</v>
      </c>
      <c r="O3151" s="19">
        <v>1093333</v>
      </c>
      <c r="P3151" s="229">
        <v>45632.462048611109</v>
      </c>
      <c r="Q3151" s="19">
        <v>1093.3330000000001</v>
      </c>
      <c r="R3151" s="19" t="s">
        <v>43</v>
      </c>
      <c r="S3151" s="62" t="s">
        <v>46</v>
      </c>
    </row>
    <row r="3152" spans="1:19" x14ac:dyDescent="0.25">
      <c r="A3152" s="62" t="s">
        <v>46</v>
      </c>
      <c r="B3152" s="19">
        <v>6941858</v>
      </c>
      <c r="C3152" s="19" t="s">
        <v>7569</v>
      </c>
      <c r="D3152" s="19">
        <v>377308</v>
      </c>
      <c r="E3152" s="19">
        <v>4595714</v>
      </c>
      <c r="F3152" s="19">
        <v>14</v>
      </c>
      <c r="G3152" s="36">
        <v>45632</v>
      </c>
      <c r="H3152" s="19">
        <v>0</v>
      </c>
      <c r="I3152" s="19">
        <v>0</v>
      </c>
      <c r="J3152" s="19">
        <v>-3</v>
      </c>
      <c r="K3152" s="19" t="s">
        <v>185</v>
      </c>
      <c r="L3152" s="19">
        <v>1</v>
      </c>
      <c r="O3152" s="19">
        <v>6783</v>
      </c>
      <c r="P3152" s="229">
        <v>45632.462129629632</v>
      </c>
      <c r="Q3152" s="19">
        <v>6.7830000000000004</v>
      </c>
      <c r="R3152" s="19" t="s">
        <v>43</v>
      </c>
      <c r="S3152" s="62" t="s">
        <v>46</v>
      </c>
    </row>
    <row r="3153" spans="1:19" x14ac:dyDescent="0.25">
      <c r="A3153" s="62" t="s">
        <v>46</v>
      </c>
      <c r="B3153" s="19">
        <v>6941858</v>
      </c>
      <c r="C3153" s="19" t="s">
        <v>7569</v>
      </c>
      <c r="D3153" s="19">
        <v>377308</v>
      </c>
      <c r="E3153" s="19">
        <v>4595714</v>
      </c>
      <c r="F3153" s="19">
        <v>15</v>
      </c>
      <c r="G3153" s="36">
        <v>45632</v>
      </c>
      <c r="H3153" s="19">
        <v>1</v>
      </c>
      <c r="I3153" s="19">
        <v>0</v>
      </c>
      <c r="J3153" s="19">
        <v>0</v>
      </c>
      <c r="L3153" s="19">
        <v>1</v>
      </c>
      <c r="M3153" s="19">
        <v>4010427</v>
      </c>
      <c r="N3153" s="19" t="s">
        <v>215</v>
      </c>
      <c r="O3153" s="19">
        <v>520857</v>
      </c>
      <c r="P3153" s="229">
        <v>45632.468159722222</v>
      </c>
      <c r="Q3153" s="19">
        <v>520.85699999999997</v>
      </c>
      <c r="R3153" s="19" t="s">
        <v>43</v>
      </c>
      <c r="S3153" s="62" t="s">
        <v>46</v>
      </c>
    </row>
    <row r="3154" spans="1:19" x14ac:dyDescent="0.25">
      <c r="A3154" s="62" t="s">
        <v>46</v>
      </c>
      <c r="B3154" s="19">
        <v>6941858</v>
      </c>
      <c r="C3154" s="19" t="s">
        <v>7569</v>
      </c>
      <c r="D3154" s="19">
        <v>377308</v>
      </c>
      <c r="E3154" s="19">
        <v>4595714</v>
      </c>
      <c r="F3154" s="19">
        <v>16</v>
      </c>
      <c r="G3154" s="36">
        <v>45632</v>
      </c>
      <c r="H3154" s="19">
        <v>0</v>
      </c>
      <c r="I3154" s="19">
        <v>0</v>
      </c>
      <c r="J3154" s="19">
        <v>1938</v>
      </c>
      <c r="K3154" s="19" t="s">
        <v>163</v>
      </c>
      <c r="L3154" s="19">
        <v>1</v>
      </c>
      <c r="M3154" s="19">
        <v>4010427</v>
      </c>
      <c r="N3154" s="19" t="s">
        <v>215</v>
      </c>
      <c r="O3154" s="19">
        <v>19647</v>
      </c>
      <c r="P3154" s="229">
        <v>45632.468391203707</v>
      </c>
      <c r="Q3154" s="19">
        <v>19.646999999999998</v>
      </c>
      <c r="R3154" s="19" t="s">
        <v>43</v>
      </c>
      <c r="S3154" s="62" t="s">
        <v>46</v>
      </c>
    </row>
    <row r="3155" spans="1:19" x14ac:dyDescent="0.25">
      <c r="A3155" s="62" t="s">
        <v>46</v>
      </c>
      <c r="B3155" s="19">
        <v>6941858</v>
      </c>
      <c r="C3155" s="19" t="s">
        <v>7569</v>
      </c>
      <c r="D3155" s="19">
        <v>377308</v>
      </c>
      <c r="E3155" s="19">
        <v>4595714</v>
      </c>
      <c r="F3155" s="19">
        <v>17</v>
      </c>
      <c r="G3155" s="36">
        <v>45632</v>
      </c>
      <c r="H3155" s="19">
        <v>0</v>
      </c>
      <c r="I3155" s="19">
        <v>1</v>
      </c>
      <c r="J3155" s="19">
        <v>0</v>
      </c>
      <c r="L3155" s="19">
        <v>1</v>
      </c>
      <c r="O3155" s="19">
        <v>2400873</v>
      </c>
      <c r="P3155" s="229">
        <v>45632.496180555558</v>
      </c>
      <c r="Q3155" s="19">
        <v>2400.873</v>
      </c>
      <c r="R3155" s="19" t="s">
        <v>43</v>
      </c>
      <c r="S3155" s="62" t="s">
        <v>46</v>
      </c>
    </row>
    <row r="3156" spans="1:19" x14ac:dyDescent="0.25">
      <c r="A3156" s="62" t="s">
        <v>46</v>
      </c>
      <c r="B3156" s="19">
        <v>6941858</v>
      </c>
      <c r="C3156" s="19" t="s">
        <v>7569</v>
      </c>
      <c r="D3156" s="19">
        <v>377308</v>
      </c>
      <c r="E3156" s="19">
        <v>4595714</v>
      </c>
      <c r="F3156" s="19">
        <v>18</v>
      </c>
      <c r="G3156" s="36">
        <v>45632</v>
      </c>
      <c r="H3156" s="19">
        <v>0</v>
      </c>
      <c r="I3156" s="19">
        <v>0</v>
      </c>
      <c r="J3156" s="19">
        <v>-3</v>
      </c>
      <c r="K3156" s="19" t="s">
        <v>185</v>
      </c>
      <c r="L3156" s="19">
        <v>1</v>
      </c>
      <c r="O3156" s="19">
        <v>3780</v>
      </c>
      <c r="P3156" s="229">
        <v>45632.496215277781</v>
      </c>
      <c r="Q3156" s="19">
        <v>3.78</v>
      </c>
      <c r="R3156" s="19" t="s">
        <v>43</v>
      </c>
      <c r="S3156" s="62" t="s">
        <v>46</v>
      </c>
    </row>
    <row r="3157" spans="1:19" x14ac:dyDescent="0.25">
      <c r="A3157" s="62" t="s">
        <v>46</v>
      </c>
      <c r="B3157" s="19">
        <v>6941858</v>
      </c>
      <c r="C3157" s="19" t="s">
        <v>7569</v>
      </c>
      <c r="D3157" s="19">
        <v>377308</v>
      </c>
      <c r="E3157" s="19">
        <v>4595714</v>
      </c>
      <c r="F3157" s="19">
        <v>19</v>
      </c>
      <c r="G3157" s="36">
        <v>45632</v>
      </c>
      <c r="H3157" s="19">
        <v>1</v>
      </c>
      <c r="I3157" s="19">
        <v>0</v>
      </c>
      <c r="J3157" s="19">
        <v>0</v>
      </c>
      <c r="L3157" s="19">
        <v>1</v>
      </c>
      <c r="M3157" s="19">
        <v>4010427</v>
      </c>
      <c r="N3157" s="19" t="s">
        <v>215</v>
      </c>
      <c r="O3157" s="19">
        <v>667357</v>
      </c>
      <c r="P3157" s="229">
        <v>45632.503946759258</v>
      </c>
      <c r="Q3157" s="19">
        <v>667.35699999999997</v>
      </c>
      <c r="R3157" s="19" t="s">
        <v>43</v>
      </c>
      <c r="S3157" s="62" t="s">
        <v>46</v>
      </c>
    </row>
    <row r="3158" spans="1:19" x14ac:dyDescent="0.25">
      <c r="A3158" s="62" t="s">
        <v>46</v>
      </c>
      <c r="B3158" s="19">
        <v>6941858</v>
      </c>
      <c r="C3158" s="19" t="s">
        <v>7569</v>
      </c>
      <c r="D3158" s="19">
        <v>377308</v>
      </c>
      <c r="E3158" s="19">
        <v>4595714</v>
      </c>
      <c r="F3158" s="19">
        <v>20</v>
      </c>
      <c r="G3158" s="36">
        <v>45632</v>
      </c>
      <c r="H3158" s="19">
        <v>0</v>
      </c>
      <c r="I3158" s="19">
        <v>0</v>
      </c>
      <c r="J3158" s="19">
        <v>1938</v>
      </c>
      <c r="K3158" s="19" t="s">
        <v>163</v>
      </c>
      <c r="L3158" s="19">
        <v>1</v>
      </c>
      <c r="M3158" s="19">
        <v>4010427</v>
      </c>
      <c r="N3158" s="19" t="s">
        <v>215</v>
      </c>
      <c r="O3158" s="19">
        <v>181716</v>
      </c>
      <c r="P3158" s="229">
        <v>45632.506041666667</v>
      </c>
      <c r="Q3158" s="19">
        <v>181.71600000000001</v>
      </c>
      <c r="R3158" s="19" t="s">
        <v>43</v>
      </c>
      <c r="S3158" s="62" t="s">
        <v>46</v>
      </c>
    </row>
    <row r="3159" spans="1:19" x14ac:dyDescent="0.25">
      <c r="A3159" s="62" t="s">
        <v>46</v>
      </c>
      <c r="B3159" s="19">
        <v>6941858</v>
      </c>
      <c r="C3159" s="19" t="s">
        <v>7569</v>
      </c>
      <c r="D3159" s="19">
        <v>377308</v>
      </c>
      <c r="E3159" s="19">
        <v>4595714</v>
      </c>
      <c r="F3159" s="19">
        <v>21</v>
      </c>
      <c r="G3159" s="36">
        <v>45632</v>
      </c>
      <c r="H3159" s="19">
        <v>0</v>
      </c>
      <c r="I3159" s="19">
        <v>1</v>
      </c>
      <c r="J3159" s="19">
        <v>0</v>
      </c>
      <c r="L3159" s="19">
        <v>1</v>
      </c>
      <c r="O3159" s="19">
        <v>1543610</v>
      </c>
      <c r="P3159" s="229">
        <v>45632.523912037039</v>
      </c>
      <c r="Q3159" s="19">
        <v>1543.61</v>
      </c>
      <c r="R3159" s="19" t="s">
        <v>43</v>
      </c>
      <c r="S3159" s="62" t="s">
        <v>46</v>
      </c>
    </row>
    <row r="3160" spans="1:19" x14ac:dyDescent="0.25">
      <c r="A3160" s="62" t="s">
        <v>46</v>
      </c>
      <c r="B3160" s="19">
        <v>6941858</v>
      </c>
      <c r="C3160" s="19" t="s">
        <v>7569</v>
      </c>
      <c r="D3160" s="19">
        <v>377308</v>
      </c>
      <c r="E3160" s="19">
        <v>4595714</v>
      </c>
      <c r="F3160" s="19">
        <v>22</v>
      </c>
      <c r="G3160" s="36">
        <v>45632</v>
      </c>
      <c r="H3160" s="19">
        <v>0</v>
      </c>
      <c r="I3160" s="19">
        <v>0</v>
      </c>
      <c r="J3160" s="19">
        <v>1933</v>
      </c>
      <c r="K3160" s="19" t="s">
        <v>167</v>
      </c>
      <c r="L3160" s="19">
        <v>1</v>
      </c>
      <c r="O3160" s="19">
        <v>3649634</v>
      </c>
      <c r="P3160" s="229">
        <v>45632.566157407404</v>
      </c>
      <c r="Q3160" s="19">
        <v>3649.634</v>
      </c>
      <c r="R3160" s="19" t="s">
        <v>43</v>
      </c>
      <c r="S3160" s="62" t="s">
        <v>46</v>
      </c>
    </row>
    <row r="3161" spans="1:19" x14ac:dyDescent="0.25">
      <c r="A3161" s="62" t="s">
        <v>46</v>
      </c>
      <c r="B3161" s="19">
        <v>6941858</v>
      </c>
      <c r="C3161" s="19" t="s">
        <v>7569</v>
      </c>
      <c r="D3161" s="19">
        <v>377308</v>
      </c>
      <c r="E3161" s="19">
        <v>4595714</v>
      </c>
      <c r="F3161" s="19">
        <v>23</v>
      </c>
      <c r="G3161" s="36">
        <v>45632</v>
      </c>
      <c r="H3161" s="19">
        <v>0</v>
      </c>
      <c r="I3161" s="19">
        <v>1</v>
      </c>
      <c r="J3161" s="19">
        <v>0</v>
      </c>
      <c r="L3161" s="19">
        <v>1</v>
      </c>
      <c r="O3161" s="19">
        <v>666490</v>
      </c>
      <c r="P3161" s="229">
        <v>45632.573865740742</v>
      </c>
      <c r="Q3161" s="19">
        <v>666.49</v>
      </c>
      <c r="R3161" s="19" t="s">
        <v>43</v>
      </c>
      <c r="S3161" s="62" t="s">
        <v>46</v>
      </c>
    </row>
    <row r="3162" spans="1:19" x14ac:dyDescent="0.25">
      <c r="A3162" s="62" t="s">
        <v>46</v>
      </c>
      <c r="B3162" s="19">
        <v>6941858</v>
      </c>
      <c r="C3162" s="19" t="s">
        <v>7569</v>
      </c>
      <c r="D3162" s="19">
        <v>377308</v>
      </c>
      <c r="E3162" s="19">
        <v>4595714</v>
      </c>
      <c r="F3162" s="19">
        <v>24</v>
      </c>
      <c r="G3162" s="36">
        <v>45632</v>
      </c>
      <c r="H3162" s="19">
        <v>0</v>
      </c>
      <c r="I3162" s="19">
        <v>0</v>
      </c>
      <c r="J3162" s="19">
        <v>-3</v>
      </c>
      <c r="K3162" s="19" t="s">
        <v>185</v>
      </c>
      <c r="L3162" s="19">
        <v>1</v>
      </c>
      <c r="O3162" s="19">
        <v>8196</v>
      </c>
      <c r="P3162" s="229">
        <v>45632.573958333334</v>
      </c>
      <c r="Q3162" s="19">
        <v>8.1959999999999997</v>
      </c>
      <c r="R3162" s="19" t="s">
        <v>43</v>
      </c>
      <c r="S3162" s="62" t="s">
        <v>46</v>
      </c>
    </row>
    <row r="3163" spans="1:19" x14ac:dyDescent="0.25">
      <c r="A3163" s="62" t="s">
        <v>46</v>
      </c>
      <c r="B3163" s="19">
        <v>6941858</v>
      </c>
      <c r="C3163" s="19" t="s">
        <v>7569</v>
      </c>
      <c r="D3163" s="19">
        <v>377308</v>
      </c>
      <c r="E3163" s="19">
        <v>4595714</v>
      </c>
      <c r="F3163" s="19">
        <v>25</v>
      </c>
      <c r="G3163" s="36">
        <v>45632</v>
      </c>
      <c r="H3163" s="19">
        <v>1</v>
      </c>
      <c r="I3163" s="19">
        <v>0</v>
      </c>
      <c r="J3163" s="19">
        <v>0</v>
      </c>
      <c r="L3163" s="19">
        <v>1</v>
      </c>
      <c r="M3163" s="19">
        <v>4010427</v>
      </c>
      <c r="N3163" s="19" t="s">
        <v>215</v>
      </c>
      <c r="O3163" s="19">
        <v>86257</v>
      </c>
      <c r="P3163" s="229">
        <v>45632.574965277781</v>
      </c>
      <c r="Q3163" s="19">
        <v>86.257000000000005</v>
      </c>
      <c r="R3163" s="19" t="s">
        <v>43</v>
      </c>
      <c r="S3163" s="62" t="s">
        <v>46</v>
      </c>
    </row>
    <row r="3164" spans="1:19" x14ac:dyDescent="0.25">
      <c r="A3164" s="62" t="s">
        <v>46</v>
      </c>
      <c r="B3164" s="19">
        <v>6941858</v>
      </c>
      <c r="C3164" s="19" t="s">
        <v>7569</v>
      </c>
      <c r="D3164" s="19">
        <v>377308</v>
      </c>
      <c r="E3164" s="19">
        <v>4595714</v>
      </c>
      <c r="F3164" s="19">
        <v>26</v>
      </c>
      <c r="G3164" s="36">
        <v>45632</v>
      </c>
      <c r="H3164" s="19">
        <v>0</v>
      </c>
      <c r="I3164" s="19">
        <v>0</v>
      </c>
      <c r="J3164" s="19">
        <v>1938</v>
      </c>
      <c r="K3164" s="19" t="s">
        <v>163</v>
      </c>
      <c r="L3164" s="19">
        <v>1</v>
      </c>
      <c r="M3164" s="19">
        <v>4010427</v>
      </c>
      <c r="N3164" s="19" t="s">
        <v>215</v>
      </c>
      <c r="O3164" s="19">
        <v>140503</v>
      </c>
      <c r="P3164" s="229">
        <v>45632.576585648145</v>
      </c>
      <c r="Q3164" s="19">
        <v>140.50299999999999</v>
      </c>
      <c r="R3164" s="19" t="s">
        <v>43</v>
      </c>
      <c r="S3164" s="62" t="s">
        <v>46</v>
      </c>
    </row>
    <row r="3165" spans="1:19" x14ac:dyDescent="0.25">
      <c r="A3165" s="62" t="s">
        <v>46</v>
      </c>
      <c r="B3165" s="19">
        <v>6941858</v>
      </c>
      <c r="C3165" s="19" t="s">
        <v>7569</v>
      </c>
      <c r="D3165" s="19">
        <v>377308</v>
      </c>
      <c r="E3165" s="19">
        <v>4595714</v>
      </c>
      <c r="F3165" s="19">
        <v>27</v>
      </c>
      <c r="G3165" s="36">
        <v>45632</v>
      </c>
      <c r="H3165" s="19">
        <v>0</v>
      </c>
      <c r="I3165" s="19">
        <v>1</v>
      </c>
      <c r="J3165" s="19">
        <v>0</v>
      </c>
      <c r="L3165" s="19">
        <v>1</v>
      </c>
      <c r="O3165" s="19">
        <v>1245920</v>
      </c>
      <c r="P3165" s="229">
        <v>45632.591006944444</v>
      </c>
      <c r="Q3165" s="19">
        <v>1245.92</v>
      </c>
      <c r="R3165" s="19" t="s">
        <v>43</v>
      </c>
      <c r="S3165" s="62" t="s">
        <v>46</v>
      </c>
    </row>
    <row r="3166" spans="1:19" x14ac:dyDescent="0.25">
      <c r="A3166" s="62" t="s">
        <v>46</v>
      </c>
      <c r="B3166" s="19">
        <v>6941858</v>
      </c>
      <c r="C3166" s="19" t="s">
        <v>7569</v>
      </c>
      <c r="D3166" s="19">
        <v>377308</v>
      </c>
      <c r="E3166" s="19">
        <v>4595714</v>
      </c>
      <c r="F3166" s="19">
        <v>28</v>
      </c>
      <c r="G3166" s="36">
        <v>45632</v>
      </c>
      <c r="H3166" s="19">
        <v>0</v>
      </c>
      <c r="I3166" s="19">
        <v>0</v>
      </c>
      <c r="J3166" s="19">
        <v>-3</v>
      </c>
      <c r="K3166" s="19" t="s">
        <v>185</v>
      </c>
      <c r="L3166" s="19">
        <v>1</v>
      </c>
      <c r="O3166" s="19">
        <v>8357</v>
      </c>
      <c r="P3166" s="229">
        <v>45632.591099537036</v>
      </c>
      <c r="Q3166" s="19">
        <v>8.3569999999999993</v>
      </c>
      <c r="R3166" s="19" t="s">
        <v>43</v>
      </c>
      <c r="S3166" s="62" t="s">
        <v>46</v>
      </c>
    </row>
    <row r="3167" spans="1:19" x14ac:dyDescent="0.25">
      <c r="A3167" s="62" t="s">
        <v>46</v>
      </c>
      <c r="B3167" s="19">
        <v>6941858</v>
      </c>
      <c r="C3167" s="19" t="s">
        <v>7569</v>
      </c>
      <c r="D3167" s="19">
        <v>377308</v>
      </c>
      <c r="E3167" s="19">
        <v>4595714</v>
      </c>
      <c r="F3167" s="19">
        <v>29</v>
      </c>
      <c r="G3167" s="36">
        <v>45632</v>
      </c>
      <c r="H3167" s="19">
        <v>1</v>
      </c>
      <c r="I3167" s="19">
        <v>0</v>
      </c>
      <c r="J3167" s="19">
        <v>0</v>
      </c>
      <c r="L3167" s="19">
        <v>1</v>
      </c>
      <c r="M3167" s="19">
        <v>4010427</v>
      </c>
      <c r="N3167" s="19" t="s">
        <v>215</v>
      </c>
      <c r="O3167" s="19">
        <v>107540</v>
      </c>
      <c r="P3167" s="229">
        <v>45632.592349537037</v>
      </c>
      <c r="Q3167" s="19">
        <v>107.54</v>
      </c>
      <c r="R3167" s="19" t="s">
        <v>43</v>
      </c>
      <c r="S3167" s="62" t="s">
        <v>46</v>
      </c>
    </row>
    <row r="3168" spans="1:19" x14ac:dyDescent="0.25">
      <c r="A3168" s="62" t="s">
        <v>46</v>
      </c>
      <c r="B3168" s="19">
        <v>6941858</v>
      </c>
      <c r="C3168" s="19" t="s">
        <v>7569</v>
      </c>
      <c r="D3168" s="19">
        <v>377308</v>
      </c>
      <c r="E3168" s="19">
        <v>4595714</v>
      </c>
      <c r="F3168" s="19">
        <v>30</v>
      </c>
      <c r="G3168" s="36">
        <v>45632</v>
      </c>
      <c r="H3168" s="19">
        <v>0</v>
      </c>
      <c r="I3168" s="19">
        <v>0</v>
      </c>
      <c r="J3168" s="19">
        <v>1938</v>
      </c>
      <c r="K3168" s="19" t="s">
        <v>163</v>
      </c>
      <c r="L3168" s="19">
        <v>1</v>
      </c>
      <c r="M3168" s="19">
        <v>4010427</v>
      </c>
      <c r="N3168" s="19" t="s">
        <v>215</v>
      </c>
      <c r="O3168" s="19">
        <v>120763</v>
      </c>
      <c r="P3168" s="229">
        <v>45632.59375</v>
      </c>
      <c r="Q3168" s="19">
        <v>120.76300000000001</v>
      </c>
      <c r="R3168" s="19" t="s">
        <v>43</v>
      </c>
      <c r="S3168" s="62" t="s">
        <v>46</v>
      </c>
    </row>
    <row r="3169" spans="1:19" x14ac:dyDescent="0.25">
      <c r="A3169" s="62" t="s">
        <v>46</v>
      </c>
      <c r="B3169" s="19">
        <v>6941858</v>
      </c>
      <c r="C3169" s="19" t="s">
        <v>7569</v>
      </c>
      <c r="D3169" s="19">
        <v>377308</v>
      </c>
      <c r="E3169" s="19">
        <v>4595714</v>
      </c>
      <c r="F3169" s="19">
        <v>31</v>
      </c>
      <c r="G3169" s="36">
        <v>45632</v>
      </c>
      <c r="H3169" s="19">
        <v>0</v>
      </c>
      <c r="I3169" s="19">
        <v>1</v>
      </c>
      <c r="J3169" s="19">
        <v>0</v>
      </c>
      <c r="L3169" s="19">
        <v>1</v>
      </c>
      <c r="O3169" s="19">
        <v>1388437</v>
      </c>
      <c r="P3169" s="229">
        <v>45632.609814814816</v>
      </c>
      <c r="Q3169" s="19">
        <v>1388.4369999999999</v>
      </c>
      <c r="R3169" s="19" t="s">
        <v>43</v>
      </c>
      <c r="S3169" s="62" t="s">
        <v>46</v>
      </c>
    </row>
    <row r="3170" spans="1:19" x14ac:dyDescent="0.25">
      <c r="A3170" s="62" t="s">
        <v>46</v>
      </c>
      <c r="B3170" s="19">
        <v>6941858</v>
      </c>
      <c r="C3170" s="19" t="s">
        <v>7569</v>
      </c>
      <c r="D3170" s="19">
        <v>377308</v>
      </c>
      <c r="E3170" s="19">
        <v>4595714</v>
      </c>
      <c r="F3170" s="19">
        <v>32</v>
      </c>
      <c r="G3170" s="36">
        <v>45632</v>
      </c>
      <c r="H3170" s="19">
        <v>0</v>
      </c>
      <c r="I3170" s="19">
        <v>0</v>
      </c>
      <c r="J3170" s="19">
        <v>-3</v>
      </c>
      <c r="K3170" s="19" t="s">
        <v>185</v>
      </c>
      <c r="L3170" s="19">
        <v>1</v>
      </c>
      <c r="O3170" s="19">
        <v>4407</v>
      </c>
      <c r="P3170" s="229">
        <v>45632.609872685185</v>
      </c>
      <c r="Q3170" s="19">
        <v>4.407</v>
      </c>
      <c r="R3170" s="19" t="s">
        <v>43</v>
      </c>
      <c r="S3170" s="62" t="s">
        <v>46</v>
      </c>
    </row>
    <row r="3171" spans="1:19" x14ac:dyDescent="0.25">
      <c r="A3171" s="62" t="s">
        <v>46</v>
      </c>
      <c r="B3171" s="19">
        <v>6941858</v>
      </c>
      <c r="C3171" s="19" t="s">
        <v>7569</v>
      </c>
      <c r="D3171" s="19">
        <v>377308</v>
      </c>
      <c r="E3171" s="19">
        <v>4595714</v>
      </c>
      <c r="F3171" s="19">
        <v>33</v>
      </c>
      <c r="G3171" s="36">
        <v>45632</v>
      </c>
      <c r="H3171" s="19">
        <v>1</v>
      </c>
      <c r="I3171" s="19">
        <v>0</v>
      </c>
      <c r="J3171" s="19">
        <v>0</v>
      </c>
      <c r="L3171" s="19">
        <v>1</v>
      </c>
      <c r="M3171" s="19">
        <v>4010427</v>
      </c>
      <c r="N3171" s="19" t="s">
        <v>215</v>
      </c>
      <c r="O3171" s="19">
        <v>194973</v>
      </c>
      <c r="P3171" s="229">
        <v>45632.612118055556</v>
      </c>
      <c r="Q3171" s="19">
        <v>194.97300000000001</v>
      </c>
      <c r="R3171" s="19" t="s">
        <v>43</v>
      </c>
      <c r="S3171" s="62" t="s">
        <v>46</v>
      </c>
    </row>
    <row r="3172" spans="1:19" x14ac:dyDescent="0.25">
      <c r="A3172" s="62" t="s">
        <v>46</v>
      </c>
      <c r="B3172" s="19">
        <v>6941858</v>
      </c>
      <c r="C3172" s="19" t="s">
        <v>7569</v>
      </c>
      <c r="D3172" s="19">
        <v>377308</v>
      </c>
      <c r="E3172" s="19">
        <v>4595714</v>
      </c>
      <c r="F3172" s="19">
        <v>34</v>
      </c>
      <c r="G3172" s="36">
        <v>45632</v>
      </c>
      <c r="H3172" s="19">
        <v>0</v>
      </c>
      <c r="I3172" s="19">
        <v>0</v>
      </c>
      <c r="J3172" s="19">
        <v>1938</v>
      </c>
      <c r="K3172" s="19" t="s">
        <v>163</v>
      </c>
      <c r="L3172" s="19">
        <v>1</v>
      </c>
      <c r="M3172" s="19">
        <v>4010427</v>
      </c>
      <c r="N3172" s="19" t="s">
        <v>215</v>
      </c>
      <c r="O3172" s="19">
        <v>135667</v>
      </c>
      <c r="P3172" s="229">
        <v>45632.613692129627</v>
      </c>
      <c r="Q3172" s="19">
        <v>135.667</v>
      </c>
      <c r="R3172" s="19" t="s">
        <v>43</v>
      </c>
      <c r="S3172" s="62" t="s">
        <v>46</v>
      </c>
    </row>
    <row r="3173" spans="1:19" x14ac:dyDescent="0.25">
      <c r="A3173" s="62" t="s">
        <v>46</v>
      </c>
      <c r="B3173" s="19">
        <v>6941858</v>
      </c>
      <c r="C3173" s="19" t="s">
        <v>7569</v>
      </c>
      <c r="D3173" s="19">
        <v>377308</v>
      </c>
      <c r="E3173" s="19">
        <v>4595714</v>
      </c>
      <c r="F3173" s="19">
        <v>35</v>
      </c>
      <c r="G3173" s="36">
        <v>45632</v>
      </c>
      <c r="H3173" s="19">
        <v>0</v>
      </c>
      <c r="I3173" s="19">
        <v>1</v>
      </c>
      <c r="J3173" s="19">
        <v>0</v>
      </c>
      <c r="L3173" s="19">
        <v>1</v>
      </c>
      <c r="O3173" s="19">
        <v>1352496</v>
      </c>
      <c r="P3173" s="229">
        <v>45632.629351851851</v>
      </c>
      <c r="Q3173" s="19">
        <v>1352.4960000000001</v>
      </c>
      <c r="R3173" s="19" t="s">
        <v>43</v>
      </c>
      <c r="S3173" s="62" t="s">
        <v>46</v>
      </c>
    </row>
    <row r="3174" spans="1:19" x14ac:dyDescent="0.25">
      <c r="A3174" s="62" t="s">
        <v>46</v>
      </c>
      <c r="B3174" s="19">
        <v>6941858</v>
      </c>
      <c r="C3174" s="19" t="s">
        <v>7569</v>
      </c>
      <c r="D3174" s="19">
        <v>377308</v>
      </c>
      <c r="E3174" s="19">
        <v>4595714</v>
      </c>
      <c r="F3174" s="19">
        <v>36</v>
      </c>
      <c r="G3174" s="36">
        <v>45632</v>
      </c>
      <c r="H3174" s="19">
        <v>0</v>
      </c>
      <c r="I3174" s="19">
        <v>0</v>
      </c>
      <c r="J3174" s="19">
        <v>1934</v>
      </c>
      <c r="K3174" s="19" t="s">
        <v>160</v>
      </c>
      <c r="L3174" s="19">
        <v>1</v>
      </c>
      <c r="O3174" s="19">
        <v>720177</v>
      </c>
      <c r="P3174" s="229">
        <v>45632.637685185182</v>
      </c>
      <c r="Q3174" s="19">
        <v>720.17700000000002</v>
      </c>
      <c r="R3174" s="19" t="s">
        <v>43</v>
      </c>
      <c r="S3174" s="62" t="s">
        <v>46</v>
      </c>
    </row>
    <row r="3175" spans="1:19" x14ac:dyDescent="0.25">
      <c r="A3175" s="62" t="s">
        <v>46</v>
      </c>
      <c r="B3175" s="19">
        <v>6941858</v>
      </c>
      <c r="C3175" s="19" t="s">
        <v>7569</v>
      </c>
      <c r="D3175" s="19">
        <v>377308</v>
      </c>
      <c r="E3175" s="19">
        <v>4595714</v>
      </c>
      <c r="F3175" s="19">
        <v>37</v>
      </c>
      <c r="G3175" s="36">
        <v>45632</v>
      </c>
      <c r="H3175" s="19">
        <v>0</v>
      </c>
      <c r="I3175" s="19">
        <v>1</v>
      </c>
      <c r="J3175" s="19">
        <v>0</v>
      </c>
      <c r="L3175" s="19">
        <v>1</v>
      </c>
      <c r="O3175" s="19">
        <v>2746160</v>
      </c>
      <c r="P3175" s="229">
        <v>45632.66946759259</v>
      </c>
      <c r="Q3175" s="19">
        <v>2746.16</v>
      </c>
      <c r="R3175" s="19" t="s">
        <v>43</v>
      </c>
      <c r="S3175" s="62" t="s">
        <v>46</v>
      </c>
    </row>
    <row r="3176" spans="1:19" x14ac:dyDescent="0.25">
      <c r="A3176" s="62" t="s">
        <v>46</v>
      </c>
      <c r="B3176" s="19">
        <v>6941858</v>
      </c>
      <c r="C3176" s="19" t="s">
        <v>7569</v>
      </c>
      <c r="D3176" s="19">
        <v>377308</v>
      </c>
      <c r="E3176" s="19">
        <v>4595714</v>
      </c>
      <c r="F3176" s="19">
        <v>38</v>
      </c>
      <c r="G3176" s="36">
        <v>45632</v>
      </c>
      <c r="H3176" s="19">
        <v>0</v>
      </c>
      <c r="I3176" s="19">
        <v>0</v>
      </c>
      <c r="J3176" s="19">
        <v>-3</v>
      </c>
      <c r="K3176" s="19" t="s">
        <v>185</v>
      </c>
      <c r="L3176" s="19">
        <v>1</v>
      </c>
      <c r="O3176" s="19">
        <v>12547</v>
      </c>
      <c r="P3176" s="229">
        <v>45632.669618055559</v>
      </c>
      <c r="Q3176" s="19">
        <v>12.547000000000001</v>
      </c>
      <c r="R3176" s="19" t="s">
        <v>43</v>
      </c>
      <c r="S3176" s="62" t="s">
        <v>46</v>
      </c>
    </row>
    <row r="3177" spans="1:19" x14ac:dyDescent="0.25">
      <c r="A3177" s="62" t="s">
        <v>46</v>
      </c>
      <c r="B3177" s="19">
        <v>6941858</v>
      </c>
      <c r="C3177" s="19" t="s">
        <v>7569</v>
      </c>
      <c r="D3177" s="19">
        <v>377308</v>
      </c>
      <c r="E3177" s="19">
        <v>4595714</v>
      </c>
      <c r="F3177" s="19">
        <v>39</v>
      </c>
      <c r="G3177" s="36">
        <v>45632</v>
      </c>
      <c r="H3177" s="19">
        <v>1</v>
      </c>
      <c r="I3177" s="19">
        <v>0</v>
      </c>
      <c r="J3177" s="19">
        <v>0</v>
      </c>
      <c r="L3177" s="19">
        <v>1</v>
      </c>
      <c r="M3177" s="19">
        <v>4010427</v>
      </c>
      <c r="N3177" s="19" t="s">
        <v>215</v>
      </c>
      <c r="O3177" s="19">
        <v>146280</v>
      </c>
      <c r="P3177" s="229">
        <v>45632.671307870369</v>
      </c>
      <c r="Q3177" s="19">
        <v>146.28</v>
      </c>
      <c r="R3177" s="19" t="s">
        <v>43</v>
      </c>
      <c r="S3177" s="62" t="s">
        <v>46</v>
      </c>
    </row>
    <row r="3178" spans="1:19" x14ac:dyDescent="0.25">
      <c r="A3178" s="62" t="s">
        <v>46</v>
      </c>
      <c r="B3178" s="19">
        <v>6941858</v>
      </c>
      <c r="C3178" s="19" t="s">
        <v>7569</v>
      </c>
      <c r="D3178" s="19">
        <v>377308</v>
      </c>
      <c r="E3178" s="19">
        <v>4595714</v>
      </c>
      <c r="F3178" s="19">
        <v>40</v>
      </c>
      <c r="G3178" s="36">
        <v>45632</v>
      </c>
      <c r="H3178" s="19">
        <v>0</v>
      </c>
      <c r="I3178" s="19">
        <v>0</v>
      </c>
      <c r="J3178" s="19">
        <v>1938</v>
      </c>
      <c r="K3178" s="19" t="s">
        <v>163</v>
      </c>
      <c r="L3178" s="19">
        <v>1</v>
      </c>
      <c r="M3178" s="19">
        <v>4010427</v>
      </c>
      <c r="N3178" s="19" t="s">
        <v>215</v>
      </c>
      <c r="O3178" s="19">
        <v>59953</v>
      </c>
      <c r="P3178" s="229">
        <v>45632.672002314815</v>
      </c>
      <c r="Q3178" s="19">
        <v>59.953000000000003</v>
      </c>
      <c r="R3178" s="19" t="s">
        <v>43</v>
      </c>
      <c r="S3178" s="62" t="s">
        <v>46</v>
      </c>
    </row>
    <row r="3179" spans="1:19" x14ac:dyDescent="0.25">
      <c r="A3179" s="62" t="s">
        <v>46</v>
      </c>
      <c r="B3179" s="19">
        <v>6941858</v>
      </c>
      <c r="C3179" s="19" t="s">
        <v>7569</v>
      </c>
      <c r="D3179" s="19">
        <v>377308</v>
      </c>
      <c r="E3179" s="19">
        <v>4595714</v>
      </c>
      <c r="F3179" s="19">
        <v>41</v>
      </c>
      <c r="G3179" s="36">
        <v>45632</v>
      </c>
      <c r="H3179" s="19">
        <v>0</v>
      </c>
      <c r="I3179" s="19">
        <v>1</v>
      </c>
      <c r="J3179" s="19">
        <v>0</v>
      </c>
      <c r="L3179" s="19">
        <v>1</v>
      </c>
      <c r="O3179" s="19">
        <v>3797</v>
      </c>
      <c r="P3179" s="229">
        <v>45632.672048611108</v>
      </c>
      <c r="Q3179" s="19">
        <v>3.7970000000000002</v>
      </c>
      <c r="R3179" s="19" t="s">
        <v>43</v>
      </c>
      <c r="S3179" s="62" t="s">
        <v>46</v>
      </c>
    </row>
    <row r="3180" spans="1:19" x14ac:dyDescent="0.25">
      <c r="A3180" s="62" t="s">
        <v>46</v>
      </c>
      <c r="B3180" s="19">
        <v>6941858</v>
      </c>
      <c r="C3180" s="19" t="s">
        <v>7569</v>
      </c>
      <c r="D3180" s="19">
        <v>377308</v>
      </c>
      <c r="E3180" s="19">
        <v>4595714</v>
      </c>
      <c r="F3180" s="19">
        <v>42</v>
      </c>
      <c r="G3180" s="36">
        <v>45632</v>
      </c>
      <c r="H3180" s="19">
        <v>0</v>
      </c>
      <c r="I3180" s="19">
        <v>0</v>
      </c>
      <c r="J3180" s="19">
        <v>1931</v>
      </c>
      <c r="K3180" s="19" t="s">
        <v>168</v>
      </c>
      <c r="L3180" s="19">
        <v>1</v>
      </c>
      <c r="O3180" s="19">
        <v>31606</v>
      </c>
      <c r="P3180" s="229">
        <v>45632.672407407408</v>
      </c>
      <c r="Q3180" s="19">
        <v>31.606000000000002</v>
      </c>
      <c r="R3180" s="19" t="s">
        <v>43</v>
      </c>
      <c r="S3180" s="62" t="s">
        <v>46</v>
      </c>
    </row>
    <row r="3181" spans="1:19" x14ac:dyDescent="0.25">
      <c r="A3181" s="62" t="s">
        <v>46</v>
      </c>
      <c r="B3181" s="19">
        <v>6941858</v>
      </c>
      <c r="C3181" s="19" t="s">
        <v>7569</v>
      </c>
      <c r="D3181" s="19">
        <v>377308</v>
      </c>
      <c r="E3181" s="19">
        <v>4595714</v>
      </c>
      <c r="F3181" s="19">
        <v>43</v>
      </c>
      <c r="G3181" s="36">
        <v>45632</v>
      </c>
      <c r="H3181" s="19">
        <v>0</v>
      </c>
      <c r="I3181" s="19">
        <v>0</v>
      </c>
      <c r="J3181" s="19">
        <v>1936</v>
      </c>
      <c r="K3181" s="19" t="s">
        <v>164</v>
      </c>
      <c r="L3181" s="19">
        <v>1</v>
      </c>
      <c r="O3181" s="19">
        <v>326004</v>
      </c>
      <c r="P3181" s="229">
        <v>45632.676180555558</v>
      </c>
      <c r="Q3181" s="19">
        <v>326.00400000000002</v>
      </c>
      <c r="R3181" s="19" t="s">
        <v>43</v>
      </c>
      <c r="S3181" s="62" t="s">
        <v>46</v>
      </c>
    </row>
    <row r="3182" spans="1:19" x14ac:dyDescent="0.25">
      <c r="A3182" s="62" t="s">
        <v>46</v>
      </c>
      <c r="B3182" s="19">
        <v>6941858</v>
      </c>
      <c r="C3182" s="19" t="s">
        <v>7569</v>
      </c>
      <c r="D3182" s="19">
        <v>377308</v>
      </c>
      <c r="E3182" s="19">
        <v>4595714</v>
      </c>
      <c r="F3182" s="19">
        <v>44</v>
      </c>
      <c r="G3182" s="36">
        <v>45632</v>
      </c>
      <c r="H3182" s="19">
        <v>0</v>
      </c>
      <c r="I3182" s="19">
        <v>0</v>
      </c>
      <c r="J3182" s="19">
        <v>1931</v>
      </c>
      <c r="K3182" s="19" t="s">
        <v>168</v>
      </c>
      <c r="L3182" s="19">
        <v>1</v>
      </c>
      <c r="O3182" s="19">
        <v>704726</v>
      </c>
      <c r="P3182" s="229">
        <v>45632.684340277781</v>
      </c>
      <c r="Q3182" s="19">
        <v>704.726</v>
      </c>
      <c r="R3182" s="19" t="s">
        <v>43</v>
      </c>
      <c r="S3182" s="62" t="s">
        <v>46</v>
      </c>
    </row>
    <row r="3183" spans="1:19" x14ac:dyDescent="0.25">
      <c r="A3183" s="62" t="s">
        <v>46</v>
      </c>
      <c r="B3183" s="19">
        <v>6941858</v>
      </c>
      <c r="C3183" s="19" t="s">
        <v>7569</v>
      </c>
      <c r="D3183" s="19">
        <v>377308</v>
      </c>
      <c r="E3183" s="19">
        <v>4595714</v>
      </c>
      <c r="F3183" s="19">
        <v>45</v>
      </c>
      <c r="G3183" s="36">
        <v>45632</v>
      </c>
      <c r="H3183" s="19">
        <v>0</v>
      </c>
      <c r="I3183" s="19">
        <v>1</v>
      </c>
      <c r="J3183" s="19">
        <v>0</v>
      </c>
      <c r="L3183" s="19">
        <v>1</v>
      </c>
      <c r="O3183" s="19">
        <v>2133754</v>
      </c>
      <c r="P3183" s="229">
        <v>45632.709039351852</v>
      </c>
      <c r="Q3183" s="19">
        <v>2133.7539999999999</v>
      </c>
      <c r="R3183" s="19" t="s">
        <v>43</v>
      </c>
      <c r="S3183" s="62" t="s">
        <v>46</v>
      </c>
    </row>
    <row r="3184" spans="1:19" x14ac:dyDescent="0.25">
      <c r="A3184" s="62" t="s">
        <v>46</v>
      </c>
      <c r="B3184" s="19">
        <v>6941858</v>
      </c>
      <c r="C3184" s="19" t="s">
        <v>7569</v>
      </c>
      <c r="D3184" s="19">
        <v>377308</v>
      </c>
      <c r="E3184" s="19">
        <v>4595714</v>
      </c>
      <c r="F3184" s="19">
        <v>46</v>
      </c>
      <c r="G3184" s="36">
        <v>45632</v>
      </c>
      <c r="H3184" s="19">
        <v>0</v>
      </c>
      <c r="I3184" s="19">
        <v>0</v>
      </c>
      <c r="J3184" s="19">
        <v>0</v>
      </c>
      <c r="L3184" s="19">
        <v>2</v>
      </c>
      <c r="O3184" s="19">
        <v>0</v>
      </c>
      <c r="P3184" s="229">
        <v>45632.709039351852</v>
      </c>
      <c r="Q3184" s="19">
        <v>0</v>
      </c>
      <c r="R3184" s="19" t="s">
        <v>43</v>
      </c>
      <c r="S3184" s="62" t="s">
        <v>46</v>
      </c>
    </row>
    <row r="3185" spans="1:19" x14ac:dyDescent="0.25">
      <c r="A3185" s="62" t="s">
        <v>67</v>
      </c>
      <c r="B3185" s="19">
        <v>2577645</v>
      </c>
      <c r="C3185" s="19" t="s">
        <v>7582</v>
      </c>
      <c r="D3185" s="19">
        <v>377301</v>
      </c>
      <c r="E3185" s="19">
        <v>4595714</v>
      </c>
      <c r="F3185" s="19">
        <v>1</v>
      </c>
      <c r="G3185" s="36">
        <v>45629</v>
      </c>
      <c r="H3185" s="19">
        <v>0</v>
      </c>
      <c r="I3185" s="19">
        <v>0</v>
      </c>
      <c r="J3185" s="19">
        <v>0</v>
      </c>
      <c r="L3185" s="19">
        <v>0</v>
      </c>
      <c r="O3185" s="19">
        <v>4</v>
      </c>
      <c r="P3185" s="229">
        <v>45629.11</v>
      </c>
      <c r="Q3185" s="19">
        <v>4.0000000000000001E-3</v>
      </c>
      <c r="R3185" s="19" t="s">
        <v>52</v>
      </c>
      <c r="S3185" s="62" t="s">
        <v>67</v>
      </c>
    </row>
    <row r="3186" spans="1:19" x14ac:dyDescent="0.25">
      <c r="A3186" s="62" t="s">
        <v>67</v>
      </c>
      <c r="B3186" s="19">
        <v>2577645</v>
      </c>
      <c r="C3186" s="19" t="s">
        <v>7582</v>
      </c>
      <c r="D3186" s="19">
        <v>377301</v>
      </c>
      <c r="E3186" s="19">
        <v>4595714</v>
      </c>
      <c r="F3186" s="19">
        <v>2</v>
      </c>
      <c r="G3186" s="36">
        <v>45629</v>
      </c>
      <c r="H3186" s="19">
        <v>0</v>
      </c>
      <c r="I3186" s="19">
        <v>0</v>
      </c>
      <c r="J3186" s="19">
        <v>0</v>
      </c>
      <c r="L3186" s="19">
        <v>1</v>
      </c>
      <c r="O3186" s="19">
        <v>4030</v>
      </c>
      <c r="P3186" s="229">
        <v>45629.110046296293</v>
      </c>
      <c r="Q3186" s="19">
        <v>4.03</v>
      </c>
      <c r="R3186" s="19" t="s">
        <v>52</v>
      </c>
      <c r="S3186" s="62" t="s">
        <v>67</v>
      </c>
    </row>
    <row r="3187" spans="1:19" x14ac:dyDescent="0.25">
      <c r="A3187" s="62" t="s">
        <v>67</v>
      </c>
      <c r="B3187" s="19">
        <v>2577645</v>
      </c>
      <c r="C3187" s="19" t="s">
        <v>7582</v>
      </c>
      <c r="D3187" s="19">
        <v>377301</v>
      </c>
      <c r="E3187" s="19">
        <v>4595714</v>
      </c>
      <c r="F3187" s="19">
        <v>3</v>
      </c>
      <c r="G3187" s="36">
        <v>45629</v>
      </c>
      <c r="H3187" s="19">
        <v>0</v>
      </c>
      <c r="I3187" s="19">
        <v>0</v>
      </c>
      <c r="J3187" s="19">
        <v>1936</v>
      </c>
      <c r="K3187" s="19" t="s">
        <v>164</v>
      </c>
      <c r="L3187" s="19">
        <v>1</v>
      </c>
      <c r="O3187" s="19">
        <v>12104973</v>
      </c>
      <c r="P3187" s="229">
        <v>45629.250150462962</v>
      </c>
      <c r="Q3187" s="19">
        <v>12104.973</v>
      </c>
      <c r="R3187" s="19" t="s">
        <v>52</v>
      </c>
      <c r="S3187" s="62" t="s">
        <v>67</v>
      </c>
    </row>
    <row r="3188" spans="1:19" x14ac:dyDescent="0.25">
      <c r="A3188" s="62" t="s">
        <v>67</v>
      </c>
      <c r="B3188" s="19">
        <v>2577645</v>
      </c>
      <c r="C3188" s="19" t="s">
        <v>7582</v>
      </c>
      <c r="D3188" s="19">
        <v>377301</v>
      </c>
      <c r="E3188" s="19">
        <v>4595714</v>
      </c>
      <c r="F3188" s="19">
        <v>4</v>
      </c>
      <c r="G3188" s="36">
        <v>45629</v>
      </c>
      <c r="H3188" s="19">
        <v>0</v>
      </c>
      <c r="I3188" s="19">
        <v>0</v>
      </c>
      <c r="J3188" s="19">
        <v>1931</v>
      </c>
      <c r="K3188" s="19" t="s">
        <v>168</v>
      </c>
      <c r="L3188" s="19">
        <v>1</v>
      </c>
      <c r="O3188" s="19">
        <v>5100690</v>
      </c>
      <c r="P3188" s="229">
        <v>45629.309189814812</v>
      </c>
      <c r="Q3188" s="19">
        <v>5100.6899999999996</v>
      </c>
      <c r="R3188" s="19" t="s">
        <v>52</v>
      </c>
      <c r="S3188" s="62" t="s">
        <v>67</v>
      </c>
    </row>
    <row r="3189" spans="1:19" x14ac:dyDescent="0.25">
      <c r="A3189" s="62" t="s">
        <v>67</v>
      </c>
      <c r="B3189" s="19">
        <v>2577645</v>
      </c>
      <c r="C3189" s="19" t="s">
        <v>7582</v>
      </c>
      <c r="D3189" s="19">
        <v>377301</v>
      </c>
      <c r="E3189" s="19">
        <v>4595714</v>
      </c>
      <c r="F3189" s="19">
        <v>5</v>
      </c>
      <c r="G3189" s="36">
        <v>45629</v>
      </c>
      <c r="H3189" s="19">
        <v>0</v>
      </c>
      <c r="I3189" s="19">
        <v>0</v>
      </c>
      <c r="J3189" s="19">
        <v>0</v>
      </c>
      <c r="L3189" s="19">
        <v>2</v>
      </c>
      <c r="O3189" s="19">
        <v>0</v>
      </c>
      <c r="P3189" s="229">
        <v>45629.309189814812</v>
      </c>
      <c r="Q3189" s="19">
        <v>0</v>
      </c>
      <c r="R3189" s="19" t="s">
        <v>52</v>
      </c>
      <c r="S3189" s="62" t="s">
        <v>67</v>
      </c>
    </row>
    <row r="3190" spans="1:19" x14ac:dyDescent="0.25">
      <c r="A3190" s="62" t="s">
        <v>67</v>
      </c>
      <c r="B3190" s="19">
        <v>2577645</v>
      </c>
      <c r="C3190" s="19" t="s">
        <v>7582</v>
      </c>
      <c r="D3190" s="19">
        <v>377301</v>
      </c>
      <c r="E3190" s="19">
        <v>4595714</v>
      </c>
      <c r="F3190" s="19">
        <v>1</v>
      </c>
      <c r="G3190" s="36">
        <v>45629</v>
      </c>
      <c r="H3190" s="19">
        <v>0</v>
      </c>
      <c r="I3190" s="19">
        <v>0</v>
      </c>
      <c r="J3190" s="19">
        <v>0</v>
      </c>
      <c r="L3190" s="19">
        <v>0</v>
      </c>
      <c r="O3190" s="19">
        <v>3</v>
      </c>
      <c r="P3190" s="229">
        <v>45629.318761574075</v>
      </c>
      <c r="Q3190" s="19">
        <v>3.0000000000000001E-3</v>
      </c>
      <c r="R3190" s="19" t="s">
        <v>52</v>
      </c>
      <c r="S3190" s="62" t="s">
        <v>67</v>
      </c>
    </row>
    <row r="3191" spans="1:19" x14ac:dyDescent="0.25">
      <c r="A3191" s="62" t="s">
        <v>67</v>
      </c>
      <c r="B3191" s="19">
        <v>2577645</v>
      </c>
      <c r="C3191" s="19" t="s">
        <v>7582</v>
      </c>
      <c r="D3191" s="19">
        <v>377301</v>
      </c>
      <c r="E3191" s="19">
        <v>4595714</v>
      </c>
      <c r="F3191" s="19">
        <v>2</v>
      </c>
      <c r="G3191" s="36">
        <v>45629</v>
      </c>
      <c r="H3191" s="19">
        <v>0</v>
      </c>
      <c r="I3191" s="19">
        <v>0</v>
      </c>
      <c r="J3191" s="19">
        <v>0</v>
      </c>
      <c r="L3191" s="19">
        <v>1</v>
      </c>
      <c r="O3191" s="19">
        <v>10310</v>
      </c>
      <c r="P3191" s="229">
        <v>45629.318888888891</v>
      </c>
      <c r="Q3191" s="19">
        <v>10.31</v>
      </c>
      <c r="R3191" s="19" t="s">
        <v>52</v>
      </c>
      <c r="S3191" s="62" t="s">
        <v>67</v>
      </c>
    </row>
    <row r="3192" spans="1:19" x14ac:dyDescent="0.25">
      <c r="A3192" s="62" t="s">
        <v>67</v>
      </c>
      <c r="B3192" s="19">
        <v>2577645</v>
      </c>
      <c r="C3192" s="19" t="s">
        <v>7582</v>
      </c>
      <c r="D3192" s="19">
        <v>377301</v>
      </c>
      <c r="E3192" s="19">
        <v>4595714</v>
      </c>
      <c r="F3192" s="19">
        <v>3</v>
      </c>
      <c r="G3192" s="36">
        <v>45629</v>
      </c>
      <c r="H3192" s="19">
        <v>0</v>
      </c>
      <c r="I3192" s="19">
        <v>0</v>
      </c>
      <c r="J3192" s="19">
        <v>1936</v>
      </c>
      <c r="K3192" s="19" t="s">
        <v>164</v>
      </c>
      <c r="L3192" s="19">
        <v>1</v>
      </c>
      <c r="O3192" s="19">
        <v>11843457</v>
      </c>
      <c r="P3192" s="229">
        <v>45629.455960648149</v>
      </c>
      <c r="Q3192" s="19">
        <v>11843.457</v>
      </c>
      <c r="R3192" s="19" t="s">
        <v>52</v>
      </c>
      <c r="S3192" s="62" t="s">
        <v>67</v>
      </c>
    </row>
    <row r="3193" spans="1:19" x14ac:dyDescent="0.25">
      <c r="A3193" s="62" t="s">
        <v>67</v>
      </c>
      <c r="B3193" s="19">
        <v>2577645</v>
      </c>
      <c r="C3193" s="19" t="s">
        <v>7582</v>
      </c>
      <c r="D3193" s="19">
        <v>377301</v>
      </c>
      <c r="E3193" s="19">
        <v>4595714</v>
      </c>
      <c r="F3193" s="19">
        <v>4</v>
      </c>
      <c r="G3193" s="36">
        <v>45629</v>
      </c>
      <c r="H3193" s="19">
        <v>0</v>
      </c>
      <c r="I3193" s="19">
        <v>0</v>
      </c>
      <c r="J3193" s="19">
        <v>0</v>
      </c>
      <c r="L3193" s="19">
        <v>2</v>
      </c>
      <c r="O3193" s="19">
        <v>0</v>
      </c>
      <c r="P3193" s="229">
        <v>45629.455960648149</v>
      </c>
      <c r="Q3193" s="19">
        <v>0</v>
      </c>
      <c r="R3193" s="19" t="s">
        <v>52</v>
      </c>
      <c r="S3193" s="62" t="s">
        <v>67</v>
      </c>
    </row>
    <row r="3194" spans="1:19" x14ac:dyDescent="0.25">
      <c r="A3194" s="62" t="s">
        <v>67</v>
      </c>
      <c r="B3194" s="19">
        <v>2577645</v>
      </c>
      <c r="C3194" s="19" t="s">
        <v>7582</v>
      </c>
      <c r="D3194" s="19">
        <v>377301</v>
      </c>
      <c r="E3194" s="19">
        <v>4595714</v>
      </c>
      <c r="F3194" s="19">
        <v>1</v>
      </c>
      <c r="G3194" s="36">
        <v>45631</v>
      </c>
      <c r="H3194" s="19">
        <v>0</v>
      </c>
      <c r="I3194" s="19">
        <v>0</v>
      </c>
      <c r="J3194" s="19">
        <v>0</v>
      </c>
      <c r="L3194" s="19">
        <v>0</v>
      </c>
      <c r="O3194" s="19">
        <v>4</v>
      </c>
      <c r="P3194" s="229">
        <v>45631.298773148148</v>
      </c>
      <c r="Q3194" s="19">
        <v>4.0000000000000001E-3</v>
      </c>
      <c r="R3194" s="19" t="s">
        <v>52</v>
      </c>
      <c r="S3194" s="62" t="s">
        <v>67</v>
      </c>
    </row>
    <row r="3195" spans="1:19" x14ac:dyDescent="0.25">
      <c r="A3195" s="62" t="s">
        <v>67</v>
      </c>
      <c r="B3195" s="19">
        <v>2577645</v>
      </c>
      <c r="C3195" s="19" t="s">
        <v>7582</v>
      </c>
      <c r="D3195" s="19">
        <v>377301</v>
      </c>
      <c r="E3195" s="19">
        <v>4595714</v>
      </c>
      <c r="F3195" s="19">
        <v>2</v>
      </c>
      <c r="G3195" s="36">
        <v>45631</v>
      </c>
      <c r="H3195" s="19">
        <v>0</v>
      </c>
      <c r="I3195" s="19">
        <v>0</v>
      </c>
      <c r="J3195" s="19">
        <v>0</v>
      </c>
      <c r="L3195" s="19">
        <v>1</v>
      </c>
      <c r="O3195" s="19">
        <v>4616</v>
      </c>
      <c r="P3195" s="229">
        <v>45631.298831018517</v>
      </c>
      <c r="Q3195" s="19">
        <v>4.6159999999999997</v>
      </c>
      <c r="R3195" s="19" t="s">
        <v>52</v>
      </c>
      <c r="S3195" s="62" t="s">
        <v>67</v>
      </c>
    </row>
    <row r="3196" spans="1:19" x14ac:dyDescent="0.25">
      <c r="A3196" s="62" t="s">
        <v>67</v>
      </c>
      <c r="B3196" s="19">
        <v>2577645</v>
      </c>
      <c r="C3196" s="19" t="s">
        <v>7582</v>
      </c>
      <c r="D3196" s="19">
        <v>377301</v>
      </c>
      <c r="E3196" s="19">
        <v>4595714</v>
      </c>
      <c r="F3196" s="19">
        <v>3</v>
      </c>
      <c r="G3196" s="36">
        <v>45631</v>
      </c>
      <c r="H3196" s="19">
        <v>0</v>
      </c>
      <c r="I3196" s="19">
        <v>0</v>
      </c>
      <c r="J3196" s="19">
        <v>1936</v>
      </c>
      <c r="K3196" s="19" t="s">
        <v>164</v>
      </c>
      <c r="L3196" s="19">
        <v>1</v>
      </c>
      <c r="O3196" s="19">
        <v>7393874</v>
      </c>
      <c r="P3196" s="229">
        <v>45631.384398148148</v>
      </c>
      <c r="Q3196" s="19">
        <v>7393.8739999999998</v>
      </c>
      <c r="R3196" s="19" t="s">
        <v>52</v>
      </c>
      <c r="S3196" s="62" t="s">
        <v>67</v>
      </c>
    </row>
    <row r="3197" spans="1:19" x14ac:dyDescent="0.25">
      <c r="A3197" s="62" t="s">
        <v>67</v>
      </c>
      <c r="B3197" s="19">
        <v>2577645</v>
      </c>
      <c r="C3197" s="19" t="s">
        <v>7582</v>
      </c>
      <c r="D3197" s="19">
        <v>377301</v>
      </c>
      <c r="E3197" s="19">
        <v>4595714</v>
      </c>
      <c r="F3197" s="19">
        <v>4</v>
      </c>
      <c r="G3197" s="36">
        <v>45631</v>
      </c>
      <c r="H3197" s="19">
        <v>0</v>
      </c>
      <c r="I3197" s="19">
        <v>0</v>
      </c>
      <c r="J3197" s="19">
        <v>0</v>
      </c>
      <c r="L3197" s="19">
        <v>2</v>
      </c>
      <c r="O3197" s="19">
        <v>0</v>
      </c>
      <c r="P3197" s="229">
        <v>45631.384398148148</v>
      </c>
      <c r="Q3197" s="19">
        <v>0</v>
      </c>
      <c r="R3197" s="19" t="s">
        <v>52</v>
      </c>
      <c r="S3197" s="62" t="s">
        <v>67</v>
      </c>
    </row>
    <row r="3198" spans="1:19" x14ac:dyDescent="0.25">
      <c r="A3198" s="62" t="s">
        <v>67</v>
      </c>
      <c r="B3198" s="19">
        <v>2577645</v>
      </c>
      <c r="C3198" s="19" t="s">
        <v>7582</v>
      </c>
      <c r="D3198" s="19">
        <v>377301</v>
      </c>
      <c r="E3198" s="19">
        <v>4595714</v>
      </c>
      <c r="F3198" s="19">
        <v>1</v>
      </c>
      <c r="G3198" s="36">
        <v>45632</v>
      </c>
      <c r="H3198" s="19">
        <v>0</v>
      </c>
      <c r="I3198" s="19">
        <v>0</v>
      </c>
      <c r="J3198" s="19">
        <v>0</v>
      </c>
      <c r="L3198" s="19">
        <v>0</v>
      </c>
      <c r="O3198" s="19">
        <v>0</v>
      </c>
      <c r="P3198" s="229">
        <v>45632.090983796297</v>
      </c>
      <c r="Q3198" s="19">
        <v>0</v>
      </c>
      <c r="R3198" s="19" t="s">
        <v>52</v>
      </c>
      <c r="S3198" s="62" t="s">
        <v>67</v>
      </c>
    </row>
    <row r="3199" spans="1:19" x14ac:dyDescent="0.25">
      <c r="A3199" s="62" t="s">
        <v>67</v>
      </c>
      <c r="B3199" s="19">
        <v>2577645</v>
      </c>
      <c r="C3199" s="19" t="s">
        <v>7582</v>
      </c>
      <c r="D3199" s="19">
        <v>377301</v>
      </c>
      <c r="E3199" s="19">
        <v>4595714</v>
      </c>
      <c r="F3199" s="19">
        <v>2</v>
      </c>
      <c r="G3199" s="36">
        <v>45632</v>
      </c>
      <c r="H3199" s="19">
        <v>0</v>
      </c>
      <c r="I3199" s="19">
        <v>0</v>
      </c>
      <c r="J3199" s="19">
        <v>0</v>
      </c>
      <c r="L3199" s="19">
        <v>1</v>
      </c>
      <c r="O3199" s="19">
        <v>4590</v>
      </c>
      <c r="P3199" s="229">
        <v>45632.091041666667</v>
      </c>
      <c r="Q3199" s="19">
        <v>4.59</v>
      </c>
      <c r="R3199" s="19" t="s">
        <v>52</v>
      </c>
      <c r="S3199" s="62" t="s">
        <v>67</v>
      </c>
    </row>
    <row r="3200" spans="1:19" x14ac:dyDescent="0.25">
      <c r="A3200" s="62" t="s">
        <v>67</v>
      </c>
      <c r="B3200" s="19">
        <v>2577645</v>
      </c>
      <c r="C3200" s="19" t="s">
        <v>7582</v>
      </c>
      <c r="D3200" s="19">
        <v>377301</v>
      </c>
      <c r="E3200" s="19">
        <v>4595714</v>
      </c>
      <c r="F3200" s="19">
        <v>3</v>
      </c>
      <c r="G3200" s="36">
        <v>45632</v>
      </c>
      <c r="H3200" s="19">
        <v>0</v>
      </c>
      <c r="I3200" s="19">
        <v>0</v>
      </c>
      <c r="J3200" s="19">
        <v>1936</v>
      </c>
      <c r="K3200" s="19" t="s">
        <v>164</v>
      </c>
      <c r="L3200" s="19">
        <v>1</v>
      </c>
      <c r="O3200" s="19">
        <v>15819216</v>
      </c>
      <c r="P3200" s="229">
        <v>45632.274131944447</v>
      </c>
      <c r="Q3200" s="19">
        <v>15819.216</v>
      </c>
      <c r="R3200" s="19" t="s">
        <v>52</v>
      </c>
      <c r="S3200" s="62" t="s">
        <v>67</v>
      </c>
    </row>
    <row r="3201" spans="1:19" x14ac:dyDescent="0.25">
      <c r="A3201" s="62" t="s">
        <v>67</v>
      </c>
      <c r="B3201" s="19">
        <v>2577645</v>
      </c>
      <c r="C3201" s="19" t="s">
        <v>7582</v>
      </c>
      <c r="D3201" s="19">
        <v>377301</v>
      </c>
      <c r="E3201" s="19">
        <v>4595714</v>
      </c>
      <c r="F3201" s="19">
        <v>4</v>
      </c>
      <c r="G3201" s="36">
        <v>45632</v>
      </c>
      <c r="H3201" s="19">
        <v>0</v>
      </c>
      <c r="I3201" s="19">
        <v>0</v>
      </c>
      <c r="J3201" s="19">
        <v>0</v>
      </c>
      <c r="L3201" s="19">
        <v>2</v>
      </c>
      <c r="O3201" s="19">
        <v>0</v>
      </c>
      <c r="P3201" s="229">
        <v>45632.274131944447</v>
      </c>
      <c r="Q3201" s="19">
        <v>0</v>
      </c>
      <c r="R3201" s="19" t="s">
        <v>52</v>
      </c>
      <c r="S3201" s="62" t="s">
        <v>67</v>
      </c>
    </row>
    <row r="3202" spans="1:19" x14ac:dyDescent="0.25">
      <c r="A3202" s="62" t="s">
        <v>67</v>
      </c>
      <c r="B3202" s="19">
        <v>2577645</v>
      </c>
      <c r="C3202" s="19" t="s">
        <v>7582</v>
      </c>
      <c r="D3202" s="19">
        <v>377301</v>
      </c>
      <c r="E3202" s="19">
        <v>4595714</v>
      </c>
      <c r="F3202" s="19">
        <v>1</v>
      </c>
      <c r="G3202" s="36">
        <v>45632</v>
      </c>
      <c r="H3202" s="19">
        <v>0</v>
      </c>
      <c r="I3202" s="19">
        <v>0</v>
      </c>
      <c r="J3202" s="19">
        <v>0</v>
      </c>
      <c r="L3202" s="19">
        <v>0</v>
      </c>
      <c r="O3202" s="19">
        <v>3</v>
      </c>
      <c r="P3202" s="229">
        <v>45632.335300925923</v>
      </c>
      <c r="Q3202" s="19">
        <v>3.0000000000000001E-3</v>
      </c>
      <c r="R3202" s="19" t="s">
        <v>52</v>
      </c>
      <c r="S3202" s="62" t="s">
        <v>67</v>
      </c>
    </row>
    <row r="3203" spans="1:19" x14ac:dyDescent="0.25">
      <c r="A3203" s="62" t="s">
        <v>67</v>
      </c>
      <c r="B3203" s="19">
        <v>2577645</v>
      </c>
      <c r="C3203" s="19" t="s">
        <v>7582</v>
      </c>
      <c r="D3203" s="19">
        <v>377301</v>
      </c>
      <c r="E3203" s="19">
        <v>4595714</v>
      </c>
      <c r="F3203" s="19">
        <v>2</v>
      </c>
      <c r="G3203" s="36">
        <v>45632</v>
      </c>
      <c r="H3203" s="19">
        <v>0</v>
      </c>
      <c r="I3203" s="19">
        <v>0</v>
      </c>
      <c r="J3203" s="19">
        <v>0</v>
      </c>
      <c r="L3203" s="19">
        <v>1</v>
      </c>
      <c r="O3203" s="19">
        <v>7213757</v>
      </c>
      <c r="P3203" s="229">
        <v>45632.418796296297</v>
      </c>
      <c r="Q3203" s="19">
        <v>7213.7569999999996</v>
      </c>
      <c r="R3203" s="19" t="s">
        <v>52</v>
      </c>
      <c r="S3203" s="62" t="s">
        <v>67</v>
      </c>
    </row>
    <row r="3204" spans="1:19" x14ac:dyDescent="0.25">
      <c r="A3204" s="62" t="s">
        <v>67</v>
      </c>
      <c r="B3204" s="19">
        <v>2577645</v>
      </c>
      <c r="C3204" s="19" t="s">
        <v>7582</v>
      </c>
      <c r="D3204" s="19">
        <v>377301</v>
      </c>
      <c r="E3204" s="19">
        <v>4595714</v>
      </c>
      <c r="F3204" s="19">
        <v>3</v>
      </c>
      <c r="G3204" s="36">
        <v>45632</v>
      </c>
      <c r="H3204" s="19">
        <v>0</v>
      </c>
      <c r="I3204" s="19">
        <v>0</v>
      </c>
      <c r="J3204" s="19">
        <v>0</v>
      </c>
      <c r="L3204" s="19">
        <v>2</v>
      </c>
      <c r="O3204" s="19">
        <v>0</v>
      </c>
      <c r="P3204" s="229">
        <v>45632.418796296297</v>
      </c>
      <c r="Q3204" s="19">
        <v>0</v>
      </c>
      <c r="R3204" s="19" t="s">
        <v>52</v>
      </c>
      <c r="S3204" s="62" t="s">
        <v>67</v>
      </c>
    </row>
    <row r="3205" spans="1:19" x14ac:dyDescent="0.25">
      <c r="A3205" s="62" t="s">
        <v>88</v>
      </c>
      <c r="B3205" s="19">
        <v>34484319</v>
      </c>
      <c r="C3205" s="19" t="s">
        <v>7581</v>
      </c>
      <c r="D3205" s="19">
        <v>377308</v>
      </c>
      <c r="E3205" s="19">
        <v>4595714</v>
      </c>
      <c r="F3205" s="19">
        <v>1</v>
      </c>
      <c r="G3205" s="36">
        <v>45628</v>
      </c>
      <c r="H3205" s="19">
        <v>0</v>
      </c>
      <c r="I3205" s="19">
        <v>0</v>
      </c>
      <c r="J3205" s="19">
        <v>0</v>
      </c>
      <c r="L3205" s="19">
        <v>0</v>
      </c>
      <c r="O3205" s="19">
        <v>3</v>
      </c>
      <c r="P3205" s="229">
        <v>45628.369097222225</v>
      </c>
      <c r="Q3205" s="19">
        <v>3.0000000000000001E-3</v>
      </c>
      <c r="R3205" s="19" t="s">
        <v>43</v>
      </c>
      <c r="S3205" s="62" t="s">
        <v>88</v>
      </c>
    </row>
    <row r="3206" spans="1:19" x14ac:dyDescent="0.25">
      <c r="A3206" s="62" t="s">
        <v>88</v>
      </c>
      <c r="B3206" s="19">
        <v>34484319</v>
      </c>
      <c r="C3206" s="19" t="s">
        <v>7581</v>
      </c>
      <c r="D3206" s="19">
        <v>377308</v>
      </c>
      <c r="E3206" s="19">
        <v>4595714</v>
      </c>
      <c r="F3206" s="19">
        <v>2</v>
      </c>
      <c r="G3206" s="36">
        <v>45628</v>
      </c>
      <c r="H3206" s="19">
        <v>0</v>
      </c>
      <c r="I3206" s="19">
        <v>0</v>
      </c>
      <c r="J3206" s="19">
        <v>0</v>
      </c>
      <c r="L3206" s="19">
        <v>1</v>
      </c>
      <c r="O3206" s="19">
        <v>4473</v>
      </c>
      <c r="P3206" s="229">
        <v>45628.369155092594</v>
      </c>
      <c r="Q3206" s="19">
        <v>4.4729999999999999</v>
      </c>
      <c r="R3206" s="19" t="s">
        <v>43</v>
      </c>
      <c r="S3206" s="62" t="s">
        <v>88</v>
      </c>
    </row>
    <row r="3207" spans="1:19" x14ac:dyDescent="0.25">
      <c r="A3207" s="62" t="s">
        <v>88</v>
      </c>
      <c r="B3207" s="19">
        <v>34484319</v>
      </c>
      <c r="C3207" s="19" t="s">
        <v>7581</v>
      </c>
      <c r="D3207" s="19">
        <v>377308</v>
      </c>
      <c r="E3207" s="19">
        <v>4595714</v>
      </c>
      <c r="F3207" s="19">
        <v>3</v>
      </c>
      <c r="G3207" s="36">
        <v>45628</v>
      </c>
      <c r="H3207" s="19">
        <v>0</v>
      </c>
      <c r="I3207" s="19">
        <v>1</v>
      </c>
      <c r="J3207" s="19">
        <v>0</v>
      </c>
      <c r="L3207" s="19">
        <v>1</v>
      </c>
      <c r="O3207" s="19">
        <v>1116160</v>
      </c>
      <c r="P3207" s="229">
        <v>45628.382071759261</v>
      </c>
      <c r="Q3207" s="19">
        <v>1116.1600000000001</v>
      </c>
      <c r="R3207" s="19" t="s">
        <v>43</v>
      </c>
      <c r="S3207" s="62" t="s">
        <v>88</v>
      </c>
    </row>
    <row r="3208" spans="1:19" x14ac:dyDescent="0.25">
      <c r="A3208" s="62" t="s">
        <v>88</v>
      </c>
      <c r="B3208" s="19">
        <v>34484319</v>
      </c>
      <c r="C3208" s="19" t="s">
        <v>7581</v>
      </c>
      <c r="D3208" s="19">
        <v>377308</v>
      </c>
      <c r="E3208" s="19">
        <v>4595714</v>
      </c>
      <c r="F3208" s="19">
        <v>4</v>
      </c>
      <c r="G3208" s="36">
        <v>45628</v>
      </c>
      <c r="H3208" s="19">
        <v>0</v>
      </c>
      <c r="I3208" s="19">
        <v>0</v>
      </c>
      <c r="J3208" s="19">
        <v>-3</v>
      </c>
      <c r="K3208" s="19" t="s">
        <v>185</v>
      </c>
      <c r="L3208" s="19">
        <v>1</v>
      </c>
      <c r="O3208" s="19">
        <v>15657</v>
      </c>
      <c r="P3208" s="229">
        <v>45628.382245370369</v>
      </c>
      <c r="Q3208" s="19">
        <v>15.657</v>
      </c>
      <c r="R3208" s="19" t="s">
        <v>43</v>
      </c>
      <c r="S3208" s="62" t="s">
        <v>88</v>
      </c>
    </row>
    <row r="3209" spans="1:19" x14ac:dyDescent="0.25">
      <c r="A3209" s="62" t="s">
        <v>88</v>
      </c>
      <c r="B3209" s="19">
        <v>34484319</v>
      </c>
      <c r="C3209" s="19" t="s">
        <v>7581</v>
      </c>
      <c r="D3209" s="19">
        <v>377308</v>
      </c>
      <c r="E3209" s="19">
        <v>4595714</v>
      </c>
      <c r="F3209" s="19">
        <v>5</v>
      </c>
      <c r="G3209" s="36">
        <v>45628</v>
      </c>
      <c r="H3209" s="19">
        <v>0</v>
      </c>
      <c r="I3209" s="19">
        <v>0</v>
      </c>
      <c r="J3209" s="19">
        <v>-1</v>
      </c>
      <c r="K3209" s="19" t="s">
        <v>119</v>
      </c>
      <c r="L3209" s="19">
        <v>1</v>
      </c>
      <c r="M3209" s="19">
        <v>4010427</v>
      </c>
      <c r="N3209" s="19" t="s">
        <v>215</v>
      </c>
      <c r="O3209" s="19">
        <v>5860</v>
      </c>
      <c r="P3209" s="229">
        <v>45628.382314814815</v>
      </c>
      <c r="Q3209" s="19">
        <v>5.86</v>
      </c>
      <c r="R3209" s="19" t="s">
        <v>43</v>
      </c>
      <c r="S3209" s="62" t="s">
        <v>88</v>
      </c>
    </row>
    <row r="3210" spans="1:19" x14ac:dyDescent="0.25">
      <c r="A3210" s="62" t="s">
        <v>88</v>
      </c>
      <c r="B3210" s="19">
        <v>34484319</v>
      </c>
      <c r="C3210" s="19" t="s">
        <v>7581</v>
      </c>
      <c r="D3210" s="19">
        <v>377308</v>
      </c>
      <c r="E3210" s="19">
        <v>4595714</v>
      </c>
      <c r="F3210" s="19">
        <v>6</v>
      </c>
      <c r="G3210" s="36">
        <v>45628</v>
      </c>
      <c r="H3210" s="19">
        <v>0</v>
      </c>
      <c r="I3210" s="19">
        <v>1</v>
      </c>
      <c r="J3210" s="19">
        <v>0</v>
      </c>
      <c r="L3210" s="19">
        <v>1</v>
      </c>
      <c r="O3210" s="19">
        <v>296907</v>
      </c>
      <c r="P3210" s="229">
        <v>45628.385752314818</v>
      </c>
      <c r="Q3210" s="19">
        <v>296.90699999999998</v>
      </c>
      <c r="R3210" s="19" t="s">
        <v>43</v>
      </c>
      <c r="S3210" s="62" t="s">
        <v>88</v>
      </c>
    </row>
    <row r="3211" spans="1:19" x14ac:dyDescent="0.25">
      <c r="A3211" s="62" t="s">
        <v>88</v>
      </c>
      <c r="B3211" s="19">
        <v>34484319</v>
      </c>
      <c r="C3211" s="19" t="s">
        <v>7581</v>
      </c>
      <c r="D3211" s="19">
        <v>377308</v>
      </c>
      <c r="E3211" s="19">
        <v>4595714</v>
      </c>
      <c r="F3211" s="19">
        <v>7</v>
      </c>
      <c r="G3211" s="36">
        <v>45628</v>
      </c>
      <c r="H3211" s="19">
        <v>0</v>
      </c>
      <c r="I3211" s="19">
        <v>0</v>
      </c>
      <c r="J3211" s="19">
        <v>1936</v>
      </c>
      <c r="K3211" s="19" t="s">
        <v>164</v>
      </c>
      <c r="L3211" s="19">
        <v>1</v>
      </c>
      <c r="O3211" s="19">
        <v>441093</v>
      </c>
      <c r="P3211" s="229">
        <v>45628.390856481485</v>
      </c>
      <c r="Q3211" s="19">
        <v>441.09300000000002</v>
      </c>
      <c r="R3211" s="19" t="s">
        <v>43</v>
      </c>
      <c r="S3211" s="62" t="s">
        <v>88</v>
      </c>
    </row>
    <row r="3212" spans="1:19" x14ac:dyDescent="0.25">
      <c r="A3212" s="62" t="s">
        <v>88</v>
      </c>
      <c r="B3212" s="19">
        <v>34484319</v>
      </c>
      <c r="C3212" s="19" t="s">
        <v>7581</v>
      </c>
      <c r="D3212" s="19">
        <v>377308</v>
      </c>
      <c r="E3212" s="19">
        <v>4595714</v>
      </c>
      <c r="F3212" s="19">
        <v>8</v>
      </c>
      <c r="G3212" s="36">
        <v>45628</v>
      </c>
      <c r="H3212" s="19">
        <v>0</v>
      </c>
      <c r="I3212" s="19">
        <v>1</v>
      </c>
      <c r="J3212" s="19">
        <v>0</v>
      </c>
      <c r="L3212" s="19">
        <v>1</v>
      </c>
      <c r="O3212" s="19">
        <v>805433</v>
      </c>
      <c r="P3212" s="229">
        <v>45628.400185185186</v>
      </c>
      <c r="Q3212" s="19">
        <v>805.43299999999999</v>
      </c>
      <c r="R3212" s="19" t="s">
        <v>43</v>
      </c>
      <c r="S3212" s="62" t="s">
        <v>88</v>
      </c>
    </row>
    <row r="3213" spans="1:19" x14ac:dyDescent="0.25">
      <c r="A3213" s="62" t="s">
        <v>88</v>
      </c>
      <c r="B3213" s="19">
        <v>34484319</v>
      </c>
      <c r="C3213" s="19" t="s">
        <v>7581</v>
      </c>
      <c r="D3213" s="19">
        <v>377308</v>
      </c>
      <c r="E3213" s="19">
        <v>4595714</v>
      </c>
      <c r="F3213" s="19">
        <v>9</v>
      </c>
      <c r="G3213" s="36">
        <v>45628</v>
      </c>
      <c r="H3213" s="19">
        <v>1</v>
      </c>
      <c r="I3213" s="19">
        <v>0</v>
      </c>
      <c r="J3213" s="19">
        <v>0</v>
      </c>
      <c r="L3213" s="19">
        <v>1</v>
      </c>
      <c r="M3213" s="19">
        <v>431941</v>
      </c>
      <c r="N3213" s="19" t="s">
        <v>214</v>
      </c>
      <c r="O3213" s="19">
        <v>402064</v>
      </c>
      <c r="P3213" s="229">
        <v>45628.40483796296</v>
      </c>
      <c r="Q3213" s="19">
        <v>402.06400000000002</v>
      </c>
      <c r="R3213" s="19" t="s">
        <v>43</v>
      </c>
      <c r="S3213" s="62" t="s">
        <v>88</v>
      </c>
    </row>
    <row r="3214" spans="1:19" x14ac:dyDescent="0.25">
      <c r="A3214" s="62" t="s">
        <v>88</v>
      </c>
      <c r="B3214" s="19">
        <v>34484319</v>
      </c>
      <c r="C3214" s="19" t="s">
        <v>7581</v>
      </c>
      <c r="D3214" s="19">
        <v>377308</v>
      </c>
      <c r="E3214" s="19">
        <v>4595714</v>
      </c>
      <c r="F3214" s="19">
        <v>10</v>
      </c>
      <c r="G3214" s="36">
        <v>45628</v>
      </c>
      <c r="H3214" s="19">
        <v>0</v>
      </c>
      <c r="I3214" s="19">
        <v>0</v>
      </c>
      <c r="J3214" s="19">
        <v>1938</v>
      </c>
      <c r="K3214" s="19" t="s">
        <v>163</v>
      </c>
      <c r="L3214" s="19">
        <v>1</v>
      </c>
      <c r="M3214" s="19">
        <v>431941</v>
      </c>
      <c r="N3214" s="19" t="s">
        <v>214</v>
      </c>
      <c r="O3214" s="19">
        <v>165573</v>
      </c>
      <c r="P3214" s="229">
        <v>45628.406747685185</v>
      </c>
      <c r="Q3214" s="19">
        <v>165.57300000000001</v>
      </c>
      <c r="R3214" s="19" t="s">
        <v>43</v>
      </c>
      <c r="S3214" s="62" t="s">
        <v>88</v>
      </c>
    </row>
    <row r="3215" spans="1:19" x14ac:dyDescent="0.25">
      <c r="A3215" s="62" t="s">
        <v>88</v>
      </c>
      <c r="B3215" s="19">
        <v>34484319</v>
      </c>
      <c r="C3215" s="19" t="s">
        <v>7581</v>
      </c>
      <c r="D3215" s="19">
        <v>377308</v>
      </c>
      <c r="E3215" s="19">
        <v>4595714</v>
      </c>
      <c r="F3215" s="19">
        <v>11</v>
      </c>
      <c r="G3215" s="36">
        <v>45628</v>
      </c>
      <c r="H3215" s="19">
        <v>0</v>
      </c>
      <c r="I3215" s="19">
        <v>1</v>
      </c>
      <c r="J3215" s="19">
        <v>0</v>
      </c>
      <c r="L3215" s="19">
        <v>1</v>
      </c>
      <c r="O3215" s="19">
        <v>782060</v>
      </c>
      <c r="P3215" s="229">
        <v>45628.415798611109</v>
      </c>
      <c r="Q3215" s="19">
        <v>782.06</v>
      </c>
      <c r="R3215" s="19" t="s">
        <v>43</v>
      </c>
      <c r="S3215" s="62" t="s">
        <v>88</v>
      </c>
    </row>
    <row r="3216" spans="1:19" x14ac:dyDescent="0.25">
      <c r="A3216" s="62" t="s">
        <v>88</v>
      </c>
      <c r="B3216" s="19">
        <v>34484319</v>
      </c>
      <c r="C3216" s="19" t="s">
        <v>7581</v>
      </c>
      <c r="D3216" s="19">
        <v>377308</v>
      </c>
      <c r="E3216" s="19">
        <v>4595714</v>
      </c>
      <c r="F3216" s="19">
        <v>12</v>
      </c>
      <c r="G3216" s="36">
        <v>45628</v>
      </c>
      <c r="H3216" s="19">
        <v>0</v>
      </c>
      <c r="I3216" s="19">
        <v>0</v>
      </c>
      <c r="J3216" s="19">
        <v>-3</v>
      </c>
      <c r="K3216" s="19" t="s">
        <v>185</v>
      </c>
      <c r="L3216" s="19">
        <v>1</v>
      </c>
      <c r="O3216" s="19">
        <v>11507</v>
      </c>
      <c r="P3216" s="229">
        <v>45628.415937500002</v>
      </c>
      <c r="Q3216" s="19">
        <v>11.507</v>
      </c>
      <c r="R3216" s="19" t="s">
        <v>43</v>
      </c>
      <c r="S3216" s="62" t="s">
        <v>88</v>
      </c>
    </row>
    <row r="3217" spans="1:19" x14ac:dyDescent="0.25">
      <c r="A3217" s="62" t="s">
        <v>88</v>
      </c>
      <c r="B3217" s="19">
        <v>34484319</v>
      </c>
      <c r="C3217" s="19" t="s">
        <v>7581</v>
      </c>
      <c r="D3217" s="19">
        <v>377308</v>
      </c>
      <c r="E3217" s="19">
        <v>4595714</v>
      </c>
      <c r="F3217" s="19">
        <v>13</v>
      </c>
      <c r="G3217" s="36">
        <v>45628</v>
      </c>
      <c r="H3217" s="19">
        <v>1</v>
      </c>
      <c r="I3217" s="19">
        <v>0</v>
      </c>
      <c r="J3217" s="19">
        <v>0</v>
      </c>
      <c r="L3217" s="19">
        <v>1</v>
      </c>
      <c r="M3217" s="19">
        <v>4010427</v>
      </c>
      <c r="N3217" s="19" t="s">
        <v>215</v>
      </c>
      <c r="O3217" s="19">
        <v>160713</v>
      </c>
      <c r="P3217" s="229">
        <v>45628.417800925927</v>
      </c>
      <c r="Q3217" s="19">
        <v>160.71299999999999</v>
      </c>
      <c r="R3217" s="19" t="s">
        <v>43</v>
      </c>
      <c r="S3217" s="62" t="s">
        <v>88</v>
      </c>
    </row>
    <row r="3218" spans="1:19" x14ac:dyDescent="0.25">
      <c r="A3218" s="62" t="s">
        <v>88</v>
      </c>
      <c r="B3218" s="19">
        <v>34484319</v>
      </c>
      <c r="C3218" s="19" t="s">
        <v>7581</v>
      </c>
      <c r="D3218" s="19">
        <v>377308</v>
      </c>
      <c r="E3218" s="19">
        <v>4595714</v>
      </c>
      <c r="F3218" s="19">
        <v>14</v>
      </c>
      <c r="G3218" s="36">
        <v>45628</v>
      </c>
      <c r="H3218" s="19">
        <v>0</v>
      </c>
      <c r="I3218" s="19">
        <v>0</v>
      </c>
      <c r="J3218" s="19">
        <v>1938</v>
      </c>
      <c r="K3218" s="19" t="s">
        <v>163</v>
      </c>
      <c r="L3218" s="19">
        <v>1</v>
      </c>
      <c r="M3218" s="19">
        <v>4010427</v>
      </c>
      <c r="N3218" s="19" t="s">
        <v>215</v>
      </c>
      <c r="O3218" s="19">
        <v>234757</v>
      </c>
      <c r="P3218" s="229">
        <v>45628.42050925926</v>
      </c>
      <c r="Q3218" s="19">
        <v>234.75700000000001</v>
      </c>
      <c r="R3218" s="19" t="s">
        <v>43</v>
      </c>
      <c r="S3218" s="62" t="s">
        <v>88</v>
      </c>
    </row>
    <row r="3219" spans="1:19" x14ac:dyDescent="0.25">
      <c r="A3219" s="62" t="s">
        <v>88</v>
      </c>
      <c r="B3219" s="19">
        <v>34484319</v>
      </c>
      <c r="C3219" s="19" t="s">
        <v>7581</v>
      </c>
      <c r="D3219" s="19">
        <v>377308</v>
      </c>
      <c r="E3219" s="19">
        <v>4595714</v>
      </c>
      <c r="F3219" s="19">
        <v>15</v>
      </c>
      <c r="G3219" s="36">
        <v>45628</v>
      </c>
      <c r="H3219" s="19">
        <v>0</v>
      </c>
      <c r="I3219" s="19">
        <v>1</v>
      </c>
      <c r="J3219" s="19">
        <v>0</v>
      </c>
      <c r="L3219" s="19">
        <v>1</v>
      </c>
      <c r="O3219" s="19">
        <v>7906</v>
      </c>
      <c r="P3219" s="229">
        <v>45628.420601851853</v>
      </c>
      <c r="Q3219" s="19">
        <v>7.9059999999999997</v>
      </c>
      <c r="R3219" s="19" t="s">
        <v>43</v>
      </c>
      <c r="S3219" s="62" t="s">
        <v>88</v>
      </c>
    </row>
    <row r="3220" spans="1:19" x14ac:dyDescent="0.25">
      <c r="A3220" s="62" t="s">
        <v>88</v>
      </c>
      <c r="B3220" s="19">
        <v>34484319</v>
      </c>
      <c r="C3220" s="19" t="s">
        <v>7581</v>
      </c>
      <c r="D3220" s="19">
        <v>377308</v>
      </c>
      <c r="E3220" s="19">
        <v>4595714</v>
      </c>
      <c r="F3220" s="19">
        <v>16</v>
      </c>
      <c r="G3220" s="36">
        <v>45628</v>
      </c>
      <c r="H3220" s="19">
        <v>0</v>
      </c>
      <c r="I3220" s="19">
        <v>0</v>
      </c>
      <c r="J3220" s="19">
        <v>1936</v>
      </c>
      <c r="K3220" s="19" t="s">
        <v>164</v>
      </c>
      <c r="L3220" s="19">
        <v>1</v>
      </c>
      <c r="O3220" s="19">
        <v>707230</v>
      </c>
      <c r="P3220" s="229">
        <v>45628.428796296299</v>
      </c>
      <c r="Q3220" s="19">
        <v>707.23</v>
      </c>
      <c r="R3220" s="19" t="s">
        <v>43</v>
      </c>
      <c r="S3220" s="62" t="s">
        <v>88</v>
      </c>
    </row>
    <row r="3221" spans="1:19" x14ac:dyDescent="0.25">
      <c r="A3221" s="62" t="s">
        <v>88</v>
      </c>
      <c r="B3221" s="19">
        <v>34484319</v>
      </c>
      <c r="C3221" s="19" t="s">
        <v>7581</v>
      </c>
      <c r="D3221" s="19">
        <v>377308</v>
      </c>
      <c r="E3221" s="19">
        <v>4595714</v>
      </c>
      <c r="F3221" s="19">
        <v>17</v>
      </c>
      <c r="G3221" s="36">
        <v>45628</v>
      </c>
      <c r="H3221" s="19">
        <v>0</v>
      </c>
      <c r="I3221" s="19">
        <v>1</v>
      </c>
      <c r="J3221" s="19">
        <v>0</v>
      </c>
      <c r="L3221" s="19">
        <v>1</v>
      </c>
      <c r="O3221" s="19">
        <v>290257</v>
      </c>
      <c r="P3221" s="229">
        <v>45628.432152777779</v>
      </c>
      <c r="Q3221" s="19">
        <v>290.25700000000001</v>
      </c>
      <c r="R3221" s="19" t="s">
        <v>43</v>
      </c>
      <c r="S3221" s="62" t="s">
        <v>88</v>
      </c>
    </row>
    <row r="3222" spans="1:19" x14ac:dyDescent="0.25">
      <c r="A3222" s="62" t="s">
        <v>88</v>
      </c>
      <c r="B3222" s="19">
        <v>34484319</v>
      </c>
      <c r="C3222" s="19" t="s">
        <v>7581</v>
      </c>
      <c r="D3222" s="19">
        <v>377308</v>
      </c>
      <c r="E3222" s="19">
        <v>4595714</v>
      </c>
      <c r="F3222" s="19">
        <v>18</v>
      </c>
      <c r="G3222" s="36">
        <v>45628</v>
      </c>
      <c r="H3222" s="19">
        <v>1</v>
      </c>
      <c r="I3222" s="19">
        <v>0</v>
      </c>
      <c r="J3222" s="19">
        <v>0</v>
      </c>
      <c r="L3222" s="19">
        <v>1</v>
      </c>
      <c r="M3222" s="19">
        <v>431941</v>
      </c>
      <c r="N3222" s="19" t="s">
        <v>214</v>
      </c>
      <c r="O3222" s="19">
        <v>1784330</v>
      </c>
      <c r="P3222" s="229">
        <v>45628.452800925923</v>
      </c>
      <c r="Q3222" s="19">
        <v>1784.33</v>
      </c>
      <c r="R3222" s="19" t="s">
        <v>43</v>
      </c>
      <c r="S3222" s="62" t="s">
        <v>88</v>
      </c>
    </row>
    <row r="3223" spans="1:19" x14ac:dyDescent="0.25">
      <c r="A3223" s="62" t="s">
        <v>88</v>
      </c>
      <c r="B3223" s="19">
        <v>34484319</v>
      </c>
      <c r="C3223" s="19" t="s">
        <v>7581</v>
      </c>
      <c r="D3223" s="19">
        <v>377308</v>
      </c>
      <c r="E3223" s="19">
        <v>4595714</v>
      </c>
      <c r="F3223" s="19">
        <v>19</v>
      </c>
      <c r="G3223" s="36">
        <v>45628</v>
      </c>
      <c r="H3223" s="19">
        <v>0</v>
      </c>
      <c r="I3223" s="19">
        <v>0</v>
      </c>
      <c r="J3223" s="19">
        <v>1938</v>
      </c>
      <c r="K3223" s="19" t="s">
        <v>163</v>
      </c>
      <c r="L3223" s="19">
        <v>1</v>
      </c>
      <c r="M3223" s="19">
        <v>431941</v>
      </c>
      <c r="N3223" s="19" t="s">
        <v>214</v>
      </c>
      <c r="O3223" s="19">
        <v>12893</v>
      </c>
      <c r="P3223" s="229">
        <v>45628.452951388892</v>
      </c>
      <c r="Q3223" s="19">
        <v>12.893000000000001</v>
      </c>
      <c r="R3223" s="19" t="s">
        <v>43</v>
      </c>
      <c r="S3223" s="62" t="s">
        <v>88</v>
      </c>
    </row>
    <row r="3224" spans="1:19" x14ac:dyDescent="0.25">
      <c r="A3224" s="62" t="s">
        <v>88</v>
      </c>
      <c r="B3224" s="19">
        <v>34484319</v>
      </c>
      <c r="C3224" s="19" t="s">
        <v>7581</v>
      </c>
      <c r="D3224" s="19">
        <v>377308</v>
      </c>
      <c r="E3224" s="19">
        <v>4595714</v>
      </c>
      <c r="F3224" s="19">
        <v>20</v>
      </c>
      <c r="G3224" s="36">
        <v>45628</v>
      </c>
      <c r="H3224" s="19">
        <v>0</v>
      </c>
      <c r="I3224" s="19">
        <v>1</v>
      </c>
      <c r="J3224" s="19">
        <v>0</v>
      </c>
      <c r="L3224" s="19">
        <v>1</v>
      </c>
      <c r="O3224" s="19">
        <v>6640</v>
      </c>
      <c r="P3224" s="229">
        <v>45628.453032407408</v>
      </c>
      <c r="Q3224" s="19">
        <v>6.64</v>
      </c>
      <c r="R3224" s="19" t="s">
        <v>43</v>
      </c>
      <c r="S3224" s="62" t="s">
        <v>88</v>
      </c>
    </row>
    <row r="3225" spans="1:19" x14ac:dyDescent="0.25">
      <c r="A3225" s="62" t="s">
        <v>88</v>
      </c>
      <c r="B3225" s="19">
        <v>34484319</v>
      </c>
      <c r="C3225" s="19" t="s">
        <v>7581</v>
      </c>
      <c r="D3225" s="19">
        <v>377308</v>
      </c>
      <c r="E3225" s="19">
        <v>4595714</v>
      </c>
      <c r="F3225" s="19">
        <v>21</v>
      </c>
      <c r="G3225" s="36">
        <v>45628</v>
      </c>
      <c r="H3225" s="19">
        <v>0</v>
      </c>
      <c r="I3225" s="19">
        <v>0</v>
      </c>
      <c r="J3225" s="19">
        <v>1934</v>
      </c>
      <c r="K3225" s="19" t="s">
        <v>160</v>
      </c>
      <c r="L3225" s="19">
        <v>1</v>
      </c>
      <c r="O3225" s="19">
        <v>913924</v>
      </c>
      <c r="P3225" s="229">
        <v>45628.46361111111</v>
      </c>
      <c r="Q3225" s="19">
        <v>913.92399999999998</v>
      </c>
      <c r="R3225" s="19" t="s">
        <v>43</v>
      </c>
      <c r="S3225" s="62" t="s">
        <v>88</v>
      </c>
    </row>
    <row r="3226" spans="1:19" x14ac:dyDescent="0.25">
      <c r="A3226" s="62" t="s">
        <v>88</v>
      </c>
      <c r="B3226" s="19">
        <v>34484319</v>
      </c>
      <c r="C3226" s="19" t="s">
        <v>7581</v>
      </c>
      <c r="D3226" s="19">
        <v>377308</v>
      </c>
      <c r="E3226" s="19">
        <v>4595714</v>
      </c>
      <c r="F3226" s="19">
        <v>22</v>
      </c>
      <c r="G3226" s="36">
        <v>45628</v>
      </c>
      <c r="H3226" s="19">
        <v>0</v>
      </c>
      <c r="I3226" s="19">
        <v>1</v>
      </c>
      <c r="J3226" s="19">
        <v>0</v>
      </c>
      <c r="L3226" s="19">
        <v>1</v>
      </c>
      <c r="O3226" s="19">
        <v>2011340</v>
      </c>
      <c r="P3226" s="229">
        <v>45628.486886574072</v>
      </c>
      <c r="Q3226" s="19">
        <v>2011.34</v>
      </c>
      <c r="R3226" s="19" t="s">
        <v>43</v>
      </c>
      <c r="S3226" s="62" t="s">
        <v>88</v>
      </c>
    </row>
    <row r="3227" spans="1:19" x14ac:dyDescent="0.25">
      <c r="A3227" s="62" t="s">
        <v>88</v>
      </c>
      <c r="B3227" s="19">
        <v>34484319</v>
      </c>
      <c r="C3227" s="19" t="s">
        <v>7581</v>
      </c>
      <c r="D3227" s="19">
        <v>377308</v>
      </c>
      <c r="E3227" s="19">
        <v>4595714</v>
      </c>
      <c r="F3227" s="19">
        <v>23</v>
      </c>
      <c r="G3227" s="36">
        <v>45628</v>
      </c>
      <c r="H3227" s="19">
        <v>0</v>
      </c>
      <c r="I3227" s="19">
        <v>0</v>
      </c>
      <c r="J3227" s="19">
        <v>-3</v>
      </c>
      <c r="K3227" s="19" t="s">
        <v>185</v>
      </c>
      <c r="L3227" s="19">
        <v>1</v>
      </c>
      <c r="O3227" s="19">
        <v>14693</v>
      </c>
      <c r="P3227" s="229">
        <v>45628.487060185187</v>
      </c>
      <c r="Q3227" s="19">
        <v>14.693</v>
      </c>
      <c r="R3227" s="19" t="s">
        <v>43</v>
      </c>
      <c r="S3227" s="62" t="s">
        <v>88</v>
      </c>
    </row>
    <row r="3228" spans="1:19" x14ac:dyDescent="0.25">
      <c r="A3228" s="62" t="s">
        <v>88</v>
      </c>
      <c r="B3228" s="19">
        <v>34484319</v>
      </c>
      <c r="C3228" s="19" t="s">
        <v>7581</v>
      </c>
      <c r="D3228" s="19">
        <v>377308</v>
      </c>
      <c r="E3228" s="19">
        <v>4595714</v>
      </c>
      <c r="F3228" s="19">
        <v>24</v>
      </c>
      <c r="G3228" s="36">
        <v>45628</v>
      </c>
      <c r="H3228" s="19">
        <v>1</v>
      </c>
      <c r="I3228" s="19">
        <v>0</v>
      </c>
      <c r="J3228" s="19">
        <v>0</v>
      </c>
      <c r="L3228" s="19">
        <v>1</v>
      </c>
      <c r="M3228" s="19">
        <v>4010427</v>
      </c>
      <c r="N3228" s="19" t="s">
        <v>215</v>
      </c>
      <c r="O3228" s="19">
        <v>161140</v>
      </c>
      <c r="P3228" s="229">
        <v>45628.488923611112</v>
      </c>
      <c r="Q3228" s="19">
        <v>161.13999999999999</v>
      </c>
      <c r="R3228" s="19" t="s">
        <v>43</v>
      </c>
      <c r="S3228" s="62" t="s">
        <v>88</v>
      </c>
    </row>
    <row r="3229" spans="1:19" x14ac:dyDescent="0.25">
      <c r="A3229" s="62" t="s">
        <v>88</v>
      </c>
      <c r="B3229" s="19">
        <v>34484319</v>
      </c>
      <c r="C3229" s="19" t="s">
        <v>7581</v>
      </c>
      <c r="D3229" s="19">
        <v>377308</v>
      </c>
      <c r="E3229" s="19">
        <v>4595714</v>
      </c>
      <c r="F3229" s="19">
        <v>25</v>
      </c>
      <c r="G3229" s="36">
        <v>45628</v>
      </c>
      <c r="H3229" s="19">
        <v>0</v>
      </c>
      <c r="I3229" s="19">
        <v>0</v>
      </c>
      <c r="J3229" s="19">
        <v>1938</v>
      </c>
      <c r="K3229" s="19" t="s">
        <v>163</v>
      </c>
      <c r="L3229" s="19">
        <v>1</v>
      </c>
      <c r="M3229" s="19">
        <v>4010427</v>
      </c>
      <c r="N3229" s="19" t="s">
        <v>215</v>
      </c>
      <c r="O3229" s="19">
        <v>161373</v>
      </c>
      <c r="P3229" s="229">
        <v>45628.490787037037</v>
      </c>
      <c r="Q3229" s="19">
        <v>161.37299999999999</v>
      </c>
      <c r="R3229" s="19" t="s">
        <v>43</v>
      </c>
      <c r="S3229" s="62" t="s">
        <v>88</v>
      </c>
    </row>
    <row r="3230" spans="1:19" x14ac:dyDescent="0.25">
      <c r="A3230" s="62" t="s">
        <v>88</v>
      </c>
      <c r="B3230" s="19">
        <v>34484319</v>
      </c>
      <c r="C3230" s="19" t="s">
        <v>7581</v>
      </c>
      <c r="D3230" s="19">
        <v>377308</v>
      </c>
      <c r="E3230" s="19">
        <v>4595714</v>
      </c>
      <c r="F3230" s="19">
        <v>26</v>
      </c>
      <c r="G3230" s="36">
        <v>45628</v>
      </c>
      <c r="H3230" s="19">
        <v>0</v>
      </c>
      <c r="I3230" s="19">
        <v>1</v>
      </c>
      <c r="J3230" s="19">
        <v>0</v>
      </c>
      <c r="L3230" s="19">
        <v>1</v>
      </c>
      <c r="O3230" s="19">
        <v>170057</v>
      </c>
      <c r="P3230" s="229">
        <v>45628.492754629631</v>
      </c>
      <c r="Q3230" s="19">
        <v>170.05699999999999</v>
      </c>
      <c r="R3230" s="19" t="s">
        <v>43</v>
      </c>
      <c r="S3230" s="62" t="s">
        <v>88</v>
      </c>
    </row>
    <row r="3231" spans="1:19" x14ac:dyDescent="0.25">
      <c r="A3231" s="62" t="s">
        <v>88</v>
      </c>
      <c r="B3231" s="19">
        <v>34484319</v>
      </c>
      <c r="C3231" s="19" t="s">
        <v>7581</v>
      </c>
      <c r="D3231" s="19">
        <v>377308</v>
      </c>
      <c r="E3231" s="19">
        <v>4595714</v>
      </c>
      <c r="F3231" s="19">
        <v>27</v>
      </c>
      <c r="G3231" s="36">
        <v>45628</v>
      </c>
      <c r="H3231" s="19">
        <v>0</v>
      </c>
      <c r="I3231" s="19">
        <v>0</v>
      </c>
      <c r="J3231" s="19">
        <v>-3</v>
      </c>
      <c r="K3231" s="19" t="s">
        <v>185</v>
      </c>
      <c r="L3231" s="19">
        <v>1</v>
      </c>
      <c r="O3231" s="19">
        <v>11087</v>
      </c>
      <c r="P3231" s="229">
        <v>45628.492881944447</v>
      </c>
      <c r="Q3231" s="19">
        <v>11.087</v>
      </c>
      <c r="R3231" s="19" t="s">
        <v>43</v>
      </c>
      <c r="S3231" s="62" t="s">
        <v>88</v>
      </c>
    </row>
    <row r="3232" spans="1:19" x14ac:dyDescent="0.25">
      <c r="A3232" s="62" t="s">
        <v>88</v>
      </c>
      <c r="B3232" s="19">
        <v>34484319</v>
      </c>
      <c r="C3232" s="19" t="s">
        <v>7581</v>
      </c>
      <c r="D3232" s="19">
        <v>377308</v>
      </c>
      <c r="E3232" s="19">
        <v>4595714</v>
      </c>
      <c r="F3232" s="19">
        <v>28</v>
      </c>
      <c r="G3232" s="36">
        <v>45628</v>
      </c>
      <c r="H3232" s="19">
        <v>1</v>
      </c>
      <c r="I3232" s="19">
        <v>0</v>
      </c>
      <c r="J3232" s="19">
        <v>0</v>
      </c>
      <c r="L3232" s="19">
        <v>1</v>
      </c>
      <c r="M3232" s="19">
        <v>4010427</v>
      </c>
      <c r="N3232" s="19" t="s">
        <v>215</v>
      </c>
      <c r="O3232" s="19">
        <v>198480</v>
      </c>
      <c r="P3232" s="229">
        <v>45628.495185185187</v>
      </c>
      <c r="Q3232" s="19">
        <v>198.48</v>
      </c>
      <c r="R3232" s="19" t="s">
        <v>43</v>
      </c>
      <c r="S3232" s="62" t="s">
        <v>88</v>
      </c>
    </row>
    <row r="3233" spans="1:19" x14ac:dyDescent="0.25">
      <c r="A3233" s="62" t="s">
        <v>88</v>
      </c>
      <c r="B3233" s="19">
        <v>34484319</v>
      </c>
      <c r="C3233" s="19" t="s">
        <v>7581</v>
      </c>
      <c r="D3233" s="19">
        <v>377308</v>
      </c>
      <c r="E3233" s="19">
        <v>4595714</v>
      </c>
      <c r="F3233" s="19">
        <v>29</v>
      </c>
      <c r="G3233" s="36">
        <v>45628</v>
      </c>
      <c r="H3233" s="19">
        <v>0</v>
      </c>
      <c r="I3233" s="19">
        <v>0</v>
      </c>
      <c r="J3233" s="19">
        <v>1938</v>
      </c>
      <c r="K3233" s="19" t="s">
        <v>163</v>
      </c>
      <c r="L3233" s="19">
        <v>1</v>
      </c>
      <c r="M3233" s="19">
        <v>4010427</v>
      </c>
      <c r="N3233" s="19" t="s">
        <v>215</v>
      </c>
      <c r="O3233" s="19">
        <v>30433</v>
      </c>
      <c r="P3233" s="229">
        <v>45628.495532407411</v>
      </c>
      <c r="Q3233" s="19">
        <v>30.433</v>
      </c>
      <c r="R3233" s="19" t="s">
        <v>43</v>
      </c>
      <c r="S3233" s="62" t="s">
        <v>88</v>
      </c>
    </row>
    <row r="3234" spans="1:19" x14ac:dyDescent="0.25">
      <c r="A3234" s="62" t="s">
        <v>88</v>
      </c>
      <c r="B3234" s="19">
        <v>34484319</v>
      </c>
      <c r="C3234" s="19" t="s">
        <v>7581</v>
      </c>
      <c r="D3234" s="19">
        <v>377308</v>
      </c>
      <c r="E3234" s="19">
        <v>4595714</v>
      </c>
      <c r="F3234" s="19">
        <v>30</v>
      </c>
      <c r="G3234" s="36">
        <v>45628</v>
      </c>
      <c r="H3234" s="19">
        <v>0</v>
      </c>
      <c r="I3234" s="19">
        <v>1</v>
      </c>
      <c r="J3234" s="19">
        <v>0</v>
      </c>
      <c r="L3234" s="19">
        <v>1</v>
      </c>
      <c r="O3234" s="19">
        <v>1336023</v>
      </c>
      <c r="P3234" s="229">
        <v>45628.510995370372</v>
      </c>
      <c r="Q3234" s="19">
        <v>1336.0229999999999</v>
      </c>
      <c r="R3234" s="19" t="s">
        <v>43</v>
      </c>
      <c r="S3234" s="62" t="s">
        <v>88</v>
      </c>
    </row>
    <row r="3235" spans="1:19" x14ac:dyDescent="0.25">
      <c r="A3235" s="62" t="s">
        <v>88</v>
      </c>
      <c r="B3235" s="19">
        <v>34484319</v>
      </c>
      <c r="C3235" s="19" t="s">
        <v>7581</v>
      </c>
      <c r="D3235" s="19">
        <v>377308</v>
      </c>
      <c r="E3235" s="19">
        <v>4595714</v>
      </c>
      <c r="F3235" s="19">
        <v>31</v>
      </c>
      <c r="G3235" s="36">
        <v>45628</v>
      </c>
      <c r="H3235" s="19">
        <v>0</v>
      </c>
      <c r="I3235" s="19">
        <v>0</v>
      </c>
      <c r="J3235" s="19">
        <v>-3</v>
      </c>
      <c r="K3235" s="19" t="s">
        <v>185</v>
      </c>
      <c r="L3235" s="19">
        <v>1</v>
      </c>
      <c r="O3235" s="19">
        <v>10837</v>
      </c>
      <c r="P3235" s="229">
        <v>45628.511122685188</v>
      </c>
      <c r="Q3235" s="19">
        <v>10.837</v>
      </c>
      <c r="R3235" s="19" t="s">
        <v>43</v>
      </c>
      <c r="S3235" s="62" t="s">
        <v>88</v>
      </c>
    </row>
    <row r="3236" spans="1:19" x14ac:dyDescent="0.25">
      <c r="A3236" s="62" t="s">
        <v>88</v>
      </c>
      <c r="B3236" s="19">
        <v>34484319</v>
      </c>
      <c r="C3236" s="19" t="s">
        <v>7581</v>
      </c>
      <c r="D3236" s="19">
        <v>377308</v>
      </c>
      <c r="E3236" s="19">
        <v>4595714</v>
      </c>
      <c r="F3236" s="19">
        <v>32</v>
      </c>
      <c r="G3236" s="36">
        <v>45628</v>
      </c>
      <c r="H3236" s="19">
        <v>1</v>
      </c>
      <c r="I3236" s="19">
        <v>0</v>
      </c>
      <c r="J3236" s="19">
        <v>0</v>
      </c>
      <c r="L3236" s="19">
        <v>1</v>
      </c>
      <c r="M3236" s="19">
        <v>4010427</v>
      </c>
      <c r="N3236" s="19" t="s">
        <v>215</v>
      </c>
      <c r="O3236" s="19">
        <v>1162763</v>
      </c>
      <c r="P3236" s="229">
        <v>45628.524583333332</v>
      </c>
      <c r="Q3236" s="19">
        <v>1162.7629999999999</v>
      </c>
      <c r="R3236" s="19" t="s">
        <v>43</v>
      </c>
      <c r="S3236" s="62" t="s">
        <v>88</v>
      </c>
    </row>
    <row r="3237" spans="1:19" x14ac:dyDescent="0.25">
      <c r="A3237" s="62" t="s">
        <v>88</v>
      </c>
      <c r="B3237" s="19">
        <v>34484319</v>
      </c>
      <c r="C3237" s="19" t="s">
        <v>7581</v>
      </c>
      <c r="D3237" s="19">
        <v>377308</v>
      </c>
      <c r="E3237" s="19">
        <v>4595714</v>
      </c>
      <c r="F3237" s="19">
        <v>33</v>
      </c>
      <c r="G3237" s="36">
        <v>45628</v>
      </c>
      <c r="H3237" s="19">
        <v>0</v>
      </c>
      <c r="I3237" s="19">
        <v>0</v>
      </c>
      <c r="J3237" s="19">
        <v>1938</v>
      </c>
      <c r="K3237" s="19" t="s">
        <v>163</v>
      </c>
      <c r="L3237" s="19">
        <v>1</v>
      </c>
      <c r="M3237" s="19">
        <v>4010427</v>
      </c>
      <c r="N3237" s="19" t="s">
        <v>215</v>
      </c>
      <c r="O3237" s="19">
        <v>12350</v>
      </c>
      <c r="P3237" s="229">
        <v>45628.524722222224</v>
      </c>
      <c r="Q3237" s="19">
        <v>12.35</v>
      </c>
      <c r="R3237" s="19" t="s">
        <v>43</v>
      </c>
      <c r="S3237" s="62" t="s">
        <v>88</v>
      </c>
    </row>
    <row r="3238" spans="1:19" x14ac:dyDescent="0.25">
      <c r="A3238" s="62" t="s">
        <v>88</v>
      </c>
      <c r="B3238" s="19">
        <v>34484319</v>
      </c>
      <c r="C3238" s="19" t="s">
        <v>7581</v>
      </c>
      <c r="D3238" s="19">
        <v>377308</v>
      </c>
      <c r="E3238" s="19">
        <v>4595714</v>
      </c>
      <c r="F3238" s="19">
        <v>34</v>
      </c>
      <c r="G3238" s="36">
        <v>45628</v>
      </c>
      <c r="H3238" s="19">
        <v>0</v>
      </c>
      <c r="I3238" s="19">
        <v>1</v>
      </c>
      <c r="J3238" s="19">
        <v>0</v>
      </c>
      <c r="L3238" s="19">
        <v>1</v>
      </c>
      <c r="O3238" s="19">
        <v>20</v>
      </c>
      <c r="P3238" s="229">
        <v>45628.524722222224</v>
      </c>
      <c r="Q3238" s="19">
        <v>0.02</v>
      </c>
      <c r="R3238" s="19" t="s">
        <v>43</v>
      </c>
      <c r="S3238" s="62" t="s">
        <v>88</v>
      </c>
    </row>
    <row r="3239" spans="1:19" x14ac:dyDescent="0.25">
      <c r="A3239" s="62" t="s">
        <v>88</v>
      </c>
      <c r="B3239" s="19">
        <v>34484319</v>
      </c>
      <c r="C3239" s="19" t="s">
        <v>7581</v>
      </c>
      <c r="D3239" s="19">
        <v>377308</v>
      </c>
      <c r="E3239" s="19">
        <v>4595714</v>
      </c>
      <c r="F3239" s="19">
        <v>35</v>
      </c>
      <c r="G3239" s="36">
        <v>45628</v>
      </c>
      <c r="H3239" s="19">
        <v>1</v>
      </c>
      <c r="I3239" s="19">
        <v>0</v>
      </c>
      <c r="J3239" s="19">
        <v>0</v>
      </c>
      <c r="L3239" s="19">
        <v>1</v>
      </c>
      <c r="M3239" s="19">
        <v>431941</v>
      </c>
      <c r="N3239" s="19" t="s">
        <v>214</v>
      </c>
      <c r="O3239" s="19">
        <v>1272254</v>
      </c>
      <c r="P3239" s="229">
        <v>45628.539444444446</v>
      </c>
      <c r="Q3239" s="19">
        <v>1272.2539999999999</v>
      </c>
      <c r="R3239" s="19" t="s">
        <v>43</v>
      </c>
      <c r="S3239" s="62" t="s">
        <v>88</v>
      </c>
    </row>
    <row r="3240" spans="1:19" x14ac:dyDescent="0.25">
      <c r="A3240" s="62" t="s">
        <v>88</v>
      </c>
      <c r="B3240" s="19">
        <v>34484319</v>
      </c>
      <c r="C3240" s="19" t="s">
        <v>7581</v>
      </c>
      <c r="D3240" s="19">
        <v>377308</v>
      </c>
      <c r="E3240" s="19">
        <v>4595714</v>
      </c>
      <c r="F3240" s="19">
        <v>36</v>
      </c>
      <c r="G3240" s="36">
        <v>45628</v>
      </c>
      <c r="H3240" s="19">
        <v>0</v>
      </c>
      <c r="I3240" s="19">
        <v>0</v>
      </c>
      <c r="J3240" s="19">
        <v>1938</v>
      </c>
      <c r="K3240" s="19" t="s">
        <v>163</v>
      </c>
      <c r="L3240" s="19">
        <v>1</v>
      </c>
      <c r="M3240" s="19">
        <v>431941</v>
      </c>
      <c r="N3240" s="19" t="s">
        <v>214</v>
      </c>
      <c r="O3240" s="19">
        <v>291843</v>
      </c>
      <c r="P3240" s="229">
        <v>45628.542824074073</v>
      </c>
      <c r="Q3240" s="19">
        <v>291.84300000000002</v>
      </c>
      <c r="R3240" s="19" t="s">
        <v>43</v>
      </c>
      <c r="S3240" s="62" t="s">
        <v>88</v>
      </c>
    </row>
    <row r="3241" spans="1:19" x14ac:dyDescent="0.25">
      <c r="A3241" s="62" t="s">
        <v>88</v>
      </c>
      <c r="B3241" s="19">
        <v>34484319</v>
      </c>
      <c r="C3241" s="19" t="s">
        <v>7581</v>
      </c>
      <c r="D3241" s="19">
        <v>377308</v>
      </c>
      <c r="E3241" s="19">
        <v>4595714</v>
      </c>
      <c r="F3241" s="19">
        <v>37</v>
      </c>
      <c r="G3241" s="36">
        <v>45628</v>
      </c>
      <c r="H3241" s="19">
        <v>0</v>
      </c>
      <c r="I3241" s="19">
        <v>1</v>
      </c>
      <c r="J3241" s="19">
        <v>0</v>
      </c>
      <c r="L3241" s="19">
        <v>1</v>
      </c>
      <c r="O3241" s="19">
        <v>1777</v>
      </c>
      <c r="P3241" s="229">
        <v>45628.542847222219</v>
      </c>
      <c r="Q3241" s="19">
        <v>1.7769999999999999</v>
      </c>
      <c r="R3241" s="19" t="s">
        <v>43</v>
      </c>
      <c r="S3241" s="62" t="s">
        <v>88</v>
      </c>
    </row>
    <row r="3242" spans="1:19" x14ac:dyDescent="0.25">
      <c r="A3242" s="62" t="s">
        <v>88</v>
      </c>
      <c r="B3242" s="19">
        <v>34484319</v>
      </c>
      <c r="C3242" s="19" t="s">
        <v>7581</v>
      </c>
      <c r="D3242" s="19">
        <v>377308</v>
      </c>
      <c r="E3242" s="19">
        <v>4595714</v>
      </c>
      <c r="F3242" s="19">
        <v>38</v>
      </c>
      <c r="G3242" s="36">
        <v>45628</v>
      </c>
      <c r="H3242" s="19">
        <v>0</v>
      </c>
      <c r="I3242" s="19">
        <v>0</v>
      </c>
      <c r="J3242" s="19">
        <v>1933</v>
      </c>
      <c r="K3242" s="19" t="s">
        <v>167</v>
      </c>
      <c r="L3242" s="19">
        <v>1</v>
      </c>
      <c r="O3242" s="19">
        <v>3612923</v>
      </c>
      <c r="P3242" s="229">
        <v>45628.584664351853</v>
      </c>
      <c r="Q3242" s="19">
        <v>3612.9229999999998</v>
      </c>
      <c r="R3242" s="19" t="s">
        <v>43</v>
      </c>
      <c r="S3242" s="62" t="s">
        <v>88</v>
      </c>
    </row>
    <row r="3243" spans="1:19" x14ac:dyDescent="0.25">
      <c r="A3243" s="62" t="s">
        <v>88</v>
      </c>
      <c r="B3243" s="19">
        <v>34484319</v>
      </c>
      <c r="C3243" s="19" t="s">
        <v>7581</v>
      </c>
      <c r="D3243" s="19">
        <v>377308</v>
      </c>
      <c r="E3243" s="19">
        <v>4595714</v>
      </c>
      <c r="F3243" s="19">
        <v>39</v>
      </c>
      <c r="G3243" s="36">
        <v>45628</v>
      </c>
      <c r="H3243" s="19">
        <v>0</v>
      </c>
      <c r="I3243" s="19">
        <v>1</v>
      </c>
      <c r="J3243" s="19">
        <v>0</v>
      </c>
      <c r="L3243" s="19">
        <v>1</v>
      </c>
      <c r="O3243" s="19">
        <v>1615673</v>
      </c>
      <c r="P3243" s="229">
        <v>45628.603368055556</v>
      </c>
      <c r="Q3243" s="19">
        <v>1615.673</v>
      </c>
      <c r="R3243" s="19" t="s">
        <v>43</v>
      </c>
      <c r="S3243" s="62" t="s">
        <v>88</v>
      </c>
    </row>
    <row r="3244" spans="1:19" x14ac:dyDescent="0.25">
      <c r="A3244" s="62" t="s">
        <v>88</v>
      </c>
      <c r="B3244" s="19">
        <v>34484319</v>
      </c>
      <c r="C3244" s="19" t="s">
        <v>7581</v>
      </c>
      <c r="D3244" s="19">
        <v>377308</v>
      </c>
      <c r="E3244" s="19">
        <v>4595714</v>
      </c>
      <c r="F3244" s="19">
        <v>40</v>
      </c>
      <c r="G3244" s="36">
        <v>45628</v>
      </c>
      <c r="H3244" s="19">
        <v>0</v>
      </c>
      <c r="I3244" s="19">
        <v>0</v>
      </c>
      <c r="J3244" s="19">
        <v>1931</v>
      </c>
      <c r="K3244" s="19" t="s">
        <v>168</v>
      </c>
      <c r="L3244" s="19">
        <v>1</v>
      </c>
      <c r="O3244" s="19">
        <v>1535257</v>
      </c>
      <c r="P3244" s="229">
        <v>45628.621134259258</v>
      </c>
      <c r="Q3244" s="19">
        <v>1535.2570000000001</v>
      </c>
      <c r="R3244" s="19" t="s">
        <v>43</v>
      </c>
      <c r="S3244" s="62" t="s">
        <v>88</v>
      </c>
    </row>
    <row r="3245" spans="1:19" x14ac:dyDescent="0.25">
      <c r="A3245" s="62" t="s">
        <v>88</v>
      </c>
      <c r="B3245" s="19">
        <v>34484319</v>
      </c>
      <c r="C3245" s="19" t="s">
        <v>7581</v>
      </c>
      <c r="D3245" s="19">
        <v>377308</v>
      </c>
      <c r="E3245" s="19">
        <v>4595714</v>
      </c>
      <c r="F3245" s="19">
        <v>41</v>
      </c>
      <c r="G3245" s="36">
        <v>45628</v>
      </c>
      <c r="H3245" s="19">
        <v>0</v>
      </c>
      <c r="I3245" s="19">
        <v>1</v>
      </c>
      <c r="J3245" s="19">
        <v>0</v>
      </c>
      <c r="L3245" s="19">
        <v>1</v>
      </c>
      <c r="O3245" s="19">
        <v>115117</v>
      </c>
      <c r="P3245" s="229">
        <v>45628.622465277775</v>
      </c>
      <c r="Q3245" s="19">
        <v>115.117</v>
      </c>
      <c r="R3245" s="19" t="s">
        <v>43</v>
      </c>
      <c r="S3245" s="62" t="s">
        <v>88</v>
      </c>
    </row>
    <row r="3246" spans="1:19" x14ac:dyDescent="0.25">
      <c r="A3246" s="62" t="s">
        <v>88</v>
      </c>
      <c r="B3246" s="19">
        <v>34484319</v>
      </c>
      <c r="C3246" s="19" t="s">
        <v>7581</v>
      </c>
      <c r="D3246" s="19">
        <v>377308</v>
      </c>
      <c r="E3246" s="19">
        <v>4595714</v>
      </c>
      <c r="F3246" s="19">
        <v>42</v>
      </c>
      <c r="G3246" s="36">
        <v>45628</v>
      </c>
      <c r="H3246" s="19">
        <v>0</v>
      </c>
      <c r="I3246" s="19">
        <v>0</v>
      </c>
      <c r="J3246" s="19">
        <v>1936</v>
      </c>
      <c r="K3246" s="19" t="s">
        <v>164</v>
      </c>
      <c r="L3246" s="19">
        <v>1</v>
      </c>
      <c r="O3246" s="19">
        <v>388113</v>
      </c>
      <c r="P3246" s="229">
        <v>45628.626956018517</v>
      </c>
      <c r="Q3246" s="19">
        <v>388.113</v>
      </c>
      <c r="R3246" s="19" t="s">
        <v>43</v>
      </c>
      <c r="S3246" s="62" t="s">
        <v>88</v>
      </c>
    </row>
    <row r="3247" spans="1:19" x14ac:dyDescent="0.25">
      <c r="A3247" s="62" t="s">
        <v>88</v>
      </c>
      <c r="B3247" s="19">
        <v>34484319</v>
      </c>
      <c r="C3247" s="19" t="s">
        <v>7581</v>
      </c>
      <c r="D3247" s="19">
        <v>377308</v>
      </c>
      <c r="E3247" s="19">
        <v>4595714</v>
      </c>
      <c r="F3247" s="19">
        <v>43</v>
      </c>
      <c r="G3247" s="36">
        <v>45628</v>
      </c>
      <c r="H3247" s="19">
        <v>0</v>
      </c>
      <c r="I3247" s="19">
        <v>1</v>
      </c>
      <c r="J3247" s="19">
        <v>0</v>
      </c>
      <c r="L3247" s="19">
        <v>1</v>
      </c>
      <c r="O3247" s="19">
        <v>675453</v>
      </c>
      <c r="P3247" s="229">
        <v>45628.634780092594</v>
      </c>
      <c r="Q3247" s="19">
        <v>675.45299999999997</v>
      </c>
      <c r="R3247" s="19" t="s">
        <v>43</v>
      </c>
      <c r="S3247" s="62" t="s">
        <v>88</v>
      </c>
    </row>
    <row r="3248" spans="1:19" x14ac:dyDescent="0.25">
      <c r="A3248" s="62" t="s">
        <v>88</v>
      </c>
      <c r="B3248" s="19">
        <v>34484319</v>
      </c>
      <c r="C3248" s="19" t="s">
        <v>7581</v>
      </c>
      <c r="D3248" s="19">
        <v>377308</v>
      </c>
      <c r="E3248" s="19">
        <v>4595714</v>
      </c>
      <c r="F3248" s="19">
        <v>44</v>
      </c>
      <c r="G3248" s="36">
        <v>45628</v>
      </c>
      <c r="H3248" s="19">
        <v>0</v>
      </c>
      <c r="I3248" s="19">
        <v>0</v>
      </c>
      <c r="J3248" s="19">
        <v>-3</v>
      </c>
      <c r="K3248" s="19" t="s">
        <v>185</v>
      </c>
      <c r="L3248" s="19">
        <v>1</v>
      </c>
      <c r="O3248" s="19">
        <v>9717</v>
      </c>
      <c r="P3248" s="229">
        <v>45628.634884259256</v>
      </c>
      <c r="Q3248" s="19">
        <v>9.7170000000000005</v>
      </c>
      <c r="R3248" s="19" t="s">
        <v>43</v>
      </c>
      <c r="S3248" s="62" t="s">
        <v>88</v>
      </c>
    </row>
    <row r="3249" spans="1:19" x14ac:dyDescent="0.25">
      <c r="A3249" s="62" t="s">
        <v>88</v>
      </c>
      <c r="B3249" s="19">
        <v>34484319</v>
      </c>
      <c r="C3249" s="19" t="s">
        <v>7581</v>
      </c>
      <c r="D3249" s="19">
        <v>377308</v>
      </c>
      <c r="E3249" s="19">
        <v>4595714</v>
      </c>
      <c r="F3249" s="19">
        <v>45</v>
      </c>
      <c r="G3249" s="36">
        <v>45628</v>
      </c>
      <c r="H3249" s="19">
        <v>1</v>
      </c>
      <c r="I3249" s="19">
        <v>0</v>
      </c>
      <c r="J3249" s="19">
        <v>0</v>
      </c>
      <c r="L3249" s="19">
        <v>1</v>
      </c>
      <c r="M3249" s="19">
        <v>4010427</v>
      </c>
      <c r="N3249" s="19" t="s">
        <v>215</v>
      </c>
      <c r="O3249" s="19">
        <v>117387</v>
      </c>
      <c r="P3249" s="229">
        <v>45628.636250000003</v>
      </c>
      <c r="Q3249" s="19">
        <v>117.387</v>
      </c>
      <c r="R3249" s="19" t="s">
        <v>43</v>
      </c>
      <c r="S3249" s="62" t="s">
        <v>88</v>
      </c>
    </row>
    <row r="3250" spans="1:19" x14ac:dyDescent="0.25">
      <c r="A3250" s="62" t="s">
        <v>88</v>
      </c>
      <c r="B3250" s="19">
        <v>34484319</v>
      </c>
      <c r="C3250" s="19" t="s">
        <v>7581</v>
      </c>
      <c r="D3250" s="19">
        <v>377308</v>
      </c>
      <c r="E3250" s="19">
        <v>4595714</v>
      </c>
      <c r="F3250" s="19">
        <v>46</v>
      </c>
      <c r="G3250" s="36">
        <v>45628</v>
      </c>
      <c r="H3250" s="19">
        <v>0</v>
      </c>
      <c r="I3250" s="19">
        <v>0</v>
      </c>
      <c r="J3250" s="19">
        <v>1938</v>
      </c>
      <c r="K3250" s="19" t="s">
        <v>163</v>
      </c>
      <c r="L3250" s="19">
        <v>1</v>
      </c>
      <c r="M3250" s="19">
        <v>4010427</v>
      </c>
      <c r="N3250" s="19" t="s">
        <v>215</v>
      </c>
      <c r="O3250" s="19">
        <v>9343</v>
      </c>
      <c r="P3250" s="229">
        <v>45628.636354166665</v>
      </c>
      <c r="Q3250" s="19">
        <v>9.343</v>
      </c>
      <c r="R3250" s="19" t="s">
        <v>43</v>
      </c>
      <c r="S3250" s="62" t="s">
        <v>88</v>
      </c>
    </row>
    <row r="3251" spans="1:19" x14ac:dyDescent="0.25">
      <c r="A3251" s="62" t="s">
        <v>88</v>
      </c>
      <c r="B3251" s="19">
        <v>34484319</v>
      </c>
      <c r="C3251" s="19" t="s">
        <v>7581</v>
      </c>
      <c r="D3251" s="19">
        <v>377308</v>
      </c>
      <c r="E3251" s="19">
        <v>4595714</v>
      </c>
      <c r="F3251" s="19">
        <v>47</v>
      </c>
      <c r="G3251" s="36">
        <v>45628</v>
      </c>
      <c r="H3251" s="19">
        <v>0</v>
      </c>
      <c r="I3251" s="19">
        <v>1</v>
      </c>
      <c r="J3251" s="19">
        <v>0</v>
      </c>
      <c r="L3251" s="19">
        <v>1</v>
      </c>
      <c r="O3251" s="19">
        <v>87530</v>
      </c>
      <c r="P3251" s="229">
        <v>45628.637372685182</v>
      </c>
      <c r="Q3251" s="19">
        <v>87.53</v>
      </c>
      <c r="R3251" s="19" t="s">
        <v>43</v>
      </c>
      <c r="S3251" s="62" t="s">
        <v>88</v>
      </c>
    </row>
    <row r="3252" spans="1:19" x14ac:dyDescent="0.25">
      <c r="A3252" s="62" t="s">
        <v>88</v>
      </c>
      <c r="B3252" s="19">
        <v>34484319</v>
      </c>
      <c r="C3252" s="19" t="s">
        <v>7581</v>
      </c>
      <c r="D3252" s="19">
        <v>377308</v>
      </c>
      <c r="E3252" s="19">
        <v>4595714</v>
      </c>
      <c r="F3252" s="19">
        <v>48</v>
      </c>
      <c r="G3252" s="36">
        <v>45628</v>
      </c>
      <c r="H3252" s="19">
        <v>0</v>
      </c>
      <c r="I3252" s="19">
        <v>0</v>
      </c>
      <c r="J3252" s="19">
        <v>-3</v>
      </c>
      <c r="K3252" s="19" t="s">
        <v>185</v>
      </c>
      <c r="L3252" s="19">
        <v>1</v>
      </c>
      <c r="O3252" s="19">
        <v>7760</v>
      </c>
      <c r="P3252" s="229">
        <v>45628.637453703705</v>
      </c>
      <c r="Q3252" s="19">
        <v>7.76</v>
      </c>
      <c r="R3252" s="19" t="s">
        <v>43</v>
      </c>
      <c r="S3252" s="62" t="s">
        <v>88</v>
      </c>
    </row>
    <row r="3253" spans="1:19" x14ac:dyDescent="0.25">
      <c r="A3253" s="62" t="s">
        <v>88</v>
      </c>
      <c r="B3253" s="19">
        <v>34484319</v>
      </c>
      <c r="C3253" s="19" t="s">
        <v>7581</v>
      </c>
      <c r="D3253" s="19">
        <v>377308</v>
      </c>
      <c r="E3253" s="19">
        <v>4595714</v>
      </c>
      <c r="F3253" s="19">
        <v>49</v>
      </c>
      <c r="G3253" s="36">
        <v>45628</v>
      </c>
      <c r="H3253" s="19">
        <v>1</v>
      </c>
      <c r="I3253" s="19">
        <v>0</v>
      </c>
      <c r="J3253" s="19">
        <v>0</v>
      </c>
      <c r="L3253" s="19">
        <v>1</v>
      </c>
      <c r="M3253" s="19">
        <v>4010427</v>
      </c>
      <c r="N3253" s="19" t="s">
        <v>215</v>
      </c>
      <c r="O3253" s="19">
        <v>536023</v>
      </c>
      <c r="P3253" s="229">
        <v>45628.643657407411</v>
      </c>
      <c r="Q3253" s="19">
        <v>536.02300000000002</v>
      </c>
      <c r="R3253" s="19" t="s">
        <v>43</v>
      </c>
      <c r="S3253" s="62" t="s">
        <v>88</v>
      </c>
    </row>
    <row r="3254" spans="1:19" x14ac:dyDescent="0.25">
      <c r="A3254" s="62" t="s">
        <v>88</v>
      </c>
      <c r="B3254" s="19">
        <v>34484319</v>
      </c>
      <c r="C3254" s="19" t="s">
        <v>7581</v>
      </c>
      <c r="D3254" s="19">
        <v>377308</v>
      </c>
      <c r="E3254" s="19">
        <v>4595714</v>
      </c>
      <c r="F3254" s="19">
        <v>50</v>
      </c>
      <c r="G3254" s="36">
        <v>45628</v>
      </c>
      <c r="H3254" s="19">
        <v>0</v>
      </c>
      <c r="I3254" s="19">
        <v>0</v>
      </c>
      <c r="J3254" s="19">
        <v>1938</v>
      </c>
      <c r="K3254" s="19" t="s">
        <v>163</v>
      </c>
      <c r="L3254" s="19">
        <v>1</v>
      </c>
      <c r="M3254" s="19">
        <v>4010427</v>
      </c>
      <c r="N3254" s="19" t="s">
        <v>215</v>
      </c>
      <c r="O3254" s="19">
        <v>2934</v>
      </c>
      <c r="P3254" s="229">
        <v>45628.643692129626</v>
      </c>
      <c r="Q3254" s="19">
        <v>2.9340000000000002</v>
      </c>
      <c r="R3254" s="19" t="s">
        <v>43</v>
      </c>
      <c r="S3254" s="62" t="s">
        <v>88</v>
      </c>
    </row>
    <row r="3255" spans="1:19" x14ac:dyDescent="0.25">
      <c r="A3255" s="62" t="s">
        <v>88</v>
      </c>
      <c r="B3255" s="19">
        <v>34484319</v>
      </c>
      <c r="C3255" s="19" t="s">
        <v>7581</v>
      </c>
      <c r="D3255" s="19">
        <v>377308</v>
      </c>
      <c r="E3255" s="19">
        <v>4595714</v>
      </c>
      <c r="F3255" s="19">
        <v>51</v>
      </c>
      <c r="G3255" s="36">
        <v>45628</v>
      </c>
      <c r="H3255" s="19">
        <v>0</v>
      </c>
      <c r="I3255" s="19">
        <v>1</v>
      </c>
      <c r="J3255" s="19">
        <v>0</v>
      </c>
      <c r="L3255" s="19">
        <v>1</v>
      </c>
      <c r="O3255" s="19">
        <v>967603</v>
      </c>
      <c r="P3255" s="229">
        <v>45628.654895833337</v>
      </c>
      <c r="Q3255" s="19">
        <v>967.60299999999995</v>
      </c>
      <c r="R3255" s="19" t="s">
        <v>43</v>
      </c>
      <c r="S3255" s="62" t="s">
        <v>88</v>
      </c>
    </row>
    <row r="3256" spans="1:19" x14ac:dyDescent="0.25">
      <c r="A3256" s="62" t="s">
        <v>88</v>
      </c>
      <c r="B3256" s="19">
        <v>34484319</v>
      </c>
      <c r="C3256" s="19" t="s">
        <v>7581</v>
      </c>
      <c r="D3256" s="19">
        <v>377308</v>
      </c>
      <c r="E3256" s="19">
        <v>4595714</v>
      </c>
      <c r="F3256" s="19">
        <v>52</v>
      </c>
      <c r="G3256" s="36">
        <v>45628</v>
      </c>
      <c r="H3256" s="19">
        <v>0</v>
      </c>
      <c r="I3256" s="19">
        <v>0</v>
      </c>
      <c r="J3256" s="19">
        <v>-3</v>
      </c>
      <c r="K3256" s="19" t="s">
        <v>185</v>
      </c>
      <c r="L3256" s="19">
        <v>1</v>
      </c>
      <c r="O3256" s="19">
        <v>11243</v>
      </c>
      <c r="P3256" s="229">
        <v>45628.655023148145</v>
      </c>
      <c r="Q3256" s="19">
        <v>11.243</v>
      </c>
      <c r="R3256" s="19" t="s">
        <v>43</v>
      </c>
      <c r="S3256" s="62" t="s">
        <v>88</v>
      </c>
    </row>
    <row r="3257" spans="1:19" x14ac:dyDescent="0.25">
      <c r="A3257" s="62" t="s">
        <v>88</v>
      </c>
      <c r="B3257" s="19">
        <v>34484319</v>
      </c>
      <c r="C3257" s="19" t="s">
        <v>7581</v>
      </c>
      <c r="D3257" s="19">
        <v>377308</v>
      </c>
      <c r="E3257" s="19">
        <v>4595714</v>
      </c>
      <c r="F3257" s="19">
        <v>53</v>
      </c>
      <c r="G3257" s="36">
        <v>45628</v>
      </c>
      <c r="H3257" s="19">
        <v>1</v>
      </c>
      <c r="I3257" s="19">
        <v>0</v>
      </c>
      <c r="J3257" s="19">
        <v>0</v>
      </c>
      <c r="L3257" s="19">
        <v>1</v>
      </c>
      <c r="M3257" s="19">
        <v>4010427</v>
      </c>
      <c r="N3257" s="19" t="s">
        <v>215</v>
      </c>
      <c r="O3257" s="19">
        <v>659847</v>
      </c>
      <c r="P3257" s="229">
        <v>45628.662662037037</v>
      </c>
      <c r="Q3257" s="19">
        <v>659.84699999999998</v>
      </c>
      <c r="R3257" s="19" t="s">
        <v>43</v>
      </c>
      <c r="S3257" s="62" t="s">
        <v>88</v>
      </c>
    </row>
    <row r="3258" spans="1:19" x14ac:dyDescent="0.25">
      <c r="A3258" s="62" t="s">
        <v>88</v>
      </c>
      <c r="B3258" s="19">
        <v>34484319</v>
      </c>
      <c r="C3258" s="19" t="s">
        <v>7581</v>
      </c>
      <c r="D3258" s="19">
        <v>377308</v>
      </c>
      <c r="E3258" s="19">
        <v>4595714</v>
      </c>
      <c r="F3258" s="19">
        <v>54</v>
      </c>
      <c r="G3258" s="36">
        <v>45628</v>
      </c>
      <c r="H3258" s="19">
        <v>0</v>
      </c>
      <c r="I3258" s="19">
        <v>0</v>
      </c>
      <c r="J3258" s="19">
        <v>1938</v>
      </c>
      <c r="K3258" s="19" t="s">
        <v>163</v>
      </c>
      <c r="L3258" s="19">
        <v>1</v>
      </c>
      <c r="M3258" s="19">
        <v>4010427</v>
      </c>
      <c r="N3258" s="19" t="s">
        <v>215</v>
      </c>
      <c r="O3258" s="19">
        <v>31510</v>
      </c>
      <c r="P3258" s="229">
        <v>45628.663032407407</v>
      </c>
      <c r="Q3258" s="19">
        <v>31.51</v>
      </c>
      <c r="R3258" s="19" t="s">
        <v>43</v>
      </c>
      <c r="S3258" s="62" t="s">
        <v>88</v>
      </c>
    </row>
    <row r="3259" spans="1:19" x14ac:dyDescent="0.25">
      <c r="A3259" s="62" t="s">
        <v>88</v>
      </c>
      <c r="B3259" s="19">
        <v>34484319</v>
      </c>
      <c r="C3259" s="19" t="s">
        <v>7581</v>
      </c>
      <c r="D3259" s="19">
        <v>377308</v>
      </c>
      <c r="E3259" s="19">
        <v>4595714</v>
      </c>
      <c r="F3259" s="19">
        <v>55</v>
      </c>
      <c r="G3259" s="36">
        <v>45628</v>
      </c>
      <c r="H3259" s="19">
        <v>0</v>
      </c>
      <c r="I3259" s="19">
        <v>1</v>
      </c>
      <c r="J3259" s="19">
        <v>0</v>
      </c>
      <c r="L3259" s="19">
        <v>1</v>
      </c>
      <c r="O3259" s="19">
        <v>478603</v>
      </c>
      <c r="P3259" s="229">
        <v>45628.668564814812</v>
      </c>
      <c r="Q3259" s="19">
        <v>478.60300000000001</v>
      </c>
      <c r="R3259" s="19" t="s">
        <v>43</v>
      </c>
      <c r="S3259" s="62" t="s">
        <v>88</v>
      </c>
    </row>
    <row r="3260" spans="1:19" x14ac:dyDescent="0.25">
      <c r="A3260" s="62" t="s">
        <v>88</v>
      </c>
      <c r="B3260" s="19">
        <v>34484319</v>
      </c>
      <c r="C3260" s="19" t="s">
        <v>7581</v>
      </c>
      <c r="D3260" s="19">
        <v>377308</v>
      </c>
      <c r="E3260" s="19">
        <v>4595714</v>
      </c>
      <c r="F3260" s="19">
        <v>56</v>
      </c>
      <c r="G3260" s="36">
        <v>45628</v>
      </c>
      <c r="H3260" s="19">
        <v>0</v>
      </c>
      <c r="I3260" s="19">
        <v>0</v>
      </c>
      <c r="J3260" s="19">
        <v>-3</v>
      </c>
      <c r="K3260" s="19" t="s">
        <v>185</v>
      </c>
      <c r="L3260" s="19">
        <v>1</v>
      </c>
      <c r="O3260" s="19">
        <v>6177</v>
      </c>
      <c r="P3260" s="229">
        <v>45628.668634259258</v>
      </c>
      <c r="Q3260" s="19">
        <v>6.1769999999999996</v>
      </c>
      <c r="R3260" s="19" t="s">
        <v>43</v>
      </c>
      <c r="S3260" s="62" t="s">
        <v>88</v>
      </c>
    </row>
    <row r="3261" spans="1:19" x14ac:dyDescent="0.25">
      <c r="A3261" s="62" t="s">
        <v>88</v>
      </c>
      <c r="B3261" s="19">
        <v>34484319</v>
      </c>
      <c r="C3261" s="19" t="s">
        <v>7581</v>
      </c>
      <c r="D3261" s="19">
        <v>377308</v>
      </c>
      <c r="E3261" s="19">
        <v>4595714</v>
      </c>
      <c r="F3261" s="19">
        <v>57</v>
      </c>
      <c r="G3261" s="36">
        <v>45628</v>
      </c>
      <c r="H3261" s="19">
        <v>1</v>
      </c>
      <c r="I3261" s="19">
        <v>0</v>
      </c>
      <c r="J3261" s="19">
        <v>0</v>
      </c>
      <c r="L3261" s="19">
        <v>1</v>
      </c>
      <c r="M3261" s="19">
        <v>4010427</v>
      </c>
      <c r="N3261" s="19" t="s">
        <v>215</v>
      </c>
      <c r="O3261" s="19">
        <v>172220</v>
      </c>
      <c r="P3261" s="229">
        <v>45628.670636574076</v>
      </c>
      <c r="Q3261" s="19">
        <v>172.22</v>
      </c>
      <c r="R3261" s="19" t="s">
        <v>43</v>
      </c>
      <c r="S3261" s="62" t="s">
        <v>88</v>
      </c>
    </row>
    <row r="3262" spans="1:19" x14ac:dyDescent="0.25">
      <c r="A3262" s="62" t="s">
        <v>88</v>
      </c>
      <c r="B3262" s="19">
        <v>34484319</v>
      </c>
      <c r="C3262" s="19" t="s">
        <v>7581</v>
      </c>
      <c r="D3262" s="19">
        <v>377308</v>
      </c>
      <c r="E3262" s="19">
        <v>4595714</v>
      </c>
      <c r="F3262" s="19">
        <v>58</v>
      </c>
      <c r="G3262" s="36">
        <v>45628</v>
      </c>
      <c r="H3262" s="19">
        <v>0</v>
      </c>
      <c r="I3262" s="19">
        <v>0</v>
      </c>
      <c r="J3262" s="19">
        <v>1938</v>
      </c>
      <c r="K3262" s="19" t="s">
        <v>163</v>
      </c>
      <c r="L3262" s="19">
        <v>1</v>
      </c>
      <c r="M3262" s="19">
        <v>4010427</v>
      </c>
      <c r="N3262" s="19" t="s">
        <v>215</v>
      </c>
      <c r="O3262" s="19">
        <v>3907</v>
      </c>
      <c r="P3262" s="229">
        <v>45628.670671296299</v>
      </c>
      <c r="Q3262" s="19">
        <v>3.907</v>
      </c>
      <c r="R3262" s="19" t="s">
        <v>43</v>
      </c>
      <c r="S3262" s="62" t="s">
        <v>88</v>
      </c>
    </row>
    <row r="3263" spans="1:19" x14ac:dyDescent="0.25">
      <c r="A3263" s="62" t="s">
        <v>88</v>
      </c>
      <c r="B3263" s="19">
        <v>34484319</v>
      </c>
      <c r="C3263" s="19" t="s">
        <v>7581</v>
      </c>
      <c r="D3263" s="19">
        <v>377308</v>
      </c>
      <c r="E3263" s="19">
        <v>4595714</v>
      </c>
      <c r="F3263" s="19">
        <v>59</v>
      </c>
      <c r="G3263" s="36">
        <v>45628</v>
      </c>
      <c r="H3263" s="19">
        <v>0</v>
      </c>
      <c r="I3263" s="19">
        <v>1</v>
      </c>
      <c r="J3263" s="19">
        <v>0</v>
      </c>
      <c r="L3263" s="19">
        <v>1</v>
      </c>
      <c r="O3263" s="19">
        <v>74930</v>
      </c>
      <c r="P3263" s="229">
        <v>45628.671539351853</v>
      </c>
      <c r="Q3263" s="19">
        <v>74.930000000000007</v>
      </c>
      <c r="R3263" s="19" t="s">
        <v>43</v>
      </c>
      <c r="S3263" s="62" t="s">
        <v>88</v>
      </c>
    </row>
    <row r="3264" spans="1:19" x14ac:dyDescent="0.25">
      <c r="A3264" s="62" t="s">
        <v>88</v>
      </c>
      <c r="B3264" s="19">
        <v>34484319</v>
      </c>
      <c r="C3264" s="19" t="s">
        <v>7581</v>
      </c>
      <c r="D3264" s="19">
        <v>377308</v>
      </c>
      <c r="E3264" s="19">
        <v>4595714</v>
      </c>
      <c r="F3264" s="19">
        <v>60</v>
      </c>
      <c r="G3264" s="36">
        <v>45628</v>
      </c>
      <c r="H3264" s="19">
        <v>0</v>
      </c>
      <c r="I3264" s="19">
        <v>0</v>
      </c>
      <c r="J3264" s="19">
        <v>-3</v>
      </c>
      <c r="K3264" s="19" t="s">
        <v>185</v>
      </c>
      <c r="L3264" s="19">
        <v>1</v>
      </c>
      <c r="O3264" s="19">
        <v>14650</v>
      </c>
      <c r="P3264" s="229">
        <v>45628.671712962961</v>
      </c>
      <c r="Q3264" s="19">
        <v>14.65</v>
      </c>
      <c r="R3264" s="19" t="s">
        <v>43</v>
      </c>
      <c r="S3264" s="62" t="s">
        <v>88</v>
      </c>
    </row>
    <row r="3265" spans="1:19" x14ac:dyDescent="0.25">
      <c r="A3265" s="62" t="s">
        <v>88</v>
      </c>
      <c r="B3265" s="19">
        <v>34484319</v>
      </c>
      <c r="C3265" s="19" t="s">
        <v>7581</v>
      </c>
      <c r="D3265" s="19">
        <v>377308</v>
      </c>
      <c r="E3265" s="19">
        <v>4595714</v>
      </c>
      <c r="F3265" s="19">
        <v>61</v>
      </c>
      <c r="G3265" s="36">
        <v>45628</v>
      </c>
      <c r="H3265" s="19">
        <v>1</v>
      </c>
      <c r="I3265" s="19">
        <v>0</v>
      </c>
      <c r="J3265" s="19">
        <v>0</v>
      </c>
      <c r="L3265" s="19">
        <v>1</v>
      </c>
      <c r="M3265" s="19">
        <v>4010427</v>
      </c>
      <c r="N3265" s="19" t="s">
        <v>215</v>
      </c>
      <c r="O3265" s="19">
        <v>249556</v>
      </c>
      <c r="P3265" s="229">
        <v>45628.67460648148</v>
      </c>
      <c r="Q3265" s="19">
        <v>249.55600000000001</v>
      </c>
      <c r="R3265" s="19" t="s">
        <v>43</v>
      </c>
      <c r="S3265" s="62" t="s">
        <v>88</v>
      </c>
    </row>
    <row r="3266" spans="1:19" x14ac:dyDescent="0.25">
      <c r="A3266" s="62" t="s">
        <v>88</v>
      </c>
      <c r="B3266" s="19">
        <v>34484319</v>
      </c>
      <c r="C3266" s="19" t="s">
        <v>7581</v>
      </c>
      <c r="D3266" s="19">
        <v>377308</v>
      </c>
      <c r="E3266" s="19">
        <v>4595714</v>
      </c>
      <c r="F3266" s="19">
        <v>62</v>
      </c>
      <c r="G3266" s="36">
        <v>45628</v>
      </c>
      <c r="H3266" s="19">
        <v>0</v>
      </c>
      <c r="I3266" s="19">
        <v>0</v>
      </c>
      <c r="J3266" s="19">
        <v>1938</v>
      </c>
      <c r="K3266" s="19" t="s">
        <v>163</v>
      </c>
      <c r="L3266" s="19">
        <v>1</v>
      </c>
      <c r="M3266" s="19">
        <v>4010427</v>
      </c>
      <c r="N3266" s="19" t="s">
        <v>215</v>
      </c>
      <c r="O3266" s="19">
        <v>40630</v>
      </c>
      <c r="P3266" s="229">
        <v>45628.675069444442</v>
      </c>
      <c r="Q3266" s="19">
        <v>40.630000000000003</v>
      </c>
      <c r="R3266" s="19" t="s">
        <v>43</v>
      </c>
      <c r="S3266" s="62" t="s">
        <v>88</v>
      </c>
    </row>
    <row r="3267" spans="1:19" x14ac:dyDescent="0.25">
      <c r="A3267" s="62" t="s">
        <v>88</v>
      </c>
      <c r="B3267" s="19">
        <v>34484319</v>
      </c>
      <c r="C3267" s="19" t="s">
        <v>7581</v>
      </c>
      <c r="D3267" s="19">
        <v>377308</v>
      </c>
      <c r="E3267" s="19">
        <v>4595714</v>
      </c>
      <c r="F3267" s="19">
        <v>63</v>
      </c>
      <c r="G3267" s="36">
        <v>45628</v>
      </c>
      <c r="H3267" s="19">
        <v>0</v>
      </c>
      <c r="I3267" s="19">
        <v>1</v>
      </c>
      <c r="J3267" s="19">
        <v>0</v>
      </c>
      <c r="L3267" s="19">
        <v>1</v>
      </c>
      <c r="O3267" s="19">
        <v>49964</v>
      </c>
      <c r="P3267" s="229">
        <v>45628.67564814815</v>
      </c>
      <c r="Q3267" s="19">
        <v>49.963999999999999</v>
      </c>
      <c r="R3267" s="19" t="s">
        <v>43</v>
      </c>
      <c r="S3267" s="62" t="s">
        <v>88</v>
      </c>
    </row>
    <row r="3268" spans="1:19" x14ac:dyDescent="0.25">
      <c r="A3268" s="62" t="s">
        <v>88</v>
      </c>
      <c r="B3268" s="19">
        <v>34484319</v>
      </c>
      <c r="C3268" s="19" t="s">
        <v>7581</v>
      </c>
      <c r="D3268" s="19">
        <v>377308</v>
      </c>
      <c r="E3268" s="19">
        <v>4595714</v>
      </c>
      <c r="F3268" s="19">
        <v>64</v>
      </c>
      <c r="G3268" s="36">
        <v>45628</v>
      </c>
      <c r="H3268" s="19">
        <v>0</v>
      </c>
      <c r="I3268" s="19">
        <v>0</v>
      </c>
      <c r="J3268" s="19">
        <v>1934</v>
      </c>
      <c r="K3268" s="19" t="s">
        <v>160</v>
      </c>
      <c r="L3268" s="19">
        <v>1</v>
      </c>
      <c r="O3268" s="19">
        <v>1183246</v>
      </c>
      <c r="P3268" s="229">
        <v>45628.689340277779</v>
      </c>
      <c r="Q3268" s="19">
        <v>1183.2460000000001</v>
      </c>
      <c r="R3268" s="19" t="s">
        <v>43</v>
      </c>
      <c r="S3268" s="62" t="s">
        <v>88</v>
      </c>
    </row>
    <row r="3269" spans="1:19" x14ac:dyDescent="0.25">
      <c r="A3269" s="62" t="s">
        <v>88</v>
      </c>
      <c r="B3269" s="19">
        <v>34484319</v>
      </c>
      <c r="C3269" s="19" t="s">
        <v>7581</v>
      </c>
      <c r="D3269" s="19">
        <v>377308</v>
      </c>
      <c r="E3269" s="19">
        <v>4595714</v>
      </c>
      <c r="F3269" s="19">
        <v>65</v>
      </c>
      <c r="G3269" s="36">
        <v>45628</v>
      </c>
      <c r="H3269" s="19">
        <v>0</v>
      </c>
      <c r="I3269" s="19">
        <v>1</v>
      </c>
      <c r="J3269" s="19">
        <v>0</v>
      </c>
      <c r="L3269" s="19">
        <v>1</v>
      </c>
      <c r="O3269" s="19">
        <v>1514727</v>
      </c>
      <c r="P3269" s="229">
        <v>45628.706875000003</v>
      </c>
      <c r="Q3269" s="19">
        <v>1514.7270000000001</v>
      </c>
      <c r="R3269" s="19" t="s">
        <v>43</v>
      </c>
      <c r="S3269" s="62" t="s">
        <v>88</v>
      </c>
    </row>
    <row r="3270" spans="1:19" x14ac:dyDescent="0.25">
      <c r="A3270" s="62" t="s">
        <v>88</v>
      </c>
      <c r="B3270" s="19">
        <v>34484319</v>
      </c>
      <c r="C3270" s="19" t="s">
        <v>7581</v>
      </c>
      <c r="D3270" s="19">
        <v>377308</v>
      </c>
      <c r="E3270" s="19">
        <v>4595714</v>
      </c>
      <c r="F3270" s="19">
        <v>66</v>
      </c>
      <c r="G3270" s="36">
        <v>45628</v>
      </c>
      <c r="H3270" s="19">
        <v>0</v>
      </c>
      <c r="I3270" s="19">
        <v>0</v>
      </c>
      <c r="J3270" s="19">
        <v>-3</v>
      </c>
      <c r="K3270" s="19" t="s">
        <v>185</v>
      </c>
      <c r="L3270" s="19">
        <v>1</v>
      </c>
      <c r="O3270" s="19">
        <v>11193</v>
      </c>
      <c r="P3270" s="229">
        <v>45628.707002314812</v>
      </c>
      <c r="Q3270" s="19">
        <v>11.193</v>
      </c>
      <c r="R3270" s="19" t="s">
        <v>43</v>
      </c>
      <c r="S3270" s="62" t="s">
        <v>88</v>
      </c>
    </row>
    <row r="3271" spans="1:19" x14ac:dyDescent="0.25">
      <c r="A3271" s="62" t="s">
        <v>88</v>
      </c>
      <c r="B3271" s="19">
        <v>34484319</v>
      </c>
      <c r="C3271" s="19" t="s">
        <v>7581</v>
      </c>
      <c r="D3271" s="19">
        <v>377308</v>
      </c>
      <c r="E3271" s="19">
        <v>4595714</v>
      </c>
      <c r="F3271" s="19">
        <v>67</v>
      </c>
      <c r="G3271" s="36">
        <v>45628</v>
      </c>
      <c r="H3271" s="19">
        <v>1</v>
      </c>
      <c r="I3271" s="19">
        <v>0</v>
      </c>
      <c r="J3271" s="19">
        <v>0</v>
      </c>
      <c r="L3271" s="19">
        <v>1</v>
      </c>
      <c r="M3271" s="19">
        <v>4010427</v>
      </c>
      <c r="N3271" s="19" t="s">
        <v>215</v>
      </c>
      <c r="O3271" s="19">
        <v>390474</v>
      </c>
      <c r="P3271" s="229">
        <v>45628.711527777778</v>
      </c>
      <c r="Q3271" s="19">
        <v>390.47399999999999</v>
      </c>
      <c r="R3271" s="19" t="s">
        <v>43</v>
      </c>
      <c r="S3271" s="62" t="s">
        <v>88</v>
      </c>
    </row>
    <row r="3272" spans="1:19" x14ac:dyDescent="0.25">
      <c r="A3272" s="62" t="s">
        <v>88</v>
      </c>
      <c r="B3272" s="19">
        <v>34484319</v>
      </c>
      <c r="C3272" s="19" t="s">
        <v>7581</v>
      </c>
      <c r="D3272" s="19">
        <v>377308</v>
      </c>
      <c r="E3272" s="19">
        <v>4595714</v>
      </c>
      <c r="F3272" s="19">
        <v>68</v>
      </c>
      <c r="G3272" s="36">
        <v>45628</v>
      </c>
      <c r="H3272" s="19">
        <v>0</v>
      </c>
      <c r="I3272" s="19">
        <v>0</v>
      </c>
      <c r="J3272" s="19">
        <v>1938</v>
      </c>
      <c r="K3272" s="19" t="s">
        <v>163</v>
      </c>
      <c r="L3272" s="19">
        <v>1</v>
      </c>
      <c r="M3272" s="19">
        <v>4010427</v>
      </c>
      <c r="N3272" s="19" t="s">
        <v>215</v>
      </c>
      <c r="O3272" s="19">
        <v>3220</v>
      </c>
      <c r="P3272" s="229">
        <v>45628.711562500001</v>
      </c>
      <c r="Q3272" s="19">
        <v>3.22</v>
      </c>
      <c r="R3272" s="19" t="s">
        <v>43</v>
      </c>
      <c r="S3272" s="62" t="s">
        <v>88</v>
      </c>
    </row>
    <row r="3273" spans="1:19" x14ac:dyDescent="0.25">
      <c r="A3273" s="62" t="s">
        <v>88</v>
      </c>
      <c r="B3273" s="19">
        <v>34484319</v>
      </c>
      <c r="C3273" s="19" t="s">
        <v>7581</v>
      </c>
      <c r="D3273" s="19">
        <v>377308</v>
      </c>
      <c r="E3273" s="19">
        <v>4595714</v>
      </c>
      <c r="F3273" s="19">
        <v>69</v>
      </c>
      <c r="G3273" s="36">
        <v>45628</v>
      </c>
      <c r="H3273" s="19">
        <v>0</v>
      </c>
      <c r="I3273" s="19">
        <v>1</v>
      </c>
      <c r="J3273" s="19">
        <v>0</v>
      </c>
      <c r="L3273" s="19">
        <v>1</v>
      </c>
      <c r="O3273" s="19">
        <v>2889683</v>
      </c>
      <c r="P3273" s="229">
        <v>45628.745011574072</v>
      </c>
      <c r="Q3273" s="19">
        <v>2889.683</v>
      </c>
      <c r="R3273" s="19" t="s">
        <v>43</v>
      </c>
      <c r="S3273" s="62" t="s">
        <v>88</v>
      </c>
    </row>
    <row r="3274" spans="1:19" x14ac:dyDescent="0.25">
      <c r="A3274" s="62" t="s">
        <v>88</v>
      </c>
      <c r="B3274" s="19">
        <v>34484319</v>
      </c>
      <c r="C3274" s="19" t="s">
        <v>7581</v>
      </c>
      <c r="D3274" s="19">
        <v>377308</v>
      </c>
      <c r="E3274" s="19">
        <v>4595714</v>
      </c>
      <c r="F3274" s="19">
        <v>70</v>
      </c>
      <c r="G3274" s="36">
        <v>45628</v>
      </c>
      <c r="H3274" s="19">
        <v>0</v>
      </c>
      <c r="I3274" s="19">
        <v>0</v>
      </c>
      <c r="J3274" s="19">
        <v>-3</v>
      </c>
      <c r="K3274" s="19" t="s">
        <v>185</v>
      </c>
      <c r="L3274" s="19">
        <v>1</v>
      </c>
      <c r="O3274" s="19">
        <v>15693</v>
      </c>
      <c r="P3274" s="229">
        <v>45628.745185185187</v>
      </c>
      <c r="Q3274" s="19">
        <v>15.693</v>
      </c>
      <c r="R3274" s="19" t="s">
        <v>43</v>
      </c>
      <c r="S3274" s="62" t="s">
        <v>88</v>
      </c>
    </row>
    <row r="3275" spans="1:19" x14ac:dyDescent="0.25">
      <c r="A3275" s="62" t="s">
        <v>88</v>
      </c>
      <c r="B3275" s="19">
        <v>34484319</v>
      </c>
      <c r="C3275" s="19" t="s">
        <v>7581</v>
      </c>
      <c r="D3275" s="19">
        <v>377308</v>
      </c>
      <c r="E3275" s="19">
        <v>4595714</v>
      </c>
      <c r="F3275" s="19">
        <v>71</v>
      </c>
      <c r="G3275" s="36">
        <v>45628</v>
      </c>
      <c r="H3275" s="19">
        <v>0</v>
      </c>
      <c r="I3275" s="19">
        <v>0</v>
      </c>
      <c r="J3275" s="19">
        <v>-1</v>
      </c>
      <c r="K3275" s="19" t="s">
        <v>119</v>
      </c>
      <c r="L3275" s="19">
        <v>1</v>
      </c>
      <c r="M3275" s="19">
        <v>4010427</v>
      </c>
      <c r="N3275" s="19" t="s">
        <v>215</v>
      </c>
      <c r="O3275" s="19">
        <v>5617</v>
      </c>
      <c r="P3275" s="229">
        <v>45628.745254629626</v>
      </c>
      <c r="Q3275" s="19">
        <v>5.617</v>
      </c>
      <c r="R3275" s="19" t="s">
        <v>43</v>
      </c>
      <c r="S3275" s="62" t="s">
        <v>88</v>
      </c>
    </row>
    <row r="3276" spans="1:19" x14ac:dyDescent="0.25">
      <c r="A3276" s="62" t="s">
        <v>88</v>
      </c>
      <c r="B3276" s="19">
        <v>34484319</v>
      </c>
      <c r="C3276" s="19" t="s">
        <v>7581</v>
      </c>
      <c r="D3276" s="19">
        <v>377308</v>
      </c>
      <c r="E3276" s="19">
        <v>4595714</v>
      </c>
      <c r="F3276" s="19">
        <v>72</v>
      </c>
      <c r="G3276" s="36">
        <v>45628</v>
      </c>
      <c r="H3276" s="19">
        <v>0</v>
      </c>
      <c r="I3276" s="19">
        <v>1</v>
      </c>
      <c r="J3276" s="19">
        <v>0</v>
      </c>
      <c r="L3276" s="19">
        <v>1</v>
      </c>
      <c r="O3276" s="19">
        <v>423507</v>
      </c>
      <c r="P3276" s="229">
        <v>45628.750162037039</v>
      </c>
      <c r="Q3276" s="19">
        <v>423.50700000000001</v>
      </c>
      <c r="R3276" s="19" t="s">
        <v>43</v>
      </c>
      <c r="S3276" s="62" t="s">
        <v>88</v>
      </c>
    </row>
    <row r="3277" spans="1:19" x14ac:dyDescent="0.25">
      <c r="A3277" s="62" t="s">
        <v>88</v>
      </c>
      <c r="B3277" s="19">
        <v>34484319</v>
      </c>
      <c r="C3277" s="19" t="s">
        <v>7581</v>
      </c>
      <c r="D3277" s="19">
        <v>377308</v>
      </c>
      <c r="E3277" s="19">
        <v>4595714</v>
      </c>
      <c r="F3277" s="19">
        <v>73</v>
      </c>
      <c r="G3277" s="36">
        <v>45628</v>
      </c>
      <c r="H3277" s="19">
        <v>0</v>
      </c>
      <c r="I3277" s="19">
        <v>0</v>
      </c>
      <c r="J3277" s="19">
        <v>0</v>
      </c>
      <c r="L3277" s="19">
        <v>2</v>
      </c>
      <c r="O3277" s="19">
        <v>0</v>
      </c>
      <c r="P3277" s="229">
        <v>45628.750162037039</v>
      </c>
      <c r="Q3277" s="19">
        <v>0</v>
      </c>
      <c r="R3277" s="19" t="s">
        <v>43</v>
      </c>
      <c r="S3277" s="62" t="s">
        <v>88</v>
      </c>
    </row>
    <row r="3278" spans="1:19" x14ac:dyDescent="0.25">
      <c r="A3278" s="62" t="s">
        <v>88</v>
      </c>
      <c r="B3278" s="19">
        <v>34484319</v>
      </c>
      <c r="C3278" s="19" t="s">
        <v>7581</v>
      </c>
      <c r="D3278" s="19">
        <v>377308</v>
      </c>
      <c r="E3278" s="19">
        <v>4595714</v>
      </c>
      <c r="F3278" s="19">
        <v>1</v>
      </c>
      <c r="G3278" s="36">
        <v>45629</v>
      </c>
      <c r="H3278" s="19">
        <v>0</v>
      </c>
      <c r="I3278" s="19">
        <v>0</v>
      </c>
      <c r="J3278" s="19">
        <v>0</v>
      </c>
      <c r="L3278" s="19">
        <v>0</v>
      </c>
      <c r="O3278" s="19">
        <v>4</v>
      </c>
      <c r="P3278" s="229">
        <v>45629.377800925926</v>
      </c>
      <c r="Q3278" s="19">
        <v>4.0000000000000001E-3</v>
      </c>
      <c r="R3278" s="19" t="s">
        <v>43</v>
      </c>
      <c r="S3278" s="62" t="s">
        <v>88</v>
      </c>
    </row>
    <row r="3279" spans="1:19" x14ac:dyDescent="0.25">
      <c r="A3279" s="62" t="s">
        <v>88</v>
      </c>
      <c r="B3279" s="19">
        <v>34484319</v>
      </c>
      <c r="C3279" s="19" t="s">
        <v>7581</v>
      </c>
      <c r="D3279" s="19">
        <v>377308</v>
      </c>
      <c r="E3279" s="19">
        <v>4595714</v>
      </c>
      <c r="F3279" s="19">
        <v>2</v>
      </c>
      <c r="G3279" s="36">
        <v>45629</v>
      </c>
      <c r="H3279" s="19">
        <v>0</v>
      </c>
      <c r="I3279" s="19">
        <v>0</v>
      </c>
      <c r="J3279" s="19">
        <v>0</v>
      </c>
      <c r="L3279" s="19">
        <v>1</v>
      </c>
      <c r="O3279" s="19">
        <v>2843</v>
      </c>
      <c r="P3279" s="229">
        <v>45629.377835648149</v>
      </c>
      <c r="Q3279" s="19">
        <v>2.843</v>
      </c>
      <c r="R3279" s="19" t="s">
        <v>43</v>
      </c>
      <c r="S3279" s="62" t="s">
        <v>88</v>
      </c>
    </row>
    <row r="3280" spans="1:19" x14ac:dyDescent="0.25">
      <c r="A3280" s="62" t="s">
        <v>88</v>
      </c>
      <c r="B3280" s="19">
        <v>34484319</v>
      </c>
      <c r="C3280" s="19" t="s">
        <v>7581</v>
      </c>
      <c r="D3280" s="19">
        <v>377308</v>
      </c>
      <c r="E3280" s="19">
        <v>4595714</v>
      </c>
      <c r="F3280" s="19">
        <v>3</v>
      </c>
      <c r="G3280" s="36">
        <v>45629</v>
      </c>
      <c r="H3280" s="19">
        <v>0</v>
      </c>
      <c r="I3280" s="19">
        <v>1</v>
      </c>
      <c r="J3280" s="19">
        <v>0</v>
      </c>
      <c r="L3280" s="19">
        <v>1</v>
      </c>
      <c r="O3280" s="19">
        <v>460740</v>
      </c>
      <c r="P3280" s="229">
        <v>45629.383171296293</v>
      </c>
      <c r="Q3280" s="19">
        <v>460.74</v>
      </c>
      <c r="R3280" s="19" t="s">
        <v>43</v>
      </c>
      <c r="S3280" s="62" t="s">
        <v>88</v>
      </c>
    </row>
    <row r="3281" spans="1:19" x14ac:dyDescent="0.25">
      <c r="A3281" s="62" t="s">
        <v>88</v>
      </c>
      <c r="B3281" s="19">
        <v>34484319</v>
      </c>
      <c r="C3281" s="19" t="s">
        <v>7581</v>
      </c>
      <c r="D3281" s="19">
        <v>377308</v>
      </c>
      <c r="E3281" s="19">
        <v>4595714</v>
      </c>
      <c r="F3281" s="19">
        <v>4</v>
      </c>
      <c r="G3281" s="36">
        <v>45629</v>
      </c>
      <c r="H3281" s="19">
        <v>0</v>
      </c>
      <c r="I3281" s="19">
        <v>0</v>
      </c>
      <c r="J3281" s="19">
        <v>1936</v>
      </c>
      <c r="K3281" s="19" t="s">
        <v>164</v>
      </c>
      <c r="L3281" s="19">
        <v>1</v>
      </c>
      <c r="O3281" s="19">
        <v>134440</v>
      </c>
      <c r="P3281" s="229">
        <v>45629.384722222225</v>
      </c>
      <c r="Q3281" s="19">
        <v>134.44</v>
      </c>
      <c r="R3281" s="19" t="s">
        <v>43</v>
      </c>
      <c r="S3281" s="62" t="s">
        <v>88</v>
      </c>
    </row>
    <row r="3282" spans="1:19" x14ac:dyDescent="0.25">
      <c r="A3282" s="62" t="s">
        <v>88</v>
      </c>
      <c r="B3282" s="19">
        <v>34484319</v>
      </c>
      <c r="C3282" s="19" t="s">
        <v>7581</v>
      </c>
      <c r="D3282" s="19">
        <v>377308</v>
      </c>
      <c r="E3282" s="19">
        <v>4595714</v>
      </c>
      <c r="F3282" s="19">
        <v>5</v>
      </c>
      <c r="G3282" s="36">
        <v>45629</v>
      </c>
      <c r="H3282" s="19">
        <v>0</v>
      </c>
      <c r="I3282" s="19">
        <v>1</v>
      </c>
      <c r="J3282" s="19">
        <v>0</v>
      </c>
      <c r="L3282" s="19">
        <v>1</v>
      </c>
      <c r="O3282" s="19">
        <v>1655383</v>
      </c>
      <c r="P3282" s="229">
        <v>45629.40388888889</v>
      </c>
      <c r="Q3282" s="19">
        <v>1655.383</v>
      </c>
      <c r="R3282" s="19" t="s">
        <v>43</v>
      </c>
      <c r="S3282" s="62" t="s">
        <v>88</v>
      </c>
    </row>
    <row r="3283" spans="1:19" x14ac:dyDescent="0.25">
      <c r="A3283" s="62" t="s">
        <v>88</v>
      </c>
      <c r="B3283" s="19">
        <v>34484319</v>
      </c>
      <c r="C3283" s="19" t="s">
        <v>7581</v>
      </c>
      <c r="D3283" s="19">
        <v>377308</v>
      </c>
      <c r="E3283" s="19">
        <v>4595714</v>
      </c>
      <c r="F3283" s="19">
        <v>6</v>
      </c>
      <c r="G3283" s="36">
        <v>45629</v>
      </c>
      <c r="H3283" s="19">
        <v>0</v>
      </c>
      <c r="I3283" s="19">
        <v>0</v>
      </c>
      <c r="J3283" s="19">
        <v>1936</v>
      </c>
      <c r="K3283" s="19" t="s">
        <v>164</v>
      </c>
      <c r="L3283" s="19">
        <v>1</v>
      </c>
      <c r="O3283" s="19">
        <v>818437</v>
      </c>
      <c r="P3283" s="229">
        <v>45629.413356481484</v>
      </c>
      <c r="Q3283" s="19">
        <v>818.43700000000001</v>
      </c>
      <c r="R3283" s="19" t="s">
        <v>43</v>
      </c>
      <c r="S3283" s="62" t="s">
        <v>88</v>
      </c>
    </row>
    <row r="3284" spans="1:19" x14ac:dyDescent="0.25">
      <c r="A3284" s="62" t="s">
        <v>88</v>
      </c>
      <c r="B3284" s="19">
        <v>34484319</v>
      </c>
      <c r="C3284" s="19" t="s">
        <v>7581</v>
      </c>
      <c r="D3284" s="19">
        <v>377308</v>
      </c>
      <c r="E3284" s="19">
        <v>4595714</v>
      </c>
      <c r="F3284" s="19">
        <v>7</v>
      </c>
      <c r="G3284" s="36">
        <v>45629</v>
      </c>
      <c r="H3284" s="19">
        <v>0</v>
      </c>
      <c r="I3284" s="19">
        <v>1</v>
      </c>
      <c r="J3284" s="19">
        <v>0</v>
      </c>
      <c r="L3284" s="19">
        <v>1</v>
      </c>
      <c r="O3284" s="19">
        <v>37287</v>
      </c>
      <c r="P3284" s="229">
        <v>45629.413784722223</v>
      </c>
      <c r="Q3284" s="19">
        <v>37.286999999999999</v>
      </c>
      <c r="R3284" s="19" t="s">
        <v>43</v>
      </c>
      <c r="S3284" s="62" t="s">
        <v>88</v>
      </c>
    </row>
    <row r="3285" spans="1:19" x14ac:dyDescent="0.25">
      <c r="A3285" s="62" t="s">
        <v>88</v>
      </c>
      <c r="B3285" s="19">
        <v>34484319</v>
      </c>
      <c r="C3285" s="19" t="s">
        <v>7581</v>
      </c>
      <c r="D3285" s="19">
        <v>377308</v>
      </c>
      <c r="E3285" s="19">
        <v>4595714</v>
      </c>
      <c r="F3285" s="19">
        <v>8</v>
      </c>
      <c r="G3285" s="36">
        <v>45629</v>
      </c>
      <c r="H3285" s="19">
        <v>0</v>
      </c>
      <c r="I3285" s="19">
        <v>0</v>
      </c>
      <c r="J3285" s="19">
        <v>1936</v>
      </c>
      <c r="K3285" s="19" t="s">
        <v>164</v>
      </c>
      <c r="L3285" s="19">
        <v>1</v>
      </c>
      <c r="O3285" s="19">
        <v>1808733</v>
      </c>
      <c r="P3285" s="229">
        <v>45629.43472222222</v>
      </c>
      <c r="Q3285" s="19">
        <v>1808.7329999999999</v>
      </c>
      <c r="R3285" s="19" t="s">
        <v>43</v>
      </c>
      <c r="S3285" s="62" t="s">
        <v>88</v>
      </c>
    </row>
    <row r="3286" spans="1:19" x14ac:dyDescent="0.25">
      <c r="A3286" s="62" t="s">
        <v>88</v>
      </c>
      <c r="B3286" s="19">
        <v>34484319</v>
      </c>
      <c r="C3286" s="19" t="s">
        <v>7581</v>
      </c>
      <c r="D3286" s="19">
        <v>377308</v>
      </c>
      <c r="E3286" s="19">
        <v>4595714</v>
      </c>
      <c r="F3286" s="19">
        <v>9</v>
      </c>
      <c r="G3286" s="36">
        <v>45629</v>
      </c>
      <c r="H3286" s="19">
        <v>0</v>
      </c>
      <c r="I3286" s="19">
        <v>1</v>
      </c>
      <c r="J3286" s="19">
        <v>0</v>
      </c>
      <c r="L3286" s="19">
        <v>1</v>
      </c>
      <c r="O3286" s="19">
        <v>1473293</v>
      </c>
      <c r="P3286" s="229">
        <v>45629.451770833337</v>
      </c>
      <c r="Q3286" s="19">
        <v>1473.2929999999999</v>
      </c>
      <c r="R3286" s="19" t="s">
        <v>43</v>
      </c>
      <c r="S3286" s="62" t="s">
        <v>88</v>
      </c>
    </row>
    <row r="3287" spans="1:19" x14ac:dyDescent="0.25">
      <c r="A3287" s="62" t="s">
        <v>88</v>
      </c>
      <c r="B3287" s="19">
        <v>34484319</v>
      </c>
      <c r="C3287" s="19" t="s">
        <v>7581</v>
      </c>
      <c r="D3287" s="19">
        <v>377308</v>
      </c>
      <c r="E3287" s="19">
        <v>4595714</v>
      </c>
      <c r="F3287" s="19">
        <v>10</v>
      </c>
      <c r="G3287" s="36">
        <v>45629</v>
      </c>
      <c r="H3287" s="19">
        <v>0</v>
      </c>
      <c r="I3287" s="19">
        <v>0</v>
      </c>
      <c r="J3287" s="19">
        <v>1936</v>
      </c>
      <c r="K3287" s="19" t="s">
        <v>164</v>
      </c>
      <c r="L3287" s="19">
        <v>1</v>
      </c>
      <c r="O3287" s="19">
        <v>102137</v>
      </c>
      <c r="P3287" s="229">
        <v>45629.452962962961</v>
      </c>
      <c r="Q3287" s="19">
        <v>102.137</v>
      </c>
      <c r="R3287" s="19" t="s">
        <v>43</v>
      </c>
      <c r="S3287" s="62" t="s">
        <v>88</v>
      </c>
    </row>
    <row r="3288" spans="1:19" x14ac:dyDescent="0.25">
      <c r="A3288" s="62" t="s">
        <v>88</v>
      </c>
      <c r="B3288" s="19">
        <v>34484319</v>
      </c>
      <c r="C3288" s="19" t="s">
        <v>7581</v>
      </c>
      <c r="D3288" s="19">
        <v>377308</v>
      </c>
      <c r="E3288" s="19">
        <v>4595714</v>
      </c>
      <c r="F3288" s="19">
        <v>11</v>
      </c>
      <c r="G3288" s="36">
        <v>45629</v>
      </c>
      <c r="H3288" s="19">
        <v>0</v>
      </c>
      <c r="I3288" s="19">
        <v>1</v>
      </c>
      <c r="J3288" s="19">
        <v>0</v>
      </c>
      <c r="L3288" s="19">
        <v>1</v>
      </c>
      <c r="O3288" s="19">
        <v>81317</v>
      </c>
      <c r="P3288" s="229">
        <v>45629.453900462962</v>
      </c>
      <c r="Q3288" s="19">
        <v>81.316999999999993</v>
      </c>
      <c r="R3288" s="19" t="s">
        <v>43</v>
      </c>
      <c r="S3288" s="62" t="s">
        <v>88</v>
      </c>
    </row>
    <row r="3289" spans="1:19" x14ac:dyDescent="0.25">
      <c r="A3289" s="62" t="s">
        <v>88</v>
      </c>
      <c r="B3289" s="19">
        <v>34484319</v>
      </c>
      <c r="C3289" s="19" t="s">
        <v>7581</v>
      </c>
      <c r="D3289" s="19">
        <v>377308</v>
      </c>
      <c r="E3289" s="19">
        <v>4595714</v>
      </c>
      <c r="F3289" s="19">
        <v>12</v>
      </c>
      <c r="G3289" s="36">
        <v>45629</v>
      </c>
      <c r="H3289" s="19">
        <v>0</v>
      </c>
      <c r="I3289" s="19">
        <v>0</v>
      </c>
      <c r="J3289" s="19">
        <v>1934</v>
      </c>
      <c r="K3289" s="19" t="s">
        <v>160</v>
      </c>
      <c r="L3289" s="19">
        <v>1</v>
      </c>
      <c r="O3289" s="19">
        <v>1054900</v>
      </c>
      <c r="P3289" s="229">
        <v>45629.466111111113</v>
      </c>
      <c r="Q3289" s="19">
        <v>1054.9000000000001</v>
      </c>
      <c r="R3289" s="19" t="s">
        <v>43</v>
      </c>
      <c r="S3289" s="62" t="s">
        <v>88</v>
      </c>
    </row>
    <row r="3290" spans="1:19" x14ac:dyDescent="0.25">
      <c r="A3290" s="62" t="s">
        <v>88</v>
      </c>
      <c r="B3290" s="19">
        <v>34484319</v>
      </c>
      <c r="C3290" s="19" t="s">
        <v>7581</v>
      </c>
      <c r="D3290" s="19">
        <v>377308</v>
      </c>
      <c r="E3290" s="19">
        <v>4595714</v>
      </c>
      <c r="F3290" s="19">
        <v>13</v>
      </c>
      <c r="G3290" s="36">
        <v>45629</v>
      </c>
      <c r="H3290" s="19">
        <v>0</v>
      </c>
      <c r="I3290" s="19">
        <v>1</v>
      </c>
      <c r="J3290" s="19">
        <v>0</v>
      </c>
      <c r="L3290" s="19">
        <v>1</v>
      </c>
      <c r="O3290" s="19">
        <v>607033</v>
      </c>
      <c r="P3290" s="229">
        <v>45629.473136574074</v>
      </c>
      <c r="Q3290" s="19">
        <v>607.03300000000002</v>
      </c>
      <c r="R3290" s="19" t="s">
        <v>43</v>
      </c>
      <c r="S3290" s="62" t="s">
        <v>88</v>
      </c>
    </row>
    <row r="3291" spans="1:19" x14ac:dyDescent="0.25">
      <c r="A3291" s="62" t="s">
        <v>88</v>
      </c>
      <c r="B3291" s="19">
        <v>34484319</v>
      </c>
      <c r="C3291" s="19" t="s">
        <v>7581</v>
      </c>
      <c r="D3291" s="19">
        <v>377308</v>
      </c>
      <c r="E3291" s="19">
        <v>4595714</v>
      </c>
      <c r="F3291" s="19">
        <v>14</v>
      </c>
      <c r="G3291" s="36">
        <v>45629</v>
      </c>
      <c r="H3291" s="19">
        <v>0</v>
      </c>
      <c r="I3291" s="19">
        <v>0</v>
      </c>
      <c r="J3291" s="19">
        <v>-3</v>
      </c>
      <c r="K3291" s="19" t="s">
        <v>185</v>
      </c>
      <c r="L3291" s="19">
        <v>1</v>
      </c>
      <c r="O3291" s="19">
        <v>7300</v>
      </c>
      <c r="P3291" s="229">
        <v>45629.473217592589</v>
      </c>
      <c r="Q3291" s="19">
        <v>7.3</v>
      </c>
      <c r="R3291" s="19" t="s">
        <v>43</v>
      </c>
      <c r="S3291" s="62" t="s">
        <v>88</v>
      </c>
    </row>
    <row r="3292" spans="1:19" x14ac:dyDescent="0.25">
      <c r="A3292" s="62" t="s">
        <v>88</v>
      </c>
      <c r="B3292" s="19">
        <v>34484319</v>
      </c>
      <c r="C3292" s="19" t="s">
        <v>7581</v>
      </c>
      <c r="D3292" s="19">
        <v>377308</v>
      </c>
      <c r="E3292" s="19">
        <v>4595714</v>
      </c>
      <c r="F3292" s="19">
        <v>15</v>
      </c>
      <c r="G3292" s="36">
        <v>45629</v>
      </c>
      <c r="H3292" s="19">
        <v>1</v>
      </c>
      <c r="I3292" s="19">
        <v>0</v>
      </c>
      <c r="J3292" s="19">
        <v>0</v>
      </c>
      <c r="L3292" s="19">
        <v>1</v>
      </c>
      <c r="M3292" s="19">
        <v>4010427</v>
      </c>
      <c r="N3292" s="19" t="s">
        <v>215</v>
      </c>
      <c r="O3292" s="19">
        <v>355523</v>
      </c>
      <c r="P3292" s="229">
        <v>45629.477337962962</v>
      </c>
      <c r="Q3292" s="19">
        <v>355.52300000000002</v>
      </c>
      <c r="R3292" s="19" t="s">
        <v>43</v>
      </c>
      <c r="S3292" s="62" t="s">
        <v>88</v>
      </c>
    </row>
    <row r="3293" spans="1:19" x14ac:dyDescent="0.25">
      <c r="A3293" s="62" t="s">
        <v>88</v>
      </c>
      <c r="B3293" s="19">
        <v>34484319</v>
      </c>
      <c r="C3293" s="19" t="s">
        <v>7581</v>
      </c>
      <c r="D3293" s="19">
        <v>377308</v>
      </c>
      <c r="E3293" s="19">
        <v>4595714</v>
      </c>
      <c r="F3293" s="19">
        <v>16</v>
      </c>
      <c r="G3293" s="36">
        <v>45629</v>
      </c>
      <c r="H3293" s="19">
        <v>0</v>
      </c>
      <c r="I3293" s="19">
        <v>0</v>
      </c>
      <c r="J3293" s="19">
        <v>1938</v>
      </c>
      <c r="K3293" s="19" t="s">
        <v>163</v>
      </c>
      <c r="L3293" s="19">
        <v>1</v>
      </c>
      <c r="M3293" s="19">
        <v>4010427</v>
      </c>
      <c r="N3293" s="19" t="s">
        <v>215</v>
      </c>
      <c r="O3293" s="19">
        <v>3447</v>
      </c>
      <c r="P3293" s="229">
        <v>45629.477372685185</v>
      </c>
      <c r="Q3293" s="19">
        <v>3.4470000000000001</v>
      </c>
      <c r="R3293" s="19" t="s">
        <v>43</v>
      </c>
      <c r="S3293" s="62" t="s">
        <v>88</v>
      </c>
    </row>
    <row r="3294" spans="1:19" x14ac:dyDescent="0.25">
      <c r="A3294" s="62" t="s">
        <v>88</v>
      </c>
      <c r="B3294" s="19">
        <v>34484319</v>
      </c>
      <c r="C3294" s="19" t="s">
        <v>7581</v>
      </c>
      <c r="D3294" s="19">
        <v>377308</v>
      </c>
      <c r="E3294" s="19">
        <v>4595714</v>
      </c>
      <c r="F3294" s="19">
        <v>17</v>
      </c>
      <c r="G3294" s="36">
        <v>45629</v>
      </c>
      <c r="H3294" s="19">
        <v>0</v>
      </c>
      <c r="I3294" s="19">
        <v>1</v>
      </c>
      <c r="J3294" s="19">
        <v>0</v>
      </c>
      <c r="L3294" s="19">
        <v>1</v>
      </c>
      <c r="O3294" s="19">
        <v>2635667</v>
      </c>
      <c r="P3294" s="229">
        <v>45629.507881944446</v>
      </c>
      <c r="Q3294" s="19">
        <v>2635.6669999999999</v>
      </c>
      <c r="R3294" s="19" t="s">
        <v>43</v>
      </c>
      <c r="S3294" s="62" t="s">
        <v>88</v>
      </c>
    </row>
    <row r="3295" spans="1:19" x14ac:dyDescent="0.25">
      <c r="A3295" s="62" t="s">
        <v>88</v>
      </c>
      <c r="B3295" s="19">
        <v>34484319</v>
      </c>
      <c r="C3295" s="19" t="s">
        <v>7581</v>
      </c>
      <c r="D3295" s="19">
        <v>377308</v>
      </c>
      <c r="E3295" s="19">
        <v>4595714</v>
      </c>
      <c r="F3295" s="19">
        <v>18</v>
      </c>
      <c r="G3295" s="36">
        <v>45629</v>
      </c>
      <c r="H3295" s="19">
        <v>1</v>
      </c>
      <c r="I3295" s="19">
        <v>0</v>
      </c>
      <c r="J3295" s="19">
        <v>0</v>
      </c>
      <c r="L3295" s="19">
        <v>1</v>
      </c>
      <c r="M3295" s="19">
        <v>431941</v>
      </c>
      <c r="N3295" s="19" t="s">
        <v>214</v>
      </c>
      <c r="O3295" s="19">
        <v>803170</v>
      </c>
      <c r="P3295" s="229">
        <v>45629.517175925925</v>
      </c>
      <c r="Q3295" s="19">
        <v>803.17</v>
      </c>
      <c r="R3295" s="19" t="s">
        <v>43</v>
      </c>
      <c r="S3295" s="62" t="s">
        <v>88</v>
      </c>
    </row>
    <row r="3296" spans="1:19" x14ac:dyDescent="0.25">
      <c r="A3296" s="62" t="s">
        <v>88</v>
      </c>
      <c r="B3296" s="19">
        <v>34484319</v>
      </c>
      <c r="C3296" s="19" t="s">
        <v>7581</v>
      </c>
      <c r="D3296" s="19">
        <v>377308</v>
      </c>
      <c r="E3296" s="19">
        <v>4595714</v>
      </c>
      <c r="F3296" s="19">
        <v>19</v>
      </c>
      <c r="G3296" s="36">
        <v>45629</v>
      </c>
      <c r="H3296" s="19">
        <v>0</v>
      </c>
      <c r="I3296" s="19">
        <v>0</v>
      </c>
      <c r="J3296" s="19">
        <v>1938</v>
      </c>
      <c r="K3296" s="19" t="s">
        <v>163</v>
      </c>
      <c r="L3296" s="19">
        <v>1</v>
      </c>
      <c r="M3296" s="19">
        <v>431941</v>
      </c>
      <c r="N3296" s="19" t="s">
        <v>214</v>
      </c>
      <c r="O3296" s="19">
        <v>19840</v>
      </c>
      <c r="P3296" s="229">
        <v>45629.517407407409</v>
      </c>
      <c r="Q3296" s="19">
        <v>19.84</v>
      </c>
      <c r="R3296" s="19" t="s">
        <v>43</v>
      </c>
      <c r="S3296" s="62" t="s">
        <v>88</v>
      </c>
    </row>
    <row r="3297" spans="1:19" x14ac:dyDescent="0.25">
      <c r="A3297" s="62" t="s">
        <v>88</v>
      </c>
      <c r="B3297" s="19">
        <v>34484319</v>
      </c>
      <c r="C3297" s="19" t="s">
        <v>7581</v>
      </c>
      <c r="D3297" s="19">
        <v>377308</v>
      </c>
      <c r="E3297" s="19">
        <v>4595714</v>
      </c>
      <c r="F3297" s="19">
        <v>20</v>
      </c>
      <c r="G3297" s="36">
        <v>45629</v>
      </c>
      <c r="H3297" s="19">
        <v>0</v>
      </c>
      <c r="I3297" s="19">
        <v>1</v>
      </c>
      <c r="J3297" s="19">
        <v>0</v>
      </c>
      <c r="L3297" s="19">
        <v>1</v>
      </c>
      <c r="O3297" s="19">
        <v>1731960</v>
      </c>
      <c r="P3297" s="229">
        <v>45629.537453703706</v>
      </c>
      <c r="Q3297" s="19">
        <v>1731.96</v>
      </c>
      <c r="R3297" s="19" t="s">
        <v>43</v>
      </c>
      <c r="S3297" s="62" t="s">
        <v>88</v>
      </c>
    </row>
    <row r="3298" spans="1:19" x14ac:dyDescent="0.25">
      <c r="A3298" s="62" t="s">
        <v>88</v>
      </c>
      <c r="B3298" s="19">
        <v>34484319</v>
      </c>
      <c r="C3298" s="19" t="s">
        <v>7581</v>
      </c>
      <c r="D3298" s="19">
        <v>377308</v>
      </c>
      <c r="E3298" s="19">
        <v>4595714</v>
      </c>
      <c r="F3298" s="19">
        <v>21</v>
      </c>
      <c r="G3298" s="36">
        <v>45629</v>
      </c>
      <c r="H3298" s="19">
        <v>0</v>
      </c>
      <c r="I3298" s="19">
        <v>0</v>
      </c>
      <c r="J3298" s="19">
        <v>-3</v>
      </c>
      <c r="K3298" s="19" t="s">
        <v>185</v>
      </c>
      <c r="L3298" s="19">
        <v>1</v>
      </c>
      <c r="O3298" s="19">
        <v>5416</v>
      </c>
      <c r="P3298" s="229">
        <v>45629.537511574075</v>
      </c>
      <c r="Q3298" s="19">
        <v>5.4160000000000004</v>
      </c>
      <c r="R3298" s="19" t="s">
        <v>43</v>
      </c>
      <c r="S3298" s="62" t="s">
        <v>88</v>
      </c>
    </row>
    <row r="3299" spans="1:19" x14ac:dyDescent="0.25">
      <c r="A3299" s="62" t="s">
        <v>88</v>
      </c>
      <c r="B3299" s="19">
        <v>34484319</v>
      </c>
      <c r="C3299" s="19" t="s">
        <v>7581</v>
      </c>
      <c r="D3299" s="19">
        <v>377308</v>
      </c>
      <c r="E3299" s="19">
        <v>4595714</v>
      </c>
      <c r="F3299" s="19">
        <v>22</v>
      </c>
      <c r="G3299" s="36">
        <v>45629</v>
      </c>
      <c r="H3299" s="19">
        <v>1</v>
      </c>
      <c r="I3299" s="19">
        <v>0</v>
      </c>
      <c r="J3299" s="19">
        <v>0</v>
      </c>
      <c r="L3299" s="19">
        <v>1</v>
      </c>
      <c r="M3299" s="19">
        <v>4010427</v>
      </c>
      <c r="N3299" s="19" t="s">
        <v>215</v>
      </c>
      <c r="O3299" s="19">
        <v>366954</v>
      </c>
      <c r="P3299" s="229">
        <v>45629.541759259257</v>
      </c>
      <c r="Q3299" s="19">
        <v>366.95400000000001</v>
      </c>
      <c r="R3299" s="19" t="s">
        <v>43</v>
      </c>
      <c r="S3299" s="62" t="s">
        <v>88</v>
      </c>
    </row>
    <row r="3300" spans="1:19" x14ac:dyDescent="0.25">
      <c r="A3300" s="62" t="s">
        <v>88</v>
      </c>
      <c r="B3300" s="19">
        <v>34484319</v>
      </c>
      <c r="C3300" s="19" t="s">
        <v>7581</v>
      </c>
      <c r="D3300" s="19">
        <v>377308</v>
      </c>
      <c r="E3300" s="19">
        <v>4595714</v>
      </c>
      <c r="F3300" s="19">
        <v>23</v>
      </c>
      <c r="G3300" s="36">
        <v>45629</v>
      </c>
      <c r="H3300" s="19">
        <v>0</v>
      </c>
      <c r="I3300" s="19">
        <v>0</v>
      </c>
      <c r="J3300" s="19">
        <v>1938</v>
      </c>
      <c r="K3300" s="19" t="s">
        <v>163</v>
      </c>
      <c r="L3300" s="19">
        <v>1</v>
      </c>
      <c r="M3300" s="19">
        <v>4010427</v>
      </c>
      <c r="N3300" s="19" t="s">
        <v>215</v>
      </c>
      <c r="O3300" s="19">
        <v>5026</v>
      </c>
      <c r="P3300" s="229">
        <v>45629.541817129626</v>
      </c>
      <c r="Q3300" s="19">
        <v>5.0259999999999998</v>
      </c>
      <c r="R3300" s="19" t="s">
        <v>43</v>
      </c>
      <c r="S3300" s="62" t="s">
        <v>88</v>
      </c>
    </row>
    <row r="3301" spans="1:19" x14ac:dyDescent="0.25">
      <c r="A3301" s="62" t="s">
        <v>88</v>
      </c>
      <c r="B3301" s="19">
        <v>34484319</v>
      </c>
      <c r="C3301" s="19" t="s">
        <v>7581</v>
      </c>
      <c r="D3301" s="19">
        <v>377308</v>
      </c>
      <c r="E3301" s="19">
        <v>4595714</v>
      </c>
      <c r="F3301" s="19">
        <v>24</v>
      </c>
      <c r="G3301" s="36">
        <v>45629</v>
      </c>
      <c r="H3301" s="19">
        <v>0</v>
      </c>
      <c r="I3301" s="19">
        <v>1</v>
      </c>
      <c r="J3301" s="19">
        <v>0</v>
      </c>
      <c r="L3301" s="19">
        <v>1</v>
      </c>
      <c r="O3301" s="19">
        <v>17734</v>
      </c>
      <c r="P3301" s="229">
        <v>45629.542025462964</v>
      </c>
      <c r="Q3301" s="19">
        <v>17.734000000000002</v>
      </c>
      <c r="R3301" s="19" t="s">
        <v>43</v>
      </c>
      <c r="S3301" s="62" t="s">
        <v>88</v>
      </c>
    </row>
    <row r="3302" spans="1:19" x14ac:dyDescent="0.25">
      <c r="A3302" s="62" t="s">
        <v>88</v>
      </c>
      <c r="B3302" s="19">
        <v>34484319</v>
      </c>
      <c r="C3302" s="19" t="s">
        <v>7581</v>
      </c>
      <c r="D3302" s="19">
        <v>377308</v>
      </c>
      <c r="E3302" s="19">
        <v>4595714</v>
      </c>
      <c r="F3302" s="19">
        <v>25</v>
      </c>
      <c r="G3302" s="36">
        <v>45629</v>
      </c>
      <c r="H3302" s="19">
        <v>0</v>
      </c>
      <c r="I3302" s="19">
        <v>0</v>
      </c>
      <c r="J3302" s="19">
        <v>1933</v>
      </c>
      <c r="K3302" s="19" t="s">
        <v>167</v>
      </c>
      <c r="L3302" s="19">
        <v>1</v>
      </c>
      <c r="O3302" s="19">
        <v>3639093</v>
      </c>
      <c r="P3302" s="229">
        <v>45629.584143518521</v>
      </c>
      <c r="Q3302" s="19">
        <v>3639.0929999999998</v>
      </c>
      <c r="R3302" s="19" t="s">
        <v>43</v>
      </c>
      <c r="S3302" s="62" t="s">
        <v>88</v>
      </c>
    </row>
    <row r="3303" spans="1:19" x14ac:dyDescent="0.25">
      <c r="A3303" s="62" t="s">
        <v>88</v>
      </c>
      <c r="B3303" s="19">
        <v>34484319</v>
      </c>
      <c r="C3303" s="19" t="s">
        <v>7581</v>
      </c>
      <c r="D3303" s="19">
        <v>377308</v>
      </c>
      <c r="E3303" s="19">
        <v>4595714</v>
      </c>
      <c r="F3303" s="19">
        <v>26</v>
      </c>
      <c r="G3303" s="36">
        <v>45629</v>
      </c>
      <c r="H3303" s="19">
        <v>0</v>
      </c>
      <c r="I3303" s="19">
        <v>1</v>
      </c>
      <c r="J3303" s="19">
        <v>0</v>
      </c>
      <c r="L3303" s="19">
        <v>1</v>
      </c>
      <c r="O3303" s="19">
        <v>1177333</v>
      </c>
      <c r="P3303" s="229">
        <v>45629.597766203704</v>
      </c>
      <c r="Q3303" s="19">
        <v>1177.3330000000001</v>
      </c>
      <c r="R3303" s="19" t="s">
        <v>43</v>
      </c>
      <c r="S3303" s="62" t="s">
        <v>88</v>
      </c>
    </row>
    <row r="3304" spans="1:19" x14ac:dyDescent="0.25">
      <c r="A3304" s="62" t="s">
        <v>88</v>
      </c>
      <c r="B3304" s="19">
        <v>34484319</v>
      </c>
      <c r="C3304" s="19" t="s">
        <v>7581</v>
      </c>
      <c r="D3304" s="19">
        <v>377308</v>
      </c>
      <c r="E3304" s="19">
        <v>4595714</v>
      </c>
      <c r="F3304" s="19">
        <v>27</v>
      </c>
      <c r="G3304" s="36">
        <v>45629</v>
      </c>
      <c r="H3304" s="19">
        <v>0</v>
      </c>
      <c r="I3304" s="19">
        <v>0</v>
      </c>
      <c r="J3304" s="19">
        <v>1936</v>
      </c>
      <c r="K3304" s="19" t="s">
        <v>164</v>
      </c>
      <c r="L3304" s="19">
        <v>1</v>
      </c>
      <c r="O3304" s="19">
        <v>1105514</v>
      </c>
      <c r="P3304" s="229">
        <v>45629.610567129632</v>
      </c>
      <c r="Q3304" s="19">
        <v>1105.5139999999999</v>
      </c>
      <c r="R3304" s="19" t="s">
        <v>43</v>
      </c>
      <c r="S3304" s="62" t="s">
        <v>88</v>
      </c>
    </row>
    <row r="3305" spans="1:19" x14ac:dyDescent="0.25">
      <c r="A3305" s="62" t="s">
        <v>88</v>
      </c>
      <c r="B3305" s="19">
        <v>34484319</v>
      </c>
      <c r="C3305" s="19" t="s">
        <v>7581</v>
      </c>
      <c r="D3305" s="19">
        <v>377308</v>
      </c>
      <c r="E3305" s="19">
        <v>4595714</v>
      </c>
      <c r="F3305" s="19">
        <v>28</v>
      </c>
      <c r="G3305" s="36">
        <v>45629</v>
      </c>
      <c r="H3305" s="19">
        <v>0</v>
      </c>
      <c r="I3305" s="19">
        <v>1</v>
      </c>
      <c r="J3305" s="19">
        <v>0</v>
      </c>
      <c r="L3305" s="19">
        <v>1</v>
      </c>
      <c r="O3305" s="19">
        <v>1266210</v>
      </c>
      <c r="P3305" s="229">
        <v>45629.625219907408</v>
      </c>
      <c r="Q3305" s="19">
        <v>1266.21</v>
      </c>
      <c r="R3305" s="19" t="s">
        <v>43</v>
      </c>
      <c r="S3305" s="62" t="s">
        <v>88</v>
      </c>
    </row>
    <row r="3306" spans="1:19" x14ac:dyDescent="0.25">
      <c r="A3306" s="62" t="s">
        <v>88</v>
      </c>
      <c r="B3306" s="19">
        <v>34484319</v>
      </c>
      <c r="C3306" s="19" t="s">
        <v>7581</v>
      </c>
      <c r="D3306" s="19">
        <v>377308</v>
      </c>
      <c r="E3306" s="19">
        <v>4595714</v>
      </c>
      <c r="F3306" s="19">
        <v>29</v>
      </c>
      <c r="G3306" s="36">
        <v>45629</v>
      </c>
      <c r="H3306" s="19">
        <v>0</v>
      </c>
      <c r="I3306" s="19">
        <v>0</v>
      </c>
      <c r="J3306" s="19">
        <v>-3</v>
      </c>
      <c r="K3306" s="19" t="s">
        <v>185</v>
      </c>
      <c r="L3306" s="19">
        <v>1</v>
      </c>
      <c r="O3306" s="19">
        <v>4533</v>
      </c>
      <c r="P3306" s="229">
        <v>45629.625277777777</v>
      </c>
      <c r="Q3306" s="19">
        <v>4.5330000000000004</v>
      </c>
      <c r="R3306" s="19" t="s">
        <v>43</v>
      </c>
      <c r="S3306" s="62" t="s">
        <v>88</v>
      </c>
    </row>
    <row r="3307" spans="1:19" x14ac:dyDescent="0.25">
      <c r="A3307" s="62" t="s">
        <v>88</v>
      </c>
      <c r="B3307" s="19">
        <v>34484319</v>
      </c>
      <c r="C3307" s="19" t="s">
        <v>7581</v>
      </c>
      <c r="D3307" s="19">
        <v>377308</v>
      </c>
      <c r="E3307" s="19">
        <v>4595714</v>
      </c>
      <c r="F3307" s="19">
        <v>30</v>
      </c>
      <c r="G3307" s="36">
        <v>45629</v>
      </c>
      <c r="H3307" s="19">
        <v>1</v>
      </c>
      <c r="I3307" s="19">
        <v>0</v>
      </c>
      <c r="J3307" s="19">
        <v>0</v>
      </c>
      <c r="L3307" s="19">
        <v>1</v>
      </c>
      <c r="M3307" s="19">
        <v>4010427</v>
      </c>
      <c r="N3307" s="19" t="s">
        <v>215</v>
      </c>
      <c r="O3307" s="19">
        <v>198650</v>
      </c>
      <c r="P3307" s="229">
        <v>45629.627569444441</v>
      </c>
      <c r="Q3307" s="19">
        <v>198.65</v>
      </c>
      <c r="R3307" s="19" t="s">
        <v>43</v>
      </c>
      <c r="S3307" s="62" t="s">
        <v>88</v>
      </c>
    </row>
    <row r="3308" spans="1:19" x14ac:dyDescent="0.25">
      <c r="A3308" s="62" t="s">
        <v>88</v>
      </c>
      <c r="B3308" s="19">
        <v>34484319</v>
      </c>
      <c r="C3308" s="19" t="s">
        <v>7581</v>
      </c>
      <c r="D3308" s="19">
        <v>377308</v>
      </c>
      <c r="E3308" s="19">
        <v>4595714</v>
      </c>
      <c r="F3308" s="19">
        <v>31</v>
      </c>
      <c r="G3308" s="36">
        <v>45629</v>
      </c>
      <c r="H3308" s="19">
        <v>0</v>
      </c>
      <c r="I3308" s="19">
        <v>0</v>
      </c>
      <c r="J3308" s="19">
        <v>1938</v>
      </c>
      <c r="K3308" s="19" t="s">
        <v>163</v>
      </c>
      <c r="L3308" s="19">
        <v>1</v>
      </c>
      <c r="M3308" s="19">
        <v>4010427</v>
      </c>
      <c r="N3308" s="19" t="s">
        <v>215</v>
      </c>
      <c r="O3308" s="19">
        <v>390207</v>
      </c>
      <c r="P3308" s="229">
        <v>45629.63208333333</v>
      </c>
      <c r="Q3308" s="19">
        <v>390.20699999999999</v>
      </c>
      <c r="R3308" s="19" t="s">
        <v>43</v>
      </c>
      <c r="S3308" s="62" t="s">
        <v>88</v>
      </c>
    </row>
    <row r="3309" spans="1:19" x14ac:dyDescent="0.25">
      <c r="A3309" s="62" t="s">
        <v>88</v>
      </c>
      <c r="B3309" s="19">
        <v>34484319</v>
      </c>
      <c r="C3309" s="19" t="s">
        <v>7581</v>
      </c>
      <c r="D3309" s="19">
        <v>377308</v>
      </c>
      <c r="E3309" s="19">
        <v>4595714</v>
      </c>
      <c r="F3309" s="19">
        <v>32</v>
      </c>
      <c r="G3309" s="36">
        <v>45629</v>
      </c>
      <c r="H3309" s="19">
        <v>0</v>
      </c>
      <c r="I3309" s="19">
        <v>1</v>
      </c>
      <c r="J3309" s="19">
        <v>0</v>
      </c>
      <c r="L3309" s="19">
        <v>1</v>
      </c>
      <c r="O3309" s="19">
        <v>1656770</v>
      </c>
      <c r="P3309" s="229">
        <v>45629.651261574072</v>
      </c>
      <c r="Q3309" s="19">
        <v>1656.77</v>
      </c>
      <c r="R3309" s="19" t="s">
        <v>43</v>
      </c>
      <c r="S3309" s="62" t="s">
        <v>88</v>
      </c>
    </row>
    <row r="3310" spans="1:19" x14ac:dyDescent="0.25">
      <c r="A3310" s="62" t="s">
        <v>88</v>
      </c>
      <c r="B3310" s="19">
        <v>34484319</v>
      </c>
      <c r="C3310" s="19" t="s">
        <v>7581</v>
      </c>
      <c r="D3310" s="19">
        <v>377308</v>
      </c>
      <c r="E3310" s="19">
        <v>4595714</v>
      </c>
      <c r="F3310" s="19">
        <v>33</v>
      </c>
      <c r="G3310" s="36">
        <v>45629</v>
      </c>
      <c r="H3310" s="19">
        <v>1</v>
      </c>
      <c r="I3310" s="19">
        <v>0</v>
      </c>
      <c r="J3310" s="19">
        <v>0</v>
      </c>
      <c r="L3310" s="19">
        <v>1</v>
      </c>
      <c r="M3310" s="19">
        <v>431941</v>
      </c>
      <c r="N3310" s="19" t="s">
        <v>214</v>
      </c>
      <c r="O3310" s="19">
        <v>618946</v>
      </c>
      <c r="P3310" s="229">
        <v>45629.658425925925</v>
      </c>
      <c r="Q3310" s="19">
        <v>618.94600000000003</v>
      </c>
      <c r="R3310" s="19" t="s">
        <v>43</v>
      </c>
      <c r="S3310" s="62" t="s">
        <v>88</v>
      </c>
    </row>
    <row r="3311" spans="1:19" x14ac:dyDescent="0.25">
      <c r="A3311" s="62" t="s">
        <v>88</v>
      </c>
      <c r="B3311" s="19">
        <v>34484319</v>
      </c>
      <c r="C3311" s="19" t="s">
        <v>7581</v>
      </c>
      <c r="D3311" s="19">
        <v>377308</v>
      </c>
      <c r="E3311" s="19">
        <v>4595714</v>
      </c>
      <c r="F3311" s="19">
        <v>34</v>
      </c>
      <c r="G3311" s="36">
        <v>45629</v>
      </c>
      <c r="H3311" s="19">
        <v>0</v>
      </c>
      <c r="I3311" s="19">
        <v>0</v>
      </c>
      <c r="J3311" s="19">
        <v>1938</v>
      </c>
      <c r="K3311" s="19" t="s">
        <v>163</v>
      </c>
      <c r="L3311" s="19">
        <v>1</v>
      </c>
      <c r="M3311" s="19">
        <v>431941</v>
      </c>
      <c r="N3311" s="19" t="s">
        <v>214</v>
      </c>
      <c r="O3311" s="19">
        <v>17957</v>
      </c>
      <c r="P3311" s="229">
        <v>45629.658634259256</v>
      </c>
      <c r="Q3311" s="19">
        <v>17.957000000000001</v>
      </c>
      <c r="R3311" s="19" t="s">
        <v>43</v>
      </c>
      <c r="S3311" s="62" t="s">
        <v>88</v>
      </c>
    </row>
    <row r="3312" spans="1:19" x14ac:dyDescent="0.25">
      <c r="A3312" s="62" t="s">
        <v>88</v>
      </c>
      <c r="B3312" s="19">
        <v>34484319</v>
      </c>
      <c r="C3312" s="19" t="s">
        <v>7581</v>
      </c>
      <c r="D3312" s="19">
        <v>377308</v>
      </c>
      <c r="E3312" s="19">
        <v>4595714</v>
      </c>
      <c r="F3312" s="19">
        <v>35</v>
      </c>
      <c r="G3312" s="36">
        <v>45629</v>
      </c>
      <c r="H3312" s="19">
        <v>0</v>
      </c>
      <c r="I3312" s="19">
        <v>1</v>
      </c>
      <c r="J3312" s="19">
        <v>0</v>
      </c>
      <c r="L3312" s="19">
        <v>1</v>
      </c>
      <c r="O3312" s="19">
        <v>892357</v>
      </c>
      <c r="P3312" s="229">
        <v>45629.668958333335</v>
      </c>
      <c r="Q3312" s="19">
        <v>892.35699999999997</v>
      </c>
      <c r="R3312" s="19" t="s">
        <v>43</v>
      </c>
      <c r="S3312" s="62" t="s">
        <v>88</v>
      </c>
    </row>
    <row r="3313" spans="1:19" x14ac:dyDescent="0.25">
      <c r="A3313" s="62" t="s">
        <v>88</v>
      </c>
      <c r="B3313" s="19">
        <v>34484319</v>
      </c>
      <c r="C3313" s="19" t="s">
        <v>7581</v>
      </c>
      <c r="D3313" s="19">
        <v>377308</v>
      </c>
      <c r="E3313" s="19">
        <v>4595714</v>
      </c>
      <c r="F3313" s="19">
        <v>36</v>
      </c>
      <c r="G3313" s="36">
        <v>45629</v>
      </c>
      <c r="H3313" s="19">
        <v>0</v>
      </c>
      <c r="I3313" s="19">
        <v>0</v>
      </c>
      <c r="J3313" s="19">
        <v>1936</v>
      </c>
      <c r="K3313" s="19" t="s">
        <v>164</v>
      </c>
      <c r="L3313" s="19">
        <v>1</v>
      </c>
      <c r="O3313" s="19">
        <v>1438563</v>
      </c>
      <c r="P3313" s="229">
        <v>45629.685613425929</v>
      </c>
      <c r="Q3313" s="19">
        <v>1438.5630000000001</v>
      </c>
      <c r="R3313" s="19" t="s">
        <v>43</v>
      </c>
      <c r="S3313" s="62" t="s">
        <v>88</v>
      </c>
    </row>
    <row r="3314" spans="1:19" x14ac:dyDescent="0.25">
      <c r="A3314" s="62" t="s">
        <v>88</v>
      </c>
      <c r="B3314" s="19">
        <v>34484319</v>
      </c>
      <c r="C3314" s="19" t="s">
        <v>7581</v>
      </c>
      <c r="D3314" s="19">
        <v>377308</v>
      </c>
      <c r="E3314" s="19">
        <v>4595714</v>
      </c>
      <c r="F3314" s="19">
        <v>37</v>
      </c>
      <c r="G3314" s="36">
        <v>45629</v>
      </c>
      <c r="H3314" s="19">
        <v>0</v>
      </c>
      <c r="I3314" s="19">
        <v>1</v>
      </c>
      <c r="J3314" s="19">
        <v>0</v>
      </c>
      <c r="L3314" s="19">
        <v>1</v>
      </c>
      <c r="O3314" s="19">
        <v>1609013</v>
      </c>
      <c r="P3314" s="229">
        <v>45629.704236111109</v>
      </c>
      <c r="Q3314" s="19">
        <v>1609.0129999999999</v>
      </c>
      <c r="R3314" s="19" t="s">
        <v>43</v>
      </c>
      <c r="S3314" s="62" t="s">
        <v>88</v>
      </c>
    </row>
    <row r="3315" spans="1:19" x14ac:dyDescent="0.25">
      <c r="A3315" s="62" t="s">
        <v>88</v>
      </c>
      <c r="B3315" s="19">
        <v>34484319</v>
      </c>
      <c r="C3315" s="19" t="s">
        <v>7581</v>
      </c>
      <c r="D3315" s="19">
        <v>377308</v>
      </c>
      <c r="E3315" s="19">
        <v>4595714</v>
      </c>
      <c r="F3315" s="19">
        <v>38</v>
      </c>
      <c r="G3315" s="36">
        <v>45629</v>
      </c>
      <c r="H3315" s="19">
        <v>1</v>
      </c>
      <c r="I3315" s="19">
        <v>0</v>
      </c>
      <c r="J3315" s="19">
        <v>0</v>
      </c>
      <c r="L3315" s="19">
        <v>1</v>
      </c>
      <c r="M3315" s="19">
        <v>431941</v>
      </c>
      <c r="N3315" s="19" t="s">
        <v>214</v>
      </c>
      <c r="O3315" s="19">
        <v>30017</v>
      </c>
      <c r="P3315" s="229">
        <v>45629.704583333332</v>
      </c>
      <c r="Q3315" s="19">
        <v>30.016999999999999</v>
      </c>
      <c r="R3315" s="19" t="s">
        <v>43</v>
      </c>
      <c r="S3315" s="62" t="s">
        <v>88</v>
      </c>
    </row>
    <row r="3316" spans="1:19" x14ac:dyDescent="0.25">
      <c r="A3316" s="62" t="s">
        <v>88</v>
      </c>
      <c r="B3316" s="19">
        <v>34484319</v>
      </c>
      <c r="C3316" s="19" t="s">
        <v>7581</v>
      </c>
      <c r="D3316" s="19">
        <v>377308</v>
      </c>
      <c r="E3316" s="19">
        <v>4595714</v>
      </c>
      <c r="F3316" s="19">
        <v>39</v>
      </c>
      <c r="G3316" s="36">
        <v>45629</v>
      </c>
      <c r="H3316" s="19">
        <v>0</v>
      </c>
      <c r="I3316" s="19">
        <v>0</v>
      </c>
      <c r="J3316" s="19">
        <v>-1</v>
      </c>
      <c r="K3316" s="19" t="s">
        <v>119</v>
      </c>
      <c r="L3316" s="19">
        <v>1</v>
      </c>
      <c r="O3316" s="19">
        <v>33880</v>
      </c>
      <c r="P3316" s="229">
        <v>45629.704976851855</v>
      </c>
      <c r="Q3316" s="19">
        <v>33.880000000000003</v>
      </c>
      <c r="R3316" s="19" t="s">
        <v>43</v>
      </c>
      <c r="S3316" s="62" t="s">
        <v>88</v>
      </c>
    </row>
    <row r="3317" spans="1:19" x14ac:dyDescent="0.25">
      <c r="A3317" s="62" t="s">
        <v>88</v>
      </c>
      <c r="B3317" s="19">
        <v>34484319</v>
      </c>
      <c r="C3317" s="19" t="s">
        <v>7581</v>
      </c>
      <c r="D3317" s="19">
        <v>377308</v>
      </c>
      <c r="E3317" s="19">
        <v>4595714</v>
      </c>
      <c r="F3317" s="19">
        <v>40</v>
      </c>
      <c r="G3317" s="36">
        <v>45629</v>
      </c>
      <c r="H3317" s="19">
        <v>0</v>
      </c>
      <c r="I3317" s="19">
        <v>1</v>
      </c>
      <c r="J3317" s="19">
        <v>0</v>
      </c>
      <c r="L3317" s="19">
        <v>1</v>
      </c>
      <c r="O3317" s="19">
        <v>85803</v>
      </c>
      <c r="P3317" s="229">
        <v>45629.705972222226</v>
      </c>
      <c r="Q3317" s="19">
        <v>85.802999999999997</v>
      </c>
      <c r="R3317" s="19" t="s">
        <v>43</v>
      </c>
      <c r="S3317" s="62" t="s">
        <v>88</v>
      </c>
    </row>
    <row r="3318" spans="1:19" x14ac:dyDescent="0.25">
      <c r="A3318" s="62" t="s">
        <v>88</v>
      </c>
      <c r="B3318" s="19">
        <v>34484319</v>
      </c>
      <c r="C3318" s="19" t="s">
        <v>7581</v>
      </c>
      <c r="D3318" s="19">
        <v>377308</v>
      </c>
      <c r="E3318" s="19">
        <v>4595714</v>
      </c>
      <c r="F3318" s="19">
        <v>41</v>
      </c>
      <c r="G3318" s="36">
        <v>45629</v>
      </c>
      <c r="H3318" s="19">
        <v>0</v>
      </c>
      <c r="I3318" s="19">
        <v>0</v>
      </c>
      <c r="J3318" s="19">
        <v>1934</v>
      </c>
      <c r="K3318" s="19" t="s">
        <v>160</v>
      </c>
      <c r="L3318" s="19">
        <v>1</v>
      </c>
      <c r="O3318" s="19">
        <v>1040950</v>
      </c>
      <c r="P3318" s="229">
        <v>45629.71802083333</v>
      </c>
      <c r="Q3318" s="19">
        <v>1040.95</v>
      </c>
      <c r="R3318" s="19" t="s">
        <v>43</v>
      </c>
      <c r="S3318" s="62" t="s">
        <v>88</v>
      </c>
    </row>
    <row r="3319" spans="1:19" x14ac:dyDescent="0.25">
      <c r="A3319" s="62" t="s">
        <v>88</v>
      </c>
      <c r="B3319" s="19">
        <v>34484319</v>
      </c>
      <c r="C3319" s="19" t="s">
        <v>7581</v>
      </c>
      <c r="D3319" s="19">
        <v>377308</v>
      </c>
      <c r="E3319" s="19">
        <v>4595714</v>
      </c>
      <c r="F3319" s="19">
        <v>42</v>
      </c>
      <c r="G3319" s="36">
        <v>45629</v>
      </c>
      <c r="H3319" s="19">
        <v>0</v>
      </c>
      <c r="I3319" s="19">
        <v>1</v>
      </c>
      <c r="J3319" s="19">
        <v>0</v>
      </c>
      <c r="L3319" s="19">
        <v>1</v>
      </c>
      <c r="O3319" s="19">
        <v>3506840</v>
      </c>
      <c r="P3319" s="229">
        <v>45629.758599537039</v>
      </c>
      <c r="Q3319" s="19">
        <v>3506.84</v>
      </c>
      <c r="R3319" s="19" t="s">
        <v>43</v>
      </c>
      <c r="S3319" s="62" t="s">
        <v>88</v>
      </c>
    </row>
    <row r="3320" spans="1:19" x14ac:dyDescent="0.25">
      <c r="A3320" s="62" t="s">
        <v>88</v>
      </c>
      <c r="B3320" s="19">
        <v>34484319</v>
      </c>
      <c r="C3320" s="19" t="s">
        <v>7581</v>
      </c>
      <c r="D3320" s="19">
        <v>377308</v>
      </c>
      <c r="E3320" s="19">
        <v>4595714</v>
      </c>
      <c r="F3320" s="19">
        <v>43</v>
      </c>
      <c r="G3320" s="36">
        <v>45629</v>
      </c>
      <c r="H3320" s="19">
        <v>0</v>
      </c>
      <c r="I3320" s="19">
        <v>0</v>
      </c>
      <c r="J3320" s="19">
        <v>0</v>
      </c>
      <c r="L3320" s="19">
        <v>2</v>
      </c>
      <c r="O3320" s="19">
        <v>0</v>
      </c>
      <c r="P3320" s="229">
        <v>45629.758599537039</v>
      </c>
      <c r="Q3320" s="19">
        <v>0</v>
      </c>
      <c r="R3320" s="19" t="s">
        <v>43</v>
      </c>
      <c r="S3320" s="62" t="s">
        <v>88</v>
      </c>
    </row>
    <row r="3321" spans="1:19" x14ac:dyDescent="0.25">
      <c r="A3321" s="62" t="s">
        <v>88</v>
      </c>
      <c r="B3321" s="19">
        <v>34484319</v>
      </c>
      <c r="C3321" s="19" t="s">
        <v>7581</v>
      </c>
      <c r="D3321" s="19">
        <v>377308</v>
      </c>
      <c r="E3321" s="19">
        <v>4595714</v>
      </c>
      <c r="F3321" s="19">
        <v>1</v>
      </c>
      <c r="G3321" s="36">
        <v>45630</v>
      </c>
      <c r="H3321" s="19">
        <v>0</v>
      </c>
      <c r="I3321" s="19">
        <v>0</v>
      </c>
      <c r="J3321" s="19">
        <v>0</v>
      </c>
      <c r="L3321" s="19">
        <v>0</v>
      </c>
      <c r="O3321" s="19">
        <v>4</v>
      </c>
      <c r="P3321" s="229">
        <v>45630.3752662037</v>
      </c>
      <c r="Q3321" s="19">
        <v>4.0000000000000001E-3</v>
      </c>
      <c r="R3321" s="19" t="s">
        <v>43</v>
      </c>
      <c r="S3321" s="62" t="s">
        <v>88</v>
      </c>
    </row>
    <row r="3322" spans="1:19" x14ac:dyDescent="0.25">
      <c r="A3322" s="62" t="s">
        <v>88</v>
      </c>
      <c r="B3322" s="19">
        <v>34484319</v>
      </c>
      <c r="C3322" s="19" t="s">
        <v>7581</v>
      </c>
      <c r="D3322" s="19">
        <v>377308</v>
      </c>
      <c r="E3322" s="19">
        <v>4595714</v>
      </c>
      <c r="F3322" s="19">
        <v>2</v>
      </c>
      <c r="G3322" s="36">
        <v>45630</v>
      </c>
      <c r="H3322" s="19">
        <v>0</v>
      </c>
      <c r="I3322" s="19">
        <v>0</v>
      </c>
      <c r="J3322" s="19">
        <v>0</v>
      </c>
      <c r="L3322" s="19">
        <v>1</v>
      </c>
      <c r="O3322" s="19">
        <v>5033</v>
      </c>
      <c r="P3322" s="229">
        <v>45630.375324074077</v>
      </c>
      <c r="Q3322" s="19">
        <v>5.0330000000000004</v>
      </c>
      <c r="R3322" s="19" t="s">
        <v>43</v>
      </c>
      <c r="S3322" s="62" t="s">
        <v>88</v>
      </c>
    </row>
    <row r="3323" spans="1:19" x14ac:dyDescent="0.25">
      <c r="A3323" s="62" t="s">
        <v>88</v>
      </c>
      <c r="B3323" s="19">
        <v>34484319</v>
      </c>
      <c r="C3323" s="19" t="s">
        <v>7581</v>
      </c>
      <c r="D3323" s="19">
        <v>377308</v>
      </c>
      <c r="E3323" s="19">
        <v>4595714</v>
      </c>
      <c r="F3323" s="19">
        <v>3</v>
      </c>
      <c r="G3323" s="36">
        <v>45630</v>
      </c>
      <c r="H3323" s="19">
        <v>0</v>
      </c>
      <c r="I3323" s="19">
        <v>1</v>
      </c>
      <c r="J3323" s="19">
        <v>0</v>
      </c>
      <c r="L3323" s="19">
        <v>1</v>
      </c>
      <c r="O3323" s="19">
        <v>2785040</v>
      </c>
      <c r="P3323" s="229">
        <v>45630.407557870371</v>
      </c>
      <c r="Q3323" s="19">
        <v>2785.04</v>
      </c>
      <c r="R3323" s="19" t="s">
        <v>43</v>
      </c>
      <c r="S3323" s="62" t="s">
        <v>88</v>
      </c>
    </row>
    <row r="3324" spans="1:19" x14ac:dyDescent="0.25">
      <c r="A3324" s="62" t="s">
        <v>88</v>
      </c>
      <c r="B3324" s="19">
        <v>34484319</v>
      </c>
      <c r="C3324" s="19" t="s">
        <v>7581</v>
      </c>
      <c r="D3324" s="19">
        <v>377308</v>
      </c>
      <c r="E3324" s="19">
        <v>4595714</v>
      </c>
      <c r="F3324" s="19">
        <v>4</v>
      </c>
      <c r="G3324" s="36">
        <v>45630</v>
      </c>
      <c r="H3324" s="19">
        <v>0</v>
      </c>
      <c r="I3324" s="19">
        <v>0</v>
      </c>
      <c r="J3324" s="19">
        <v>1936</v>
      </c>
      <c r="K3324" s="19" t="s">
        <v>164</v>
      </c>
      <c r="L3324" s="19">
        <v>1</v>
      </c>
      <c r="O3324" s="19">
        <v>266240</v>
      </c>
      <c r="P3324" s="229">
        <v>45630.410636574074</v>
      </c>
      <c r="Q3324" s="19">
        <v>266.24</v>
      </c>
      <c r="R3324" s="19" t="s">
        <v>43</v>
      </c>
      <c r="S3324" s="62" t="s">
        <v>88</v>
      </c>
    </row>
    <row r="3325" spans="1:19" x14ac:dyDescent="0.25">
      <c r="A3325" s="62" t="s">
        <v>88</v>
      </c>
      <c r="B3325" s="19">
        <v>34484319</v>
      </c>
      <c r="C3325" s="19" t="s">
        <v>7581</v>
      </c>
      <c r="D3325" s="19">
        <v>377308</v>
      </c>
      <c r="E3325" s="19">
        <v>4595714</v>
      </c>
      <c r="F3325" s="19">
        <v>5</v>
      </c>
      <c r="G3325" s="36">
        <v>45630</v>
      </c>
      <c r="H3325" s="19">
        <v>0</v>
      </c>
      <c r="I3325" s="19">
        <v>1</v>
      </c>
      <c r="J3325" s="19">
        <v>0</v>
      </c>
      <c r="L3325" s="19">
        <v>1</v>
      </c>
      <c r="O3325" s="19">
        <v>2348333</v>
      </c>
      <c r="P3325" s="229">
        <v>45630.4378125</v>
      </c>
      <c r="Q3325" s="19">
        <v>2348.3330000000001</v>
      </c>
      <c r="R3325" s="19" t="s">
        <v>43</v>
      </c>
      <c r="S3325" s="62" t="s">
        <v>88</v>
      </c>
    </row>
    <row r="3326" spans="1:19" x14ac:dyDescent="0.25">
      <c r="A3326" s="62" t="s">
        <v>88</v>
      </c>
      <c r="B3326" s="19">
        <v>34484319</v>
      </c>
      <c r="C3326" s="19" t="s">
        <v>7581</v>
      </c>
      <c r="D3326" s="19">
        <v>377308</v>
      </c>
      <c r="E3326" s="19">
        <v>4595714</v>
      </c>
      <c r="F3326" s="19">
        <v>6</v>
      </c>
      <c r="G3326" s="36">
        <v>45630</v>
      </c>
      <c r="H3326" s="19">
        <v>1</v>
      </c>
      <c r="I3326" s="19">
        <v>0</v>
      </c>
      <c r="J3326" s="19">
        <v>0</v>
      </c>
      <c r="L3326" s="19">
        <v>1</v>
      </c>
      <c r="M3326" s="19">
        <v>431941</v>
      </c>
      <c r="N3326" s="19" t="s">
        <v>214</v>
      </c>
      <c r="O3326" s="19">
        <v>1480390</v>
      </c>
      <c r="P3326" s="229">
        <v>45630.454953703702</v>
      </c>
      <c r="Q3326" s="19">
        <v>1480.39</v>
      </c>
      <c r="R3326" s="19" t="s">
        <v>43</v>
      </c>
      <c r="S3326" s="62" t="s">
        <v>88</v>
      </c>
    </row>
    <row r="3327" spans="1:19" x14ac:dyDescent="0.25">
      <c r="A3327" s="62" t="s">
        <v>88</v>
      </c>
      <c r="B3327" s="19">
        <v>34484319</v>
      </c>
      <c r="C3327" s="19" t="s">
        <v>7581</v>
      </c>
      <c r="D3327" s="19">
        <v>377308</v>
      </c>
      <c r="E3327" s="19">
        <v>4595714</v>
      </c>
      <c r="F3327" s="19">
        <v>7</v>
      </c>
      <c r="G3327" s="36">
        <v>45630</v>
      </c>
      <c r="H3327" s="19">
        <v>0</v>
      </c>
      <c r="I3327" s="19">
        <v>0</v>
      </c>
      <c r="J3327" s="19">
        <v>1938</v>
      </c>
      <c r="K3327" s="19" t="s">
        <v>163</v>
      </c>
      <c r="L3327" s="19">
        <v>1</v>
      </c>
      <c r="M3327" s="19">
        <v>431941</v>
      </c>
      <c r="N3327" s="19" t="s">
        <v>214</v>
      </c>
      <c r="O3327" s="19">
        <v>362600</v>
      </c>
      <c r="P3327" s="229">
        <v>45630.459143518521</v>
      </c>
      <c r="Q3327" s="19">
        <v>362.6</v>
      </c>
      <c r="R3327" s="19" t="s">
        <v>43</v>
      </c>
      <c r="S3327" s="62" t="s">
        <v>88</v>
      </c>
    </row>
    <row r="3328" spans="1:19" x14ac:dyDescent="0.25">
      <c r="A3328" s="62" t="s">
        <v>88</v>
      </c>
      <c r="B3328" s="19">
        <v>34484319</v>
      </c>
      <c r="C3328" s="19" t="s">
        <v>7581</v>
      </c>
      <c r="D3328" s="19">
        <v>377308</v>
      </c>
      <c r="E3328" s="19">
        <v>4595714</v>
      </c>
      <c r="F3328" s="19">
        <v>8</v>
      </c>
      <c r="G3328" s="36">
        <v>45630</v>
      </c>
      <c r="H3328" s="19">
        <v>0</v>
      </c>
      <c r="I3328" s="19">
        <v>1</v>
      </c>
      <c r="J3328" s="19">
        <v>0</v>
      </c>
      <c r="L3328" s="19">
        <v>1</v>
      </c>
      <c r="O3328" s="19">
        <v>4027</v>
      </c>
      <c r="P3328" s="229">
        <v>45630.459189814814</v>
      </c>
      <c r="Q3328" s="19">
        <v>4.0270000000000001</v>
      </c>
      <c r="R3328" s="19" t="s">
        <v>43</v>
      </c>
      <c r="S3328" s="62" t="s">
        <v>88</v>
      </c>
    </row>
    <row r="3329" spans="1:19" x14ac:dyDescent="0.25">
      <c r="A3329" s="62" t="s">
        <v>88</v>
      </c>
      <c r="B3329" s="19">
        <v>34484319</v>
      </c>
      <c r="C3329" s="19" t="s">
        <v>7581</v>
      </c>
      <c r="D3329" s="19">
        <v>377308</v>
      </c>
      <c r="E3329" s="19">
        <v>4595714</v>
      </c>
      <c r="F3329" s="19">
        <v>9</v>
      </c>
      <c r="G3329" s="36">
        <v>45630</v>
      </c>
      <c r="H3329" s="19">
        <v>0</v>
      </c>
      <c r="I3329" s="19">
        <v>0</v>
      </c>
      <c r="J3329" s="19">
        <v>1936</v>
      </c>
      <c r="K3329" s="19" t="s">
        <v>164</v>
      </c>
      <c r="L3329" s="19">
        <v>1</v>
      </c>
      <c r="O3329" s="19">
        <v>1731320</v>
      </c>
      <c r="P3329" s="229">
        <v>45630.47923611111</v>
      </c>
      <c r="Q3329" s="19">
        <v>1731.32</v>
      </c>
      <c r="R3329" s="19" t="s">
        <v>43</v>
      </c>
      <c r="S3329" s="62" t="s">
        <v>88</v>
      </c>
    </row>
    <row r="3330" spans="1:19" x14ac:dyDescent="0.25">
      <c r="A3330" s="62" t="s">
        <v>88</v>
      </c>
      <c r="B3330" s="19">
        <v>34484319</v>
      </c>
      <c r="C3330" s="19" t="s">
        <v>7581</v>
      </c>
      <c r="D3330" s="19">
        <v>377308</v>
      </c>
      <c r="E3330" s="19">
        <v>4595714</v>
      </c>
      <c r="F3330" s="19">
        <v>10</v>
      </c>
      <c r="G3330" s="36">
        <v>45630</v>
      </c>
      <c r="H3330" s="19">
        <v>0</v>
      </c>
      <c r="I3330" s="19">
        <v>1</v>
      </c>
      <c r="J3330" s="19">
        <v>0</v>
      </c>
      <c r="L3330" s="19">
        <v>1</v>
      </c>
      <c r="O3330" s="19">
        <v>168183</v>
      </c>
      <c r="P3330" s="229">
        <v>45630.481180555558</v>
      </c>
      <c r="Q3330" s="19">
        <v>168.18299999999999</v>
      </c>
      <c r="R3330" s="19" t="s">
        <v>43</v>
      </c>
      <c r="S3330" s="62" t="s">
        <v>88</v>
      </c>
    </row>
    <row r="3331" spans="1:19" x14ac:dyDescent="0.25">
      <c r="A3331" s="62" t="s">
        <v>88</v>
      </c>
      <c r="B3331" s="19">
        <v>34484319</v>
      </c>
      <c r="C3331" s="19" t="s">
        <v>7581</v>
      </c>
      <c r="D3331" s="19">
        <v>377308</v>
      </c>
      <c r="E3331" s="19">
        <v>4595714</v>
      </c>
      <c r="F3331" s="19">
        <v>11</v>
      </c>
      <c r="G3331" s="36">
        <v>45630</v>
      </c>
      <c r="H3331" s="19">
        <v>0</v>
      </c>
      <c r="I3331" s="19">
        <v>0</v>
      </c>
      <c r="J3331" s="19">
        <v>1934</v>
      </c>
      <c r="K3331" s="19" t="s">
        <v>160</v>
      </c>
      <c r="L3331" s="19">
        <v>1</v>
      </c>
      <c r="O3331" s="19">
        <v>1083697</v>
      </c>
      <c r="P3331" s="229">
        <v>45630.493715277778</v>
      </c>
      <c r="Q3331" s="19">
        <v>1083.6969999999999</v>
      </c>
      <c r="R3331" s="19" t="s">
        <v>43</v>
      </c>
      <c r="S3331" s="62" t="s">
        <v>88</v>
      </c>
    </row>
    <row r="3332" spans="1:19" x14ac:dyDescent="0.25">
      <c r="A3332" s="62" t="s">
        <v>88</v>
      </c>
      <c r="B3332" s="19">
        <v>34484319</v>
      </c>
      <c r="C3332" s="19" t="s">
        <v>7581</v>
      </c>
      <c r="D3332" s="19">
        <v>377308</v>
      </c>
      <c r="E3332" s="19">
        <v>4595714</v>
      </c>
      <c r="F3332" s="19">
        <v>12</v>
      </c>
      <c r="G3332" s="36">
        <v>45630</v>
      </c>
      <c r="H3332" s="19">
        <v>0</v>
      </c>
      <c r="I3332" s="19">
        <v>1</v>
      </c>
      <c r="J3332" s="19">
        <v>0</v>
      </c>
      <c r="L3332" s="19">
        <v>1</v>
      </c>
      <c r="O3332" s="19">
        <v>5010683</v>
      </c>
      <c r="P3332" s="229">
        <v>45630.551712962966</v>
      </c>
      <c r="Q3332" s="19">
        <v>5010.683</v>
      </c>
      <c r="R3332" s="19" t="s">
        <v>43</v>
      </c>
      <c r="S3332" s="62" t="s">
        <v>88</v>
      </c>
    </row>
    <row r="3333" spans="1:19" x14ac:dyDescent="0.25">
      <c r="A3333" s="62" t="s">
        <v>88</v>
      </c>
      <c r="B3333" s="19">
        <v>34484319</v>
      </c>
      <c r="C3333" s="19" t="s">
        <v>7581</v>
      </c>
      <c r="D3333" s="19">
        <v>377308</v>
      </c>
      <c r="E3333" s="19">
        <v>4595714</v>
      </c>
      <c r="F3333" s="19">
        <v>13</v>
      </c>
      <c r="G3333" s="36">
        <v>45630</v>
      </c>
      <c r="H3333" s="19">
        <v>0</v>
      </c>
      <c r="I3333" s="19">
        <v>0</v>
      </c>
      <c r="J3333" s="19">
        <v>1936</v>
      </c>
      <c r="K3333" s="19" t="s">
        <v>164</v>
      </c>
      <c r="L3333" s="19">
        <v>1</v>
      </c>
      <c r="O3333" s="19">
        <v>268944</v>
      </c>
      <c r="P3333" s="229">
        <v>45630.554826388892</v>
      </c>
      <c r="Q3333" s="19">
        <v>268.94400000000002</v>
      </c>
      <c r="R3333" s="19" t="s">
        <v>43</v>
      </c>
      <c r="S3333" s="62" t="s">
        <v>88</v>
      </c>
    </row>
    <row r="3334" spans="1:19" x14ac:dyDescent="0.25">
      <c r="A3334" s="62" t="s">
        <v>88</v>
      </c>
      <c r="B3334" s="19">
        <v>34484319</v>
      </c>
      <c r="C3334" s="19" t="s">
        <v>7581</v>
      </c>
      <c r="D3334" s="19">
        <v>377308</v>
      </c>
      <c r="E3334" s="19">
        <v>4595714</v>
      </c>
      <c r="F3334" s="19">
        <v>14</v>
      </c>
      <c r="G3334" s="36">
        <v>45630</v>
      </c>
      <c r="H3334" s="19">
        <v>0</v>
      </c>
      <c r="I3334" s="19">
        <v>1</v>
      </c>
      <c r="J3334" s="19">
        <v>0</v>
      </c>
      <c r="L3334" s="19">
        <v>1</v>
      </c>
      <c r="O3334" s="19">
        <v>1897790</v>
      </c>
      <c r="P3334" s="229">
        <v>45630.576793981483</v>
      </c>
      <c r="Q3334" s="19">
        <v>1897.79</v>
      </c>
      <c r="R3334" s="19" t="s">
        <v>43</v>
      </c>
      <c r="S3334" s="62" t="s">
        <v>88</v>
      </c>
    </row>
    <row r="3335" spans="1:19" x14ac:dyDescent="0.25">
      <c r="A3335" s="62" t="s">
        <v>88</v>
      </c>
      <c r="B3335" s="19">
        <v>34484319</v>
      </c>
      <c r="C3335" s="19" t="s">
        <v>7581</v>
      </c>
      <c r="D3335" s="19">
        <v>377308</v>
      </c>
      <c r="E3335" s="19">
        <v>4595714</v>
      </c>
      <c r="F3335" s="19">
        <v>15</v>
      </c>
      <c r="G3335" s="36">
        <v>45630</v>
      </c>
      <c r="H3335" s="19">
        <v>0</v>
      </c>
      <c r="I3335" s="19">
        <v>0</v>
      </c>
      <c r="J3335" s="19">
        <v>-3</v>
      </c>
      <c r="K3335" s="19" t="s">
        <v>185</v>
      </c>
      <c r="L3335" s="19">
        <v>1</v>
      </c>
      <c r="O3335" s="19">
        <v>8350</v>
      </c>
      <c r="P3335" s="229">
        <v>45630.576886574076</v>
      </c>
      <c r="Q3335" s="19">
        <v>8.35</v>
      </c>
      <c r="R3335" s="19" t="s">
        <v>43</v>
      </c>
      <c r="S3335" s="62" t="s">
        <v>88</v>
      </c>
    </row>
    <row r="3336" spans="1:19" x14ac:dyDescent="0.25">
      <c r="A3336" s="62" t="s">
        <v>88</v>
      </c>
      <c r="B3336" s="19">
        <v>34484319</v>
      </c>
      <c r="C3336" s="19" t="s">
        <v>7581</v>
      </c>
      <c r="D3336" s="19">
        <v>377308</v>
      </c>
      <c r="E3336" s="19">
        <v>4595714</v>
      </c>
      <c r="F3336" s="19">
        <v>16</v>
      </c>
      <c r="G3336" s="36">
        <v>45630</v>
      </c>
      <c r="H3336" s="19">
        <v>1</v>
      </c>
      <c r="I3336" s="19">
        <v>0</v>
      </c>
      <c r="J3336" s="19">
        <v>0</v>
      </c>
      <c r="L3336" s="19">
        <v>1</v>
      </c>
      <c r="M3336" s="19">
        <v>4010427</v>
      </c>
      <c r="N3336" s="19" t="s">
        <v>215</v>
      </c>
      <c r="O3336" s="19">
        <v>144570</v>
      </c>
      <c r="P3336" s="229">
        <v>45630.578564814816</v>
      </c>
      <c r="Q3336" s="19">
        <v>144.57</v>
      </c>
      <c r="R3336" s="19" t="s">
        <v>43</v>
      </c>
      <c r="S3336" s="62" t="s">
        <v>88</v>
      </c>
    </row>
    <row r="3337" spans="1:19" x14ac:dyDescent="0.25">
      <c r="A3337" s="62" t="s">
        <v>88</v>
      </c>
      <c r="B3337" s="19">
        <v>34484319</v>
      </c>
      <c r="C3337" s="19" t="s">
        <v>7581</v>
      </c>
      <c r="D3337" s="19">
        <v>377308</v>
      </c>
      <c r="E3337" s="19">
        <v>4595714</v>
      </c>
      <c r="F3337" s="19">
        <v>17</v>
      </c>
      <c r="G3337" s="36">
        <v>45630</v>
      </c>
      <c r="H3337" s="19">
        <v>0</v>
      </c>
      <c r="I3337" s="19">
        <v>0</v>
      </c>
      <c r="J3337" s="19">
        <v>1938</v>
      </c>
      <c r="K3337" s="19" t="s">
        <v>163</v>
      </c>
      <c r="L3337" s="19">
        <v>1</v>
      </c>
      <c r="M3337" s="19">
        <v>4010427</v>
      </c>
      <c r="N3337" s="19" t="s">
        <v>215</v>
      </c>
      <c r="O3337" s="19">
        <v>2670</v>
      </c>
      <c r="P3337" s="229">
        <v>45630.578587962962</v>
      </c>
      <c r="Q3337" s="19">
        <v>2.67</v>
      </c>
      <c r="R3337" s="19" t="s">
        <v>43</v>
      </c>
      <c r="S3337" s="62" t="s">
        <v>88</v>
      </c>
    </row>
    <row r="3338" spans="1:19" x14ac:dyDescent="0.25">
      <c r="A3338" s="62" t="s">
        <v>88</v>
      </c>
      <c r="B3338" s="19">
        <v>34484319</v>
      </c>
      <c r="C3338" s="19" t="s">
        <v>7581</v>
      </c>
      <c r="D3338" s="19">
        <v>377308</v>
      </c>
      <c r="E3338" s="19">
        <v>4595714</v>
      </c>
      <c r="F3338" s="19">
        <v>18</v>
      </c>
      <c r="G3338" s="36">
        <v>45630</v>
      </c>
      <c r="H3338" s="19">
        <v>0</v>
      </c>
      <c r="I3338" s="19">
        <v>1</v>
      </c>
      <c r="J3338" s="19">
        <v>0</v>
      </c>
      <c r="L3338" s="19">
        <v>1</v>
      </c>
      <c r="O3338" s="19">
        <v>2337846</v>
      </c>
      <c r="P3338" s="229">
        <v>45630.60564814815</v>
      </c>
      <c r="Q3338" s="19">
        <v>2337.846</v>
      </c>
      <c r="R3338" s="19" t="s">
        <v>43</v>
      </c>
      <c r="S3338" s="62" t="s">
        <v>88</v>
      </c>
    </row>
    <row r="3339" spans="1:19" x14ac:dyDescent="0.25">
      <c r="A3339" s="62" t="s">
        <v>88</v>
      </c>
      <c r="B3339" s="19">
        <v>34484319</v>
      </c>
      <c r="C3339" s="19" t="s">
        <v>7581</v>
      </c>
      <c r="D3339" s="19">
        <v>377308</v>
      </c>
      <c r="E3339" s="19">
        <v>4595714</v>
      </c>
      <c r="F3339" s="19">
        <v>19</v>
      </c>
      <c r="G3339" s="36">
        <v>45630</v>
      </c>
      <c r="H3339" s="19">
        <v>0</v>
      </c>
      <c r="I3339" s="19">
        <v>0</v>
      </c>
      <c r="J3339" s="19">
        <v>1936</v>
      </c>
      <c r="K3339" s="19" t="s">
        <v>164</v>
      </c>
      <c r="L3339" s="19">
        <v>1</v>
      </c>
      <c r="O3339" s="19">
        <v>715470</v>
      </c>
      <c r="P3339" s="229">
        <v>45630.613935185182</v>
      </c>
      <c r="Q3339" s="19">
        <v>715.47</v>
      </c>
      <c r="R3339" s="19" t="s">
        <v>43</v>
      </c>
      <c r="S3339" s="62" t="s">
        <v>88</v>
      </c>
    </row>
    <row r="3340" spans="1:19" x14ac:dyDescent="0.25">
      <c r="A3340" s="62" t="s">
        <v>88</v>
      </c>
      <c r="B3340" s="19">
        <v>34484319</v>
      </c>
      <c r="C3340" s="19" t="s">
        <v>7581</v>
      </c>
      <c r="D3340" s="19">
        <v>377308</v>
      </c>
      <c r="E3340" s="19">
        <v>4595714</v>
      </c>
      <c r="F3340" s="19">
        <v>20</v>
      </c>
      <c r="G3340" s="36">
        <v>45630</v>
      </c>
      <c r="H3340" s="19">
        <v>0</v>
      </c>
      <c r="I3340" s="19">
        <v>1</v>
      </c>
      <c r="J3340" s="19">
        <v>0</v>
      </c>
      <c r="L3340" s="19">
        <v>1</v>
      </c>
      <c r="O3340" s="19">
        <v>2284544</v>
      </c>
      <c r="P3340" s="229">
        <v>45630.640370370369</v>
      </c>
      <c r="Q3340" s="19">
        <v>2284.5439999999999</v>
      </c>
      <c r="R3340" s="19" t="s">
        <v>43</v>
      </c>
      <c r="S3340" s="62" t="s">
        <v>88</v>
      </c>
    </row>
    <row r="3341" spans="1:19" x14ac:dyDescent="0.25">
      <c r="A3341" s="62" t="s">
        <v>88</v>
      </c>
      <c r="B3341" s="19">
        <v>34484319</v>
      </c>
      <c r="C3341" s="19" t="s">
        <v>7581</v>
      </c>
      <c r="D3341" s="19">
        <v>377308</v>
      </c>
      <c r="E3341" s="19">
        <v>4595714</v>
      </c>
      <c r="F3341" s="19">
        <v>21</v>
      </c>
      <c r="G3341" s="36">
        <v>45630</v>
      </c>
      <c r="H3341" s="19">
        <v>0</v>
      </c>
      <c r="I3341" s="19">
        <v>0</v>
      </c>
      <c r="J3341" s="19">
        <v>-3</v>
      </c>
      <c r="K3341" s="19" t="s">
        <v>185</v>
      </c>
      <c r="L3341" s="19">
        <v>1</v>
      </c>
      <c r="O3341" s="19">
        <v>3616</v>
      </c>
      <c r="P3341" s="229">
        <v>45630.640416666669</v>
      </c>
      <c r="Q3341" s="19">
        <v>3.6160000000000001</v>
      </c>
      <c r="R3341" s="19" t="s">
        <v>43</v>
      </c>
      <c r="S3341" s="62" t="s">
        <v>88</v>
      </c>
    </row>
    <row r="3342" spans="1:19" x14ac:dyDescent="0.25">
      <c r="A3342" s="62" t="s">
        <v>88</v>
      </c>
      <c r="B3342" s="19">
        <v>34484319</v>
      </c>
      <c r="C3342" s="19" t="s">
        <v>7581</v>
      </c>
      <c r="D3342" s="19">
        <v>377308</v>
      </c>
      <c r="E3342" s="19">
        <v>4595714</v>
      </c>
      <c r="F3342" s="19">
        <v>22</v>
      </c>
      <c r="G3342" s="36">
        <v>45630</v>
      </c>
      <c r="H3342" s="19">
        <v>1</v>
      </c>
      <c r="I3342" s="19">
        <v>0</v>
      </c>
      <c r="J3342" s="19">
        <v>0</v>
      </c>
      <c r="L3342" s="19">
        <v>1</v>
      </c>
      <c r="M3342" s="19">
        <v>4010427</v>
      </c>
      <c r="N3342" s="19" t="s">
        <v>215</v>
      </c>
      <c r="O3342" s="19">
        <v>240154</v>
      </c>
      <c r="P3342" s="229">
        <v>45630.643194444441</v>
      </c>
      <c r="Q3342" s="19">
        <v>240.154</v>
      </c>
      <c r="R3342" s="19" t="s">
        <v>43</v>
      </c>
      <c r="S3342" s="62" t="s">
        <v>88</v>
      </c>
    </row>
    <row r="3343" spans="1:19" x14ac:dyDescent="0.25">
      <c r="A3343" s="62" t="s">
        <v>88</v>
      </c>
      <c r="B3343" s="19">
        <v>34484319</v>
      </c>
      <c r="C3343" s="19" t="s">
        <v>7581</v>
      </c>
      <c r="D3343" s="19">
        <v>377308</v>
      </c>
      <c r="E3343" s="19">
        <v>4595714</v>
      </c>
      <c r="F3343" s="19">
        <v>23</v>
      </c>
      <c r="G3343" s="36">
        <v>45630</v>
      </c>
      <c r="H3343" s="19">
        <v>0</v>
      </c>
      <c r="I3343" s="19">
        <v>0</v>
      </c>
      <c r="J3343" s="19">
        <v>1938</v>
      </c>
      <c r="K3343" s="19" t="s">
        <v>163</v>
      </c>
      <c r="L3343" s="19">
        <v>1</v>
      </c>
      <c r="M3343" s="19">
        <v>4010427</v>
      </c>
      <c r="N3343" s="19" t="s">
        <v>215</v>
      </c>
      <c r="O3343" s="19">
        <v>386283</v>
      </c>
      <c r="P3343" s="229">
        <v>45630.647662037038</v>
      </c>
      <c r="Q3343" s="19">
        <v>386.28300000000002</v>
      </c>
      <c r="R3343" s="19" t="s">
        <v>43</v>
      </c>
      <c r="S3343" s="62" t="s">
        <v>88</v>
      </c>
    </row>
    <row r="3344" spans="1:19" x14ac:dyDescent="0.25">
      <c r="A3344" s="62" t="s">
        <v>88</v>
      </c>
      <c r="B3344" s="19">
        <v>34484319</v>
      </c>
      <c r="C3344" s="19" t="s">
        <v>7581</v>
      </c>
      <c r="D3344" s="19">
        <v>377308</v>
      </c>
      <c r="E3344" s="19">
        <v>4595714</v>
      </c>
      <c r="F3344" s="19">
        <v>24</v>
      </c>
      <c r="G3344" s="36">
        <v>45630</v>
      </c>
      <c r="H3344" s="19">
        <v>0</v>
      </c>
      <c r="I3344" s="19">
        <v>1</v>
      </c>
      <c r="J3344" s="19">
        <v>0</v>
      </c>
      <c r="L3344" s="19">
        <v>1</v>
      </c>
      <c r="O3344" s="19">
        <v>3016890</v>
      </c>
      <c r="P3344" s="229">
        <v>45630.682581018518</v>
      </c>
      <c r="Q3344" s="19">
        <v>3016.89</v>
      </c>
      <c r="R3344" s="19" t="s">
        <v>43</v>
      </c>
      <c r="S3344" s="62" t="s">
        <v>88</v>
      </c>
    </row>
    <row r="3345" spans="1:19" x14ac:dyDescent="0.25">
      <c r="A3345" s="62" t="s">
        <v>88</v>
      </c>
      <c r="B3345" s="19">
        <v>34484319</v>
      </c>
      <c r="C3345" s="19" t="s">
        <v>7581</v>
      </c>
      <c r="D3345" s="19">
        <v>377308</v>
      </c>
      <c r="E3345" s="19">
        <v>4595714</v>
      </c>
      <c r="F3345" s="19">
        <v>25</v>
      </c>
      <c r="G3345" s="36">
        <v>45630</v>
      </c>
      <c r="H3345" s="19">
        <v>0</v>
      </c>
      <c r="I3345" s="19">
        <v>0</v>
      </c>
      <c r="J3345" s="19">
        <v>-3</v>
      </c>
      <c r="K3345" s="19" t="s">
        <v>185</v>
      </c>
      <c r="L3345" s="19">
        <v>1</v>
      </c>
      <c r="O3345" s="19">
        <v>4820</v>
      </c>
      <c r="P3345" s="229">
        <v>45630.682638888888</v>
      </c>
      <c r="Q3345" s="19">
        <v>4.82</v>
      </c>
      <c r="R3345" s="19" t="s">
        <v>43</v>
      </c>
      <c r="S3345" s="62" t="s">
        <v>88</v>
      </c>
    </row>
    <row r="3346" spans="1:19" x14ac:dyDescent="0.25">
      <c r="A3346" s="62" t="s">
        <v>88</v>
      </c>
      <c r="B3346" s="19">
        <v>34484319</v>
      </c>
      <c r="C3346" s="19" t="s">
        <v>7581</v>
      </c>
      <c r="D3346" s="19">
        <v>377308</v>
      </c>
      <c r="E3346" s="19">
        <v>4595714</v>
      </c>
      <c r="F3346" s="19">
        <v>26</v>
      </c>
      <c r="G3346" s="36">
        <v>45630</v>
      </c>
      <c r="H3346" s="19">
        <v>1</v>
      </c>
      <c r="I3346" s="19">
        <v>0</v>
      </c>
      <c r="J3346" s="19">
        <v>0</v>
      </c>
      <c r="L3346" s="19">
        <v>1</v>
      </c>
      <c r="M3346" s="19">
        <v>4010427</v>
      </c>
      <c r="N3346" s="19" t="s">
        <v>215</v>
      </c>
      <c r="O3346" s="19">
        <v>225210</v>
      </c>
      <c r="P3346" s="229">
        <v>45630.685243055559</v>
      </c>
      <c r="Q3346" s="19">
        <v>225.21</v>
      </c>
      <c r="R3346" s="19" t="s">
        <v>43</v>
      </c>
      <c r="S3346" s="62" t="s">
        <v>88</v>
      </c>
    </row>
    <row r="3347" spans="1:19" x14ac:dyDescent="0.25">
      <c r="A3347" s="62" t="s">
        <v>88</v>
      </c>
      <c r="B3347" s="19">
        <v>34484319</v>
      </c>
      <c r="C3347" s="19" t="s">
        <v>7581</v>
      </c>
      <c r="D3347" s="19">
        <v>377308</v>
      </c>
      <c r="E3347" s="19">
        <v>4595714</v>
      </c>
      <c r="F3347" s="19">
        <v>27</v>
      </c>
      <c r="G3347" s="36">
        <v>45630</v>
      </c>
      <c r="H3347" s="19">
        <v>0</v>
      </c>
      <c r="I3347" s="19">
        <v>0</v>
      </c>
      <c r="J3347" s="19">
        <v>1938</v>
      </c>
      <c r="K3347" s="19" t="s">
        <v>163</v>
      </c>
      <c r="L3347" s="19">
        <v>1</v>
      </c>
      <c r="M3347" s="19">
        <v>4010427</v>
      </c>
      <c r="N3347" s="19" t="s">
        <v>215</v>
      </c>
      <c r="O3347" s="19">
        <v>2557</v>
      </c>
      <c r="P3347" s="229">
        <v>45630.685277777775</v>
      </c>
      <c r="Q3347" s="19">
        <v>2.5569999999999999</v>
      </c>
      <c r="R3347" s="19" t="s">
        <v>43</v>
      </c>
      <c r="S3347" s="62" t="s">
        <v>88</v>
      </c>
    </row>
    <row r="3348" spans="1:19" x14ac:dyDescent="0.25">
      <c r="A3348" s="62" t="s">
        <v>88</v>
      </c>
      <c r="B3348" s="19">
        <v>34484319</v>
      </c>
      <c r="C3348" s="19" t="s">
        <v>7581</v>
      </c>
      <c r="D3348" s="19">
        <v>377308</v>
      </c>
      <c r="E3348" s="19">
        <v>4595714</v>
      </c>
      <c r="F3348" s="19">
        <v>28</v>
      </c>
      <c r="G3348" s="36">
        <v>45630</v>
      </c>
      <c r="H3348" s="19">
        <v>0</v>
      </c>
      <c r="I3348" s="19">
        <v>1</v>
      </c>
      <c r="J3348" s="19">
        <v>0</v>
      </c>
      <c r="L3348" s="19">
        <v>1</v>
      </c>
      <c r="O3348" s="19">
        <v>2672793</v>
      </c>
      <c r="P3348" s="229">
        <v>45630.716215277775</v>
      </c>
      <c r="Q3348" s="19">
        <v>2672.7930000000001</v>
      </c>
      <c r="R3348" s="19" t="s">
        <v>43</v>
      </c>
      <c r="S3348" s="62" t="s">
        <v>88</v>
      </c>
    </row>
    <row r="3349" spans="1:19" x14ac:dyDescent="0.25">
      <c r="A3349" s="62" t="s">
        <v>88</v>
      </c>
      <c r="B3349" s="19">
        <v>34484319</v>
      </c>
      <c r="C3349" s="19" t="s">
        <v>7581</v>
      </c>
      <c r="D3349" s="19">
        <v>377308</v>
      </c>
      <c r="E3349" s="19">
        <v>4595714</v>
      </c>
      <c r="F3349" s="19">
        <v>29</v>
      </c>
      <c r="G3349" s="36">
        <v>45630</v>
      </c>
      <c r="H3349" s="19">
        <v>0</v>
      </c>
      <c r="I3349" s="19">
        <v>0</v>
      </c>
      <c r="J3349" s="19">
        <v>-3</v>
      </c>
      <c r="K3349" s="19" t="s">
        <v>185</v>
      </c>
      <c r="L3349" s="19">
        <v>1</v>
      </c>
      <c r="O3349" s="19">
        <v>4833</v>
      </c>
      <c r="P3349" s="229">
        <v>45630.716261574074</v>
      </c>
      <c r="Q3349" s="19">
        <v>4.8330000000000002</v>
      </c>
      <c r="R3349" s="19" t="s">
        <v>43</v>
      </c>
      <c r="S3349" s="62" t="s">
        <v>88</v>
      </c>
    </row>
    <row r="3350" spans="1:19" x14ac:dyDescent="0.25">
      <c r="A3350" s="62" t="s">
        <v>88</v>
      </c>
      <c r="B3350" s="19">
        <v>34484319</v>
      </c>
      <c r="C3350" s="19" t="s">
        <v>7581</v>
      </c>
      <c r="D3350" s="19">
        <v>377308</v>
      </c>
      <c r="E3350" s="19">
        <v>4595714</v>
      </c>
      <c r="F3350" s="19">
        <v>30</v>
      </c>
      <c r="G3350" s="36">
        <v>45630</v>
      </c>
      <c r="H3350" s="19">
        <v>1</v>
      </c>
      <c r="I3350" s="19">
        <v>0</v>
      </c>
      <c r="J3350" s="19">
        <v>0</v>
      </c>
      <c r="L3350" s="19">
        <v>1</v>
      </c>
      <c r="M3350" s="19">
        <v>4010427</v>
      </c>
      <c r="N3350" s="19" t="s">
        <v>215</v>
      </c>
      <c r="O3350" s="19">
        <v>1562017</v>
      </c>
      <c r="P3350" s="229">
        <v>45630.734340277777</v>
      </c>
      <c r="Q3350" s="19">
        <v>1562.0170000000001</v>
      </c>
      <c r="R3350" s="19" t="s">
        <v>43</v>
      </c>
      <c r="S3350" s="62" t="s">
        <v>88</v>
      </c>
    </row>
    <row r="3351" spans="1:19" x14ac:dyDescent="0.25">
      <c r="A3351" s="62" t="s">
        <v>88</v>
      </c>
      <c r="B3351" s="19">
        <v>34484319</v>
      </c>
      <c r="C3351" s="19" t="s">
        <v>7581</v>
      </c>
      <c r="D3351" s="19">
        <v>377308</v>
      </c>
      <c r="E3351" s="19">
        <v>4595714</v>
      </c>
      <c r="F3351" s="19">
        <v>31</v>
      </c>
      <c r="G3351" s="36">
        <v>45630</v>
      </c>
      <c r="H3351" s="19">
        <v>0</v>
      </c>
      <c r="I3351" s="19">
        <v>0</v>
      </c>
      <c r="J3351" s="19">
        <v>1938</v>
      </c>
      <c r="K3351" s="19" t="s">
        <v>163</v>
      </c>
      <c r="L3351" s="19">
        <v>1</v>
      </c>
      <c r="M3351" s="19">
        <v>4010427</v>
      </c>
      <c r="N3351" s="19" t="s">
        <v>215</v>
      </c>
      <c r="O3351" s="19">
        <v>7047</v>
      </c>
      <c r="P3351" s="229">
        <v>45630.7344212963</v>
      </c>
      <c r="Q3351" s="19">
        <v>7.0469999999999997</v>
      </c>
      <c r="R3351" s="19" t="s">
        <v>43</v>
      </c>
      <c r="S3351" s="62" t="s">
        <v>88</v>
      </c>
    </row>
    <row r="3352" spans="1:19" x14ac:dyDescent="0.25">
      <c r="A3352" s="62" t="s">
        <v>88</v>
      </c>
      <c r="B3352" s="19">
        <v>34484319</v>
      </c>
      <c r="C3352" s="19" t="s">
        <v>7581</v>
      </c>
      <c r="D3352" s="19">
        <v>377308</v>
      </c>
      <c r="E3352" s="19">
        <v>4595714</v>
      </c>
      <c r="F3352" s="19">
        <v>32</v>
      </c>
      <c r="G3352" s="36">
        <v>45630</v>
      </c>
      <c r="H3352" s="19">
        <v>0</v>
      </c>
      <c r="I3352" s="19">
        <v>1</v>
      </c>
      <c r="J3352" s="19">
        <v>0</v>
      </c>
      <c r="L3352" s="19">
        <v>1</v>
      </c>
      <c r="O3352" s="19">
        <v>125093</v>
      </c>
      <c r="P3352" s="229">
        <v>45630.735879629632</v>
      </c>
      <c r="Q3352" s="19">
        <v>125.093</v>
      </c>
      <c r="R3352" s="19" t="s">
        <v>43</v>
      </c>
      <c r="S3352" s="62" t="s">
        <v>88</v>
      </c>
    </row>
    <row r="3353" spans="1:19" x14ac:dyDescent="0.25">
      <c r="A3353" s="62" t="s">
        <v>88</v>
      </c>
      <c r="B3353" s="19">
        <v>34484319</v>
      </c>
      <c r="C3353" s="19" t="s">
        <v>7581</v>
      </c>
      <c r="D3353" s="19">
        <v>377308</v>
      </c>
      <c r="E3353" s="19">
        <v>4595714</v>
      </c>
      <c r="F3353" s="19">
        <v>33</v>
      </c>
      <c r="G3353" s="36">
        <v>45630</v>
      </c>
      <c r="H3353" s="19">
        <v>0</v>
      </c>
      <c r="I3353" s="19">
        <v>0</v>
      </c>
      <c r="J3353" s="19">
        <v>1936</v>
      </c>
      <c r="K3353" s="19" t="s">
        <v>164</v>
      </c>
      <c r="L3353" s="19">
        <v>1</v>
      </c>
      <c r="O3353" s="19">
        <v>159367</v>
      </c>
      <c r="P3353" s="229">
        <v>45630.737719907411</v>
      </c>
      <c r="Q3353" s="19">
        <v>159.36699999999999</v>
      </c>
      <c r="R3353" s="19" t="s">
        <v>43</v>
      </c>
      <c r="S3353" s="62" t="s">
        <v>88</v>
      </c>
    </row>
    <row r="3354" spans="1:19" x14ac:dyDescent="0.25">
      <c r="A3354" s="62" t="s">
        <v>88</v>
      </c>
      <c r="B3354" s="19">
        <v>34484319</v>
      </c>
      <c r="C3354" s="19" t="s">
        <v>7581</v>
      </c>
      <c r="D3354" s="19">
        <v>377308</v>
      </c>
      <c r="E3354" s="19">
        <v>4595714</v>
      </c>
      <c r="F3354" s="19">
        <v>34</v>
      </c>
      <c r="G3354" s="36">
        <v>45630</v>
      </c>
      <c r="H3354" s="19">
        <v>0</v>
      </c>
      <c r="I3354" s="19">
        <v>0</v>
      </c>
      <c r="J3354" s="19">
        <v>0</v>
      </c>
      <c r="L3354" s="19">
        <v>2</v>
      </c>
      <c r="O3354" s="19">
        <v>0</v>
      </c>
      <c r="P3354" s="229">
        <v>45630.737719907411</v>
      </c>
      <c r="Q3354" s="19">
        <v>0</v>
      </c>
      <c r="R3354" s="19" t="s">
        <v>43</v>
      </c>
      <c r="S3354" s="62" t="s">
        <v>88</v>
      </c>
    </row>
    <row r="3355" spans="1:19" x14ac:dyDescent="0.25">
      <c r="A3355" s="62" t="s">
        <v>88</v>
      </c>
      <c r="B3355" s="19">
        <v>34484319</v>
      </c>
      <c r="C3355" s="19" t="s">
        <v>7581</v>
      </c>
      <c r="D3355" s="19">
        <v>377308</v>
      </c>
      <c r="E3355" s="19">
        <v>4595714</v>
      </c>
      <c r="F3355" s="19">
        <v>1</v>
      </c>
      <c r="G3355" s="36">
        <v>45630</v>
      </c>
      <c r="H3355" s="19">
        <v>0</v>
      </c>
      <c r="I3355" s="19">
        <v>0</v>
      </c>
      <c r="J3355" s="19">
        <v>0</v>
      </c>
      <c r="L3355" s="19">
        <v>0</v>
      </c>
      <c r="O3355" s="19">
        <v>4</v>
      </c>
      <c r="P3355" s="229">
        <v>45630.740671296298</v>
      </c>
      <c r="Q3355" s="19">
        <v>4.0000000000000001E-3</v>
      </c>
      <c r="R3355" s="19" t="s">
        <v>43</v>
      </c>
      <c r="S3355" s="62" t="s">
        <v>88</v>
      </c>
    </row>
    <row r="3356" spans="1:19" x14ac:dyDescent="0.25">
      <c r="A3356" s="62" t="s">
        <v>88</v>
      </c>
      <c r="B3356" s="19">
        <v>34484319</v>
      </c>
      <c r="C3356" s="19" t="s">
        <v>7581</v>
      </c>
      <c r="D3356" s="19">
        <v>377308</v>
      </c>
      <c r="E3356" s="19">
        <v>4595714</v>
      </c>
      <c r="F3356" s="19">
        <v>2</v>
      </c>
      <c r="G3356" s="36">
        <v>45630</v>
      </c>
      <c r="H3356" s="19">
        <v>0</v>
      </c>
      <c r="I3356" s="19">
        <v>0</v>
      </c>
      <c r="J3356" s="19">
        <v>0</v>
      </c>
      <c r="L3356" s="19">
        <v>1</v>
      </c>
      <c r="O3356" s="19">
        <v>2926</v>
      </c>
      <c r="P3356" s="229">
        <v>45630.740706018521</v>
      </c>
      <c r="Q3356" s="19">
        <v>2.9260000000000002</v>
      </c>
      <c r="R3356" s="19" t="s">
        <v>43</v>
      </c>
      <c r="S3356" s="62" t="s">
        <v>88</v>
      </c>
    </row>
    <row r="3357" spans="1:19" x14ac:dyDescent="0.25">
      <c r="A3357" s="62" t="s">
        <v>88</v>
      </c>
      <c r="B3357" s="19">
        <v>34484319</v>
      </c>
      <c r="C3357" s="19" t="s">
        <v>7581</v>
      </c>
      <c r="D3357" s="19">
        <v>377308</v>
      </c>
      <c r="E3357" s="19">
        <v>4595714</v>
      </c>
      <c r="F3357" s="19">
        <v>3</v>
      </c>
      <c r="G3357" s="36">
        <v>45630</v>
      </c>
      <c r="H3357" s="19">
        <v>0</v>
      </c>
      <c r="I3357" s="19">
        <v>1</v>
      </c>
      <c r="J3357" s="19">
        <v>0</v>
      </c>
      <c r="L3357" s="19">
        <v>1</v>
      </c>
      <c r="O3357" s="19">
        <v>917187</v>
      </c>
      <c r="P3357" s="229">
        <v>45630.751319444447</v>
      </c>
      <c r="Q3357" s="19">
        <v>917.18700000000001</v>
      </c>
      <c r="R3357" s="19" t="s">
        <v>43</v>
      </c>
      <c r="S3357" s="62" t="s">
        <v>88</v>
      </c>
    </row>
    <row r="3358" spans="1:19" x14ac:dyDescent="0.25">
      <c r="A3358" s="62" t="s">
        <v>88</v>
      </c>
      <c r="B3358" s="19">
        <v>34484319</v>
      </c>
      <c r="C3358" s="19" t="s">
        <v>7581</v>
      </c>
      <c r="D3358" s="19">
        <v>377308</v>
      </c>
      <c r="E3358" s="19">
        <v>4595714</v>
      </c>
      <c r="F3358" s="19">
        <v>4</v>
      </c>
      <c r="G3358" s="36">
        <v>45630</v>
      </c>
      <c r="H3358" s="19">
        <v>0</v>
      </c>
      <c r="I3358" s="19">
        <v>0</v>
      </c>
      <c r="J3358" s="19">
        <v>0</v>
      </c>
      <c r="L3358" s="19">
        <v>2</v>
      </c>
      <c r="O3358" s="19">
        <v>0</v>
      </c>
      <c r="P3358" s="229">
        <v>45630.751319444447</v>
      </c>
      <c r="Q3358" s="19">
        <v>0</v>
      </c>
      <c r="R3358" s="19" t="s">
        <v>43</v>
      </c>
      <c r="S3358" s="62" t="s">
        <v>88</v>
      </c>
    </row>
    <row r="3359" spans="1:19" x14ac:dyDescent="0.25">
      <c r="A3359" s="62" t="s">
        <v>88</v>
      </c>
      <c r="B3359" s="19">
        <v>34484319</v>
      </c>
      <c r="C3359" s="19" t="s">
        <v>7581</v>
      </c>
      <c r="D3359" s="19">
        <v>377308</v>
      </c>
      <c r="E3359" s="19">
        <v>4595714</v>
      </c>
      <c r="F3359" s="19">
        <v>1</v>
      </c>
      <c r="G3359" s="36">
        <v>45631</v>
      </c>
      <c r="H3359" s="19">
        <v>0</v>
      </c>
      <c r="I3359" s="19">
        <v>0</v>
      </c>
      <c r="J3359" s="19">
        <v>0</v>
      </c>
      <c r="L3359" s="19">
        <v>0</v>
      </c>
      <c r="O3359" s="19">
        <v>3</v>
      </c>
      <c r="P3359" s="229">
        <v>45631.369953703703</v>
      </c>
      <c r="Q3359" s="19">
        <v>3.0000000000000001E-3</v>
      </c>
      <c r="R3359" s="19" t="s">
        <v>43</v>
      </c>
      <c r="S3359" s="62" t="s">
        <v>88</v>
      </c>
    </row>
    <row r="3360" spans="1:19" x14ac:dyDescent="0.25">
      <c r="A3360" s="62" t="s">
        <v>88</v>
      </c>
      <c r="B3360" s="19">
        <v>34484319</v>
      </c>
      <c r="C3360" s="19" t="s">
        <v>7581</v>
      </c>
      <c r="D3360" s="19">
        <v>377308</v>
      </c>
      <c r="E3360" s="19">
        <v>4595714</v>
      </c>
      <c r="F3360" s="19">
        <v>2</v>
      </c>
      <c r="G3360" s="36">
        <v>45631</v>
      </c>
      <c r="H3360" s="19">
        <v>0</v>
      </c>
      <c r="I3360" s="19">
        <v>0</v>
      </c>
      <c r="J3360" s="19">
        <v>0</v>
      </c>
      <c r="L3360" s="19">
        <v>1</v>
      </c>
      <c r="O3360" s="19">
        <v>3570</v>
      </c>
      <c r="P3360" s="229">
        <v>45631.37</v>
      </c>
      <c r="Q3360" s="19">
        <v>3.57</v>
      </c>
      <c r="R3360" s="19" t="s">
        <v>43</v>
      </c>
      <c r="S3360" s="62" t="s">
        <v>88</v>
      </c>
    </row>
    <row r="3361" spans="1:19" x14ac:dyDescent="0.25">
      <c r="A3361" s="62" t="s">
        <v>88</v>
      </c>
      <c r="B3361" s="19">
        <v>34484319</v>
      </c>
      <c r="C3361" s="19" t="s">
        <v>7581</v>
      </c>
      <c r="D3361" s="19">
        <v>377308</v>
      </c>
      <c r="E3361" s="19">
        <v>4595714</v>
      </c>
      <c r="F3361" s="19">
        <v>3</v>
      </c>
      <c r="G3361" s="36">
        <v>45631</v>
      </c>
      <c r="H3361" s="19">
        <v>0</v>
      </c>
      <c r="I3361" s="19">
        <v>1</v>
      </c>
      <c r="J3361" s="19">
        <v>0</v>
      </c>
      <c r="L3361" s="19">
        <v>1</v>
      </c>
      <c r="O3361" s="19">
        <v>1045180</v>
      </c>
      <c r="P3361" s="229">
        <v>45631.382094907407</v>
      </c>
      <c r="Q3361" s="19">
        <v>1045.18</v>
      </c>
      <c r="R3361" s="19" t="s">
        <v>43</v>
      </c>
      <c r="S3361" s="62" t="s">
        <v>88</v>
      </c>
    </row>
    <row r="3362" spans="1:19" x14ac:dyDescent="0.25">
      <c r="A3362" s="62" t="s">
        <v>88</v>
      </c>
      <c r="B3362" s="19">
        <v>34484319</v>
      </c>
      <c r="C3362" s="19" t="s">
        <v>7581</v>
      </c>
      <c r="D3362" s="19">
        <v>377308</v>
      </c>
      <c r="E3362" s="19">
        <v>4595714</v>
      </c>
      <c r="F3362" s="19">
        <v>4</v>
      </c>
      <c r="G3362" s="36">
        <v>45631</v>
      </c>
      <c r="H3362" s="19">
        <v>0</v>
      </c>
      <c r="I3362" s="19">
        <v>0</v>
      </c>
      <c r="J3362" s="19">
        <v>1936</v>
      </c>
      <c r="K3362" s="19" t="s">
        <v>164</v>
      </c>
      <c r="L3362" s="19">
        <v>1</v>
      </c>
      <c r="O3362" s="19">
        <v>1332160</v>
      </c>
      <c r="P3362" s="229">
        <v>45631.397511574076</v>
      </c>
      <c r="Q3362" s="19">
        <v>1332.16</v>
      </c>
      <c r="R3362" s="19" t="s">
        <v>43</v>
      </c>
      <c r="S3362" s="62" t="s">
        <v>88</v>
      </c>
    </row>
    <row r="3363" spans="1:19" x14ac:dyDescent="0.25">
      <c r="A3363" s="62" t="s">
        <v>88</v>
      </c>
      <c r="B3363" s="19">
        <v>34484319</v>
      </c>
      <c r="C3363" s="19" t="s">
        <v>7581</v>
      </c>
      <c r="D3363" s="19">
        <v>377308</v>
      </c>
      <c r="E3363" s="19">
        <v>4595714</v>
      </c>
      <c r="F3363" s="19">
        <v>5</v>
      </c>
      <c r="G3363" s="36">
        <v>45631</v>
      </c>
      <c r="H3363" s="19">
        <v>0</v>
      </c>
      <c r="I3363" s="19">
        <v>1</v>
      </c>
      <c r="J3363" s="19">
        <v>0</v>
      </c>
      <c r="L3363" s="19">
        <v>1</v>
      </c>
      <c r="O3363" s="19">
        <v>37243</v>
      </c>
      <c r="P3363" s="229">
        <v>45631.397951388892</v>
      </c>
      <c r="Q3363" s="19">
        <v>37.243000000000002</v>
      </c>
      <c r="R3363" s="19" t="s">
        <v>43</v>
      </c>
      <c r="S3363" s="62" t="s">
        <v>88</v>
      </c>
    </row>
    <row r="3364" spans="1:19" x14ac:dyDescent="0.25">
      <c r="A3364" s="62" t="s">
        <v>88</v>
      </c>
      <c r="B3364" s="19">
        <v>34484319</v>
      </c>
      <c r="C3364" s="19" t="s">
        <v>7581</v>
      </c>
      <c r="D3364" s="19">
        <v>377308</v>
      </c>
      <c r="E3364" s="19">
        <v>4595714</v>
      </c>
      <c r="F3364" s="19">
        <v>6</v>
      </c>
      <c r="G3364" s="36">
        <v>45631</v>
      </c>
      <c r="H3364" s="19">
        <v>0</v>
      </c>
      <c r="I3364" s="19">
        <v>0</v>
      </c>
      <c r="J3364" s="19">
        <v>1936</v>
      </c>
      <c r="K3364" s="19" t="s">
        <v>164</v>
      </c>
      <c r="L3364" s="19">
        <v>1</v>
      </c>
      <c r="O3364" s="19">
        <v>1647704</v>
      </c>
      <c r="P3364" s="229">
        <v>45631.417013888888</v>
      </c>
      <c r="Q3364" s="19">
        <v>1647.704</v>
      </c>
      <c r="R3364" s="19" t="s">
        <v>43</v>
      </c>
      <c r="S3364" s="62" t="s">
        <v>88</v>
      </c>
    </row>
    <row r="3365" spans="1:19" x14ac:dyDescent="0.25">
      <c r="A3365" s="62" t="s">
        <v>88</v>
      </c>
      <c r="B3365" s="19">
        <v>34484319</v>
      </c>
      <c r="C3365" s="19" t="s">
        <v>7581</v>
      </c>
      <c r="D3365" s="19">
        <v>377308</v>
      </c>
      <c r="E3365" s="19">
        <v>4595714</v>
      </c>
      <c r="F3365" s="19">
        <v>7</v>
      </c>
      <c r="G3365" s="36">
        <v>45631</v>
      </c>
      <c r="H3365" s="19">
        <v>0</v>
      </c>
      <c r="I3365" s="19">
        <v>1</v>
      </c>
      <c r="J3365" s="19">
        <v>0</v>
      </c>
      <c r="L3365" s="19">
        <v>1</v>
      </c>
      <c r="O3365" s="19">
        <v>1160043</v>
      </c>
      <c r="P3365" s="229">
        <v>45631.430439814816</v>
      </c>
      <c r="Q3365" s="19">
        <v>1160.0429999999999</v>
      </c>
      <c r="R3365" s="19" t="s">
        <v>43</v>
      </c>
      <c r="S3365" s="62" t="s">
        <v>88</v>
      </c>
    </row>
    <row r="3366" spans="1:19" x14ac:dyDescent="0.25">
      <c r="A3366" s="62" t="s">
        <v>88</v>
      </c>
      <c r="B3366" s="19">
        <v>34484319</v>
      </c>
      <c r="C3366" s="19" t="s">
        <v>7581</v>
      </c>
      <c r="D3366" s="19">
        <v>377308</v>
      </c>
      <c r="E3366" s="19">
        <v>4595714</v>
      </c>
      <c r="F3366" s="19">
        <v>8</v>
      </c>
      <c r="G3366" s="36">
        <v>45631</v>
      </c>
      <c r="H3366" s="19">
        <v>1</v>
      </c>
      <c r="I3366" s="19">
        <v>0</v>
      </c>
      <c r="J3366" s="19">
        <v>0</v>
      </c>
      <c r="L3366" s="19">
        <v>1</v>
      </c>
      <c r="M3366" s="19">
        <v>431941</v>
      </c>
      <c r="N3366" s="19" t="s">
        <v>214</v>
      </c>
      <c r="O3366" s="19">
        <v>458093</v>
      </c>
      <c r="P3366" s="229">
        <v>45631.435740740744</v>
      </c>
      <c r="Q3366" s="19">
        <v>458.09300000000002</v>
      </c>
      <c r="R3366" s="19" t="s">
        <v>43</v>
      </c>
      <c r="S3366" s="62" t="s">
        <v>88</v>
      </c>
    </row>
    <row r="3367" spans="1:19" x14ac:dyDescent="0.25">
      <c r="A3367" s="62" t="s">
        <v>88</v>
      </c>
      <c r="B3367" s="19">
        <v>34484319</v>
      </c>
      <c r="C3367" s="19" t="s">
        <v>7581</v>
      </c>
      <c r="D3367" s="19">
        <v>377308</v>
      </c>
      <c r="E3367" s="19">
        <v>4595714</v>
      </c>
      <c r="F3367" s="19">
        <v>9</v>
      </c>
      <c r="G3367" s="36">
        <v>45631</v>
      </c>
      <c r="H3367" s="19">
        <v>0</v>
      </c>
      <c r="I3367" s="19">
        <v>0</v>
      </c>
      <c r="J3367" s="19">
        <v>1938</v>
      </c>
      <c r="K3367" s="19" t="s">
        <v>163</v>
      </c>
      <c r="L3367" s="19">
        <v>1</v>
      </c>
      <c r="M3367" s="19">
        <v>431941</v>
      </c>
      <c r="N3367" s="19" t="s">
        <v>214</v>
      </c>
      <c r="O3367" s="19">
        <v>240074</v>
      </c>
      <c r="P3367" s="229">
        <v>45631.438530092593</v>
      </c>
      <c r="Q3367" s="19">
        <v>240.07400000000001</v>
      </c>
      <c r="R3367" s="19" t="s">
        <v>43</v>
      </c>
      <c r="S3367" s="62" t="s">
        <v>88</v>
      </c>
    </row>
    <row r="3368" spans="1:19" x14ac:dyDescent="0.25">
      <c r="A3368" s="62" t="s">
        <v>88</v>
      </c>
      <c r="B3368" s="19">
        <v>34484319</v>
      </c>
      <c r="C3368" s="19" t="s">
        <v>7581</v>
      </c>
      <c r="D3368" s="19">
        <v>377308</v>
      </c>
      <c r="E3368" s="19">
        <v>4595714</v>
      </c>
      <c r="F3368" s="19">
        <v>10</v>
      </c>
      <c r="G3368" s="36">
        <v>45631</v>
      </c>
      <c r="H3368" s="19">
        <v>0</v>
      </c>
      <c r="I3368" s="19">
        <v>1</v>
      </c>
      <c r="J3368" s="19">
        <v>0</v>
      </c>
      <c r="L3368" s="19">
        <v>1</v>
      </c>
      <c r="O3368" s="19">
        <v>2135820</v>
      </c>
      <c r="P3368" s="229">
        <v>45631.463240740741</v>
      </c>
      <c r="Q3368" s="19">
        <v>2135.8200000000002</v>
      </c>
      <c r="R3368" s="19" t="s">
        <v>43</v>
      </c>
      <c r="S3368" s="62" t="s">
        <v>88</v>
      </c>
    </row>
    <row r="3369" spans="1:19" x14ac:dyDescent="0.25">
      <c r="A3369" s="62" t="s">
        <v>88</v>
      </c>
      <c r="B3369" s="19">
        <v>34484319</v>
      </c>
      <c r="C3369" s="19" t="s">
        <v>7581</v>
      </c>
      <c r="D3369" s="19">
        <v>377308</v>
      </c>
      <c r="E3369" s="19">
        <v>4595714</v>
      </c>
      <c r="F3369" s="19">
        <v>11</v>
      </c>
      <c r="G3369" s="36">
        <v>45631</v>
      </c>
      <c r="H3369" s="19">
        <v>0</v>
      </c>
      <c r="I3369" s="19">
        <v>0</v>
      </c>
      <c r="J3369" s="19">
        <v>1934</v>
      </c>
      <c r="K3369" s="19" t="s">
        <v>160</v>
      </c>
      <c r="L3369" s="19">
        <v>1</v>
      </c>
      <c r="O3369" s="19">
        <v>902200</v>
      </c>
      <c r="P3369" s="229">
        <v>45631.473692129628</v>
      </c>
      <c r="Q3369" s="19">
        <v>902.2</v>
      </c>
      <c r="R3369" s="19" t="s">
        <v>43</v>
      </c>
      <c r="S3369" s="62" t="s">
        <v>88</v>
      </c>
    </row>
    <row r="3370" spans="1:19" x14ac:dyDescent="0.25">
      <c r="A3370" s="62" t="s">
        <v>88</v>
      </c>
      <c r="B3370" s="19">
        <v>34484319</v>
      </c>
      <c r="C3370" s="19" t="s">
        <v>7581</v>
      </c>
      <c r="D3370" s="19">
        <v>377308</v>
      </c>
      <c r="E3370" s="19">
        <v>4595714</v>
      </c>
      <c r="F3370" s="19">
        <v>12</v>
      </c>
      <c r="G3370" s="36">
        <v>45631</v>
      </c>
      <c r="H3370" s="19">
        <v>0</v>
      </c>
      <c r="I3370" s="19">
        <v>1</v>
      </c>
      <c r="J3370" s="19">
        <v>0</v>
      </c>
      <c r="L3370" s="19">
        <v>1</v>
      </c>
      <c r="O3370" s="19">
        <v>1252600</v>
      </c>
      <c r="P3370" s="229">
        <v>45631.488182870373</v>
      </c>
      <c r="Q3370" s="19">
        <v>1252.5999999999999</v>
      </c>
      <c r="R3370" s="19" t="s">
        <v>43</v>
      </c>
      <c r="S3370" s="62" t="s">
        <v>88</v>
      </c>
    </row>
    <row r="3371" spans="1:19" x14ac:dyDescent="0.25">
      <c r="A3371" s="62" t="s">
        <v>88</v>
      </c>
      <c r="B3371" s="19">
        <v>34484319</v>
      </c>
      <c r="C3371" s="19" t="s">
        <v>7581</v>
      </c>
      <c r="D3371" s="19">
        <v>377308</v>
      </c>
      <c r="E3371" s="19">
        <v>4595714</v>
      </c>
      <c r="F3371" s="19">
        <v>13</v>
      </c>
      <c r="G3371" s="36">
        <v>45631</v>
      </c>
      <c r="H3371" s="19">
        <v>0</v>
      </c>
      <c r="I3371" s="19">
        <v>0</v>
      </c>
      <c r="J3371" s="19">
        <v>1931</v>
      </c>
      <c r="K3371" s="19" t="s">
        <v>168</v>
      </c>
      <c r="L3371" s="19">
        <v>1</v>
      </c>
      <c r="O3371" s="19">
        <v>675350</v>
      </c>
      <c r="P3371" s="229">
        <v>45631.495995370373</v>
      </c>
      <c r="Q3371" s="19">
        <v>675.35</v>
      </c>
      <c r="R3371" s="19" t="s">
        <v>43</v>
      </c>
      <c r="S3371" s="62" t="s">
        <v>88</v>
      </c>
    </row>
    <row r="3372" spans="1:19" x14ac:dyDescent="0.25">
      <c r="A3372" s="62" t="s">
        <v>88</v>
      </c>
      <c r="B3372" s="19">
        <v>34484319</v>
      </c>
      <c r="C3372" s="19" t="s">
        <v>7581</v>
      </c>
      <c r="D3372" s="19">
        <v>377308</v>
      </c>
      <c r="E3372" s="19">
        <v>4595714</v>
      </c>
      <c r="F3372" s="19">
        <v>14</v>
      </c>
      <c r="G3372" s="36">
        <v>45631</v>
      </c>
      <c r="H3372" s="19">
        <v>0</v>
      </c>
      <c r="I3372" s="19">
        <v>1</v>
      </c>
      <c r="J3372" s="19">
        <v>0</v>
      </c>
      <c r="L3372" s="19">
        <v>1</v>
      </c>
      <c r="O3372" s="19">
        <v>20720</v>
      </c>
      <c r="P3372" s="229">
        <v>45631.496238425927</v>
      </c>
      <c r="Q3372" s="19">
        <v>20.72</v>
      </c>
      <c r="R3372" s="19" t="s">
        <v>43</v>
      </c>
      <c r="S3372" s="62" t="s">
        <v>88</v>
      </c>
    </row>
    <row r="3373" spans="1:19" x14ac:dyDescent="0.25">
      <c r="A3373" s="62" t="s">
        <v>88</v>
      </c>
      <c r="B3373" s="19">
        <v>34484319</v>
      </c>
      <c r="C3373" s="19" t="s">
        <v>7581</v>
      </c>
      <c r="D3373" s="19">
        <v>377308</v>
      </c>
      <c r="E3373" s="19">
        <v>4595714</v>
      </c>
      <c r="F3373" s="19">
        <v>15</v>
      </c>
      <c r="G3373" s="36">
        <v>45631</v>
      </c>
      <c r="H3373" s="19">
        <v>0</v>
      </c>
      <c r="I3373" s="19">
        <v>0</v>
      </c>
      <c r="J3373" s="19">
        <v>1936</v>
      </c>
      <c r="K3373" s="19" t="s">
        <v>164</v>
      </c>
      <c r="L3373" s="19">
        <v>1</v>
      </c>
      <c r="O3373" s="19">
        <v>1224940</v>
      </c>
      <c r="P3373" s="229">
        <v>45631.510416666664</v>
      </c>
      <c r="Q3373" s="19">
        <v>1224.94</v>
      </c>
      <c r="R3373" s="19" t="s">
        <v>43</v>
      </c>
      <c r="S3373" s="62" t="s">
        <v>88</v>
      </c>
    </row>
    <row r="3374" spans="1:19" x14ac:dyDescent="0.25">
      <c r="A3374" s="62" t="s">
        <v>88</v>
      </c>
      <c r="B3374" s="19">
        <v>34484319</v>
      </c>
      <c r="C3374" s="19" t="s">
        <v>7581</v>
      </c>
      <c r="D3374" s="19">
        <v>377308</v>
      </c>
      <c r="E3374" s="19">
        <v>4595714</v>
      </c>
      <c r="F3374" s="19">
        <v>16</v>
      </c>
      <c r="G3374" s="36">
        <v>45631</v>
      </c>
      <c r="H3374" s="19">
        <v>0</v>
      </c>
      <c r="I3374" s="19">
        <v>1</v>
      </c>
      <c r="J3374" s="19">
        <v>0</v>
      </c>
      <c r="L3374" s="19">
        <v>1</v>
      </c>
      <c r="O3374" s="19">
        <v>1485103</v>
      </c>
      <c r="P3374" s="229">
        <v>45631.527604166666</v>
      </c>
      <c r="Q3374" s="19">
        <v>1485.1030000000001</v>
      </c>
      <c r="R3374" s="19" t="s">
        <v>43</v>
      </c>
      <c r="S3374" s="62" t="s">
        <v>88</v>
      </c>
    </row>
    <row r="3375" spans="1:19" x14ac:dyDescent="0.25">
      <c r="A3375" s="62" t="s">
        <v>88</v>
      </c>
      <c r="B3375" s="19">
        <v>34484319</v>
      </c>
      <c r="C3375" s="19" t="s">
        <v>7581</v>
      </c>
      <c r="D3375" s="19">
        <v>377308</v>
      </c>
      <c r="E3375" s="19">
        <v>4595714</v>
      </c>
      <c r="F3375" s="19">
        <v>17</v>
      </c>
      <c r="G3375" s="36">
        <v>45631</v>
      </c>
      <c r="H3375" s="19">
        <v>0</v>
      </c>
      <c r="I3375" s="19">
        <v>0</v>
      </c>
      <c r="J3375" s="19">
        <v>-3</v>
      </c>
      <c r="K3375" s="19" t="s">
        <v>185</v>
      </c>
      <c r="L3375" s="19">
        <v>1</v>
      </c>
      <c r="O3375" s="19">
        <v>6043</v>
      </c>
      <c r="P3375" s="229">
        <v>45631.527673611112</v>
      </c>
      <c r="Q3375" s="19">
        <v>6.0430000000000001</v>
      </c>
      <c r="R3375" s="19" t="s">
        <v>43</v>
      </c>
      <c r="S3375" s="62" t="s">
        <v>88</v>
      </c>
    </row>
    <row r="3376" spans="1:19" x14ac:dyDescent="0.25">
      <c r="A3376" s="62" t="s">
        <v>88</v>
      </c>
      <c r="B3376" s="19">
        <v>34484319</v>
      </c>
      <c r="C3376" s="19" t="s">
        <v>7581</v>
      </c>
      <c r="D3376" s="19">
        <v>377308</v>
      </c>
      <c r="E3376" s="19">
        <v>4595714</v>
      </c>
      <c r="F3376" s="19">
        <v>18</v>
      </c>
      <c r="G3376" s="36">
        <v>45631</v>
      </c>
      <c r="H3376" s="19">
        <v>1</v>
      </c>
      <c r="I3376" s="19">
        <v>0</v>
      </c>
      <c r="J3376" s="19">
        <v>0</v>
      </c>
      <c r="L3376" s="19">
        <v>1</v>
      </c>
      <c r="M3376" s="19">
        <v>4010427</v>
      </c>
      <c r="N3376" s="19" t="s">
        <v>215</v>
      </c>
      <c r="O3376" s="19">
        <v>217807</v>
      </c>
      <c r="P3376" s="229">
        <v>45631.53019675926</v>
      </c>
      <c r="Q3376" s="19">
        <v>217.80699999999999</v>
      </c>
      <c r="R3376" s="19" t="s">
        <v>43</v>
      </c>
      <c r="S3376" s="62" t="s">
        <v>88</v>
      </c>
    </row>
    <row r="3377" spans="1:19" x14ac:dyDescent="0.25">
      <c r="A3377" s="62" t="s">
        <v>88</v>
      </c>
      <c r="B3377" s="19">
        <v>34484319</v>
      </c>
      <c r="C3377" s="19" t="s">
        <v>7581</v>
      </c>
      <c r="D3377" s="19">
        <v>377308</v>
      </c>
      <c r="E3377" s="19">
        <v>4595714</v>
      </c>
      <c r="F3377" s="19">
        <v>19</v>
      </c>
      <c r="G3377" s="36">
        <v>45631</v>
      </c>
      <c r="H3377" s="19">
        <v>0</v>
      </c>
      <c r="I3377" s="19">
        <v>0</v>
      </c>
      <c r="J3377" s="19">
        <v>1938</v>
      </c>
      <c r="K3377" s="19" t="s">
        <v>163</v>
      </c>
      <c r="L3377" s="19">
        <v>1</v>
      </c>
      <c r="M3377" s="19">
        <v>4010427</v>
      </c>
      <c r="N3377" s="19" t="s">
        <v>215</v>
      </c>
      <c r="O3377" s="19">
        <v>2487</v>
      </c>
      <c r="P3377" s="229">
        <v>45631.530231481483</v>
      </c>
      <c r="Q3377" s="19">
        <v>2.4870000000000001</v>
      </c>
      <c r="R3377" s="19" t="s">
        <v>43</v>
      </c>
      <c r="S3377" s="62" t="s">
        <v>88</v>
      </c>
    </row>
    <row r="3378" spans="1:19" x14ac:dyDescent="0.25">
      <c r="A3378" s="62" t="s">
        <v>88</v>
      </c>
      <c r="B3378" s="19">
        <v>34484319</v>
      </c>
      <c r="C3378" s="19" t="s">
        <v>7581</v>
      </c>
      <c r="D3378" s="19">
        <v>377308</v>
      </c>
      <c r="E3378" s="19">
        <v>4595714</v>
      </c>
      <c r="F3378" s="19">
        <v>20</v>
      </c>
      <c r="G3378" s="36">
        <v>45631</v>
      </c>
      <c r="H3378" s="19">
        <v>0</v>
      </c>
      <c r="I3378" s="19">
        <v>1</v>
      </c>
      <c r="J3378" s="19">
        <v>0</v>
      </c>
      <c r="L3378" s="19">
        <v>1</v>
      </c>
      <c r="O3378" s="19">
        <v>924696</v>
      </c>
      <c r="P3378" s="229">
        <v>45631.540925925925</v>
      </c>
      <c r="Q3378" s="19">
        <v>924.69600000000003</v>
      </c>
      <c r="R3378" s="19" t="s">
        <v>43</v>
      </c>
      <c r="S3378" s="62" t="s">
        <v>88</v>
      </c>
    </row>
    <row r="3379" spans="1:19" x14ac:dyDescent="0.25">
      <c r="A3379" s="62" t="s">
        <v>88</v>
      </c>
      <c r="B3379" s="19">
        <v>34484319</v>
      </c>
      <c r="C3379" s="19" t="s">
        <v>7581</v>
      </c>
      <c r="D3379" s="19">
        <v>377308</v>
      </c>
      <c r="E3379" s="19">
        <v>4595714</v>
      </c>
      <c r="F3379" s="19">
        <v>21</v>
      </c>
      <c r="G3379" s="36">
        <v>45631</v>
      </c>
      <c r="H3379" s="19">
        <v>0</v>
      </c>
      <c r="I3379" s="19">
        <v>0</v>
      </c>
      <c r="J3379" s="19">
        <v>-3</v>
      </c>
      <c r="K3379" s="19" t="s">
        <v>185</v>
      </c>
      <c r="L3379" s="19">
        <v>1</v>
      </c>
      <c r="O3379" s="19">
        <v>10380</v>
      </c>
      <c r="P3379" s="229">
        <v>45631.54105324074</v>
      </c>
      <c r="Q3379" s="19">
        <v>10.38</v>
      </c>
      <c r="R3379" s="19" t="s">
        <v>43</v>
      </c>
      <c r="S3379" s="62" t="s">
        <v>88</v>
      </c>
    </row>
    <row r="3380" spans="1:19" x14ac:dyDescent="0.25">
      <c r="A3380" s="62" t="s">
        <v>88</v>
      </c>
      <c r="B3380" s="19">
        <v>34484319</v>
      </c>
      <c r="C3380" s="19" t="s">
        <v>7581</v>
      </c>
      <c r="D3380" s="19">
        <v>377308</v>
      </c>
      <c r="E3380" s="19">
        <v>4595714</v>
      </c>
      <c r="F3380" s="19">
        <v>22</v>
      </c>
      <c r="G3380" s="36">
        <v>45631</v>
      </c>
      <c r="H3380" s="19">
        <v>1</v>
      </c>
      <c r="I3380" s="19">
        <v>0</v>
      </c>
      <c r="J3380" s="19">
        <v>0</v>
      </c>
      <c r="L3380" s="19">
        <v>1</v>
      </c>
      <c r="M3380" s="19">
        <v>4010427</v>
      </c>
      <c r="N3380" s="19" t="s">
        <v>215</v>
      </c>
      <c r="O3380" s="19">
        <v>290750</v>
      </c>
      <c r="P3380" s="229">
        <v>45631.544409722221</v>
      </c>
      <c r="Q3380" s="19">
        <v>290.75</v>
      </c>
      <c r="R3380" s="19" t="s">
        <v>43</v>
      </c>
      <c r="S3380" s="62" t="s">
        <v>88</v>
      </c>
    </row>
    <row r="3381" spans="1:19" x14ac:dyDescent="0.25">
      <c r="A3381" s="62" t="s">
        <v>88</v>
      </c>
      <c r="B3381" s="19">
        <v>34484319</v>
      </c>
      <c r="C3381" s="19" t="s">
        <v>7581</v>
      </c>
      <c r="D3381" s="19">
        <v>377308</v>
      </c>
      <c r="E3381" s="19">
        <v>4595714</v>
      </c>
      <c r="F3381" s="19">
        <v>23</v>
      </c>
      <c r="G3381" s="36">
        <v>45631</v>
      </c>
      <c r="H3381" s="19">
        <v>0</v>
      </c>
      <c r="I3381" s="19">
        <v>0</v>
      </c>
      <c r="J3381" s="19">
        <v>1938</v>
      </c>
      <c r="K3381" s="19" t="s">
        <v>163</v>
      </c>
      <c r="L3381" s="19">
        <v>1</v>
      </c>
      <c r="M3381" s="19">
        <v>4010427</v>
      </c>
      <c r="N3381" s="19" t="s">
        <v>215</v>
      </c>
      <c r="O3381" s="19">
        <v>58174</v>
      </c>
      <c r="P3381" s="229">
        <v>45631.545092592591</v>
      </c>
      <c r="Q3381" s="19">
        <v>58.173999999999999</v>
      </c>
      <c r="R3381" s="19" t="s">
        <v>43</v>
      </c>
      <c r="S3381" s="62" t="s">
        <v>88</v>
      </c>
    </row>
    <row r="3382" spans="1:19" x14ac:dyDescent="0.25">
      <c r="A3382" s="62" t="s">
        <v>88</v>
      </c>
      <c r="B3382" s="19">
        <v>34484319</v>
      </c>
      <c r="C3382" s="19" t="s">
        <v>7581</v>
      </c>
      <c r="D3382" s="19">
        <v>377308</v>
      </c>
      <c r="E3382" s="19">
        <v>4595714</v>
      </c>
      <c r="F3382" s="19">
        <v>24</v>
      </c>
      <c r="G3382" s="36">
        <v>45631</v>
      </c>
      <c r="H3382" s="19">
        <v>0</v>
      </c>
      <c r="I3382" s="19">
        <v>1</v>
      </c>
      <c r="J3382" s="19">
        <v>0</v>
      </c>
      <c r="L3382" s="19">
        <v>1</v>
      </c>
      <c r="O3382" s="19">
        <v>102700</v>
      </c>
      <c r="P3382" s="229">
        <v>45631.546273148146</v>
      </c>
      <c r="Q3382" s="19">
        <v>102.7</v>
      </c>
      <c r="R3382" s="19" t="s">
        <v>43</v>
      </c>
      <c r="S3382" s="62" t="s">
        <v>88</v>
      </c>
    </row>
    <row r="3383" spans="1:19" x14ac:dyDescent="0.25">
      <c r="A3383" s="62" t="s">
        <v>88</v>
      </c>
      <c r="B3383" s="19">
        <v>34484319</v>
      </c>
      <c r="C3383" s="19" t="s">
        <v>7581</v>
      </c>
      <c r="D3383" s="19">
        <v>377308</v>
      </c>
      <c r="E3383" s="19">
        <v>4595714</v>
      </c>
      <c r="F3383" s="19">
        <v>25</v>
      </c>
      <c r="G3383" s="36">
        <v>45631</v>
      </c>
      <c r="H3383" s="19">
        <v>0</v>
      </c>
      <c r="I3383" s="19">
        <v>0</v>
      </c>
      <c r="J3383" s="19">
        <v>1933</v>
      </c>
      <c r="K3383" s="19" t="s">
        <v>167</v>
      </c>
      <c r="L3383" s="19">
        <v>1</v>
      </c>
      <c r="O3383" s="19">
        <v>3551460</v>
      </c>
      <c r="P3383" s="229">
        <v>45631.587384259263</v>
      </c>
      <c r="Q3383" s="19">
        <v>3551.46</v>
      </c>
      <c r="R3383" s="19" t="s">
        <v>43</v>
      </c>
      <c r="S3383" s="62" t="s">
        <v>88</v>
      </c>
    </row>
    <row r="3384" spans="1:19" x14ac:dyDescent="0.25">
      <c r="A3384" s="62" t="s">
        <v>88</v>
      </c>
      <c r="B3384" s="19">
        <v>34484319</v>
      </c>
      <c r="C3384" s="19" t="s">
        <v>7581</v>
      </c>
      <c r="D3384" s="19">
        <v>377308</v>
      </c>
      <c r="E3384" s="19">
        <v>4595714</v>
      </c>
      <c r="F3384" s="19">
        <v>26</v>
      </c>
      <c r="G3384" s="36">
        <v>45631</v>
      </c>
      <c r="H3384" s="19">
        <v>0</v>
      </c>
      <c r="I3384" s="19">
        <v>1</v>
      </c>
      <c r="J3384" s="19">
        <v>0</v>
      </c>
      <c r="L3384" s="19">
        <v>1</v>
      </c>
      <c r="O3384" s="19">
        <v>1330280</v>
      </c>
      <c r="P3384" s="229">
        <v>45631.602777777778</v>
      </c>
      <c r="Q3384" s="19">
        <v>1330.28</v>
      </c>
      <c r="R3384" s="19" t="s">
        <v>43</v>
      </c>
      <c r="S3384" s="62" t="s">
        <v>88</v>
      </c>
    </row>
    <row r="3385" spans="1:19" x14ac:dyDescent="0.25">
      <c r="A3385" s="62" t="s">
        <v>88</v>
      </c>
      <c r="B3385" s="19">
        <v>34484319</v>
      </c>
      <c r="C3385" s="19" t="s">
        <v>7581</v>
      </c>
      <c r="D3385" s="19">
        <v>377308</v>
      </c>
      <c r="E3385" s="19">
        <v>4595714</v>
      </c>
      <c r="F3385" s="19">
        <v>27</v>
      </c>
      <c r="G3385" s="36">
        <v>45631</v>
      </c>
      <c r="H3385" s="19">
        <v>0</v>
      </c>
      <c r="I3385" s="19">
        <v>0</v>
      </c>
      <c r="J3385" s="19">
        <v>-3</v>
      </c>
      <c r="K3385" s="19" t="s">
        <v>185</v>
      </c>
      <c r="L3385" s="19">
        <v>1</v>
      </c>
      <c r="O3385" s="19">
        <v>7083</v>
      </c>
      <c r="P3385" s="229">
        <v>45631.602858796294</v>
      </c>
      <c r="Q3385" s="19">
        <v>7.0830000000000002</v>
      </c>
      <c r="R3385" s="19" t="s">
        <v>43</v>
      </c>
      <c r="S3385" s="62" t="s">
        <v>88</v>
      </c>
    </row>
    <row r="3386" spans="1:19" x14ac:dyDescent="0.25">
      <c r="A3386" s="62" t="s">
        <v>88</v>
      </c>
      <c r="B3386" s="19">
        <v>34484319</v>
      </c>
      <c r="C3386" s="19" t="s">
        <v>7581</v>
      </c>
      <c r="D3386" s="19">
        <v>377308</v>
      </c>
      <c r="E3386" s="19">
        <v>4595714</v>
      </c>
      <c r="F3386" s="19">
        <v>28</v>
      </c>
      <c r="G3386" s="36">
        <v>45631</v>
      </c>
      <c r="H3386" s="19">
        <v>1</v>
      </c>
      <c r="I3386" s="19">
        <v>0</v>
      </c>
      <c r="J3386" s="19">
        <v>0</v>
      </c>
      <c r="L3386" s="19">
        <v>1</v>
      </c>
      <c r="M3386" s="19">
        <v>4010427</v>
      </c>
      <c r="N3386" s="19" t="s">
        <v>215</v>
      </c>
      <c r="O3386" s="19">
        <v>234177</v>
      </c>
      <c r="P3386" s="229">
        <v>45631.605567129627</v>
      </c>
      <c r="Q3386" s="19">
        <v>234.17699999999999</v>
      </c>
      <c r="R3386" s="19" t="s">
        <v>43</v>
      </c>
      <c r="S3386" s="62" t="s">
        <v>88</v>
      </c>
    </row>
    <row r="3387" spans="1:19" x14ac:dyDescent="0.25">
      <c r="A3387" s="62" t="s">
        <v>88</v>
      </c>
      <c r="B3387" s="19">
        <v>34484319</v>
      </c>
      <c r="C3387" s="19" t="s">
        <v>7581</v>
      </c>
      <c r="D3387" s="19">
        <v>377308</v>
      </c>
      <c r="E3387" s="19">
        <v>4595714</v>
      </c>
      <c r="F3387" s="19">
        <v>29</v>
      </c>
      <c r="G3387" s="36">
        <v>45631</v>
      </c>
      <c r="H3387" s="19">
        <v>0</v>
      </c>
      <c r="I3387" s="19">
        <v>0</v>
      </c>
      <c r="J3387" s="19">
        <v>1938</v>
      </c>
      <c r="K3387" s="19" t="s">
        <v>163</v>
      </c>
      <c r="L3387" s="19">
        <v>1</v>
      </c>
      <c r="M3387" s="19">
        <v>4010427</v>
      </c>
      <c r="N3387" s="19" t="s">
        <v>215</v>
      </c>
      <c r="O3387" s="19">
        <v>72053</v>
      </c>
      <c r="P3387" s="229">
        <v>45631.606400462966</v>
      </c>
      <c r="Q3387" s="19">
        <v>72.052999999999997</v>
      </c>
      <c r="R3387" s="19" t="s">
        <v>43</v>
      </c>
      <c r="S3387" s="62" t="s">
        <v>88</v>
      </c>
    </row>
    <row r="3388" spans="1:19" x14ac:dyDescent="0.25">
      <c r="A3388" s="62" t="s">
        <v>88</v>
      </c>
      <c r="B3388" s="19">
        <v>34484319</v>
      </c>
      <c r="C3388" s="19" t="s">
        <v>7581</v>
      </c>
      <c r="D3388" s="19">
        <v>377308</v>
      </c>
      <c r="E3388" s="19">
        <v>4595714</v>
      </c>
      <c r="F3388" s="19">
        <v>30</v>
      </c>
      <c r="G3388" s="36">
        <v>45631</v>
      </c>
      <c r="H3388" s="19">
        <v>0</v>
      </c>
      <c r="I3388" s="19">
        <v>1</v>
      </c>
      <c r="J3388" s="19">
        <v>0</v>
      </c>
      <c r="L3388" s="19">
        <v>1</v>
      </c>
      <c r="O3388" s="19">
        <v>849613</v>
      </c>
      <c r="P3388" s="229">
        <v>45631.616238425922</v>
      </c>
      <c r="Q3388" s="19">
        <v>849.61300000000006</v>
      </c>
      <c r="R3388" s="19" t="s">
        <v>43</v>
      </c>
      <c r="S3388" s="62" t="s">
        <v>88</v>
      </c>
    </row>
    <row r="3389" spans="1:19" x14ac:dyDescent="0.25">
      <c r="A3389" s="62" t="s">
        <v>88</v>
      </c>
      <c r="B3389" s="19">
        <v>34484319</v>
      </c>
      <c r="C3389" s="19" t="s">
        <v>7581</v>
      </c>
      <c r="D3389" s="19">
        <v>377308</v>
      </c>
      <c r="E3389" s="19">
        <v>4595714</v>
      </c>
      <c r="F3389" s="19">
        <v>31</v>
      </c>
      <c r="G3389" s="36">
        <v>45631</v>
      </c>
      <c r="H3389" s="19">
        <v>0</v>
      </c>
      <c r="I3389" s="19">
        <v>0</v>
      </c>
      <c r="J3389" s="19">
        <v>-3</v>
      </c>
      <c r="K3389" s="19" t="s">
        <v>185</v>
      </c>
      <c r="L3389" s="19">
        <v>1</v>
      </c>
      <c r="O3389" s="19">
        <v>5274</v>
      </c>
      <c r="P3389" s="229">
        <v>45631.616296296299</v>
      </c>
      <c r="Q3389" s="19">
        <v>5.274</v>
      </c>
      <c r="R3389" s="19" t="s">
        <v>43</v>
      </c>
      <c r="S3389" s="62" t="s">
        <v>88</v>
      </c>
    </row>
    <row r="3390" spans="1:19" x14ac:dyDescent="0.25">
      <c r="A3390" s="62" t="s">
        <v>88</v>
      </c>
      <c r="B3390" s="19">
        <v>34484319</v>
      </c>
      <c r="C3390" s="19" t="s">
        <v>7581</v>
      </c>
      <c r="D3390" s="19">
        <v>377308</v>
      </c>
      <c r="E3390" s="19">
        <v>4595714</v>
      </c>
      <c r="F3390" s="19">
        <v>32</v>
      </c>
      <c r="G3390" s="36">
        <v>45631</v>
      </c>
      <c r="H3390" s="19">
        <v>1</v>
      </c>
      <c r="I3390" s="19">
        <v>0</v>
      </c>
      <c r="J3390" s="19">
        <v>0</v>
      </c>
      <c r="L3390" s="19">
        <v>1</v>
      </c>
      <c r="M3390" s="19">
        <v>4010427</v>
      </c>
      <c r="N3390" s="19" t="s">
        <v>215</v>
      </c>
      <c r="O3390" s="19">
        <v>257253</v>
      </c>
      <c r="P3390" s="229">
        <v>45631.619270833333</v>
      </c>
      <c r="Q3390" s="19">
        <v>257.25299999999999</v>
      </c>
      <c r="R3390" s="19" t="s">
        <v>43</v>
      </c>
      <c r="S3390" s="62" t="s">
        <v>88</v>
      </c>
    </row>
    <row r="3391" spans="1:19" x14ac:dyDescent="0.25">
      <c r="A3391" s="62" t="s">
        <v>88</v>
      </c>
      <c r="B3391" s="19">
        <v>34484319</v>
      </c>
      <c r="C3391" s="19" t="s">
        <v>7581</v>
      </c>
      <c r="D3391" s="19">
        <v>377308</v>
      </c>
      <c r="E3391" s="19">
        <v>4595714</v>
      </c>
      <c r="F3391" s="19">
        <v>33</v>
      </c>
      <c r="G3391" s="36">
        <v>45631</v>
      </c>
      <c r="H3391" s="19">
        <v>0</v>
      </c>
      <c r="I3391" s="19">
        <v>0</v>
      </c>
      <c r="J3391" s="19">
        <v>1938</v>
      </c>
      <c r="K3391" s="19" t="s">
        <v>163</v>
      </c>
      <c r="L3391" s="19">
        <v>1</v>
      </c>
      <c r="M3391" s="19">
        <v>4010427</v>
      </c>
      <c r="N3391" s="19" t="s">
        <v>215</v>
      </c>
      <c r="O3391" s="19">
        <v>144690</v>
      </c>
      <c r="P3391" s="229">
        <v>45631.620949074073</v>
      </c>
      <c r="Q3391" s="19">
        <v>144.69</v>
      </c>
      <c r="R3391" s="19" t="s">
        <v>43</v>
      </c>
      <c r="S3391" s="62" t="s">
        <v>88</v>
      </c>
    </row>
    <row r="3392" spans="1:19" x14ac:dyDescent="0.25">
      <c r="A3392" s="62" t="s">
        <v>88</v>
      </c>
      <c r="B3392" s="19">
        <v>34484319</v>
      </c>
      <c r="C3392" s="19" t="s">
        <v>7581</v>
      </c>
      <c r="D3392" s="19">
        <v>377308</v>
      </c>
      <c r="E3392" s="19">
        <v>4595714</v>
      </c>
      <c r="F3392" s="19">
        <v>34</v>
      </c>
      <c r="G3392" s="36">
        <v>45631</v>
      </c>
      <c r="H3392" s="19">
        <v>0</v>
      </c>
      <c r="I3392" s="19">
        <v>1</v>
      </c>
      <c r="J3392" s="19">
        <v>0</v>
      </c>
      <c r="L3392" s="19">
        <v>1</v>
      </c>
      <c r="O3392" s="19">
        <v>2498577</v>
      </c>
      <c r="P3392" s="229">
        <v>45631.649872685186</v>
      </c>
      <c r="Q3392" s="19">
        <v>2498.5770000000002</v>
      </c>
      <c r="R3392" s="19" t="s">
        <v>43</v>
      </c>
      <c r="S3392" s="62" t="s">
        <v>88</v>
      </c>
    </row>
    <row r="3393" spans="1:19" x14ac:dyDescent="0.25">
      <c r="A3393" s="62" t="s">
        <v>88</v>
      </c>
      <c r="B3393" s="19">
        <v>34484319</v>
      </c>
      <c r="C3393" s="19" t="s">
        <v>7581</v>
      </c>
      <c r="D3393" s="19">
        <v>377308</v>
      </c>
      <c r="E3393" s="19">
        <v>4595714</v>
      </c>
      <c r="F3393" s="19">
        <v>35</v>
      </c>
      <c r="G3393" s="36">
        <v>45631</v>
      </c>
      <c r="H3393" s="19">
        <v>0</v>
      </c>
      <c r="I3393" s="19">
        <v>0</v>
      </c>
      <c r="J3393" s="19">
        <v>-3</v>
      </c>
      <c r="K3393" s="19" t="s">
        <v>185</v>
      </c>
      <c r="L3393" s="19">
        <v>1</v>
      </c>
      <c r="O3393" s="19">
        <v>7910</v>
      </c>
      <c r="P3393" s="229">
        <v>45631.649965277778</v>
      </c>
      <c r="Q3393" s="19">
        <v>7.91</v>
      </c>
      <c r="R3393" s="19" t="s">
        <v>43</v>
      </c>
      <c r="S3393" s="62" t="s">
        <v>88</v>
      </c>
    </row>
    <row r="3394" spans="1:19" x14ac:dyDescent="0.25">
      <c r="A3394" s="62" t="s">
        <v>88</v>
      </c>
      <c r="B3394" s="19">
        <v>34484319</v>
      </c>
      <c r="C3394" s="19" t="s">
        <v>7581</v>
      </c>
      <c r="D3394" s="19">
        <v>377308</v>
      </c>
      <c r="E3394" s="19">
        <v>4595714</v>
      </c>
      <c r="F3394" s="19">
        <v>36</v>
      </c>
      <c r="G3394" s="36">
        <v>45631</v>
      </c>
      <c r="H3394" s="19">
        <v>1</v>
      </c>
      <c r="I3394" s="19">
        <v>0</v>
      </c>
      <c r="J3394" s="19">
        <v>0</v>
      </c>
      <c r="L3394" s="19">
        <v>1</v>
      </c>
      <c r="M3394" s="19">
        <v>4010427</v>
      </c>
      <c r="N3394" s="19" t="s">
        <v>215</v>
      </c>
      <c r="O3394" s="19">
        <v>456500</v>
      </c>
      <c r="P3394" s="229">
        <v>45631.655243055553</v>
      </c>
      <c r="Q3394" s="19">
        <v>456.5</v>
      </c>
      <c r="R3394" s="19" t="s">
        <v>43</v>
      </c>
      <c r="S3394" s="62" t="s">
        <v>88</v>
      </c>
    </row>
    <row r="3395" spans="1:19" x14ac:dyDescent="0.25">
      <c r="A3395" s="62" t="s">
        <v>88</v>
      </c>
      <c r="B3395" s="19">
        <v>34484319</v>
      </c>
      <c r="C3395" s="19" t="s">
        <v>7581</v>
      </c>
      <c r="D3395" s="19">
        <v>377308</v>
      </c>
      <c r="E3395" s="19">
        <v>4595714</v>
      </c>
      <c r="F3395" s="19">
        <v>37</v>
      </c>
      <c r="G3395" s="36">
        <v>45631</v>
      </c>
      <c r="H3395" s="19">
        <v>0</v>
      </c>
      <c r="I3395" s="19">
        <v>0</v>
      </c>
      <c r="J3395" s="19">
        <v>1938</v>
      </c>
      <c r="K3395" s="19" t="s">
        <v>163</v>
      </c>
      <c r="L3395" s="19">
        <v>1</v>
      </c>
      <c r="M3395" s="19">
        <v>4010427</v>
      </c>
      <c r="N3395" s="19" t="s">
        <v>215</v>
      </c>
      <c r="O3395" s="19">
        <v>4123</v>
      </c>
      <c r="P3395" s="229">
        <v>45631.655289351853</v>
      </c>
      <c r="Q3395" s="19">
        <v>4.1230000000000002</v>
      </c>
      <c r="R3395" s="19" t="s">
        <v>43</v>
      </c>
      <c r="S3395" s="62" t="s">
        <v>88</v>
      </c>
    </row>
    <row r="3396" spans="1:19" x14ac:dyDescent="0.25">
      <c r="A3396" s="62" t="s">
        <v>88</v>
      </c>
      <c r="B3396" s="19">
        <v>34484319</v>
      </c>
      <c r="C3396" s="19" t="s">
        <v>7581</v>
      </c>
      <c r="D3396" s="19">
        <v>377308</v>
      </c>
      <c r="E3396" s="19">
        <v>4595714</v>
      </c>
      <c r="F3396" s="19">
        <v>38</v>
      </c>
      <c r="G3396" s="36">
        <v>45631</v>
      </c>
      <c r="H3396" s="19">
        <v>0</v>
      </c>
      <c r="I3396" s="19">
        <v>1</v>
      </c>
      <c r="J3396" s="19">
        <v>0</v>
      </c>
      <c r="L3396" s="19">
        <v>1</v>
      </c>
      <c r="O3396" s="19">
        <v>962930</v>
      </c>
      <c r="P3396" s="229">
        <v>45631.666435185187</v>
      </c>
      <c r="Q3396" s="19">
        <v>962.93</v>
      </c>
      <c r="R3396" s="19" t="s">
        <v>43</v>
      </c>
      <c r="S3396" s="62" t="s">
        <v>88</v>
      </c>
    </row>
    <row r="3397" spans="1:19" x14ac:dyDescent="0.25">
      <c r="A3397" s="62" t="s">
        <v>88</v>
      </c>
      <c r="B3397" s="19">
        <v>34484319</v>
      </c>
      <c r="C3397" s="19" t="s">
        <v>7581</v>
      </c>
      <c r="D3397" s="19">
        <v>377308</v>
      </c>
      <c r="E3397" s="19">
        <v>4595714</v>
      </c>
      <c r="F3397" s="19">
        <v>39</v>
      </c>
      <c r="G3397" s="36">
        <v>45631</v>
      </c>
      <c r="H3397" s="19">
        <v>1</v>
      </c>
      <c r="I3397" s="19">
        <v>0</v>
      </c>
      <c r="J3397" s="19">
        <v>0</v>
      </c>
      <c r="L3397" s="19">
        <v>1</v>
      </c>
      <c r="M3397" s="19">
        <v>431941</v>
      </c>
      <c r="N3397" s="19" t="s">
        <v>214</v>
      </c>
      <c r="O3397" s="19">
        <v>358773</v>
      </c>
      <c r="P3397" s="229">
        <v>45631.670590277776</v>
      </c>
      <c r="Q3397" s="19">
        <v>358.77300000000002</v>
      </c>
      <c r="R3397" s="19" t="s">
        <v>43</v>
      </c>
      <c r="S3397" s="62" t="s">
        <v>88</v>
      </c>
    </row>
    <row r="3398" spans="1:19" x14ac:dyDescent="0.25">
      <c r="A3398" s="62" t="s">
        <v>88</v>
      </c>
      <c r="B3398" s="19">
        <v>34484319</v>
      </c>
      <c r="C3398" s="19" t="s">
        <v>7581</v>
      </c>
      <c r="D3398" s="19">
        <v>377308</v>
      </c>
      <c r="E3398" s="19">
        <v>4595714</v>
      </c>
      <c r="F3398" s="19">
        <v>40</v>
      </c>
      <c r="G3398" s="36">
        <v>45631</v>
      </c>
      <c r="H3398" s="19">
        <v>0</v>
      </c>
      <c r="I3398" s="19">
        <v>0</v>
      </c>
      <c r="J3398" s="19">
        <v>1938</v>
      </c>
      <c r="K3398" s="19" t="s">
        <v>163</v>
      </c>
      <c r="L3398" s="19">
        <v>1</v>
      </c>
      <c r="M3398" s="19">
        <v>431941</v>
      </c>
      <c r="N3398" s="19" t="s">
        <v>214</v>
      </c>
      <c r="O3398" s="19">
        <v>12604</v>
      </c>
      <c r="P3398" s="229">
        <v>45631.670740740738</v>
      </c>
      <c r="Q3398" s="19">
        <v>12.603999999999999</v>
      </c>
      <c r="R3398" s="19" t="s">
        <v>43</v>
      </c>
      <c r="S3398" s="62" t="s">
        <v>88</v>
      </c>
    </row>
    <row r="3399" spans="1:19" x14ac:dyDescent="0.25">
      <c r="A3399" s="62" t="s">
        <v>88</v>
      </c>
      <c r="B3399" s="19">
        <v>34484319</v>
      </c>
      <c r="C3399" s="19" t="s">
        <v>7581</v>
      </c>
      <c r="D3399" s="19">
        <v>377308</v>
      </c>
      <c r="E3399" s="19">
        <v>4595714</v>
      </c>
      <c r="F3399" s="19">
        <v>41</v>
      </c>
      <c r="G3399" s="36">
        <v>45631</v>
      </c>
      <c r="H3399" s="19">
        <v>0</v>
      </c>
      <c r="I3399" s="19">
        <v>1</v>
      </c>
      <c r="J3399" s="19">
        <v>0</v>
      </c>
      <c r="L3399" s="19">
        <v>1</v>
      </c>
      <c r="O3399" s="19">
        <v>619743</v>
      </c>
      <c r="P3399" s="229">
        <v>45631.677905092591</v>
      </c>
      <c r="Q3399" s="19">
        <v>619.74300000000005</v>
      </c>
      <c r="R3399" s="19" t="s">
        <v>43</v>
      </c>
      <c r="S3399" s="62" t="s">
        <v>88</v>
      </c>
    </row>
    <row r="3400" spans="1:19" x14ac:dyDescent="0.25">
      <c r="A3400" s="62" t="s">
        <v>88</v>
      </c>
      <c r="B3400" s="19">
        <v>34484319</v>
      </c>
      <c r="C3400" s="19" t="s">
        <v>7581</v>
      </c>
      <c r="D3400" s="19">
        <v>377308</v>
      </c>
      <c r="E3400" s="19">
        <v>4595714</v>
      </c>
      <c r="F3400" s="19">
        <v>42</v>
      </c>
      <c r="G3400" s="36">
        <v>45631</v>
      </c>
      <c r="H3400" s="19">
        <v>1</v>
      </c>
      <c r="I3400" s="19">
        <v>0</v>
      </c>
      <c r="J3400" s="19">
        <v>0</v>
      </c>
      <c r="L3400" s="19">
        <v>1</v>
      </c>
      <c r="M3400" s="19">
        <v>431941</v>
      </c>
      <c r="N3400" s="19" t="s">
        <v>214</v>
      </c>
      <c r="O3400" s="19">
        <v>1189987</v>
      </c>
      <c r="P3400" s="229">
        <v>45631.691678240742</v>
      </c>
      <c r="Q3400" s="19">
        <v>1189.9870000000001</v>
      </c>
      <c r="R3400" s="19" t="s">
        <v>43</v>
      </c>
      <c r="S3400" s="62" t="s">
        <v>88</v>
      </c>
    </row>
    <row r="3401" spans="1:19" x14ac:dyDescent="0.25">
      <c r="A3401" s="62" t="s">
        <v>88</v>
      </c>
      <c r="B3401" s="19">
        <v>34484319</v>
      </c>
      <c r="C3401" s="19" t="s">
        <v>7581</v>
      </c>
      <c r="D3401" s="19">
        <v>377308</v>
      </c>
      <c r="E3401" s="19">
        <v>4595714</v>
      </c>
      <c r="F3401" s="19">
        <v>43</v>
      </c>
      <c r="G3401" s="36">
        <v>45631</v>
      </c>
      <c r="H3401" s="19">
        <v>0</v>
      </c>
      <c r="I3401" s="19">
        <v>0</v>
      </c>
      <c r="J3401" s="19">
        <v>1938</v>
      </c>
      <c r="K3401" s="19" t="s">
        <v>163</v>
      </c>
      <c r="L3401" s="19">
        <v>1</v>
      </c>
      <c r="M3401" s="19">
        <v>431941</v>
      </c>
      <c r="N3401" s="19" t="s">
        <v>214</v>
      </c>
      <c r="O3401" s="19">
        <v>20353</v>
      </c>
      <c r="P3401" s="229">
        <v>45631.691921296297</v>
      </c>
      <c r="Q3401" s="19">
        <v>20.353000000000002</v>
      </c>
      <c r="R3401" s="19" t="s">
        <v>43</v>
      </c>
      <c r="S3401" s="62" t="s">
        <v>88</v>
      </c>
    </row>
    <row r="3402" spans="1:19" x14ac:dyDescent="0.25">
      <c r="A3402" s="62" t="s">
        <v>88</v>
      </c>
      <c r="B3402" s="19">
        <v>34484319</v>
      </c>
      <c r="C3402" s="19" t="s">
        <v>7581</v>
      </c>
      <c r="D3402" s="19">
        <v>377308</v>
      </c>
      <c r="E3402" s="19">
        <v>4595714</v>
      </c>
      <c r="F3402" s="19">
        <v>44</v>
      </c>
      <c r="G3402" s="36">
        <v>45631</v>
      </c>
      <c r="H3402" s="19">
        <v>0</v>
      </c>
      <c r="I3402" s="19">
        <v>1</v>
      </c>
      <c r="J3402" s="19">
        <v>0</v>
      </c>
      <c r="L3402" s="19">
        <v>1</v>
      </c>
      <c r="O3402" s="19">
        <v>52317</v>
      </c>
      <c r="P3402" s="229">
        <v>45631.692523148151</v>
      </c>
      <c r="Q3402" s="19">
        <v>52.317</v>
      </c>
      <c r="R3402" s="19" t="s">
        <v>43</v>
      </c>
      <c r="S3402" s="62" t="s">
        <v>88</v>
      </c>
    </row>
    <row r="3403" spans="1:19" x14ac:dyDescent="0.25">
      <c r="A3403" s="62" t="s">
        <v>88</v>
      </c>
      <c r="B3403" s="19">
        <v>34484319</v>
      </c>
      <c r="C3403" s="19" t="s">
        <v>7581</v>
      </c>
      <c r="D3403" s="19">
        <v>377308</v>
      </c>
      <c r="E3403" s="19">
        <v>4595714</v>
      </c>
      <c r="F3403" s="19">
        <v>45</v>
      </c>
      <c r="G3403" s="36">
        <v>45631</v>
      </c>
      <c r="H3403" s="19">
        <v>0</v>
      </c>
      <c r="I3403" s="19">
        <v>0</v>
      </c>
      <c r="J3403" s="19">
        <v>1934</v>
      </c>
      <c r="K3403" s="19" t="s">
        <v>160</v>
      </c>
      <c r="L3403" s="19">
        <v>1</v>
      </c>
      <c r="O3403" s="19">
        <v>953340</v>
      </c>
      <c r="P3403" s="229">
        <v>45631.703553240739</v>
      </c>
      <c r="Q3403" s="19">
        <v>953.34</v>
      </c>
      <c r="R3403" s="19" t="s">
        <v>43</v>
      </c>
      <c r="S3403" s="62" t="s">
        <v>88</v>
      </c>
    </row>
    <row r="3404" spans="1:19" x14ac:dyDescent="0.25">
      <c r="A3404" s="62" t="s">
        <v>88</v>
      </c>
      <c r="B3404" s="19">
        <v>34484319</v>
      </c>
      <c r="C3404" s="19" t="s">
        <v>7581</v>
      </c>
      <c r="D3404" s="19">
        <v>377308</v>
      </c>
      <c r="E3404" s="19">
        <v>4595714</v>
      </c>
      <c r="F3404" s="19">
        <v>46</v>
      </c>
      <c r="G3404" s="36">
        <v>45631</v>
      </c>
      <c r="H3404" s="19">
        <v>0</v>
      </c>
      <c r="I3404" s="19">
        <v>1</v>
      </c>
      <c r="J3404" s="19">
        <v>0</v>
      </c>
      <c r="L3404" s="19">
        <v>1</v>
      </c>
      <c r="O3404" s="19">
        <v>73100</v>
      </c>
      <c r="P3404" s="229">
        <v>45631.704398148147</v>
      </c>
      <c r="Q3404" s="19">
        <v>73.099999999999994</v>
      </c>
      <c r="R3404" s="19" t="s">
        <v>43</v>
      </c>
      <c r="S3404" s="62" t="s">
        <v>88</v>
      </c>
    </row>
    <row r="3405" spans="1:19" x14ac:dyDescent="0.25">
      <c r="A3405" s="62" t="s">
        <v>88</v>
      </c>
      <c r="B3405" s="19">
        <v>34484319</v>
      </c>
      <c r="C3405" s="19" t="s">
        <v>7581</v>
      </c>
      <c r="D3405" s="19">
        <v>377308</v>
      </c>
      <c r="E3405" s="19">
        <v>4595714</v>
      </c>
      <c r="F3405" s="19">
        <v>47</v>
      </c>
      <c r="G3405" s="36">
        <v>45631</v>
      </c>
      <c r="H3405" s="19">
        <v>0</v>
      </c>
      <c r="I3405" s="19">
        <v>0</v>
      </c>
      <c r="J3405" s="19">
        <v>1931</v>
      </c>
      <c r="K3405" s="19" t="s">
        <v>168</v>
      </c>
      <c r="L3405" s="19">
        <v>1</v>
      </c>
      <c r="O3405" s="19">
        <v>591990</v>
      </c>
      <c r="P3405" s="229">
        <v>45631.71125</v>
      </c>
      <c r="Q3405" s="19">
        <v>591.99</v>
      </c>
      <c r="R3405" s="19" t="s">
        <v>43</v>
      </c>
      <c r="S3405" s="62" t="s">
        <v>88</v>
      </c>
    </row>
    <row r="3406" spans="1:19" x14ac:dyDescent="0.25">
      <c r="A3406" s="62" t="s">
        <v>88</v>
      </c>
      <c r="B3406" s="19">
        <v>34484319</v>
      </c>
      <c r="C3406" s="19" t="s">
        <v>7581</v>
      </c>
      <c r="D3406" s="19">
        <v>377308</v>
      </c>
      <c r="E3406" s="19">
        <v>4595714</v>
      </c>
      <c r="F3406" s="19">
        <v>48</v>
      </c>
      <c r="G3406" s="36">
        <v>45631</v>
      </c>
      <c r="H3406" s="19">
        <v>0</v>
      </c>
      <c r="I3406" s="19">
        <v>1</v>
      </c>
      <c r="J3406" s="19">
        <v>0</v>
      </c>
      <c r="L3406" s="19">
        <v>1</v>
      </c>
      <c r="O3406" s="19">
        <v>4480363</v>
      </c>
      <c r="P3406" s="229">
        <v>45631.763113425928</v>
      </c>
      <c r="Q3406" s="19">
        <v>4480.3630000000003</v>
      </c>
      <c r="R3406" s="19" t="s">
        <v>43</v>
      </c>
      <c r="S3406" s="62" t="s">
        <v>88</v>
      </c>
    </row>
    <row r="3407" spans="1:19" x14ac:dyDescent="0.25">
      <c r="A3407" s="62" t="s">
        <v>88</v>
      </c>
      <c r="B3407" s="19">
        <v>34484319</v>
      </c>
      <c r="C3407" s="19" t="s">
        <v>7581</v>
      </c>
      <c r="D3407" s="19">
        <v>377308</v>
      </c>
      <c r="E3407" s="19">
        <v>4595714</v>
      </c>
      <c r="F3407" s="19">
        <v>49</v>
      </c>
      <c r="G3407" s="36">
        <v>45631</v>
      </c>
      <c r="H3407" s="19">
        <v>0</v>
      </c>
      <c r="I3407" s="19">
        <v>0</v>
      </c>
      <c r="J3407" s="19">
        <v>0</v>
      </c>
      <c r="L3407" s="19">
        <v>2</v>
      </c>
      <c r="O3407" s="19">
        <v>0</v>
      </c>
      <c r="P3407" s="229">
        <v>45631.763113425928</v>
      </c>
      <c r="Q3407" s="19">
        <v>0</v>
      </c>
      <c r="R3407" s="19" t="s">
        <v>43</v>
      </c>
      <c r="S3407" s="62" t="s">
        <v>88</v>
      </c>
    </row>
    <row r="3408" spans="1:19" x14ac:dyDescent="0.25">
      <c r="A3408" s="62" t="s">
        <v>88</v>
      </c>
      <c r="B3408" s="19">
        <v>34484319</v>
      </c>
      <c r="C3408" s="19" t="s">
        <v>7581</v>
      </c>
      <c r="D3408" s="19">
        <v>377308</v>
      </c>
      <c r="E3408" s="19">
        <v>4595714</v>
      </c>
      <c r="F3408" s="19">
        <v>1</v>
      </c>
      <c r="G3408" s="36">
        <v>45632</v>
      </c>
      <c r="H3408" s="19">
        <v>0</v>
      </c>
      <c r="I3408" s="19">
        <v>0</v>
      </c>
      <c r="J3408" s="19">
        <v>0</v>
      </c>
      <c r="L3408" s="19">
        <v>0</v>
      </c>
      <c r="O3408" s="19">
        <v>0</v>
      </c>
      <c r="P3408" s="229">
        <v>45632.365659722222</v>
      </c>
      <c r="Q3408" s="19">
        <v>0</v>
      </c>
      <c r="R3408" s="19" t="s">
        <v>43</v>
      </c>
      <c r="S3408" s="62" t="s">
        <v>88</v>
      </c>
    </row>
    <row r="3409" spans="1:19" x14ac:dyDescent="0.25">
      <c r="A3409" s="62" t="s">
        <v>88</v>
      </c>
      <c r="B3409" s="19">
        <v>34484319</v>
      </c>
      <c r="C3409" s="19" t="s">
        <v>7581</v>
      </c>
      <c r="D3409" s="19">
        <v>377308</v>
      </c>
      <c r="E3409" s="19">
        <v>4595714</v>
      </c>
      <c r="F3409" s="19">
        <v>2</v>
      </c>
      <c r="G3409" s="36">
        <v>45632</v>
      </c>
      <c r="H3409" s="19">
        <v>0</v>
      </c>
      <c r="I3409" s="19">
        <v>0</v>
      </c>
      <c r="J3409" s="19">
        <v>0</v>
      </c>
      <c r="L3409" s="19">
        <v>1</v>
      </c>
      <c r="O3409" s="19">
        <v>6827</v>
      </c>
      <c r="P3409" s="229">
        <v>45632.365740740737</v>
      </c>
      <c r="Q3409" s="19">
        <v>6.827</v>
      </c>
      <c r="R3409" s="19" t="s">
        <v>43</v>
      </c>
      <c r="S3409" s="62" t="s">
        <v>88</v>
      </c>
    </row>
    <row r="3410" spans="1:19" x14ac:dyDescent="0.25">
      <c r="A3410" s="62" t="s">
        <v>88</v>
      </c>
      <c r="B3410" s="19">
        <v>34484319</v>
      </c>
      <c r="C3410" s="19" t="s">
        <v>7581</v>
      </c>
      <c r="D3410" s="19">
        <v>377308</v>
      </c>
      <c r="E3410" s="19">
        <v>4595714</v>
      </c>
      <c r="F3410" s="19">
        <v>3</v>
      </c>
      <c r="G3410" s="36">
        <v>45632</v>
      </c>
      <c r="H3410" s="19">
        <v>0</v>
      </c>
      <c r="I3410" s="19">
        <v>1</v>
      </c>
      <c r="J3410" s="19">
        <v>0</v>
      </c>
      <c r="L3410" s="19">
        <v>1</v>
      </c>
      <c r="O3410" s="19">
        <v>3668550</v>
      </c>
      <c r="P3410" s="229">
        <v>45632.408194444448</v>
      </c>
      <c r="Q3410" s="19">
        <v>3668.55</v>
      </c>
      <c r="R3410" s="19" t="s">
        <v>43</v>
      </c>
      <c r="S3410" s="62" t="s">
        <v>88</v>
      </c>
    </row>
    <row r="3411" spans="1:19" x14ac:dyDescent="0.25">
      <c r="A3411" s="62" t="s">
        <v>88</v>
      </c>
      <c r="B3411" s="19">
        <v>34484319</v>
      </c>
      <c r="C3411" s="19" t="s">
        <v>7581</v>
      </c>
      <c r="D3411" s="19">
        <v>377308</v>
      </c>
      <c r="E3411" s="19">
        <v>4595714</v>
      </c>
      <c r="F3411" s="19">
        <v>4</v>
      </c>
      <c r="G3411" s="36">
        <v>45632</v>
      </c>
      <c r="H3411" s="19">
        <v>0</v>
      </c>
      <c r="I3411" s="19">
        <v>0</v>
      </c>
      <c r="J3411" s="19">
        <v>-3</v>
      </c>
      <c r="K3411" s="19" t="s">
        <v>185</v>
      </c>
      <c r="L3411" s="19">
        <v>1</v>
      </c>
      <c r="O3411" s="19">
        <v>9350</v>
      </c>
      <c r="P3411" s="229">
        <v>45632.408310185187</v>
      </c>
      <c r="Q3411" s="19">
        <v>9.35</v>
      </c>
      <c r="R3411" s="19" t="s">
        <v>43</v>
      </c>
      <c r="S3411" s="62" t="s">
        <v>88</v>
      </c>
    </row>
    <row r="3412" spans="1:19" x14ac:dyDescent="0.25">
      <c r="A3412" s="62" t="s">
        <v>88</v>
      </c>
      <c r="B3412" s="19">
        <v>34484319</v>
      </c>
      <c r="C3412" s="19" t="s">
        <v>7581</v>
      </c>
      <c r="D3412" s="19">
        <v>377308</v>
      </c>
      <c r="E3412" s="19">
        <v>4595714</v>
      </c>
      <c r="F3412" s="19">
        <v>5</v>
      </c>
      <c r="G3412" s="36">
        <v>45632</v>
      </c>
      <c r="H3412" s="19">
        <v>1</v>
      </c>
      <c r="I3412" s="19">
        <v>0</v>
      </c>
      <c r="J3412" s="19">
        <v>0</v>
      </c>
      <c r="L3412" s="19">
        <v>1</v>
      </c>
      <c r="M3412" s="19">
        <v>4010427</v>
      </c>
      <c r="N3412" s="19" t="s">
        <v>215</v>
      </c>
      <c r="O3412" s="19">
        <v>669867</v>
      </c>
      <c r="P3412" s="229">
        <v>45632.416064814817</v>
      </c>
      <c r="Q3412" s="19">
        <v>669.86699999999996</v>
      </c>
      <c r="R3412" s="19" t="s">
        <v>43</v>
      </c>
      <c r="S3412" s="62" t="s">
        <v>88</v>
      </c>
    </row>
    <row r="3413" spans="1:19" x14ac:dyDescent="0.25">
      <c r="A3413" s="62" t="s">
        <v>88</v>
      </c>
      <c r="B3413" s="19">
        <v>34484319</v>
      </c>
      <c r="C3413" s="19" t="s">
        <v>7581</v>
      </c>
      <c r="D3413" s="19">
        <v>377308</v>
      </c>
      <c r="E3413" s="19">
        <v>4595714</v>
      </c>
      <c r="F3413" s="19">
        <v>6</v>
      </c>
      <c r="G3413" s="36">
        <v>45632</v>
      </c>
      <c r="H3413" s="19">
        <v>0</v>
      </c>
      <c r="I3413" s="19">
        <v>0</v>
      </c>
      <c r="J3413" s="19">
        <v>1938</v>
      </c>
      <c r="K3413" s="19" t="s">
        <v>163</v>
      </c>
      <c r="L3413" s="19">
        <v>1</v>
      </c>
      <c r="M3413" s="19">
        <v>4010427</v>
      </c>
      <c r="N3413" s="19" t="s">
        <v>215</v>
      </c>
      <c r="O3413" s="19">
        <v>38380</v>
      </c>
      <c r="P3413" s="229">
        <v>45632.416504629633</v>
      </c>
      <c r="Q3413" s="19">
        <v>38.380000000000003</v>
      </c>
      <c r="R3413" s="19" t="s">
        <v>43</v>
      </c>
      <c r="S3413" s="62" t="s">
        <v>88</v>
      </c>
    </row>
    <row r="3414" spans="1:19" x14ac:dyDescent="0.25">
      <c r="A3414" s="62" t="s">
        <v>88</v>
      </c>
      <c r="B3414" s="19">
        <v>34484319</v>
      </c>
      <c r="C3414" s="19" t="s">
        <v>7581</v>
      </c>
      <c r="D3414" s="19">
        <v>377308</v>
      </c>
      <c r="E3414" s="19">
        <v>4595714</v>
      </c>
      <c r="F3414" s="19">
        <v>7</v>
      </c>
      <c r="G3414" s="36">
        <v>45632</v>
      </c>
      <c r="H3414" s="19">
        <v>0</v>
      </c>
      <c r="I3414" s="19">
        <v>1</v>
      </c>
      <c r="J3414" s="19">
        <v>0</v>
      </c>
      <c r="L3414" s="19">
        <v>1</v>
      </c>
      <c r="O3414" s="19">
        <v>451356</v>
      </c>
      <c r="P3414" s="229">
        <v>45632.421724537038</v>
      </c>
      <c r="Q3414" s="19">
        <v>451.35599999999999</v>
      </c>
      <c r="R3414" s="19" t="s">
        <v>43</v>
      </c>
      <c r="S3414" s="62" t="s">
        <v>88</v>
      </c>
    </row>
    <row r="3415" spans="1:19" x14ac:dyDescent="0.25">
      <c r="A3415" s="62" t="s">
        <v>88</v>
      </c>
      <c r="B3415" s="19">
        <v>34484319</v>
      </c>
      <c r="C3415" s="19" t="s">
        <v>7581</v>
      </c>
      <c r="D3415" s="19">
        <v>377308</v>
      </c>
      <c r="E3415" s="19">
        <v>4595714</v>
      </c>
      <c r="F3415" s="19">
        <v>8</v>
      </c>
      <c r="G3415" s="36">
        <v>45632</v>
      </c>
      <c r="H3415" s="19">
        <v>0</v>
      </c>
      <c r="I3415" s="19">
        <v>0</v>
      </c>
      <c r="J3415" s="19">
        <v>-3</v>
      </c>
      <c r="K3415" s="19" t="s">
        <v>185</v>
      </c>
      <c r="L3415" s="19">
        <v>1</v>
      </c>
      <c r="O3415" s="19">
        <v>16517</v>
      </c>
      <c r="P3415" s="229">
        <v>45632.4219212963</v>
      </c>
      <c r="Q3415" s="19">
        <v>16.516999999999999</v>
      </c>
      <c r="R3415" s="19" t="s">
        <v>43</v>
      </c>
      <c r="S3415" s="62" t="s">
        <v>88</v>
      </c>
    </row>
    <row r="3416" spans="1:19" x14ac:dyDescent="0.25">
      <c r="A3416" s="62" t="s">
        <v>88</v>
      </c>
      <c r="B3416" s="19">
        <v>34484319</v>
      </c>
      <c r="C3416" s="19" t="s">
        <v>7581</v>
      </c>
      <c r="D3416" s="19">
        <v>377308</v>
      </c>
      <c r="E3416" s="19">
        <v>4595714</v>
      </c>
      <c r="F3416" s="19">
        <v>9</v>
      </c>
      <c r="G3416" s="36">
        <v>45632</v>
      </c>
      <c r="H3416" s="19">
        <v>1</v>
      </c>
      <c r="I3416" s="19">
        <v>0</v>
      </c>
      <c r="J3416" s="19">
        <v>0</v>
      </c>
      <c r="L3416" s="19">
        <v>1</v>
      </c>
      <c r="M3416" s="19">
        <v>4010427</v>
      </c>
      <c r="N3416" s="19" t="s">
        <v>215</v>
      </c>
      <c r="O3416" s="19">
        <v>530507</v>
      </c>
      <c r="P3416" s="229">
        <v>45632.428055555552</v>
      </c>
      <c r="Q3416" s="19">
        <v>530.50699999999995</v>
      </c>
      <c r="R3416" s="19" t="s">
        <v>43</v>
      </c>
      <c r="S3416" s="62" t="s">
        <v>88</v>
      </c>
    </row>
    <row r="3417" spans="1:19" x14ac:dyDescent="0.25">
      <c r="A3417" s="62" t="s">
        <v>88</v>
      </c>
      <c r="B3417" s="19">
        <v>34484319</v>
      </c>
      <c r="C3417" s="19" t="s">
        <v>7581</v>
      </c>
      <c r="D3417" s="19">
        <v>377308</v>
      </c>
      <c r="E3417" s="19">
        <v>4595714</v>
      </c>
      <c r="F3417" s="19">
        <v>10</v>
      </c>
      <c r="G3417" s="36">
        <v>45632</v>
      </c>
      <c r="H3417" s="19">
        <v>0</v>
      </c>
      <c r="I3417" s="19">
        <v>0</v>
      </c>
      <c r="J3417" s="19">
        <v>1938</v>
      </c>
      <c r="K3417" s="19" t="s">
        <v>163</v>
      </c>
      <c r="L3417" s="19">
        <v>1</v>
      </c>
      <c r="M3417" s="19">
        <v>4010427</v>
      </c>
      <c r="N3417" s="19" t="s">
        <v>215</v>
      </c>
      <c r="O3417" s="19">
        <v>4593</v>
      </c>
      <c r="P3417" s="229">
        <v>45632.428113425929</v>
      </c>
      <c r="Q3417" s="19">
        <v>4.593</v>
      </c>
      <c r="R3417" s="19" t="s">
        <v>43</v>
      </c>
      <c r="S3417" s="62" t="s">
        <v>88</v>
      </c>
    </row>
    <row r="3418" spans="1:19" x14ac:dyDescent="0.25">
      <c r="A3418" s="62" t="s">
        <v>88</v>
      </c>
      <c r="B3418" s="19">
        <v>34484319</v>
      </c>
      <c r="C3418" s="19" t="s">
        <v>7581</v>
      </c>
      <c r="D3418" s="19">
        <v>377308</v>
      </c>
      <c r="E3418" s="19">
        <v>4595714</v>
      </c>
      <c r="F3418" s="19">
        <v>11</v>
      </c>
      <c r="G3418" s="36">
        <v>45632</v>
      </c>
      <c r="H3418" s="19">
        <v>0</v>
      </c>
      <c r="I3418" s="19">
        <v>1</v>
      </c>
      <c r="J3418" s="19">
        <v>0</v>
      </c>
      <c r="L3418" s="19">
        <v>1</v>
      </c>
      <c r="O3418" s="19">
        <v>909940</v>
      </c>
      <c r="P3418" s="229">
        <v>45632.438645833332</v>
      </c>
      <c r="Q3418" s="19">
        <v>909.94</v>
      </c>
      <c r="R3418" s="19" t="s">
        <v>43</v>
      </c>
      <c r="S3418" s="62" t="s">
        <v>88</v>
      </c>
    </row>
    <row r="3419" spans="1:19" x14ac:dyDescent="0.25">
      <c r="A3419" s="62" t="s">
        <v>88</v>
      </c>
      <c r="B3419" s="19">
        <v>34484319</v>
      </c>
      <c r="C3419" s="19" t="s">
        <v>7581</v>
      </c>
      <c r="D3419" s="19">
        <v>377308</v>
      </c>
      <c r="E3419" s="19">
        <v>4595714</v>
      </c>
      <c r="F3419" s="19">
        <v>12</v>
      </c>
      <c r="G3419" s="36">
        <v>45632</v>
      </c>
      <c r="H3419" s="19">
        <v>1</v>
      </c>
      <c r="I3419" s="19">
        <v>0</v>
      </c>
      <c r="J3419" s="19">
        <v>0</v>
      </c>
      <c r="L3419" s="19">
        <v>1</v>
      </c>
      <c r="M3419" s="19">
        <v>431941</v>
      </c>
      <c r="N3419" s="19" t="s">
        <v>214</v>
      </c>
      <c r="O3419" s="19">
        <v>1601980</v>
      </c>
      <c r="P3419" s="229">
        <v>45632.457187499997</v>
      </c>
      <c r="Q3419" s="19">
        <v>1601.98</v>
      </c>
      <c r="R3419" s="19" t="s">
        <v>43</v>
      </c>
      <c r="S3419" s="62" t="s">
        <v>88</v>
      </c>
    </row>
    <row r="3420" spans="1:19" x14ac:dyDescent="0.25">
      <c r="A3420" s="62" t="s">
        <v>88</v>
      </c>
      <c r="B3420" s="19">
        <v>34484319</v>
      </c>
      <c r="C3420" s="19" t="s">
        <v>7581</v>
      </c>
      <c r="D3420" s="19">
        <v>377308</v>
      </c>
      <c r="E3420" s="19">
        <v>4595714</v>
      </c>
      <c r="F3420" s="19">
        <v>13</v>
      </c>
      <c r="G3420" s="36">
        <v>45632</v>
      </c>
      <c r="H3420" s="19">
        <v>0</v>
      </c>
      <c r="I3420" s="19">
        <v>0</v>
      </c>
      <c r="J3420" s="19">
        <v>1938</v>
      </c>
      <c r="K3420" s="19" t="s">
        <v>163</v>
      </c>
      <c r="L3420" s="19">
        <v>1</v>
      </c>
      <c r="M3420" s="19">
        <v>431941</v>
      </c>
      <c r="N3420" s="19" t="s">
        <v>214</v>
      </c>
      <c r="O3420" s="19">
        <v>2927</v>
      </c>
      <c r="P3420" s="229">
        <v>45632.45722222222</v>
      </c>
      <c r="Q3420" s="19">
        <v>2.927</v>
      </c>
      <c r="R3420" s="19" t="s">
        <v>43</v>
      </c>
      <c r="S3420" s="62" t="s">
        <v>88</v>
      </c>
    </row>
    <row r="3421" spans="1:19" x14ac:dyDescent="0.25">
      <c r="A3421" s="62" t="s">
        <v>88</v>
      </c>
      <c r="B3421" s="19">
        <v>34484319</v>
      </c>
      <c r="C3421" s="19" t="s">
        <v>7581</v>
      </c>
      <c r="D3421" s="19">
        <v>377308</v>
      </c>
      <c r="E3421" s="19">
        <v>4595714</v>
      </c>
      <c r="F3421" s="19">
        <v>14</v>
      </c>
      <c r="G3421" s="36">
        <v>45632</v>
      </c>
      <c r="H3421" s="19">
        <v>0</v>
      </c>
      <c r="I3421" s="19">
        <v>1</v>
      </c>
      <c r="J3421" s="19">
        <v>0</v>
      </c>
      <c r="L3421" s="19">
        <v>1</v>
      </c>
      <c r="O3421" s="19">
        <v>5773</v>
      </c>
      <c r="P3421" s="229">
        <v>45632.457291666666</v>
      </c>
      <c r="Q3421" s="19">
        <v>5.7729999999999997</v>
      </c>
      <c r="R3421" s="19" t="s">
        <v>43</v>
      </c>
      <c r="S3421" s="62" t="s">
        <v>88</v>
      </c>
    </row>
    <row r="3422" spans="1:19" x14ac:dyDescent="0.25">
      <c r="A3422" s="62" t="s">
        <v>88</v>
      </c>
      <c r="B3422" s="19">
        <v>34484319</v>
      </c>
      <c r="C3422" s="19" t="s">
        <v>7581</v>
      </c>
      <c r="D3422" s="19">
        <v>377308</v>
      </c>
      <c r="E3422" s="19">
        <v>4595714</v>
      </c>
      <c r="F3422" s="19">
        <v>15</v>
      </c>
      <c r="G3422" s="36">
        <v>45632</v>
      </c>
      <c r="H3422" s="19">
        <v>0</v>
      </c>
      <c r="I3422" s="19">
        <v>0</v>
      </c>
      <c r="J3422" s="19">
        <v>1934</v>
      </c>
      <c r="K3422" s="19" t="s">
        <v>160</v>
      </c>
      <c r="L3422" s="19">
        <v>1</v>
      </c>
      <c r="O3422" s="19">
        <v>893270</v>
      </c>
      <c r="P3422" s="229">
        <v>45632.467627314814</v>
      </c>
      <c r="Q3422" s="19">
        <v>893.27</v>
      </c>
      <c r="R3422" s="19" t="s">
        <v>43</v>
      </c>
      <c r="S3422" s="62" t="s">
        <v>88</v>
      </c>
    </row>
    <row r="3423" spans="1:19" x14ac:dyDescent="0.25">
      <c r="A3423" s="62" t="s">
        <v>88</v>
      </c>
      <c r="B3423" s="19">
        <v>34484319</v>
      </c>
      <c r="C3423" s="19" t="s">
        <v>7581</v>
      </c>
      <c r="D3423" s="19">
        <v>377308</v>
      </c>
      <c r="E3423" s="19">
        <v>4595714</v>
      </c>
      <c r="F3423" s="19">
        <v>16</v>
      </c>
      <c r="G3423" s="36">
        <v>45632</v>
      </c>
      <c r="H3423" s="19">
        <v>0</v>
      </c>
      <c r="I3423" s="19">
        <v>1</v>
      </c>
      <c r="J3423" s="19">
        <v>0</v>
      </c>
      <c r="L3423" s="19">
        <v>1</v>
      </c>
      <c r="O3423" s="19">
        <v>2155117</v>
      </c>
      <c r="P3423" s="229">
        <v>45632.492569444446</v>
      </c>
      <c r="Q3423" s="19">
        <v>2155.1170000000002</v>
      </c>
      <c r="R3423" s="19" t="s">
        <v>43</v>
      </c>
      <c r="S3423" s="62" t="s">
        <v>88</v>
      </c>
    </row>
    <row r="3424" spans="1:19" x14ac:dyDescent="0.25">
      <c r="A3424" s="62" t="s">
        <v>88</v>
      </c>
      <c r="B3424" s="19">
        <v>34484319</v>
      </c>
      <c r="C3424" s="19" t="s">
        <v>7581</v>
      </c>
      <c r="D3424" s="19">
        <v>377308</v>
      </c>
      <c r="E3424" s="19">
        <v>4595714</v>
      </c>
      <c r="F3424" s="19">
        <v>17</v>
      </c>
      <c r="G3424" s="36">
        <v>45632</v>
      </c>
      <c r="H3424" s="19">
        <v>0</v>
      </c>
      <c r="I3424" s="19">
        <v>0</v>
      </c>
      <c r="J3424" s="19">
        <v>-3</v>
      </c>
      <c r="K3424" s="19" t="s">
        <v>185</v>
      </c>
      <c r="L3424" s="19">
        <v>1</v>
      </c>
      <c r="O3424" s="19">
        <v>11033</v>
      </c>
      <c r="P3424" s="229">
        <v>45632.492696759262</v>
      </c>
      <c r="Q3424" s="19">
        <v>11.032999999999999</v>
      </c>
      <c r="R3424" s="19" t="s">
        <v>43</v>
      </c>
      <c r="S3424" s="62" t="s">
        <v>88</v>
      </c>
    </row>
    <row r="3425" spans="1:19" x14ac:dyDescent="0.25">
      <c r="A3425" s="62" t="s">
        <v>88</v>
      </c>
      <c r="B3425" s="19">
        <v>34484319</v>
      </c>
      <c r="C3425" s="19" t="s">
        <v>7581</v>
      </c>
      <c r="D3425" s="19">
        <v>377308</v>
      </c>
      <c r="E3425" s="19">
        <v>4595714</v>
      </c>
      <c r="F3425" s="19">
        <v>18</v>
      </c>
      <c r="G3425" s="36">
        <v>45632</v>
      </c>
      <c r="H3425" s="19">
        <v>1</v>
      </c>
      <c r="I3425" s="19">
        <v>0</v>
      </c>
      <c r="J3425" s="19">
        <v>0</v>
      </c>
      <c r="L3425" s="19">
        <v>1</v>
      </c>
      <c r="M3425" s="19">
        <v>4010427</v>
      </c>
      <c r="N3425" s="19" t="s">
        <v>215</v>
      </c>
      <c r="O3425" s="19">
        <v>394483</v>
      </c>
      <c r="P3425" s="229">
        <v>45632.49726851852</v>
      </c>
      <c r="Q3425" s="19">
        <v>394.483</v>
      </c>
      <c r="R3425" s="19" t="s">
        <v>43</v>
      </c>
      <c r="S3425" s="62" t="s">
        <v>88</v>
      </c>
    </row>
    <row r="3426" spans="1:19" x14ac:dyDescent="0.25">
      <c r="A3426" s="62" t="s">
        <v>88</v>
      </c>
      <c r="B3426" s="19">
        <v>34484319</v>
      </c>
      <c r="C3426" s="19" t="s">
        <v>7581</v>
      </c>
      <c r="D3426" s="19">
        <v>377308</v>
      </c>
      <c r="E3426" s="19">
        <v>4595714</v>
      </c>
      <c r="F3426" s="19">
        <v>19</v>
      </c>
      <c r="G3426" s="36">
        <v>45632</v>
      </c>
      <c r="H3426" s="19">
        <v>0</v>
      </c>
      <c r="I3426" s="19">
        <v>0</v>
      </c>
      <c r="J3426" s="19">
        <v>1938</v>
      </c>
      <c r="K3426" s="19" t="s">
        <v>163</v>
      </c>
      <c r="L3426" s="19">
        <v>1</v>
      </c>
      <c r="M3426" s="19">
        <v>4010427</v>
      </c>
      <c r="N3426" s="19" t="s">
        <v>215</v>
      </c>
      <c r="O3426" s="19">
        <v>21960</v>
      </c>
      <c r="P3426" s="229">
        <v>45632.497523148151</v>
      </c>
      <c r="Q3426" s="19">
        <v>21.96</v>
      </c>
      <c r="R3426" s="19" t="s">
        <v>43</v>
      </c>
      <c r="S3426" s="62" t="s">
        <v>88</v>
      </c>
    </row>
    <row r="3427" spans="1:19" x14ac:dyDescent="0.25">
      <c r="A3427" s="62" t="s">
        <v>88</v>
      </c>
      <c r="B3427" s="19">
        <v>34484319</v>
      </c>
      <c r="C3427" s="19" t="s">
        <v>7581</v>
      </c>
      <c r="D3427" s="19">
        <v>377308</v>
      </c>
      <c r="E3427" s="19">
        <v>4595714</v>
      </c>
      <c r="F3427" s="19">
        <v>20</v>
      </c>
      <c r="G3427" s="36">
        <v>45632</v>
      </c>
      <c r="H3427" s="19">
        <v>0</v>
      </c>
      <c r="I3427" s="19">
        <v>1</v>
      </c>
      <c r="J3427" s="19">
        <v>0</v>
      </c>
      <c r="L3427" s="19">
        <v>1</v>
      </c>
      <c r="O3427" s="19">
        <v>1610427</v>
      </c>
      <c r="P3427" s="229">
        <v>45632.516157407408</v>
      </c>
      <c r="Q3427" s="19">
        <v>1610.4269999999999</v>
      </c>
      <c r="R3427" s="19" t="s">
        <v>43</v>
      </c>
      <c r="S3427" s="62" t="s">
        <v>88</v>
      </c>
    </row>
    <row r="3428" spans="1:19" x14ac:dyDescent="0.25">
      <c r="A3428" s="62" t="s">
        <v>88</v>
      </c>
      <c r="B3428" s="19">
        <v>34484319</v>
      </c>
      <c r="C3428" s="19" t="s">
        <v>7581</v>
      </c>
      <c r="D3428" s="19">
        <v>377308</v>
      </c>
      <c r="E3428" s="19">
        <v>4595714</v>
      </c>
      <c r="F3428" s="19">
        <v>21</v>
      </c>
      <c r="G3428" s="36">
        <v>45632</v>
      </c>
      <c r="H3428" s="19">
        <v>0</v>
      </c>
      <c r="I3428" s="19">
        <v>0</v>
      </c>
      <c r="J3428" s="19">
        <v>-3</v>
      </c>
      <c r="K3428" s="19" t="s">
        <v>185</v>
      </c>
      <c r="L3428" s="19">
        <v>1</v>
      </c>
      <c r="O3428" s="19">
        <v>11407</v>
      </c>
      <c r="P3428" s="229">
        <v>45632.516284722224</v>
      </c>
      <c r="Q3428" s="19">
        <v>11.407</v>
      </c>
      <c r="R3428" s="19" t="s">
        <v>43</v>
      </c>
      <c r="S3428" s="62" t="s">
        <v>88</v>
      </c>
    </row>
    <row r="3429" spans="1:19" x14ac:dyDescent="0.25">
      <c r="A3429" s="62" t="s">
        <v>88</v>
      </c>
      <c r="B3429" s="19">
        <v>34484319</v>
      </c>
      <c r="C3429" s="19" t="s">
        <v>7581</v>
      </c>
      <c r="D3429" s="19">
        <v>377308</v>
      </c>
      <c r="E3429" s="19">
        <v>4595714</v>
      </c>
      <c r="F3429" s="19">
        <v>22</v>
      </c>
      <c r="G3429" s="36">
        <v>45632</v>
      </c>
      <c r="H3429" s="19">
        <v>1</v>
      </c>
      <c r="I3429" s="19">
        <v>0</v>
      </c>
      <c r="J3429" s="19">
        <v>0</v>
      </c>
      <c r="L3429" s="19">
        <v>1</v>
      </c>
      <c r="M3429" s="19">
        <v>4010427</v>
      </c>
      <c r="N3429" s="19" t="s">
        <v>215</v>
      </c>
      <c r="O3429" s="19">
        <v>280756</v>
      </c>
      <c r="P3429" s="229">
        <v>45632.519537037035</v>
      </c>
      <c r="Q3429" s="19">
        <v>280.75599999999997</v>
      </c>
      <c r="R3429" s="19" t="s">
        <v>43</v>
      </c>
      <c r="S3429" s="62" t="s">
        <v>88</v>
      </c>
    </row>
    <row r="3430" spans="1:19" x14ac:dyDescent="0.25">
      <c r="A3430" s="62" t="s">
        <v>88</v>
      </c>
      <c r="B3430" s="19">
        <v>34484319</v>
      </c>
      <c r="C3430" s="19" t="s">
        <v>7581</v>
      </c>
      <c r="D3430" s="19">
        <v>377308</v>
      </c>
      <c r="E3430" s="19">
        <v>4595714</v>
      </c>
      <c r="F3430" s="19">
        <v>23</v>
      </c>
      <c r="G3430" s="36">
        <v>45632</v>
      </c>
      <c r="H3430" s="19">
        <v>0</v>
      </c>
      <c r="I3430" s="19">
        <v>0</v>
      </c>
      <c r="J3430" s="19">
        <v>1938</v>
      </c>
      <c r="K3430" s="19" t="s">
        <v>163</v>
      </c>
      <c r="L3430" s="19">
        <v>1</v>
      </c>
      <c r="M3430" s="19">
        <v>4010427</v>
      </c>
      <c r="N3430" s="19" t="s">
        <v>215</v>
      </c>
      <c r="O3430" s="19">
        <v>3124</v>
      </c>
      <c r="P3430" s="229">
        <v>45632.519571759258</v>
      </c>
      <c r="Q3430" s="19">
        <v>3.1240000000000001</v>
      </c>
      <c r="R3430" s="19" t="s">
        <v>43</v>
      </c>
      <c r="S3430" s="62" t="s">
        <v>88</v>
      </c>
    </row>
    <row r="3431" spans="1:19" x14ac:dyDescent="0.25">
      <c r="A3431" s="62" t="s">
        <v>88</v>
      </c>
      <c r="B3431" s="19">
        <v>34484319</v>
      </c>
      <c r="C3431" s="19" t="s">
        <v>7581</v>
      </c>
      <c r="D3431" s="19">
        <v>377308</v>
      </c>
      <c r="E3431" s="19">
        <v>4595714</v>
      </c>
      <c r="F3431" s="19">
        <v>24</v>
      </c>
      <c r="G3431" s="36">
        <v>45632</v>
      </c>
      <c r="H3431" s="19">
        <v>0</v>
      </c>
      <c r="I3431" s="19">
        <v>1</v>
      </c>
      <c r="J3431" s="19">
        <v>0</v>
      </c>
      <c r="L3431" s="19">
        <v>1</v>
      </c>
      <c r="O3431" s="19">
        <v>1354850</v>
      </c>
      <c r="P3431" s="229">
        <v>45632.535254629627</v>
      </c>
      <c r="Q3431" s="19">
        <v>1354.85</v>
      </c>
      <c r="R3431" s="19" t="s">
        <v>43</v>
      </c>
      <c r="S3431" s="62" t="s">
        <v>88</v>
      </c>
    </row>
    <row r="3432" spans="1:19" x14ac:dyDescent="0.25">
      <c r="A3432" s="62" t="s">
        <v>88</v>
      </c>
      <c r="B3432" s="19">
        <v>34484319</v>
      </c>
      <c r="C3432" s="19" t="s">
        <v>7581</v>
      </c>
      <c r="D3432" s="19">
        <v>377308</v>
      </c>
      <c r="E3432" s="19">
        <v>4595714</v>
      </c>
      <c r="F3432" s="19">
        <v>25</v>
      </c>
      <c r="G3432" s="36">
        <v>45632</v>
      </c>
      <c r="H3432" s="19">
        <v>0</v>
      </c>
      <c r="I3432" s="19">
        <v>0</v>
      </c>
      <c r="J3432" s="19">
        <v>-3</v>
      </c>
      <c r="K3432" s="19" t="s">
        <v>185</v>
      </c>
      <c r="L3432" s="19">
        <v>1</v>
      </c>
      <c r="O3432" s="19">
        <v>11590</v>
      </c>
      <c r="P3432" s="229">
        <v>45632.535393518519</v>
      </c>
      <c r="Q3432" s="19">
        <v>11.59</v>
      </c>
      <c r="R3432" s="19" t="s">
        <v>43</v>
      </c>
      <c r="S3432" s="62" t="s">
        <v>88</v>
      </c>
    </row>
    <row r="3433" spans="1:19" x14ac:dyDescent="0.25">
      <c r="A3433" s="62" t="s">
        <v>88</v>
      </c>
      <c r="B3433" s="19">
        <v>34484319</v>
      </c>
      <c r="C3433" s="19" t="s">
        <v>7581</v>
      </c>
      <c r="D3433" s="19">
        <v>377308</v>
      </c>
      <c r="E3433" s="19">
        <v>4595714</v>
      </c>
      <c r="F3433" s="19">
        <v>26</v>
      </c>
      <c r="G3433" s="36">
        <v>45632</v>
      </c>
      <c r="H3433" s="19">
        <v>1</v>
      </c>
      <c r="I3433" s="19">
        <v>0</v>
      </c>
      <c r="J3433" s="19">
        <v>0</v>
      </c>
      <c r="L3433" s="19">
        <v>1</v>
      </c>
      <c r="M3433" s="19">
        <v>4010427</v>
      </c>
      <c r="N3433" s="19" t="s">
        <v>215</v>
      </c>
      <c r="O3433" s="19">
        <v>220660</v>
      </c>
      <c r="P3433" s="229">
        <v>45632.537939814814</v>
      </c>
      <c r="Q3433" s="19">
        <v>220.66</v>
      </c>
      <c r="R3433" s="19" t="s">
        <v>43</v>
      </c>
      <c r="S3433" s="62" t="s">
        <v>88</v>
      </c>
    </row>
    <row r="3434" spans="1:19" x14ac:dyDescent="0.25">
      <c r="A3434" s="62" t="s">
        <v>88</v>
      </c>
      <c r="B3434" s="19">
        <v>34484319</v>
      </c>
      <c r="C3434" s="19" t="s">
        <v>7581</v>
      </c>
      <c r="D3434" s="19">
        <v>377308</v>
      </c>
      <c r="E3434" s="19">
        <v>4595714</v>
      </c>
      <c r="F3434" s="19">
        <v>27</v>
      </c>
      <c r="G3434" s="36">
        <v>45632</v>
      </c>
      <c r="H3434" s="19">
        <v>0</v>
      </c>
      <c r="I3434" s="19">
        <v>0</v>
      </c>
      <c r="J3434" s="19">
        <v>1938</v>
      </c>
      <c r="K3434" s="19" t="s">
        <v>163</v>
      </c>
      <c r="L3434" s="19">
        <v>1</v>
      </c>
      <c r="M3434" s="19">
        <v>4010427</v>
      </c>
      <c r="N3434" s="19" t="s">
        <v>215</v>
      </c>
      <c r="O3434" s="19">
        <v>3970</v>
      </c>
      <c r="P3434" s="229">
        <v>45632.537986111114</v>
      </c>
      <c r="Q3434" s="19">
        <v>3.97</v>
      </c>
      <c r="R3434" s="19" t="s">
        <v>43</v>
      </c>
      <c r="S3434" s="62" t="s">
        <v>88</v>
      </c>
    </row>
    <row r="3435" spans="1:19" x14ac:dyDescent="0.25">
      <c r="A3435" s="62" t="s">
        <v>88</v>
      </c>
      <c r="B3435" s="19">
        <v>34484319</v>
      </c>
      <c r="C3435" s="19" t="s">
        <v>7581</v>
      </c>
      <c r="D3435" s="19">
        <v>377308</v>
      </c>
      <c r="E3435" s="19">
        <v>4595714</v>
      </c>
      <c r="F3435" s="19">
        <v>28</v>
      </c>
      <c r="G3435" s="36">
        <v>45632</v>
      </c>
      <c r="H3435" s="19">
        <v>0</v>
      </c>
      <c r="I3435" s="19">
        <v>1</v>
      </c>
      <c r="J3435" s="19">
        <v>0</v>
      </c>
      <c r="L3435" s="19">
        <v>1</v>
      </c>
      <c r="O3435" s="19">
        <v>235576</v>
      </c>
      <c r="P3435" s="229">
        <v>45632.540717592594</v>
      </c>
      <c r="Q3435" s="19">
        <v>235.57599999999999</v>
      </c>
      <c r="R3435" s="19" t="s">
        <v>43</v>
      </c>
      <c r="S3435" s="62" t="s">
        <v>88</v>
      </c>
    </row>
    <row r="3436" spans="1:19" x14ac:dyDescent="0.25">
      <c r="A3436" s="62" t="s">
        <v>88</v>
      </c>
      <c r="B3436" s="19">
        <v>34484319</v>
      </c>
      <c r="C3436" s="19" t="s">
        <v>7581</v>
      </c>
      <c r="D3436" s="19">
        <v>377308</v>
      </c>
      <c r="E3436" s="19">
        <v>4595714</v>
      </c>
      <c r="F3436" s="19">
        <v>29</v>
      </c>
      <c r="G3436" s="36">
        <v>45632</v>
      </c>
      <c r="H3436" s="19">
        <v>0</v>
      </c>
      <c r="I3436" s="19">
        <v>0</v>
      </c>
      <c r="J3436" s="19">
        <v>-3</v>
      </c>
      <c r="K3436" s="19" t="s">
        <v>185</v>
      </c>
      <c r="L3436" s="19">
        <v>1</v>
      </c>
      <c r="O3436" s="19">
        <v>8617</v>
      </c>
      <c r="P3436" s="229">
        <v>45632.540810185186</v>
      </c>
      <c r="Q3436" s="19">
        <v>8.6170000000000009</v>
      </c>
      <c r="R3436" s="19" t="s">
        <v>43</v>
      </c>
      <c r="S3436" s="62" t="s">
        <v>88</v>
      </c>
    </row>
    <row r="3437" spans="1:19" x14ac:dyDescent="0.25">
      <c r="A3437" s="19" t="s">
        <v>88</v>
      </c>
      <c r="B3437" s="19">
        <v>34484319</v>
      </c>
      <c r="C3437" s="19" t="s">
        <v>7581</v>
      </c>
      <c r="D3437" s="19">
        <v>377308</v>
      </c>
      <c r="E3437" s="19">
        <v>4595714</v>
      </c>
      <c r="F3437" s="19">
        <v>30</v>
      </c>
      <c r="G3437" s="36">
        <v>45632</v>
      </c>
      <c r="H3437" s="19">
        <v>1</v>
      </c>
      <c r="I3437" s="19">
        <v>0</v>
      </c>
      <c r="J3437" s="19">
        <v>0</v>
      </c>
      <c r="L3437" s="19">
        <v>1</v>
      </c>
      <c r="M3437" s="19">
        <v>4010427</v>
      </c>
      <c r="N3437" s="19" t="s">
        <v>215</v>
      </c>
      <c r="O3437" s="19">
        <v>127163</v>
      </c>
      <c r="P3437" s="229">
        <v>45632.542291666665</v>
      </c>
      <c r="Q3437" s="19">
        <v>127.163</v>
      </c>
      <c r="R3437" s="19" t="s">
        <v>43</v>
      </c>
      <c r="S3437" s="19" t="s">
        <v>88</v>
      </c>
    </row>
    <row r="3438" spans="1:19" x14ac:dyDescent="0.25">
      <c r="A3438" s="19" t="s">
        <v>88</v>
      </c>
      <c r="B3438" s="19">
        <v>34484319</v>
      </c>
      <c r="C3438" s="19" t="s">
        <v>7581</v>
      </c>
      <c r="D3438" s="19">
        <v>377308</v>
      </c>
      <c r="E3438" s="19">
        <v>4595714</v>
      </c>
      <c r="F3438" s="19">
        <v>31</v>
      </c>
      <c r="G3438" s="36">
        <v>45632</v>
      </c>
      <c r="H3438" s="19">
        <v>0</v>
      </c>
      <c r="I3438" s="19">
        <v>0</v>
      </c>
      <c r="J3438" s="19">
        <v>1938</v>
      </c>
      <c r="K3438" s="19" t="s">
        <v>163</v>
      </c>
      <c r="L3438" s="19">
        <v>1</v>
      </c>
      <c r="M3438" s="19">
        <v>4010427</v>
      </c>
      <c r="N3438" s="19" t="s">
        <v>215</v>
      </c>
      <c r="O3438" s="19">
        <v>373374</v>
      </c>
      <c r="P3438" s="229">
        <v>45632.5466087963</v>
      </c>
      <c r="Q3438" s="19">
        <v>373.37400000000002</v>
      </c>
      <c r="R3438" s="19" t="s">
        <v>43</v>
      </c>
      <c r="S3438" s="19" t="s">
        <v>88</v>
      </c>
    </row>
    <row r="3439" spans="1:19" x14ac:dyDescent="0.25">
      <c r="A3439" s="19" t="s">
        <v>88</v>
      </c>
      <c r="B3439" s="19">
        <v>34484319</v>
      </c>
      <c r="C3439" s="19" t="s">
        <v>7581</v>
      </c>
      <c r="D3439" s="19">
        <v>377308</v>
      </c>
      <c r="E3439" s="19">
        <v>4595714</v>
      </c>
      <c r="F3439" s="19">
        <v>32</v>
      </c>
      <c r="G3439" s="36">
        <v>45632</v>
      </c>
      <c r="H3439" s="19">
        <v>0</v>
      </c>
      <c r="I3439" s="19">
        <v>1</v>
      </c>
      <c r="J3439" s="19">
        <v>0</v>
      </c>
      <c r="L3439" s="19">
        <v>1</v>
      </c>
      <c r="O3439" s="19">
        <v>413093</v>
      </c>
      <c r="P3439" s="229">
        <v>45632.551388888889</v>
      </c>
      <c r="Q3439" s="19">
        <v>413.09300000000002</v>
      </c>
      <c r="R3439" s="19" t="s">
        <v>43</v>
      </c>
      <c r="S3439" s="19" t="s">
        <v>88</v>
      </c>
    </row>
    <row r="3440" spans="1:19" x14ac:dyDescent="0.25">
      <c r="A3440" s="19" t="s">
        <v>88</v>
      </c>
      <c r="B3440" s="19">
        <v>34484319</v>
      </c>
      <c r="C3440" s="19" t="s">
        <v>7581</v>
      </c>
      <c r="D3440" s="19">
        <v>377308</v>
      </c>
      <c r="E3440" s="19">
        <v>4595714</v>
      </c>
      <c r="F3440" s="19">
        <v>33</v>
      </c>
      <c r="G3440" s="36">
        <v>45632</v>
      </c>
      <c r="H3440" s="19">
        <v>0</v>
      </c>
      <c r="I3440" s="19">
        <v>0</v>
      </c>
      <c r="J3440" s="19">
        <v>1933</v>
      </c>
      <c r="K3440" s="19" t="s">
        <v>167</v>
      </c>
      <c r="L3440" s="19">
        <v>1</v>
      </c>
      <c r="O3440" s="19">
        <v>3624797</v>
      </c>
      <c r="P3440" s="229">
        <v>45632.593344907407</v>
      </c>
      <c r="Q3440" s="19">
        <v>3624.797</v>
      </c>
      <c r="R3440" s="19" t="s">
        <v>43</v>
      </c>
      <c r="S3440" s="19" t="s">
        <v>88</v>
      </c>
    </row>
    <row r="3441" spans="1:19" x14ac:dyDescent="0.25">
      <c r="A3441" s="19" t="s">
        <v>88</v>
      </c>
      <c r="B3441" s="19">
        <v>34484319</v>
      </c>
      <c r="C3441" s="19" t="s">
        <v>7581</v>
      </c>
      <c r="D3441" s="19">
        <v>377308</v>
      </c>
      <c r="E3441" s="19">
        <v>4595714</v>
      </c>
      <c r="F3441" s="19">
        <v>34</v>
      </c>
      <c r="G3441" s="36">
        <v>45632</v>
      </c>
      <c r="H3441" s="19">
        <v>0</v>
      </c>
      <c r="I3441" s="19">
        <v>1</v>
      </c>
      <c r="J3441" s="19">
        <v>0</v>
      </c>
      <c r="L3441" s="19">
        <v>1</v>
      </c>
      <c r="O3441" s="19">
        <v>1268603</v>
      </c>
      <c r="P3441" s="229">
        <v>45632.608032407406</v>
      </c>
      <c r="Q3441" s="19">
        <v>1268.6030000000001</v>
      </c>
      <c r="R3441" s="19" t="s">
        <v>43</v>
      </c>
      <c r="S3441" s="19" t="s">
        <v>88</v>
      </c>
    </row>
    <row r="3442" spans="1:19" x14ac:dyDescent="0.25">
      <c r="A3442" s="19" t="s">
        <v>88</v>
      </c>
      <c r="B3442" s="19">
        <v>34484319</v>
      </c>
      <c r="C3442" s="19" t="s">
        <v>7581</v>
      </c>
      <c r="D3442" s="19">
        <v>377308</v>
      </c>
      <c r="E3442" s="19">
        <v>4595714</v>
      </c>
      <c r="F3442" s="19">
        <v>35</v>
      </c>
      <c r="G3442" s="36">
        <v>45632</v>
      </c>
      <c r="H3442" s="19">
        <v>1</v>
      </c>
      <c r="I3442" s="19">
        <v>0</v>
      </c>
      <c r="J3442" s="19">
        <v>0</v>
      </c>
      <c r="L3442" s="19">
        <v>1</v>
      </c>
      <c r="M3442" s="19">
        <v>431941</v>
      </c>
      <c r="N3442" s="19" t="s">
        <v>214</v>
      </c>
      <c r="O3442" s="19">
        <v>696693</v>
      </c>
      <c r="P3442" s="229">
        <v>45632.616087962961</v>
      </c>
      <c r="Q3442" s="19">
        <v>696.69299999999998</v>
      </c>
      <c r="R3442" s="19" t="s">
        <v>43</v>
      </c>
      <c r="S3442" s="19" t="s">
        <v>88</v>
      </c>
    </row>
    <row r="3443" spans="1:19" x14ac:dyDescent="0.25">
      <c r="A3443" s="19" t="s">
        <v>88</v>
      </c>
      <c r="B3443" s="19">
        <v>34484319</v>
      </c>
      <c r="C3443" s="19" t="s">
        <v>7581</v>
      </c>
      <c r="D3443" s="19">
        <v>377308</v>
      </c>
      <c r="E3443" s="19">
        <v>4595714</v>
      </c>
      <c r="F3443" s="19">
        <v>36</v>
      </c>
      <c r="G3443" s="36">
        <v>45632</v>
      </c>
      <c r="H3443" s="19">
        <v>0</v>
      </c>
      <c r="I3443" s="19">
        <v>0</v>
      </c>
      <c r="J3443" s="19">
        <v>1938</v>
      </c>
      <c r="K3443" s="19" t="s">
        <v>163</v>
      </c>
      <c r="L3443" s="19">
        <v>1</v>
      </c>
      <c r="M3443" s="19">
        <v>431941</v>
      </c>
      <c r="N3443" s="19" t="s">
        <v>214</v>
      </c>
      <c r="O3443" s="19">
        <v>17654</v>
      </c>
      <c r="P3443" s="229">
        <v>45632.616296296299</v>
      </c>
      <c r="Q3443" s="19">
        <v>17.654</v>
      </c>
      <c r="R3443" s="19" t="s">
        <v>43</v>
      </c>
      <c r="S3443" s="19" t="s">
        <v>88</v>
      </c>
    </row>
    <row r="3444" spans="1:19" x14ac:dyDescent="0.25">
      <c r="A3444" s="19" t="s">
        <v>88</v>
      </c>
      <c r="B3444" s="19">
        <v>34484319</v>
      </c>
      <c r="C3444" s="19" t="s">
        <v>7581</v>
      </c>
      <c r="D3444" s="19">
        <v>377308</v>
      </c>
      <c r="E3444" s="19">
        <v>4595714</v>
      </c>
      <c r="F3444" s="19">
        <v>37</v>
      </c>
      <c r="G3444" s="36">
        <v>45632</v>
      </c>
      <c r="H3444" s="19">
        <v>0</v>
      </c>
      <c r="I3444" s="19">
        <v>1</v>
      </c>
      <c r="J3444" s="19">
        <v>0</v>
      </c>
      <c r="L3444" s="19">
        <v>1</v>
      </c>
      <c r="O3444" s="19">
        <v>1281483</v>
      </c>
      <c r="P3444" s="229">
        <v>45632.631122685183</v>
      </c>
      <c r="Q3444" s="19">
        <v>1281.4829999999999</v>
      </c>
      <c r="R3444" s="19" t="s">
        <v>43</v>
      </c>
      <c r="S3444" s="19" t="s">
        <v>88</v>
      </c>
    </row>
    <row r="3445" spans="1:19" x14ac:dyDescent="0.25">
      <c r="A3445" s="19" t="s">
        <v>88</v>
      </c>
      <c r="B3445" s="19">
        <v>34484319</v>
      </c>
      <c r="C3445" s="19" t="s">
        <v>7581</v>
      </c>
      <c r="D3445" s="19">
        <v>377308</v>
      </c>
      <c r="E3445" s="19">
        <v>4595714</v>
      </c>
      <c r="F3445" s="19">
        <v>38</v>
      </c>
      <c r="G3445" s="36">
        <v>45632</v>
      </c>
      <c r="H3445" s="19">
        <v>0</v>
      </c>
      <c r="I3445" s="19">
        <v>0</v>
      </c>
      <c r="J3445" s="19">
        <v>-3</v>
      </c>
      <c r="K3445" s="19" t="s">
        <v>185</v>
      </c>
      <c r="L3445" s="19">
        <v>1</v>
      </c>
      <c r="O3445" s="19">
        <v>8590</v>
      </c>
      <c r="P3445" s="229">
        <v>45632.631226851852</v>
      </c>
      <c r="Q3445" s="19">
        <v>8.59</v>
      </c>
      <c r="R3445" s="19" t="s">
        <v>43</v>
      </c>
      <c r="S3445" s="19" t="s">
        <v>88</v>
      </c>
    </row>
    <row r="3446" spans="1:19" x14ac:dyDescent="0.25">
      <c r="A3446" s="19" t="s">
        <v>88</v>
      </c>
      <c r="B3446" s="19">
        <v>34484319</v>
      </c>
      <c r="C3446" s="19" t="s">
        <v>7581</v>
      </c>
      <c r="D3446" s="19">
        <v>377308</v>
      </c>
      <c r="E3446" s="19">
        <v>4595714</v>
      </c>
      <c r="F3446" s="19">
        <v>39</v>
      </c>
      <c r="G3446" s="36">
        <v>45632</v>
      </c>
      <c r="H3446" s="19">
        <v>1</v>
      </c>
      <c r="I3446" s="19">
        <v>0</v>
      </c>
      <c r="J3446" s="19">
        <v>0</v>
      </c>
      <c r="L3446" s="19">
        <v>1</v>
      </c>
      <c r="M3446" s="19">
        <v>4010427</v>
      </c>
      <c r="N3446" s="19" t="s">
        <v>215</v>
      </c>
      <c r="O3446" s="19">
        <v>152383</v>
      </c>
      <c r="P3446" s="229">
        <v>45632.632986111108</v>
      </c>
      <c r="Q3446" s="19">
        <v>152.38300000000001</v>
      </c>
      <c r="R3446" s="19" t="s">
        <v>43</v>
      </c>
      <c r="S3446" s="19" t="s">
        <v>88</v>
      </c>
    </row>
    <row r="3447" spans="1:19" x14ac:dyDescent="0.25">
      <c r="A3447" s="19" t="s">
        <v>88</v>
      </c>
      <c r="B3447" s="19">
        <v>34484319</v>
      </c>
      <c r="C3447" s="19" t="s">
        <v>7581</v>
      </c>
      <c r="D3447" s="19">
        <v>377308</v>
      </c>
      <c r="E3447" s="19">
        <v>4595714</v>
      </c>
      <c r="F3447" s="19">
        <v>40</v>
      </c>
      <c r="G3447" s="36">
        <v>45632</v>
      </c>
      <c r="H3447" s="19">
        <v>0</v>
      </c>
      <c r="I3447" s="19">
        <v>0</v>
      </c>
      <c r="J3447" s="19">
        <v>1938</v>
      </c>
      <c r="K3447" s="19" t="s">
        <v>163</v>
      </c>
      <c r="L3447" s="19">
        <v>1</v>
      </c>
      <c r="M3447" s="19">
        <v>4010427</v>
      </c>
      <c r="N3447" s="19" t="s">
        <v>215</v>
      </c>
      <c r="O3447" s="19">
        <v>39080</v>
      </c>
      <c r="P3447" s="229">
        <v>45632.633437500001</v>
      </c>
      <c r="Q3447" s="19">
        <v>39.08</v>
      </c>
      <c r="R3447" s="19" t="s">
        <v>43</v>
      </c>
      <c r="S3447" s="19" t="s">
        <v>88</v>
      </c>
    </row>
    <row r="3448" spans="1:19" x14ac:dyDescent="0.25">
      <c r="A3448" s="19" t="s">
        <v>88</v>
      </c>
      <c r="B3448" s="19">
        <v>34484319</v>
      </c>
      <c r="C3448" s="19" t="s">
        <v>7581</v>
      </c>
      <c r="D3448" s="19">
        <v>377308</v>
      </c>
      <c r="E3448" s="19">
        <v>4595714</v>
      </c>
      <c r="F3448" s="19">
        <v>41</v>
      </c>
      <c r="G3448" s="36">
        <v>45632</v>
      </c>
      <c r="H3448" s="19">
        <v>0</v>
      </c>
      <c r="I3448" s="19">
        <v>1</v>
      </c>
      <c r="J3448" s="19">
        <v>0</v>
      </c>
      <c r="L3448" s="19">
        <v>1</v>
      </c>
      <c r="O3448" s="19">
        <v>577057</v>
      </c>
      <c r="P3448" s="229">
        <v>45632.640115740738</v>
      </c>
      <c r="Q3448" s="19">
        <v>577.05700000000002</v>
      </c>
      <c r="R3448" s="19" t="s">
        <v>43</v>
      </c>
      <c r="S3448" s="19" t="s">
        <v>88</v>
      </c>
    </row>
    <row r="3449" spans="1:19" x14ac:dyDescent="0.25">
      <c r="A3449" s="19" t="s">
        <v>88</v>
      </c>
      <c r="B3449" s="19">
        <v>34484319</v>
      </c>
      <c r="C3449" s="19" t="s">
        <v>7581</v>
      </c>
      <c r="D3449" s="19">
        <v>377308</v>
      </c>
      <c r="E3449" s="19">
        <v>4595714</v>
      </c>
      <c r="F3449" s="19">
        <v>42</v>
      </c>
      <c r="G3449" s="36">
        <v>45632</v>
      </c>
      <c r="H3449" s="19">
        <v>0</v>
      </c>
      <c r="I3449" s="19">
        <v>0</v>
      </c>
      <c r="J3449" s="19">
        <v>1936</v>
      </c>
      <c r="K3449" s="19" t="s">
        <v>164</v>
      </c>
      <c r="L3449" s="19">
        <v>1</v>
      </c>
      <c r="O3449" s="19">
        <v>6139397</v>
      </c>
      <c r="P3449" s="229">
        <v>45632.711180555554</v>
      </c>
      <c r="Q3449" s="19">
        <v>6139.3969999999999</v>
      </c>
      <c r="R3449" s="19" t="s">
        <v>43</v>
      </c>
      <c r="S3449" s="19" t="s">
        <v>88</v>
      </c>
    </row>
    <row r="3450" spans="1:19" x14ac:dyDescent="0.25">
      <c r="A3450" s="19" t="s">
        <v>88</v>
      </c>
      <c r="B3450" s="19">
        <v>34484319</v>
      </c>
      <c r="C3450" s="19" t="s">
        <v>7581</v>
      </c>
      <c r="D3450" s="19">
        <v>377308</v>
      </c>
      <c r="E3450" s="19">
        <v>4595714</v>
      </c>
      <c r="F3450" s="19">
        <v>43</v>
      </c>
      <c r="G3450" s="36">
        <v>45632</v>
      </c>
      <c r="H3450" s="19">
        <v>0</v>
      </c>
      <c r="I3450" s="19">
        <v>1</v>
      </c>
      <c r="J3450" s="19">
        <v>0</v>
      </c>
      <c r="L3450" s="19">
        <v>1</v>
      </c>
      <c r="O3450" s="19">
        <v>3667700</v>
      </c>
      <c r="P3450" s="229">
        <v>45632.753634259258</v>
      </c>
      <c r="Q3450" s="19">
        <v>3667.7</v>
      </c>
      <c r="R3450" s="19" t="s">
        <v>43</v>
      </c>
      <c r="S3450" s="19" t="s">
        <v>88</v>
      </c>
    </row>
    <row r="3451" spans="1:19" x14ac:dyDescent="0.25">
      <c r="A3451" s="19" t="s">
        <v>88</v>
      </c>
      <c r="B3451" s="19">
        <v>34484319</v>
      </c>
      <c r="C3451" s="19" t="s">
        <v>7581</v>
      </c>
      <c r="D3451" s="19">
        <v>377308</v>
      </c>
      <c r="E3451" s="19">
        <v>4595714</v>
      </c>
      <c r="F3451" s="19">
        <v>44</v>
      </c>
      <c r="G3451" s="36">
        <v>45632</v>
      </c>
      <c r="H3451" s="19">
        <v>0</v>
      </c>
      <c r="I3451" s="19">
        <v>0</v>
      </c>
      <c r="J3451" s="19">
        <v>0</v>
      </c>
      <c r="L3451" s="19">
        <v>2</v>
      </c>
      <c r="O3451" s="19">
        <v>0</v>
      </c>
      <c r="P3451" s="229">
        <v>45632.753634259258</v>
      </c>
      <c r="Q3451" s="19">
        <v>0</v>
      </c>
      <c r="R3451" s="19" t="s">
        <v>43</v>
      </c>
      <c r="S3451" s="19" t="s">
        <v>88</v>
      </c>
    </row>
    <row r="3452" spans="1:19" x14ac:dyDescent="0.25">
      <c r="A3452" s="62" t="s">
        <v>74</v>
      </c>
      <c r="B3452" s="19">
        <v>6966930</v>
      </c>
      <c r="C3452" s="19" t="s">
        <v>578</v>
      </c>
      <c r="D3452" s="19">
        <v>377305</v>
      </c>
      <c r="E3452" s="19">
        <v>4595714</v>
      </c>
      <c r="F3452" s="19">
        <v>1</v>
      </c>
      <c r="G3452" s="36">
        <v>45628</v>
      </c>
      <c r="H3452" s="19">
        <v>0</v>
      </c>
      <c r="I3452" s="19">
        <v>0</v>
      </c>
      <c r="J3452" s="19">
        <v>0</v>
      </c>
      <c r="L3452" s="19">
        <v>0</v>
      </c>
      <c r="O3452" s="19">
        <v>3</v>
      </c>
      <c r="P3452" s="229">
        <v>45627.718148148146</v>
      </c>
      <c r="Q3452" s="19">
        <v>3.0000000000000001E-3</v>
      </c>
      <c r="R3452" s="19" t="s">
        <v>55</v>
      </c>
      <c r="S3452" s="62" t="s">
        <v>74</v>
      </c>
    </row>
    <row r="3453" spans="1:19" x14ac:dyDescent="0.25">
      <c r="A3453" s="62" t="s">
        <v>74</v>
      </c>
      <c r="B3453" s="19">
        <v>6966930</v>
      </c>
      <c r="C3453" s="19" t="s">
        <v>578</v>
      </c>
      <c r="D3453" s="19">
        <v>377305</v>
      </c>
      <c r="E3453" s="19">
        <v>4595714</v>
      </c>
      <c r="F3453" s="19">
        <v>2</v>
      </c>
      <c r="G3453" s="36">
        <v>45628</v>
      </c>
      <c r="H3453" s="19">
        <v>0</v>
      </c>
      <c r="I3453" s="19">
        <v>0</v>
      </c>
      <c r="J3453" s="19">
        <v>0</v>
      </c>
      <c r="L3453" s="19">
        <v>1</v>
      </c>
      <c r="O3453" s="19">
        <v>35733</v>
      </c>
      <c r="P3453" s="229">
        <v>45627.718564814815</v>
      </c>
      <c r="Q3453" s="19">
        <v>35.732999999999997</v>
      </c>
      <c r="R3453" s="19" t="s">
        <v>55</v>
      </c>
      <c r="S3453" s="62" t="s">
        <v>74</v>
      </c>
    </row>
    <row r="3454" spans="1:19" x14ac:dyDescent="0.25">
      <c r="A3454" s="62" t="s">
        <v>74</v>
      </c>
      <c r="B3454" s="19">
        <v>6966930</v>
      </c>
      <c r="C3454" s="19" t="s">
        <v>578</v>
      </c>
      <c r="D3454" s="19">
        <v>377305</v>
      </c>
      <c r="E3454" s="19">
        <v>4595714</v>
      </c>
      <c r="F3454" s="19">
        <v>3</v>
      </c>
      <c r="G3454" s="36">
        <v>45628</v>
      </c>
      <c r="H3454" s="19">
        <v>0</v>
      </c>
      <c r="I3454" s="19">
        <v>0</v>
      </c>
      <c r="J3454" s="19">
        <v>1936</v>
      </c>
      <c r="K3454" s="19" t="s">
        <v>164</v>
      </c>
      <c r="L3454" s="19">
        <v>1</v>
      </c>
      <c r="O3454" s="19">
        <v>28811494</v>
      </c>
      <c r="P3454" s="229">
        <v>45628.052025462966</v>
      </c>
      <c r="Q3454" s="19">
        <v>28811.493999999999</v>
      </c>
      <c r="R3454" s="19" t="s">
        <v>55</v>
      </c>
      <c r="S3454" s="62" t="s">
        <v>74</v>
      </c>
    </row>
    <row r="3455" spans="1:19" x14ac:dyDescent="0.25">
      <c r="A3455" s="62" t="s">
        <v>74</v>
      </c>
      <c r="B3455" s="19">
        <v>6966930</v>
      </c>
      <c r="C3455" s="19" t="s">
        <v>578</v>
      </c>
      <c r="D3455" s="19">
        <v>377305</v>
      </c>
      <c r="E3455" s="19">
        <v>4595714</v>
      </c>
      <c r="F3455" s="19">
        <v>4</v>
      </c>
      <c r="G3455" s="36">
        <v>45628</v>
      </c>
      <c r="H3455" s="19">
        <v>0</v>
      </c>
      <c r="I3455" s="19">
        <v>0</v>
      </c>
      <c r="J3455" s="19">
        <v>0</v>
      </c>
      <c r="L3455" s="19">
        <v>2</v>
      </c>
      <c r="O3455" s="19">
        <v>0</v>
      </c>
      <c r="P3455" s="229">
        <v>45628.052025462966</v>
      </c>
      <c r="Q3455" s="19">
        <v>0</v>
      </c>
      <c r="R3455" s="19" t="s">
        <v>55</v>
      </c>
      <c r="S3455" s="62" t="s">
        <v>74</v>
      </c>
    </row>
    <row r="3456" spans="1:19" x14ac:dyDescent="0.25">
      <c r="A3456" s="62" t="s">
        <v>74</v>
      </c>
      <c r="B3456" s="19">
        <v>6966930</v>
      </c>
      <c r="C3456" s="19" t="s">
        <v>578</v>
      </c>
      <c r="D3456" s="19">
        <v>377305</v>
      </c>
      <c r="E3456" s="19">
        <v>4595714</v>
      </c>
      <c r="F3456" s="19">
        <v>1</v>
      </c>
      <c r="G3456" s="36">
        <v>45631</v>
      </c>
      <c r="H3456" s="19">
        <v>0</v>
      </c>
      <c r="I3456" s="19">
        <v>0</v>
      </c>
      <c r="J3456" s="19">
        <v>0</v>
      </c>
      <c r="L3456" s="19">
        <v>0</v>
      </c>
      <c r="O3456" s="19">
        <v>3</v>
      </c>
      <c r="P3456" s="229">
        <v>45630.801932870374</v>
      </c>
      <c r="Q3456" s="19">
        <v>3.0000000000000001E-3</v>
      </c>
      <c r="R3456" s="19" t="s">
        <v>55</v>
      </c>
      <c r="S3456" s="62" t="s">
        <v>74</v>
      </c>
    </row>
    <row r="3457" spans="1:19" x14ac:dyDescent="0.25">
      <c r="A3457" s="62" t="s">
        <v>74</v>
      </c>
      <c r="B3457" s="19">
        <v>6966930</v>
      </c>
      <c r="C3457" s="19" t="s">
        <v>578</v>
      </c>
      <c r="D3457" s="19">
        <v>377305</v>
      </c>
      <c r="E3457" s="19">
        <v>4595714</v>
      </c>
      <c r="F3457" s="19">
        <v>2</v>
      </c>
      <c r="G3457" s="36">
        <v>45631</v>
      </c>
      <c r="H3457" s="19">
        <v>0</v>
      </c>
      <c r="I3457" s="19">
        <v>0</v>
      </c>
      <c r="J3457" s="19">
        <v>0</v>
      </c>
      <c r="L3457" s="19">
        <v>1</v>
      </c>
      <c r="O3457" s="19">
        <v>15457</v>
      </c>
      <c r="P3457" s="229">
        <v>45630.802106481482</v>
      </c>
      <c r="Q3457" s="19">
        <v>15.457000000000001</v>
      </c>
      <c r="R3457" s="19" t="s">
        <v>55</v>
      </c>
      <c r="S3457" s="62" t="s">
        <v>74</v>
      </c>
    </row>
    <row r="3458" spans="1:19" x14ac:dyDescent="0.25">
      <c r="A3458" s="62" t="s">
        <v>74</v>
      </c>
      <c r="B3458" s="19">
        <v>6966930</v>
      </c>
      <c r="C3458" s="19" t="s">
        <v>578</v>
      </c>
      <c r="D3458" s="19">
        <v>377305</v>
      </c>
      <c r="E3458" s="19">
        <v>4595714</v>
      </c>
      <c r="F3458" s="19">
        <v>3</v>
      </c>
      <c r="G3458" s="36">
        <v>45631</v>
      </c>
      <c r="H3458" s="19">
        <v>0</v>
      </c>
      <c r="I3458" s="19">
        <v>0</v>
      </c>
      <c r="J3458" s="19">
        <v>1936</v>
      </c>
      <c r="K3458" s="19" t="s">
        <v>164</v>
      </c>
      <c r="L3458" s="19">
        <v>1</v>
      </c>
      <c r="O3458" s="19">
        <v>17963600</v>
      </c>
      <c r="P3458" s="229">
        <v>45631.010023148148</v>
      </c>
      <c r="Q3458" s="19">
        <v>17963.599999999999</v>
      </c>
      <c r="R3458" s="19" t="s">
        <v>55</v>
      </c>
      <c r="S3458" s="62" t="s">
        <v>74</v>
      </c>
    </row>
    <row r="3459" spans="1:19" x14ac:dyDescent="0.25">
      <c r="A3459" s="62" t="s">
        <v>74</v>
      </c>
      <c r="B3459" s="19">
        <v>6966930</v>
      </c>
      <c r="C3459" s="19" t="s">
        <v>578</v>
      </c>
      <c r="D3459" s="19">
        <v>377305</v>
      </c>
      <c r="E3459" s="19">
        <v>4595714</v>
      </c>
      <c r="F3459" s="19">
        <v>4</v>
      </c>
      <c r="G3459" s="36">
        <v>45631</v>
      </c>
      <c r="H3459" s="19">
        <v>0</v>
      </c>
      <c r="I3459" s="19">
        <v>0</v>
      </c>
      <c r="J3459" s="19">
        <v>0</v>
      </c>
      <c r="L3459" s="19">
        <v>2</v>
      </c>
      <c r="O3459" s="19">
        <v>0</v>
      </c>
      <c r="P3459" s="229">
        <v>45631.010023148148</v>
      </c>
      <c r="Q3459" s="19">
        <v>0</v>
      </c>
      <c r="R3459" s="19" t="s">
        <v>55</v>
      </c>
      <c r="S3459" s="62" t="s">
        <v>74</v>
      </c>
    </row>
    <row r="3460" spans="1:19" x14ac:dyDescent="0.25">
      <c r="A3460" s="62" t="s">
        <v>2249</v>
      </c>
      <c r="B3460" s="19">
        <v>19408590</v>
      </c>
      <c r="C3460" s="19" t="s">
        <v>7613</v>
      </c>
      <c r="D3460" s="19">
        <v>377300</v>
      </c>
      <c r="E3460" s="19">
        <v>4595714</v>
      </c>
      <c r="F3460" s="19">
        <v>1</v>
      </c>
      <c r="G3460" s="36">
        <v>45628</v>
      </c>
      <c r="H3460" s="19">
        <v>0</v>
      </c>
      <c r="I3460" s="19">
        <v>0</v>
      </c>
      <c r="J3460" s="19">
        <v>0</v>
      </c>
      <c r="L3460" s="19">
        <v>0</v>
      </c>
      <c r="O3460" s="19">
        <v>0</v>
      </c>
      <c r="P3460" s="229">
        <v>45628.100972222222</v>
      </c>
      <c r="Q3460" s="19">
        <v>0</v>
      </c>
      <c r="R3460" s="19" t="s">
        <v>52</v>
      </c>
      <c r="S3460" s="62" t="s">
        <v>2249</v>
      </c>
    </row>
    <row r="3461" spans="1:19" x14ac:dyDescent="0.25">
      <c r="A3461" s="62" t="s">
        <v>2249</v>
      </c>
      <c r="B3461" s="19">
        <v>19408590</v>
      </c>
      <c r="C3461" s="19" t="s">
        <v>7613</v>
      </c>
      <c r="D3461" s="19">
        <v>377300</v>
      </c>
      <c r="E3461" s="19">
        <v>4595714</v>
      </c>
      <c r="F3461" s="19">
        <v>2</v>
      </c>
      <c r="G3461" s="36">
        <v>45628</v>
      </c>
      <c r="H3461" s="19">
        <v>0</v>
      </c>
      <c r="I3461" s="19">
        <v>0</v>
      </c>
      <c r="J3461" s="19">
        <v>0</v>
      </c>
      <c r="L3461" s="19">
        <v>1</v>
      </c>
      <c r="O3461" s="19">
        <v>26207</v>
      </c>
      <c r="P3461" s="229">
        <v>45628.101273148146</v>
      </c>
      <c r="Q3461" s="19">
        <v>26.207000000000001</v>
      </c>
      <c r="R3461" s="19" t="s">
        <v>52</v>
      </c>
      <c r="S3461" s="62" t="s">
        <v>2249</v>
      </c>
    </row>
    <row r="3462" spans="1:19" x14ac:dyDescent="0.25">
      <c r="A3462" s="62" t="s">
        <v>2249</v>
      </c>
      <c r="B3462" s="19">
        <v>19408590</v>
      </c>
      <c r="C3462" s="19" t="s">
        <v>7613</v>
      </c>
      <c r="D3462" s="19">
        <v>377300</v>
      </c>
      <c r="E3462" s="19">
        <v>4595714</v>
      </c>
      <c r="F3462" s="19">
        <v>3</v>
      </c>
      <c r="G3462" s="36">
        <v>45628</v>
      </c>
      <c r="H3462" s="19">
        <v>0</v>
      </c>
      <c r="I3462" s="19">
        <v>1</v>
      </c>
      <c r="J3462" s="19">
        <v>0</v>
      </c>
      <c r="L3462" s="19">
        <v>1</v>
      </c>
      <c r="O3462" s="19">
        <v>15067</v>
      </c>
      <c r="P3462" s="229">
        <v>45628.101458333331</v>
      </c>
      <c r="Q3462" s="19">
        <v>15.067</v>
      </c>
      <c r="R3462" s="19" t="s">
        <v>52</v>
      </c>
      <c r="S3462" s="62" t="s">
        <v>2249</v>
      </c>
    </row>
    <row r="3463" spans="1:19" x14ac:dyDescent="0.25">
      <c r="A3463" s="62" t="s">
        <v>2249</v>
      </c>
      <c r="B3463" s="19">
        <v>19408590</v>
      </c>
      <c r="C3463" s="19" t="s">
        <v>7613</v>
      </c>
      <c r="D3463" s="19">
        <v>377300</v>
      </c>
      <c r="E3463" s="19">
        <v>4595714</v>
      </c>
      <c r="F3463" s="19">
        <v>4</v>
      </c>
      <c r="G3463" s="36">
        <v>45628</v>
      </c>
      <c r="H3463" s="19">
        <v>1</v>
      </c>
      <c r="I3463" s="19">
        <v>0</v>
      </c>
      <c r="J3463" s="19">
        <v>0</v>
      </c>
      <c r="L3463" s="19">
        <v>1</v>
      </c>
      <c r="M3463" s="19">
        <v>431936</v>
      </c>
      <c r="N3463" s="19" t="s">
        <v>223</v>
      </c>
      <c r="O3463" s="19">
        <v>44273</v>
      </c>
      <c r="P3463" s="229">
        <v>45628.101967592593</v>
      </c>
      <c r="Q3463" s="19">
        <v>44.273000000000003</v>
      </c>
      <c r="R3463" s="19" t="s">
        <v>52</v>
      </c>
      <c r="S3463" s="62" t="s">
        <v>2249</v>
      </c>
    </row>
    <row r="3464" spans="1:19" x14ac:dyDescent="0.25">
      <c r="A3464" s="62" t="s">
        <v>2249</v>
      </c>
      <c r="B3464" s="19">
        <v>19408590</v>
      </c>
      <c r="C3464" s="19" t="s">
        <v>7613</v>
      </c>
      <c r="D3464" s="19">
        <v>377300</v>
      </c>
      <c r="E3464" s="19">
        <v>4595714</v>
      </c>
      <c r="F3464" s="19">
        <v>5</v>
      </c>
      <c r="G3464" s="36">
        <v>45628</v>
      </c>
      <c r="H3464" s="19">
        <v>0</v>
      </c>
      <c r="I3464" s="19">
        <v>0</v>
      </c>
      <c r="J3464" s="19">
        <v>1938</v>
      </c>
      <c r="K3464" s="19" t="s">
        <v>163</v>
      </c>
      <c r="L3464" s="19">
        <v>1</v>
      </c>
      <c r="M3464" s="19">
        <v>431936</v>
      </c>
      <c r="N3464" s="19" t="s">
        <v>223</v>
      </c>
      <c r="O3464" s="19">
        <v>22807</v>
      </c>
      <c r="P3464" s="229">
        <v>45628.102233796293</v>
      </c>
      <c r="Q3464" s="19">
        <v>22.806999999999999</v>
      </c>
      <c r="R3464" s="19" t="s">
        <v>52</v>
      </c>
      <c r="S3464" s="62" t="s">
        <v>2249</v>
      </c>
    </row>
    <row r="3465" spans="1:19" x14ac:dyDescent="0.25">
      <c r="A3465" s="62" t="s">
        <v>2249</v>
      </c>
      <c r="B3465" s="19">
        <v>19408590</v>
      </c>
      <c r="C3465" s="19" t="s">
        <v>7613</v>
      </c>
      <c r="D3465" s="19">
        <v>377300</v>
      </c>
      <c r="E3465" s="19">
        <v>4595714</v>
      </c>
      <c r="F3465" s="19">
        <v>6</v>
      </c>
      <c r="G3465" s="36">
        <v>45628</v>
      </c>
      <c r="H3465" s="19">
        <v>0</v>
      </c>
      <c r="I3465" s="19">
        <v>1</v>
      </c>
      <c r="J3465" s="19">
        <v>0</v>
      </c>
      <c r="L3465" s="19">
        <v>1</v>
      </c>
      <c r="O3465" s="19">
        <v>277083</v>
      </c>
      <c r="P3465" s="229">
        <v>45628.105439814812</v>
      </c>
      <c r="Q3465" s="19">
        <v>277.08300000000003</v>
      </c>
      <c r="R3465" s="19" t="s">
        <v>52</v>
      </c>
      <c r="S3465" s="62" t="s">
        <v>2249</v>
      </c>
    </row>
    <row r="3466" spans="1:19" x14ac:dyDescent="0.25">
      <c r="A3466" s="62" t="s">
        <v>2249</v>
      </c>
      <c r="B3466" s="19">
        <v>19408590</v>
      </c>
      <c r="C3466" s="19" t="s">
        <v>7613</v>
      </c>
      <c r="D3466" s="19">
        <v>377300</v>
      </c>
      <c r="E3466" s="19">
        <v>4595714</v>
      </c>
      <c r="F3466" s="19">
        <v>7</v>
      </c>
      <c r="G3466" s="36">
        <v>45628</v>
      </c>
      <c r="H3466" s="19">
        <v>0</v>
      </c>
      <c r="I3466" s="19">
        <v>0</v>
      </c>
      <c r="J3466" s="19">
        <v>-3</v>
      </c>
      <c r="K3466" s="19" t="s">
        <v>185</v>
      </c>
      <c r="L3466" s="19">
        <v>1</v>
      </c>
      <c r="O3466" s="19">
        <v>10157</v>
      </c>
      <c r="P3466" s="229">
        <v>45628.105555555558</v>
      </c>
      <c r="Q3466" s="19">
        <v>10.157</v>
      </c>
      <c r="R3466" s="19" t="s">
        <v>52</v>
      </c>
      <c r="S3466" s="62" t="s">
        <v>2249</v>
      </c>
    </row>
    <row r="3467" spans="1:19" x14ac:dyDescent="0.25">
      <c r="A3467" s="62" t="s">
        <v>2249</v>
      </c>
      <c r="B3467" s="19">
        <v>19408590</v>
      </c>
      <c r="C3467" s="19" t="s">
        <v>7613</v>
      </c>
      <c r="D3467" s="19">
        <v>377300</v>
      </c>
      <c r="E3467" s="19">
        <v>4595714</v>
      </c>
      <c r="F3467" s="19">
        <v>8</v>
      </c>
      <c r="G3467" s="36">
        <v>45628</v>
      </c>
      <c r="H3467" s="19">
        <v>1</v>
      </c>
      <c r="I3467" s="19">
        <v>0</v>
      </c>
      <c r="J3467" s="19">
        <v>0</v>
      </c>
      <c r="L3467" s="19">
        <v>1</v>
      </c>
      <c r="M3467" s="19">
        <v>4010454</v>
      </c>
      <c r="N3467" s="19" t="s">
        <v>218</v>
      </c>
      <c r="O3467" s="19">
        <v>911953</v>
      </c>
      <c r="P3467" s="229">
        <v>45628.116111111114</v>
      </c>
      <c r="Q3467" s="19">
        <v>911.95299999999997</v>
      </c>
      <c r="R3467" s="19" t="s">
        <v>52</v>
      </c>
      <c r="S3467" s="62" t="s">
        <v>2249</v>
      </c>
    </row>
    <row r="3468" spans="1:19" x14ac:dyDescent="0.25">
      <c r="A3468" s="62" t="s">
        <v>2249</v>
      </c>
      <c r="B3468" s="19">
        <v>19408590</v>
      </c>
      <c r="C3468" s="19" t="s">
        <v>7613</v>
      </c>
      <c r="D3468" s="19">
        <v>377300</v>
      </c>
      <c r="E3468" s="19">
        <v>4595714</v>
      </c>
      <c r="F3468" s="19">
        <v>9</v>
      </c>
      <c r="G3468" s="36">
        <v>45628</v>
      </c>
      <c r="H3468" s="19">
        <v>0</v>
      </c>
      <c r="I3468" s="19">
        <v>0</v>
      </c>
      <c r="J3468" s="19">
        <v>1938</v>
      </c>
      <c r="K3468" s="19" t="s">
        <v>163</v>
      </c>
      <c r="L3468" s="19">
        <v>1</v>
      </c>
      <c r="M3468" s="19">
        <v>4010454</v>
      </c>
      <c r="N3468" s="19" t="s">
        <v>218</v>
      </c>
      <c r="O3468" s="19">
        <v>6650</v>
      </c>
      <c r="P3468" s="229">
        <v>45628.116180555553</v>
      </c>
      <c r="Q3468" s="19">
        <v>6.65</v>
      </c>
      <c r="R3468" s="19" t="s">
        <v>52</v>
      </c>
      <c r="S3468" s="62" t="s">
        <v>2249</v>
      </c>
    </row>
    <row r="3469" spans="1:19" x14ac:dyDescent="0.25">
      <c r="A3469" s="62" t="s">
        <v>2249</v>
      </c>
      <c r="B3469" s="19">
        <v>19408590</v>
      </c>
      <c r="C3469" s="19" t="s">
        <v>7613</v>
      </c>
      <c r="D3469" s="19">
        <v>377300</v>
      </c>
      <c r="E3469" s="19">
        <v>4595714</v>
      </c>
      <c r="F3469" s="19">
        <v>10</v>
      </c>
      <c r="G3469" s="36">
        <v>45628</v>
      </c>
      <c r="H3469" s="19">
        <v>0</v>
      </c>
      <c r="I3469" s="19">
        <v>1</v>
      </c>
      <c r="J3469" s="19">
        <v>0</v>
      </c>
      <c r="L3469" s="19">
        <v>1</v>
      </c>
      <c r="O3469" s="19">
        <v>816590</v>
      </c>
      <c r="P3469" s="229">
        <v>45628.125636574077</v>
      </c>
      <c r="Q3469" s="19">
        <v>816.59</v>
      </c>
      <c r="R3469" s="19" t="s">
        <v>52</v>
      </c>
      <c r="S3469" s="62" t="s">
        <v>2249</v>
      </c>
    </row>
    <row r="3470" spans="1:19" x14ac:dyDescent="0.25">
      <c r="A3470" s="62" t="s">
        <v>2249</v>
      </c>
      <c r="B3470" s="19">
        <v>19408590</v>
      </c>
      <c r="C3470" s="19" t="s">
        <v>7613</v>
      </c>
      <c r="D3470" s="19">
        <v>377300</v>
      </c>
      <c r="E3470" s="19">
        <v>4595714</v>
      </c>
      <c r="F3470" s="19">
        <v>11</v>
      </c>
      <c r="G3470" s="36">
        <v>45628</v>
      </c>
      <c r="H3470" s="19">
        <v>0</v>
      </c>
      <c r="I3470" s="19">
        <v>0</v>
      </c>
      <c r="J3470" s="19">
        <v>-3</v>
      </c>
      <c r="K3470" s="19" t="s">
        <v>185</v>
      </c>
      <c r="L3470" s="19">
        <v>1</v>
      </c>
      <c r="O3470" s="19">
        <v>8067</v>
      </c>
      <c r="P3470" s="229">
        <v>45628.12572916667</v>
      </c>
      <c r="Q3470" s="19">
        <v>8.0670000000000002</v>
      </c>
      <c r="R3470" s="19" t="s">
        <v>52</v>
      </c>
      <c r="S3470" s="62" t="s">
        <v>2249</v>
      </c>
    </row>
    <row r="3471" spans="1:19" x14ac:dyDescent="0.25">
      <c r="A3471" s="62" t="s">
        <v>2249</v>
      </c>
      <c r="B3471" s="19">
        <v>19408590</v>
      </c>
      <c r="C3471" s="19" t="s">
        <v>7613</v>
      </c>
      <c r="D3471" s="19">
        <v>377300</v>
      </c>
      <c r="E3471" s="19">
        <v>4595714</v>
      </c>
      <c r="F3471" s="19">
        <v>12</v>
      </c>
      <c r="G3471" s="36">
        <v>45628</v>
      </c>
      <c r="H3471" s="19">
        <v>1</v>
      </c>
      <c r="I3471" s="19">
        <v>0</v>
      </c>
      <c r="J3471" s="19">
        <v>0</v>
      </c>
      <c r="L3471" s="19">
        <v>1</v>
      </c>
      <c r="M3471" s="19">
        <v>4010454</v>
      </c>
      <c r="N3471" s="19" t="s">
        <v>218</v>
      </c>
      <c r="O3471" s="19">
        <v>310033</v>
      </c>
      <c r="P3471" s="229">
        <v>45628.129317129627</v>
      </c>
      <c r="Q3471" s="19">
        <v>310.03300000000002</v>
      </c>
      <c r="R3471" s="19" t="s">
        <v>52</v>
      </c>
      <c r="S3471" s="62" t="s">
        <v>2249</v>
      </c>
    </row>
    <row r="3472" spans="1:19" x14ac:dyDescent="0.25">
      <c r="A3472" s="62" t="s">
        <v>2249</v>
      </c>
      <c r="B3472" s="19">
        <v>19408590</v>
      </c>
      <c r="C3472" s="19" t="s">
        <v>7613</v>
      </c>
      <c r="D3472" s="19">
        <v>377300</v>
      </c>
      <c r="E3472" s="19">
        <v>4595714</v>
      </c>
      <c r="F3472" s="19">
        <v>13</v>
      </c>
      <c r="G3472" s="36">
        <v>45628</v>
      </c>
      <c r="H3472" s="19">
        <v>0</v>
      </c>
      <c r="I3472" s="19">
        <v>0</v>
      </c>
      <c r="J3472" s="19">
        <v>1938</v>
      </c>
      <c r="K3472" s="19" t="s">
        <v>163</v>
      </c>
      <c r="L3472" s="19">
        <v>1</v>
      </c>
      <c r="M3472" s="19">
        <v>4010454</v>
      </c>
      <c r="N3472" s="19" t="s">
        <v>218</v>
      </c>
      <c r="O3472" s="19">
        <v>2773</v>
      </c>
      <c r="P3472" s="229">
        <v>45628.129351851851</v>
      </c>
      <c r="Q3472" s="19">
        <v>2.7730000000000001</v>
      </c>
      <c r="R3472" s="19" t="s">
        <v>52</v>
      </c>
      <c r="S3472" s="62" t="s">
        <v>2249</v>
      </c>
    </row>
    <row r="3473" spans="1:19" x14ac:dyDescent="0.25">
      <c r="A3473" s="62" t="s">
        <v>2249</v>
      </c>
      <c r="B3473" s="19">
        <v>19408590</v>
      </c>
      <c r="C3473" s="19" t="s">
        <v>7613</v>
      </c>
      <c r="D3473" s="19">
        <v>377300</v>
      </c>
      <c r="E3473" s="19">
        <v>4595714</v>
      </c>
      <c r="F3473" s="19">
        <v>14</v>
      </c>
      <c r="G3473" s="36">
        <v>45628</v>
      </c>
      <c r="H3473" s="19">
        <v>0</v>
      </c>
      <c r="I3473" s="19">
        <v>1</v>
      </c>
      <c r="J3473" s="19">
        <v>0</v>
      </c>
      <c r="L3473" s="19">
        <v>1</v>
      </c>
      <c r="O3473" s="19">
        <v>117</v>
      </c>
      <c r="P3473" s="229">
        <v>45628.129351851851</v>
      </c>
      <c r="Q3473" s="19">
        <v>0.11700000000000001</v>
      </c>
      <c r="R3473" s="19" t="s">
        <v>52</v>
      </c>
      <c r="S3473" s="62" t="s">
        <v>2249</v>
      </c>
    </row>
    <row r="3474" spans="1:19" x14ac:dyDescent="0.25">
      <c r="A3474" s="62" t="s">
        <v>2249</v>
      </c>
      <c r="B3474" s="19">
        <v>19408590</v>
      </c>
      <c r="C3474" s="19" t="s">
        <v>7613</v>
      </c>
      <c r="D3474" s="19">
        <v>377300</v>
      </c>
      <c r="E3474" s="19">
        <v>4595714</v>
      </c>
      <c r="F3474" s="19">
        <v>15</v>
      </c>
      <c r="G3474" s="36">
        <v>45628</v>
      </c>
      <c r="H3474" s="19">
        <v>1</v>
      </c>
      <c r="I3474" s="19">
        <v>0</v>
      </c>
      <c r="J3474" s="19">
        <v>0</v>
      </c>
      <c r="L3474" s="19">
        <v>1</v>
      </c>
      <c r="M3474" s="19">
        <v>431936</v>
      </c>
      <c r="N3474" s="19" t="s">
        <v>223</v>
      </c>
      <c r="O3474" s="19">
        <v>1198610</v>
      </c>
      <c r="P3474" s="229">
        <v>45628.143229166664</v>
      </c>
      <c r="Q3474" s="19">
        <v>1198.6099999999999</v>
      </c>
      <c r="R3474" s="19" t="s">
        <v>52</v>
      </c>
      <c r="S3474" s="62" t="s">
        <v>2249</v>
      </c>
    </row>
    <row r="3475" spans="1:19" x14ac:dyDescent="0.25">
      <c r="A3475" s="62" t="s">
        <v>2249</v>
      </c>
      <c r="B3475" s="19">
        <v>19408590</v>
      </c>
      <c r="C3475" s="19" t="s">
        <v>7613</v>
      </c>
      <c r="D3475" s="19">
        <v>377300</v>
      </c>
      <c r="E3475" s="19">
        <v>4595714</v>
      </c>
      <c r="F3475" s="19">
        <v>16</v>
      </c>
      <c r="G3475" s="36">
        <v>45628</v>
      </c>
      <c r="H3475" s="19">
        <v>0</v>
      </c>
      <c r="I3475" s="19">
        <v>0</v>
      </c>
      <c r="J3475" s="19">
        <v>1938</v>
      </c>
      <c r="K3475" s="19" t="s">
        <v>163</v>
      </c>
      <c r="L3475" s="19">
        <v>1</v>
      </c>
      <c r="M3475" s="19">
        <v>431936</v>
      </c>
      <c r="N3475" s="19" t="s">
        <v>223</v>
      </c>
      <c r="O3475" s="19">
        <v>9163</v>
      </c>
      <c r="P3475" s="229">
        <v>45628.143333333333</v>
      </c>
      <c r="Q3475" s="19">
        <v>9.1630000000000003</v>
      </c>
      <c r="R3475" s="19" t="s">
        <v>52</v>
      </c>
      <c r="S3475" s="62" t="s">
        <v>2249</v>
      </c>
    </row>
    <row r="3476" spans="1:19" x14ac:dyDescent="0.25">
      <c r="A3476" s="62" t="s">
        <v>2249</v>
      </c>
      <c r="B3476" s="19">
        <v>19408590</v>
      </c>
      <c r="C3476" s="19" t="s">
        <v>7613</v>
      </c>
      <c r="D3476" s="19">
        <v>377300</v>
      </c>
      <c r="E3476" s="19">
        <v>4595714</v>
      </c>
      <c r="F3476" s="19">
        <v>17</v>
      </c>
      <c r="G3476" s="36">
        <v>45628</v>
      </c>
      <c r="H3476" s="19">
        <v>0</v>
      </c>
      <c r="I3476" s="19">
        <v>1</v>
      </c>
      <c r="J3476" s="19">
        <v>0</v>
      </c>
      <c r="L3476" s="19">
        <v>1</v>
      </c>
      <c r="O3476" s="19">
        <v>1479327</v>
      </c>
      <c r="P3476" s="229">
        <v>45628.160451388889</v>
      </c>
      <c r="Q3476" s="19">
        <v>1479.327</v>
      </c>
      <c r="R3476" s="19" t="s">
        <v>52</v>
      </c>
      <c r="S3476" s="62" t="s">
        <v>2249</v>
      </c>
    </row>
    <row r="3477" spans="1:19" x14ac:dyDescent="0.25">
      <c r="A3477" s="62" t="s">
        <v>2249</v>
      </c>
      <c r="B3477" s="19">
        <v>19408590</v>
      </c>
      <c r="C3477" s="19" t="s">
        <v>7613</v>
      </c>
      <c r="D3477" s="19">
        <v>377300</v>
      </c>
      <c r="E3477" s="19">
        <v>4595714</v>
      </c>
      <c r="F3477" s="19">
        <v>18</v>
      </c>
      <c r="G3477" s="36">
        <v>45628</v>
      </c>
      <c r="H3477" s="19">
        <v>0</v>
      </c>
      <c r="I3477" s="19">
        <v>0</v>
      </c>
      <c r="J3477" s="19">
        <v>-3</v>
      </c>
      <c r="K3477" s="19" t="s">
        <v>185</v>
      </c>
      <c r="L3477" s="19">
        <v>1</v>
      </c>
      <c r="O3477" s="19">
        <v>8610</v>
      </c>
      <c r="P3477" s="229">
        <v>45628.160555555558</v>
      </c>
      <c r="Q3477" s="19">
        <v>8.61</v>
      </c>
      <c r="R3477" s="19" t="s">
        <v>52</v>
      </c>
      <c r="S3477" s="62" t="s">
        <v>2249</v>
      </c>
    </row>
    <row r="3478" spans="1:19" x14ac:dyDescent="0.25">
      <c r="A3478" s="62" t="s">
        <v>2249</v>
      </c>
      <c r="B3478" s="19">
        <v>19408590</v>
      </c>
      <c r="C3478" s="19" t="s">
        <v>7613</v>
      </c>
      <c r="D3478" s="19">
        <v>377300</v>
      </c>
      <c r="E3478" s="19">
        <v>4595714</v>
      </c>
      <c r="F3478" s="19">
        <v>19</v>
      </c>
      <c r="G3478" s="36">
        <v>45628</v>
      </c>
      <c r="H3478" s="19">
        <v>1</v>
      </c>
      <c r="I3478" s="19">
        <v>0</v>
      </c>
      <c r="J3478" s="19">
        <v>0</v>
      </c>
      <c r="L3478" s="19">
        <v>1</v>
      </c>
      <c r="M3478" s="19">
        <v>4010454</v>
      </c>
      <c r="N3478" s="19" t="s">
        <v>218</v>
      </c>
      <c r="O3478" s="19">
        <v>229597</v>
      </c>
      <c r="P3478" s="229">
        <v>45628.163206018522</v>
      </c>
      <c r="Q3478" s="19">
        <v>229.59700000000001</v>
      </c>
      <c r="R3478" s="19" t="s">
        <v>52</v>
      </c>
      <c r="S3478" s="62" t="s">
        <v>2249</v>
      </c>
    </row>
    <row r="3479" spans="1:19" x14ac:dyDescent="0.25">
      <c r="A3479" s="62" t="s">
        <v>2249</v>
      </c>
      <c r="B3479" s="19">
        <v>19408590</v>
      </c>
      <c r="C3479" s="19" t="s">
        <v>7613</v>
      </c>
      <c r="D3479" s="19">
        <v>377300</v>
      </c>
      <c r="E3479" s="19">
        <v>4595714</v>
      </c>
      <c r="F3479" s="19">
        <v>20</v>
      </c>
      <c r="G3479" s="36">
        <v>45628</v>
      </c>
      <c r="H3479" s="19">
        <v>0</v>
      </c>
      <c r="I3479" s="19">
        <v>0</v>
      </c>
      <c r="J3479" s="19">
        <v>1938</v>
      </c>
      <c r="K3479" s="19" t="s">
        <v>163</v>
      </c>
      <c r="L3479" s="19">
        <v>1</v>
      </c>
      <c r="M3479" s="19">
        <v>4010454</v>
      </c>
      <c r="N3479" s="19" t="s">
        <v>218</v>
      </c>
      <c r="O3479" s="19">
        <v>19596</v>
      </c>
      <c r="P3479" s="229">
        <v>45628.163437499999</v>
      </c>
      <c r="Q3479" s="19">
        <v>19.596</v>
      </c>
      <c r="R3479" s="19" t="s">
        <v>52</v>
      </c>
      <c r="S3479" s="62" t="s">
        <v>2249</v>
      </c>
    </row>
    <row r="3480" spans="1:19" x14ac:dyDescent="0.25">
      <c r="A3480" s="62" t="s">
        <v>2249</v>
      </c>
      <c r="B3480" s="19">
        <v>19408590</v>
      </c>
      <c r="C3480" s="19" t="s">
        <v>7613</v>
      </c>
      <c r="D3480" s="19">
        <v>377300</v>
      </c>
      <c r="E3480" s="19">
        <v>4595714</v>
      </c>
      <c r="F3480" s="19">
        <v>21</v>
      </c>
      <c r="G3480" s="36">
        <v>45628</v>
      </c>
      <c r="H3480" s="19">
        <v>0</v>
      </c>
      <c r="I3480" s="19">
        <v>1</v>
      </c>
      <c r="J3480" s="19">
        <v>0</v>
      </c>
      <c r="L3480" s="19">
        <v>1</v>
      </c>
      <c r="O3480" s="19">
        <v>135974</v>
      </c>
      <c r="P3480" s="229">
        <v>45628.165011574078</v>
      </c>
      <c r="Q3480" s="19">
        <v>135.97399999999999</v>
      </c>
      <c r="R3480" s="19" t="s">
        <v>52</v>
      </c>
      <c r="S3480" s="62" t="s">
        <v>2249</v>
      </c>
    </row>
    <row r="3481" spans="1:19" x14ac:dyDescent="0.25">
      <c r="A3481" s="62" t="s">
        <v>2249</v>
      </c>
      <c r="B3481" s="19">
        <v>19408590</v>
      </c>
      <c r="C3481" s="19" t="s">
        <v>7613</v>
      </c>
      <c r="D3481" s="19">
        <v>377300</v>
      </c>
      <c r="E3481" s="19">
        <v>4595714</v>
      </c>
      <c r="F3481" s="19">
        <v>22</v>
      </c>
      <c r="G3481" s="36">
        <v>45628</v>
      </c>
      <c r="H3481" s="19">
        <v>0</v>
      </c>
      <c r="I3481" s="19">
        <v>0</v>
      </c>
      <c r="J3481" s="19">
        <v>1934</v>
      </c>
      <c r="K3481" s="19" t="s">
        <v>160</v>
      </c>
      <c r="L3481" s="19">
        <v>1</v>
      </c>
      <c r="O3481" s="19">
        <v>419703</v>
      </c>
      <c r="P3481" s="229">
        <v>45628.169872685183</v>
      </c>
      <c r="Q3481" s="19">
        <v>419.70299999999997</v>
      </c>
      <c r="R3481" s="19" t="s">
        <v>52</v>
      </c>
      <c r="S3481" s="62" t="s">
        <v>2249</v>
      </c>
    </row>
    <row r="3482" spans="1:19" x14ac:dyDescent="0.25">
      <c r="A3482" s="62" t="s">
        <v>2249</v>
      </c>
      <c r="B3482" s="19">
        <v>19408590</v>
      </c>
      <c r="C3482" s="19" t="s">
        <v>7613</v>
      </c>
      <c r="D3482" s="19">
        <v>377300</v>
      </c>
      <c r="E3482" s="19">
        <v>4595714</v>
      </c>
      <c r="F3482" s="19">
        <v>23</v>
      </c>
      <c r="G3482" s="36">
        <v>45628</v>
      </c>
      <c r="H3482" s="19">
        <v>0</v>
      </c>
      <c r="I3482" s="19">
        <v>1</v>
      </c>
      <c r="J3482" s="19">
        <v>0</v>
      </c>
      <c r="L3482" s="19">
        <v>1</v>
      </c>
      <c r="O3482" s="19">
        <v>1076950</v>
      </c>
      <c r="P3482" s="229">
        <v>45628.182337962964</v>
      </c>
      <c r="Q3482" s="19">
        <v>1076.95</v>
      </c>
      <c r="R3482" s="19" t="s">
        <v>52</v>
      </c>
      <c r="S3482" s="62" t="s">
        <v>2249</v>
      </c>
    </row>
    <row r="3483" spans="1:19" x14ac:dyDescent="0.25">
      <c r="A3483" s="62" t="s">
        <v>2249</v>
      </c>
      <c r="B3483" s="19">
        <v>19408590</v>
      </c>
      <c r="C3483" s="19" t="s">
        <v>7613</v>
      </c>
      <c r="D3483" s="19">
        <v>377300</v>
      </c>
      <c r="E3483" s="19">
        <v>4595714</v>
      </c>
      <c r="F3483" s="19">
        <v>24</v>
      </c>
      <c r="G3483" s="36">
        <v>45628</v>
      </c>
      <c r="H3483" s="19">
        <v>1</v>
      </c>
      <c r="I3483" s="19">
        <v>0</v>
      </c>
      <c r="J3483" s="19">
        <v>0</v>
      </c>
      <c r="L3483" s="19">
        <v>1</v>
      </c>
      <c r="M3483" s="19">
        <v>431936</v>
      </c>
      <c r="N3483" s="19" t="s">
        <v>223</v>
      </c>
      <c r="O3483" s="19">
        <v>467407</v>
      </c>
      <c r="P3483" s="229">
        <v>45628.187743055554</v>
      </c>
      <c r="Q3483" s="19">
        <v>467.40699999999998</v>
      </c>
      <c r="R3483" s="19" t="s">
        <v>52</v>
      </c>
      <c r="S3483" s="62" t="s">
        <v>2249</v>
      </c>
    </row>
    <row r="3484" spans="1:19" x14ac:dyDescent="0.25">
      <c r="A3484" s="62" t="s">
        <v>2249</v>
      </c>
      <c r="B3484" s="19">
        <v>19408590</v>
      </c>
      <c r="C3484" s="19" t="s">
        <v>7613</v>
      </c>
      <c r="D3484" s="19">
        <v>377300</v>
      </c>
      <c r="E3484" s="19">
        <v>4595714</v>
      </c>
      <c r="F3484" s="19">
        <v>25</v>
      </c>
      <c r="G3484" s="36">
        <v>45628</v>
      </c>
      <c r="H3484" s="19">
        <v>0</v>
      </c>
      <c r="I3484" s="19">
        <v>0</v>
      </c>
      <c r="J3484" s="19">
        <v>1938</v>
      </c>
      <c r="K3484" s="19" t="s">
        <v>163</v>
      </c>
      <c r="L3484" s="19">
        <v>1</v>
      </c>
      <c r="M3484" s="19">
        <v>431936</v>
      </c>
      <c r="N3484" s="19" t="s">
        <v>223</v>
      </c>
      <c r="O3484" s="19">
        <v>32826</v>
      </c>
      <c r="P3484" s="229">
        <v>45628.188125000001</v>
      </c>
      <c r="Q3484" s="19">
        <v>32.826000000000001</v>
      </c>
      <c r="R3484" s="19" t="s">
        <v>52</v>
      </c>
      <c r="S3484" s="62" t="s">
        <v>2249</v>
      </c>
    </row>
    <row r="3485" spans="1:19" x14ac:dyDescent="0.25">
      <c r="A3485" s="62" t="s">
        <v>2249</v>
      </c>
      <c r="B3485" s="19">
        <v>19408590</v>
      </c>
      <c r="C3485" s="19" t="s">
        <v>7613</v>
      </c>
      <c r="D3485" s="19">
        <v>377300</v>
      </c>
      <c r="E3485" s="19">
        <v>4595714</v>
      </c>
      <c r="F3485" s="19">
        <v>26</v>
      </c>
      <c r="G3485" s="36">
        <v>45628</v>
      </c>
      <c r="H3485" s="19">
        <v>0</v>
      </c>
      <c r="I3485" s="19">
        <v>1</v>
      </c>
      <c r="J3485" s="19">
        <v>0</v>
      </c>
      <c r="L3485" s="19">
        <v>1</v>
      </c>
      <c r="O3485" s="19">
        <v>87437</v>
      </c>
      <c r="P3485" s="229">
        <v>45628.189131944448</v>
      </c>
      <c r="Q3485" s="19">
        <v>87.436999999999998</v>
      </c>
      <c r="R3485" s="19" t="s">
        <v>52</v>
      </c>
      <c r="S3485" s="62" t="s">
        <v>2249</v>
      </c>
    </row>
    <row r="3486" spans="1:19" x14ac:dyDescent="0.25">
      <c r="A3486" s="62" t="s">
        <v>2249</v>
      </c>
      <c r="B3486" s="19">
        <v>19408590</v>
      </c>
      <c r="C3486" s="19" t="s">
        <v>7613</v>
      </c>
      <c r="D3486" s="19">
        <v>377300</v>
      </c>
      <c r="E3486" s="19">
        <v>4595714</v>
      </c>
      <c r="F3486" s="19">
        <v>27</v>
      </c>
      <c r="G3486" s="36">
        <v>45628</v>
      </c>
      <c r="H3486" s="19">
        <v>1</v>
      </c>
      <c r="I3486" s="19">
        <v>0</v>
      </c>
      <c r="J3486" s="19">
        <v>0</v>
      </c>
      <c r="L3486" s="19">
        <v>1</v>
      </c>
      <c r="M3486" s="19">
        <v>431936</v>
      </c>
      <c r="N3486" s="19" t="s">
        <v>223</v>
      </c>
      <c r="O3486" s="19">
        <v>653293</v>
      </c>
      <c r="P3486" s="229">
        <v>45628.196701388886</v>
      </c>
      <c r="Q3486" s="19">
        <v>653.29300000000001</v>
      </c>
      <c r="R3486" s="19" t="s">
        <v>52</v>
      </c>
      <c r="S3486" s="62" t="s">
        <v>2249</v>
      </c>
    </row>
    <row r="3487" spans="1:19" x14ac:dyDescent="0.25">
      <c r="A3487" s="62" t="s">
        <v>2249</v>
      </c>
      <c r="B3487" s="19">
        <v>19408590</v>
      </c>
      <c r="C3487" s="19" t="s">
        <v>7613</v>
      </c>
      <c r="D3487" s="19">
        <v>377300</v>
      </c>
      <c r="E3487" s="19">
        <v>4595714</v>
      </c>
      <c r="F3487" s="19">
        <v>28</v>
      </c>
      <c r="G3487" s="36">
        <v>45628</v>
      </c>
      <c r="H3487" s="19">
        <v>0</v>
      </c>
      <c r="I3487" s="19">
        <v>0</v>
      </c>
      <c r="J3487" s="19">
        <v>1938</v>
      </c>
      <c r="K3487" s="19" t="s">
        <v>163</v>
      </c>
      <c r="L3487" s="19">
        <v>1</v>
      </c>
      <c r="M3487" s="19">
        <v>431936</v>
      </c>
      <c r="N3487" s="19" t="s">
        <v>223</v>
      </c>
      <c r="O3487" s="19">
        <v>2654</v>
      </c>
      <c r="P3487" s="229">
        <v>45628.19672453704</v>
      </c>
      <c r="Q3487" s="19">
        <v>2.6539999999999999</v>
      </c>
      <c r="R3487" s="19" t="s">
        <v>52</v>
      </c>
      <c r="S3487" s="62" t="s">
        <v>2249</v>
      </c>
    </row>
    <row r="3488" spans="1:19" x14ac:dyDescent="0.25">
      <c r="A3488" s="62" t="s">
        <v>2249</v>
      </c>
      <c r="B3488" s="19">
        <v>19408590</v>
      </c>
      <c r="C3488" s="19" t="s">
        <v>7613</v>
      </c>
      <c r="D3488" s="19">
        <v>377300</v>
      </c>
      <c r="E3488" s="19">
        <v>4595714</v>
      </c>
      <c r="F3488" s="19">
        <v>29</v>
      </c>
      <c r="G3488" s="36">
        <v>45628</v>
      </c>
      <c r="H3488" s="19">
        <v>0</v>
      </c>
      <c r="I3488" s="19">
        <v>1</v>
      </c>
      <c r="J3488" s="19">
        <v>0</v>
      </c>
      <c r="L3488" s="19">
        <v>1</v>
      </c>
      <c r="O3488" s="19">
        <v>23</v>
      </c>
      <c r="P3488" s="229">
        <v>45628.19672453704</v>
      </c>
      <c r="Q3488" s="19">
        <v>2.3E-2</v>
      </c>
      <c r="R3488" s="19" t="s">
        <v>52</v>
      </c>
      <c r="S3488" s="62" t="s">
        <v>2249</v>
      </c>
    </row>
    <row r="3489" spans="1:19" x14ac:dyDescent="0.25">
      <c r="A3489" s="62" t="s">
        <v>2249</v>
      </c>
      <c r="B3489" s="19">
        <v>19408590</v>
      </c>
      <c r="C3489" s="19" t="s">
        <v>7613</v>
      </c>
      <c r="D3489" s="19">
        <v>377300</v>
      </c>
      <c r="E3489" s="19">
        <v>4595714</v>
      </c>
      <c r="F3489" s="19">
        <v>30</v>
      </c>
      <c r="G3489" s="36">
        <v>45628</v>
      </c>
      <c r="H3489" s="19">
        <v>0</v>
      </c>
      <c r="I3489" s="19">
        <v>0</v>
      </c>
      <c r="J3489" s="19">
        <v>-3</v>
      </c>
      <c r="K3489" s="19" t="s">
        <v>185</v>
      </c>
      <c r="L3489" s="19">
        <v>1</v>
      </c>
      <c r="O3489" s="19">
        <v>7900</v>
      </c>
      <c r="P3489" s="229">
        <v>45628.196817129632</v>
      </c>
      <c r="Q3489" s="19">
        <v>7.9</v>
      </c>
      <c r="R3489" s="19" t="s">
        <v>52</v>
      </c>
      <c r="S3489" s="62" t="s">
        <v>2249</v>
      </c>
    </row>
    <row r="3490" spans="1:19" x14ac:dyDescent="0.25">
      <c r="A3490" s="62" t="s">
        <v>2249</v>
      </c>
      <c r="B3490" s="19">
        <v>19408590</v>
      </c>
      <c r="C3490" s="19" t="s">
        <v>7613</v>
      </c>
      <c r="D3490" s="19">
        <v>377300</v>
      </c>
      <c r="E3490" s="19">
        <v>4595714</v>
      </c>
      <c r="F3490" s="19">
        <v>31</v>
      </c>
      <c r="G3490" s="36">
        <v>45628</v>
      </c>
      <c r="H3490" s="19">
        <v>1</v>
      </c>
      <c r="I3490" s="19">
        <v>0</v>
      </c>
      <c r="J3490" s="19">
        <v>0</v>
      </c>
      <c r="L3490" s="19">
        <v>1</v>
      </c>
      <c r="M3490" s="19">
        <v>4010454</v>
      </c>
      <c r="N3490" s="19" t="s">
        <v>218</v>
      </c>
      <c r="O3490" s="19">
        <v>209453</v>
      </c>
      <c r="P3490" s="229">
        <v>45628.199247685188</v>
      </c>
      <c r="Q3490" s="19">
        <v>209.453</v>
      </c>
      <c r="R3490" s="19" t="s">
        <v>52</v>
      </c>
      <c r="S3490" s="62" t="s">
        <v>2249</v>
      </c>
    </row>
    <row r="3491" spans="1:19" x14ac:dyDescent="0.25">
      <c r="A3491" s="62" t="s">
        <v>2249</v>
      </c>
      <c r="B3491" s="19">
        <v>19408590</v>
      </c>
      <c r="C3491" s="19" t="s">
        <v>7613</v>
      </c>
      <c r="D3491" s="19">
        <v>377300</v>
      </c>
      <c r="E3491" s="19">
        <v>4595714</v>
      </c>
      <c r="F3491" s="19">
        <v>32</v>
      </c>
      <c r="G3491" s="36">
        <v>45628</v>
      </c>
      <c r="H3491" s="19">
        <v>0</v>
      </c>
      <c r="I3491" s="19">
        <v>0</v>
      </c>
      <c r="J3491" s="19">
        <v>1938</v>
      </c>
      <c r="K3491" s="19" t="s">
        <v>163</v>
      </c>
      <c r="L3491" s="19">
        <v>1</v>
      </c>
      <c r="M3491" s="19">
        <v>4010454</v>
      </c>
      <c r="N3491" s="19" t="s">
        <v>218</v>
      </c>
      <c r="O3491" s="19">
        <v>118710</v>
      </c>
      <c r="P3491" s="229">
        <v>45628.200613425928</v>
      </c>
      <c r="Q3491" s="19">
        <v>118.71</v>
      </c>
      <c r="R3491" s="19" t="s">
        <v>52</v>
      </c>
      <c r="S3491" s="62" t="s">
        <v>2249</v>
      </c>
    </row>
    <row r="3492" spans="1:19" x14ac:dyDescent="0.25">
      <c r="A3492" s="62" t="s">
        <v>2249</v>
      </c>
      <c r="B3492" s="19">
        <v>19408590</v>
      </c>
      <c r="C3492" s="19" t="s">
        <v>7613</v>
      </c>
      <c r="D3492" s="19">
        <v>377300</v>
      </c>
      <c r="E3492" s="19">
        <v>4595714</v>
      </c>
      <c r="F3492" s="19">
        <v>33</v>
      </c>
      <c r="G3492" s="36">
        <v>45628</v>
      </c>
      <c r="H3492" s="19">
        <v>0</v>
      </c>
      <c r="I3492" s="19">
        <v>1</v>
      </c>
      <c r="J3492" s="19">
        <v>0</v>
      </c>
      <c r="L3492" s="19">
        <v>1</v>
      </c>
      <c r="O3492" s="19">
        <v>2847</v>
      </c>
      <c r="P3492" s="229">
        <v>45628.200648148151</v>
      </c>
      <c r="Q3492" s="19">
        <v>2.847</v>
      </c>
      <c r="R3492" s="19" t="s">
        <v>52</v>
      </c>
      <c r="S3492" s="62" t="s">
        <v>2249</v>
      </c>
    </row>
    <row r="3493" spans="1:19" x14ac:dyDescent="0.25">
      <c r="A3493" s="62" t="s">
        <v>2249</v>
      </c>
      <c r="B3493" s="19">
        <v>19408590</v>
      </c>
      <c r="C3493" s="19" t="s">
        <v>7613</v>
      </c>
      <c r="D3493" s="19">
        <v>377300</v>
      </c>
      <c r="E3493" s="19">
        <v>4595714</v>
      </c>
      <c r="F3493" s="19">
        <v>34</v>
      </c>
      <c r="G3493" s="36">
        <v>45628</v>
      </c>
      <c r="H3493" s="19">
        <v>1</v>
      </c>
      <c r="I3493" s="19">
        <v>0</v>
      </c>
      <c r="J3493" s="19">
        <v>0</v>
      </c>
      <c r="L3493" s="19">
        <v>1</v>
      </c>
      <c r="M3493" s="19">
        <v>431936</v>
      </c>
      <c r="N3493" s="19" t="s">
        <v>223</v>
      </c>
      <c r="O3493" s="19">
        <v>598790</v>
      </c>
      <c r="P3493" s="229">
        <v>45628.20758101852</v>
      </c>
      <c r="Q3493" s="19">
        <v>598.79</v>
      </c>
      <c r="R3493" s="19" t="s">
        <v>52</v>
      </c>
      <c r="S3493" s="62" t="s">
        <v>2249</v>
      </c>
    </row>
    <row r="3494" spans="1:19" x14ac:dyDescent="0.25">
      <c r="A3494" s="62" t="s">
        <v>2249</v>
      </c>
      <c r="B3494" s="19">
        <v>19408590</v>
      </c>
      <c r="C3494" s="19" t="s">
        <v>7613</v>
      </c>
      <c r="D3494" s="19">
        <v>377300</v>
      </c>
      <c r="E3494" s="19">
        <v>4595714</v>
      </c>
      <c r="F3494" s="19">
        <v>35</v>
      </c>
      <c r="G3494" s="36">
        <v>45628</v>
      </c>
      <c r="H3494" s="19">
        <v>0</v>
      </c>
      <c r="I3494" s="19">
        <v>0</v>
      </c>
      <c r="J3494" s="19">
        <v>1938</v>
      </c>
      <c r="K3494" s="19" t="s">
        <v>163</v>
      </c>
      <c r="L3494" s="19">
        <v>1</v>
      </c>
      <c r="M3494" s="19">
        <v>431936</v>
      </c>
      <c r="N3494" s="19" t="s">
        <v>223</v>
      </c>
      <c r="O3494" s="19">
        <v>3243</v>
      </c>
      <c r="P3494" s="229">
        <v>45628.207615740743</v>
      </c>
      <c r="Q3494" s="19">
        <v>3.2429999999999999</v>
      </c>
      <c r="R3494" s="19" t="s">
        <v>52</v>
      </c>
      <c r="S3494" s="62" t="s">
        <v>2249</v>
      </c>
    </row>
    <row r="3495" spans="1:19" x14ac:dyDescent="0.25">
      <c r="A3495" s="62" t="s">
        <v>2249</v>
      </c>
      <c r="B3495" s="19">
        <v>19408590</v>
      </c>
      <c r="C3495" s="19" t="s">
        <v>7613</v>
      </c>
      <c r="D3495" s="19">
        <v>377300</v>
      </c>
      <c r="E3495" s="19">
        <v>4595714</v>
      </c>
      <c r="F3495" s="19">
        <v>36</v>
      </c>
      <c r="G3495" s="36">
        <v>45628</v>
      </c>
      <c r="H3495" s="19">
        <v>0</v>
      </c>
      <c r="I3495" s="19">
        <v>1</v>
      </c>
      <c r="J3495" s="19">
        <v>0</v>
      </c>
      <c r="L3495" s="19">
        <v>1</v>
      </c>
      <c r="O3495" s="19">
        <v>886307</v>
      </c>
      <c r="P3495" s="229">
        <v>45628.217870370368</v>
      </c>
      <c r="Q3495" s="19">
        <v>886.30700000000002</v>
      </c>
      <c r="R3495" s="19" t="s">
        <v>52</v>
      </c>
      <c r="S3495" s="62" t="s">
        <v>2249</v>
      </c>
    </row>
    <row r="3496" spans="1:19" x14ac:dyDescent="0.25">
      <c r="A3496" s="62" t="s">
        <v>2249</v>
      </c>
      <c r="B3496" s="19">
        <v>19408590</v>
      </c>
      <c r="C3496" s="19" t="s">
        <v>7613</v>
      </c>
      <c r="D3496" s="19">
        <v>377300</v>
      </c>
      <c r="E3496" s="19">
        <v>4595714</v>
      </c>
      <c r="F3496" s="19">
        <v>37</v>
      </c>
      <c r="G3496" s="36">
        <v>45628</v>
      </c>
      <c r="H3496" s="19">
        <v>1</v>
      </c>
      <c r="I3496" s="19">
        <v>0</v>
      </c>
      <c r="J3496" s="19">
        <v>0</v>
      </c>
      <c r="L3496" s="19">
        <v>1</v>
      </c>
      <c r="M3496" s="19">
        <v>431936</v>
      </c>
      <c r="N3496" s="19" t="s">
        <v>223</v>
      </c>
      <c r="O3496" s="19">
        <v>831827</v>
      </c>
      <c r="P3496" s="229">
        <v>45628.227500000001</v>
      </c>
      <c r="Q3496" s="19">
        <v>831.827</v>
      </c>
      <c r="R3496" s="19" t="s">
        <v>52</v>
      </c>
      <c r="S3496" s="62" t="s">
        <v>2249</v>
      </c>
    </row>
    <row r="3497" spans="1:19" x14ac:dyDescent="0.25">
      <c r="A3497" s="62" t="s">
        <v>2249</v>
      </c>
      <c r="B3497" s="19">
        <v>19408590</v>
      </c>
      <c r="C3497" s="19" t="s">
        <v>7613</v>
      </c>
      <c r="D3497" s="19">
        <v>377300</v>
      </c>
      <c r="E3497" s="19">
        <v>4595714</v>
      </c>
      <c r="F3497" s="19">
        <v>38</v>
      </c>
      <c r="G3497" s="36">
        <v>45628</v>
      </c>
      <c r="H3497" s="19">
        <v>0</v>
      </c>
      <c r="I3497" s="19">
        <v>0</v>
      </c>
      <c r="J3497" s="19">
        <v>1938</v>
      </c>
      <c r="K3497" s="19" t="s">
        <v>163</v>
      </c>
      <c r="L3497" s="19">
        <v>1</v>
      </c>
      <c r="M3497" s="19">
        <v>431936</v>
      </c>
      <c r="N3497" s="19" t="s">
        <v>223</v>
      </c>
      <c r="O3497" s="19">
        <v>4283</v>
      </c>
      <c r="P3497" s="229">
        <v>45628.22755787037</v>
      </c>
      <c r="Q3497" s="19">
        <v>4.2830000000000004</v>
      </c>
      <c r="R3497" s="19" t="s">
        <v>52</v>
      </c>
      <c r="S3497" s="62" t="s">
        <v>2249</v>
      </c>
    </row>
    <row r="3498" spans="1:19" x14ac:dyDescent="0.25">
      <c r="A3498" s="62" t="s">
        <v>2249</v>
      </c>
      <c r="B3498" s="19">
        <v>19408590</v>
      </c>
      <c r="C3498" s="19" t="s">
        <v>7613</v>
      </c>
      <c r="D3498" s="19">
        <v>377300</v>
      </c>
      <c r="E3498" s="19">
        <v>4595714</v>
      </c>
      <c r="F3498" s="19">
        <v>39</v>
      </c>
      <c r="G3498" s="36">
        <v>45628</v>
      </c>
      <c r="H3498" s="19">
        <v>0</v>
      </c>
      <c r="I3498" s="19">
        <v>1</v>
      </c>
      <c r="J3498" s="19">
        <v>0</v>
      </c>
      <c r="L3498" s="19">
        <v>1</v>
      </c>
      <c r="O3498" s="19">
        <v>598853</v>
      </c>
      <c r="P3498" s="229">
        <v>45628.234479166669</v>
      </c>
      <c r="Q3498" s="19">
        <v>598.85299999999995</v>
      </c>
      <c r="R3498" s="19" t="s">
        <v>52</v>
      </c>
      <c r="S3498" s="62" t="s">
        <v>2249</v>
      </c>
    </row>
    <row r="3499" spans="1:19" x14ac:dyDescent="0.25">
      <c r="A3499" s="62" t="s">
        <v>2249</v>
      </c>
      <c r="B3499" s="19">
        <v>19408590</v>
      </c>
      <c r="C3499" s="19" t="s">
        <v>7613</v>
      </c>
      <c r="D3499" s="19">
        <v>377300</v>
      </c>
      <c r="E3499" s="19">
        <v>4595714</v>
      </c>
      <c r="F3499" s="19">
        <v>40</v>
      </c>
      <c r="G3499" s="36">
        <v>45628</v>
      </c>
      <c r="H3499" s="19">
        <v>0</v>
      </c>
      <c r="I3499" s="19">
        <v>0</v>
      </c>
      <c r="J3499" s="19">
        <v>1934</v>
      </c>
      <c r="K3499" s="19" t="s">
        <v>160</v>
      </c>
      <c r="L3499" s="19">
        <v>1</v>
      </c>
      <c r="O3499" s="19">
        <v>1324037</v>
      </c>
      <c r="P3499" s="229">
        <v>45628.249803240738</v>
      </c>
      <c r="Q3499" s="19">
        <v>1324.037</v>
      </c>
      <c r="R3499" s="19" t="s">
        <v>52</v>
      </c>
      <c r="S3499" s="62" t="s">
        <v>2249</v>
      </c>
    </row>
    <row r="3500" spans="1:19" x14ac:dyDescent="0.25">
      <c r="A3500" s="62" t="s">
        <v>2249</v>
      </c>
      <c r="B3500" s="19">
        <v>19408590</v>
      </c>
      <c r="C3500" s="19" t="s">
        <v>7613</v>
      </c>
      <c r="D3500" s="19">
        <v>377300</v>
      </c>
      <c r="E3500" s="19">
        <v>4595714</v>
      </c>
      <c r="F3500" s="19">
        <v>41</v>
      </c>
      <c r="G3500" s="36">
        <v>45628</v>
      </c>
      <c r="H3500" s="19">
        <v>0</v>
      </c>
      <c r="I3500" s="19">
        <v>1</v>
      </c>
      <c r="J3500" s="19">
        <v>0</v>
      </c>
      <c r="L3500" s="19">
        <v>1</v>
      </c>
      <c r="O3500" s="19">
        <v>993337</v>
      </c>
      <c r="P3500" s="229">
        <v>45628.261307870373</v>
      </c>
      <c r="Q3500" s="19">
        <v>993.33699999999999</v>
      </c>
      <c r="R3500" s="19" t="s">
        <v>52</v>
      </c>
      <c r="S3500" s="62" t="s">
        <v>2249</v>
      </c>
    </row>
    <row r="3501" spans="1:19" x14ac:dyDescent="0.25">
      <c r="A3501" s="62" t="s">
        <v>2249</v>
      </c>
      <c r="B3501" s="19">
        <v>19408590</v>
      </c>
      <c r="C3501" s="19" t="s">
        <v>7613</v>
      </c>
      <c r="D3501" s="19">
        <v>377300</v>
      </c>
      <c r="E3501" s="19">
        <v>4595714</v>
      </c>
      <c r="F3501" s="19">
        <v>42</v>
      </c>
      <c r="G3501" s="36">
        <v>45628</v>
      </c>
      <c r="H3501" s="19">
        <v>0</v>
      </c>
      <c r="I3501" s="19">
        <v>0</v>
      </c>
      <c r="J3501" s="19">
        <v>1933</v>
      </c>
      <c r="K3501" s="19" t="s">
        <v>167</v>
      </c>
      <c r="L3501" s="19">
        <v>1</v>
      </c>
      <c r="O3501" s="19">
        <v>3785046</v>
      </c>
      <c r="P3501" s="229">
        <v>45628.305115740739</v>
      </c>
      <c r="Q3501" s="19">
        <v>3785.0459999999998</v>
      </c>
      <c r="R3501" s="19" t="s">
        <v>52</v>
      </c>
      <c r="S3501" s="62" t="s">
        <v>2249</v>
      </c>
    </row>
    <row r="3502" spans="1:19" x14ac:dyDescent="0.25">
      <c r="A3502" s="62" t="s">
        <v>2249</v>
      </c>
      <c r="B3502" s="19">
        <v>19408590</v>
      </c>
      <c r="C3502" s="19" t="s">
        <v>7613</v>
      </c>
      <c r="D3502" s="19">
        <v>377300</v>
      </c>
      <c r="E3502" s="19">
        <v>4595714</v>
      </c>
      <c r="F3502" s="19">
        <v>43</v>
      </c>
      <c r="G3502" s="36">
        <v>45628</v>
      </c>
      <c r="H3502" s="19">
        <v>0</v>
      </c>
      <c r="I3502" s="19">
        <v>1</v>
      </c>
      <c r="J3502" s="19">
        <v>0</v>
      </c>
      <c r="L3502" s="19">
        <v>1</v>
      </c>
      <c r="O3502" s="19">
        <v>24</v>
      </c>
      <c r="P3502" s="229">
        <v>45628.305115740739</v>
      </c>
      <c r="Q3502" s="19">
        <v>2.4E-2</v>
      </c>
      <c r="R3502" s="19" t="s">
        <v>52</v>
      </c>
      <c r="S3502" s="62" t="s">
        <v>2249</v>
      </c>
    </row>
    <row r="3503" spans="1:19" x14ac:dyDescent="0.25">
      <c r="A3503" s="62" t="s">
        <v>2249</v>
      </c>
      <c r="B3503" s="19">
        <v>19408590</v>
      </c>
      <c r="C3503" s="19" t="s">
        <v>7613</v>
      </c>
      <c r="D3503" s="19">
        <v>377300</v>
      </c>
      <c r="E3503" s="19">
        <v>4595714</v>
      </c>
      <c r="F3503" s="19">
        <v>44</v>
      </c>
      <c r="G3503" s="36">
        <v>45628</v>
      </c>
      <c r="H3503" s="19">
        <v>1</v>
      </c>
      <c r="I3503" s="19">
        <v>0</v>
      </c>
      <c r="J3503" s="19">
        <v>0</v>
      </c>
      <c r="L3503" s="19">
        <v>1</v>
      </c>
      <c r="M3503" s="19">
        <v>431936</v>
      </c>
      <c r="N3503" s="19" t="s">
        <v>223</v>
      </c>
      <c r="O3503" s="19">
        <v>1095646</v>
      </c>
      <c r="P3503" s="229">
        <v>45628.317800925928</v>
      </c>
      <c r="Q3503" s="19">
        <v>1095.646</v>
      </c>
      <c r="R3503" s="19" t="s">
        <v>52</v>
      </c>
      <c r="S3503" s="62" t="s">
        <v>2249</v>
      </c>
    </row>
    <row r="3504" spans="1:19" x14ac:dyDescent="0.25">
      <c r="A3504" s="62" t="s">
        <v>2249</v>
      </c>
      <c r="B3504" s="19">
        <v>19408590</v>
      </c>
      <c r="C3504" s="19" t="s">
        <v>7613</v>
      </c>
      <c r="D3504" s="19">
        <v>377300</v>
      </c>
      <c r="E3504" s="19">
        <v>4595714</v>
      </c>
      <c r="F3504" s="19">
        <v>45</v>
      </c>
      <c r="G3504" s="36">
        <v>45628</v>
      </c>
      <c r="H3504" s="19">
        <v>0</v>
      </c>
      <c r="I3504" s="19">
        <v>0</v>
      </c>
      <c r="J3504" s="19">
        <v>1938</v>
      </c>
      <c r="K3504" s="19" t="s">
        <v>163</v>
      </c>
      <c r="L3504" s="19">
        <v>1</v>
      </c>
      <c r="M3504" s="19">
        <v>431936</v>
      </c>
      <c r="N3504" s="19" t="s">
        <v>223</v>
      </c>
      <c r="O3504" s="19">
        <v>2470</v>
      </c>
      <c r="P3504" s="229">
        <v>45628.317824074074</v>
      </c>
      <c r="Q3504" s="19">
        <v>2.4700000000000002</v>
      </c>
      <c r="R3504" s="19" t="s">
        <v>52</v>
      </c>
      <c r="S3504" s="62" t="s">
        <v>2249</v>
      </c>
    </row>
    <row r="3505" spans="1:19" x14ac:dyDescent="0.25">
      <c r="A3505" s="62" t="s">
        <v>2249</v>
      </c>
      <c r="B3505" s="19">
        <v>19408590</v>
      </c>
      <c r="C3505" s="19" t="s">
        <v>7613</v>
      </c>
      <c r="D3505" s="19">
        <v>377300</v>
      </c>
      <c r="E3505" s="19">
        <v>4595714</v>
      </c>
      <c r="F3505" s="19">
        <v>46</v>
      </c>
      <c r="G3505" s="36">
        <v>45628</v>
      </c>
      <c r="H3505" s="19">
        <v>0</v>
      </c>
      <c r="I3505" s="19">
        <v>1</v>
      </c>
      <c r="J3505" s="19">
        <v>0</v>
      </c>
      <c r="L3505" s="19">
        <v>1</v>
      </c>
      <c r="O3505" s="19">
        <v>90817</v>
      </c>
      <c r="P3505" s="229">
        <v>45628.318877314814</v>
      </c>
      <c r="Q3505" s="19">
        <v>90.816999999999993</v>
      </c>
      <c r="R3505" s="19" t="s">
        <v>52</v>
      </c>
      <c r="S3505" s="62" t="s">
        <v>2249</v>
      </c>
    </row>
    <row r="3506" spans="1:19" x14ac:dyDescent="0.25">
      <c r="A3506" s="62" t="s">
        <v>2249</v>
      </c>
      <c r="B3506" s="19">
        <v>19408590</v>
      </c>
      <c r="C3506" s="19" t="s">
        <v>7613</v>
      </c>
      <c r="D3506" s="19">
        <v>377300</v>
      </c>
      <c r="E3506" s="19">
        <v>4595714</v>
      </c>
      <c r="F3506" s="19">
        <v>47</v>
      </c>
      <c r="G3506" s="36">
        <v>45628</v>
      </c>
      <c r="H3506" s="19">
        <v>1</v>
      </c>
      <c r="I3506" s="19">
        <v>0</v>
      </c>
      <c r="J3506" s="19">
        <v>0</v>
      </c>
      <c r="L3506" s="19">
        <v>1</v>
      </c>
      <c r="M3506" s="19">
        <v>431936</v>
      </c>
      <c r="N3506" s="19" t="s">
        <v>223</v>
      </c>
      <c r="O3506" s="19">
        <v>936913</v>
      </c>
      <c r="P3506" s="229">
        <v>45628.329722222225</v>
      </c>
      <c r="Q3506" s="19">
        <v>936.91300000000001</v>
      </c>
      <c r="R3506" s="19" t="s">
        <v>52</v>
      </c>
      <c r="S3506" s="62" t="s">
        <v>2249</v>
      </c>
    </row>
    <row r="3507" spans="1:19" x14ac:dyDescent="0.25">
      <c r="A3507" s="62" t="s">
        <v>2249</v>
      </c>
      <c r="B3507" s="19">
        <v>19408590</v>
      </c>
      <c r="C3507" s="19" t="s">
        <v>7613</v>
      </c>
      <c r="D3507" s="19">
        <v>377300</v>
      </c>
      <c r="E3507" s="19">
        <v>4595714</v>
      </c>
      <c r="F3507" s="19">
        <v>48</v>
      </c>
      <c r="G3507" s="36">
        <v>45628</v>
      </c>
      <c r="H3507" s="19">
        <v>0</v>
      </c>
      <c r="I3507" s="19">
        <v>0</v>
      </c>
      <c r="J3507" s="19">
        <v>1938</v>
      </c>
      <c r="K3507" s="19" t="s">
        <v>163</v>
      </c>
      <c r="L3507" s="19">
        <v>1</v>
      </c>
      <c r="M3507" s="19">
        <v>431936</v>
      </c>
      <c r="N3507" s="19" t="s">
        <v>223</v>
      </c>
      <c r="O3507" s="19">
        <v>3927</v>
      </c>
      <c r="P3507" s="229">
        <v>45628.329768518517</v>
      </c>
      <c r="Q3507" s="19">
        <v>3.927</v>
      </c>
      <c r="R3507" s="19" t="s">
        <v>52</v>
      </c>
      <c r="S3507" s="62" t="s">
        <v>2249</v>
      </c>
    </row>
    <row r="3508" spans="1:19" x14ac:dyDescent="0.25">
      <c r="A3508" s="62" t="s">
        <v>2249</v>
      </c>
      <c r="B3508" s="19">
        <v>19408590</v>
      </c>
      <c r="C3508" s="19" t="s">
        <v>7613</v>
      </c>
      <c r="D3508" s="19">
        <v>377300</v>
      </c>
      <c r="E3508" s="19">
        <v>4595714</v>
      </c>
      <c r="F3508" s="19">
        <v>49</v>
      </c>
      <c r="G3508" s="36">
        <v>45628</v>
      </c>
      <c r="H3508" s="19">
        <v>0</v>
      </c>
      <c r="I3508" s="19">
        <v>1</v>
      </c>
      <c r="J3508" s="19">
        <v>0</v>
      </c>
      <c r="L3508" s="19">
        <v>1</v>
      </c>
      <c r="O3508" s="19">
        <v>1250113</v>
      </c>
      <c r="P3508" s="229">
        <v>45628.344236111108</v>
      </c>
      <c r="Q3508" s="19">
        <v>1250.1130000000001</v>
      </c>
      <c r="R3508" s="19" t="s">
        <v>52</v>
      </c>
      <c r="S3508" s="62" t="s">
        <v>2249</v>
      </c>
    </row>
    <row r="3509" spans="1:19" x14ac:dyDescent="0.25">
      <c r="A3509" s="62" t="s">
        <v>2249</v>
      </c>
      <c r="B3509" s="19">
        <v>19408590</v>
      </c>
      <c r="C3509" s="19" t="s">
        <v>7613</v>
      </c>
      <c r="D3509" s="19">
        <v>377300</v>
      </c>
      <c r="E3509" s="19">
        <v>4595714</v>
      </c>
      <c r="F3509" s="19">
        <v>50</v>
      </c>
      <c r="G3509" s="36">
        <v>45628</v>
      </c>
      <c r="H3509" s="19">
        <v>1</v>
      </c>
      <c r="I3509" s="19">
        <v>0</v>
      </c>
      <c r="J3509" s="19">
        <v>0</v>
      </c>
      <c r="L3509" s="19">
        <v>1</v>
      </c>
      <c r="M3509" s="19">
        <v>431936</v>
      </c>
      <c r="N3509" s="19" t="s">
        <v>223</v>
      </c>
      <c r="O3509" s="19">
        <v>630834</v>
      </c>
      <c r="P3509" s="229">
        <v>45628.351539351854</v>
      </c>
      <c r="Q3509" s="19">
        <v>630.83399999999995</v>
      </c>
      <c r="R3509" s="19" t="s">
        <v>52</v>
      </c>
      <c r="S3509" s="62" t="s">
        <v>2249</v>
      </c>
    </row>
    <row r="3510" spans="1:19" x14ac:dyDescent="0.25">
      <c r="A3510" s="62" t="s">
        <v>2249</v>
      </c>
      <c r="B3510" s="19">
        <v>19408590</v>
      </c>
      <c r="C3510" s="19" t="s">
        <v>7613</v>
      </c>
      <c r="D3510" s="19">
        <v>377300</v>
      </c>
      <c r="E3510" s="19">
        <v>4595714</v>
      </c>
      <c r="F3510" s="19">
        <v>51</v>
      </c>
      <c r="G3510" s="36">
        <v>45628</v>
      </c>
      <c r="H3510" s="19">
        <v>0</v>
      </c>
      <c r="I3510" s="19">
        <v>0</v>
      </c>
      <c r="J3510" s="19">
        <v>1938</v>
      </c>
      <c r="K3510" s="19" t="s">
        <v>163</v>
      </c>
      <c r="L3510" s="19">
        <v>1</v>
      </c>
      <c r="M3510" s="19">
        <v>431936</v>
      </c>
      <c r="N3510" s="19" t="s">
        <v>223</v>
      </c>
      <c r="O3510" s="19">
        <v>2926</v>
      </c>
      <c r="P3510" s="229">
        <v>45628.351574074077</v>
      </c>
      <c r="Q3510" s="19">
        <v>2.9260000000000002</v>
      </c>
      <c r="R3510" s="19" t="s">
        <v>52</v>
      </c>
      <c r="S3510" s="62" t="s">
        <v>2249</v>
      </c>
    </row>
    <row r="3511" spans="1:19" x14ac:dyDescent="0.25">
      <c r="A3511" s="62" t="s">
        <v>2249</v>
      </c>
      <c r="B3511" s="19">
        <v>19408590</v>
      </c>
      <c r="C3511" s="19" t="s">
        <v>7613</v>
      </c>
      <c r="D3511" s="19">
        <v>377300</v>
      </c>
      <c r="E3511" s="19">
        <v>4595714</v>
      </c>
      <c r="F3511" s="19">
        <v>52</v>
      </c>
      <c r="G3511" s="36">
        <v>45628</v>
      </c>
      <c r="H3511" s="19">
        <v>0</v>
      </c>
      <c r="I3511" s="19">
        <v>1</v>
      </c>
      <c r="J3511" s="19">
        <v>0</v>
      </c>
      <c r="L3511" s="19">
        <v>1</v>
      </c>
      <c r="O3511" s="19">
        <v>542884</v>
      </c>
      <c r="P3511" s="229">
        <v>45628.357847222222</v>
      </c>
      <c r="Q3511" s="19">
        <v>542.88400000000001</v>
      </c>
      <c r="R3511" s="19" t="s">
        <v>52</v>
      </c>
      <c r="S3511" s="62" t="s">
        <v>2249</v>
      </c>
    </row>
    <row r="3512" spans="1:19" x14ac:dyDescent="0.25">
      <c r="A3512" s="62" t="s">
        <v>2249</v>
      </c>
      <c r="B3512" s="19">
        <v>19408590</v>
      </c>
      <c r="C3512" s="19" t="s">
        <v>7613</v>
      </c>
      <c r="D3512" s="19">
        <v>377300</v>
      </c>
      <c r="E3512" s="19">
        <v>4595714</v>
      </c>
      <c r="F3512" s="19">
        <v>53</v>
      </c>
      <c r="G3512" s="36">
        <v>45628</v>
      </c>
      <c r="H3512" s="19">
        <v>0</v>
      </c>
      <c r="I3512" s="19">
        <v>0</v>
      </c>
      <c r="J3512" s="19">
        <v>1931</v>
      </c>
      <c r="K3512" s="19" t="s">
        <v>168</v>
      </c>
      <c r="L3512" s="19">
        <v>1</v>
      </c>
      <c r="O3512" s="19">
        <v>875060</v>
      </c>
      <c r="P3512" s="229">
        <v>45628.367974537039</v>
      </c>
      <c r="Q3512" s="19">
        <v>875.06</v>
      </c>
      <c r="R3512" s="19" t="s">
        <v>52</v>
      </c>
      <c r="S3512" s="62" t="s">
        <v>2249</v>
      </c>
    </row>
    <row r="3513" spans="1:19" x14ac:dyDescent="0.25">
      <c r="A3513" s="62" t="s">
        <v>2249</v>
      </c>
      <c r="B3513" s="19">
        <v>19408590</v>
      </c>
      <c r="C3513" s="19" t="s">
        <v>7613</v>
      </c>
      <c r="D3513" s="19">
        <v>377300</v>
      </c>
      <c r="E3513" s="19">
        <v>4595714</v>
      </c>
      <c r="F3513" s="19">
        <v>54</v>
      </c>
      <c r="G3513" s="36">
        <v>45628</v>
      </c>
      <c r="H3513" s="19">
        <v>0</v>
      </c>
      <c r="I3513" s="19">
        <v>1</v>
      </c>
      <c r="J3513" s="19">
        <v>0</v>
      </c>
      <c r="L3513" s="19">
        <v>1</v>
      </c>
      <c r="O3513" s="19">
        <v>2169893</v>
      </c>
      <c r="P3513" s="229">
        <v>45628.393090277779</v>
      </c>
      <c r="Q3513" s="19">
        <v>2169.893</v>
      </c>
      <c r="R3513" s="19" t="s">
        <v>52</v>
      </c>
      <c r="S3513" s="62" t="s">
        <v>2249</v>
      </c>
    </row>
    <row r="3514" spans="1:19" x14ac:dyDescent="0.25">
      <c r="A3514" s="62" t="s">
        <v>2249</v>
      </c>
      <c r="B3514" s="19">
        <v>19408590</v>
      </c>
      <c r="C3514" s="19" t="s">
        <v>7613</v>
      </c>
      <c r="D3514" s="19">
        <v>377300</v>
      </c>
      <c r="E3514" s="19">
        <v>4595714</v>
      </c>
      <c r="F3514" s="19">
        <v>55</v>
      </c>
      <c r="G3514" s="36">
        <v>45628</v>
      </c>
      <c r="H3514" s="19">
        <v>0</v>
      </c>
      <c r="I3514" s="19">
        <v>0</v>
      </c>
      <c r="J3514" s="19">
        <v>-3</v>
      </c>
      <c r="K3514" s="19" t="s">
        <v>185</v>
      </c>
      <c r="L3514" s="19">
        <v>1</v>
      </c>
      <c r="O3514" s="19">
        <v>6393</v>
      </c>
      <c r="P3514" s="229">
        <v>45628.393171296295</v>
      </c>
      <c r="Q3514" s="19">
        <v>6.3929999999999998</v>
      </c>
      <c r="R3514" s="19" t="s">
        <v>52</v>
      </c>
      <c r="S3514" s="62" t="s">
        <v>2249</v>
      </c>
    </row>
    <row r="3515" spans="1:19" x14ac:dyDescent="0.25">
      <c r="A3515" s="62" t="s">
        <v>2249</v>
      </c>
      <c r="B3515" s="19">
        <v>19408590</v>
      </c>
      <c r="C3515" s="19" t="s">
        <v>7613</v>
      </c>
      <c r="D3515" s="19">
        <v>377300</v>
      </c>
      <c r="E3515" s="19">
        <v>4595714</v>
      </c>
      <c r="F3515" s="19">
        <v>56</v>
      </c>
      <c r="G3515" s="36">
        <v>45628</v>
      </c>
      <c r="H3515" s="19">
        <v>1</v>
      </c>
      <c r="I3515" s="19">
        <v>0</v>
      </c>
      <c r="J3515" s="19">
        <v>0</v>
      </c>
      <c r="L3515" s="19">
        <v>1</v>
      </c>
      <c r="M3515" s="19">
        <v>4010454</v>
      </c>
      <c r="N3515" s="19" t="s">
        <v>218</v>
      </c>
      <c r="O3515" s="19">
        <v>287357</v>
      </c>
      <c r="P3515" s="229">
        <v>45628.396493055552</v>
      </c>
      <c r="Q3515" s="19">
        <v>287.35700000000003</v>
      </c>
      <c r="R3515" s="19" t="s">
        <v>52</v>
      </c>
      <c r="S3515" s="62" t="s">
        <v>2249</v>
      </c>
    </row>
    <row r="3516" spans="1:19" x14ac:dyDescent="0.25">
      <c r="A3516" s="62" t="s">
        <v>2249</v>
      </c>
      <c r="B3516" s="19">
        <v>19408590</v>
      </c>
      <c r="C3516" s="19" t="s">
        <v>7613</v>
      </c>
      <c r="D3516" s="19">
        <v>377300</v>
      </c>
      <c r="E3516" s="19">
        <v>4595714</v>
      </c>
      <c r="F3516" s="19">
        <v>57</v>
      </c>
      <c r="G3516" s="36">
        <v>45628</v>
      </c>
      <c r="H3516" s="19">
        <v>0</v>
      </c>
      <c r="I3516" s="19">
        <v>0</v>
      </c>
      <c r="J3516" s="19">
        <v>1938</v>
      </c>
      <c r="K3516" s="19" t="s">
        <v>163</v>
      </c>
      <c r="L3516" s="19">
        <v>1</v>
      </c>
      <c r="M3516" s="19">
        <v>4010454</v>
      </c>
      <c r="N3516" s="19" t="s">
        <v>218</v>
      </c>
      <c r="O3516" s="19">
        <v>13750</v>
      </c>
      <c r="P3516" s="229">
        <v>45628.396655092591</v>
      </c>
      <c r="Q3516" s="19">
        <v>13.75</v>
      </c>
      <c r="R3516" s="19" t="s">
        <v>52</v>
      </c>
      <c r="S3516" s="62" t="s">
        <v>2249</v>
      </c>
    </row>
    <row r="3517" spans="1:19" x14ac:dyDescent="0.25">
      <c r="A3517" s="62" t="s">
        <v>2249</v>
      </c>
      <c r="B3517" s="19">
        <v>19408590</v>
      </c>
      <c r="C3517" s="19" t="s">
        <v>7613</v>
      </c>
      <c r="D3517" s="19">
        <v>377300</v>
      </c>
      <c r="E3517" s="19">
        <v>4595714</v>
      </c>
      <c r="F3517" s="19">
        <v>58</v>
      </c>
      <c r="G3517" s="36">
        <v>45628</v>
      </c>
      <c r="H3517" s="19">
        <v>0</v>
      </c>
      <c r="I3517" s="19">
        <v>1</v>
      </c>
      <c r="J3517" s="19">
        <v>0</v>
      </c>
      <c r="L3517" s="19">
        <v>1</v>
      </c>
      <c r="O3517" s="19">
        <v>2235797</v>
      </c>
      <c r="P3517" s="229">
        <v>45628.422534722224</v>
      </c>
      <c r="Q3517" s="19">
        <v>2235.797</v>
      </c>
      <c r="R3517" s="19" t="s">
        <v>52</v>
      </c>
      <c r="S3517" s="62" t="s">
        <v>2249</v>
      </c>
    </row>
    <row r="3518" spans="1:19" x14ac:dyDescent="0.25">
      <c r="A3518" s="62" t="s">
        <v>2249</v>
      </c>
      <c r="B3518" s="19">
        <v>19408590</v>
      </c>
      <c r="C3518" s="19" t="s">
        <v>7613</v>
      </c>
      <c r="D3518" s="19">
        <v>377300</v>
      </c>
      <c r="E3518" s="19">
        <v>4595714</v>
      </c>
      <c r="F3518" s="19">
        <v>59</v>
      </c>
      <c r="G3518" s="36">
        <v>45628</v>
      </c>
      <c r="H3518" s="19">
        <v>0</v>
      </c>
      <c r="I3518" s="19">
        <v>0</v>
      </c>
      <c r="J3518" s="19">
        <v>0</v>
      </c>
      <c r="L3518" s="19">
        <v>2</v>
      </c>
      <c r="O3518" s="19">
        <v>0</v>
      </c>
      <c r="P3518" s="229">
        <v>45628.422534722224</v>
      </c>
      <c r="Q3518" s="19">
        <v>0</v>
      </c>
      <c r="R3518" s="19" t="s">
        <v>52</v>
      </c>
      <c r="S3518" s="62" t="s">
        <v>2249</v>
      </c>
    </row>
    <row r="3519" spans="1:19" x14ac:dyDescent="0.25">
      <c r="A3519" s="62" t="s">
        <v>2249</v>
      </c>
      <c r="B3519" s="19">
        <v>19408590</v>
      </c>
      <c r="C3519" s="19" t="s">
        <v>7613</v>
      </c>
      <c r="D3519" s="19">
        <v>377300</v>
      </c>
      <c r="E3519" s="19">
        <v>4595714</v>
      </c>
      <c r="F3519" s="19">
        <v>1</v>
      </c>
      <c r="G3519" s="36">
        <v>45629</v>
      </c>
      <c r="H3519" s="19">
        <v>0</v>
      </c>
      <c r="I3519" s="19">
        <v>0</v>
      </c>
      <c r="J3519" s="19">
        <v>0</v>
      </c>
      <c r="L3519" s="19">
        <v>0</v>
      </c>
      <c r="O3519" s="19">
        <v>3</v>
      </c>
      <c r="P3519" s="229">
        <v>45629.094814814816</v>
      </c>
      <c r="Q3519" s="19">
        <v>3.0000000000000001E-3</v>
      </c>
      <c r="R3519" s="19" t="s">
        <v>52</v>
      </c>
      <c r="S3519" s="62" t="s">
        <v>2249</v>
      </c>
    </row>
    <row r="3520" spans="1:19" x14ac:dyDescent="0.25">
      <c r="A3520" s="62" t="s">
        <v>2249</v>
      </c>
      <c r="B3520" s="19">
        <v>19408590</v>
      </c>
      <c r="C3520" s="19" t="s">
        <v>7613</v>
      </c>
      <c r="D3520" s="19">
        <v>377300</v>
      </c>
      <c r="E3520" s="19">
        <v>4595714</v>
      </c>
      <c r="F3520" s="19">
        <v>2</v>
      </c>
      <c r="G3520" s="36">
        <v>45629</v>
      </c>
      <c r="H3520" s="19">
        <v>0</v>
      </c>
      <c r="I3520" s="19">
        <v>0</v>
      </c>
      <c r="J3520" s="19">
        <v>0</v>
      </c>
      <c r="L3520" s="19">
        <v>1</v>
      </c>
      <c r="O3520" s="19">
        <v>7860</v>
      </c>
      <c r="P3520" s="229">
        <v>45629.094907407409</v>
      </c>
      <c r="Q3520" s="19">
        <v>7.86</v>
      </c>
      <c r="R3520" s="19" t="s">
        <v>52</v>
      </c>
      <c r="S3520" s="62" t="s">
        <v>2249</v>
      </c>
    </row>
    <row r="3521" spans="1:19" x14ac:dyDescent="0.25">
      <c r="A3521" s="62" t="s">
        <v>2249</v>
      </c>
      <c r="B3521" s="19">
        <v>19408590</v>
      </c>
      <c r="C3521" s="19" t="s">
        <v>7613</v>
      </c>
      <c r="D3521" s="19">
        <v>377300</v>
      </c>
      <c r="E3521" s="19">
        <v>4595714</v>
      </c>
      <c r="F3521" s="19">
        <v>3</v>
      </c>
      <c r="G3521" s="36">
        <v>45629</v>
      </c>
      <c r="H3521" s="19">
        <v>0</v>
      </c>
      <c r="I3521" s="19">
        <v>1</v>
      </c>
      <c r="J3521" s="19">
        <v>0</v>
      </c>
      <c r="L3521" s="19">
        <v>1</v>
      </c>
      <c r="O3521" s="19">
        <v>756587</v>
      </c>
      <c r="P3521" s="229">
        <v>45629.103668981479</v>
      </c>
      <c r="Q3521" s="19">
        <v>756.58699999999999</v>
      </c>
      <c r="R3521" s="19" t="s">
        <v>52</v>
      </c>
      <c r="S3521" s="62" t="s">
        <v>2249</v>
      </c>
    </row>
    <row r="3522" spans="1:19" x14ac:dyDescent="0.25">
      <c r="A3522" s="62" t="s">
        <v>2249</v>
      </c>
      <c r="B3522" s="19">
        <v>19408590</v>
      </c>
      <c r="C3522" s="19" t="s">
        <v>7613</v>
      </c>
      <c r="D3522" s="19">
        <v>377300</v>
      </c>
      <c r="E3522" s="19">
        <v>4595714</v>
      </c>
      <c r="F3522" s="19">
        <v>4</v>
      </c>
      <c r="G3522" s="36">
        <v>45629</v>
      </c>
      <c r="H3522" s="19">
        <v>0</v>
      </c>
      <c r="I3522" s="19">
        <v>0</v>
      </c>
      <c r="J3522" s="19">
        <v>-3</v>
      </c>
      <c r="K3522" s="19" t="s">
        <v>185</v>
      </c>
      <c r="L3522" s="19">
        <v>1</v>
      </c>
      <c r="O3522" s="19">
        <v>9267</v>
      </c>
      <c r="P3522" s="229">
        <v>45629.103773148148</v>
      </c>
      <c r="Q3522" s="19">
        <v>9.2669999999999995</v>
      </c>
      <c r="R3522" s="19" t="s">
        <v>52</v>
      </c>
      <c r="S3522" s="62" t="s">
        <v>2249</v>
      </c>
    </row>
    <row r="3523" spans="1:19" x14ac:dyDescent="0.25">
      <c r="A3523" s="62" t="s">
        <v>2249</v>
      </c>
      <c r="B3523" s="19">
        <v>19408590</v>
      </c>
      <c r="C3523" s="19" t="s">
        <v>7613</v>
      </c>
      <c r="D3523" s="19">
        <v>377300</v>
      </c>
      <c r="E3523" s="19">
        <v>4595714</v>
      </c>
      <c r="F3523" s="19">
        <v>5</v>
      </c>
      <c r="G3523" s="36">
        <v>45629</v>
      </c>
      <c r="H3523" s="19">
        <v>1</v>
      </c>
      <c r="I3523" s="19">
        <v>0</v>
      </c>
      <c r="J3523" s="19">
        <v>0</v>
      </c>
      <c r="L3523" s="19">
        <v>1</v>
      </c>
      <c r="M3523" s="19">
        <v>4010454</v>
      </c>
      <c r="N3523" s="19" t="s">
        <v>218</v>
      </c>
      <c r="O3523" s="19">
        <v>267536</v>
      </c>
      <c r="P3523" s="229">
        <v>45629.106874999998</v>
      </c>
      <c r="Q3523" s="19">
        <v>267.536</v>
      </c>
      <c r="R3523" s="19" t="s">
        <v>52</v>
      </c>
      <c r="S3523" s="62" t="s">
        <v>2249</v>
      </c>
    </row>
    <row r="3524" spans="1:19" x14ac:dyDescent="0.25">
      <c r="A3524" s="62" t="s">
        <v>2249</v>
      </c>
      <c r="B3524" s="19">
        <v>19408590</v>
      </c>
      <c r="C3524" s="19" t="s">
        <v>7613</v>
      </c>
      <c r="D3524" s="19">
        <v>377300</v>
      </c>
      <c r="E3524" s="19">
        <v>4595714</v>
      </c>
      <c r="F3524" s="19">
        <v>6</v>
      </c>
      <c r="G3524" s="36">
        <v>45629</v>
      </c>
      <c r="H3524" s="19">
        <v>0</v>
      </c>
      <c r="I3524" s="19">
        <v>0</v>
      </c>
      <c r="J3524" s="19">
        <v>1938</v>
      </c>
      <c r="K3524" s="19" t="s">
        <v>163</v>
      </c>
      <c r="L3524" s="19">
        <v>1</v>
      </c>
      <c r="M3524" s="19">
        <v>4010454</v>
      </c>
      <c r="N3524" s="19" t="s">
        <v>218</v>
      </c>
      <c r="O3524" s="19">
        <v>145464</v>
      </c>
      <c r="P3524" s="229">
        <v>45629.108553240738</v>
      </c>
      <c r="Q3524" s="19">
        <v>145.464</v>
      </c>
      <c r="R3524" s="19" t="s">
        <v>52</v>
      </c>
      <c r="S3524" s="62" t="s">
        <v>2249</v>
      </c>
    </row>
    <row r="3525" spans="1:19" x14ac:dyDescent="0.25">
      <c r="A3525" s="62" t="s">
        <v>2249</v>
      </c>
      <c r="B3525" s="19">
        <v>19408590</v>
      </c>
      <c r="C3525" s="19" t="s">
        <v>7613</v>
      </c>
      <c r="D3525" s="19">
        <v>377300</v>
      </c>
      <c r="E3525" s="19">
        <v>4595714</v>
      </c>
      <c r="F3525" s="19">
        <v>7</v>
      </c>
      <c r="G3525" s="36">
        <v>45629</v>
      </c>
      <c r="H3525" s="19">
        <v>0</v>
      </c>
      <c r="I3525" s="19">
        <v>1</v>
      </c>
      <c r="J3525" s="19">
        <v>0</v>
      </c>
      <c r="L3525" s="19">
        <v>1</v>
      </c>
      <c r="O3525" s="19">
        <v>1548113</v>
      </c>
      <c r="P3525" s="229">
        <v>45629.126469907409</v>
      </c>
      <c r="Q3525" s="19">
        <v>1548.1130000000001</v>
      </c>
      <c r="R3525" s="19" t="s">
        <v>52</v>
      </c>
      <c r="S3525" s="62" t="s">
        <v>2249</v>
      </c>
    </row>
    <row r="3526" spans="1:19" x14ac:dyDescent="0.25">
      <c r="A3526" s="62" t="s">
        <v>2249</v>
      </c>
      <c r="B3526" s="19">
        <v>19408590</v>
      </c>
      <c r="C3526" s="19" t="s">
        <v>7613</v>
      </c>
      <c r="D3526" s="19">
        <v>377300</v>
      </c>
      <c r="E3526" s="19">
        <v>4595714</v>
      </c>
      <c r="F3526" s="19">
        <v>8</v>
      </c>
      <c r="G3526" s="36">
        <v>45629</v>
      </c>
      <c r="H3526" s="19">
        <v>1</v>
      </c>
      <c r="I3526" s="19">
        <v>0</v>
      </c>
      <c r="J3526" s="19">
        <v>0</v>
      </c>
      <c r="L3526" s="19">
        <v>1</v>
      </c>
      <c r="M3526" s="19">
        <v>431936</v>
      </c>
      <c r="N3526" s="19" t="s">
        <v>223</v>
      </c>
      <c r="O3526" s="19">
        <v>922213</v>
      </c>
      <c r="P3526" s="229">
        <v>45629.137141203704</v>
      </c>
      <c r="Q3526" s="19">
        <v>922.21299999999997</v>
      </c>
      <c r="R3526" s="19" t="s">
        <v>52</v>
      </c>
      <c r="S3526" s="62" t="s">
        <v>2249</v>
      </c>
    </row>
    <row r="3527" spans="1:19" x14ac:dyDescent="0.25">
      <c r="A3527" s="62" t="s">
        <v>2249</v>
      </c>
      <c r="B3527" s="19">
        <v>19408590</v>
      </c>
      <c r="C3527" s="19" t="s">
        <v>7613</v>
      </c>
      <c r="D3527" s="19">
        <v>377300</v>
      </c>
      <c r="E3527" s="19">
        <v>4595714</v>
      </c>
      <c r="F3527" s="19">
        <v>9</v>
      </c>
      <c r="G3527" s="36">
        <v>45629</v>
      </c>
      <c r="H3527" s="19">
        <v>0</v>
      </c>
      <c r="I3527" s="19">
        <v>0</v>
      </c>
      <c r="J3527" s="19">
        <v>1938</v>
      </c>
      <c r="K3527" s="19" t="s">
        <v>163</v>
      </c>
      <c r="L3527" s="19">
        <v>1</v>
      </c>
      <c r="M3527" s="19">
        <v>431936</v>
      </c>
      <c r="N3527" s="19" t="s">
        <v>223</v>
      </c>
      <c r="O3527" s="19">
        <v>6897</v>
      </c>
      <c r="P3527" s="229">
        <v>45629.13722222222</v>
      </c>
      <c r="Q3527" s="19">
        <v>6.8970000000000002</v>
      </c>
      <c r="R3527" s="19" t="s">
        <v>52</v>
      </c>
      <c r="S3527" s="62" t="s">
        <v>2249</v>
      </c>
    </row>
    <row r="3528" spans="1:19" x14ac:dyDescent="0.25">
      <c r="A3528" s="62" t="s">
        <v>2249</v>
      </c>
      <c r="B3528" s="19">
        <v>19408590</v>
      </c>
      <c r="C3528" s="19" t="s">
        <v>7613</v>
      </c>
      <c r="D3528" s="19">
        <v>377300</v>
      </c>
      <c r="E3528" s="19">
        <v>4595714</v>
      </c>
      <c r="F3528" s="19">
        <v>10</v>
      </c>
      <c r="G3528" s="36">
        <v>45629</v>
      </c>
      <c r="H3528" s="19">
        <v>0</v>
      </c>
      <c r="I3528" s="19">
        <v>1</v>
      </c>
      <c r="J3528" s="19">
        <v>0</v>
      </c>
      <c r="L3528" s="19">
        <v>1</v>
      </c>
      <c r="O3528" s="19">
        <v>2350</v>
      </c>
      <c r="P3528" s="229">
        <v>45629.137256944443</v>
      </c>
      <c r="Q3528" s="19">
        <v>2.35</v>
      </c>
      <c r="R3528" s="19" t="s">
        <v>52</v>
      </c>
      <c r="S3528" s="62" t="s">
        <v>2249</v>
      </c>
    </row>
    <row r="3529" spans="1:19" x14ac:dyDescent="0.25">
      <c r="A3529" s="62" t="s">
        <v>2249</v>
      </c>
      <c r="B3529" s="19">
        <v>19408590</v>
      </c>
      <c r="C3529" s="19" t="s">
        <v>7613</v>
      </c>
      <c r="D3529" s="19">
        <v>377300</v>
      </c>
      <c r="E3529" s="19">
        <v>4595714</v>
      </c>
      <c r="F3529" s="19">
        <v>11</v>
      </c>
      <c r="G3529" s="36">
        <v>45629</v>
      </c>
      <c r="H3529" s="19">
        <v>0</v>
      </c>
      <c r="I3529" s="19">
        <v>0</v>
      </c>
      <c r="J3529" s="19">
        <v>1934</v>
      </c>
      <c r="K3529" s="19" t="s">
        <v>160</v>
      </c>
      <c r="L3529" s="19">
        <v>1</v>
      </c>
      <c r="O3529" s="19">
        <v>883390</v>
      </c>
      <c r="P3529" s="229">
        <v>45629.147476851853</v>
      </c>
      <c r="Q3529" s="19">
        <v>883.39</v>
      </c>
      <c r="R3529" s="19" t="s">
        <v>52</v>
      </c>
      <c r="S3529" s="62" t="s">
        <v>2249</v>
      </c>
    </row>
    <row r="3530" spans="1:19" x14ac:dyDescent="0.25">
      <c r="A3530" s="62" t="s">
        <v>2249</v>
      </c>
      <c r="B3530" s="19">
        <v>19408590</v>
      </c>
      <c r="C3530" s="19" t="s">
        <v>7613</v>
      </c>
      <c r="D3530" s="19">
        <v>377300</v>
      </c>
      <c r="E3530" s="19">
        <v>4595714</v>
      </c>
      <c r="F3530" s="19">
        <v>12</v>
      </c>
      <c r="G3530" s="36">
        <v>45629</v>
      </c>
      <c r="H3530" s="19">
        <v>0</v>
      </c>
      <c r="I3530" s="19">
        <v>1</v>
      </c>
      <c r="J3530" s="19">
        <v>0</v>
      </c>
      <c r="L3530" s="19">
        <v>1</v>
      </c>
      <c r="O3530" s="19">
        <v>173987</v>
      </c>
      <c r="P3530" s="229">
        <v>45629.14949074074</v>
      </c>
      <c r="Q3530" s="19">
        <v>173.98699999999999</v>
      </c>
      <c r="R3530" s="19" t="s">
        <v>52</v>
      </c>
      <c r="S3530" s="62" t="s">
        <v>2249</v>
      </c>
    </row>
    <row r="3531" spans="1:19" x14ac:dyDescent="0.25">
      <c r="A3531" s="62" t="s">
        <v>2249</v>
      </c>
      <c r="B3531" s="19">
        <v>19408590</v>
      </c>
      <c r="C3531" s="19" t="s">
        <v>7613</v>
      </c>
      <c r="D3531" s="19">
        <v>377300</v>
      </c>
      <c r="E3531" s="19">
        <v>4595714</v>
      </c>
      <c r="F3531" s="19">
        <v>13</v>
      </c>
      <c r="G3531" s="36">
        <v>45629</v>
      </c>
      <c r="H3531" s="19">
        <v>0</v>
      </c>
      <c r="I3531" s="19">
        <v>0</v>
      </c>
      <c r="J3531" s="19">
        <v>-3</v>
      </c>
      <c r="K3531" s="19" t="s">
        <v>185</v>
      </c>
      <c r="L3531" s="19">
        <v>1</v>
      </c>
      <c r="O3531" s="19">
        <v>8576</v>
      </c>
      <c r="P3531" s="229">
        <v>45629.149594907409</v>
      </c>
      <c r="Q3531" s="19">
        <v>8.5760000000000005</v>
      </c>
      <c r="R3531" s="19" t="s">
        <v>52</v>
      </c>
      <c r="S3531" s="62" t="s">
        <v>2249</v>
      </c>
    </row>
    <row r="3532" spans="1:19" x14ac:dyDescent="0.25">
      <c r="A3532" s="62" t="s">
        <v>2249</v>
      </c>
      <c r="B3532" s="19">
        <v>19408590</v>
      </c>
      <c r="C3532" s="19" t="s">
        <v>7613</v>
      </c>
      <c r="D3532" s="19">
        <v>377300</v>
      </c>
      <c r="E3532" s="19">
        <v>4595714</v>
      </c>
      <c r="F3532" s="19">
        <v>14</v>
      </c>
      <c r="G3532" s="36">
        <v>45629</v>
      </c>
      <c r="H3532" s="19">
        <v>1</v>
      </c>
      <c r="I3532" s="19">
        <v>0</v>
      </c>
      <c r="J3532" s="19">
        <v>0</v>
      </c>
      <c r="L3532" s="19">
        <v>1</v>
      </c>
      <c r="M3532" s="19">
        <v>4010454</v>
      </c>
      <c r="N3532" s="19" t="s">
        <v>218</v>
      </c>
      <c r="O3532" s="19">
        <v>715594</v>
      </c>
      <c r="P3532" s="229">
        <v>45629.157870370371</v>
      </c>
      <c r="Q3532" s="19">
        <v>715.59400000000005</v>
      </c>
      <c r="R3532" s="19" t="s">
        <v>52</v>
      </c>
      <c r="S3532" s="62" t="s">
        <v>2249</v>
      </c>
    </row>
    <row r="3533" spans="1:19" x14ac:dyDescent="0.25">
      <c r="A3533" s="62" t="s">
        <v>2249</v>
      </c>
      <c r="B3533" s="19">
        <v>19408590</v>
      </c>
      <c r="C3533" s="19" t="s">
        <v>7613</v>
      </c>
      <c r="D3533" s="19">
        <v>377300</v>
      </c>
      <c r="E3533" s="19">
        <v>4595714</v>
      </c>
      <c r="F3533" s="19">
        <v>15</v>
      </c>
      <c r="G3533" s="36">
        <v>45629</v>
      </c>
      <c r="H3533" s="19">
        <v>0</v>
      </c>
      <c r="I3533" s="19">
        <v>0</v>
      </c>
      <c r="J3533" s="19">
        <v>1938</v>
      </c>
      <c r="K3533" s="19" t="s">
        <v>163</v>
      </c>
      <c r="L3533" s="19">
        <v>1</v>
      </c>
      <c r="M3533" s="19">
        <v>4010454</v>
      </c>
      <c r="N3533" s="19" t="s">
        <v>218</v>
      </c>
      <c r="O3533" s="19">
        <v>2463</v>
      </c>
      <c r="P3533" s="229">
        <v>45629.157905092594</v>
      </c>
      <c r="Q3533" s="19">
        <v>2.4630000000000001</v>
      </c>
      <c r="R3533" s="19" t="s">
        <v>52</v>
      </c>
      <c r="S3533" s="62" t="s">
        <v>2249</v>
      </c>
    </row>
    <row r="3534" spans="1:19" x14ac:dyDescent="0.25">
      <c r="A3534" s="62" t="s">
        <v>2249</v>
      </c>
      <c r="B3534" s="19">
        <v>19408590</v>
      </c>
      <c r="C3534" s="19" t="s">
        <v>7613</v>
      </c>
      <c r="D3534" s="19">
        <v>377300</v>
      </c>
      <c r="E3534" s="19">
        <v>4595714</v>
      </c>
      <c r="F3534" s="19">
        <v>16</v>
      </c>
      <c r="G3534" s="36">
        <v>45629</v>
      </c>
      <c r="H3534" s="19">
        <v>0</v>
      </c>
      <c r="I3534" s="19">
        <v>1</v>
      </c>
      <c r="J3534" s="19">
        <v>0</v>
      </c>
      <c r="L3534" s="19">
        <v>1</v>
      </c>
      <c r="O3534" s="19">
        <v>1119230</v>
      </c>
      <c r="P3534" s="229">
        <v>45629.170856481483</v>
      </c>
      <c r="Q3534" s="19">
        <v>1119.23</v>
      </c>
      <c r="R3534" s="19" t="s">
        <v>52</v>
      </c>
      <c r="S3534" s="62" t="s">
        <v>2249</v>
      </c>
    </row>
    <row r="3535" spans="1:19" x14ac:dyDescent="0.25">
      <c r="A3535" s="62" t="s">
        <v>2249</v>
      </c>
      <c r="B3535" s="19">
        <v>19408590</v>
      </c>
      <c r="C3535" s="19" t="s">
        <v>7613</v>
      </c>
      <c r="D3535" s="19">
        <v>377300</v>
      </c>
      <c r="E3535" s="19">
        <v>4595714</v>
      </c>
      <c r="F3535" s="19">
        <v>17</v>
      </c>
      <c r="G3535" s="36">
        <v>45629</v>
      </c>
      <c r="H3535" s="19">
        <v>0</v>
      </c>
      <c r="I3535" s="19">
        <v>0</v>
      </c>
      <c r="J3535" s="19">
        <v>-3</v>
      </c>
      <c r="K3535" s="19" t="s">
        <v>185</v>
      </c>
      <c r="L3535" s="19">
        <v>1</v>
      </c>
      <c r="O3535" s="19">
        <v>8197</v>
      </c>
      <c r="P3535" s="229">
        <v>45629.170949074076</v>
      </c>
      <c r="Q3535" s="19">
        <v>8.1969999999999992</v>
      </c>
      <c r="R3535" s="19" t="s">
        <v>52</v>
      </c>
      <c r="S3535" s="62" t="s">
        <v>2249</v>
      </c>
    </row>
    <row r="3536" spans="1:19" x14ac:dyDescent="0.25">
      <c r="A3536" s="62" t="s">
        <v>2249</v>
      </c>
      <c r="B3536" s="19">
        <v>19408590</v>
      </c>
      <c r="C3536" s="19" t="s">
        <v>7613</v>
      </c>
      <c r="D3536" s="19">
        <v>377300</v>
      </c>
      <c r="E3536" s="19">
        <v>4595714</v>
      </c>
      <c r="F3536" s="19">
        <v>18</v>
      </c>
      <c r="G3536" s="36">
        <v>45629</v>
      </c>
      <c r="H3536" s="19">
        <v>1</v>
      </c>
      <c r="I3536" s="19">
        <v>0</v>
      </c>
      <c r="J3536" s="19">
        <v>0</v>
      </c>
      <c r="L3536" s="19">
        <v>1</v>
      </c>
      <c r="M3536" s="19">
        <v>4010454</v>
      </c>
      <c r="N3536" s="19" t="s">
        <v>218</v>
      </c>
      <c r="O3536" s="19">
        <v>395050</v>
      </c>
      <c r="P3536" s="229">
        <v>45629.175520833334</v>
      </c>
      <c r="Q3536" s="19">
        <v>395.05</v>
      </c>
      <c r="R3536" s="19" t="s">
        <v>52</v>
      </c>
      <c r="S3536" s="62" t="s">
        <v>2249</v>
      </c>
    </row>
    <row r="3537" spans="1:19" x14ac:dyDescent="0.25">
      <c r="A3537" s="62" t="s">
        <v>2249</v>
      </c>
      <c r="B3537" s="19">
        <v>19408590</v>
      </c>
      <c r="C3537" s="19" t="s">
        <v>7613</v>
      </c>
      <c r="D3537" s="19">
        <v>377300</v>
      </c>
      <c r="E3537" s="19">
        <v>4595714</v>
      </c>
      <c r="F3537" s="19">
        <v>19</v>
      </c>
      <c r="G3537" s="36">
        <v>45629</v>
      </c>
      <c r="H3537" s="19">
        <v>0</v>
      </c>
      <c r="I3537" s="19">
        <v>0</v>
      </c>
      <c r="J3537" s="19">
        <v>1938</v>
      </c>
      <c r="K3537" s="19" t="s">
        <v>163</v>
      </c>
      <c r="L3537" s="19">
        <v>1</v>
      </c>
      <c r="M3537" s="19">
        <v>4010454</v>
      </c>
      <c r="N3537" s="19" t="s">
        <v>218</v>
      </c>
      <c r="O3537" s="19">
        <v>21450</v>
      </c>
      <c r="P3537" s="229">
        <v>45629.175775462965</v>
      </c>
      <c r="Q3537" s="19">
        <v>21.45</v>
      </c>
      <c r="R3537" s="19" t="s">
        <v>52</v>
      </c>
      <c r="S3537" s="62" t="s">
        <v>2249</v>
      </c>
    </row>
    <row r="3538" spans="1:19" x14ac:dyDescent="0.25">
      <c r="A3538" s="62" t="s">
        <v>2249</v>
      </c>
      <c r="B3538" s="19">
        <v>19408590</v>
      </c>
      <c r="C3538" s="19" t="s">
        <v>7613</v>
      </c>
      <c r="D3538" s="19">
        <v>377300</v>
      </c>
      <c r="E3538" s="19">
        <v>4595714</v>
      </c>
      <c r="F3538" s="19">
        <v>20</v>
      </c>
      <c r="G3538" s="36">
        <v>45629</v>
      </c>
      <c r="H3538" s="19">
        <v>0</v>
      </c>
      <c r="I3538" s="19">
        <v>1</v>
      </c>
      <c r="J3538" s="19">
        <v>0</v>
      </c>
      <c r="L3538" s="19">
        <v>1</v>
      </c>
      <c r="O3538" s="19">
        <v>23</v>
      </c>
      <c r="P3538" s="229">
        <v>45629.175775462965</v>
      </c>
      <c r="Q3538" s="19">
        <v>2.3E-2</v>
      </c>
      <c r="R3538" s="19" t="s">
        <v>52</v>
      </c>
      <c r="S3538" s="62" t="s">
        <v>2249</v>
      </c>
    </row>
    <row r="3539" spans="1:19" x14ac:dyDescent="0.25">
      <c r="A3539" s="62" t="s">
        <v>2249</v>
      </c>
      <c r="B3539" s="19">
        <v>19408590</v>
      </c>
      <c r="C3539" s="19" t="s">
        <v>7613</v>
      </c>
      <c r="D3539" s="19">
        <v>377300</v>
      </c>
      <c r="E3539" s="19">
        <v>4595714</v>
      </c>
      <c r="F3539" s="19">
        <v>21</v>
      </c>
      <c r="G3539" s="36">
        <v>45629</v>
      </c>
      <c r="H3539" s="19">
        <v>0</v>
      </c>
      <c r="I3539" s="19">
        <v>0</v>
      </c>
      <c r="J3539" s="19">
        <v>-3</v>
      </c>
      <c r="K3539" s="19" t="s">
        <v>185</v>
      </c>
      <c r="L3539" s="19">
        <v>1</v>
      </c>
      <c r="O3539" s="19">
        <v>7330</v>
      </c>
      <c r="P3539" s="229">
        <v>45629.175856481481</v>
      </c>
      <c r="Q3539" s="19">
        <v>7.33</v>
      </c>
      <c r="R3539" s="19" t="s">
        <v>52</v>
      </c>
      <c r="S3539" s="62" t="s">
        <v>2249</v>
      </c>
    </row>
    <row r="3540" spans="1:19" x14ac:dyDescent="0.25">
      <c r="A3540" s="62" t="s">
        <v>2249</v>
      </c>
      <c r="B3540" s="19">
        <v>19408590</v>
      </c>
      <c r="C3540" s="19" t="s">
        <v>7613</v>
      </c>
      <c r="D3540" s="19">
        <v>377300</v>
      </c>
      <c r="E3540" s="19">
        <v>4595714</v>
      </c>
      <c r="F3540" s="19">
        <v>22</v>
      </c>
      <c r="G3540" s="36">
        <v>45629</v>
      </c>
      <c r="H3540" s="19">
        <v>1</v>
      </c>
      <c r="I3540" s="19">
        <v>0</v>
      </c>
      <c r="J3540" s="19">
        <v>0</v>
      </c>
      <c r="L3540" s="19">
        <v>1</v>
      </c>
      <c r="M3540" s="19">
        <v>4010454</v>
      </c>
      <c r="N3540" s="19" t="s">
        <v>218</v>
      </c>
      <c r="O3540" s="19">
        <v>38730</v>
      </c>
      <c r="P3540" s="229">
        <v>45629.176307870373</v>
      </c>
      <c r="Q3540" s="19">
        <v>38.729999999999997</v>
      </c>
      <c r="R3540" s="19" t="s">
        <v>52</v>
      </c>
      <c r="S3540" s="62" t="s">
        <v>2249</v>
      </c>
    </row>
    <row r="3541" spans="1:19" x14ac:dyDescent="0.25">
      <c r="A3541" s="62" t="s">
        <v>2249</v>
      </c>
      <c r="B3541" s="19">
        <v>19408590</v>
      </c>
      <c r="C3541" s="19" t="s">
        <v>7613</v>
      </c>
      <c r="D3541" s="19">
        <v>377300</v>
      </c>
      <c r="E3541" s="19">
        <v>4595714</v>
      </c>
      <c r="F3541" s="19">
        <v>23</v>
      </c>
      <c r="G3541" s="36">
        <v>45629</v>
      </c>
      <c r="H3541" s="19">
        <v>0</v>
      </c>
      <c r="I3541" s="19">
        <v>0</v>
      </c>
      <c r="J3541" s="19">
        <v>-4</v>
      </c>
      <c r="K3541" s="19" t="s">
        <v>186</v>
      </c>
      <c r="L3541" s="19">
        <v>1</v>
      </c>
      <c r="O3541" s="19">
        <v>187</v>
      </c>
      <c r="P3541" s="229">
        <v>45629.176307870373</v>
      </c>
      <c r="Q3541" s="19">
        <v>0.187</v>
      </c>
      <c r="R3541" s="19" t="s">
        <v>52</v>
      </c>
      <c r="S3541" s="62" t="s">
        <v>2249</v>
      </c>
    </row>
    <row r="3542" spans="1:19" x14ac:dyDescent="0.25">
      <c r="A3542" s="62" t="s">
        <v>2249</v>
      </c>
      <c r="B3542" s="19">
        <v>19408590</v>
      </c>
      <c r="C3542" s="19" t="s">
        <v>7613</v>
      </c>
      <c r="D3542" s="19">
        <v>377300</v>
      </c>
      <c r="E3542" s="19">
        <v>4595714</v>
      </c>
      <c r="F3542" s="19">
        <v>24</v>
      </c>
      <c r="G3542" s="36">
        <v>45629</v>
      </c>
      <c r="H3542" s="19">
        <v>2</v>
      </c>
      <c r="I3542" s="19">
        <v>0</v>
      </c>
      <c r="J3542" s="19">
        <v>0</v>
      </c>
      <c r="L3542" s="19">
        <v>1</v>
      </c>
      <c r="M3542" s="19">
        <v>4225212</v>
      </c>
      <c r="N3542" s="19" t="s">
        <v>220</v>
      </c>
      <c r="O3542" s="19">
        <v>1633</v>
      </c>
      <c r="P3542" s="229">
        <v>45629.17633101852</v>
      </c>
      <c r="Q3542" s="19">
        <v>1.633</v>
      </c>
      <c r="R3542" s="19" t="s">
        <v>52</v>
      </c>
      <c r="S3542" s="62" t="s">
        <v>2249</v>
      </c>
    </row>
    <row r="3543" spans="1:19" x14ac:dyDescent="0.25">
      <c r="A3543" s="62" t="s">
        <v>2249</v>
      </c>
      <c r="B3543" s="19">
        <v>19408590</v>
      </c>
      <c r="C3543" s="19" t="s">
        <v>7613</v>
      </c>
      <c r="D3543" s="19">
        <v>377300</v>
      </c>
      <c r="E3543" s="19">
        <v>4595714</v>
      </c>
      <c r="F3543" s="19">
        <v>25</v>
      </c>
      <c r="G3543" s="36">
        <v>45629</v>
      </c>
      <c r="H3543" s="19">
        <v>0</v>
      </c>
      <c r="I3543" s="19">
        <v>0</v>
      </c>
      <c r="J3543" s="19">
        <v>1938</v>
      </c>
      <c r="K3543" s="19" t="s">
        <v>163</v>
      </c>
      <c r="L3543" s="19">
        <v>1</v>
      </c>
      <c r="M3543" s="19">
        <v>4010454</v>
      </c>
      <c r="N3543" s="19" t="s">
        <v>218</v>
      </c>
      <c r="O3543" s="19">
        <v>3520</v>
      </c>
      <c r="P3543" s="229">
        <v>45629.176365740743</v>
      </c>
      <c r="Q3543" s="19">
        <v>3.52</v>
      </c>
      <c r="R3543" s="19" t="s">
        <v>52</v>
      </c>
      <c r="S3543" s="62" t="s">
        <v>2249</v>
      </c>
    </row>
    <row r="3544" spans="1:19" x14ac:dyDescent="0.25">
      <c r="A3544" s="62" t="s">
        <v>2249</v>
      </c>
      <c r="B3544" s="19">
        <v>19408590</v>
      </c>
      <c r="C3544" s="19" t="s">
        <v>7613</v>
      </c>
      <c r="D3544" s="19">
        <v>377300</v>
      </c>
      <c r="E3544" s="19">
        <v>4595714</v>
      </c>
      <c r="F3544" s="19">
        <v>26</v>
      </c>
      <c r="G3544" s="36">
        <v>45629</v>
      </c>
      <c r="H3544" s="19">
        <v>0</v>
      </c>
      <c r="I3544" s="19">
        <v>1</v>
      </c>
      <c r="J3544" s="19">
        <v>0</v>
      </c>
      <c r="L3544" s="19">
        <v>1</v>
      </c>
      <c r="O3544" s="19">
        <v>26233</v>
      </c>
      <c r="P3544" s="229">
        <v>45629.176666666666</v>
      </c>
      <c r="Q3544" s="19">
        <v>26.233000000000001</v>
      </c>
      <c r="R3544" s="19" t="s">
        <v>52</v>
      </c>
      <c r="S3544" s="62" t="s">
        <v>2249</v>
      </c>
    </row>
    <row r="3545" spans="1:19" x14ac:dyDescent="0.25">
      <c r="A3545" s="62" t="s">
        <v>2249</v>
      </c>
      <c r="B3545" s="19">
        <v>19408590</v>
      </c>
      <c r="C3545" s="19" t="s">
        <v>7613</v>
      </c>
      <c r="D3545" s="19">
        <v>377300</v>
      </c>
      <c r="E3545" s="19">
        <v>4595714</v>
      </c>
      <c r="F3545" s="19">
        <v>27</v>
      </c>
      <c r="G3545" s="36">
        <v>45629</v>
      </c>
      <c r="H3545" s="19">
        <v>1</v>
      </c>
      <c r="I3545" s="19">
        <v>0</v>
      </c>
      <c r="J3545" s="19">
        <v>0</v>
      </c>
      <c r="L3545" s="19">
        <v>1</v>
      </c>
      <c r="M3545" s="19">
        <v>431936</v>
      </c>
      <c r="N3545" s="19" t="s">
        <v>223</v>
      </c>
      <c r="O3545" s="19">
        <v>1580267</v>
      </c>
      <c r="P3545" s="229">
        <v>45629.194965277777</v>
      </c>
      <c r="Q3545" s="19">
        <v>1580.2670000000001</v>
      </c>
      <c r="R3545" s="19" t="s">
        <v>52</v>
      </c>
      <c r="S3545" s="62" t="s">
        <v>2249</v>
      </c>
    </row>
    <row r="3546" spans="1:19" x14ac:dyDescent="0.25">
      <c r="A3546" s="62" t="s">
        <v>2249</v>
      </c>
      <c r="B3546" s="19">
        <v>19408590</v>
      </c>
      <c r="C3546" s="19" t="s">
        <v>7613</v>
      </c>
      <c r="D3546" s="19">
        <v>377300</v>
      </c>
      <c r="E3546" s="19">
        <v>4595714</v>
      </c>
      <c r="F3546" s="19">
        <v>28</v>
      </c>
      <c r="G3546" s="36">
        <v>45629</v>
      </c>
      <c r="H3546" s="19">
        <v>0</v>
      </c>
      <c r="I3546" s="19">
        <v>0</v>
      </c>
      <c r="J3546" s="19">
        <v>1938</v>
      </c>
      <c r="K3546" s="19" t="s">
        <v>163</v>
      </c>
      <c r="L3546" s="19">
        <v>1</v>
      </c>
      <c r="M3546" s="19">
        <v>431936</v>
      </c>
      <c r="N3546" s="19" t="s">
        <v>223</v>
      </c>
      <c r="O3546" s="19">
        <v>16990</v>
      </c>
      <c r="P3546" s="229">
        <v>45629.195162037038</v>
      </c>
      <c r="Q3546" s="19">
        <v>16.989999999999998</v>
      </c>
      <c r="R3546" s="19" t="s">
        <v>52</v>
      </c>
      <c r="S3546" s="62" t="s">
        <v>2249</v>
      </c>
    </row>
    <row r="3547" spans="1:19" x14ac:dyDescent="0.25">
      <c r="A3547" s="62" t="s">
        <v>2249</v>
      </c>
      <c r="B3547" s="19">
        <v>19408590</v>
      </c>
      <c r="C3547" s="19" t="s">
        <v>7613</v>
      </c>
      <c r="D3547" s="19">
        <v>377300</v>
      </c>
      <c r="E3547" s="19">
        <v>4595714</v>
      </c>
      <c r="F3547" s="19">
        <v>29</v>
      </c>
      <c r="G3547" s="36">
        <v>45629</v>
      </c>
      <c r="H3547" s="19">
        <v>0</v>
      </c>
      <c r="I3547" s="19">
        <v>1</v>
      </c>
      <c r="J3547" s="19">
        <v>0</v>
      </c>
      <c r="L3547" s="19">
        <v>1</v>
      </c>
      <c r="O3547" s="19">
        <v>100</v>
      </c>
      <c r="P3547" s="229">
        <v>45629.195162037038</v>
      </c>
      <c r="Q3547" s="19">
        <v>0.1</v>
      </c>
      <c r="R3547" s="19" t="s">
        <v>52</v>
      </c>
      <c r="S3547" s="62" t="s">
        <v>2249</v>
      </c>
    </row>
    <row r="3548" spans="1:19" x14ac:dyDescent="0.25">
      <c r="A3548" s="62" t="s">
        <v>2249</v>
      </c>
      <c r="B3548" s="19">
        <v>19408590</v>
      </c>
      <c r="C3548" s="19" t="s">
        <v>7613</v>
      </c>
      <c r="D3548" s="19">
        <v>377300</v>
      </c>
      <c r="E3548" s="19">
        <v>4595714</v>
      </c>
      <c r="F3548" s="19">
        <v>30</v>
      </c>
      <c r="G3548" s="36">
        <v>45629</v>
      </c>
      <c r="H3548" s="19">
        <v>1</v>
      </c>
      <c r="I3548" s="19">
        <v>0</v>
      </c>
      <c r="J3548" s="19">
        <v>0</v>
      </c>
      <c r="L3548" s="19">
        <v>1</v>
      </c>
      <c r="M3548" s="19">
        <v>431936</v>
      </c>
      <c r="N3548" s="19" t="s">
        <v>223</v>
      </c>
      <c r="O3548" s="19">
        <v>30027</v>
      </c>
      <c r="P3548" s="229">
        <v>45629.195509259262</v>
      </c>
      <c r="Q3548" s="19">
        <v>30.027000000000001</v>
      </c>
      <c r="R3548" s="19" t="s">
        <v>52</v>
      </c>
      <c r="S3548" s="62" t="s">
        <v>2249</v>
      </c>
    </row>
    <row r="3549" spans="1:19" x14ac:dyDescent="0.25">
      <c r="A3549" s="62" t="s">
        <v>2249</v>
      </c>
      <c r="B3549" s="19">
        <v>19408590</v>
      </c>
      <c r="C3549" s="19" t="s">
        <v>7613</v>
      </c>
      <c r="D3549" s="19">
        <v>377300</v>
      </c>
      <c r="E3549" s="19">
        <v>4595714</v>
      </c>
      <c r="F3549" s="19">
        <v>31</v>
      </c>
      <c r="G3549" s="36">
        <v>45629</v>
      </c>
      <c r="H3549" s="19">
        <v>0</v>
      </c>
      <c r="I3549" s="19">
        <v>0</v>
      </c>
      <c r="J3549" s="19">
        <v>1938</v>
      </c>
      <c r="K3549" s="19" t="s">
        <v>163</v>
      </c>
      <c r="L3549" s="19">
        <v>1</v>
      </c>
      <c r="M3549" s="19">
        <v>431936</v>
      </c>
      <c r="N3549" s="19" t="s">
        <v>223</v>
      </c>
      <c r="O3549" s="19">
        <v>2416</v>
      </c>
      <c r="P3549" s="229">
        <v>45629.195532407408</v>
      </c>
      <c r="Q3549" s="19">
        <v>2.4159999999999999</v>
      </c>
      <c r="R3549" s="19" t="s">
        <v>52</v>
      </c>
      <c r="S3549" s="62" t="s">
        <v>2249</v>
      </c>
    </row>
    <row r="3550" spans="1:19" x14ac:dyDescent="0.25">
      <c r="A3550" s="62" t="s">
        <v>2249</v>
      </c>
      <c r="B3550" s="19">
        <v>19408590</v>
      </c>
      <c r="C3550" s="19" t="s">
        <v>7613</v>
      </c>
      <c r="D3550" s="19">
        <v>377300</v>
      </c>
      <c r="E3550" s="19">
        <v>4595714</v>
      </c>
      <c r="F3550" s="19">
        <v>32</v>
      </c>
      <c r="G3550" s="36">
        <v>45629</v>
      </c>
      <c r="H3550" s="19">
        <v>0</v>
      </c>
      <c r="I3550" s="19">
        <v>1</v>
      </c>
      <c r="J3550" s="19">
        <v>0</v>
      </c>
      <c r="L3550" s="19">
        <v>1</v>
      </c>
      <c r="O3550" s="19">
        <v>24</v>
      </c>
      <c r="P3550" s="229">
        <v>45629.195532407408</v>
      </c>
      <c r="Q3550" s="19">
        <v>2.4E-2</v>
      </c>
      <c r="R3550" s="19" t="s">
        <v>52</v>
      </c>
      <c r="S3550" s="62" t="s">
        <v>2249</v>
      </c>
    </row>
    <row r="3551" spans="1:19" x14ac:dyDescent="0.25">
      <c r="A3551" s="62" t="s">
        <v>2249</v>
      </c>
      <c r="B3551" s="19">
        <v>19408590</v>
      </c>
      <c r="C3551" s="19" t="s">
        <v>7613</v>
      </c>
      <c r="D3551" s="19">
        <v>377300</v>
      </c>
      <c r="E3551" s="19">
        <v>4595714</v>
      </c>
      <c r="F3551" s="19">
        <v>33</v>
      </c>
      <c r="G3551" s="36">
        <v>45629</v>
      </c>
      <c r="H3551" s="19">
        <v>1</v>
      </c>
      <c r="I3551" s="19">
        <v>0</v>
      </c>
      <c r="J3551" s="19">
        <v>0</v>
      </c>
      <c r="L3551" s="19">
        <v>1</v>
      </c>
      <c r="M3551" s="19">
        <v>431936</v>
      </c>
      <c r="N3551" s="19" t="s">
        <v>223</v>
      </c>
      <c r="O3551" s="19">
        <v>1548550</v>
      </c>
      <c r="P3551" s="229">
        <v>45629.213460648149</v>
      </c>
      <c r="Q3551" s="19">
        <v>1548.55</v>
      </c>
      <c r="R3551" s="19" t="s">
        <v>52</v>
      </c>
      <c r="S3551" s="62" t="s">
        <v>2249</v>
      </c>
    </row>
    <row r="3552" spans="1:19" x14ac:dyDescent="0.25">
      <c r="A3552" s="62" t="s">
        <v>2249</v>
      </c>
      <c r="B3552" s="19">
        <v>19408590</v>
      </c>
      <c r="C3552" s="19" t="s">
        <v>7613</v>
      </c>
      <c r="D3552" s="19">
        <v>377300</v>
      </c>
      <c r="E3552" s="19">
        <v>4595714</v>
      </c>
      <c r="F3552" s="19">
        <v>34</v>
      </c>
      <c r="G3552" s="36">
        <v>45629</v>
      </c>
      <c r="H3552" s="19">
        <v>0</v>
      </c>
      <c r="I3552" s="19">
        <v>0</v>
      </c>
      <c r="J3552" s="19">
        <v>1938</v>
      </c>
      <c r="K3552" s="19" t="s">
        <v>163</v>
      </c>
      <c r="L3552" s="19">
        <v>1</v>
      </c>
      <c r="M3552" s="19">
        <v>431936</v>
      </c>
      <c r="N3552" s="19" t="s">
        <v>223</v>
      </c>
      <c r="O3552" s="19">
        <v>250443</v>
      </c>
      <c r="P3552" s="229">
        <v>45629.216354166667</v>
      </c>
      <c r="Q3552" s="19">
        <v>250.44300000000001</v>
      </c>
      <c r="R3552" s="19" t="s">
        <v>52</v>
      </c>
      <c r="S3552" s="62" t="s">
        <v>2249</v>
      </c>
    </row>
    <row r="3553" spans="1:19" x14ac:dyDescent="0.25">
      <c r="A3553" s="62" t="s">
        <v>2249</v>
      </c>
      <c r="B3553" s="19">
        <v>19408590</v>
      </c>
      <c r="C3553" s="19" t="s">
        <v>7613</v>
      </c>
      <c r="D3553" s="19">
        <v>377300</v>
      </c>
      <c r="E3553" s="19">
        <v>4595714</v>
      </c>
      <c r="F3553" s="19">
        <v>35</v>
      </c>
      <c r="G3553" s="36">
        <v>45629</v>
      </c>
      <c r="H3553" s="19">
        <v>0</v>
      </c>
      <c r="I3553" s="19">
        <v>1</v>
      </c>
      <c r="J3553" s="19">
        <v>0</v>
      </c>
      <c r="L3553" s="19">
        <v>1</v>
      </c>
      <c r="O3553" s="19">
        <v>54527</v>
      </c>
      <c r="P3553" s="229">
        <v>45629.216990740744</v>
      </c>
      <c r="Q3553" s="19">
        <v>54.527000000000001</v>
      </c>
      <c r="R3553" s="19" t="s">
        <v>52</v>
      </c>
      <c r="S3553" s="62" t="s">
        <v>2249</v>
      </c>
    </row>
    <row r="3554" spans="1:19" x14ac:dyDescent="0.25">
      <c r="A3554" s="62" t="s">
        <v>2249</v>
      </c>
      <c r="B3554" s="19">
        <v>19408590</v>
      </c>
      <c r="C3554" s="19" t="s">
        <v>7613</v>
      </c>
      <c r="D3554" s="19">
        <v>377300</v>
      </c>
      <c r="E3554" s="19">
        <v>4595714</v>
      </c>
      <c r="F3554" s="19">
        <v>36</v>
      </c>
      <c r="G3554" s="36">
        <v>45629</v>
      </c>
      <c r="H3554" s="19">
        <v>0</v>
      </c>
      <c r="I3554" s="19">
        <v>0</v>
      </c>
      <c r="J3554" s="19">
        <v>-3</v>
      </c>
      <c r="K3554" s="19" t="s">
        <v>185</v>
      </c>
      <c r="L3554" s="19">
        <v>1</v>
      </c>
      <c r="O3554" s="19">
        <v>8510</v>
      </c>
      <c r="P3554" s="229">
        <v>45629.217083333337</v>
      </c>
      <c r="Q3554" s="19">
        <v>8.51</v>
      </c>
      <c r="R3554" s="19" t="s">
        <v>52</v>
      </c>
      <c r="S3554" s="62" t="s">
        <v>2249</v>
      </c>
    </row>
    <row r="3555" spans="1:19" x14ac:dyDescent="0.25">
      <c r="A3555" s="62" t="s">
        <v>2249</v>
      </c>
      <c r="B3555" s="19">
        <v>19408590</v>
      </c>
      <c r="C3555" s="19" t="s">
        <v>7613</v>
      </c>
      <c r="D3555" s="19">
        <v>377300</v>
      </c>
      <c r="E3555" s="19">
        <v>4595714</v>
      </c>
      <c r="F3555" s="19">
        <v>37</v>
      </c>
      <c r="G3555" s="36">
        <v>45629</v>
      </c>
      <c r="H3555" s="19">
        <v>1</v>
      </c>
      <c r="I3555" s="19">
        <v>0</v>
      </c>
      <c r="J3555" s="19">
        <v>0</v>
      </c>
      <c r="L3555" s="19">
        <v>1</v>
      </c>
      <c r="M3555" s="19">
        <v>4010454</v>
      </c>
      <c r="N3555" s="19" t="s">
        <v>218</v>
      </c>
      <c r="O3555" s="19">
        <v>159616</v>
      </c>
      <c r="P3555" s="229">
        <v>45629.218935185185</v>
      </c>
      <c r="Q3555" s="19">
        <v>159.61600000000001</v>
      </c>
      <c r="R3555" s="19" t="s">
        <v>52</v>
      </c>
      <c r="S3555" s="62" t="s">
        <v>2249</v>
      </c>
    </row>
    <row r="3556" spans="1:19" x14ac:dyDescent="0.25">
      <c r="A3556" s="62" t="s">
        <v>2249</v>
      </c>
      <c r="B3556" s="19">
        <v>19408590</v>
      </c>
      <c r="C3556" s="19" t="s">
        <v>7613</v>
      </c>
      <c r="D3556" s="19">
        <v>377300</v>
      </c>
      <c r="E3556" s="19">
        <v>4595714</v>
      </c>
      <c r="F3556" s="19">
        <v>38</v>
      </c>
      <c r="G3556" s="36">
        <v>45629</v>
      </c>
      <c r="H3556" s="19">
        <v>0</v>
      </c>
      <c r="I3556" s="19">
        <v>0</v>
      </c>
      <c r="J3556" s="19">
        <v>1938</v>
      </c>
      <c r="K3556" s="19" t="s">
        <v>163</v>
      </c>
      <c r="L3556" s="19">
        <v>1</v>
      </c>
      <c r="M3556" s="19">
        <v>4010454</v>
      </c>
      <c r="N3556" s="19" t="s">
        <v>218</v>
      </c>
      <c r="O3556" s="19">
        <v>55114</v>
      </c>
      <c r="P3556" s="229">
        <v>45629.219571759262</v>
      </c>
      <c r="Q3556" s="19">
        <v>55.113999999999997</v>
      </c>
      <c r="R3556" s="19" t="s">
        <v>52</v>
      </c>
      <c r="S3556" s="62" t="s">
        <v>2249</v>
      </c>
    </row>
    <row r="3557" spans="1:19" x14ac:dyDescent="0.25">
      <c r="A3557" s="62" t="s">
        <v>2249</v>
      </c>
      <c r="B3557" s="19">
        <v>19408590</v>
      </c>
      <c r="C3557" s="19" t="s">
        <v>7613</v>
      </c>
      <c r="D3557" s="19">
        <v>377300</v>
      </c>
      <c r="E3557" s="19">
        <v>4595714</v>
      </c>
      <c r="F3557" s="19">
        <v>39</v>
      </c>
      <c r="G3557" s="36">
        <v>45629</v>
      </c>
      <c r="H3557" s="19">
        <v>0</v>
      </c>
      <c r="I3557" s="19">
        <v>1</v>
      </c>
      <c r="J3557" s="19">
        <v>0</v>
      </c>
      <c r="L3557" s="19">
        <v>1</v>
      </c>
      <c r="O3557" s="19">
        <v>20826</v>
      </c>
      <c r="P3557" s="229">
        <v>45629.219814814816</v>
      </c>
      <c r="Q3557" s="19">
        <v>20.826000000000001</v>
      </c>
      <c r="R3557" s="19" t="s">
        <v>52</v>
      </c>
      <c r="S3557" s="62" t="s">
        <v>2249</v>
      </c>
    </row>
    <row r="3558" spans="1:19" x14ac:dyDescent="0.25">
      <c r="A3558" s="62" t="s">
        <v>2249</v>
      </c>
      <c r="B3558" s="19">
        <v>19408590</v>
      </c>
      <c r="C3558" s="19" t="s">
        <v>7613</v>
      </c>
      <c r="D3558" s="19">
        <v>377300</v>
      </c>
      <c r="E3558" s="19">
        <v>4595714</v>
      </c>
      <c r="F3558" s="19">
        <v>40</v>
      </c>
      <c r="G3558" s="36">
        <v>45629</v>
      </c>
      <c r="H3558" s="19">
        <v>0</v>
      </c>
      <c r="I3558" s="19">
        <v>0</v>
      </c>
      <c r="J3558" s="19">
        <v>-3</v>
      </c>
      <c r="K3558" s="19" t="s">
        <v>185</v>
      </c>
      <c r="L3558" s="19">
        <v>1</v>
      </c>
      <c r="O3558" s="19">
        <v>6267</v>
      </c>
      <c r="P3558" s="229">
        <v>45629.219884259262</v>
      </c>
      <c r="Q3558" s="19">
        <v>6.2670000000000003</v>
      </c>
      <c r="R3558" s="19" t="s">
        <v>52</v>
      </c>
      <c r="S3558" s="62" t="s">
        <v>2249</v>
      </c>
    </row>
    <row r="3559" spans="1:19" x14ac:dyDescent="0.25">
      <c r="A3559" s="62" t="s">
        <v>2249</v>
      </c>
      <c r="B3559" s="19">
        <v>19408590</v>
      </c>
      <c r="C3559" s="19" t="s">
        <v>7613</v>
      </c>
      <c r="D3559" s="19">
        <v>377300</v>
      </c>
      <c r="E3559" s="19">
        <v>4595714</v>
      </c>
      <c r="F3559" s="19">
        <v>41</v>
      </c>
      <c r="G3559" s="36">
        <v>45629</v>
      </c>
      <c r="H3559" s="19">
        <v>1</v>
      </c>
      <c r="I3559" s="19">
        <v>0</v>
      </c>
      <c r="J3559" s="19">
        <v>0</v>
      </c>
      <c r="L3559" s="19">
        <v>1</v>
      </c>
      <c r="M3559" s="19">
        <v>4010454</v>
      </c>
      <c r="N3559" s="19" t="s">
        <v>218</v>
      </c>
      <c r="O3559" s="19">
        <v>1831550</v>
      </c>
      <c r="P3559" s="229">
        <v>45629.241087962961</v>
      </c>
      <c r="Q3559" s="19">
        <v>1831.55</v>
      </c>
      <c r="R3559" s="19" t="s">
        <v>52</v>
      </c>
      <c r="S3559" s="62" t="s">
        <v>2249</v>
      </c>
    </row>
    <row r="3560" spans="1:19" x14ac:dyDescent="0.25">
      <c r="A3560" s="62" t="s">
        <v>2249</v>
      </c>
      <c r="B3560" s="19">
        <v>19408590</v>
      </c>
      <c r="C3560" s="19" t="s">
        <v>7613</v>
      </c>
      <c r="D3560" s="19">
        <v>377300</v>
      </c>
      <c r="E3560" s="19">
        <v>4595714</v>
      </c>
      <c r="F3560" s="19">
        <v>42</v>
      </c>
      <c r="G3560" s="36">
        <v>45629</v>
      </c>
      <c r="H3560" s="19">
        <v>0</v>
      </c>
      <c r="I3560" s="19">
        <v>0</v>
      </c>
      <c r="J3560" s="19">
        <v>1938</v>
      </c>
      <c r="K3560" s="19" t="s">
        <v>163</v>
      </c>
      <c r="L3560" s="19">
        <v>1</v>
      </c>
      <c r="M3560" s="19">
        <v>4010454</v>
      </c>
      <c r="N3560" s="19" t="s">
        <v>218</v>
      </c>
      <c r="O3560" s="19">
        <v>233940</v>
      </c>
      <c r="P3560" s="229">
        <v>45629.243784722225</v>
      </c>
      <c r="Q3560" s="19">
        <v>233.94</v>
      </c>
      <c r="R3560" s="19" t="s">
        <v>52</v>
      </c>
      <c r="S3560" s="62" t="s">
        <v>2249</v>
      </c>
    </row>
    <row r="3561" spans="1:19" x14ac:dyDescent="0.25">
      <c r="A3561" s="62" t="s">
        <v>2249</v>
      </c>
      <c r="B3561" s="19">
        <v>19408590</v>
      </c>
      <c r="C3561" s="19" t="s">
        <v>7613</v>
      </c>
      <c r="D3561" s="19">
        <v>377300</v>
      </c>
      <c r="E3561" s="19">
        <v>4595714</v>
      </c>
      <c r="F3561" s="19">
        <v>43</v>
      </c>
      <c r="G3561" s="36">
        <v>45629</v>
      </c>
      <c r="H3561" s="19">
        <v>0</v>
      </c>
      <c r="I3561" s="19">
        <v>1</v>
      </c>
      <c r="J3561" s="19">
        <v>0</v>
      </c>
      <c r="L3561" s="19">
        <v>1</v>
      </c>
      <c r="O3561" s="19">
        <v>13937</v>
      </c>
      <c r="P3561" s="229">
        <v>45629.243946759256</v>
      </c>
      <c r="Q3561" s="19">
        <v>13.936999999999999</v>
      </c>
      <c r="R3561" s="19" t="s">
        <v>52</v>
      </c>
      <c r="S3561" s="62" t="s">
        <v>2249</v>
      </c>
    </row>
    <row r="3562" spans="1:19" x14ac:dyDescent="0.25">
      <c r="A3562" s="62" t="s">
        <v>2249</v>
      </c>
      <c r="B3562" s="19">
        <v>19408590</v>
      </c>
      <c r="C3562" s="19" t="s">
        <v>7613</v>
      </c>
      <c r="D3562" s="19">
        <v>377300</v>
      </c>
      <c r="E3562" s="19">
        <v>4595714</v>
      </c>
      <c r="F3562" s="19">
        <v>44</v>
      </c>
      <c r="G3562" s="36">
        <v>45629</v>
      </c>
      <c r="H3562" s="19">
        <v>0</v>
      </c>
      <c r="I3562" s="19">
        <v>0</v>
      </c>
      <c r="J3562" s="19">
        <v>1934</v>
      </c>
      <c r="K3562" s="19" t="s">
        <v>160</v>
      </c>
      <c r="L3562" s="19">
        <v>1</v>
      </c>
      <c r="O3562" s="19">
        <v>225510</v>
      </c>
      <c r="P3562" s="229">
        <v>45629.246562499997</v>
      </c>
      <c r="Q3562" s="19">
        <v>225.51</v>
      </c>
      <c r="R3562" s="19" t="s">
        <v>52</v>
      </c>
      <c r="S3562" s="62" t="s">
        <v>2249</v>
      </c>
    </row>
    <row r="3563" spans="1:19" x14ac:dyDescent="0.25">
      <c r="A3563" s="62" t="s">
        <v>2249</v>
      </c>
      <c r="B3563" s="19">
        <v>19408590</v>
      </c>
      <c r="C3563" s="19" t="s">
        <v>7613</v>
      </c>
      <c r="D3563" s="19">
        <v>377300</v>
      </c>
      <c r="E3563" s="19">
        <v>4595714</v>
      </c>
      <c r="F3563" s="19">
        <v>45</v>
      </c>
      <c r="G3563" s="36">
        <v>45629</v>
      </c>
      <c r="H3563" s="19">
        <v>0</v>
      </c>
      <c r="I3563" s="19">
        <v>1</v>
      </c>
      <c r="J3563" s="19">
        <v>0</v>
      </c>
      <c r="L3563" s="19">
        <v>1</v>
      </c>
      <c r="O3563" s="19">
        <v>503670</v>
      </c>
      <c r="P3563" s="229">
        <v>45629.252395833333</v>
      </c>
      <c r="Q3563" s="19">
        <v>503.67</v>
      </c>
      <c r="R3563" s="19" t="s">
        <v>52</v>
      </c>
      <c r="S3563" s="62" t="s">
        <v>2249</v>
      </c>
    </row>
    <row r="3564" spans="1:19" x14ac:dyDescent="0.25">
      <c r="A3564" s="62" t="s">
        <v>2249</v>
      </c>
      <c r="B3564" s="19">
        <v>19408590</v>
      </c>
      <c r="C3564" s="19" t="s">
        <v>7613</v>
      </c>
      <c r="D3564" s="19">
        <v>377300</v>
      </c>
      <c r="E3564" s="19">
        <v>4595714</v>
      </c>
      <c r="F3564" s="19">
        <v>46</v>
      </c>
      <c r="G3564" s="36">
        <v>45629</v>
      </c>
      <c r="H3564" s="19">
        <v>1</v>
      </c>
      <c r="I3564" s="19">
        <v>0</v>
      </c>
      <c r="J3564" s="19">
        <v>0</v>
      </c>
      <c r="L3564" s="19">
        <v>1</v>
      </c>
      <c r="M3564" s="19">
        <v>431935</v>
      </c>
      <c r="N3564" s="19" t="s">
        <v>224</v>
      </c>
      <c r="O3564" s="19">
        <v>876883</v>
      </c>
      <c r="P3564" s="229">
        <v>45629.26253472222</v>
      </c>
      <c r="Q3564" s="19">
        <v>876.88300000000004</v>
      </c>
      <c r="R3564" s="19" t="s">
        <v>52</v>
      </c>
      <c r="S3564" s="62" t="s">
        <v>2249</v>
      </c>
    </row>
    <row r="3565" spans="1:19" x14ac:dyDescent="0.25">
      <c r="A3565" s="62" t="s">
        <v>2249</v>
      </c>
      <c r="B3565" s="19">
        <v>19408590</v>
      </c>
      <c r="C3565" s="19" t="s">
        <v>7613</v>
      </c>
      <c r="D3565" s="19">
        <v>377300</v>
      </c>
      <c r="E3565" s="19">
        <v>4595714</v>
      </c>
      <c r="F3565" s="19">
        <v>47</v>
      </c>
      <c r="G3565" s="36">
        <v>45629</v>
      </c>
      <c r="H3565" s="19">
        <v>0</v>
      </c>
      <c r="I3565" s="19">
        <v>0</v>
      </c>
      <c r="J3565" s="19">
        <v>1938</v>
      </c>
      <c r="K3565" s="19" t="s">
        <v>163</v>
      </c>
      <c r="L3565" s="19">
        <v>1</v>
      </c>
      <c r="M3565" s="19">
        <v>431935</v>
      </c>
      <c r="N3565" s="19" t="s">
        <v>224</v>
      </c>
      <c r="O3565" s="19">
        <v>5190</v>
      </c>
      <c r="P3565" s="229">
        <v>45629.262604166666</v>
      </c>
      <c r="Q3565" s="19">
        <v>5.19</v>
      </c>
      <c r="R3565" s="19" t="s">
        <v>52</v>
      </c>
      <c r="S3565" s="62" t="s">
        <v>2249</v>
      </c>
    </row>
    <row r="3566" spans="1:19" x14ac:dyDescent="0.25">
      <c r="A3566" s="62" t="s">
        <v>2249</v>
      </c>
      <c r="B3566" s="19">
        <v>19408590</v>
      </c>
      <c r="C3566" s="19" t="s">
        <v>7613</v>
      </c>
      <c r="D3566" s="19">
        <v>377300</v>
      </c>
      <c r="E3566" s="19">
        <v>4595714</v>
      </c>
      <c r="F3566" s="19">
        <v>48</v>
      </c>
      <c r="G3566" s="36">
        <v>45629</v>
      </c>
      <c r="H3566" s="19">
        <v>0</v>
      </c>
      <c r="I3566" s="19">
        <v>1</v>
      </c>
      <c r="J3566" s="19">
        <v>0</v>
      </c>
      <c r="L3566" s="19">
        <v>1</v>
      </c>
      <c r="O3566" s="19">
        <v>20</v>
      </c>
      <c r="P3566" s="229">
        <v>45629.262604166666</v>
      </c>
      <c r="Q3566" s="19">
        <v>0.02</v>
      </c>
      <c r="R3566" s="19" t="s">
        <v>52</v>
      </c>
      <c r="S3566" s="62" t="s">
        <v>2249</v>
      </c>
    </row>
    <row r="3567" spans="1:19" x14ac:dyDescent="0.25">
      <c r="A3567" s="62" t="s">
        <v>2249</v>
      </c>
      <c r="B3567" s="19">
        <v>19408590</v>
      </c>
      <c r="C3567" s="19" t="s">
        <v>7613</v>
      </c>
      <c r="D3567" s="19">
        <v>377300</v>
      </c>
      <c r="E3567" s="19">
        <v>4595714</v>
      </c>
      <c r="F3567" s="19">
        <v>49</v>
      </c>
      <c r="G3567" s="36">
        <v>45629</v>
      </c>
      <c r="H3567" s="19">
        <v>1</v>
      </c>
      <c r="I3567" s="19">
        <v>0</v>
      </c>
      <c r="J3567" s="19">
        <v>0</v>
      </c>
      <c r="L3567" s="19">
        <v>1</v>
      </c>
      <c r="M3567" s="19">
        <v>431936</v>
      </c>
      <c r="N3567" s="19" t="s">
        <v>223</v>
      </c>
      <c r="O3567" s="19">
        <v>871000</v>
      </c>
      <c r="P3567" s="229">
        <v>45629.272685185184</v>
      </c>
      <c r="Q3567" s="19">
        <v>871</v>
      </c>
      <c r="R3567" s="19" t="s">
        <v>52</v>
      </c>
      <c r="S3567" s="62" t="s">
        <v>2249</v>
      </c>
    </row>
    <row r="3568" spans="1:19" x14ac:dyDescent="0.25">
      <c r="A3568" s="62" t="s">
        <v>2249</v>
      </c>
      <c r="B3568" s="19">
        <v>19408590</v>
      </c>
      <c r="C3568" s="19" t="s">
        <v>7613</v>
      </c>
      <c r="D3568" s="19">
        <v>377300</v>
      </c>
      <c r="E3568" s="19">
        <v>4595714</v>
      </c>
      <c r="F3568" s="19">
        <v>50</v>
      </c>
      <c r="G3568" s="36">
        <v>45629</v>
      </c>
      <c r="H3568" s="19">
        <v>0</v>
      </c>
      <c r="I3568" s="19">
        <v>0</v>
      </c>
      <c r="J3568" s="19">
        <v>1938</v>
      </c>
      <c r="K3568" s="19" t="s">
        <v>163</v>
      </c>
      <c r="L3568" s="19">
        <v>1</v>
      </c>
      <c r="M3568" s="19">
        <v>431936</v>
      </c>
      <c r="N3568" s="19" t="s">
        <v>223</v>
      </c>
      <c r="O3568" s="19">
        <v>9267</v>
      </c>
      <c r="P3568" s="229">
        <v>45629.272789351853</v>
      </c>
      <c r="Q3568" s="19">
        <v>9.2669999999999995</v>
      </c>
      <c r="R3568" s="19" t="s">
        <v>52</v>
      </c>
      <c r="S3568" s="62" t="s">
        <v>2249</v>
      </c>
    </row>
    <row r="3569" spans="1:19" x14ac:dyDescent="0.25">
      <c r="A3569" s="62" t="s">
        <v>2249</v>
      </c>
      <c r="B3569" s="19">
        <v>19408590</v>
      </c>
      <c r="C3569" s="19" t="s">
        <v>7613</v>
      </c>
      <c r="D3569" s="19">
        <v>377300</v>
      </c>
      <c r="E3569" s="19">
        <v>4595714</v>
      </c>
      <c r="F3569" s="19">
        <v>51</v>
      </c>
      <c r="G3569" s="36">
        <v>45629</v>
      </c>
      <c r="H3569" s="19">
        <v>0</v>
      </c>
      <c r="I3569" s="19">
        <v>0</v>
      </c>
      <c r="J3569" s="19">
        <v>1931</v>
      </c>
      <c r="K3569" s="19" t="s">
        <v>168</v>
      </c>
      <c r="L3569" s="19">
        <v>1</v>
      </c>
      <c r="O3569" s="19">
        <v>1724086</v>
      </c>
      <c r="P3569" s="229">
        <v>45629.292743055557</v>
      </c>
      <c r="Q3569" s="19">
        <v>1724.086</v>
      </c>
      <c r="R3569" s="19" t="s">
        <v>52</v>
      </c>
      <c r="S3569" s="62" t="s">
        <v>2249</v>
      </c>
    </row>
    <row r="3570" spans="1:19" x14ac:dyDescent="0.25">
      <c r="A3570" s="62" t="s">
        <v>2249</v>
      </c>
      <c r="B3570" s="19">
        <v>19408590</v>
      </c>
      <c r="C3570" s="19" t="s">
        <v>7613</v>
      </c>
      <c r="D3570" s="19">
        <v>377300</v>
      </c>
      <c r="E3570" s="19">
        <v>4595714</v>
      </c>
      <c r="F3570" s="19">
        <v>52</v>
      </c>
      <c r="G3570" s="36">
        <v>45629</v>
      </c>
      <c r="H3570" s="19">
        <v>0</v>
      </c>
      <c r="I3570" s="19">
        <v>0</v>
      </c>
      <c r="J3570" s="19">
        <v>1933</v>
      </c>
      <c r="K3570" s="19" t="s">
        <v>167</v>
      </c>
      <c r="L3570" s="19">
        <v>1</v>
      </c>
      <c r="O3570" s="19">
        <v>3901080</v>
      </c>
      <c r="P3570" s="229">
        <v>45629.337893518517</v>
      </c>
      <c r="Q3570" s="19">
        <v>3901.08</v>
      </c>
      <c r="R3570" s="19" t="s">
        <v>52</v>
      </c>
      <c r="S3570" s="62" t="s">
        <v>2249</v>
      </c>
    </row>
    <row r="3571" spans="1:19" x14ac:dyDescent="0.25">
      <c r="A3571" s="62" t="s">
        <v>2249</v>
      </c>
      <c r="B3571" s="19">
        <v>19408590</v>
      </c>
      <c r="C3571" s="19" t="s">
        <v>7613</v>
      </c>
      <c r="D3571" s="19">
        <v>377300</v>
      </c>
      <c r="E3571" s="19">
        <v>4595714</v>
      </c>
      <c r="F3571" s="19">
        <v>53</v>
      </c>
      <c r="G3571" s="36">
        <v>45629</v>
      </c>
      <c r="H3571" s="19">
        <v>0</v>
      </c>
      <c r="I3571" s="19">
        <v>1</v>
      </c>
      <c r="J3571" s="19">
        <v>0</v>
      </c>
      <c r="L3571" s="19">
        <v>1</v>
      </c>
      <c r="O3571" s="19">
        <v>609034</v>
      </c>
      <c r="P3571" s="229">
        <v>45629.344942129632</v>
      </c>
      <c r="Q3571" s="19">
        <v>609.03399999999999</v>
      </c>
      <c r="R3571" s="19" t="s">
        <v>52</v>
      </c>
      <c r="S3571" s="62" t="s">
        <v>2249</v>
      </c>
    </row>
    <row r="3572" spans="1:19" x14ac:dyDescent="0.25">
      <c r="A3572" s="62" t="s">
        <v>2249</v>
      </c>
      <c r="B3572" s="19">
        <v>19408590</v>
      </c>
      <c r="C3572" s="19" t="s">
        <v>7613</v>
      </c>
      <c r="D3572" s="19">
        <v>377300</v>
      </c>
      <c r="E3572" s="19">
        <v>4595714</v>
      </c>
      <c r="F3572" s="19">
        <v>54</v>
      </c>
      <c r="G3572" s="36">
        <v>45629</v>
      </c>
      <c r="H3572" s="19">
        <v>1</v>
      </c>
      <c r="I3572" s="19">
        <v>0</v>
      </c>
      <c r="J3572" s="19">
        <v>0</v>
      </c>
      <c r="L3572" s="19">
        <v>1</v>
      </c>
      <c r="M3572" s="19">
        <v>431936</v>
      </c>
      <c r="N3572" s="19" t="s">
        <v>223</v>
      </c>
      <c r="O3572" s="19">
        <v>711676</v>
      </c>
      <c r="P3572" s="229">
        <v>45629.353182870371</v>
      </c>
      <c r="Q3572" s="19">
        <v>711.67600000000004</v>
      </c>
      <c r="R3572" s="19" t="s">
        <v>52</v>
      </c>
      <c r="S3572" s="62" t="s">
        <v>2249</v>
      </c>
    </row>
    <row r="3573" spans="1:19" x14ac:dyDescent="0.25">
      <c r="A3573" s="62" t="s">
        <v>2249</v>
      </c>
      <c r="B3573" s="19">
        <v>19408590</v>
      </c>
      <c r="C3573" s="19" t="s">
        <v>7613</v>
      </c>
      <c r="D3573" s="19">
        <v>377300</v>
      </c>
      <c r="E3573" s="19">
        <v>4595714</v>
      </c>
      <c r="F3573" s="19">
        <v>55</v>
      </c>
      <c r="G3573" s="36">
        <v>45629</v>
      </c>
      <c r="H3573" s="19">
        <v>0</v>
      </c>
      <c r="I3573" s="19">
        <v>0</v>
      </c>
      <c r="J3573" s="19">
        <v>1938</v>
      </c>
      <c r="K3573" s="19" t="s">
        <v>163</v>
      </c>
      <c r="L3573" s="19">
        <v>1</v>
      </c>
      <c r="M3573" s="19">
        <v>431936</v>
      </c>
      <c r="N3573" s="19" t="s">
        <v>223</v>
      </c>
      <c r="O3573" s="19">
        <v>3014</v>
      </c>
      <c r="P3573" s="229">
        <v>45629.353217592594</v>
      </c>
      <c r="Q3573" s="19">
        <v>3.0139999999999998</v>
      </c>
      <c r="R3573" s="19" t="s">
        <v>52</v>
      </c>
      <c r="S3573" s="62" t="s">
        <v>2249</v>
      </c>
    </row>
    <row r="3574" spans="1:19" x14ac:dyDescent="0.25">
      <c r="A3574" s="62" t="s">
        <v>2249</v>
      </c>
      <c r="B3574" s="19">
        <v>19408590</v>
      </c>
      <c r="C3574" s="19" t="s">
        <v>7613</v>
      </c>
      <c r="D3574" s="19">
        <v>377300</v>
      </c>
      <c r="E3574" s="19">
        <v>4595714</v>
      </c>
      <c r="F3574" s="19">
        <v>56</v>
      </c>
      <c r="G3574" s="36">
        <v>45629</v>
      </c>
      <c r="H3574" s="19">
        <v>0</v>
      </c>
      <c r="I3574" s="19">
        <v>1</v>
      </c>
      <c r="J3574" s="19">
        <v>0</v>
      </c>
      <c r="L3574" s="19">
        <v>1</v>
      </c>
      <c r="O3574" s="19">
        <v>3496473</v>
      </c>
      <c r="P3574" s="229">
        <v>45629.393680555557</v>
      </c>
      <c r="Q3574" s="19">
        <v>3496.473</v>
      </c>
      <c r="R3574" s="19" t="s">
        <v>52</v>
      </c>
      <c r="S3574" s="62" t="s">
        <v>2249</v>
      </c>
    </row>
    <row r="3575" spans="1:19" x14ac:dyDescent="0.25">
      <c r="A3575" s="62" t="s">
        <v>2249</v>
      </c>
      <c r="B3575" s="19">
        <v>19408590</v>
      </c>
      <c r="C3575" s="19" t="s">
        <v>7613</v>
      </c>
      <c r="D3575" s="19">
        <v>377300</v>
      </c>
      <c r="E3575" s="19">
        <v>4595714</v>
      </c>
      <c r="F3575" s="19">
        <v>57</v>
      </c>
      <c r="G3575" s="36">
        <v>45629</v>
      </c>
      <c r="H3575" s="19">
        <v>0</v>
      </c>
      <c r="I3575" s="19">
        <v>0</v>
      </c>
      <c r="J3575" s="19">
        <v>-3</v>
      </c>
      <c r="K3575" s="19" t="s">
        <v>185</v>
      </c>
      <c r="L3575" s="19">
        <v>1</v>
      </c>
      <c r="O3575" s="19">
        <v>6887</v>
      </c>
      <c r="P3575" s="229">
        <v>45629.393761574072</v>
      </c>
      <c r="Q3575" s="19">
        <v>6.8869999999999996</v>
      </c>
      <c r="R3575" s="19" t="s">
        <v>52</v>
      </c>
      <c r="S3575" s="62" t="s">
        <v>2249</v>
      </c>
    </row>
    <row r="3576" spans="1:19" x14ac:dyDescent="0.25">
      <c r="A3576" s="62" t="s">
        <v>2249</v>
      </c>
      <c r="B3576" s="19">
        <v>19408590</v>
      </c>
      <c r="C3576" s="19" t="s">
        <v>7613</v>
      </c>
      <c r="D3576" s="19">
        <v>377300</v>
      </c>
      <c r="E3576" s="19">
        <v>4595714</v>
      </c>
      <c r="F3576" s="19">
        <v>58</v>
      </c>
      <c r="G3576" s="36">
        <v>45629</v>
      </c>
      <c r="H3576" s="19">
        <v>1</v>
      </c>
      <c r="I3576" s="19">
        <v>0</v>
      </c>
      <c r="J3576" s="19">
        <v>0</v>
      </c>
      <c r="L3576" s="19">
        <v>1</v>
      </c>
      <c r="M3576" s="19">
        <v>4010454</v>
      </c>
      <c r="N3576" s="19" t="s">
        <v>218</v>
      </c>
      <c r="O3576" s="19">
        <v>406036</v>
      </c>
      <c r="P3576" s="229">
        <v>45629.398460648146</v>
      </c>
      <c r="Q3576" s="19">
        <v>406.036</v>
      </c>
      <c r="R3576" s="19" t="s">
        <v>52</v>
      </c>
      <c r="S3576" s="62" t="s">
        <v>2249</v>
      </c>
    </row>
    <row r="3577" spans="1:19" x14ac:dyDescent="0.25">
      <c r="A3577" s="62" t="s">
        <v>2249</v>
      </c>
      <c r="B3577" s="19">
        <v>19408590</v>
      </c>
      <c r="C3577" s="19" t="s">
        <v>7613</v>
      </c>
      <c r="D3577" s="19">
        <v>377300</v>
      </c>
      <c r="E3577" s="19">
        <v>4595714</v>
      </c>
      <c r="F3577" s="19">
        <v>59</v>
      </c>
      <c r="G3577" s="36">
        <v>45629</v>
      </c>
      <c r="H3577" s="19">
        <v>0</v>
      </c>
      <c r="I3577" s="19">
        <v>0</v>
      </c>
      <c r="J3577" s="19">
        <v>1938</v>
      </c>
      <c r="K3577" s="19" t="s">
        <v>163</v>
      </c>
      <c r="L3577" s="19">
        <v>1</v>
      </c>
      <c r="M3577" s="19">
        <v>4010454</v>
      </c>
      <c r="N3577" s="19" t="s">
        <v>218</v>
      </c>
      <c r="O3577" s="19">
        <v>10520</v>
      </c>
      <c r="P3577" s="229">
        <v>45629.398587962962</v>
      </c>
      <c r="Q3577" s="19">
        <v>10.52</v>
      </c>
      <c r="R3577" s="19" t="s">
        <v>52</v>
      </c>
      <c r="S3577" s="62" t="s">
        <v>2249</v>
      </c>
    </row>
    <row r="3578" spans="1:19" x14ac:dyDescent="0.25">
      <c r="A3578" s="62" t="s">
        <v>2249</v>
      </c>
      <c r="B3578" s="19">
        <v>19408590</v>
      </c>
      <c r="C3578" s="19" t="s">
        <v>7613</v>
      </c>
      <c r="D3578" s="19">
        <v>377300</v>
      </c>
      <c r="E3578" s="19">
        <v>4595714</v>
      </c>
      <c r="F3578" s="19">
        <v>60</v>
      </c>
      <c r="G3578" s="36">
        <v>45629</v>
      </c>
      <c r="H3578" s="19">
        <v>0</v>
      </c>
      <c r="I3578" s="19">
        <v>1</v>
      </c>
      <c r="J3578" s="19">
        <v>0</v>
      </c>
      <c r="L3578" s="19">
        <v>1</v>
      </c>
      <c r="O3578" s="19">
        <v>454934</v>
      </c>
      <c r="P3578" s="229">
        <v>45629.403854166667</v>
      </c>
      <c r="Q3578" s="19">
        <v>454.93400000000003</v>
      </c>
      <c r="R3578" s="19" t="s">
        <v>52</v>
      </c>
      <c r="S3578" s="62" t="s">
        <v>2249</v>
      </c>
    </row>
    <row r="3579" spans="1:19" x14ac:dyDescent="0.25">
      <c r="A3579" s="62" t="s">
        <v>2249</v>
      </c>
      <c r="B3579" s="19">
        <v>19408590</v>
      </c>
      <c r="C3579" s="19" t="s">
        <v>7613</v>
      </c>
      <c r="D3579" s="19">
        <v>377300</v>
      </c>
      <c r="E3579" s="19">
        <v>4595714</v>
      </c>
      <c r="F3579" s="19">
        <v>61</v>
      </c>
      <c r="G3579" s="36">
        <v>45629</v>
      </c>
      <c r="H3579" s="19">
        <v>0</v>
      </c>
      <c r="I3579" s="19">
        <v>0</v>
      </c>
      <c r="J3579" s="19">
        <v>1937</v>
      </c>
      <c r="K3579" s="19" t="s">
        <v>169</v>
      </c>
      <c r="L3579" s="19">
        <v>1</v>
      </c>
      <c r="O3579" s="19">
        <v>282130</v>
      </c>
      <c r="P3579" s="229">
        <v>45629.407118055555</v>
      </c>
      <c r="Q3579" s="19">
        <v>282.13</v>
      </c>
      <c r="R3579" s="19" t="s">
        <v>52</v>
      </c>
      <c r="S3579" s="62" t="s">
        <v>2249</v>
      </c>
    </row>
    <row r="3580" spans="1:19" x14ac:dyDescent="0.25">
      <c r="A3580" s="62" t="s">
        <v>2249</v>
      </c>
      <c r="B3580" s="19">
        <v>19408590</v>
      </c>
      <c r="C3580" s="19" t="s">
        <v>7613</v>
      </c>
      <c r="D3580" s="19">
        <v>377300</v>
      </c>
      <c r="E3580" s="19">
        <v>4595714</v>
      </c>
      <c r="F3580" s="19">
        <v>62</v>
      </c>
      <c r="G3580" s="36">
        <v>45629</v>
      </c>
      <c r="H3580" s="19">
        <v>0</v>
      </c>
      <c r="I3580" s="19">
        <v>1</v>
      </c>
      <c r="J3580" s="19">
        <v>0</v>
      </c>
      <c r="L3580" s="19">
        <v>1</v>
      </c>
      <c r="O3580" s="19">
        <v>256503</v>
      </c>
      <c r="P3580" s="229">
        <v>45629.410081018519</v>
      </c>
      <c r="Q3580" s="19">
        <v>256.50299999999999</v>
      </c>
      <c r="R3580" s="19" t="s">
        <v>52</v>
      </c>
      <c r="S3580" s="62" t="s">
        <v>2249</v>
      </c>
    </row>
    <row r="3581" spans="1:19" x14ac:dyDescent="0.25">
      <c r="A3581" s="62" t="s">
        <v>2249</v>
      </c>
      <c r="B3581" s="19">
        <v>19408590</v>
      </c>
      <c r="C3581" s="19" t="s">
        <v>7613</v>
      </c>
      <c r="D3581" s="19">
        <v>377300</v>
      </c>
      <c r="E3581" s="19">
        <v>4595714</v>
      </c>
      <c r="F3581" s="19">
        <v>63</v>
      </c>
      <c r="G3581" s="36">
        <v>45629</v>
      </c>
      <c r="H3581" s="19">
        <v>0</v>
      </c>
      <c r="I3581" s="19">
        <v>0</v>
      </c>
      <c r="J3581" s="19">
        <v>1936</v>
      </c>
      <c r="K3581" s="19" t="s">
        <v>164</v>
      </c>
      <c r="L3581" s="19">
        <v>1</v>
      </c>
      <c r="O3581" s="19">
        <v>3569910</v>
      </c>
      <c r="P3581" s="229">
        <v>45629.45140046296</v>
      </c>
      <c r="Q3581" s="19">
        <v>3569.91</v>
      </c>
      <c r="R3581" s="19" t="s">
        <v>52</v>
      </c>
      <c r="S3581" s="62" t="s">
        <v>2249</v>
      </c>
    </row>
    <row r="3582" spans="1:19" x14ac:dyDescent="0.25">
      <c r="A3582" s="62" t="s">
        <v>2249</v>
      </c>
      <c r="B3582" s="19">
        <v>19408590</v>
      </c>
      <c r="C3582" s="19" t="s">
        <v>7613</v>
      </c>
      <c r="D3582" s="19">
        <v>377300</v>
      </c>
      <c r="E3582" s="19">
        <v>4595714</v>
      </c>
      <c r="F3582" s="19">
        <v>64</v>
      </c>
      <c r="G3582" s="36">
        <v>45629</v>
      </c>
      <c r="H3582" s="19">
        <v>0</v>
      </c>
      <c r="I3582" s="19">
        <v>0</v>
      </c>
      <c r="J3582" s="19">
        <v>0</v>
      </c>
      <c r="L3582" s="19">
        <v>2</v>
      </c>
      <c r="O3582" s="19">
        <v>0</v>
      </c>
      <c r="P3582" s="229">
        <v>45629.45140046296</v>
      </c>
      <c r="Q3582" s="19">
        <v>0</v>
      </c>
      <c r="R3582" s="19" t="s">
        <v>52</v>
      </c>
      <c r="S3582" s="62" t="s">
        <v>2249</v>
      </c>
    </row>
    <row r="3583" spans="1:19" x14ac:dyDescent="0.25">
      <c r="A3583" s="62" t="s">
        <v>2249</v>
      </c>
      <c r="B3583" s="19">
        <v>19408590</v>
      </c>
      <c r="C3583" s="19" t="s">
        <v>7613</v>
      </c>
      <c r="D3583" s="19">
        <v>377300</v>
      </c>
      <c r="E3583" s="19">
        <v>4595714</v>
      </c>
      <c r="F3583" s="19">
        <v>1</v>
      </c>
      <c r="G3583" s="36">
        <v>45630</v>
      </c>
      <c r="H3583" s="19">
        <v>0</v>
      </c>
      <c r="I3583" s="19">
        <v>0</v>
      </c>
      <c r="J3583" s="19">
        <v>0</v>
      </c>
      <c r="L3583" s="19">
        <v>0</v>
      </c>
      <c r="O3583" s="19">
        <v>3</v>
      </c>
      <c r="P3583" s="229">
        <v>45630.084965277776</v>
      </c>
      <c r="Q3583" s="19">
        <v>3.0000000000000001E-3</v>
      </c>
      <c r="R3583" s="19" t="s">
        <v>52</v>
      </c>
      <c r="S3583" s="62" t="s">
        <v>2249</v>
      </c>
    </row>
    <row r="3584" spans="1:19" x14ac:dyDescent="0.25">
      <c r="A3584" s="62" t="s">
        <v>2249</v>
      </c>
      <c r="B3584" s="19">
        <v>19408590</v>
      </c>
      <c r="C3584" s="19" t="s">
        <v>7613</v>
      </c>
      <c r="D3584" s="19">
        <v>377300</v>
      </c>
      <c r="E3584" s="19">
        <v>4595714</v>
      </c>
      <c r="F3584" s="19">
        <v>2</v>
      </c>
      <c r="G3584" s="36">
        <v>45630</v>
      </c>
      <c r="H3584" s="19">
        <v>0</v>
      </c>
      <c r="I3584" s="19">
        <v>0</v>
      </c>
      <c r="J3584" s="19">
        <v>0</v>
      </c>
      <c r="L3584" s="19">
        <v>1</v>
      </c>
      <c r="O3584" s="19">
        <v>10854</v>
      </c>
      <c r="P3584" s="229">
        <v>45630.085092592592</v>
      </c>
      <c r="Q3584" s="19">
        <v>10.853999999999999</v>
      </c>
      <c r="R3584" s="19" t="s">
        <v>52</v>
      </c>
      <c r="S3584" s="62" t="s">
        <v>2249</v>
      </c>
    </row>
    <row r="3585" spans="1:19" x14ac:dyDescent="0.25">
      <c r="A3585" s="62" t="s">
        <v>2249</v>
      </c>
      <c r="B3585" s="19">
        <v>19408590</v>
      </c>
      <c r="C3585" s="19" t="s">
        <v>7613</v>
      </c>
      <c r="D3585" s="19">
        <v>377300</v>
      </c>
      <c r="E3585" s="19">
        <v>4595714</v>
      </c>
      <c r="F3585" s="19">
        <v>3</v>
      </c>
      <c r="G3585" s="36">
        <v>45630</v>
      </c>
      <c r="H3585" s="19">
        <v>0</v>
      </c>
      <c r="I3585" s="19">
        <v>1</v>
      </c>
      <c r="J3585" s="19">
        <v>0</v>
      </c>
      <c r="L3585" s="19">
        <v>1</v>
      </c>
      <c r="O3585" s="19">
        <v>99256</v>
      </c>
      <c r="P3585" s="229">
        <v>45630.086238425924</v>
      </c>
      <c r="Q3585" s="19">
        <v>99.256</v>
      </c>
      <c r="R3585" s="19" t="s">
        <v>52</v>
      </c>
      <c r="S3585" s="62" t="s">
        <v>2249</v>
      </c>
    </row>
    <row r="3586" spans="1:19" x14ac:dyDescent="0.25">
      <c r="A3586" s="62" t="s">
        <v>2249</v>
      </c>
      <c r="B3586" s="19">
        <v>19408590</v>
      </c>
      <c r="C3586" s="19" t="s">
        <v>7613</v>
      </c>
      <c r="D3586" s="19">
        <v>377300</v>
      </c>
      <c r="E3586" s="19">
        <v>4595714</v>
      </c>
      <c r="F3586" s="19">
        <v>4</v>
      </c>
      <c r="G3586" s="36">
        <v>45630</v>
      </c>
      <c r="H3586" s="19">
        <v>0</v>
      </c>
      <c r="I3586" s="19">
        <v>0</v>
      </c>
      <c r="J3586" s="19">
        <v>-3</v>
      </c>
      <c r="K3586" s="19" t="s">
        <v>185</v>
      </c>
      <c r="L3586" s="19">
        <v>1</v>
      </c>
      <c r="O3586" s="19">
        <v>8950</v>
      </c>
      <c r="P3586" s="229">
        <v>45630.086342592593</v>
      </c>
      <c r="Q3586" s="19">
        <v>8.9499999999999993</v>
      </c>
      <c r="R3586" s="19" t="s">
        <v>52</v>
      </c>
      <c r="S3586" s="62" t="s">
        <v>2249</v>
      </c>
    </row>
    <row r="3587" spans="1:19" x14ac:dyDescent="0.25">
      <c r="A3587" s="62" t="s">
        <v>2249</v>
      </c>
      <c r="B3587" s="19">
        <v>19408590</v>
      </c>
      <c r="C3587" s="19" t="s">
        <v>7613</v>
      </c>
      <c r="D3587" s="19">
        <v>377300</v>
      </c>
      <c r="E3587" s="19">
        <v>4595714</v>
      </c>
      <c r="F3587" s="19">
        <v>5</v>
      </c>
      <c r="G3587" s="36">
        <v>45630</v>
      </c>
      <c r="H3587" s="19">
        <v>1</v>
      </c>
      <c r="I3587" s="19">
        <v>0</v>
      </c>
      <c r="J3587" s="19">
        <v>0</v>
      </c>
      <c r="L3587" s="19">
        <v>1</v>
      </c>
      <c r="M3587" s="19">
        <v>4010454</v>
      </c>
      <c r="N3587" s="19" t="s">
        <v>218</v>
      </c>
      <c r="O3587" s="19">
        <v>450494</v>
      </c>
      <c r="P3587" s="229">
        <v>45630.091562499998</v>
      </c>
      <c r="Q3587" s="19">
        <v>450.49400000000003</v>
      </c>
      <c r="R3587" s="19" t="s">
        <v>52</v>
      </c>
      <c r="S3587" s="62" t="s">
        <v>2249</v>
      </c>
    </row>
    <row r="3588" spans="1:19" x14ac:dyDescent="0.25">
      <c r="A3588" s="62" t="s">
        <v>2249</v>
      </c>
      <c r="B3588" s="19">
        <v>19408590</v>
      </c>
      <c r="C3588" s="19" t="s">
        <v>7613</v>
      </c>
      <c r="D3588" s="19">
        <v>377300</v>
      </c>
      <c r="E3588" s="19">
        <v>4595714</v>
      </c>
      <c r="F3588" s="19">
        <v>6</v>
      </c>
      <c r="G3588" s="36">
        <v>45630</v>
      </c>
      <c r="H3588" s="19">
        <v>0</v>
      </c>
      <c r="I3588" s="19">
        <v>0</v>
      </c>
      <c r="J3588" s="19">
        <v>1938</v>
      </c>
      <c r="K3588" s="19" t="s">
        <v>163</v>
      </c>
      <c r="L3588" s="19">
        <v>1</v>
      </c>
      <c r="M3588" s="19">
        <v>4010454</v>
      </c>
      <c r="N3588" s="19" t="s">
        <v>218</v>
      </c>
      <c r="O3588" s="19">
        <v>91476</v>
      </c>
      <c r="P3588" s="229">
        <v>45630.092615740738</v>
      </c>
      <c r="Q3588" s="19">
        <v>91.475999999999999</v>
      </c>
      <c r="R3588" s="19" t="s">
        <v>52</v>
      </c>
      <c r="S3588" s="62" t="s">
        <v>2249</v>
      </c>
    </row>
    <row r="3589" spans="1:19" x14ac:dyDescent="0.25">
      <c r="A3589" s="62" t="s">
        <v>2249</v>
      </c>
      <c r="B3589" s="19">
        <v>19408590</v>
      </c>
      <c r="C3589" s="19" t="s">
        <v>7613</v>
      </c>
      <c r="D3589" s="19">
        <v>377300</v>
      </c>
      <c r="E3589" s="19">
        <v>4595714</v>
      </c>
      <c r="F3589" s="19">
        <v>7</v>
      </c>
      <c r="G3589" s="36">
        <v>45630</v>
      </c>
      <c r="H3589" s="19">
        <v>0</v>
      </c>
      <c r="I3589" s="19">
        <v>1</v>
      </c>
      <c r="J3589" s="19">
        <v>0</v>
      </c>
      <c r="L3589" s="19">
        <v>1</v>
      </c>
      <c r="O3589" s="19">
        <v>1126124</v>
      </c>
      <c r="P3589" s="229">
        <v>45630.10564814815</v>
      </c>
      <c r="Q3589" s="19">
        <v>1126.124</v>
      </c>
      <c r="R3589" s="19" t="s">
        <v>52</v>
      </c>
      <c r="S3589" s="62" t="s">
        <v>2249</v>
      </c>
    </row>
    <row r="3590" spans="1:19" x14ac:dyDescent="0.25">
      <c r="A3590" s="62" t="s">
        <v>2249</v>
      </c>
      <c r="B3590" s="19">
        <v>19408590</v>
      </c>
      <c r="C3590" s="19" t="s">
        <v>7613</v>
      </c>
      <c r="D3590" s="19">
        <v>377300</v>
      </c>
      <c r="E3590" s="19">
        <v>4595714</v>
      </c>
      <c r="F3590" s="19">
        <v>8</v>
      </c>
      <c r="G3590" s="36">
        <v>45630</v>
      </c>
      <c r="H3590" s="19">
        <v>0</v>
      </c>
      <c r="I3590" s="19">
        <v>0</v>
      </c>
      <c r="J3590" s="19">
        <v>1931</v>
      </c>
      <c r="K3590" s="19" t="s">
        <v>168</v>
      </c>
      <c r="L3590" s="19">
        <v>1</v>
      </c>
      <c r="O3590" s="19">
        <v>1543423</v>
      </c>
      <c r="P3590" s="229">
        <v>45630.123518518521</v>
      </c>
      <c r="Q3590" s="19">
        <v>1543.423</v>
      </c>
      <c r="R3590" s="19" t="s">
        <v>52</v>
      </c>
      <c r="S3590" s="62" t="s">
        <v>2249</v>
      </c>
    </row>
    <row r="3591" spans="1:19" x14ac:dyDescent="0.25">
      <c r="A3591" s="62" t="s">
        <v>2249</v>
      </c>
      <c r="B3591" s="19">
        <v>19408590</v>
      </c>
      <c r="C3591" s="19" t="s">
        <v>7613</v>
      </c>
      <c r="D3591" s="19">
        <v>377300</v>
      </c>
      <c r="E3591" s="19">
        <v>4595714</v>
      </c>
      <c r="F3591" s="19">
        <v>9</v>
      </c>
      <c r="G3591" s="36">
        <v>45630</v>
      </c>
      <c r="H3591" s="19">
        <v>0</v>
      </c>
      <c r="I3591" s="19">
        <v>1</v>
      </c>
      <c r="J3591" s="19">
        <v>0</v>
      </c>
      <c r="L3591" s="19">
        <v>1</v>
      </c>
      <c r="O3591" s="19">
        <v>570617</v>
      </c>
      <c r="P3591" s="229">
        <v>45630.130115740743</v>
      </c>
      <c r="Q3591" s="19">
        <v>570.61699999999996</v>
      </c>
      <c r="R3591" s="19" t="s">
        <v>52</v>
      </c>
      <c r="S3591" s="62" t="s">
        <v>2249</v>
      </c>
    </row>
    <row r="3592" spans="1:19" x14ac:dyDescent="0.25">
      <c r="A3592" s="62" t="s">
        <v>2249</v>
      </c>
      <c r="B3592" s="19">
        <v>19408590</v>
      </c>
      <c r="C3592" s="19" t="s">
        <v>7613</v>
      </c>
      <c r="D3592" s="19">
        <v>377300</v>
      </c>
      <c r="E3592" s="19">
        <v>4595714</v>
      </c>
      <c r="F3592" s="19">
        <v>10</v>
      </c>
      <c r="G3592" s="36">
        <v>45630</v>
      </c>
      <c r="H3592" s="19">
        <v>0</v>
      </c>
      <c r="I3592" s="19">
        <v>0</v>
      </c>
      <c r="J3592" s="19">
        <v>1934</v>
      </c>
      <c r="K3592" s="19" t="s">
        <v>160</v>
      </c>
      <c r="L3592" s="19">
        <v>1</v>
      </c>
      <c r="O3592" s="19">
        <v>473486</v>
      </c>
      <c r="P3592" s="229">
        <v>45630.135601851849</v>
      </c>
      <c r="Q3592" s="19">
        <v>473.48599999999999</v>
      </c>
      <c r="R3592" s="19" t="s">
        <v>52</v>
      </c>
      <c r="S3592" s="62" t="s">
        <v>2249</v>
      </c>
    </row>
    <row r="3593" spans="1:19" x14ac:dyDescent="0.25">
      <c r="A3593" s="62" t="s">
        <v>2249</v>
      </c>
      <c r="B3593" s="19">
        <v>19408590</v>
      </c>
      <c r="C3593" s="19" t="s">
        <v>7613</v>
      </c>
      <c r="D3593" s="19">
        <v>377300</v>
      </c>
      <c r="E3593" s="19">
        <v>4595714</v>
      </c>
      <c r="F3593" s="19">
        <v>11</v>
      </c>
      <c r="G3593" s="36">
        <v>45630</v>
      </c>
      <c r="H3593" s="19">
        <v>0</v>
      </c>
      <c r="I3593" s="19">
        <v>1</v>
      </c>
      <c r="J3593" s="19">
        <v>0</v>
      </c>
      <c r="L3593" s="19">
        <v>1</v>
      </c>
      <c r="O3593" s="19">
        <v>675007</v>
      </c>
      <c r="P3593" s="229">
        <v>45630.143414351849</v>
      </c>
      <c r="Q3593" s="19">
        <v>675.00699999999995</v>
      </c>
      <c r="R3593" s="19" t="s">
        <v>52</v>
      </c>
      <c r="S3593" s="62" t="s">
        <v>2249</v>
      </c>
    </row>
    <row r="3594" spans="1:19" x14ac:dyDescent="0.25">
      <c r="A3594" s="62" t="s">
        <v>2249</v>
      </c>
      <c r="B3594" s="19">
        <v>19408590</v>
      </c>
      <c r="C3594" s="19" t="s">
        <v>7613</v>
      </c>
      <c r="D3594" s="19">
        <v>377300</v>
      </c>
      <c r="E3594" s="19">
        <v>4595714</v>
      </c>
      <c r="F3594" s="19">
        <v>12</v>
      </c>
      <c r="G3594" s="36">
        <v>45630</v>
      </c>
      <c r="H3594" s="19">
        <v>1</v>
      </c>
      <c r="I3594" s="19">
        <v>0</v>
      </c>
      <c r="J3594" s="19">
        <v>0</v>
      </c>
      <c r="L3594" s="19">
        <v>1</v>
      </c>
      <c r="M3594" s="19">
        <v>431936</v>
      </c>
      <c r="N3594" s="19" t="s">
        <v>223</v>
      </c>
      <c r="O3594" s="19">
        <v>1086853</v>
      </c>
      <c r="P3594" s="229">
        <v>45630.155995370369</v>
      </c>
      <c r="Q3594" s="19">
        <v>1086.8530000000001</v>
      </c>
      <c r="R3594" s="19" t="s">
        <v>52</v>
      </c>
      <c r="S3594" s="62" t="s">
        <v>2249</v>
      </c>
    </row>
    <row r="3595" spans="1:19" x14ac:dyDescent="0.25">
      <c r="A3595" s="62" t="s">
        <v>2249</v>
      </c>
      <c r="B3595" s="19">
        <v>19408590</v>
      </c>
      <c r="C3595" s="19" t="s">
        <v>7613</v>
      </c>
      <c r="D3595" s="19">
        <v>377300</v>
      </c>
      <c r="E3595" s="19">
        <v>4595714</v>
      </c>
      <c r="F3595" s="19">
        <v>13</v>
      </c>
      <c r="G3595" s="36">
        <v>45630</v>
      </c>
      <c r="H3595" s="19">
        <v>0</v>
      </c>
      <c r="I3595" s="19">
        <v>0</v>
      </c>
      <c r="J3595" s="19">
        <v>1938</v>
      </c>
      <c r="K3595" s="19" t="s">
        <v>163</v>
      </c>
      <c r="L3595" s="19">
        <v>1</v>
      </c>
      <c r="M3595" s="19">
        <v>431936</v>
      </c>
      <c r="N3595" s="19" t="s">
        <v>223</v>
      </c>
      <c r="O3595" s="19">
        <v>137007</v>
      </c>
      <c r="P3595" s="229">
        <v>45630.157581018517</v>
      </c>
      <c r="Q3595" s="19">
        <v>137.00700000000001</v>
      </c>
      <c r="R3595" s="19" t="s">
        <v>52</v>
      </c>
      <c r="S3595" s="62" t="s">
        <v>2249</v>
      </c>
    </row>
    <row r="3596" spans="1:19" x14ac:dyDescent="0.25">
      <c r="A3596" s="62" t="s">
        <v>2249</v>
      </c>
      <c r="B3596" s="19">
        <v>19408590</v>
      </c>
      <c r="C3596" s="19" t="s">
        <v>7613</v>
      </c>
      <c r="D3596" s="19">
        <v>377300</v>
      </c>
      <c r="E3596" s="19">
        <v>4595714</v>
      </c>
      <c r="F3596" s="19">
        <v>14</v>
      </c>
      <c r="G3596" s="36">
        <v>45630</v>
      </c>
      <c r="H3596" s="19">
        <v>0</v>
      </c>
      <c r="I3596" s="19">
        <v>1</v>
      </c>
      <c r="J3596" s="19">
        <v>0</v>
      </c>
      <c r="L3596" s="19">
        <v>1</v>
      </c>
      <c r="O3596" s="19">
        <v>1545537</v>
      </c>
      <c r="P3596" s="229">
        <v>45630.175462962965</v>
      </c>
      <c r="Q3596" s="19">
        <v>1545.537</v>
      </c>
      <c r="R3596" s="19" t="s">
        <v>52</v>
      </c>
      <c r="S3596" s="62" t="s">
        <v>2249</v>
      </c>
    </row>
    <row r="3597" spans="1:19" x14ac:dyDescent="0.25">
      <c r="A3597" s="62" t="s">
        <v>2249</v>
      </c>
      <c r="B3597" s="19">
        <v>19408590</v>
      </c>
      <c r="C3597" s="19" t="s">
        <v>7613</v>
      </c>
      <c r="D3597" s="19">
        <v>377300</v>
      </c>
      <c r="E3597" s="19">
        <v>4595714</v>
      </c>
      <c r="F3597" s="19">
        <v>15</v>
      </c>
      <c r="G3597" s="36">
        <v>45630</v>
      </c>
      <c r="H3597" s="19">
        <v>1</v>
      </c>
      <c r="I3597" s="19">
        <v>0</v>
      </c>
      <c r="J3597" s="19">
        <v>0</v>
      </c>
      <c r="L3597" s="19">
        <v>1</v>
      </c>
      <c r="M3597" s="19">
        <v>431936</v>
      </c>
      <c r="N3597" s="19" t="s">
        <v>223</v>
      </c>
      <c r="O3597" s="19">
        <v>1006726</v>
      </c>
      <c r="P3597" s="229">
        <v>45630.187118055554</v>
      </c>
      <c r="Q3597" s="19">
        <v>1006.726</v>
      </c>
      <c r="R3597" s="19" t="s">
        <v>52</v>
      </c>
      <c r="S3597" s="62" t="s">
        <v>2249</v>
      </c>
    </row>
    <row r="3598" spans="1:19" x14ac:dyDescent="0.25">
      <c r="A3598" s="62" t="s">
        <v>2249</v>
      </c>
      <c r="B3598" s="19">
        <v>19408590</v>
      </c>
      <c r="C3598" s="19" t="s">
        <v>7613</v>
      </c>
      <c r="D3598" s="19">
        <v>377300</v>
      </c>
      <c r="E3598" s="19">
        <v>4595714</v>
      </c>
      <c r="F3598" s="19">
        <v>16</v>
      </c>
      <c r="G3598" s="36">
        <v>45630</v>
      </c>
      <c r="H3598" s="19">
        <v>0</v>
      </c>
      <c r="I3598" s="19">
        <v>0</v>
      </c>
      <c r="J3598" s="19">
        <v>1938</v>
      </c>
      <c r="K3598" s="19" t="s">
        <v>163</v>
      </c>
      <c r="L3598" s="19">
        <v>1</v>
      </c>
      <c r="M3598" s="19">
        <v>431936</v>
      </c>
      <c r="N3598" s="19" t="s">
        <v>223</v>
      </c>
      <c r="O3598" s="19">
        <v>5664</v>
      </c>
      <c r="P3598" s="229">
        <v>45630.1871875</v>
      </c>
      <c r="Q3598" s="19">
        <v>5.6639999999999997</v>
      </c>
      <c r="R3598" s="19" t="s">
        <v>52</v>
      </c>
      <c r="S3598" s="62" t="s">
        <v>2249</v>
      </c>
    </row>
    <row r="3599" spans="1:19" x14ac:dyDescent="0.25">
      <c r="A3599" s="62" t="s">
        <v>2249</v>
      </c>
      <c r="B3599" s="19">
        <v>19408590</v>
      </c>
      <c r="C3599" s="19" t="s">
        <v>7613</v>
      </c>
      <c r="D3599" s="19">
        <v>377300</v>
      </c>
      <c r="E3599" s="19">
        <v>4595714</v>
      </c>
      <c r="F3599" s="19">
        <v>17</v>
      </c>
      <c r="G3599" s="36">
        <v>45630</v>
      </c>
      <c r="H3599" s="19">
        <v>0</v>
      </c>
      <c r="I3599" s="19">
        <v>1</v>
      </c>
      <c r="J3599" s="19">
        <v>0</v>
      </c>
      <c r="L3599" s="19">
        <v>1</v>
      </c>
      <c r="O3599" s="19">
        <v>234436</v>
      </c>
      <c r="P3599" s="229">
        <v>45630.189895833333</v>
      </c>
      <c r="Q3599" s="19">
        <v>234.43600000000001</v>
      </c>
      <c r="R3599" s="19" t="s">
        <v>52</v>
      </c>
      <c r="S3599" s="62" t="s">
        <v>2249</v>
      </c>
    </row>
    <row r="3600" spans="1:19" x14ac:dyDescent="0.25">
      <c r="A3600" s="62" t="s">
        <v>2249</v>
      </c>
      <c r="B3600" s="19">
        <v>19408590</v>
      </c>
      <c r="C3600" s="19" t="s">
        <v>7613</v>
      </c>
      <c r="D3600" s="19">
        <v>377300</v>
      </c>
      <c r="E3600" s="19">
        <v>4595714</v>
      </c>
      <c r="F3600" s="19">
        <v>18</v>
      </c>
      <c r="G3600" s="36">
        <v>45630</v>
      </c>
      <c r="H3600" s="19">
        <v>1</v>
      </c>
      <c r="I3600" s="19">
        <v>0</v>
      </c>
      <c r="J3600" s="19">
        <v>0</v>
      </c>
      <c r="L3600" s="19">
        <v>1</v>
      </c>
      <c r="M3600" s="19">
        <v>431936</v>
      </c>
      <c r="N3600" s="19" t="s">
        <v>223</v>
      </c>
      <c r="O3600" s="19">
        <v>1164937</v>
      </c>
      <c r="P3600" s="229">
        <v>45630.203379629631</v>
      </c>
      <c r="Q3600" s="19">
        <v>1164.9369999999999</v>
      </c>
      <c r="R3600" s="19" t="s">
        <v>52</v>
      </c>
      <c r="S3600" s="62" t="s">
        <v>2249</v>
      </c>
    </row>
    <row r="3601" spans="1:19" x14ac:dyDescent="0.25">
      <c r="A3601" s="62" t="s">
        <v>2249</v>
      </c>
      <c r="B3601" s="19">
        <v>19408590</v>
      </c>
      <c r="C3601" s="19" t="s">
        <v>7613</v>
      </c>
      <c r="D3601" s="19">
        <v>377300</v>
      </c>
      <c r="E3601" s="19">
        <v>4595714</v>
      </c>
      <c r="F3601" s="19">
        <v>19</v>
      </c>
      <c r="G3601" s="36">
        <v>45630</v>
      </c>
      <c r="H3601" s="19">
        <v>0</v>
      </c>
      <c r="I3601" s="19">
        <v>0</v>
      </c>
      <c r="J3601" s="19">
        <v>1938</v>
      </c>
      <c r="K3601" s="19" t="s">
        <v>163</v>
      </c>
      <c r="L3601" s="19">
        <v>1</v>
      </c>
      <c r="M3601" s="19">
        <v>431936</v>
      </c>
      <c r="N3601" s="19" t="s">
        <v>223</v>
      </c>
      <c r="O3601" s="19">
        <v>3790</v>
      </c>
      <c r="P3601" s="229">
        <v>45630.203425925924</v>
      </c>
      <c r="Q3601" s="19">
        <v>3.79</v>
      </c>
      <c r="R3601" s="19" t="s">
        <v>52</v>
      </c>
      <c r="S3601" s="62" t="s">
        <v>2249</v>
      </c>
    </row>
    <row r="3602" spans="1:19" x14ac:dyDescent="0.25">
      <c r="A3602" s="62" t="s">
        <v>2249</v>
      </c>
      <c r="B3602" s="19">
        <v>19408590</v>
      </c>
      <c r="C3602" s="19" t="s">
        <v>7613</v>
      </c>
      <c r="D3602" s="19">
        <v>377300</v>
      </c>
      <c r="E3602" s="19">
        <v>4595714</v>
      </c>
      <c r="F3602" s="19">
        <v>20</v>
      </c>
      <c r="G3602" s="36">
        <v>45630</v>
      </c>
      <c r="H3602" s="19">
        <v>0</v>
      </c>
      <c r="I3602" s="19">
        <v>1</v>
      </c>
      <c r="J3602" s="19">
        <v>0</v>
      </c>
      <c r="L3602" s="19">
        <v>1</v>
      </c>
      <c r="O3602" s="19">
        <v>182647</v>
      </c>
      <c r="P3602" s="229">
        <v>45630.20553240741</v>
      </c>
      <c r="Q3602" s="19">
        <v>182.64699999999999</v>
      </c>
      <c r="R3602" s="19" t="s">
        <v>52</v>
      </c>
      <c r="S3602" s="62" t="s">
        <v>2249</v>
      </c>
    </row>
    <row r="3603" spans="1:19" x14ac:dyDescent="0.25">
      <c r="A3603" s="62" t="s">
        <v>2249</v>
      </c>
      <c r="B3603" s="19">
        <v>19408590</v>
      </c>
      <c r="C3603" s="19" t="s">
        <v>7613</v>
      </c>
      <c r="D3603" s="19">
        <v>377300</v>
      </c>
      <c r="E3603" s="19">
        <v>4595714</v>
      </c>
      <c r="F3603" s="19">
        <v>21</v>
      </c>
      <c r="G3603" s="36">
        <v>45630</v>
      </c>
      <c r="H3603" s="19">
        <v>1</v>
      </c>
      <c r="I3603" s="19">
        <v>0</v>
      </c>
      <c r="J3603" s="19">
        <v>0</v>
      </c>
      <c r="L3603" s="19">
        <v>1</v>
      </c>
      <c r="M3603" s="19">
        <v>431936</v>
      </c>
      <c r="N3603" s="19" t="s">
        <v>223</v>
      </c>
      <c r="O3603" s="19">
        <v>565416</v>
      </c>
      <c r="P3603" s="229">
        <v>45630.212083333332</v>
      </c>
      <c r="Q3603" s="19">
        <v>565.41600000000005</v>
      </c>
      <c r="R3603" s="19" t="s">
        <v>52</v>
      </c>
      <c r="S3603" s="62" t="s">
        <v>2249</v>
      </c>
    </row>
    <row r="3604" spans="1:19" x14ac:dyDescent="0.25">
      <c r="A3604" s="62" t="s">
        <v>2249</v>
      </c>
      <c r="B3604" s="19">
        <v>19408590</v>
      </c>
      <c r="C3604" s="19" t="s">
        <v>7613</v>
      </c>
      <c r="D3604" s="19">
        <v>377300</v>
      </c>
      <c r="E3604" s="19">
        <v>4595714</v>
      </c>
      <c r="F3604" s="19">
        <v>22</v>
      </c>
      <c r="G3604" s="36">
        <v>45630</v>
      </c>
      <c r="H3604" s="19">
        <v>0</v>
      </c>
      <c r="I3604" s="19">
        <v>0</v>
      </c>
      <c r="J3604" s="19">
        <v>1938</v>
      </c>
      <c r="K3604" s="19" t="s">
        <v>163</v>
      </c>
      <c r="L3604" s="19">
        <v>1</v>
      </c>
      <c r="M3604" s="19">
        <v>431936</v>
      </c>
      <c r="N3604" s="19" t="s">
        <v>223</v>
      </c>
      <c r="O3604" s="19">
        <v>11367</v>
      </c>
      <c r="P3604" s="229">
        <v>45630.212210648147</v>
      </c>
      <c r="Q3604" s="19">
        <v>11.367000000000001</v>
      </c>
      <c r="R3604" s="19" t="s">
        <v>52</v>
      </c>
      <c r="S3604" s="62" t="s">
        <v>2249</v>
      </c>
    </row>
    <row r="3605" spans="1:19" x14ac:dyDescent="0.25">
      <c r="A3605" s="62" t="s">
        <v>2249</v>
      </c>
      <c r="B3605" s="19">
        <v>19408590</v>
      </c>
      <c r="C3605" s="19" t="s">
        <v>7613</v>
      </c>
      <c r="D3605" s="19">
        <v>377300</v>
      </c>
      <c r="E3605" s="19">
        <v>4595714</v>
      </c>
      <c r="F3605" s="19">
        <v>23</v>
      </c>
      <c r="G3605" s="36">
        <v>45630</v>
      </c>
      <c r="H3605" s="19">
        <v>0</v>
      </c>
      <c r="I3605" s="19">
        <v>1</v>
      </c>
      <c r="J3605" s="19">
        <v>0</v>
      </c>
      <c r="L3605" s="19">
        <v>1</v>
      </c>
      <c r="O3605" s="19">
        <v>777013</v>
      </c>
      <c r="P3605" s="229">
        <v>45630.221203703702</v>
      </c>
      <c r="Q3605" s="19">
        <v>777.01300000000003</v>
      </c>
      <c r="R3605" s="19" t="s">
        <v>52</v>
      </c>
      <c r="S3605" s="62" t="s">
        <v>2249</v>
      </c>
    </row>
    <row r="3606" spans="1:19" x14ac:dyDescent="0.25">
      <c r="A3606" s="62" t="s">
        <v>2249</v>
      </c>
      <c r="B3606" s="19">
        <v>19408590</v>
      </c>
      <c r="C3606" s="19" t="s">
        <v>7613</v>
      </c>
      <c r="D3606" s="19">
        <v>377300</v>
      </c>
      <c r="E3606" s="19">
        <v>4595714</v>
      </c>
      <c r="F3606" s="19">
        <v>24</v>
      </c>
      <c r="G3606" s="36">
        <v>45630</v>
      </c>
      <c r="H3606" s="19">
        <v>0</v>
      </c>
      <c r="I3606" s="19">
        <v>0</v>
      </c>
      <c r="J3606" s="19">
        <v>-3</v>
      </c>
      <c r="K3606" s="19" t="s">
        <v>185</v>
      </c>
      <c r="L3606" s="19">
        <v>1</v>
      </c>
      <c r="O3606" s="19">
        <v>8497</v>
      </c>
      <c r="P3606" s="229">
        <v>45630.221307870372</v>
      </c>
      <c r="Q3606" s="19">
        <v>8.4969999999999999</v>
      </c>
      <c r="R3606" s="19" t="s">
        <v>52</v>
      </c>
      <c r="S3606" s="62" t="s">
        <v>2249</v>
      </c>
    </row>
    <row r="3607" spans="1:19" x14ac:dyDescent="0.25">
      <c r="A3607" s="62" t="s">
        <v>2249</v>
      </c>
      <c r="B3607" s="19">
        <v>19408590</v>
      </c>
      <c r="C3607" s="19" t="s">
        <v>7613</v>
      </c>
      <c r="D3607" s="19">
        <v>377300</v>
      </c>
      <c r="E3607" s="19">
        <v>4595714</v>
      </c>
      <c r="F3607" s="19">
        <v>25</v>
      </c>
      <c r="G3607" s="36">
        <v>45630</v>
      </c>
      <c r="H3607" s="19">
        <v>1</v>
      </c>
      <c r="I3607" s="19">
        <v>0</v>
      </c>
      <c r="J3607" s="19">
        <v>0</v>
      </c>
      <c r="L3607" s="19">
        <v>1</v>
      </c>
      <c r="M3607" s="19">
        <v>4010454</v>
      </c>
      <c r="N3607" s="19" t="s">
        <v>218</v>
      </c>
      <c r="O3607" s="19">
        <v>68150</v>
      </c>
      <c r="P3607" s="229">
        <v>45630.222094907411</v>
      </c>
      <c r="Q3607" s="19">
        <v>68.150000000000006</v>
      </c>
      <c r="R3607" s="19" t="s">
        <v>52</v>
      </c>
      <c r="S3607" s="62" t="s">
        <v>2249</v>
      </c>
    </row>
    <row r="3608" spans="1:19" x14ac:dyDescent="0.25">
      <c r="A3608" s="62" t="s">
        <v>2249</v>
      </c>
      <c r="B3608" s="19">
        <v>19408590</v>
      </c>
      <c r="C3608" s="19" t="s">
        <v>7613</v>
      </c>
      <c r="D3608" s="19">
        <v>377300</v>
      </c>
      <c r="E3608" s="19">
        <v>4595714</v>
      </c>
      <c r="F3608" s="19">
        <v>26</v>
      </c>
      <c r="G3608" s="36">
        <v>45630</v>
      </c>
      <c r="H3608" s="19">
        <v>0</v>
      </c>
      <c r="I3608" s="19">
        <v>0</v>
      </c>
      <c r="J3608" s="19">
        <v>1938</v>
      </c>
      <c r="K3608" s="19" t="s">
        <v>163</v>
      </c>
      <c r="L3608" s="19">
        <v>1</v>
      </c>
      <c r="M3608" s="19">
        <v>4010454</v>
      </c>
      <c r="N3608" s="19" t="s">
        <v>218</v>
      </c>
      <c r="O3608" s="19">
        <v>15017</v>
      </c>
      <c r="P3608" s="229">
        <v>45630.222268518519</v>
      </c>
      <c r="Q3608" s="19">
        <v>15.016999999999999</v>
      </c>
      <c r="R3608" s="19" t="s">
        <v>52</v>
      </c>
      <c r="S3608" s="62" t="s">
        <v>2249</v>
      </c>
    </row>
    <row r="3609" spans="1:19" x14ac:dyDescent="0.25">
      <c r="A3609" s="62" t="s">
        <v>2249</v>
      </c>
      <c r="B3609" s="19">
        <v>19408590</v>
      </c>
      <c r="C3609" s="19" t="s">
        <v>7613</v>
      </c>
      <c r="D3609" s="19">
        <v>377300</v>
      </c>
      <c r="E3609" s="19">
        <v>4595714</v>
      </c>
      <c r="F3609" s="19">
        <v>27</v>
      </c>
      <c r="G3609" s="36">
        <v>45630</v>
      </c>
      <c r="H3609" s="19">
        <v>0</v>
      </c>
      <c r="I3609" s="19">
        <v>0</v>
      </c>
      <c r="J3609" s="19">
        <v>1937</v>
      </c>
      <c r="K3609" s="19" t="s">
        <v>169</v>
      </c>
      <c r="L3609" s="19">
        <v>1</v>
      </c>
      <c r="O3609" s="19">
        <v>854483</v>
      </c>
      <c r="P3609" s="229">
        <v>45630.232152777775</v>
      </c>
      <c r="Q3609" s="19">
        <v>854.48299999999995</v>
      </c>
      <c r="R3609" s="19" t="s">
        <v>52</v>
      </c>
      <c r="S3609" s="62" t="s">
        <v>2249</v>
      </c>
    </row>
    <row r="3610" spans="1:19" x14ac:dyDescent="0.25">
      <c r="A3610" s="62" t="s">
        <v>2249</v>
      </c>
      <c r="B3610" s="19">
        <v>19408590</v>
      </c>
      <c r="C3610" s="19" t="s">
        <v>7613</v>
      </c>
      <c r="D3610" s="19">
        <v>377300</v>
      </c>
      <c r="E3610" s="19">
        <v>4595714</v>
      </c>
      <c r="F3610" s="19">
        <v>28</v>
      </c>
      <c r="G3610" s="36">
        <v>45630</v>
      </c>
      <c r="H3610" s="19">
        <v>0</v>
      </c>
      <c r="I3610" s="19">
        <v>1</v>
      </c>
      <c r="J3610" s="19">
        <v>0</v>
      </c>
      <c r="L3610" s="19">
        <v>1</v>
      </c>
      <c r="O3610" s="19">
        <v>522673</v>
      </c>
      <c r="P3610" s="229">
        <v>45630.238206018519</v>
      </c>
      <c r="Q3610" s="19">
        <v>522.673</v>
      </c>
      <c r="R3610" s="19" t="s">
        <v>52</v>
      </c>
      <c r="S3610" s="62" t="s">
        <v>2249</v>
      </c>
    </row>
    <row r="3611" spans="1:19" x14ac:dyDescent="0.25">
      <c r="A3611" s="62" t="s">
        <v>2249</v>
      </c>
      <c r="B3611" s="19">
        <v>19408590</v>
      </c>
      <c r="C3611" s="19" t="s">
        <v>7613</v>
      </c>
      <c r="D3611" s="19">
        <v>377300</v>
      </c>
      <c r="E3611" s="19">
        <v>4595714</v>
      </c>
      <c r="F3611" s="19">
        <v>29</v>
      </c>
      <c r="G3611" s="36">
        <v>45630</v>
      </c>
      <c r="H3611" s="19">
        <v>0</v>
      </c>
      <c r="I3611" s="19">
        <v>0</v>
      </c>
      <c r="J3611" s="19">
        <v>-3</v>
      </c>
      <c r="K3611" s="19" t="s">
        <v>185</v>
      </c>
      <c r="L3611" s="19">
        <v>1</v>
      </c>
      <c r="O3611" s="19">
        <v>7297</v>
      </c>
      <c r="P3611" s="229">
        <v>45630.238287037035</v>
      </c>
      <c r="Q3611" s="19">
        <v>7.2969999999999997</v>
      </c>
      <c r="R3611" s="19" t="s">
        <v>52</v>
      </c>
      <c r="S3611" s="62" t="s">
        <v>2249</v>
      </c>
    </row>
    <row r="3612" spans="1:19" x14ac:dyDescent="0.25">
      <c r="A3612" s="62" t="s">
        <v>2249</v>
      </c>
      <c r="B3612" s="19">
        <v>19408590</v>
      </c>
      <c r="C3612" s="19" t="s">
        <v>7613</v>
      </c>
      <c r="D3612" s="19">
        <v>377300</v>
      </c>
      <c r="E3612" s="19">
        <v>4595714</v>
      </c>
      <c r="F3612" s="19">
        <v>30</v>
      </c>
      <c r="G3612" s="36">
        <v>45630</v>
      </c>
      <c r="H3612" s="19">
        <v>1</v>
      </c>
      <c r="I3612" s="19">
        <v>0</v>
      </c>
      <c r="J3612" s="19">
        <v>0</v>
      </c>
      <c r="L3612" s="19">
        <v>1</v>
      </c>
      <c r="M3612" s="19">
        <v>4010454</v>
      </c>
      <c r="N3612" s="19" t="s">
        <v>218</v>
      </c>
      <c r="O3612" s="19">
        <v>180250</v>
      </c>
      <c r="P3612" s="229">
        <v>45630.240381944444</v>
      </c>
      <c r="Q3612" s="19">
        <v>180.25</v>
      </c>
      <c r="R3612" s="19" t="s">
        <v>52</v>
      </c>
      <c r="S3612" s="62" t="s">
        <v>2249</v>
      </c>
    </row>
    <row r="3613" spans="1:19" x14ac:dyDescent="0.25">
      <c r="A3613" s="62" t="s">
        <v>2249</v>
      </c>
      <c r="B3613" s="19">
        <v>19408590</v>
      </c>
      <c r="C3613" s="19" t="s">
        <v>7613</v>
      </c>
      <c r="D3613" s="19">
        <v>377300</v>
      </c>
      <c r="E3613" s="19">
        <v>4595714</v>
      </c>
      <c r="F3613" s="19">
        <v>31</v>
      </c>
      <c r="G3613" s="36">
        <v>45630</v>
      </c>
      <c r="H3613" s="19">
        <v>0</v>
      </c>
      <c r="I3613" s="19">
        <v>0</v>
      </c>
      <c r="J3613" s="19">
        <v>1938</v>
      </c>
      <c r="K3613" s="19" t="s">
        <v>163</v>
      </c>
      <c r="L3613" s="19">
        <v>1</v>
      </c>
      <c r="M3613" s="19">
        <v>4010454</v>
      </c>
      <c r="N3613" s="19" t="s">
        <v>218</v>
      </c>
      <c r="O3613" s="19">
        <v>3247</v>
      </c>
      <c r="P3613" s="229">
        <v>45630.240416666667</v>
      </c>
      <c r="Q3613" s="19">
        <v>3.2469999999999999</v>
      </c>
      <c r="R3613" s="19" t="s">
        <v>52</v>
      </c>
      <c r="S3613" s="62" t="s">
        <v>2249</v>
      </c>
    </row>
    <row r="3614" spans="1:19" x14ac:dyDescent="0.25">
      <c r="A3614" s="62" t="s">
        <v>2249</v>
      </c>
      <c r="B3614" s="19">
        <v>19408590</v>
      </c>
      <c r="C3614" s="19" t="s">
        <v>7613</v>
      </c>
      <c r="D3614" s="19">
        <v>377300</v>
      </c>
      <c r="E3614" s="19">
        <v>4595714</v>
      </c>
      <c r="F3614" s="19">
        <v>32</v>
      </c>
      <c r="G3614" s="36">
        <v>45630</v>
      </c>
      <c r="H3614" s="19">
        <v>0</v>
      </c>
      <c r="I3614" s="19">
        <v>1</v>
      </c>
      <c r="J3614" s="19">
        <v>0</v>
      </c>
      <c r="L3614" s="19">
        <v>1</v>
      </c>
      <c r="O3614" s="19">
        <v>862610</v>
      </c>
      <c r="P3614" s="229">
        <v>45630.250405092593</v>
      </c>
      <c r="Q3614" s="19">
        <v>862.61</v>
      </c>
      <c r="R3614" s="19" t="s">
        <v>52</v>
      </c>
      <c r="S3614" s="62" t="s">
        <v>2249</v>
      </c>
    </row>
    <row r="3615" spans="1:19" x14ac:dyDescent="0.25">
      <c r="A3615" s="62" t="s">
        <v>2249</v>
      </c>
      <c r="B3615" s="19">
        <v>19408590</v>
      </c>
      <c r="C3615" s="19" t="s">
        <v>7613</v>
      </c>
      <c r="D3615" s="19">
        <v>377300</v>
      </c>
      <c r="E3615" s="19">
        <v>4595714</v>
      </c>
      <c r="F3615" s="19">
        <v>33</v>
      </c>
      <c r="G3615" s="36">
        <v>45630</v>
      </c>
      <c r="H3615" s="19">
        <v>0</v>
      </c>
      <c r="I3615" s="19">
        <v>0</v>
      </c>
      <c r="J3615" s="19">
        <v>1933</v>
      </c>
      <c r="K3615" s="19" t="s">
        <v>167</v>
      </c>
      <c r="L3615" s="19">
        <v>1</v>
      </c>
      <c r="O3615" s="19">
        <v>3599856</v>
      </c>
      <c r="P3615" s="229">
        <v>45630.292060185187</v>
      </c>
      <c r="Q3615" s="19">
        <v>3599.8560000000002</v>
      </c>
      <c r="R3615" s="19" t="s">
        <v>52</v>
      </c>
      <c r="S3615" s="62" t="s">
        <v>2249</v>
      </c>
    </row>
    <row r="3616" spans="1:19" x14ac:dyDescent="0.25">
      <c r="A3616" s="62" t="s">
        <v>2249</v>
      </c>
      <c r="B3616" s="19">
        <v>19408590</v>
      </c>
      <c r="C3616" s="19" t="s">
        <v>7613</v>
      </c>
      <c r="D3616" s="19">
        <v>377300</v>
      </c>
      <c r="E3616" s="19">
        <v>4595714</v>
      </c>
      <c r="F3616" s="19">
        <v>34</v>
      </c>
      <c r="G3616" s="36">
        <v>45630</v>
      </c>
      <c r="H3616" s="19">
        <v>0</v>
      </c>
      <c r="I3616" s="19">
        <v>1</v>
      </c>
      <c r="J3616" s="19">
        <v>0</v>
      </c>
      <c r="L3616" s="19">
        <v>1</v>
      </c>
      <c r="O3616" s="19">
        <v>2733210</v>
      </c>
      <c r="P3616" s="229">
        <v>45630.323703703703</v>
      </c>
      <c r="Q3616" s="19">
        <v>2733.21</v>
      </c>
      <c r="R3616" s="19" t="s">
        <v>52</v>
      </c>
      <c r="S3616" s="62" t="s">
        <v>2249</v>
      </c>
    </row>
    <row r="3617" spans="1:19" x14ac:dyDescent="0.25">
      <c r="A3617" s="62" t="s">
        <v>2249</v>
      </c>
      <c r="B3617" s="19">
        <v>19408590</v>
      </c>
      <c r="C3617" s="19" t="s">
        <v>7613</v>
      </c>
      <c r="D3617" s="19">
        <v>377300</v>
      </c>
      <c r="E3617" s="19">
        <v>4595714</v>
      </c>
      <c r="F3617" s="19">
        <v>35</v>
      </c>
      <c r="G3617" s="36">
        <v>45630</v>
      </c>
      <c r="H3617" s="19">
        <v>0</v>
      </c>
      <c r="I3617" s="19">
        <v>0</v>
      </c>
      <c r="J3617" s="19">
        <v>-3</v>
      </c>
      <c r="K3617" s="19" t="s">
        <v>185</v>
      </c>
      <c r="L3617" s="19">
        <v>1</v>
      </c>
      <c r="O3617" s="19">
        <v>8594</v>
      </c>
      <c r="P3617" s="229">
        <v>45630.323796296296</v>
      </c>
      <c r="Q3617" s="19">
        <v>8.5939999999999994</v>
      </c>
      <c r="R3617" s="19" t="s">
        <v>52</v>
      </c>
      <c r="S3617" s="62" t="s">
        <v>2249</v>
      </c>
    </row>
    <row r="3618" spans="1:19" x14ac:dyDescent="0.25">
      <c r="A3618" s="62" t="s">
        <v>2249</v>
      </c>
      <c r="B3618" s="19">
        <v>19408590</v>
      </c>
      <c r="C3618" s="19" t="s">
        <v>7613</v>
      </c>
      <c r="D3618" s="19">
        <v>377300</v>
      </c>
      <c r="E3618" s="19">
        <v>4595714</v>
      </c>
      <c r="F3618" s="19">
        <v>36</v>
      </c>
      <c r="G3618" s="36">
        <v>45630</v>
      </c>
      <c r="H3618" s="19">
        <v>1</v>
      </c>
      <c r="I3618" s="19">
        <v>0</v>
      </c>
      <c r="J3618" s="19">
        <v>0</v>
      </c>
      <c r="L3618" s="19">
        <v>1</v>
      </c>
      <c r="M3618" s="19">
        <v>4010454</v>
      </c>
      <c r="N3618" s="19" t="s">
        <v>218</v>
      </c>
      <c r="O3618" s="19">
        <v>248540</v>
      </c>
      <c r="P3618" s="229">
        <v>45630.326678240737</v>
      </c>
      <c r="Q3618" s="19">
        <v>248.54</v>
      </c>
      <c r="R3618" s="19" t="s">
        <v>52</v>
      </c>
      <c r="S3618" s="62" t="s">
        <v>2249</v>
      </c>
    </row>
    <row r="3619" spans="1:19" x14ac:dyDescent="0.25">
      <c r="A3619" s="62" t="s">
        <v>2249</v>
      </c>
      <c r="B3619" s="19">
        <v>19408590</v>
      </c>
      <c r="C3619" s="19" t="s">
        <v>7613</v>
      </c>
      <c r="D3619" s="19">
        <v>377300</v>
      </c>
      <c r="E3619" s="19">
        <v>4595714</v>
      </c>
      <c r="F3619" s="19">
        <v>37</v>
      </c>
      <c r="G3619" s="36">
        <v>45630</v>
      </c>
      <c r="H3619" s="19">
        <v>0</v>
      </c>
      <c r="I3619" s="19">
        <v>0</v>
      </c>
      <c r="J3619" s="19">
        <v>1938</v>
      </c>
      <c r="K3619" s="19" t="s">
        <v>163</v>
      </c>
      <c r="L3619" s="19">
        <v>1</v>
      </c>
      <c r="M3619" s="19">
        <v>4010454</v>
      </c>
      <c r="N3619" s="19" t="s">
        <v>218</v>
      </c>
      <c r="O3619" s="19">
        <v>12380</v>
      </c>
      <c r="P3619" s="229">
        <v>45630.326817129629</v>
      </c>
      <c r="Q3619" s="19">
        <v>12.38</v>
      </c>
      <c r="R3619" s="19" t="s">
        <v>52</v>
      </c>
      <c r="S3619" s="62" t="s">
        <v>2249</v>
      </c>
    </row>
    <row r="3620" spans="1:19" x14ac:dyDescent="0.25">
      <c r="A3620" s="62" t="s">
        <v>2249</v>
      </c>
      <c r="B3620" s="19">
        <v>19408590</v>
      </c>
      <c r="C3620" s="19" t="s">
        <v>7613</v>
      </c>
      <c r="D3620" s="19">
        <v>377300</v>
      </c>
      <c r="E3620" s="19">
        <v>4595714</v>
      </c>
      <c r="F3620" s="19">
        <v>38</v>
      </c>
      <c r="G3620" s="36">
        <v>45630</v>
      </c>
      <c r="H3620" s="19">
        <v>0</v>
      </c>
      <c r="I3620" s="19">
        <v>1</v>
      </c>
      <c r="J3620" s="19">
        <v>0</v>
      </c>
      <c r="L3620" s="19">
        <v>1</v>
      </c>
      <c r="O3620" s="19">
        <v>354443</v>
      </c>
      <c r="P3620" s="229">
        <v>45630.330925925926</v>
      </c>
      <c r="Q3620" s="19">
        <v>354.44299999999998</v>
      </c>
      <c r="R3620" s="19" t="s">
        <v>52</v>
      </c>
      <c r="S3620" s="62" t="s">
        <v>2249</v>
      </c>
    </row>
    <row r="3621" spans="1:19" x14ac:dyDescent="0.25">
      <c r="A3621" s="62" t="s">
        <v>2249</v>
      </c>
      <c r="B3621" s="19">
        <v>19408590</v>
      </c>
      <c r="C3621" s="19" t="s">
        <v>7613</v>
      </c>
      <c r="D3621" s="19">
        <v>377300</v>
      </c>
      <c r="E3621" s="19">
        <v>4595714</v>
      </c>
      <c r="F3621" s="19">
        <v>39</v>
      </c>
      <c r="G3621" s="36">
        <v>45630</v>
      </c>
      <c r="H3621" s="19">
        <v>0</v>
      </c>
      <c r="I3621" s="19">
        <v>0</v>
      </c>
      <c r="J3621" s="19">
        <v>-3</v>
      </c>
      <c r="K3621" s="19" t="s">
        <v>185</v>
      </c>
      <c r="L3621" s="19">
        <v>1</v>
      </c>
      <c r="O3621" s="19">
        <v>6817</v>
      </c>
      <c r="P3621" s="229">
        <v>45630.330995370372</v>
      </c>
      <c r="Q3621" s="19">
        <v>6.8170000000000002</v>
      </c>
      <c r="R3621" s="19" t="s">
        <v>52</v>
      </c>
      <c r="S3621" s="62" t="s">
        <v>2249</v>
      </c>
    </row>
    <row r="3622" spans="1:19" x14ac:dyDescent="0.25">
      <c r="A3622" s="62" t="s">
        <v>2249</v>
      </c>
      <c r="B3622" s="19">
        <v>19408590</v>
      </c>
      <c r="C3622" s="19" t="s">
        <v>7613</v>
      </c>
      <c r="D3622" s="19">
        <v>377300</v>
      </c>
      <c r="E3622" s="19">
        <v>4595714</v>
      </c>
      <c r="F3622" s="19">
        <v>40</v>
      </c>
      <c r="G3622" s="36">
        <v>45630</v>
      </c>
      <c r="H3622" s="19">
        <v>1</v>
      </c>
      <c r="I3622" s="19">
        <v>0</v>
      </c>
      <c r="J3622" s="19">
        <v>0</v>
      </c>
      <c r="L3622" s="19">
        <v>1</v>
      </c>
      <c r="M3622" s="19">
        <v>4010454</v>
      </c>
      <c r="N3622" s="19" t="s">
        <v>218</v>
      </c>
      <c r="O3622" s="19">
        <v>339750</v>
      </c>
      <c r="P3622" s="229">
        <v>45630.334930555553</v>
      </c>
      <c r="Q3622" s="19">
        <v>339.75</v>
      </c>
      <c r="R3622" s="19" t="s">
        <v>52</v>
      </c>
      <c r="S3622" s="62" t="s">
        <v>2249</v>
      </c>
    </row>
    <row r="3623" spans="1:19" x14ac:dyDescent="0.25">
      <c r="A3623" s="62" t="s">
        <v>2249</v>
      </c>
      <c r="B3623" s="19">
        <v>19408590</v>
      </c>
      <c r="C3623" s="19" t="s">
        <v>7613</v>
      </c>
      <c r="D3623" s="19">
        <v>377300</v>
      </c>
      <c r="E3623" s="19">
        <v>4595714</v>
      </c>
      <c r="F3623" s="19">
        <v>41</v>
      </c>
      <c r="G3623" s="36">
        <v>45630</v>
      </c>
      <c r="H3623" s="19">
        <v>0</v>
      </c>
      <c r="I3623" s="19">
        <v>0</v>
      </c>
      <c r="J3623" s="19">
        <v>1938</v>
      </c>
      <c r="K3623" s="19" t="s">
        <v>163</v>
      </c>
      <c r="L3623" s="19">
        <v>1</v>
      </c>
      <c r="M3623" s="19">
        <v>4010454</v>
      </c>
      <c r="N3623" s="19" t="s">
        <v>218</v>
      </c>
      <c r="O3623" s="19">
        <v>3903</v>
      </c>
      <c r="P3623" s="229">
        <v>45630.334976851853</v>
      </c>
      <c r="Q3623" s="19">
        <v>3.903</v>
      </c>
      <c r="R3623" s="19" t="s">
        <v>52</v>
      </c>
      <c r="S3623" s="62" t="s">
        <v>2249</v>
      </c>
    </row>
    <row r="3624" spans="1:19" x14ac:dyDescent="0.25">
      <c r="A3624" s="62" t="s">
        <v>2249</v>
      </c>
      <c r="B3624" s="19">
        <v>19408590</v>
      </c>
      <c r="C3624" s="19" t="s">
        <v>7613</v>
      </c>
      <c r="D3624" s="19">
        <v>377300</v>
      </c>
      <c r="E3624" s="19">
        <v>4595714</v>
      </c>
      <c r="F3624" s="19">
        <v>42</v>
      </c>
      <c r="G3624" s="36">
        <v>45630</v>
      </c>
      <c r="H3624" s="19">
        <v>0</v>
      </c>
      <c r="I3624" s="19">
        <v>1</v>
      </c>
      <c r="J3624" s="19">
        <v>0</v>
      </c>
      <c r="L3624" s="19">
        <v>1</v>
      </c>
      <c r="O3624" s="19">
        <v>1407193</v>
      </c>
      <c r="P3624" s="229">
        <v>45630.351261574076</v>
      </c>
      <c r="Q3624" s="19">
        <v>1407.193</v>
      </c>
      <c r="R3624" s="19" t="s">
        <v>52</v>
      </c>
      <c r="S3624" s="62" t="s">
        <v>2249</v>
      </c>
    </row>
    <row r="3625" spans="1:19" x14ac:dyDescent="0.25">
      <c r="A3625" s="62" t="s">
        <v>2249</v>
      </c>
      <c r="B3625" s="19">
        <v>19408590</v>
      </c>
      <c r="C3625" s="19" t="s">
        <v>7613</v>
      </c>
      <c r="D3625" s="19">
        <v>377300</v>
      </c>
      <c r="E3625" s="19">
        <v>4595714</v>
      </c>
      <c r="F3625" s="19">
        <v>43</v>
      </c>
      <c r="G3625" s="36">
        <v>45630</v>
      </c>
      <c r="H3625" s="19">
        <v>0</v>
      </c>
      <c r="I3625" s="19">
        <v>0</v>
      </c>
      <c r="J3625" s="19">
        <v>-3</v>
      </c>
      <c r="K3625" s="19" t="s">
        <v>185</v>
      </c>
      <c r="L3625" s="19">
        <v>1</v>
      </c>
      <c r="O3625" s="19">
        <v>6370</v>
      </c>
      <c r="P3625" s="229">
        <v>45630.351342592592</v>
      </c>
      <c r="Q3625" s="19">
        <v>6.37</v>
      </c>
      <c r="R3625" s="19" t="s">
        <v>52</v>
      </c>
      <c r="S3625" s="62" t="s">
        <v>2249</v>
      </c>
    </row>
    <row r="3626" spans="1:19" x14ac:dyDescent="0.25">
      <c r="A3626" s="62" t="s">
        <v>2249</v>
      </c>
      <c r="B3626" s="19">
        <v>19408590</v>
      </c>
      <c r="C3626" s="19" t="s">
        <v>7613</v>
      </c>
      <c r="D3626" s="19">
        <v>377300</v>
      </c>
      <c r="E3626" s="19">
        <v>4595714</v>
      </c>
      <c r="F3626" s="19">
        <v>44</v>
      </c>
      <c r="G3626" s="36">
        <v>45630</v>
      </c>
      <c r="H3626" s="19">
        <v>1</v>
      </c>
      <c r="I3626" s="19">
        <v>0</v>
      </c>
      <c r="J3626" s="19">
        <v>0</v>
      </c>
      <c r="L3626" s="19">
        <v>1</v>
      </c>
      <c r="M3626" s="19">
        <v>4010454</v>
      </c>
      <c r="N3626" s="19" t="s">
        <v>218</v>
      </c>
      <c r="O3626" s="19">
        <v>135210</v>
      </c>
      <c r="P3626" s="229">
        <v>45630.352905092594</v>
      </c>
      <c r="Q3626" s="19">
        <v>135.21</v>
      </c>
      <c r="R3626" s="19" t="s">
        <v>52</v>
      </c>
      <c r="S3626" s="62" t="s">
        <v>2249</v>
      </c>
    </row>
    <row r="3627" spans="1:19" x14ac:dyDescent="0.25">
      <c r="A3627" s="62" t="s">
        <v>2249</v>
      </c>
      <c r="B3627" s="19">
        <v>19408590</v>
      </c>
      <c r="C3627" s="19" t="s">
        <v>7613</v>
      </c>
      <c r="D3627" s="19">
        <v>377300</v>
      </c>
      <c r="E3627" s="19">
        <v>4595714</v>
      </c>
      <c r="F3627" s="19">
        <v>45</v>
      </c>
      <c r="G3627" s="36">
        <v>45630</v>
      </c>
      <c r="H3627" s="19">
        <v>0</v>
      </c>
      <c r="I3627" s="19">
        <v>0</v>
      </c>
      <c r="J3627" s="19">
        <v>1938</v>
      </c>
      <c r="K3627" s="19" t="s">
        <v>163</v>
      </c>
      <c r="L3627" s="19">
        <v>1</v>
      </c>
      <c r="M3627" s="19">
        <v>4010454</v>
      </c>
      <c r="N3627" s="19" t="s">
        <v>218</v>
      </c>
      <c r="O3627" s="19">
        <v>21397</v>
      </c>
      <c r="P3627" s="229">
        <v>45630.353148148148</v>
      </c>
      <c r="Q3627" s="19">
        <v>21.396999999999998</v>
      </c>
      <c r="R3627" s="19" t="s">
        <v>52</v>
      </c>
      <c r="S3627" s="62" t="s">
        <v>2249</v>
      </c>
    </row>
    <row r="3628" spans="1:19" x14ac:dyDescent="0.25">
      <c r="A3628" s="62" t="s">
        <v>2249</v>
      </c>
      <c r="B3628" s="19">
        <v>19408590</v>
      </c>
      <c r="C3628" s="19" t="s">
        <v>7613</v>
      </c>
      <c r="D3628" s="19">
        <v>377300</v>
      </c>
      <c r="E3628" s="19">
        <v>4595714</v>
      </c>
      <c r="F3628" s="19">
        <v>46</v>
      </c>
      <c r="G3628" s="36">
        <v>45630</v>
      </c>
      <c r="H3628" s="19">
        <v>0</v>
      </c>
      <c r="I3628" s="19">
        <v>1</v>
      </c>
      <c r="J3628" s="19">
        <v>0</v>
      </c>
      <c r="L3628" s="19">
        <v>1</v>
      </c>
      <c r="O3628" s="19">
        <v>1256113</v>
      </c>
      <c r="P3628" s="229">
        <v>45630.367685185185</v>
      </c>
      <c r="Q3628" s="19">
        <v>1256.1130000000001</v>
      </c>
      <c r="R3628" s="19" t="s">
        <v>52</v>
      </c>
      <c r="S3628" s="62" t="s">
        <v>2249</v>
      </c>
    </row>
    <row r="3629" spans="1:19" x14ac:dyDescent="0.25">
      <c r="A3629" s="62" t="s">
        <v>2249</v>
      </c>
      <c r="B3629" s="19">
        <v>19408590</v>
      </c>
      <c r="C3629" s="19" t="s">
        <v>7613</v>
      </c>
      <c r="D3629" s="19">
        <v>377300</v>
      </c>
      <c r="E3629" s="19">
        <v>4595714</v>
      </c>
      <c r="F3629" s="19">
        <v>47</v>
      </c>
      <c r="G3629" s="36">
        <v>45630</v>
      </c>
      <c r="H3629" s="19">
        <v>1</v>
      </c>
      <c r="I3629" s="19">
        <v>0</v>
      </c>
      <c r="J3629" s="19">
        <v>0</v>
      </c>
      <c r="L3629" s="19">
        <v>1</v>
      </c>
      <c r="M3629" s="19">
        <v>431936</v>
      </c>
      <c r="N3629" s="19" t="s">
        <v>223</v>
      </c>
      <c r="O3629" s="19">
        <v>30027</v>
      </c>
      <c r="P3629" s="229">
        <v>45630.368032407408</v>
      </c>
      <c r="Q3629" s="19">
        <v>30.027000000000001</v>
      </c>
      <c r="R3629" s="19" t="s">
        <v>52</v>
      </c>
      <c r="S3629" s="62" t="s">
        <v>2249</v>
      </c>
    </row>
    <row r="3630" spans="1:19" x14ac:dyDescent="0.25">
      <c r="A3630" s="62" t="s">
        <v>2249</v>
      </c>
      <c r="B3630" s="19">
        <v>19408590</v>
      </c>
      <c r="C3630" s="19" t="s">
        <v>7613</v>
      </c>
      <c r="D3630" s="19">
        <v>377300</v>
      </c>
      <c r="E3630" s="19">
        <v>4595714</v>
      </c>
      <c r="F3630" s="19">
        <v>48</v>
      </c>
      <c r="G3630" s="36">
        <v>45630</v>
      </c>
      <c r="H3630" s="19">
        <v>0</v>
      </c>
      <c r="I3630" s="19">
        <v>0</v>
      </c>
      <c r="J3630" s="19">
        <v>-1</v>
      </c>
      <c r="K3630" s="19" t="s">
        <v>119</v>
      </c>
      <c r="L3630" s="19">
        <v>1</v>
      </c>
      <c r="O3630" s="19">
        <v>70737</v>
      </c>
      <c r="P3630" s="229">
        <v>45630.368854166663</v>
      </c>
      <c r="Q3630" s="19">
        <v>70.736999999999995</v>
      </c>
      <c r="R3630" s="19" t="s">
        <v>52</v>
      </c>
      <c r="S3630" s="62" t="s">
        <v>2249</v>
      </c>
    </row>
    <row r="3631" spans="1:19" x14ac:dyDescent="0.25">
      <c r="A3631" s="62" t="s">
        <v>2249</v>
      </c>
      <c r="B3631" s="19">
        <v>19408590</v>
      </c>
      <c r="C3631" s="19" t="s">
        <v>7613</v>
      </c>
      <c r="D3631" s="19">
        <v>377300</v>
      </c>
      <c r="E3631" s="19">
        <v>4595714</v>
      </c>
      <c r="F3631" s="19">
        <v>49</v>
      </c>
      <c r="G3631" s="36">
        <v>45630</v>
      </c>
      <c r="H3631" s="19">
        <v>0</v>
      </c>
      <c r="I3631" s="19">
        <v>1</v>
      </c>
      <c r="J3631" s="19">
        <v>0</v>
      </c>
      <c r="L3631" s="19">
        <v>1</v>
      </c>
      <c r="O3631" s="19">
        <v>1094780</v>
      </c>
      <c r="P3631" s="229">
        <v>45630.381527777776</v>
      </c>
      <c r="Q3631" s="19">
        <v>1094.78</v>
      </c>
      <c r="R3631" s="19" t="s">
        <v>52</v>
      </c>
      <c r="S3631" s="62" t="s">
        <v>2249</v>
      </c>
    </row>
    <row r="3632" spans="1:19" x14ac:dyDescent="0.25">
      <c r="A3632" s="62" t="s">
        <v>2249</v>
      </c>
      <c r="B3632" s="19">
        <v>19408590</v>
      </c>
      <c r="C3632" s="19" t="s">
        <v>7613</v>
      </c>
      <c r="D3632" s="19">
        <v>377300</v>
      </c>
      <c r="E3632" s="19">
        <v>4595714</v>
      </c>
      <c r="F3632" s="19">
        <v>50</v>
      </c>
      <c r="G3632" s="36">
        <v>45630</v>
      </c>
      <c r="H3632" s="19">
        <v>1</v>
      </c>
      <c r="I3632" s="19">
        <v>0</v>
      </c>
      <c r="J3632" s="19">
        <v>0</v>
      </c>
      <c r="L3632" s="19">
        <v>1</v>
      </c>
      <c r="M3632" s="19">
        <v>431936</v>
      </c>
      <c r="N3632" s="19" t="s">
        <v>223</v>
      </c>
      <c r="O3632" s="19">
        <v>265943</v>
      </c>
      <c r="P3632" s="229">
        <v>45630.384606481479</v>
      </c>
      <c r="Q3632" s="19">
        <v>265.94299999999998</v>
      </c>
      <c r="R3632" s="19" t="s">
        <v>52</v>
      </c>
      <c r="S3632" s="62" t="s">
        <v>2249</v>
      </c>
    </row>
    <row r="3633" spans="1:19" x14ac:dyDescent="0.25">
      <c r="A3633" s="62" t="s">
        <v>2249</v>
      </c>
      <c r="B3633" s="19">
        <v>19408590</v>
      </c>
      <c r="C3633" s="19" t="s">
        <v>7613</v>
      </c>
      <c r="D3633" s="19">
        <v>377300</v>
      </c>
      <c r="E3633" s="19">
        <v>4595714</v>
      </c>
      <c r="F3633" s="19">
        <v>51</v>
      </c>
      <c r="G3633" s="36">
        <v>45630</v>
      </c>
      <c r="H3633" s="19">
        <v>0</v>
      </c>
      <c r="I3633" s="19">
        <v>0</v>
      </c>
      <c r="J3633" s="19">
        <v>1938</v>
      </c>
      <c r="K3633" s="19" t="s">
        <v>163</v>
      </c>
      <c r="L3633" s="19">
        <v>1</v>
      </c>
      <c r="M3633" s="19">
        <v>431936</v>
      </c>
      <c r="N3633" s="19" t="s">
        <v>223</v>
      </c>
      <c r="O3633" s="19">
        <v>52467</v>
      </c>
      <c r="P3633" s="229">
        <v>45630.385208333333</v>
      </c>
      <c r="Q3633" s="19">
        <v>52.466999999999999</v>
      </c>
      <c r="R3633" s="19" t="s">
        <v>52</v>
      </c>
      <c r="S3633" s="62" t="s">
        <v>2249</v>
      </c>
    </row>
    <row r="3634" spans="1:19" x14ac:dyDescent="0.25">
      <c r="A3634" s="62" t="s">
        <v>2249</v>
      </c>
      <c r="B3634" s="19">
        <v>19408590</v>
      </c>
      <c r="C3634" s="19" t="s">
        <v>7613</v>
      </c>
      <c r="D3634" s="19">
        <v>377300</v>
      </c>
      <c r="E3634" s="19">
        <v>4595714</v>
      </c>
      <c r="F3634" s="19">
        <v>52</v>
      </c>
      <c r="G3634" s="36">
        <v>45630</v>
      </c>
      <c r="H3634" s="19">
        <v>0</v>
      </c>
      <c r="I3634" s="19">
        <v>1</v>
      </c>
      <c r="J3634" s="19">
        <v>0</v>
      </c>
      <c r="L3634" s="19">
        <v>1</v>
      </c>
      <c r="O3634" s="19">
        <v>399176</v>
      </c>
      <c r="P3634" s="229">
        <v>45630.389826388891</v>
      </c>
      <c r="Q3634" s="19">
        <v>399.17599999999999</v>
      </c>
      <c r="R3634" s="19" t="s">
        <v>52</v>
      </c>
      <c r="S3634" s="62" t="s">
        <v>2249</v>
      </c>
    </row>
    <row r="3635" spans="1:19" x14ac:dyDescent="0.25">
      <c r="A3635" s="62" t="s">
        <v>2249</v>
      </c>
      <c r="B3635" s="19">
        <v>19408590</v>
      </c>
      <c r="C3635" s="19" t="s">
        <v>7613</v>
      </c>
      <c r="D3635" s="19">
        <v>377300</v>
      </c>
      <c r="E3635" s="19">
        <v>4595714</v>
      </c>
      <c r="F3635" s="19">
        <v>53</v>
      </c>
      <c r="G3635" s="36">
        <v>45630</v>
      </c>
      <c r="H3635" s="19">
        <v>0</v>
      </c>
      <c r="I3635" s="19">
        <v>0</v>
      </c>
      <c r="J3635" s="19">
        <v>-3</v>
      </c>
      <c r="K3635" s="19" t="s">
        <v>185</v>
      </c>
      <c r="L3635" s="19">
        <v>1</v>
      </c>
      <c r="O3635" s="19">
        <v>9740</v>
      </c>
      <c r="P3635" s="229">
        <v>45630.38994212963</v>
      </c>
      <c r="Q3635" s="19">
        <v>9.74</v>
      </c>
      <c r="R3635" s="19" t="s">
        <v>52</v>
      </c>
      <c r="S3635" s="62" t="s">
        <v>2249</v>
      </c>
    </row>
    <row r="3636" spans="1:19" x14ac:dyDescent="0.25">
      <c r="A3636" s="62" t="s">
        <v>2249</v>
      </c>
      <c r="B3636" s="19">
        <v>19408590</v>
      </c>
      <c r="C3636" s="19" t="s">
        <v>7613</v>
      </c>
      <c r="D3636" s="19">
        <v>377300</v>
      </c>
      <c r="E3636" s="19">
        <v>4595714</v>
      </c>
      <c r="F3636" s="19">
        <v>54</v>
      </c>
      <c r="G3636" s="36">
        <v>45630</v>
      </c>
      <c r="H3636" s="19">
        <v>1</v>
      </c>
      <c r="I3636" s="19">
        <v>0</v>
      </c>
      <c r="J3636" s="19">
        <v>0</v>
      </c>
      <c r="L3636" s="19">
        <v>1</v>
      </c>
      <c r="M3636" s="19">
        <v>4010454</v>
      </c>
      <c r="N3636" s="19" t="s">
        <v>218</v>
      </c>
      <c r="O3636" s="19">
        <v>88004</v>
      </c>
      <c r="P3636" s="229">
        <v>45630.390960648147</v>
      </c>
      <c r="Q3636" s="19">
        <v>88.004000000000005</v>
      </c>
      <c r="R3636" s="19" t="s">
        <v>52</v>
      </c>
      <c r="S3636" s="62" t="s">
        <v>2249</v>
      </c>
    </row>
    <row r="3637" spans="1:19" x14ac:dyDescent="0.25">
      <c r="A3637" s="62" t="s">
        <v>2249</v>
      </c>
      <c r="B3637" s="19">
        <v>19408590</v>
      </c>
      <c r="C3637" s="19" t="s">
        <v>7613</v>
      </c>
      <c r="D3637" s="19">
        <v>377300</v>
      </c>
      <c r="E3637" s="19">
        <v>4595714</v>
      </c>
      <c r="F3637" s="19">
        <v>55</v>
      </c>
      <c r="G3637" s="36">
        <v>45630</v>
      </c>
      <c r="H3637" s="19">
        <v>0</v>
      </c>
      <c r="I3637" s="19">
        <v>0</v>
      </c>
      <c r="J3637" s="19">
        <v>1938</v>
      </c>
      <c r="K3637" s="19" t="s">
        <v>163</v>
      </c>
      <c r="L3637" s="19">
        <v>1</v>
      </c>
      <c r="M3637" s="19">
        <v>4010454</v>
      </c>
      <c r="N3637" s="19" t="s">
        <v>218</v>
      </c>
      <c r="O3637" s="19">
        <v>9550</v>
      </c>
      <c r="P3637" s="229">
        <v>45630.391076388885</v>
      </c>
      <c r="Q3637" s="19">
        <v>9.5500000000000007</v>
      </c>
      <c r="R3637" s="19" t="s">
        <v>52</v>
      </c>
      <c r="S3637" s="62" t="s">
        <v>2249</v>
      </c>
    </row>
    <row r="3638" spans="1:19" x14ac:dyDescent="0.25">
      <c r="A3638" s="62" t="s">
        <v>2249</v>
      </c>
      <c r="B3638" s="19">
        <v>19408590</v>
      </c>
      <c r="C3638" s="19" t="s">
        <v>7613</v>
      </c>
      <c r="D3638" s="19">
        <v>377300</v>
      </c>
      <c r="E3638" s="19">
        <v>4595714</v>
      </c>
      <c r="F3638" s="19">
        <v>56</v>
      </c>
      <c r="G3638" s="36">
        <v>45630</v>
      </c>
      <c r="H3638" s="19">
        <v>0</v>
      </c>
      <c r="I3638" s="19">
        <v>1</v>
      </c>
      <c r="J3638" s="19">
        <v>0</v>
      </c>
      <c r="L3638" s="19">
        <v>1</v>
      </c>
      <c r="O3638" s="19">
        <v>317733</v>
      </c>
      <c r="P3638" s="229">
        <v>45630.394745370373</v>
      </c>
      <c r="Q3638" s="19">
        <v>317.733</v>
      </c>
      <c r="R3638" s="19" t="s">
        <v>52</v>
      </c>
      <c r="S3638" s="62" t="s">
        <v>2249</v>
      </c>
    </row>
    <row r="3639" spans="1:19" x14ac:dyDescent="0.25">
      <c r="A3639" s="62" t="s">
        <v>2249</v>
      </c>
      <c r="B3639" s="19">
        <v>19408590</v>
      </c>
      <c r="C3639" s="19" t="s">
        <v>7613</v>
      </c>
      <c r="D3639" s="19">
        <v>377300</v>
      </c>
      <c r="E3639" s="19">
        <v>4595714</v>
      </c>
      <c r="F3639" s="19">
        <v>57</v>
      </c>
      <c r="G3639" s="36">
        <v>45630</v>
      </c>
      <c r="H3639" s="19">
        <v>0</v>
      </c>
      <c r="I3639" s="19">
        <v>0</v>
      </c>
      <c r="J3639" s="19">
        <v>-3</v>
      </c>
      <c r="K3639" s="19" t="s">
        <v>185</v>
      </c>
      <c r="L3639" s="19">
        <v>1</v>
      </c>
      <c r="O3639" s="19">
        <v>8520</v>
      </c>
      <c r="P3639" s="229">
        <v>45630.394849537035</v>
      </c>
      <c r="Q3639" s="19">
        <v>8.52</v>
      </c>
      <c r="R3639" s="19" t="s">
        <v>52</v>
      </c>
      <c r="S3639" s="62" t="s">
        <v>2249</v>
      </c>
    </row>
    <row r="3640" spans="1:19" x14ac:dyDescent="0.25">
      <c r="A3640" s="62" t="s">
        <v>2249</v>
      </c>
      <c r="B3640" s="19">
        <v>19408590</v>
      </c>
      <c r="C3640" s="19" t="s">
        <v>7613</v>
      </c>
      <c r="D3640" s="19">
        <v>377300</v>
      </c>
      <c r="E3640" s="19">
        <v>4595714</v>
      </c>
      <c r="F3640" s="19">
        <v>58</v>
      </c>
      <c r="G3640" s="36">
        <v>45630</v>
      </c>
      <c r="H3640" s="19">
        <v>1</v>
      </c>
      <c r="I3640" s="19">
        <v>0</v>
      </c>
      <c r="J3640" s="19">
        <v>0</v>
      </c>
      <c r="L3640" s="19">
        <v>1</v>
      </c>
      <c r="M3640" s="19">
        <v>4010454</v>
      </c>
      <c r="N3640" s="19" t="s">
        <v>218</v>
      </c>
      <c r="O3640" s="19">
        <v>24227</v>
      </c>
      <c r="P3640" s="229">
        <v>45630.395127314812</v>
      </c>
      <c r="Q3640" s="19">
        <v>24.227</v>
      </c>
      <c r="R3640" s="19" t="s">
        <v>52</v>
      </c>
      <c r="S3640" s="62" t="s">
        <v>2249</v>
      </c>
    </row>
    <row r="3641" spans="1:19" x14ac:dyDescent="0.25">
      <c r="A3641" s="62" t="s">
        <v>2249</v>
      </c>
      <c r="B3641" s="19">
        <v>19408590</v>
      </c>
      <c r="C3641" s="19" t="s">
        <v>7613</v>
      </c>
      <c r="D3641" s="19">
        <v>377300</v>
      </c>
      <c r="E3641" s="19">
        <v>4595714</v>
      </c>
      <c r="F3641" s="19">
        <v>59</v>
      </c>
      <c r="G3641" s="36">
        <v>45630</v>
      </c>
      <c r="H3641" s="19">
        <v>0</v>
      </c>
      <c r="I3641" s="19">
        <v>0</v>
      </c>
      <c r="J3641" s="19">
        <v>1938</v>
      </c>
      <c r="K3641" s="19" t="s">
        <v>163</v>
      </c>
      <c r="L3641" s="19">
        <v>1</v>
      </c>
      <c r="M3641" s="19">
        <v>4010454</v>
      </c>
      <c r="N3641" s="19" t="s">
        <v>218</v>
      </c>
      <c r="O3641" s="19">
        <v>290226</v>
      </c>
      <c r="P3641" s="229">
        <v>45630.3984837963</v>
      </c>
      <c r="Q3641" s="19">
        <v>290.226</v>
      </c>
      <c r="R3641" s="19" t="s">
        <v>52</v>
      </c>
      <c r="S3641" s="62" t="s">
        <v>2249</v>
      </c>
    </row>
    <row r="3642" spans="1:19" x14ac:dyDescent="0.25">
      <c r="A3642" s="62" t="s">
        <v>2249</v>
      </c>
      <c r="B3642" s="19">
        <v>19408590</v>
      </c>
      <c r="C3642" s="19" t="s">
        <v>7613</v>
      </c>
      <c r="D3642" s="19">
        <v>377300</v>
      </c>
      <c r="E3642" s="19">
        <v>4595714</v>
      </c>
      <c r="F3642" s="19">
        <v>60</v>
      </c>
      <c r="G3642" s="36">
        <v>45630</v>
      </c>
      <c r="H3642" s="19">
        <v>0</v>
      </c>
      <c r="I3642" s="19">
        <v>1</v>
      </c>
      <c r="J3642" s="19">
        <v>0</v>
      </c>
      <c r="L3642" s="19">
        <v>1</v>
      </c>
      <c r="O3642" s="19">
        <v>24</v>
      </c>
      <c r="P3642" s="229">
        <v>45630.3984837963</v>
      </c>
      <c r="Q3642" s="19">
        <v>2.4E-2</v>
      </c>
      <c r="R3642" s="19" t="s">
        <v>52</v>
      </c>
      <c r="S3642" s="62" t="s">
        <v>2249</v>
      </c>
    </row>
    <row r="3643" spans="1:19" x14ac:dyDescent="0.25">
      <c r="A3643" s="62" t="s">
        <v>2249</v>
      </c>
      <c r="B3643" s="19">
        <v>19408590</v>
      </c>
      <c r="C3643" s="19" t="s">
        <v>7613</v>
      </c>
      <c r="D3643" s="19">
        <v>377300</v>
      </c>
      <c r="E3643" s="19">
        <v>4595714</v>
      </c>
      <c r="F3643" s="19">
        <v>61</v>
      </c>
      <c r="G3643" s="36">
        <v>45630</v>
      </c>
      <c r="H3643" s="19">
        <v>0</v>
      </c>
      <c r="I3643" s="19">
        <v>0</v>
      </c>
      <c r="J3643" s="19">
        <v>-3</v>
      </c>
      <c r="K3643" s="19" t="s">
        <v>185</v>
      </c>
      <c r="L3643" s="19">
        <v>1</v>
      </c>
      <c r="O3643" s="19">
        <v>6160</v>
      </c>
      <c r="P3643" s="229">
        <v>45630.398564814815</v>
      </c>
      <c r="Q3643" s="19">
        <v>6.16</v>
      </c>
      <c r="R3643" s="19" t="s">
        <v>52</v>
      </c>
      <c r="S3643" s="62" t="s">
        <v>2249</v>
      </c>
    </row>
    <row r="3644" spans="1:19" x14ac:dyDescent="0.25">
      <c r="A3644" s="62" t="s">
        <v>2249</v>
      </c>
      <c r="B3644" s="19">
        <v>19408590</v>
      </c>
      <c r="C3644" s="19" t="s">
        <v>7613</v>
      </c>
      <c r="D3644" s="19">
        <v>377300</v>
      </c>
      <c r="E3644" s="19">
        <v>4595714</v>
      </c>
      <c r="F3644" s="19">
        <v>62</v>
      </c>
      <c r="G3644" s="36">
        <v>45630</v>
      </c>
      <c r="H3644" s="19">
        <v>1</v>
      </c>
      <c r="I3644" s="19">
        <v>0</v>
      </c>
      <c r="J3644" s="19">
        <v>0</v>
      </c>
      <c r="L3644" s="19">
        <v>1</v>
      </c>
      <c r="M3644" s="19">
        <v>4010454</v>
      </c>
      <c r="N3644" s="19" t="s">
        <v>218</v>
      </c>
      <c r="O3644" s="19">
        <v>265853</v>
      </c>
      <c r="P3644" s="229">
        <v>45630.401631944442</v>
      </c>
      <c r="Q3644" s="19">
        <v>265.85300000000001</v>
      </c>
      <c r="R3644" s="19" t="s">
        <v>52</v>
      </c>
      <c r="S3644" s="62" t="s">
        <v>2249</v>
      </c>
    </row>
    <row r="3645" spans="1:19" x14ac:dyDescent="0.25">
      <c r="A3645" s="62" t="s">
        <v>2249</v>
      </c>
      <c r="B3645" s="19">
        <v>19408590</v>
      </c>
      <c r="C3645" s="19" t="s">
        <v>7613</v>
      </c>
      <c r="D3645" s="19">
        <v>377300</v>
      </c>
      <c r="E3645" s="19">
        <v>4595714</v>
      </c>
      <c r="F3645" s="19">
        <v>63</v>
      </c>
      <c r="G3645" s="36">
        <v>45630</v>
      </c>
      <c r="H3645" s="19">
        <v>0</v>
      </c>
      <c r="I3645" s="19">
        <v>0</v>
      </c>
      <c r="J3645" s="19">
        <v>1938</v>
      </c>
      <c r="K3645" s="19" t="s">
        <v>163</v>
      </c>
      <c r="L3645" s="19">
        <v>1</v>
      </c>
      <c r="M3645" s="19">
        <v>4010454</v>
      </c>
      <c r="N3645" s="19" t="s">
        <v>218</v>
      </c>
      <c r="O3645" s="19">
        <v>19590</v>
      </c>
      <c r="P3645" s="229">
        <v>45630.401863425926</v>
      </c>
      <c r="Q3645" s="19">
        <v>19.59</v>
      </c>
      <c r="R3645" s="19" t="s">
        <v>52</v>
      </c>
      <c r="S3645" s="62" t="s">
        <v>2249</v>
      </c>
    </row>
    <row r="3646" spans="1:19" x14ac:dyDescent="0.25">
      <c r="A3646" s="62" t="s">
        <v>2249</v>
      </c>
      <c r="B3646" s="19">
        <v>19408590</v>
      </c>
      <c r="C3646" s="19" t="s">
        <v>7613</v>
      </c>
      <c r="D3646" s="19">
        <v>377300</v>
      </c>
      <c r="E3646" s="19">
        <v>4595714</v>
      </c>
      <c r="F3646" s="19">
        <v>64</v>
      </c>
      <c r="G3646" s="36">
        <v>45630</v>
      </c>
      <c r="H3646" s="19">
        <v>0</v>
      </c>
      <c r="I3646" s="19">
        <v>1</v>
      </c>
      <c r="J3646" s="19">
        <v>0</v>
      </c>
      <c r="L3646" s="19">
        <v>1</v>
      </c>
      <c r="O3646" s="19">
        <v>823570</v>
      </c>
      <c r="P3646" s="229">
        <v>45630.411400462966</v>
      </c>
      <c r="Q3646" s="19">
        <v>823.57</v>
      </c>
      <c r="R3646" s="19" t="s">
        <v>52</v>
      </c>
      <c r="S3646" s="62" t="s">
        <v>2249</v>
      </c>
    </row>
    <row r="3647" spans="1:19" x14ac:dyDescent="0.25">
      <c r="A3647" s="62" t="s">
        <v>2249</v>
      </c>
      <c r="B3647" s="19">
        <v>19408590</v>
      </c>
      <c r="C3647" s="19" t="s">
        <v>7613</v>
      </c>
      <c r="D3647" s="19">
        <v>377300</v>
      </c>
      <c r="E3647" s="19">
        <v>4595714</v>
      </c>
      <c r="F3647" s="19">
        <v>65</v>
      </c>
      <c r="G3647" s="36">
        <v>45630</v>
      </c>
      <c r="H3647" s="19">
        <v>1</v>
      </c>
      <c r="I3647" s="19">
        <v>0</v>
      </c>
      <c r="J3647" s="19">
        <v>0</v>
      </c>
      <c r="L3647" s="19">
        <v>1</v>
      </c>
      <c r="M3647" s="19">
        <v>431936</v>
      </c>
      <c r="N3647" s="19" t="s">
        <v>223</v>
      </c>
      <c r="O3647" s="19">
        <v>361033</v>
      </c>
      <c r="P3647" s="229">
        <v>45630.415578703702</v>
      </c>
      <c r="Q3647" s="19">
        <v>361.03300000000002</v>
      </c>
      <c r="R3647" s="19" t="s">
        <v>52</v>
      </c>
      <c r="S3647" s="62" t="s">
        <v>2249</v>
      </c>
    </row>
    <row r="3648" spans="1:19" x14ac:dyDescent="0.25">
      <c r="A3648" s="62" t="s">
        <v>2249</v>
      </c>
      <c r="B3648" s="19">
        <v>19408590</v>
      </c>
      <c r="C3648" s="19" t="s">
        <v>7613</v>
      </c>
      <c r="D3648" s="19">
        <v>377300</v>
      </c>
      <c r="E3648" s="19">
        <v>4595714</v>
      </c>
      <c r="F3648" s="19">
        <v>66</v>
      </c>
      <c r="G3648" s="36">
        <v>45630</v>
      </c>
      <c r="H3648" s="19">
        <v>0</v>
      </c>
      <c r="I3648" s="19">
        <v>0</v>
      </c>
      <c r="J3648" s="19">
        <v>1938</v>
      </c>
      <c r="K3648" s="19" t="s">
        <v>163</v>
      </c>
      <c r="L3648" s="19">
        <v>1</v>
      </c>
      <c r="M3648" s="19">
        <v>431936</v>
      </c>
      <c r="N3648" s="19" t="s">
        <v>223</v>
      </c>
      <c r="O3648" s="19">
        <v>236607</v>
      </c>
      <c r="P3648" s="229">
        <v>45630.418310185189</v>
      </c>
      <c r="Q3648" s="19">
        <v>236.607</v>
      </c>
      <c r="R3648" s="19" t="s">
        <v>52</v>
      </c>
      <c r="S3648" s="62" t="s">
        <v>2249</v>
      </c>
    </row>
    <row r="3649" spans="1:19" x14ac:dyDescent="0.25">
      <c r="A3649" s="62" t="s">
        <v>2249</v>
      </c>
      <c r="B3649" s="19">
        <v>19408590</v>
      </c>
      <c r="C3649" s="19" t="s">
        <v>7613</v>
      </c>
      <c r="D3649" s="19">
        <v>377300</v>
      </c>
      <c r="E3649" s="19">
        <v>4595714</v>
      </c>
      <c r="F3649" s="19">
        <v>67</v>
      </c>
      <c r="G3649" s="36">
        <v>45630</v>
      </c>
      <c r="H3649" s="19">
        <v>0</v>
      </c>
      <c r="I3649" s="19">
        <v>1</v>
      </c>
      <c r="J3649" s="19">
        <v>0</v>
      </c>
      <c r="L3649" s="19">
        <v>1</v>
      </c>
      <c r="O3649" s="19">
        <v>777400</v>
      </c>
      <c r="P3649" s="229">
        <v>45630.427314814813</v>
      </c>
      <c r="Q3649" s="19">
        <v>777.4</v>
      </c>
      <c r="R3649" s="19" t="s">
        <v>52</v>
      </c>
      <c r="S3649" s="62" t="s">
        <v>2249</v>
      </c>
    </row>
    <row r="3650" spans="1:19" x14ac:dyDescent="0.25">
      <c r="A3650" s="62" t="s">
        <v>2249</v>
      </c>
      <c r="B3650" s="19">
        <v>19408590</v>
      </c>
      <c r="C3650" s="19" t="s">
        <v>7613</v>
      </c>
      <c r="D3650" s="19">
        <v>377300</v>
      </c>
      <c r="E3650" s="19">
        <v>4595714</v>
      </c>
      <c r="F3650" s="19">
        <v>68</v>
      </c>
      <c r="G3650" s="36">
        <v>45630</v>
      </c>
      <c r="H3650" s="19">
        <v>1</v>
      </c>
      <c r="I3650" s="19">
        <v>0</v>
      </c>
      <c r="J3650" s="19">
        <v>0</v>
      </c>
      <c r="L3650" s="19">
        <v>1</v>
      </c>
      <c r="M3650" s="19">
        <v>431936</v>
      </c>
      <c r="N3650" s="19" t="s">
        <v>223</v>
      </c>
      <c r="O3650" s="19">
        <v>331653</v>
      </c>
      <c r="P3650" s="229">
        <v>45630.431145833332</v>
      </c>
      <c r="Q3650" s="19">
        <v>331.65300000000002</v>
      </c>
      <c r="R3650" s="19" t="s">
        <v>52</v>
      </c>
      <c r="S3650" s="62" t="s">
        <v>2249</v>
      </c>
    </row>
    <row r="3651" spans="1:19" x14ac:dyDescent="0.25">
      <c r="A3651" s="62" t="s">
        <v>2249</v>
      </c>
      <c r="B3651" s="19">
        <v>19408590</v>
      </c>
      <c r="C3651" s="19" t="s">
        <v>7613</v>
      </c>
      <c r="D3651" s="19">
        <v>377300</v>
      </c>
      <c r="E3651" s="19">
        <v>4595714</v>
      </c>
      <c r="F3651" s="19">
        <v>69</v>
      </c>
      <c r="G3651" s="36">
        <v>45630</v>
      </c>
      <c r="H3651" s="19">
        <v>0</v>
      </c>
      <c r="I3651" s="19">
        <v>0</v>
      </c>
      <c r="J3651" s="19">
        <v>1938</v>
      </c>
      <c r="K3651" s="19" t="s">
        <v>163</v>
      </c>
      <c r="L3651" s="19">
        <v>1</v>
      </c>
      <c r="M3651" s="19">
        <v>431936</v>
      </c>
      <c r="N3651" s="19" t="s">
        <v>223</v>
      </c>
      <c r="O3651" s="19">
        <v>5027</v>
      </c>
      <c r="P3651" s="229">
        <v>45630.431203703702</v>
      </c>
      <c r="Q3651" s="19">
        <v>5.0270000000000001</v>
      </c>
      <c r="R3651" s="19" t="s">
        <v>52</v>
      </c>
      <c r="S3651" s="62" t="s">
        <v>2249</v>
      </c>
    </row>
    <row r="3652" spans="1:19" x14ac:dyDescent="0.25">
      <c r="A3652" s="62" t="s">
        <v>2249</v>
      </c>
      <c r="B3652" s="19">
        <v>19408590</v>
      </c>
      <c r="C3652" s="19" t="s">
        <v>7613</v>
      </c>
      <c r="D3652" s="19">
        <v>377300</v>
      </c>
      <c r="E3652" s="19">
        <v>4595714</v>
      </c>
      <c r="F3652" s="19">
        <v>70</v>
      </c>
      <c r="G3652" s="36">
        <v>45630</v>
      </c>
      <c r="H3652" s="19">
        <v>0</v>
      </c>
      <c r="I3652" s="19">
        <v>1</v>
      </c>
      <c r="J3652" s="19">
        <v>0</v>
      </c>
      <c r="L3652" s="19">
        <v>1</v>
      </c>
      <c r="O3652" s="19">
        <v>662490</v>
      </c>
      <c r="P3652" s="229">
        <v>45630.438877314817</v>
      </c>
      <c r="Q3652" s="19">
        <v>662.49</v>
      </c>
      <c r="R3652" s="19" t="s">
        <v>52</v>
      </c>
      <c r="S3652" s="62" t="s">
        <v>2249</v>
      </c>
    </row>
    <row r="3653" spans="1:19" x14ac:dyDescent="0.25">
      <c r="A3653" s="62" t="s">
        <v>2249</v>
      </c>
      <c r="B3653" s="19">
        <v>19408590</v>
      </c>
      <c r="C3653" s="19" t="s">
        <v>7613</v>
      </c>
      <c r="D3653" s="19">
        <v>377300</v>
      </c>
      <c r="E3653" s="19">
        <v>4595714</v>
      </c>
      <c r="F3653" s="19">
        <v>71</v>
      </c>
      <c r="G3653" s="36">
        <v>45630</v>
      </c>
      <c r="H3653" s="19">
        <v>0</v>
      </c>
      <c r="I3653" s="19">
        <v>0</v>
      </c>
      <c r="J3653" s="19">
        <v>-3</v>
      </c>
      <c r="K3653" s="19" t="s">
        <v>185</v>
      </c>
      <c r="L3653" s="19">
        <v>1</v>
      </c>
      <c r="O3653" s="19">
        <v>8377</v>
      </c>
      <c r="P3653" s="229">
        <v>45630.438969907409</v>
      </c>
      <c r="Q3653" s="19">
        <v>8.3770000000000007</v>
      </c>
      <c r="R3653" s="19" t="s">
        <v>52</v>
      </c>
      <c r="S3653" s="62" t="s">
        <v>2249</v>
      </c>
    </row>
    <row r="3654" spans="1:19" x14ac:dyDescent="0.25">
      <c r="A3654" s="62" t="s">
        <v>2249</v>
      </c>
      <c r="B3654" s="19">
        <v>19408590</v>
      </c>
      <c r="C3654" s="19" t="s">
        <v>7613</v>
      </c>
      <c r="D3654" s="19">
        <v>377300</v>
      </c>
      <c r="E3654" s="19">
        <v>4595714</v>
      </c>
      <c r="F3654" s="19">
        <v>72</v>
      </c>
      <c r="G3654" s="36">
        <v>45630</v>
      </c>
      <c r="H3654" s="19">
        <v>1</v>
      </c>
      <c r="I3654" s="19">
        <v>0</v>
      </c>
      <c r="J3654" s="19">
        <v>0</v>
      </c>
      <c r="L3654" s="19">
        <v>1</v>
      </c>
      <c r="M3654" s="19">
        <v>4010454</v>
      </c>
      <c r="N3654" s="19" t="s">
        <v>218</v>
      </c>
      <c r="O3654" s="19">
        <v>452710</v>
      </c>
      <c r="P3654" s="229">
        <v>45630.444212962961</v>
      </c>
      <c r="Q3654" s="19">
        <v>452.71</v>
      </c>
      <c r="R3654" s="19" t="s">
        <v>52</v>
      </c>
      <c r="S3654" s="62" t="s">
        <v>2249</v>
      </c>
    </row>
    <row r="3655" spans="1:19" x14ac:dyDescent="0.25">
      <c r="A3655" s="62" t="s">
        <v>2249</v>
      </c>
      <c r="B3655" s="19">
        <v>19408590</v>
      </c>
      <c r="C3655" s="19" t="s">
        <v>7613</v>
      </c>
      <c r="D3655" s="19">
        <v>377300</v>
      </c>
      <c r="E3655" s="19">
        <v>4595714</v>
      </c>
      <c r="F3655" s="19">
        <v>73</v>
      </c>
      <c r="G3655" s="36">
        <v>45630</v>
      </c>
      <c r="H3655" s="19">
        <v>0</v>
      </c>
      <c r="I3655" s="19">
        <v>0</v>
      </c>
      <c r="J3655" s="19">
        <v>1938</v>
      </c>
      <c r="K3655" s="19" t="s">
        <v>163</v>
      </c>
      <c r="L3655" s="19">
        <v>1</v>
      </c>
      <c r="M3655" s="19">
        <v>4010454</v>
      </c>
      <c r="N3655" s="19" t="s">
        <v>218</v>
      </c>
      <c r="O3655" s="19">
        <v>5793</v>
      </c>
      <c r="P3655" s="229">
        <v>45630.444282407407</v>
      </c>
      <c r="Q3655" s="19">
        <v>5.7930000000000001</v>
      </c>
      <c r="R3655" s="19" t="s">
        <v>52</v>
      </c>
      <c r="S3655" s="62" t="s">
        <v>2249</v>
      </c>
    </row>
    <row r="3656" spans="1:19" x14ac:dyDescent="0.25">
      <c r="A3656" s="62" t="s">
        <v>2249</v>
      </c>
      <c r="B3656" s="19">
        <v>19408590</v>
      </c>
      <c r="C3656" s="19" t="s">
        <v>7613</v>
      </c>
      <c r="D3656" s="19">
        <v>377300</v>
      </c>
      <c r="E3656" s="19">
        <v>4595714</v>
      </c>
      <c r="F3656" s="19">
        <v>74</v>
      </c>
      <c r="G3656" s="36">
        <v>45630</v>
      </c>
      <c r="H3656" s="19">
        <v>0</v>
      </c>
      <c r="I3656" s="19">
        <v>0</v>
      </c>
      <c r="J3656" s="19">
        <v>0</v>
      </c>
      <c r="L3656" s="19">
        <v>2</v>
      </c>
      <c r="O3656" s="19">
        <v>0</v>
      </c>
      <c r="P3656" s="229">
        <v>45630.444282407407</v>
      </c>
      <c r="Q3656" s="19">
        <v>0</v>
      </c>
      <c r="R3656" s="19" t="s">
        <v>52</v>
      </c>
      <c r="S3656" s="62" t="s">
        <v>2249</v>
      </c>
    </row>
    <row r="3657" spans="1:19" x14ac:dyDescent="0.25">
      <c r="A3657" s="62" t="s">
        <v>2249</v>
      </c>
      <c r="B3657" s="19">
        <v>19408590</v>
      </c>
      <c r="C3657" s="19" t="s">
        <v>7613</v>
      </c>
      <c r="D3657" s="19">
        <v>377300</v>
      </c>
      <c r="E3657" s="19">
        <v>4595714</v>
      </c>
      <c r="F3657" s="19">
        <v>1</v>
      </c>
      <c r="G3657" s="36">
        <v>45631</v>
      </c>
      <c r="H3657" s="19">
        <v>0</v>
      </c>
      <c r="I3657" s="19">
        <v>0</v>
      </c>
      <c r="J3657" s="19">
        <v>0</v>
      </c>
      <c r="L3657" s="19">
        <v>0</v>
      </c>
      <c r="O3657" s="19">
        <v>3</v>
      </c>
      <c r="P3657" s="229">
        <v>45631.085555555554</v>
      </c>
      <c r="Q3657" s="19">
        <v>3.0000000000000001E-3</v>
      </c>
      <c r="R3657" s="19" t="s">
        <v>52</v>
      </c>
      <c r="S3657" s="62" t="s">
        <v>2249</v>
      </c>
    </row>
    <row r="3658" spans="1:19" x14ac:dyDescent="0.25">
      <c r="A3658" s="62" t="s">
        <v>2249</v>
      </c>
      <c r="B3658" s="19">
        <v>19408590</v>
      </c>
      <c r="C3658" s="19" t="s">
        <v>7613</v>
      </c>
      <c r="D3658" s="19">
        <v>377300</v>
      </c>
      <c r="E3658" s="19">
        <v>4595714</v>
      </c>
      <c r="F3658" s="19">
        <v>2</v>
      </c>
      <c r="G3658" s="36">
        <v>45631</v>
      </c>
      <c r="H3658" s="19">
        <v>0</v>
      </c>
      <c r="I3658" s="19">
        <v>0</v>
      </c>
      <c r="J3658" s="19">
        <v>0</v>
      </c>
      <c r="L3658" s="19">
        <v>1</v>
      </c>
      <c r="O3658" s="19">
        <v>113037</v>
      </c>
      <c r="P3658" s="229">
        <v>45631.086863425924</v>
      </c>
      <c r="Q3658" s="19">
        <v>113.03700000000001</v>
      </c>
      <c r="R3658" s="19" t="s">
        <v>52</v>
      </c>
      <c r="S3658" s="62" t="s">
        <v>2249</v>
      </c>
    </row>
    <row r="3659" spans="1:19" x14ac:dyDescent="0.25">
      <c r="A3659" s="62" t="s">
        <v>2249</v>
      </c>
      <c r="B3659" s="19">
        <v>19408590</v>
      </c>
      <c r="C3659" s="19" t="s">
        <v>7613</v>
      </c>
      <c r="D3659" s="19">
        <v>377300</v>
      </c>
      <c r="E3659" s="19">
        <v>4595714</v>
      </c>
      <c r="F3659" s="19">
        <v>3</v>
      </c>
      <c r="G3659" s="36">
        <v>45631</v>
      </c>
      <c r="H3659" s="19">
        <v>0</v>
      </c>
      <c r="I3659" s="19">
        <v>1</v>
      </c>
      <c r="J3659" s="19">
        <v>0</v>
      </c>
      <c r="L3659" s="19">
        <v>1</v>
      </c>
      <c r="O3659" s="19">
        <v>23</v>
      </c>
      <c r="P3659" s="229">
        <v>45631.086863425924</v>
      </c>
      <c r="Q3659" s="19">
        <v>2.3E-2</v>
      </c>
      <c r="R3659" s="19" t="s">
        <v>52</v>
      </c>
      <c r="S3659" s="62" t="s">
        <v>2249</v>
      </c>
    </row>
    <row r="3660" spans="1:19" x14ac:dyDescent="0.25">
      <c r="A3660" s="62" t="s">
        <v>2249</v>
      </c>
      <c r="B3660" s="19">
        <v>19408590</v>
      </c>
      <c r="C3660" s="19" t="s">
        <v>7613</v>
      </c>
      <c r="D3660" s="19">
        <v>377300</v>
      </c>
      <c r="E3660" s="19">
        <v>4595714</v>
      </c>
      <c r="F3660" s="19">
        <v>4</v>
      </c>
      <c r="G3660" s="36">
        <v>45631</v>
      </c>
      <c r="H3660" s="19">
        <v>0</v>
      </c>
      <c r="I3660" s="19">
        <v>0</v>
      </c>
      <c r="J3660" s="19">
        <v>-3</v>
      </c>
      <c r="K3660" s="19" t="s">
        <v>185</v>
      </c>
      <c r="L3660" s="19">
        <v>1</v>
      </c>
      <c r="O3660" s="19">
        <v>10133</v>
      </c>
      <c r="P3660" s="229">
        <v>45631.08697916667</v>
      </c>
      <c r="Q3660" s="19">
        <v>10.132999999999999</v>
      </c>
      <c r="R3660" s="19" t="s">
        <v>52</v>
      </c>
      <c r="S3660" s="62" t="s">
        <v>2249</v>
      </c>
    </row>
    <row r="3661" spans="1:19" x14ac:dyDescent="0.25">
      <c r="A3661" s="62" t="s">
        <v>2249</v>
      </c>
      <c r="B3661" s="19">
        <v>19408590</v>
      </c>
      <c r="C3661" s="19" t="s">
        <v>7613</v>
      </c>
      <c r="D3661" s="19">
        <v>377300</v>
      </c>
      <c r="E3661" s="19">
        <v>4595714</v>
      </c>
      <c r="F3661" s="19">
        <v>5</v>
      </c>
      <c r="G3661" s="36">
        <v>45631</v>
      </c>
      <c r="H3661" s="19">
        <v>1</v>
      </c>
      <c r="I3661" s="19">
        <v>0</v>
      </c>
      <c r="J3661" s="19">
        <v>0</v>
      </c>
      <c r="L3661" s="19">
        <v>1</v>
      </c>
      <c r="M3661" s="19">
        <v>4010454</v>
      </c>
      <c r="N3661" s="19" t="s">
        <v>218</v>
      </c>
      <c r="O3661" s="19">
        <v>63384</v>
      </c>
      <c r="P3661" s="229">
        <v>45631.087708333333</v>
      </c>
      <c r="Q3661" s="19">
        <v>63.384</v>
      </c>
      <c r="R3661" s="19" t="s">
        <v>52</v>
      </c>
      <c r="S3661" s="62" t="s">
        <v>2249</v>
      </c>
    </row>
    <row r="3662" spans="1:19" x14ac:dyDescent="0.25">
      <c r="A3662" s="62" t="s">
        <v>2249</v>
      </c>
      <c r="B3662" s="19">
        <v>19408590</v>
      </c>
      <c r="C3662" s="19" t="s">
        <v>7613</v>
      </c>
      <c r="D3662" s="19">
        <v>377300</v>
      </c>
      <c r="E3662" s="19">
        <v>4595714</v>
      </c>
      <c r="F3662" s="19">
        <v>6</v>
      </c>
      <c r="G3662" s="36">
        <v>45631</v>
      </c>
      <c r="H3662" s="19">
        <v>0</v>
      </c>
      <c r="I3662" s="19">
        <v>0</v>
      </c>
      <c r="J3662" s="19">
        <v>1938</v>
      </c>
      <c r="K3662" s="19" t="s">
        <v>163</v>
      </c>
      <c r="L3662" s="19">
        <v>1</v>
      </c>
      <c r="M3662" s="19">
        <v>4010454</v>
      </c>
      <c r="N3662" s="19" t="s">
        <v>218</v>
      </c>
      <c r="O3662" s="19">
        <v>2720</v>
      </c>
      <c r="P3662" s="229">
        <v>45631.087743055556</v>
      </c>
      <c r="Q3662" s="19">
        <v>2.72</v>
      </c>
      <c r="R3662" s="19" t="s">
        <v>52</v>
      </c>
      <c r="S3662" s="62" t="s">
        <v>2249</v>
      </c>
    </row>
    <row r="3663" spans="1:19" x14ac:dyDescent="0.25">
      <c r="A3663" s="62" t="s">
        <v>2249</v>
      </c>
      <c r="B3663" s="19">
        <v>19408590</v>
      </c>
      <c r="C3663" s="19" t="s">
        <v>7613</v>
      </c>
      <c r="D3663" s="19">
        <v>377300</v>
      </c>
      <c r="E3663" s="19">
        <v>4595714</v>
      </c>
      <c r="F3663" s="19">
        <v>7</v>
      </c>
      <c r="G3663" s="36">
        <v>45631</v>
      </c>
      <c r="H3663" s="19">
        <v>0</v>
      </c>
      <c r="I3663" s="19">
        <v>1</v>
      </c>
      <c r="J3663" s="19">
        <v>0</v>
      </c>
      <c r="L3663" s="19">
        <v>1</v>
      </c>
      <c r="O3663" s="19">
        <v>589223</v>
      </c>
      <c r="P3663" s="229">
        <v>45631.094560185185</v>
      </c>
      <c r="Q3663" s="19">
        <v>589.22299999999996</v>
      </c>
      <c r="R3663" s="19" t="s">
        <v>52</v>
      </c>
      <c r="S3663" s="62" t="s">
        <v>2249</v>
      </c>
    </row>
    <row r="3664" spans="1:19" x14ac:dyDescent="0.25">
      <c r="A3664" s="62" t="s">
        <v>2249</v>
      </c>
      <c r="B3664" s="19">
        <v>19408590</v>
      </c>
      <c r="C3664" s="19" t="s">
        <v>7613</v>
      </c>
      <c r="D3664" s="19">
        <v>377300</v>
      </c>
      <c r="E3664" s="19">
        <v>4595714</v>
      </c>
      <c r="F3664" s="19">
        <v>8</v>
      </c>
      <c r="G3664" s="36">
        <v>45631</v>
      </c>
      <c r="H3664" s="19">
        <v>0</v>
      </c>
      <c r="I3664" s="19">
        <v>0</v>
      </c>
      <c r="J3664" s="19">
        <v>-3</v>
      </c>
      <c r="K3664" s="19" t="s">
        <v>185</v>
      </c>
      <c r="L3664" s="19">
        <v>1</v>
      </c>
      <c r="O3664" s="19">
        <v>10070</v>
      </c>
      <c r="P3664" s="229">
        <v>45631.094675925924</v>
      </c>
      <c r="Q3664" s="19">
        <v>10.07</v>
      </c>
      <c r="R3664" s="19" t="s">
        <v>52</v>
      </c>
      <c r="S3664" s="62" t="s">
        <v>2249</v>
      </c>
    </row>
    <row r="3665" spans="1:19" x14ac:dyDescent="0.25">
      <c r="A3665" s="62" t="s">
        <v>2249</v>
      </c>
      <c r="B3665" s="19">
        <v>19408590</v>
      </c>
      <c r="C3665" s="19" t="s">
        <v>7613</v>
      </c>
      <c r="D3665" s="19">
        <v>377300</v>
      </c>
      <c r="E3665" s="19">
        <v>4595714</v>
      </c>
      <c r="F3665" s="19">
        <v>9</v>
      </c>
      <c r="G3665" s="36">
        <v>45631</v>
      </c>
      <c r="H3665" s="19">
        <v>1</v>
      </c>
      <c r="I3665" s="19">
        <v>0</v>
      </c>
      <c r="J3665" s="19">
        <v>0</v>
      </c>
      <c r="L3665" s="19">
        <v>1</v>
      </c>
      <c r="M3665" s="19">
        <v>4010454</v>
      </c>
      <c r="N3665" s="19" t="s">
        <v>218</v>
      </c>
      <c r="O3665" s="19">
        <v>53540</v>
      </c>
      <c r="P3665" s="229">
        <v>45631.095300925925</v>
      </c>
      <c r="Q3665" s="19">
        <v>53.54</v>
      </c>
      <c r="R3665" s="19" t="s">
        <v>52</v>
      </c>
      <c r="S3665" s="62" t="s">
        <v>2249</v>
      </c>
    </row>
    <row r="3666" spans="1:19" x14ac:dyDescent="0.25">
      <c r="A3666" s="62" t="s">
        <v>2249</v>
      </c>
      <c r="B3666" s="19">
        <v>19408590</v>
      </c>
      <c r="C3666" s="19" t="s">
        <v>7613</v>
      </c>
      <c r="D3666" s="19">
        <v>377300</v>
      </c>
      <c r="E3666" s="19">
        <v>4595714</v>
      </c>
      <c r="F3666" s="19">
        <v>10</v>
      </c>
      <c r="G3666" s="36">
        <v>45631</v>
      </c>
      <c r="H3666" s="19">
        <v>0</v>
      </c>
      <c r="I3666" s="19">
        <v>0</v>
      </c>
      <c r="J3666" s="19">
        <v>1938</v>
      </c>
      <c r="K3666" s="19" t="s">
        <v>163</v>
      </c>
      <c r="L3666" s="19">
        <v>1</v>
      </c>
      <c r="M3666" s="19">
        <v>4010454</v>
      </c>
      <c r="N3666" s="19" t="s">
        <v>218</v>
      </c>
      <c r="O3666" s="19">
        <v>46140</v>
      </c>
      <c r="P3666" s="229">
        <v>45631.095833333333</v>
      </c>
      <c r="Q3666" s="19">
        <v>46.14</v>
      </c>
      <c r="R3666" s="19" t="s">
        <v>52</v>
      </c>
      <c r="S3666" s="62" t="s">
        <v>2249</v>
      </c>
    </row>
    <row r="3667" spans="1:19" x14ac:dyDescent="0.25">
      <c r="A3667" s="62" t="s">
        <v>2249</v>
      </c>
      <c r="B3667" s="19">
        <v>19408590</v>
      </c>
      <c r="C3667" s="19" t="s">
        <v>7613</v>
      </c>
      <c r="D3667" s="19">
        <v>377300</v>
      </c>
      <c r="E3667" s="19">
        <v>4595714</v>
      </c>
      <c r="F3667" s="19">
        <v>11</v>
      </c>
      <c r="G3667" s="36">
        <v>45631</v>
      </c>
      <c r="H3667" s="19">
        <v>0</v>
      </c>
      <c r="I3667" s="19">
        <v>1</v>
      </c>
      <c r="J3667" s="19">
        <v>0</v>
      </c>
      <c r="L3667" s="19">
        <v>1</v>
      </c>
      <c r="O3667" s="19">
        <v>403927</v>
      </c>
      <c r="P3667" s="229">
        <v>45631.10050925926</v>
      </c>
      <c r="Q3667" s="19">
        <v>403.92700000000002</v>
      </c>
      <c r="R3667" s="19" t="s">
        <v>52</v>
      </c>
      <c r="S3667" s="62" t="s">
        <v>2249</v>
      </c>
    </row>
    <row r="3668" spans="1:19" x14ac:dyDescent="0.25">
      <c r="A3668" s="62" t="s">
        <v>2249</v>
      </c>
      <c r="B3668" s="19">
        <v>19408590</v>
      </c>
      <c r="C3668" s="19" t="s">
        <v>7613</v>
      </c>
      <c r="D3668" s="19">
        <v>377300</v>
      </c>
      <c r="E3668" s="19">
        <v>4595714</v>
      </c>
      <c r="F3668" s="19">
        <v>12</v>
      </c>
      <c r="G3668" s="36">
        <v>45631</v>
      </c>
      <c r="H3668" s="19">
        <v>1</v>
      </c>
      <c r="I3668" s="19">
        <v>0</v>
      </c>
      <c r="J3668" s="19">
        <v>0</v>
      </c>
      <c r="L3668" s="19">
        <v>1</v>
      </c>
      <c r="M3668" s="19">
        <v>431936</v>
      </c>
      <c r="N3668" s="19" t="s">
        <v>223</v>
      </c>
      <c r="O3668" s="19">
        <v>1204966</v>
      </c>
      <c r="P3668" s="229">
        <v>45631.11445601852</v>
      </c>
      <c r="Q3668" s="19">
        <v>1204.9659999999999</v>
      </c>
      <c r="R3668" s="19" t="s">
        <v>52</v>
      </c>
      <c r="S3668" s="62" t="s">
        <v>2249</v>
      </c>
    </row>
    <row r="3669" spans="1:19" x14ac:dyDescent="0.25">
      <c r="A3669" s="62" t="s">
        <v>2249</v>
      </c>
      <c r="B3669" s="19">
        <v>19408590</v>
      </c>
      <c r="C3669" s="19" t="s">
        <v>7613</v>
      </c>
      <c r="D3669" s="19">
        <v>377300</v>
      </c>
      <c r="E3669" s="19">
        <v>4595714</v>
      </c>
      <c r="F3669" s="19">
        <v>13</v>
      </c>
      <c r="G3669" s="36">
        <v>45631</v>
      </c>
      <c r="H3669" s="19">
        <v>0</v>
      </c>
      <c r="I3669" s="19">
        <v>0</v>
      </c>
      <c r="J3669" s="19">
        <v>1938</v>
      </c>
      <c r="K3669" s="19" t="s">
        <v>163</v>
      </c>
      <c r="L3669" s="19">
        <v>1</v>
      </c>
      <c r="M3669" s="19">
        <v>431936</v>
      </c>
      <c r="N3669" s="19" t="s">
        <v>223</v>
      </c>
      <c r="O3669" s="19">
        <v>7404</v>
      </c>
      <c r="P3669" s="229">
        <v>45631.114537037036</v>
      </c>
      <c r="Q3669" s="19">
        <v>7.4039999999999999</v>
      </c>
      <c r="R3669" s="19" t="s">
        <v>52</v>
      </c>
      <c r="S3669" s="62" t="s">
        <v>2249</v>
      </c>
    </row>
    <row r="3670" spans="1:19" x14ac:dyDescent="0.25">
      <c r="A3670" s="62" t="s">
        <v>2249</v>
      </c>
      <c r="B3670" s="19">
        <v>19408590</v>
      </c>
      <c r="C3670" s="19" t="s">
        <v>7613</v>
      </c>
      <c r="D3670" s="19">
        <v>377300</v>
      </c>
      <c r="E3670" s="19">
        <v>4595714</v>
      </c>
      <c r="F3670" s="19">
        <v>14</v>
      </c>
      <c r="G3670" s="36">
        <v>45631</v>
      </c>
      <c r="H3670" s="19">
        <v>0</v>
      </c>
      <c r="I3670" s="19">
        <v>1</v>
      </c>
      <c r="J3670" s="19">
        <v>0</v>
      </c>
      <c r="L3670" s="19">
        <v>1</v>
      </c>
      <c r="O3670" s="19">
        <v>1798373</v>
      </c>
      <c r="P3670" s="229">
        <v>45631.135358796295</v>
      </c>
      <c r="Q3670" s="19">
        <v>1798.373</v>
      </c>
      <c r="R3670" s="19" t="s">
        <v>52</v>
      </c>
      <c r="S3670" s="62" t="s">
        <v>2249</v>
      </c>
    </row>
    <row r="3671" spans="1:19" x14ac:dyDescent="0.25">
      <c r="A3671" s="62" t="s">
        <v>2249</v>
      </c>
      <c r="B3671" s="19">
        <v>19408590</v>
      </c>
      <c r="C3671" s="19" t="s">
        <v>7613</v>
      </c>
      <c r="D3671" s="19">
        <v>377300</v>
      </c>
      <c r="E3671" s="19">
        <v>4595714</v>
      </c>
      <c r="F3671" s="19">
        <v>15</v>
      </c>
      <c r="G3671" s="36">
        <v>45631</v>
      </c>
      <c r="H3671" s="19">
        <v>0</v>
      </c>
      <c r="I3671" s="19">
        <v>0</v>
      </c>
      <c r="J3671" s="19">
        <v>-3</v>
      </c>
      <c r="K3671" s="19" t="s">
        <v>185</v>
      </c>
      <c r="L3671" s="19">
        <v>1</v>
      </c>
      <c r="O3671" s="19">
        <v>8173</v>
      </c>
      <c r="P3671" s="229">
        <v>45631.135451388887</v>
      </c>
      <c r="Q3671" s="19">
        <v>8.173</v>
      </c>
      <c r="R3671" s="19" t="s">
        <v>52</v>
      </c>
      <c r="S3671" s="62" t="s">
        <v>2249</v>
      </c>
    </row>
    <row r="3672" spans="1:19" x14ac:dyDescent="0.25">
      <c r="A3672" s="62" t="s">
        <v>2249</v>
      </c>
      <c r="B3672" s="19">
        <v>19408590</v>
      </c>
      <c r="C3672" s="19" t="s">
        <v>7613</v>
      </c>
      <c r="D3672" s="19">
        <v>377300</v>
      </c>
      <c r="E3672" s="19">
        <v>4595714</v>
      </c>
      <c r="F3672" s="19">
        <v>16</v>
      </c>
      <c r="G3672" s="36">
        <v>45631</v>
      </c>
      <c r="H3672" s="19">
        <v>1</v>
      </c>
      <c r="I3672" s="19">
        <v>0</v>
      </c>
      <c r="J3672" s="19">
        <v>0</v>
      </c>
      <c r="L3672" s="19">
        <v>1</v>
      </c>
      <c r="M3672" s="19">
        <v>4010454</v>
      </c>
      <c r="N3672" s="19" t="s">
        <v>218</v>
      </c>
      <c r="O3672" s="19">
        <v>34850</v>
      </c>
      <c r="P3672" s="229">
        <v>45631.13585648148</v>
      </c>
      <c r="Q3672" s="19">
        <v>34.85</v>
      </c>
      <c r="R3672" s="19" t="s">
        <v>52</v>
      </c>
      <c r="S3672" s="62" t="s">
        <v>2249</v>
      </c>
    </row>
    <row r="3673" spans="1:19" x14ac:dyDescent="0.25">
      <c r="A3673" s="62" t="s">
        <v>2249</v>
      </c>
      <c r="B3673" s="19">
        <v>19408590</v>
      </c>
      <c r="C3673" s="19" t="s">
        <v>7613</v>
      </c>
      <c r="D3673" s="19">
        <v>377300</v>
      </c>
      <c r="E3673" s="19">
        <v>4595714</v>
      </c>
      <c r="F3673" s="19">
        <v>17</v>
      </c>
      <c r="G3673" s="36">
        <v>45631</v>
      </c>
      <c r="H3673" s="19">
        <v>0</v>
      </c>
      <c r="I3673" s="19">
        <v>0</v>
      </c>
      <c r="J3673" s="19">
        <v>-4</v>
      </c>
      <c r="K3673" s="19" t="s">
        <v>186</v>
      </c>
      <c r="L3673" s="19">
        <v>1</v>
      </c>
      <c r="O3673" s="19">
        <v>174</v>
      </c>
      <c r="P3673" s="229">
        <v>45631.13585648148</v>
      </c>
      <c r="Q3673" s="19">
        <v>0.17399999999999999</v>
      </c>
      <c r="R3673" s="19" t="s">
        <v>52</v>
      </c>
      <c r="S3673" s="62" t="s">
        <v>2249</v>
      </c>
    </row>
    <row r="3674" spans="1:19" x14ac:dyDescent="0.25">
      <c r="A3674" s="62" t="s">
        <v>2249</v>
      </c>
      <c r="B3674" s="19">
        <v>19408590</v>
      </c>
      <c r="C3674" s="19" t="s">
        <v>7613</v>
      </c>
      <c r="D3674" s="19">
        <v>377300</v>
      </c>
      <c r="E3674" s="19">
        <v>4595714</v>
      </c>
      <c r="F3674" s="19">
        <v>18</v>
      </c>
      <c r="G3674" s="36">
        <v>45631</v>
      </c>
      <c r="H3674" s="19">
        <v>2</v>
      </c>
      <c r="I3674" s="19">
        <v>0</v>
      </c>
      <c r="J3674" s="19">
        <v>0</v>
      </c>
      <c r="L3674" s="19">
        <v>1</v>
      </c>
      <c r="M3674" s="19">
        <v>4225212</v>
      </c>
      <c r="N3674" s="19" t="s">
        <v>220</v>
      </c>
      <c r="O3674" s="19">
        <v>1910</v>
      </c>
      <c r="P3674" s="229">
        <v>45631.135879629626</v>
      </c>
      <c r="Q3674" s="19">
        <v>1.91</v>
      </c>
      <c r="R3674" s="19" t="s">
        <v>52</v>
      </c>
      <c r="S3674" s="62" t="s">
        <v>2249</v>
      </c>
    </row>
    <row r="3675" spans="1:19" x14ac:dyDescent="0.25">
      <c r="A3675" s="62" t="s">
        <v>2249</v>
      </c>
      <c r="B3675" s="19">
        <v>19408590</v>
      </c>
      <c r="C3675" s="19" t="s">
        <v>7613</v>
      </c>
      <c r="D3675" s="19">
        <v>377300</v>
      </c>
      <c r="E3675" s="19">
        <v>4595714</v>
      </c>
      <c r="F3675" s="19">
        <v>19</v>
      </c>
      <c r="G3675" s="36">
        <v>45631</v>
      </c>
      <c r="H3675" s="19">
        <v>0</v>
      </c>
      <c r="I3675" s="19">
        <v>0</v>
      </c>
      <c r="J3675" s="19">
        <v>1938</v>
      </c>
      <c r="K3675" s="19" t="s">
        <v>163</v>
      </c>
      <c r="L3675" s="19">
        <v>1</v>
      </c>
      <c r="M3675" s="19">
        <v>4010454</v>
      </c>
      <c r="N3675" s="19" t="s">
        <v>218</v>
      </c>
      <c r="O3675" s="19">
        <v>6493</v>
      </c>
      <c r="P3675" s="229">
        <v>45631.135949074072</v>
      </c>
      <c r="Q3675" s="19">
        <v>6.4930000000000003</v>
      </c>
      <c r="R3675" s="19" t="s">
        <v>52</v>
      </c>
      <c r="S3675" s="62" t="s">
        <v>2249</v>
      </c>
    </row>
    <row r="3676" spans="1:19" x14ac:dyDescent="0.25">
      <c r="A3676" s="62" t="s">
        <v>2249</v>
      </c>
      <c r="B3676" s="19">
        <v>19408590</v>
      </c>
      <c r="C3676" s="19" t="s">
        <v>7613</v>
      </c>
      <c r="D3676" s="19">
        <v>377300</v>
      </c>
      <c r="E3676" s="19">
        <v>4595714</v>
      </c>
      <c r="F3676" s="19">
        <v>20</v>
      </c>
      <c r="G3676" s="36">
        <v>45631</v>
      </c>
      <c r="H3676" s="19">
        <v>0</v>
      </c>
      <c r="I3676" s="19">
        <v>1</v>
      </c>
      <c r="J3676" s="19">
        <v>0</v>
      </c>
      <c r="L3676" s="19">
        <v>1</v>
      </c>
      <c r="O3676" s="19">
        <v>4153</v>
      </c>
      <c r="P3676" s="229">
        <v>45631.135995370372</v>
      </c>
      <c r="Q3676" s="19">
        <v>4.1529999999999996</v>
      </c>
      <c r="R3676" s="19" t="s">
        <v>52</v>
      </c>
      <c r="S3676" s="62" t="s">
        <v>2249</v>
      </c>
    </row>
    <row r="3677" spans="1:19" x14ac:dyDescent="0.25">
      <c r="A3677" s="62" t="s">
        <v>2249</v>
      </c>
      <c r="B3677" s="19">
        <v>19408590</v>
      </c>
      <c r="C3677" s="19" t="s">
        <v>7613</v>
      </c>
      <c r="D3677" s="19">
        <v>377300</v>
      </c>
      <c r="E3677" s="19">
        <v>4595714</v>
      </c>
      <c r="F3677" s="19">
        <v>21</v>
      </c>
      <c r="G3677" s="36">
        <v>45631</v>
      </c>
      <c r="H3677" s="19">
        <v>0</v>
      </c>
      <c r="I3677" s="19">
        <v>0</v>
      </c>
      <c r="J3677" s="19">
        <v>1934</v>
      </c>
      <c r="K3677" s="19" t="s">
        <v>160</v>
      </c>
      <c r="L3677" s="19">
        <v>1</v>
      </c>
      <c r="O3677" s="19">
        <v>627570</v>
      </c>
      <c r="P3677" s="229">
        <v>45631.143263888887</v>
      </c>
      <c r="Q3677" s="19">
        <v>627.57000000000005</v>
      </c>
      <c r="R3677" s="19" t="s">
        <v>52</v>
      </c>
      <c r="S3677" s="62" t="s">
        <v>2249</v>
      </c>
    </row>
    <row r="3678" spans="1:19" x14ac:dyDescent="0.25">
      <c r="A3678" s="62" t="s">
        <v>2249</v>
      </c>
      <c r="B3678" s="19">
        <v>19408590</v>
      </c>
      <c r="C3678" s="19" t="s">
        <v>7613</v>
      </c>
      <c r="D3678" s="19">
        <v>377300</v>
      </c>
      <c r="E3678" s="19">
        <v>4595714</v>
      </c>
      <c r="F3678" s="19">
        <v>22</v>
      </c>
      <c r="G3678" s="36">
        <v>45631</v>
      </c>
      <c r="H3678" s="19">
        <v>0</v>
      </c>
      <c r="I3678" s="19">
        <v>1</v>
      </c>
      <c r="J3678" s="19">
        <v>0</v>
      </c>
      <c r="L3678" s="19">
        <v>1</v>
      </c>
      <c r="O3678" s="19">
        <v>1948720</v>
      </c>
      <c r="P3678" s="229">
        <v>45631.165821759256</v>
      </c>
      <c r="Q3678" s="19">
        <v>1948.72</v>
      </c>
      <c r="R3678" s="19" t="s">
        <v>52</v>
      </c>
      <c r="S3678" s="62" t="s">
        <v>2249</v>
      </c>
    </row>
    <row r="3679" spans="1:19" x14ac:dyDescent="0.25">
      <c r="A3679" s="62" t="s">
        <v>2249</v>
      </c>
      <c r="B3679" s="19">
        <v>19408590</v>
      </c>
      <c r="C3679" s="19" t="s">
        <v>7613</v>
      </c>
      <c r="D3679" s="19">
        <v>377300</v>
      </c>
      <c r="E3679" s="19">
        <v>4595714</v>
      </c>
      <c r="F3679" s="19">
        <v>23</v>
      </c>
      <c r="G3679" s="36">
        <v>45631</v>
      </c>
      <c r="H3679" s="19">
        <v>1</v>
      </c>
      <c r="I3679" s="19">
        <v>0</v>
      </c>
      <c r="J3679" s="19">
        <v>0</v>
      </c>
      <c r="L3679" s="19">
        <v>1</v>
      </c>
      <c r="M3679" s="19">
        <v>431936</v>
      </c>
      <c r="N3679" s="19" t="s">
        <v>223</v>
      </c>
      <c r="O3679" s="19">
        <v>102637</v>
      </c>
      <c r="P3679" s="229">
        <v>45631.167002314818</v>
      </c>
      <c r="Q3679" s="19">
        <v>102.637</v>
      </c>
      <c r="R3679" s="19" t="s">
        <v>52</v>
      </c>
      <c r="S3679" s="62" t="s">
        <v>2249</v>
      </c>
    </row>
    <row r="3680" spans="1:19" x14ac:dyDescent="0.25">
      <c r="A3680" s="62" t="s">
        <v>2249</v>
      </c>
      <c r="B3680" s="19">
        <v>19408590</v>
      </c>
      <c r="C3680" s="19" t="s">
        <v>7613</v>
      </c>
      <c r="D3680" s="19">
        <v>377300</v>
      </c>
      <c r="E3680" s="19">
        <v>4595714</v>
      </c>
      <c r="F3680" s="19">
        <v>24</v>
      </c>
      <c r="G3680" s="36">
        <v>45631</v>
      </c>
      <c r="H3680" s="19">
        <v>0</v>
      </c>
      <c r="I3680" s="19">
        <v>0</v>
      </c>
      <c r="J3680" s="19">
        <v>1938</v>
      </c>
      <c r="K3680" s="19" t="s">
        <v>163</v>
      </c>
      <c r="L3680" s="19">
        <v>1</v>
      </c>
      <c r="M3680" s="19">
        <v>431936</v>
      </c>
      <c r="N3680" s="19" t="s">
        <v>223</v>
      </c>
      <c r="O3680" s="19">
        <v>8943</v>
      </c>
      <c r="P3680" s="229">
        <v>45631.16710648148</v>
      </c>
      <c r="Q3680" s="19">
        <v>8.9429999999999996</v>
      </c>
      <c r="R3680" s="19" t="s">
        <v>52</v>
      </c>
      <c r="S3680" s="62" t="s">
        <v>2249</v>
      </c>
    </row>
    <row r="3681" spans="1:19" x14ac:dyDescent="0.25">
      <c r="A3681" s="62" t="s">
        <v>2249</v>
      </c>
      <c r="B3681" s="19">
        <v>19408590</v>
      </c>
      <c r="C3681" s="19" t="s">
        <v>7613</v>
      </c>
      <c r="D3681" s="19">
        <v>377300</v>
      </c>
      <c r="E3681" s="19">
        <v>4595714</v>
      </c>
      <c r="F3681" s="19">
        <v>25</v>
      </c>
      <c r="G3681" s="36">
        <v>45631</v>
      </c>
      <c r="H3681" s="19">
        <v>0</v>
      </c>
      <c r="I3681" s="19">
        <v>0</v>
      </c>
      <c r="J3681" s="19">
        <v>1931</v>
      </c>
      <c r="K3681" s="19" t="s">
        <v>168</v>
      </c>
      <c r="L3681" s="19">
        <v>1</v>
      </c>
      <c r="O3681" s="19">
        <v>6397084</v>
      </c>
      <c r="P3681" s="229">
        <v>45631.24114583333</v>
      </c>
      <c r="Q3681" s="19">
        <v>6397.0839999999998</v>
      </c>
      <c r="R3681" s="19" t="s">
        <v>52</v>
      </c>
      <c r="S3681" s="62" t="s">
        <v>2249</v>
      </c>
    </row>
    <row r="3682" spans="1:19" x14ac:dyDescent="0.25">
      <c r="A3682" s="62" t="s">
        <v>2249</v>
      </c>
      <c r="B3682" s="19">
        <v>19408590</v>
      </c>
      <c r="C3682" s="19" t="s">
        <v>7613</v>
      </c>
      <c r="D3682" s="19">
        <v>377300</v>
      </c>
      <c r="E3682" s="19">
        <v>4595714</v>
      </c>
      <c r="F3682" s="19">
        <v>26</v>
      </c>
      <c r="G3682" s="36">
        <v>45631</v>
      </c>
      <c r="H3682" s="19">
        <v>0</v>
      </c>
      <c r="I3682" s="19">
        <v>1</v>
      </c>
      <c r="J3682" s="19">
        <v>0</v>
      </c>
      <c r="L3682" s="19">
        <v>1</v>
      </c>
      <c r="O3682" s="19">
        <v>784493</v>
      </c>
      <c r="P3682" s="229">
        <v>45631.250231481485</v>
      </c>
      <c r="Q3682" s="19">
        <v>784.49300000000005</v>
      </c>
      <c r="R3682" s="19" t="s">
        <v>52</v>
      </c>
      <c r="S3682" s="62" t="s">
        <v>2249</v>
      </c>
    </row>
    <row r="3683" spans="1:19" x14ac:dyDescent="0.25">
      <c r="A3683" s="62" t="s">
        <v>2249</v>
      </c>
      <c r="B3683" s="19">
        <v>19408590</v>
      </c>
      <c r="C3683" s="19" t="s">
        <v>7613</v>
      </c>
      <c r="D3683" s="19">
        <v>377300</v>
      </c>
      <c r="E3683" s="19">
        <v>4595714</v>
      </c>
      <c r="F3683" s="19">
        <v>27</v>
      </c>
      <c r="G3683" s="36">
        <v>45631</v>
      </c>
      <c r="H3683" s="19">
        <v>0</v>
      </c>
      <c r="I3683" s="19">
        <v>0</v>
      </c>
      <c r="J3683" s="19">
        <v>1933</v>
      </c>
      <c r="K3683" s="19" t="s">
        <v>167</v>
      </c>
      <c r="L3683" s="19">
        <v>1</v>
      </c>
      <c r="O3683" s="19">
        <v>3679040</v>
      </c>
      <c r="P3683" s="229">
        <v>45631.292812500003</v>
      </c>
      <c r="Q3683" s="19">
        <v>3679.04</v>
      </c>
      <c r="R3683" s="19" t="s">
        <v>52</v>
      </c>
      <c r="S3683" s="62" t="s">
        <v>2249</v>
      </c>
    </row>
    <row r="3684" spans="1:19" x14ac:dyDescent="0.25">
      <c r="A3684" s="62" t="s">
        <v>2249</v>
      </c>
      <c r="B3684" s="19">
        <v>19408590</v>
      </c>
      <c r="C3684" s="19" t="s">
        <v>7613</v>
      </c>
      <c r="D3684" s="19">
        <v>377300</v>
      </c>
      <c r="E3684" s="19">
        <v>4595714</v>
      </c>
      <c r="F3684" s="19">
        <v>28</v>
      </c>
      <c r="G3684" s="36">
        <v>45631</v>
      </c>
      <c r="H3684" s="19">
        <v>0</v>
      </c>
      <c r="I3684" s="19">
        <v>1</v>
      </c>
      <c r="J3684" s="19">
        <v>0</v>
      </c>
      <c r="L3684" s="19">
        <v>1</v>
      </c>
      <c r="O3684" s="19">
        <v>372900</v>
      </c>
      <c r="P3684" s="229">
        <v>45631.297129629631</v>
      </c>
      <c r="Q3684" s="19">
        <v>372.9</v>
      </c>
      <c r="R3684" s="19" t="s">
        <v>52</v>
      </c>
      <c r="S3684" s="62" t="s">
        <v>2249</v>
      </c>
    </row>
    <row r="3685" spans="1:19" x14ac:dyDescent="0.25">
      <c r="A3685" s="62" t="s">
        <v>2249</v>
      </c>
      <c r="B3685" s="19">
        <v>19408590</v>
      </c>
      <c r="C3685" s="19" t="s">
        <v>7613</v>
      </c>
      <c r="D3685" s="19">
        <v>377300</v>
      </c>
      <c r="E3685" s="19">
        <v>4595714</v>
      </c>
      <c r="F3685" s="19">
        <v>29</v>
      </c>
      <c r="G3685" s="36">
        <v>45631</v>
      </c>
      <c r="H3685" s="19">
        <v>1</v>
      </c>
      <c r="I3685" s="19">
        <v>0</v>
      </c>
      <c r="J3685" s="19">
        <v>0</v>
      </c>
      <c r="L3685" s="19">
        <v>1</v>
      </c>
      <c r="M3685" s="19">
        <v>431936</v>
      </c>
      <c r="N3685" s="19" t="s">
        <v>223</v>
      </c>
      <c r="O3685" s="19">
        <v>674407</v>
      </c>
      <c r="P3685" s="229">
        <v>45631.304930555554</v>
      </c>
      <c r="Q3685" s="19">
        <v>674.40700000000004</v>
      </c>
      <c r="R3685" s="19" t="s">
        <v>52</v>
      </c>
      <c r="S3685" s="62" t="s">
        <v>2249</v>
      </c>
    </row>
    <row r="3686" spans="1:19" x14ac:dyDescent="0.25">
      <c r="A3686" s="62" t="s">
        <v>2249</v>
      </c>
      <c r="B3686" s="19">
        <v>19408590</v>
      </c>
      <c r="C3686" s="19" t="s">
        <v>7613</v>
      </c>
      <c r="D3686" s="19">
        <v>377300</v>
      </c>
      <c r="E3686" s="19">
        <v>4595714</v>
      </c>
      <c r="F3686" s="19">
        <v>30</v>
      </c>
      <c r="G3686" s="36">
        <v>45631</v>
      </c>
      <c r="H3686" s="19">
        <v>0</v>
      </c>
      <c r="I3686" s="19">
        <v>0</v>
      </c>
      <c r="J3686" s="19">
        <v>1938</v>
      </c>
      <c r="K3686" s="19" t="s">
        <v>163</v>
      </c>
      <c r="L3686" s="19">
        <v>1</v>
      </c>
      <c r="M3686" s="19">
        <v>431936</v>
      </c>
      <c r="N3686" s="19" t="s">
        <v>223</v>
      </c>
      <c r="O3686" s="19">
        <v>3770</v>
      </c>
      <c r="P3686" s="229">
        <v>45631.304976851854</v>
      </c>
      <c r="Q3686" s="19">
        <v>3.77</v>
      </c>
      <c r="R3686" s="19" t="s">
        <v>52</v>
      </c>
      <c r="S3686" s="62" t="s">
        <v>2249</v>
      </c>
    </row>
    <row r="3687" spans="1:19" x14ac:dyDescent="0.25">
      <c r="A3687" s="62" t="s">
        <v>2249</v>
      </c>
      <c r="B3687" s="19">
        <v>19408590</v>
      </c>
      <c r="C3687" s="19" t="s">
        <v>7613</v>
      </c>
      <c r="D3687" s="19">
        <v>377300</v>
      </c>
      <c r="E3687" s="19">
        <v>4595714</v>
      </c>
      <c r="F3687" s="19">
        <v>31</v>
      </c>
      <c r="G3687" s="36">
        <v>45631</v>
      </c>
      <c r="H3687" s="19">
        <v>0</v>
      </c>
      <c r="I3687" s="19">
        <v>1</v>
      </c>
      <c r="J3687" s="19">
        <v>0</v>
      </c>
      <c r="L3687" s="19">
        <v>1</v>
      </c>
      <c r="O3687" s="19">
        <v>20</v>
      </c>
      <c r="P3687" s="229">
        <v>45631.304976851854</v>
      </c>
      <c r="Q3687" s="19">
        <v>0.02</v>
      </c>
      <c r="R3687" s="19" t="s">
        <v>52</v>
      </c>
      <c r="S3687" s="62" t="s">
        <v>2249</v>
      </c>
    </row>
    <row r="3688" spans="1:19" x14ac:dyDescent="0.25">
      <c r="A3688" s="62" t="s">
        <v>2249</v>
      </c>
      <c r="B3688" s="19">
        <v>19408590</v>
      </c>
      <c r="C3688" s="19" t="s">
        <v>7613</v>
      </c>
      <c r="D3688" s="19">
        <v>377300</v>
      </c>
      <c r="E3688" s="19">
        <v>4595714</v>
      </c>
      <c r="F3688" s="19">
        <v>32</v>
      </c>
      <c r="G3688" s="36">
        <v>45631</v>
      </c>
      <c r="H3688" s="19">
        <v>1</v>
      </c>
      <c r="I3688" s="19">
        <v>0</v>
      </c>
      <c r="J3688" s="19">
        <v>0</v>
      </c>
      <c r="L3688" s="19">
        <v>1</v>
      </c>
      <c r="M3688" s="19">
        <v>431936</v>
      </c>
      <c r="N3688" s="19" t="s">
        <v>223</v>
      </c>
      <c r="O3688" s="19">
        <v>745936</v>
      </c>
      <c r="P3688" s="229">
        <v>45631.313611111109</v>
      </c>
      <c r="Q3688" s="19">
        <v>745.93600000000004</v>
      </c>
      <c r="R3688" s="19" t="s">
        <v>52</v>
      </c>
      <c r="S3688" s="62" t="s">
        <v>2249</v>
      </c>
    </row>
    <row r="3689" spans="1:19" x14ac:dyDescent="0.25">
      <c r="A3689" s="62" t="s">
        <v>2249</v>
      </c>
      <c r="B3689" s="19">
        <v>19408590</v>
      </c>
      <c r="C3689" s="19" t="s">
        <v>7613</v>
      </c>
      <c r="D3689" s="19">
        <v>377300</v>
      </c>
      <c r="E3689" s="19">
        <v>4595714</v>
      </c>
      <c r="F3689" s="19">
        <v>33</v>
      </c>
      <c r="G3689" s="36">
        <v>45631</v>
      </c>
      <c r="H3689" s="19">
        <v>0</v>
      </c>
      <c r="I3689" s="19">
        <v>0</v>
      </c>
      <c r="J3689" s="19">
        <v>1938</v>
      </c>
      <c r="K3689" s="19" t="s">
        <v>163</v>
      </c>
      <c r="L3689" s="19">
        <v>1</v>
      </c>
      <c r="M3689" s="19">
        <v>431936</v>
      </c>
      <c r="N3689" s="19" t="s">
        <v>223</v>
      </c>
      <c r="O3689" s="19">
        <v>3987</v>
      </c>
      <c r="P3689" s="229">
        <v>45631.313657407409</v>
      </c>
      <c r="Q3689" s="19">
        <v>3.9870000000000001</v>
      </c>
      <c r="R3689" s="19" t="s">
        <v>52</v>
      </c>
      <c r="S3689" s="62" t="s">
        <v>2249</v>
      </c>
    </row>
    <row r="3690" spans="1:19" x14ac:dyDescent="0.25">
      <c r="A3690" s="62" t="s">
        <v>2249</v>
      </c>
      <c r="B3690" s="19">
        <v>19408590</v>
      </c>
      <c r="C3690" s="19" t="s">
        <v>7613</v>
      </c>
      <c r="D3690" s="19">
        <v>377300</v>
      </c>
      <c r="E3690" s="19">
        <v>4595714</v>
      </c>
      <c r="F3690" s="19">
        <v>34</v>
      </c>
      <c r="G3690" s="36">
        <v>45631</v>
      </c>
      <c r="H3690" s="19">
        <v>0</v>
      </c>
      <c r="I3690" s="19">
        <v>1</v>
      </c>
      <c r="J3690" s="19">
        <v>0</v>
      </c>
      <c r="L3690" s="19">
        <v>1</v>
      </c>
      <c r="O3690" s="19">
        <v>1509807</v>
      </c>
      <c r="P3690" s="229">
        <v>45631.331134259257</v>
      </c>
      <c r="Q3690" s="19">
        <v>1509.807</v>
      </c>
      <c r="R3690" s="19" t="s">
        <v>52</v>
      </c>
      <c r="S3690" s="62" t="s">
        <v>2249</v>
      </c>
    </row>
    <row r="3691" spans="1:19" x14ac:dyDescent="0.25">
      <c r="A3691" s="62" t="s">
        <v>2249</v>
      </c>
      <c r="B3691" s="19">
        <v>19408590</v>
      </c>
      <c r="C3691" s="19" t="s">
        <v>7613</v>
      </c>
      <c r="D3691" s="19">
        <v>377300</v>
      </c>
      <c r="E3691" s="19">
        <v>4595714</v>
      </c>
      <c r="F3691" s="19">
        <v>35</v>
      </c>
      <c r="G3691" s="36">
        <v>45631</v>
      </c>
      <c r="H3691" s="19">
        <v>0</v>
      </c>
      <c r="I3691" s="19">
        <v>0</v>
      </c>
      <c r="J3691" s="19">
        <v>-3</v>
      </c>
      <c r="K3691" s="19" t="s">
        <v>185</v>
      </c>
      <c r="L3691" s="19">
        <v>1</v>
      </c>
      <c r="O3691" s="19">
        <v>6716</v>
      </c>
      <c r="P3691" s="229">
        <v>45631.331203703703</v>
      </c>
      <c r="Q3691" s="19">
        <v>6.7160000000000002</v>
      </c>
      <c r="R3691" s="19" t="s">
        <v>52</v>
      </c>
      <c r="S3691" s="62" t="s">
        <v>2249</v>
      </c>
    </row>
    <row r="3692" spans="1:19" x14ac:dyDescent="0.25">
      <c r="A3692" s="62" t="s">
        <v>2249</v>
      </c>
      <c r="B3692" s="19">
        <v>19408590</v>
      </c>
      <c r="C3692" s="19" t="s">
        <v>7613</v>
      </c>
      <c r="D3692" s="19">
        <v>377300</v>
      </c>
      <c r="E3692" s="19">
        <v>4595714</v>
      </c>
      <c r="F3692" s="19">
        <v>36</v>
      </c>
      <c r="G3692" s="36">
        <v>45631</v>
      </c>
      <c r="H3692" s="19">
        <v>1</v>
      </c>
      <c r="I3692" s="19">
        <v>0</v>
      </c>
      <c r="J3692" s="19">
        <v>0</v>
      </c>
      <c r="L3692" s="19">
        <v>1</v>
      </c>
      <c r="M3692" s="19">
        <v>4010454</v>
      </c>
      <c r="N3692" s="19" t="s">
        <v>218</v>
      </c>
      <c r="O3692" s="19">
        <v>339544</v>
      </c>
      <c r="P3692" s="229">
        <v>45631.335138888891</v>
      </c>
      <c r="Q3692" s="19">
        <v>339.54399999999998</v>
      </c>
      <c r="R3692" s="19" t="s">
        <v>52</v>
      </c>
      <c r="S3692" s="62" t="s">
        <v>2249</v>
      </c>
    </row>
    <row r="3693" spans="1:19" x14ac:dyDescent="0.25">
      <c r="A3693" s="62" t="s">
        <v>2249</v>
      </c>
      <c r="B3693" s="19">
        <v>19408590</v>
      </c>
      <c r="C3693" s="19" t="s">
        <v>7613</v>
      </c>
      <c r="D3693" s="19">
        <v>377300</v>
      </c>
      <c r="E3693" s="19">
        <v>4595714</v>
      </c>
      <c r="F3693" s="19">
        <v>37</v>
      </c>
      <c r="G3693" s="36">
        <v>45631</v>
      </c>
      <c r="H3693" s="19">
        <v>0</v>
      </c>
      <c r="I3693" s="19">
        <v>0</v>
      </c>
      <c r="J3693" s="19">
        <v>1938</v>
      </c>
      <c r="K3693" s="19" t="s">
        <v>163</v>
      </c>
      <c r="L3693" s="19">
        <v>1</v>
      </c>
      <c r="M3693" s="19">
        <v>4010454</v>
      </c>
      <c r="N3693" s="19" t="s">
        <v>218</v>
      </c>
      <c r="O3693" s="19">
        <v>3840</v>
      </c>
      <c r="P3693" s="229">
        <v>45631.335185185184</v>
      </c>
      <c r="Q3693" s="19">
        <v>3.84</v>
      </c>
      <c r="R3693" s="19" t="s">
        <v>52</v>
      </c>
      <c r="S3693" s="62" t="s">
        <v>2249</v>
      </c>
    </row>
    <row r="3694" spans="1:19" x14ac:dyDescent="0.25">
      <c r="A3694" s="62" t="s">
        <v>2249</v>
      </c>
      <c r="B3694" s="19">
        <v>19408590</v>
      </c>
      <c r="C3694" s="19" t="s">
        <v>7613</v>
      </c>
      <c r="D3694" s="19">
        <v>377300</v>
      </c>
      <c r="E3694" s="19">
        <v>4595714</v>
      </c>
      <c r="F3694" s="19">
        <v>38</v>
      </c>
      <c r="G3694" s="36">
        <v>45631</v>
      </c>
      <c r="H3694" s="19">
        <v>0</v>
      </c>
      <c r="I3694" s="19">
        <v>1</v>
      </c>
      <c r="J3694" s="19">
        <v>0</v>
      </c>
      <c r="L3694" s="19">
        <v>1</v>
      </c>
      <c r="O3694" s="19">
        <v>1421576</v>
      </c>
      <c r="P3694" s="229">
        <v>45631.351631944446</v>
      </c>
      <c r="Q3694" s="19">
        <v>1421.576</v>
      </c>
      <c r="R3694" s="19" t="s">
        <v>52</v>
      </c>
      <c r="S3694" s="62" t="s">
        <v>2249</v>
      </c>
    </row>
    <row r="3695" spans="1:19" x14ac:dyDescent="0.25">
      <c r="A3695" s="62" t="s">
        <v>2249</v>
      </c>
      <c r="B3695" s="19">
        <v>19408590</v>
      </c>
      <c r="C3695" s="19" t="s">
        <v>7613</v>
      </c>
      <c r="D3695" s="19">
        <v>377300</v>
      </c>
      <c r="E3695" s="19">
        <v>4595714</v>
      </c>
      <c r="F3695" s="19">
        <v>39</v>
      </c>
      <c r="G3695" s="36">
        <v>45631</v>
      </c>
      <c r="H3695" s="19">
        <v>0</v>
      </c>
      <c r="I3695" s="19">
        <v>0</v>
      </c>
      <c r="J3695" s="19">
        <v>0</v>
      </c>
      <c r="L3695" s="19">
        <v>2</v>
      </c>
      <c r="O3695" s="19">
        <v>0</v>
      </c>
      <c r="P3695" s="229">
        <v>45631.351631944446</v>
      </c>
      <c r="Q3695" s="19">
        <v>0</v>
      </c>
      <c r="R3695" s="19" t="s">
        <v>52</v>
      </c>
      <c r="S3695" s="62" t="s">
        <v>2249</v>
      </c>
    </row>
    <row r="3696" spans="1:19" x14ac:dyDescent="0.25">
      <c r="A3696" s="62" t="s">
        <v>2249</v>
      </c>
      <c r="B3696" s="19">
        <v>19408590</v>
      </c>
      <c r="C3696" s="19" t="s">
        <v>7613</v>
      </c>
      <c r="D3696" s="19">
        <v>377300</v>
      </c>
      <c r="E3696" s="19">
        <v>4595714</v>
      </c>
      <c r="F3696" s="19">
        <v>1</v>
      </c>
      <c r="G3696" s="36">
        <v>45632</v>
      </c>
      <c r="H3696" s="19">
        <v>0</v>
      </c>
      <c r="I3696" s="19">
        <v>0</v>
      </c>
      <c r="J3696" s="19">
        <v>0</v>
      </c>
      <c r="L3696" s="19">
        <v>0</v>
      </c>
      <c r="O3696" s="19">
        <v>3</v>
      </c>
      <c r="P3696" s="229">
        <v>45632.09103009259</v>
      </c>
      <c r="Q3696" s="19">
        <v>3.0000000000000001E-3</v>
      </c>
      <c r="R3696" s="19" t="s">
        <v>52</v>
      </c>
      <c r="S3696" s="62" t="s">
        <v>2249</v>
      </c>
    </row>
    <row r="3697" spans="1:19" x14ac:dyDescent="0.25">
      <c r="A3697" s="62" t="s">
        <v>2249</v>
      </c>
      <c r="B3697" s="19">
        <v>19408590</v>
      </c>
      <c r="C3697" s="19" t="s">
        <v>7613</v>
      </c>
      <c r="D3697" s="19">
        <v>377300</v>
      </c>
      <c r="E3697" s="19">
        <v>4595714</v>
      </c>
      <c r="F3697" s="19">
        <v>2</v>
      </c>
      <c r="G3697" s="36">
        <v>45632</v>
      </c>
      <c r="H3697" s="19">
        <v>0</v>
      </c>
      <c r="I3697" s="19">
        <v>0</v>
      </c>
      <c r="J3697" s="19">
        <v>0</v>
      </c>
      <c r="L3697" s="19">
        <v>1</v>
      </c>
      <c r="O3697" s="19">
        <v>3433</v>
      </c>
      <c r="P3697" s="229">
        <v>45632.091064814813</v>
      </c>
      <c r="Q3697" s="19">
        <v>3.4329999999999998</v>
      </c>
      <c r="R3697" s="19" t="s">
        <v>52</v>
      </c>
      <c r="S3697" s="62" t="s">
        <v>2249</v>
      </c>
    </row>
    <row r="3698" spans="1:19" x14ac:dyDescent="0.25">
      <c r="A3698" s="62" t="s">
        <v>2249</v>
      </c>
      <c r="B3698" s="19">
        <v>19408590</v>
      </c>
      <c r="C3698" s="19" t="s">
        <v>7613</v>
      </c>
      <c r="D3698" s="19">
        <v>377300</v>
      </c>
      <c r="E3698" s="19">
        <v>4595714</v>
      </c>
      <c r="F3698" s="19">
        <v>3</v>
      </c>
      <c r="G3698" s="36">
        <v>45632</v>
      </c>
      <c r="H3698" s="19">
        <v>0</v>
      </c>
      <c r="I3698" s="19">
        <v>1</v>
      </c>
      <c r="J3698" s="19">
        <v>0</v>
      </c>
      <c r="L3698" s="19">
        <v>1</v>
      </c>
      <c r="O3698" s="19">
        <v>931210</v>
      </c>
      <c r="P3698" s="229">
        <v>45632.101840277777</v>
      </c>
      <c r="Q3698" s="19">
        <v>931.21</v>
      </c>
      <c r="R3698" s="19" t="s">
        <v>52</v>
      </c>
      <c r="S3698" s="62" t="s">
        <v>2249</v>
      </c>
    </row>
    <row r="3699" spans="1:19" x14ac:dyDescent="0.25">
      <c r="A3699" s="62" t="s">
        <v>2249</v>
      </c>
      <c r="B3699" s="19">
        <v>19408590</v>
      </c>
      <c r="C3699" s="19" t="s">
        <v>7613</v>
      </c>
      <c r="D3699" s="19">
        <v>377300</v>
      </c>
      <c r="E3699" s="19">
        <v>4595714</v>
      </c>
      <c r="F3699" s="19">
        <v>4</v>
      </c>
      <c r="G3699" s="36">
        <v>45632</v>
      </c>
      <c r="H3699" s="19">
        <v>0</v>
      </c>
      <c r="I3699" s="19">
        <v>0</v>
      </c>
      <c r="J3699" s="19">
        <v>-3</v>
      </c>
      <c r="K3699" s="19" t="s">
        <v>185</v>
      </c>
      <c r="L3699" s="19">
        <v>1</v>
      </c>
      <c r="O3699" s="19">
        <v>12177</v>
      </c>
      <c r="P3699" s="229">
        <v>45632.101990740739</v>
      </c>
      <c r="Q3699" s="19">
        <v>12.177</v>
      </c>
      <c r="R3699" s="19" t="s">
        <v>52</v>
      </c>
      <c r="S3699" s="62" t="s">
        <v>2249</v>
      </c>
    </row>
    <row r="3700" spans="1:19" x14ac:dyDescent="0.25">
      <c r="A3700" s="62" t="s">
        <v>2249</v>
      </c>
      <c r="B3700" s="19">
        <v>19408590</v>
      </c>
      <c r="C3700" s="19" t="s">
        <v>7613</v>
      </c>
      <c r="D3700" s="19">
        <v>377300</v>
      </c>
      <c r="E3700" s="19">
        <v>4595714</v>
      </c>
      <c r="F3700" s="19">
        <v>5</v>
      </c>
      <c r="G3700" s="36">
        <v>45632</v>
      </c>
      <c r="H3700" s="19">
        <v>1</v>
      </c>
      <c r="I3700" s="19">
        <v>0</v>
      </c>
      <c r="J3700" s="19">
        <v>0</v>
      </c>
      <c r="L3700" s="19">
        <v>1</v>
      </c>
      <c r="M3700" s="19">
        <v>4010454</v>
      </c>
      <c r="N3700" s="19" t="s">
        <v>218</v>
      </c>
      <c r="O3700" s="19">
        <v>63430</v>
      </c>
      <c r="P3700" s="229">
        <v>45632.102719907409</v>
      </c>
      <c r="Q3700" s="19">
        <v>63.43</v>
      </c>
      <c r="R3700" s="19" t="s">
        <v>52</v>
      </c>
      <c r="S3700" s="62" t="s">
        <v>2249</v>
      </c>
    </row>
    <row r="3701" spans="1:19" x14ac:dyDescent="0.25">
      <c r="A3701" s="62" t="s">
        <v>2249</v>
      </c>
      <c r="B3701" s="19">
        <v>19408590</v>
      </c>
      <c r="C3701" s="19" t="s">
        <v>7613</v>
      </c>
      <c r="D3701" s="19">
        <v>377300</v>
      </c>
      <c r="E3701" s="19">
        <v>4595714</v>
      </c>
      <c r="F3701" s="19">
        <v>6</v>
      </c>
      <c r="G3701" s="36">
        <v>45632</v>
      </c>
      <c r="H3701" s="19">
        <v>0</v>
      </c>
      <c r="I3701" s="19">
        <v>0</v>
      </c>
      <c r="J3701" s="19">
        <v>-4</v>
      </c>
      <c r="K3701" s="19" t="s">
        <v>186</v>
      </c>
      <c r="L3701" s="19">
        <v>1</v>
      </c>
      <c r="O3701" s="19">
        <v>173</v>
      </c>
      <c r="P3701" s="229">
        <v>45632.102719907409</v>
      </c>
      <c r="Q3701" s="19">
        <v>0.17299999999999999</v>
      </c>
      <c r="R3701" s="19" t="s">
        <v>52</v>
      </c>
      <c r="S3701" s="62" t="s">
        <v>2249</v>
      </c>
    </row>
    <row r="3702" spans="1:19" x14ac:dyDescent="0.25">
      <c r="A3702" s="62" t="s">
        <v>2249</v>
      </c>
      <c r="B3702" s="19">
        <v>19408590</v>
      </c>
      <c r="C3702" s="19" t="s">
        <v>7613</v>
      </c>
      <c r="D3702" s="19">
        <v>377300</v>
      </c>
      <c r="E3702" s="19">
        <v>4595714</v>
      </c>
      <c r="F3702" s="19">
        <v>7</v>
      </c>
      <c r="G3702" s="36">
        <v>45632</v>
      </c>
      <c r="H3702" s="19">
        <v>2</v>
      </c>
      <c r="I3702" s="19">
        <v>0</v>
      </c>
      <c r="J3702" s="19">
        <v>0</v>
      </c>
      <c r="L3702" s="19">
        <v>1</v>
      </c>
      <c r="M3702" s="19">
        <v>4225212</v>
      </c>
      <c r="N3702" s="19" t="s">
        <v>220</v>
      </c>
      <c r="O3702" s="19">
        <v>1830</v>
      </c>
      <c r="P3702" s="229">
        <v>45632.102743055555</v>
      </c>
      <c r="Q3702" s="19">
        <v>1.83</v>
      </c>
      <c r="R3702" s="19" t="s">
        <v>52</v>
      </c>
      <c r="S3702" s="62" t="s">
        <v>2249</v>
      </c>
    </row>
    <row r="3703" spans="1:19" x14ac:dyDescent="0.25">
      <c r="A3703" s="62" t="s">
        <v>2249</v>
      </c>
      <c r="B3703" s="19">
        <v>19408590</v>
      </c>
      <c r="C3703" s="19" t="s">
        <v>7613</v>
      </c>
      <c r="D3703" s="19">
        <v>377300</v>
      </c>
      <c r="E3703" s="19">
        <v>4595714</v>
      </c>
      <c r="F3703" s="19">
        <v>8</v>
      </c>
      <c r="G3703" s="36">
        <v>45632</v>
      </c>
      <c r="H3703" s="19">
        <v>0</v>
      </c>
      <c r="I3703" s="19">
        <v>0</v>
      </c>
      <c r="J3703" s="19">
        <v>1938</v>
      </c>
      <c r="K3703" s="19" t="s">
        <v>163</v>
      </c>
      <c r="L3703" s="19">
        <v>1</v>
      </c>
      <c r="M3703" s="19">
        <v>4010454</v>
      </c>
      <c r="N3703" s="19" t="s">
        <v>218</v>
      </c>
      <c r="O3703" s="19">
        <v>4877</v>
      </c>
      <c r="P3703" s="229">
        <v>45632.102800925924</v>
      </c>
      <c r="Q3703" s="19">
        <v>4.8769999999999998</v>
      </c>
      <c r="R3703" s="19" t="s">
        <v>52</v>
      </c>
      <c r="S3703" s="62" t="s">
        <v>2249</v>
      </c>
    </row>
    <row r="3704" spans="1:19" x14ac:dyDescent="0.25">
      <c r="A3704" s="62" t="s">
        <v>2249</v>
      </c>
      <c r="B3704" s="19">
        <v>19408590</v>
      </c>
      <c r="C3704" s="19" t="s">
        <v>7613</v>
      </c>
      <c r="D3704" s="19">
        <v>377300</v>
      </c>
      <c r="E3704" s="19">
        <v>4595714</v>
      </c>
      <c r="F3704" s="19">
        <v>9</v>
      </c>
      <c r="G3704" s="36">
        <v>45632</v>
      </c>
      <c r="H3704" s="19">
        <v>0</v>
      </c>
      <c r="I3704" s="19">
        <v>1</v>
      </c>
      <c r="J3704" s="19">
        <v>0</v>
      </c>
      <c r="L3704" s="19">
        <v>1</v>
      </c>
      <c r="O3704" s="19">
        <v>1822817</v>
      </c>
      <c r="P3704" s="229">
        <v>45632.123900462961</v>
      </c>
      <c r="Q3704" s="19">
        <v>1822.817</v>
      </c>
      <c r="R3704" s="19" t="s">
        <v>52</v>
      </c>
      <c r="S3704" s="62" t="s">
        <v>2249</v>
      </c>
    </row>
    <row r="3705" spans="1:19" x14ac:dyDescent="0.25">
      <c r="A3705" s="62" t="s">
        <v>2249</v>
      </c>
      <c r="B3705" s="19">
        <v>19408590</v>
      </c>
      <c r="C3705" s="19" t="s">
        <v>7613</v>
      </c>
      <c r="D3705" s="19">
        <v>377300</v>
      </c>
      <c r="E3705" s="19">
        <v>4595714</v>
      </c>
      <c r="F3705" s="19">
        <v>10</v>
      </c>
      <c r="G3705" s="36">
        <v>45632</v>
      </c>
      <c r="H3705" s="19">
        <v>0</v>
      </c>
      <c r="I3705" s="19">
        <v>0</v>
      </c>
      <c r="J3705" s="19">
        <v>1934</v>
      </c>
      <c r="K3705" s="19" t="s">
        <v>160</v>
      </c>
      <c r="L3705" s="19">
        <v>1</v>
      </c>
      <c r="O3705" s="19">
        <v>527873</v>
      </c>
      <c r="P3705" s="229">
        <v>45632.130011574074</v>
      </c>
      <c r="Q3705" s="19">
        <v>527.87300000000005</v>
      </c>
      <c r="R3705" s="19" t="s">
        <v>52</v>
      </c>
      <c r="S3705" s="62" t="s">
        <v>2249</v>
      </c>
    </row>
    <row r="3706" spans="1:19" x14ac:dyDescent="0.25">
      <c r="A3706" s="62" t="s">
        <v>2249</v>
      </c>
      <c r="B3706" s="19">
        <v>19408590</v>
      </c>
      <c r="C3706" s="19" t="s">
        <v>7613</v>
      </c>
      <c r="D3706" s="19">
        <v>377300</v>
      </c>
      <c r="E3706" s="19">
        <v>4595714</v>
      </c>
      <c r="F3706" s="19">
        <v>11</v>
      </c>
      <c r="G3706" s="36">
        <v>45632</v>
      </c>
      <c r="H3706" s="19">
        <v>0</v>
      </c>
      <c r="I3706" s="19">
        <v>1</v>
      </c>
      <c r="J3706" s="19">
        <v>0</v>
      </c>
      <c r="L3706" s="19">
        <v>1</v>
      </c>
      <c r="O3706" s="19">
        <v>1084710</v>
      </c>
      <c r="P3706" s="229">
        <v>45632.142557870371</v>
      </c>
      <c r="Q3706" s="19">
        <v>1084.71</v>
      </c>
      <c r="R3706" s="19" t="s">
        <v>52</v>
      </c>
      <c r="S3706" s="62" t="s">
        <v>2249</v>
      </c>
    </row>
    <row r="3707" spans="1:19" x14ac:dyDescent="0.25">
      <c r="A3707" s="62" t="s">
        <v>2249</v>
      </c>
      <c r="B3707" s="19">
        <v>19408590</v>
      </c>
      <c r="C3707" s="19" t="s">
        <v>7613</v>
      </c>
      <c r="D3707" s="19">
        <v>377300</v>
      </c>
      <c r="E3707" s="19">
        <v>4595714</v>
      </c>
      <c r="F3707" s="19">
        <v>12</v>
      </c>
      <c r="G3707" s="36">
        <v>45632</v>
      </c>
      <c r="H3707" s="19">
        <v>0</v>
      </c>
      <c r="I3707" s="19">
        <v>0</v>
      </c>
      <c r="J3707" s="19">
        <v>-3</v>
      </c>
      <c r="K3707" s="19" t="s">
        <v>185</v>
      </c>
      <c r="L3707" s="19">
        <v>1</v>
      </c>
      <c r="O3707" s="19">
        <v>9190</v>
      </c>
      <c r="P3707" s="229">
        <v>45632.14266203704</v>
      </c>
      <c r="Q3707" s="19">
        <v>9.19</v>
      </c>
      <c r="R3707" s="19" t="s">
        <v>52</v>
      </c>
      <c r="S3707" s="62" t="s">
        <v>2249</v>
      </c>
    </row>
    <row r="3708" spans="1:19" x14ac:dyDescent="0.25">
      <c r="A3708" s="62" t="s">
        <v>2249</v>
      </c>
      <c r="B3708" s="19">
        <v>19408590</v>
      </c>
      <c r="C3708" s="19" t="s">
        <v>7613</v>
      </c>
      <c r="D3708" s="19">
        <v>377300</v>
      </c>
      <c r="E3708" s="19">
        <v>4595714</v>
      </c>
      <c r="F3708" s="19">
        <v>13</v>
      </c>
      <c r="G3708" s="36">
        <v>45632</v>
      </c>
      <c r="H3708" s="19">
        <v>1</v>
      </c>
      <c r="I3708" s="19">
        <v>0</v>
      </c>
      <c r="J3708" s="19">
        <v>0</v>
      </c>
      <c r="L3708" s="19">
        <v>1</v>
      </c>
      <c r="M3708" s="19">
        <v>4010454</v>
      </c>
      <c r="N3708" s="19" t="s">
        <v>218</v>
      </c>
      <c r="O3708" s="19">
        <v>138867</v>
      </c>
      <c r="P3708" s="229">
        <v>45632.144270833334</v>
      </c>
      <c r="Q3708" s="19">
        <v>138.86699999999999</v>
      </c>
      <c r="R3708" s="19" t="s">
        <v>52</v>
      </c>
      <c r="S3708" s="62" t="s">
        <v>2249</v>
      </c>
    </row>
    <row r="3709" spans="1:19" x14ac:dyDescent="0.25">
      <c r="A3709" s="62" t="s">
        <v>2249</v>
      </c>
      <c r="B3709" s="19">
        <v>19408590</v>
      </c>
      <c r="C3709" s="19" t="s">
        <v>7613</v>
      </c>
      <c r="D3709" s="19">
        <v>377300</v>
      </c>
      <c r="E3709" s="19">
        <v>4595714</v>
      </c>
      <c r="F3709" s="19">
        <v>14</v>
      </c>
      <c r="G3709" s="36">
        <v>45632</v>
      </c>
      <c r="H3709" s="19">
        <v>0</v>
      </c>
      <c r="I3709" s="19">
        <v>0</v>
      </c>
      <c r="J3709" s="19">
        <v>1938</v>
      </c>
      <c r="K3709" s="19" t="s">
        <v>163</v>
      </c>
      <c r="L3709" s="19">
        <v>1</v>
      </c>
      <c r="M3709" s="19">
        <v>4010454</v>
      </c>
      <c r="N3709" s="19" t="s">
        <v>218</v>
      </c>
      <c r="O3709" s="19">
        <v>9366</v>
      </c>
      <c r="P3709" s="229">
        <v>45632.144386574073</v>
      </c>
      <c r="Q3709" s="19">
        <v>9.3659999999999997</v>
      </c>
      <c r="R3709" s="19" t="s">
        <v>52</v>
      </c>
      <c r="S3709" s="62" t="s">
        <v>2249</v>
      </c>
    </row>
    <row r="3710" spans="1:19" x14ac:dyDescent="0.25">
      <c r="A3710" s="62" t="s">
        <v>2249</v>
      </c>
      <c r="B3710" s="19">
        <v>19408590</v>
      </c>
      <c r="C3710" s="19" t="s">
        <v>7613</v>
      </c>
      <c r="D3710" s="19">
        <v>377300</v>
      </c>
      <c r="E3710" s="19">
        <v>4595714</v>
      </c>
      <c r="F3710" s="19">
        <v>15</v>
      </c>
      <c r="G3710" s="36">
        <v>45632</v>
      </c>
      <c r="H3710" s="19">
        <v>0</v>
      </c>
      <c r="I3710" s="19">
        <v>1</v>
      </c>
      <c r="J3710" s="19">
        <v>0</v>
      </c>
      <c r="L3710" s="19">
        <v>1</v>
      </c>
      <c r="O3710" s="19">
        <v>11994</v>
      </c>
      <c r="P3710" s="229">
        <v>45632.144525462965</v>
      </c>
      <c r="Q3710" s="19">
        <v>11.994</v>
      </c>
      <c r="R3710" s="19" t="s">
        <v>52</v>
      </c>
      <c r="S3710" s="62" t="s">
        <v>2249</v>
      </c>
    </row>
    <row r="3711" spans="1:19" x14ac:dyDescent="0.25">
      <c r="A3711" s="62" t="s">
        <v>2249</v>
      </c>
      <c r="B3711" s="19">
        <v>19408590</v>
      </c>
      <c r="C3711" s="19" t="s">
        <v>7613</v>
      </c>
      <c r="D3711" s="19">
        <v>377300</v>
      </c>
      <c r="E3711" s="19">
        <v>4595714</v>
      </c>
      <c r="F3711" s="19">
        <v>16</v>
      </c>
      <c r="G3711" s="36">
        <v>45632</v>
      </c>
      <c r="H3711" s="19">
        <v>0</v>
      </c>
      <c r="I3711" s="19">
        <v>0</v>
      </c>
      <c r="J3711" s="19">
        <v>1937</v>
      </c>
      <c r="K3711" s="19" t="s">
        <v>169</v>
      </c>
      <c r="L3711" s="19">
        <v>1</v>
      </c>
      <c r="O3711" s="19">
        <v>604916</v>
      </c>
      <c r="P3711" s="229">
        <v>45632.15152777778</v>
      </c>
      <c r="Q3711" s="19">
        <v>604.91600000000005</v>
      </c>
      <c r="R3711" s="19" t="s">
        <v>52</v>
      </c>
      <c r="S3711" s="62" t="s">
        <v>2249</v>
      </c>
    </row>
    <row r="3712" spans="1:19" x14ac:dyDescent="0.25">
      <c r="A3712" s="62" t="s">
        <v>2249</v>
      </c>
      <c r="B3712" s="19">
        <v>19408590</v>
      </c>
      <c r="C3712" s="19" t="s">
        <v>7613</v>
      </c>
      <c r="D3712" s="19">
        <v>377300</v>
      </c>
      <c r="E3712" s="19">
        <v>4595714</v>
      </c>
      <c r="F3712" s="19">
        <v>17</v>
      </c>
      <c r="G3712" s="36">
        <v>45632</v>
      </c>
      <c r="H3712" s="19">
        <v>0</v>
      </c>
      <c r="I3712" s="19">
        <v>1</v>
      </c>
      <c r="J3712" s="19">
        <v>0</v>
      </c>
      <c r="L3712" s="19">
        <v>1</v>
      </c>
      <c r="O3712" s="19">
        <v>389677</v>
      </c>
      <c r="P3712" s="229">
        <v>45632.156030092592</v>
      </c>
      <c r="Q3712" s="19">
        <v>389.67700000000002</v>
      </c>
      <c r="R3712" s="19" t="s">
        <v>52</v>
      </c>
      <c r="S3712" s="62" t="s">
        <v>2249</v>
      </c>
    </row>
    <row r="3713" spans="1:19" x14ac:dyDescent="0.25">
      <c r="A3713" s="62" t="s">
        <v>2249</v>
      </c>
      <c r="B3713" s="19">
        <v>19408590</v>
      </c>
      <c r="C3713" s="19" t="s">
        <v>7613</v>
      </c>
      <c r="D3713" s="19">
        <v>377300</v>
      </c>
      <c r="E3713" s="19">
        <v>4595714</v>
      </c>
      <c r="F3713" s="19">
        <v>18</v>
      </c>
      <c r="G3713" s="36">
        <v>45632</v>
      </c>
      <c r="H3713" s="19">
        <v>0</v>
      </c>
      <c r="I3713" s="19">
        <v>0</v>
      </c>
      <c r="J3713" s="19">
        <v>-3</v>
      </c>
      <c r="K3713" s="19" t="s">
        <v>185</v>
      </c>
      <c r="L3713" s="19">
        <v>1</v>
      </c>
      <c r="O3713" s="19">
        <v>14377</v>
      </c>
      <c r="P3713" s="229">
        <v>45632.1562037037</v>
      </c>
      <c r="Q3713" s="19">
        <v>14.377000000000001</v>
      </c>
      <c r="R3713" s="19" t="s">
        <v>52</v>
      </c>
      <c r="S3713" s="62" t="s">
        <v>2249</v>
      </c>
    </row>
    <row r="3714" spans="1:19" x14ac:dyDescent="0.25">
      <c r="A3714" s="62" t="s">
        <v>2249</v>
      </c>
      <c r="B3714" s="19">
        <v>19408590</v>
      </c>
      <c r="C3714" s="19" t="s">
        <v>7613</v>
      </c>
      <c r="D3714" s="19">
        <v>377300</v>
      </c>
      <c r="E3714" s="19">
        <v>4595714</v>
      </c>
      <c r="F3714" s="19">
        <v>19</v>
      </c>
      <c r="G3714" s="36">
        <v>45632</v>
      </c>
      <c r="H3714" s="19">
        <v>1</v>
      </c>
      <c r="I3714" s="19">
        <v>0</v>
      </c>
      <c r="J3714" s="19">
        <v>0</v>
      </c>
      <c r="L3714" s="19">
        <v>1</v>
      </c>
      <c r="M3714" s="19">
        <v>4010454</v>
      </c>
      <c r="N3714" s="19" t="s">
        <v>218</v>
      </c>
      <c r="O3714" s="19">
        <v>452346</v>
      </c>
      <c r="P3714" s="229">
        <v>45632.161435185182</v>
      </c>
      <c r="Q3714" s="19">
        <v>452.346</v>
      </c>
      <c r="R3714" s="19" t="s">
        <v>52</v>
      </c>
      <c r="S3714" s="62" t="s">
        <v>2249</v>
      </c>
    </row>
    <row r="3715" spans="1:19" x14ac:dyDescent="0.25">
      <c r="A3715" s="62" t="s">
        <v>2249</v>
      </c>
      <c r="B3715" s="19">
        <v>19408590</v>
      </c>
      <c r="C3715" s="19" t="s">
        <v>7613</v>
      </c>
      <c r="D3715" s="19">
        <v>377300</v>
      </c>
      <c r="E3715" s="19">
        <v>4595714</v>
      </c>
      <c r="F3715" s="19">
        <v>20</v>
      </c>
      <c r="G3715" s="36">
        <v>45632</v>
      </c>
      <c r="H3715" s="19">
        <v>0</v>
      </c>
      <c r="I3715" s="19">
        <v>0</v>
      </c>
      <c r="J3715" s="19">
        <v>1938</v>
      </c>
      <c r="K3715" s="19" t="s">
        <v>163</v>
      </c>
      <c r="L3715" s="19">
        <v>1</v>
      </c>
      <c r="M3715" s="19">
        <v>4010454</v>
      </c>
      <c r="N3715" s="19" t="s">
        <v>218</v>
      </c>
      <c r="O3715" s="19">
        <v>6067</v>
      </c>
      <c r="P3715" s="229">
        <v>45632.161504629628</v>
      </c>
      <c r="Q3715" s="19">
        <v>6.0670000000000002</v>
      </c>
      <c r="R3715" s="19" t="s">
        <v>52</v>
      </c>
      <c r="S3715" s="62" t="s">
        <v>2249</v>
      </c>
    </row>
    <row r="3716" spans="1:19" x14ac:dyDescent="0.25">
      <c r="A3716" s="62" t="s">
        <v>2249</v>
      </c>
      <c r="B3716" s="19">
        <v>19408590</v>
      </c>
      <c r="C3716" s="19" t="s">
        <v>7613</v>
      </c>
      <c r="D3716" s="19">
        <v>377300</v>
      </c>
      <c r="E3716" s="19">
        <v>4595714</v>
      </c>
      <c r="F3716" s="19">
        <v>21</v>
      </c>
      <c r="G3716" s="36">
        <v>45632</v>
      </c>
      <c r="H3716" s="19">
        <v>0</v>
      </c>
      <c r="I3716" s="19">
        <v>1</v>
      </c>
      <c r="J3716" s="19">
        <v>0</v>
      </c>
      <c r="L3716" s="19">
        <v>1</v>
      </c>
      <c r="O3716" s="19">
        <v>255073</v>
      </c>
      <c r="P3716" s="229">
        <v>45632.164456018516</v>
      </c>
      <c r="Q3716" s="19">
        <v>255.07300000000001</v>
      </c>
      <c r="R3716" s="19" t="s">
        <v>52</v>
      </c>
      <c r="S3716" s="62" t="s">
        <v>2249</v>
      </c>
    </row>
    <row r="3717" spans="1:19" x14ac:dyDescent="0.25">
      <c r="A3717" s="62" t="s">
        <v>2249</v>
      </c>
      <c r="B3717" s="19">
        <v>19408590</v>
      </c>
      <c r="C3717" s="19" t="s">
        <v>7613</v>
      </c>
      <c r="D3717" s="19">
        <v>377300</v>
      </c>
      <c r="E3717" s="19">
        <v>4595714</v>
      </c>
      <c r="F3717" s="19">
        <v>22</v>
      </c>
      <c r="G3717" s="36">
        <v>45632</v>
      </c>
      <c r="H3717" s="19">
        <v>0</v>
      </c>
      <c r="I3717" s="19">
        <v>0</v>
      </c>
      <c r="J3717" s="19">
        <v>-3</v>
      </c>
      <c r="K3717" s="19" t="s">
        <v>185</v>
      </c>
      <c r="L3717" s="19">
        <v>1</v>
      </c>
      <c r="O3717" s="19">
        <v>6637</v>
      </c>
      <c r="P3717" s="229">
        <v>45632.164537037039</v>
      </c>
      <c r="Q3717" s="19">
        <v>6.6369999999999996</v>
      </c>
      <c r="R3717" s="19" t="s">
        <v>52</v>
      </c>
      <c r="S3717" s="62" t="s">
        <v>2249</v>
      </c>
    </row>
    <row r="3718" spans="1:19" x14ac:dyDescent="0.25">
      <c r="A3718" s="62" t="s">
        <v>2249</v>
      </c>
      <c r="B3718" s="19">
        <v>19408590</v>
      </c>
      <c r="C3718" s="19" t="s">
        <v>7613</v>
      </c>
      <c r="D3718" s="19">
        <v>377300</v>
      </c>
      <c r="E3718" s="19">
        <v>4595714</v>
      </c>
      <c r="F3718" s="19">
        <v>23</v>
      </c>
      <c r="G3718" s="36">
        <v>45632</v>
      </c>
      <c r="H3718" s="19">
        <v>1</v>
      </c>
      <c r="I3718" s="19">
        <v>0</v>
      </c>
      <c r="J3718" s="19">
        <v>0</v>
      </c>
      <c r="L3718" s="19">
        <v>1</v>
      </c>
      <c r="M3718" s="19">
        <v>4010454</v>
      </c>
      <c r="N3718" s="19" t="s">
        <v>218</v>
      </c>
      <c r="O3718" s="19">
        <v>406390</v>
      </c>
      <c r="P3718" s="229">
        <v>45632.169236111113</v>
      </c>
      <c r="Q3718" s="19">
        <v>406.39</v>
      </c>
      <c r="R3718" s="19" t="s">
        <v>52</v>
      </c>
      <c r="S3718" s="62" t="s">
        <v>2249</v>
      </c>
    </row>
    <row r="3719" spans="1:19" x14ac:dyDescent="0.25">
      <c r="A3719" s="62" t="s">
        <v>2249</v>
      </c>
      <c r="B3719" s="19">
        <v>19408590</v>
      </c>
      <c r="C3719" s="19" t="s">
        <v>7613</v>
      </c>
      <c r="D3719" s="19">
        <v>377300</v>
      </c>
      <c r="E3719" s="19">
        <v>4595714</v>
      </c>
      <c r="F3719" s="19">
        <v>24</v>
      </c>
      <c r="G3719" s="36">
        <v>45632</v>
      </c>
      <c r="H3719" s="19">
        <v>0</v>
      </c>
      <c r="I3719" s="19">
        <v>0</v>
      </c>
      <c r="J3719" s="19">
        <v>1938</v>
      </c>
      <c r="K3719" s="19" t="s">
        <v>163</v>
      </c>
      <c r="L3719" s="19">
        <v>1</v>
      </c>
      <c r="M3719" s="19">
        <v>4010454</v>
      </c>
      <c r="N3719" s="19" t="s">
        <v>218</v>
      </c>
      <c r="O3719" s="19">
        <v>13007</v>
      </c>
      <c r="P3719" s="229">
        <v>45632.169386574074</v>
      </c>
      <c r="Q3719" s="19">
        <v>13.007</v>
      </c>
      <c r="R3719" s="19" t="s">
        <v>52</v>
      </c>
      <c r="S3719" s="62" t="s">
        <v>2249</v>
      </c>
    </row>
    <row r="3720" spans="1:19" x14ac:dyDescent="0.25">
      <c r="A3720" s="62" t="s">
        <v>2249</v>
      </c>
      <c r="B3720" s="19">
        <v>19408590</v>
      </c>
      <c r="C3720" s="19" t="s">
        <v>7613</v>
      </c>
      <c r="D3720" s="19">
        <v>377300</v>
      </c>
      <c r="E3720" s="19">
        <v>4595714</v>
      </c>
      <c r="F3720" s="19">
        <v>25</v>
      </c>
      <c r="G3720" s="36">
        <v>45632</v>
      </c>
      <c r="H3720" s="19">
        <v>0</v>
      </c>
      <c r="I3720" s="19">
        <v>0</v>
      </c>
      <c r="J3720" s="19">
        <v>1937</v>
      </c>
      <c r="K3720" s="19" t="s">
        <v>169</v>
      </c>
      <c r="L3720" s="19">
        <v>1</v>
      </c>
      <c r="O3720" s="19">
        <v>285260</v>
      </c>
      <c r="P3720" s="229">
        <v>45632.172685185185</v>
      </c>
      <c r="Q3720" s="19">
        <v>285.26</v>
      </c>
      <c r="R3720" s="19" t="s">
        <v>52</v>
      </c>
      <c r="S3720" s="62" t="s">
        <v>2249</v>
      </c>
    </row>
    <row r="3721" spans="1:19" x14ac:dyDescent="0.25">
      <c r="A3721" s="62" t="s">
        <v>2249</v>
      </c>
      <c r="B3721" s="19">
        <v>19408590</v>
      </c>
      <c r="C3721" s="19" t="s">
        <v>7613</v>
      </c>
      <c r="D3721" s="19">
        <v>377300</v>
      </c>
      <c r="E3721" s="19">
        <v>4595714</v>
      </c>
      <c r="F3721" s="19">
        <v>26</v>
      </c>
      <c r="G3721" s="36">
        <v>45632</v>
      </c>
      <c r="H3721" s="19">
        <v>0</v>
      </c>
      <c r="I3721" s="19">
        <v>1</v>
      </c>
      <c r="J3721" s="19">
        <v>0</v>
      </c>
      <c r="L3721" s="19">
        <v>1</v>
      </c>
      <c r="O3721" s="19">
        <v>2759176</v>
      </c>
      <c r="P3721" s="229">
        <v>45632.204629629632</v>
      </c>
      <c r="Q3721" s="19">
        <v>2759.1759999999999</v>
      </c>
      <c r="R3721" s="19" t="s">
        <v>52</v>
      </c>
      <c r="S3721" s="62" t="s">
        <v>2249</v>
      </c>
    </row>
    <row r="3722" spans="1:19" x14ac:dyDescent="0.25">
      <c r="A3722" s="62" t="s">
        <v>2249</v>
      </c>
      <c r="B3722" s="19">
        <v>19408590</v>
      </c>
      <c r="C3722" s="19" t="s">
        <v>7613</v>
      </c>
      <c r="D3722" s="19">
        <v>377300</v>
      </c>
      <c r="E3722" s="19">
        <v>4595714</v>
      </c>
      <c r="F3722" s="19">
        <v>27</v>
      </c>
      <c r="G3722" s="36">
        <v>45632</v>
      </c>
      <c r="H3722" s="19">
        <v>1</v>
      </c>
      <c r="I3722" s="19">
        <v>0</v>
      </c>
      <c r="J3722" s="19">
        <v>0</v>
      </c>
      <c r="L3722" s="19">
        <v>1</v>
      </c>
      <c r="M3722" s="19">
        <v>431936</v>
      </c>
      <c r="N3722" s="19" t="s">
        <v>223</v>
      </c>
      <c r="O3722" s="19">
        <v>518374</v>
      </c>
      <c r="P3722" s="229">
        <v>45632.210625</v>
      </c>
      <c r="Q3722" s="19">
        <v>518.37400000000002</v>
      </c>
      <c r="R3722" s="19" t="s">
        <v>52</v>
      </c>
      <c r="S3722" s="62" t="s">
        <v>2249</v>
      </c>
    </row>
    <row r="3723" spans="1:19" x14ac:dyDescent="0.25">
      <c r="A3723" s="62" t="s">
        <v>2249</v>
      </c>
      <c r="B3723" s="19">
        <v>19408590</v>
      </c>
      <c r="C3723" s="19" t="s">
        <v>7613</v>
      </c>
      <c r="D3723" s="19">
        <v>377300</v>
      </c>
      <c r="E3723" s="19">
        <v>4595714</v>
      </c>
      <c r="F3723" s="19">
        <v>28</v>
      </c>
      <c r="G3723" s="36">
        <v>45632</v>
      </c>
      <c r="H3723" s="19">
        <v>0</v>
      </c>
      <c r="I3723" s="19">
        <v>0</v>
      </c>
      <c r="J3723" s="19">
        <v>1938</v>
      </c>
      <c r="K3723" s="19" t="s">
        <v>163</v>
      </c>
      <c r="L3723" s="19">
        <v>1</v>
      </c>
      <c r="M3723" s="19">
        <v>431936</v>
      </c>
      <c r="N3723" s="19" t="s">
        <v>223</v>
      </c>
      <c r="O3723" s="19">
        <v>86733</v>
      </c>
      <c r="P3723" s="229">
        <v>45632.211631944447</v>
      </c>
      <c r="Q3723" s="19">
        <v>86.733000000000004</v>
      </c>
      <c r="R3723" s="19" t="s">
        <v>52</v>
      </c>
      <c r="S3723" s="62" t="s">
        <v>2249</v>
      </c>
    </row>
    <row r="3724" spans="1:19" x14ac:dyDescent="0.25">
      <c r="A3724" s="62" t="s">
        <v>2249</v>
      </c>
      <c r="B3724" s="19">
        <v>19408590</v>
      </c>
      <c r="C3724" s="19" t="s">
        <v>7613</v>
      </c>
      <c r="D3724" s="19">
        <v>377300</v>
      </c>
      <c r="E3724" s="19">
        <v>4595714</v>
      </c>
      <c r="F3724" s="19">
        <v>29</v>
      </c>
      <c r="G3724" s="36">
        <v>45632</v>
      </c>
      <c r="H3724" s="19">
        <v>0</v>
      </c>
      <c r="I3724" s="19">
        <v>1</v>
      </c>
      <c r="J3724" s="19">
        <v>0</v>
      </c>
      <c r="L3724" s="19">
        <v>1</v>
      </c>
      <c r="O3724" s="19">
        <v>903380</v>
      </c>
      <c r="P3724" s="229">
        <v>45632.222083333334</v>
      </c>
      <c r="Q3724" s="19">
        <v>903.38</v>
      </c>
      <c r="R3724" s="19" t="s">
        <v>52</v>
      </c>
      <c r="S3724" s="62" t="s">
        <v>2249</v>
      </c>
    </row>
    <row r="3725" spans="1:19" x14ac:dyDescent="0.25">
      <c r="A3725" s="62" t="s">
        <v>2249</v>
      </c>
      <c r="B3725" s="19">
        <v>19408590</v>
      </c>
      <c r="C3725" s="19" t="s">
        <v>7613</v>
      </c>
      <c r="D3725" s="19">
        <v>377300</v>
      </c>
      <c r="E3725" s="19">
        <v>4595714</v>
      </c>
      <c r="F3725" s="19">
        <v>30</v>
      </c>
      <c r="G3725" s="36">
        <v>45632</v>
      </c>
      <c r="H3725" s="19">
        <v>0</v>
      </c>
      <c r="I3725" s="19">
        <v>0</v>
      </c>
      <c r="J3725" s="19">
        <v>-3</v>
      </c>
      <c r="K3725" s="19" t="s">
        <v>185</v>
      </c>
      <c r="L3725" s="19">
        <v>1</v>
      </c>
      <c r="O3725" s="19">
        <v>6977</v>
      </c>
      <c r="P3725" s="229">
        <v>45632.22216435185</v>
      </c>
      <c r="Q3725" s="19">
        <v>6.9770000000000003</v>
      </c>
      <c r="R3725" s="19" t="s">
        <v>52</v>
      </c>
      <c r="S3725" s="62" t="s">
        <v>2249</v>
      </c>
    </row>
    <row r="3726" spans="1:19" x14ac:dyDescent="0.25">
      <c r="A3726" s="62" t="s">
        <v>2249</v>
      </c>
      <c r="B3726" s="19">
        <v>19408590</v>
      </c>
      <c r="C3726" s="19" t="s">
        <v>7613</v>
      </c>
      <c r="D3726" s="19">
        <v>377300</v>
      </c>
      <c r="E3726" s="19">
        <v>4595714</v>
      </c>
      <c r="F3726" s="19">
        <v>31</v>
      </c>
      <c r="G3726" s="36">
        <v>45632</v>
      </c>
      <c r="H3726" s="19">
        <v>1</v>
      </c>
      <c r="I3726" s="19">
        <v>0</v>
      </c>
      <c r="J3726" s="19">
        <v>0</v>
      </c>
      <c r="L3726" s="19">
        <v>1</v>
      </c>
      <c r="M3726" s="19">
        <v>4010454</v>
      </c>
      <c r="N3726" s="19" t="s">
        <v>218</v>
      </c>
      <c r="O3726" s="19">
        <v>173050</v>
      </c>
      <c r="P3726" s="229">
        <v>45632.224166666667</v>
      </c>
      <c r="Q3726" s="19">
        <v>173.05</v>
      </c>
      <c r="R3726" s="19" t="s">
        <v>52</v>
      </c>
      <c r="S3726" s="62" t="s">
        <v>2249</v>
      </c>
    </row>
    <row r="3727" spans="1:19" x14ac:dyDescent="0.25">
      <c r="A3727" s="62" t="s">
        <v>2249</v>
      </c>
      <c r="B3727" s="19">
        <v>19408590</v>
      </c>
      <c r="C3727" s="19" t="s">
        <v>7613</v>
      </c>
      <c r="D3727" s="19">
        <v>377300</v>
      </c>
      <c r="E3727" s="19">
        <v>4595714</v>
      </c>
      <c r="F3727" s="19">
        <v>32</v>
      </c>
      <c r="G3727" s="36">
        <v>45632</v>
      </c>
      <c r="H3727" s="19">
        <v>0</v>
      </c>
      <c r="I3727" s="19">
        <v>0</v>
      </c>
      <c r="J3727" s="19">
        <v>1938</v>
      </c>
      <c r="K3727" s="19" t="s">
        <v>163</v>
      </c>
      <c r="L3727" s="19">
        <v>1</v>
      </c>
      <c r="M3727" s="19">
        <v>4010454</v>
      </c>
      <c r="N3727" s="19" t="s">
        <v>218</v>
      </c>
      <c r="O3727" s="19">
        <v>9200</v>
      </c>
      <c r="P3727" s="229">
        <v>45632.224270833336</v>
      </c>
      <c r="Q3727" s="19">
        <v>9.1999999999999993</v>
      </c>
      <c r="R3727" s="19" t="s">
        <v>52</v>
      </c>
      <c r="S3727" s="62" t="s">
        <v>2249</v>
      </c>
    </row>
    <row r="3728" spans="1:19" x14ac:dyDescent="0.25">
      <c r="A3728" s="62" t="s">
        <v>2249</v>
      </c>
      <c r="B3728" s="19">
        <v>19408590</v>
      </c>
      <c r="C3728" s="19" t="s">
        <v>7613</v>
      </c>
      <c r="D3728" s="19">
        <v>377300</v>
      </c>
      <c r="E3728" s="19">
        <v>4595714</v>
      </c>
      <c r="F3728" s="19">
        <v>33</v>
      </c>
      <c r="G3728" s="36">
        <v>45632</v>
      </c>
      <c r="H3728" s="19">
        <v>0</v>
      </c>
      <c r="I3728" s="19">
        <v>1</v>
      </c>
      <c r="J3728" s="19">
        <v>0</v>
      </c>
      <c r="L3728" s="19">
        <v>1</v>
      </c>
      <c r="O3728" s="19">
        <v>297700</v>
      </c>
      <c r="P3728" s="229">
        <v>45632.227719907409</v>
      </c>
      <c r="Q3728" s="19">
        <v>297.7</v>
      </c>
      <c r="R3728" s="19" t="s">
        <v>52</v>
      </c>
      <c r="S3728" s="62" t="s">
        <v>2249</v>
      </c>
    </row>
    <row r="3729" spans="1:19" x14ac:dyDescent="0.25">
      <c r="A3729" s="62" t="s">
        <v>2249</v>
      </c>
      <c r="B3729" s="19">
        <v>19408590</v>
      </c>
      <c r="C3729" s="19" t="s">
        <v>7613</v>
      </c>
      <c r="D3729" s="19">
        <v>377300</v>
      </c>
      <c r="E3729" s="19">
        <v>4595714</v>
      </c>
      <c r="F3729" s="19">
        <v>34</v>
      </c>
      <c r="G3729" s="36">
        <v>45632</v>
      </c>
      <c r="H3729" s="19">
        <v>0</v>
      </c>
      <c r="I3729" s="19">
        <v>0</v>
      </c>
      <c r="J3729" s="19">
        <v>-3</v>
      </c>
      <c r="K3729" s="19" t="s">
        <v>185</v>
      </c>
      <c r="L3729" s="19">
        <v>1</v>
      </c>
      <c r="O3729" s="19">
        <v>8300</v>
      </c>
      <c r="P3729" s="229">
        <v>45632.227812500001</v>
      </c>
      <c r="Q3729" s="19">
        <v>8.3000000000000007</v>
      </c>
      <c r="R3729" s="19" t="s">
        <v>52</v>
      </c>
      <c r="S3729" s="62" t="s">
        <v>2249</v>
      </c>
    </row>
    <row r="3730" spans="1:19" x14ac:dyDescent="0.25">
      <c r="A3730" s="62" t="s">
        <v>2249</v>
      </c>
      <c r="B3730" s="19">
        <v>19408590</v>
      </c>
      <c r="C3730" s="19" t="s">
        <v>7613</v>
      </c>
      <c r="D3730" s="19">
        <v>377300</v>
      </c>
      <c r="E3730" s="19">
        <v>4595714</v>
      </c>
      <c r="F3730" s="19">
        <v>35</v>
      </c>
      <c r="G3730" s="36">
        <v>45632</v>
      </c>
      <c r="H3730" s="19">
        <v>1</v>
      </c>
      <c r="I3730" s="19">
        <v>0</v>
      </c>
      <c r="J3730" s="19">
        <v>0</v>
      </c>
      <c r="L3730" s="19">
        <v>1</v>
      </c>
      <c r="M3730" s="19">
        <v>4010454</v>
      </c>
      <c r="N3730" s="19" t="s">
        <v>218</v>
      </c>
      <c r="O3730" s="19">
        <v>604510</v>
      </c>
      <c r="P3730" s="229">
        <v>45632.234814814816</v>
      </c>
      <c r="Q3730" s="19">
        <v>604.51</v>
      </c>
      <c r="R3730" s="19" t="s">
        <v>52</v>
      </c>
      <c r="S3730" s="62" t="s">
        <v>2249</v>
      </c>
    </row>
    <row r="3731" spans="1:19" x14ac:dyDescent="0.25">
      <c r="A3731" s="62" t="s">
        <v>2249</v>
      </c>
      <c r="B3731" s="19">
        <v>19408590</v>
      </c>
      <c r="C3731" s="19" t="s">
        <v>7613</v>
      </c>
      <c r="D3731" s="19">
        <v>377300</v>
      </c>
      <c r="E3731" s="19">
        <v>4595714</v>
      </c>
      <c r="F3731" s="19">
        <v>36</v>
      </c>
      <c r="G3731" s="36">
        <v>45632</v>
      </c>
      <c r="H3731" s="19">
        <v>0</v>
      </c>
      <c r="I3731" s="19">
        <v>0</v>
      </c>
      <c r="J3731" s="19">
        <v>1938</v>
      </c>
      <c r="K3731" s="19" t="s">
        <v>163</v>
      </c>
      <c r="L3731" s="19">
        <v>1</v>
      </c>
      <c r="M3731" s="19">
        <v>4010454</v>
      </c>
      <c r="N3731" s="19" t="s">
        <v>218</v>
      </c>
      <c r="O3731" s="19">
        <v>5790</v>
      </c>
      <c r="P3731" s="229">
        <v>45632.234884259262</v>
      </c>
      <c r="Q3731" s="19">
        <v>5.79</v>
      </c>
      <c r="R3731" s="19" t="s">
        <v>52</v>
      </c>
      <c r="S3731" s="62" t="s">
        <v>2249</v>
      </c>
    </row>
    <row r="3732" spans="1:19" x14ac:dyDescent="0.25">
      <c r="A3732" s="62" t="s">
        <v>2249</v>
      </c>
      <c r="B3732" s="19">
        <v>19408590</v>
      </c>
      <c r="C3732" s="19" t="s">
        <v>7613</v>
      </c>
      <c r="D3732" s="19">
        <v>377300</v>
      </c>
      <c r="E3732" s="19">
        <v>4595714</v>
      </c>
      <c r="F3732" s="19">
        <v>37</v>
      </c>
      <c r="G3732" s="36">
        <v>45632</v>
      </c>
      <c r="H3732" s="19">
        <v>0</v>
      </c>
      <c r="I3732" s="19">
        <v>1</v>
      </c>
      <c r="J3732" s="19">
        <v>0</v>
      </c>
      <c r="L3732" s="19">
        <v>1</v>
      </c>
      <c r="O3732" s="19">
        <v>20</v>
      </c>
      <c r="P3732" s="229">
        <v>45632.234884259262</v>
      </c>
      <c r="Q3732" s="19">
        <v>0.02</v>
      </c>
      <c r="R3732" s="19" t="s">
        <v>52</v>
      </c>
      <c r="S3732" s="62" t="s">
        <v>2249</v>
      </c>
    </row>
    <row r="3733" spans="1:19" x14ac:dyDescent="0.25">
      <c r="A3733" s="62" t="s">
        <v>2249</v>
      </c>
      <c r="B3733" s="19">
        <v>19408590</v>
      </c>
      <c r="C3733" s="19" t="s">
        <v>7613</v>
      </c>
      <c r="D3733" s="19">
        <v>377300</v>
      </c>
      <c r="E3733" s="19">
        <v>4595714</v>
      </c>
      <c r="F3733" s="19">
        <v>38</v>
      </c>
      <c r="G3733" s="36">
        <v>45632</v>
      </c>
      <c r="H3733" s="19">
        <v>1</v>
      </c>
      <c r="I3733" s="19">
        <v>0</v>
      </c>
      <c r="J3733" s="19">
        <v>0</v>
      </c>
      <c r="L3733" s="19">
        <v>1</v>
      </c>
      <c r="M3733" s="19">
        <v>431936</v>
      </c>
      <c r="N3733" s="19" t="s">
        <v>223</v>
      </c>
      <c r="O3733" s="19">
        <v>1497343</v>
      </c>
      <c r="P3733" s="229">
        <v>45632.252210648148</v>
      </c>
      <c r="Q3733" s="19">
        <v>1497.3430000000001</v>
      </c>
      <c r="R3733" s="19" t="s">
        <v>52</v>
      </c>
      <c r="S3733" s="62" t="s">
        <v>2249</v>
      </c>
    </row>
    <row r="3734" spans="1:19" x14ac:dyDescent="0.25">
      <c r="A3734" s="62" t="s">
        <v>2249</v>
      </c>
      <c r="B3734" s="19">
        <v>19408590</v>
      </c>
      <c r="C3734" s="19" t="s">
        <v>7613</v>
      </c>
      <c r="D3734" s="19">
        <v>377300</v>
      </c>
      <c r="E3734" s="19">
        <v>4595714</v>
      </c>
      <c r="F3734" s="19">
        <v>39</v>
      </c>
      <c r="G3734" s="36">
        <v>45632</v>
      </c>
      <c r="H3734" s="19">
        <v>0</v>
      </c>
      <c r="I3734" s="19">
        <v>0</v>
      </c>
      <c r="J3734" s="19">
        <v>1938</v>
      </c>
      <c r="K3734" s="19" t="s">
        <v>163</v>
      </c>
      <c r="L3734" s="19">
        <v>1</v>
      </c>
      <c r="M3734" s="19">
        <v>431936</v>
      </c>
      <c r="N3734" s="19" t="s">
        <v>223</v>
      </c>
      <c r="O3734" s="19">
        <v>12713</v>
      </c>
      <c r="P3734" s="229">
        <v>45632.25236111111</v>
      </c>
      <c r="Q3734" s="19">
        <v>12.712999999999999</v>
      </c>
      <c r="R3734" s="19" t="s">
        <v>52</v>
      </c>
      <c r="S3734" s="62" t="s">
        <v>2249</v>
      </c>
    </row>
    <row r="3735" spans="1:19" x14ac:dyDescent="0.25">
      <c r="A3735" s="62" t="s">
        <v>2249</v>
      </c>
      <c r="B3735" s="19">
        <v>19408590</v>
      </c>
      <c r="C3735" s="19" t="s">
        <v>7613</v>
      </c>
      <c r="D3735" s="19">
        <v>377300</v>
      </c>
      <c r="E3735" s="19">
        <v>4595714</v>
      </c>
      <c r="F3735" s="19">
        <v>40</v>
      </c>
      <c r="G3735" s="36">
        <v>45632</v>
      </c>
      <c r="H3735" s="19">
        <v>0</v>
      </c>
      <c r="I3735" s="19">
        <v>0</v>
      </c>
      <c r="J3735" s="19">
        <v>1933</v>
      </c>
      <c r="K3735" s="19" t="s">
        <v>167</v>
      </c>
      <c r="L3735" s="19">
        <v>1</v>
      </c>
      <c r="O3735" s="19">
        <v>3448157</v>
      </c>
      <c r="P3735" s="229">
        <v>45632.292268518519</v>
      </c>
      <c r="Q3735" s="19">
        <v>3448.1570000000002</v>
      </c>
      <c r="R3735" s="19" t="s">
        <v>52</v>
      </c>
      <c r="S3735" s="62" t="s">
        <v>2249</v>
      </c>
    </row>
    <row r="3736" spans="1:19" x14ac:dyDescent="0.25">
      <c r="A3736" s="62" t="s">
        <v>2249</v>
      </c>
      <c r="B3736" s="19">
        <v>19408590</v>
      </c>
      <c r="C3736" s="19" t="s">
        <v>7613</v>
      </c>
      <c r="D3736" s="19">
        <v>377300</v>
      </c>
      <c r="E3736" s="19">
        <v>4595714</v>
      </c>
      <c r="F3736" s="19">
        <v>41</v>
      </c>
      <c r="G3736" s="36">
        <v>45632</v>
      </c>
      <c r="H3736" s="19">
        <v>0</v>
      </c>
      <c r="I3736" s="19">
        <v>1</v>
      </c>
      <c r="J3736" s="19">
        <v>0</v>
      </c>
      <c r="L3736" s="19">
        <v>1</v>
      </c>
      <c r="O3736" s="19">
        <v>1773937</v>
      </c>
      <c r="P3736" s="229">
        <v>45632.312800925924</v>
      </c>
      <c r="Q3736" s="19">
        <v>1773.9369999999999</v>
      </c>
      <c r="R3736" s="19" t="s">
        <v>52</v>
      </c>
      <c r="S3736" s="62" t="s">
        <v>2249</v>
      </c>
    </row>
    <row r="3737" spans="1:19" x14ac:dyDescent="0.25">
      <c r="A3737" s="62" t="s">
        <v>2249</v>
      </c>
      <c r="B3737" s="19">
        <v>19408590</v>
      </c>
      <c r="C3737" s="19" t="s">
        <v>7613</v>
      </c>
      <c r="D3737" s="19">
        <v>377300</v>
      </c>
      <c r="E3737" s="19">
        <v>4595714</v>
      </c>
      <c r="F3737" s="19">
        <v>42</v>
      </c>
      <c r="G3737" s="36">
        <v>45632</v>
      </c>
      <c r="H3737" s="19">
        <v>0</v>
      </c>
      <c r="I3737" s="19">
        <v>0</v>
      </c>
      <c r="J3737" s="19">
        <v>-3</v>
      </c>
      <c r="K3737" s="19" t="s">
        <v>185</v>
      </c>
      <c r="L3737" s="19">
        <v>1</v>
      </c>
      <c r="O3737" s="19">
        <v>6563</v>
      </c>
      <c r="P3737" s="229">
        <v>45632.31287037037</v>
      </c>
      <c r="Q3737" s="19">
        <v>6.5629999999999997</v>
      </c>
      <c r="R3737" s="19" t="s">
        <v>52</v>
      </c>
      <c r="S3737" s="62" t="s">
        <v>2249</v>
      </c>
    </row>
    <row r="3738" spans="1:19" x14ac:dyDescent="0.25">
      <c r="A3738" s="62" t="s">
        <v>2249</v>
      </c>
      <c r="B3738" s="19">
        <v>19408590</v>
      </c>
      <c r="C3738" s="19" t="s">
        <v>7613</v>
      </c>
      <c r="D3738" s="19">
        <v>377300</v>
      </c>
      <c r="E3738" s="19">
        <v>4595714</v>
      </c>
      <c r="F3738" s="19">
        <v>43</v>
      </c>
      <c r="G3738" s="36">
        <v>45632</v>
      </c>
      <c r="H3738" s="19">
        <v>1</v>
      </c>
      <c r="I3738" s="19">
        <v>0</v>
      </c>
      <c r="J3738" s="19">
        <v>0</v>
      </c>
      <c r="L3738" s="19">
        <v>1</v>
      </c>
      <c r="M3738" s="19">
        <v>4010454</v>
      </c>
      <c r="N3738" s="19" t="s">
        <v>218</v>
      </c>
      <c r="O3738" s="19">
        <v>382070</v>
      </c>
      <c r="P3738" s="229">
        <v>45632.317291666666</v>
      </c>
      <c r="Q3738" s="19">
        <v>382.07</v>
      </c>
      <c r="R3738" s="19" t="s">
        <v>52</v>
      </c>
      <c r="S3738" s="62" t="s">
        <v>2249</v>
      </c>
    </row>
    <row r="3739" spans="1:19" x14ac:dyDescent="0.25">
      <c r="A3739" s="62" t="s">
        <v>2249</v>
      </c>
      <c r="B3739" s="19">
        <v>19408590</v>
      </c>
      <c r="C3739" s="19" t="s">
        <v>7613</v>
      </c>
      <c r="D3739" s="19">
        <v>377300</v>
      </c>
      <c r="E3739" s="19">
        <v>4595714</v>
      </c>
      <c r="F3739" s="19">
        <v>44</v>
      </c>
      <c r="G3739" s="36">
        <v>45632</v>
      </c>
      <c r="H3739" s="19">
        <v>0</v>
      </c>
      <c r="I3739" s="19">
        <v>0</v>
      </c>
      <c r="J3739" s="19">
        <v>1938</v>
      </c>
      <c r="K3739" s="19" t="s">
        <v>163</v>
      </c>
      <c r="L3739" s="19">
        <v>1</v>
      </c>
      <c r="M3739" s="19">
        <v>4010454</v>
      </c>
      <c r="N3739" s="19" t="s">
        <v>218</v>
      </c>
      <c r="O3739" s="19">
        <v>3357</v>
      </c>
      <c r="P3739" s="229">
        <v>45632.317337962966</v>
      </c>
      <c r="Q3739" s="19">
        <v>3.3570000000000002</v>
      </c>
      <c r="R3739" s="19" t="s">
        <v>52</v>
      </c>
      <c r="S3739" s="62" t="s">
        <v>2249</v>
      </c>
    </row>
    <row r="3740" spans="1:19" x14ac:dyDescent="0.25">
      <c r="A3740" s="62" t="s">
        <v>2249</v>
      </c>
      <c r="B3740" s="19">
        <v>19408590</v>
      </c>
      <c r="C3740" s="19" t="s">
        <v>7613</v>
      </c>
      <c r="D3740" s="19">
        <v>377300</v>
      </c>
      <c r="E3740" s="19">
        <v>4595714</v>
      </c>
      <c r="F3740" s="19">
        <v>45</v>
      </c>
      <c r="G3740" s="36">
        <v>45632</v>
      </c>
      <c r="H3740" s="19">
        <v>0</v>
      </c>
      <c r="I3740" s="19">
        <v>1</v>
      </c>
      <c r="J3740" s="19">
        <v>0</v>
      </c>
      <c r="L3740" s="19">
        <v>1</v>
      </c>
      <c r="O3740" s="19">
        <v>1320750</v>
      </c>
      <c r="P3740" s="229">
        <v>45632.332627314812</v>
      </c>
      <c r="Q3740" s="19">
        <v>1320.75</v>
      </c>
      <c r="R3740" s="19" t="s">
        <v>52</v>
      </c>
      <c r="S3740" s="62" t="s">
        <v>2249</v>
      </c>
    </row>
    <row r="3741" spans="1:19" x14ac:dyDescent="0.25">
      <c r="A3741" s="62" t="s">
        <v>2249</v>
      </c>
      <c r="B3741" s="19">
        <v>19408590</v>
      </c>
      <c r="C3741" s="19" t="s">
        <v>7613</v>
      </c>
      <c r="D3741" s="19">
        <v>377300</v>
      </c>
      <c r="E3741" s="19">
        <v>4595714</v>
      </c>
      <c r="F3741" s="19">
        <v>46</v>
      </c>
      <c r="G3741" s="36">
        <v>45632</v>
      </c>
      <c r="H3741" s="19">
        <v>0</v>
      </c>
      <c r="I3741" s="19">
        <v>0</v>
      </c>
      <c r="J3741" s="19">
        <v>-3</v>
      </c>
      <c r="K3741" s="19" t="s">
        <v>185</v>
      </c>
      <c r="L3741" s="19">
        <v>1</v>
      </c>
      <c r="O3741" s="19">
        <v>7176</v>
      </c>
      <c r="P3741" s="229">
        <v>45632.332708333335</v>
      </c>
      <c r="Q3741" s="19">
        <v>7.1760000000000002</v>
      </c>
      <c r="R3741" s="19" t="s">
        <v>52</v>
      </c>
      <c r="S3741" s="62" t="s">
        <v>2249</v>
      </c>
    </row>
    <row r="3742" spans="1:19" x14ac:dyDescent="0.25">
      <c r="A3742" s="62" t="s">
        <v>2249</v>
      </c>
      <c r="B3742" s="19">
        <v>19408590</v>
      </c>
      <c r="C3742" s="19" t="s">
        <v>7613</v>
      </c>
      <c r="D3742" s="19">
        <v>377300</v>
      </c>
      <c r="E3742" s="19">
        <v>4595714</v>
      </c>
      <c r="F3742" s="19">
        <v>47</v>
      </c>
      <c r="G3742" s="36">
        <v>45632</v>
      </c>
      <c r="H3742" s="19">
        <v>1</v>
      </c>
      <c r="I3742" s="19">
        <v>0</v>
      </c>
      <c r="J3742" s="19">
        <v>0</v>
      </c>
      <c r="L3742" s="19">
        <v>1</v>
      </c>
      <c r="M3742" s="19">
        <v>4010454</v>
      </c>
      <c r="N3742" s="19" t="s">
        <v>218</v>
      </c>
      <c r="O3742" s="19">
        <v>163387</v>
      </c>
      <c r="P3742" s="229">
        <v>45632.334594907406</v>
      </c>
      <c r="Q3742" s="19">
        <v>163.387</v>
      </c>
      <c r="R3742" s="19" t="s">
        <v>52</v>
      </c>
      <c r="S3742" s="62" t="s">
        <v>2249</v>
      </c>
    </row>
    <row r="3743" spans="1:19" x14ac:dyDescent="0.25">
      <c r="A3743" s="62" t="s">
        <v>2249</v>
      </c>
      <c r="B3743" s="19">
        <v>19408590</v>
      </c>
      <c r="C3743" s="19" t="s">
        <v>7613</v>
      </c>
      <c r="D3743" s="19">
        <v>377300</v>
      </c>
      <c r="E3743" s="19">
        <v>4595714</v>
      </c>
      <c r="F3743" s="19">
        <v>48</v>
      </c>
      <c r="G3743" s="36">
        <v>45632</v>
      </c>
      <c r="H3743" s="19">
        <v>0</v>
      </c>
      <c r="I3743" s="19">
        <v>0</v>
      </c>
      <c r="J3743" s="19">
        <v>1938</v>
      </c>
      <c r="K3743" s="19" t="s">
        <v>163</v>
      </c>
      <c r="L3743" s="19">
        <v>1</v>
      </c>
      <c r="M3743" s="19">
        <v>4010454</v>
      </c>
      <c r="N3743" s="19" t="s">
        <v>218</v>
      </c>
      <c r="O3743" s="19">
        <v>4880</v>
      </c>
      <c r="P3743" s="229">
        <v>45632.334652777776</v>
      </c>
      <c r="Q3743" s="19">
        <v>4.88</v>
      </c>
      <c r="R3743" s="19" t="s">
        <v>52</v>
      </c>
      <c r="S3743" s="62" t="s">
        <v>2249</v>
      </c>
    </row>
    <row r="3744" spans="1:19" x14ac:dyDescent="0.25">
      <c r="A3744" s="62" t="s">
        <v>2249</v>
      </c>
      <c r="B3744" s="19">
        <v>19408590</v>
      </c>
      <c r="C3744" s="19" t="s">
        <v>7613</v>
      </c>
      <c r="D3744" s="19">
        <v>377300</v>
      </c>
      <c r="E3744" s="19">
        <v>4595714</v>
      </c>
      <c r="F3744" s="19">
        <v>49</v>
      </c>
      <c r="G3744" s="36">
        <v>45632</v>
      </c>
      <c r="H3744" s="19">
        <v>0</v>
      </c>
      <c r="I3744" s="19">
        <v>1</v>
      </c>
      <c r="J3744" s="19">
        <v>0</v>
      </c>
      <c r="L3744" s="19">
        <v>1</v>
      </c>
      <c r="O3744" s="19">
        <v>3639430</v>
      </c>
      <c r="P3744" s="229">
        <v>45632.376770833333</v>
      </c>
      <c r="Q3744" s="19">
        <v>3639.43</v>
      </c>
      <c r="R3744" s="19" t="s">
        <v>52</v>
      </c>
      <c r="S3744" s="62" t="s">
        <v>2249</v>
      </c>
    </row>
    <row r="3745" spans="1:19" x14ac:dyDescent="0.25">
      <c r="A3745" s="62" t="s">
        <v>2249</v>
      </c>
      <c r="B3745" s="19">
        <v>19408590</v>
      </c>
      <c r="C3745" s="19" t="s">
        <v>7613</v>
      </c>
      <c r="D3745" s="19">
        <v>377300</v>
      </c>
      <c r="E3745" s="19">
        <v>4595714</v>
      </c>
      <c r="F3745" s="19">
        <v>50</v>
      </c>
      <c r="G3745" s="36">
        <v>45632</v>
      </c>
      <c r="H3745" s="19">
        <v>0</v>
      </c>
      <c r="I3745" s="19">
        <v>0</v>
      </c>
      <c r="J3745" s="19">
        <v>-3</v>
      </c>
      <c r="K3745" s="19" t="s">
        <v>185</v>
      </c>
      <c r="L3745" s="19">
        <v>1</v>
      </c>
      <c r="O3745" s="19">
        <v>10520</v>
      </c>
      <c r="P3745" s="229">
        <v>45632.376898148148</v>
      </c>
      <c r="Q3745" s="19">
        <v>10.52</v>
      </c>
      <c r="R3745" s="19" t="s">
        <v>52</v>
      </c>
      <c r="S3745" s="62" t="s">
        <v>2249</v>
      </c>
    </row>
    <row r="3746" spans="1:19" x14ac:dyDescent="0.25">
      <c r="A3746" s="62" t="s">
        <v>2249</v>
      </c>
      <c r="B3746" s="19">
        <v>19408590</v>
      </c>
      <c r="C3746" s="19" t="s">
        <v>7613</v>
      </c>
      <c r="D3746" s="19">
        <v>377300</v>
      </c>
      <c r="E3746" s="19">
        <v>4595714</v>
      </c>
      <c r="F3746" s="19">
        <v>51</v>
      </c>
      <c r="G3746" s="36">
        <v>45632</v>
      </c>
      <c r="H3746" s="19">
        <v>1</v>
      </c>
      <c r="I3746" s="19">
        <v>0</v>
      </c>
      <c r="J3746" s="19">
        <v>0</v>
      </c>
      <c r="L3746" s="19">
        <v>1</v>
      </c>
      <c r="M3746" s="19">
        <v>4010454</v>
      </c>
      <c r="N3746" s="19" t="s">
        <v>218</v>
      </c>
      <c r="O3746" s="19">
        <v>535300</v>
      </c>
      <c r="P3746" s="229">
        <v>45632.383090277777</v>
      </c>
      <c r="Q3746" s="19">
        <v>535.29999999999995</v>
      </c>
      <c r="R3746" s="19" t="s">
        <v>52</v>
      </c>
      <c r="S3746" s="62" t="s">
        <v>2249</v>
      </c>
    </row>
    <row r="3747" spans="1:19" x14ac:dyDescent="0.25">
      <c r="A3747" s="62" t="s">
        <v>2249</v>
      </c>
      <c r="B3747" s="19">
        <v>19408590</v>
      </c>
      <c r="C3747" s="19" t="s">
        <v>7613</v>
      </c>
      <c r="D3747" s="19">
        <v>377300</v>
      </c>
      <c r="E3747" s="19">
        <v>4595714</v>
      </c>
      <c r="F3747" s="19">
        <v>52</v>
      </c>
      <c r="G3747" s="36">
        <v>45632</v>
      </c>
      <c r="H3747" s="19">
        <v>0</v>
      </c>
      <c r="I3747" s="19">
        <v>0</v>
      </c>
      <c r="J3747" s="19">
        <v>1938</v>
      </c>
      <c r="K3747" s="19" t="s">
        <v>163</v>
      </c>
      <c r="L3747" s="19">
        <v>1</v>
      </c>
      <c r="M3747" s="19">
        <v>4010454</v>
      </c>
      <c r="N3747" s="19" t="s">
        <v>218</v>
      </c>
      <c r="O3747" s="19">
        <v>7417</v>
      </c>
      <c r="P3747" s="229">
        <v>45632.38318287037</v>
      </c>
      <c r="Q3747" s="19">
        <v>7.4169999999999998</v>
      </c>
      <c r="R3747" s="19" t="s">
        <v>52</v>
      </c>
      <c r="S3747" s="62" t="s">
        <v>2249</v>
      </c>
    </row>
    <row r="3748" spans="1:19" x14ac:dyDescent="0.25">
      <c r="A3748" s="62" t="s">
        <v>2249</v>
      </c>
      <c r="B3748" s="19">
        <v>19408590</v>
      </c>
      <c r="C3748" s="19" t="s">
        <v>7613</v>
      </c>
      <c r="D3748" s="19">
        <v>377300</v>
      </c>
      <c r="E3748" s="19">
        <v>4595714</v>
      </c>
      <c r="F3748" s="19">
        <v>53</v>
      </c>
      <c r="G3748" s="36">
        <v>45632</v>
      </c>
      <c r="H3748" s="19">
        <v>0</v>
      </c>
      <c r="I3748" s="19">
        <v>1</v>
      </c>
      <c r="J3748" s="19">
        <v>0</v>
      </c>
      <c r="L3748" s="19">
        <v>1</v>
      </c>
      <c r="O3748" s="19">
        <v>610853</v>
      </c>
      <c r="P3748" s="229">
        <v>45632.390243055554</v>
      </c>
      <c r="Q3748" s="19">
        <v>610.85299999999995</v>
      </c>
      <c r="R3748" s="19" t="s">
        <v>52</v>
      </c>
      <c r="S3748" s="62" t="s">
        <v>2249</v>
      </c>
    </row>
    <row r="3749" spans="1:19" x14ac:dyDescent="0.25">
      <c r="A3749" s="62" t="s">
        <v>2249</v>
      </c>
      <c r="B3749" s="19">
        <v>19408590</v>
      </c>
      <c r="C3749" s="19" t="s">
        <v>7613</v>
      </c>
      <c r="D3749" s="19">
        <v>377300</v>
      </c>
      <c r="E3749" s="19">
        <v>4595714</v>
      </c>
      <c r="F3749" s="19">
        <v>54</v>
      </c>
      <c r="G3749" s="36">
        <v>45632</v>
      </c>
      <c r="H3749" s="19">
        <v>0</v>
      </c>
      <c r="I3749" s="19">
        <v>0</v>
      </c>
      <c r="J3749" s="19">
        <v>-3</v>
      </c>
      <c r="K3749" s="19" t="s">
        <v>185</v>
      </c>
      <c r="L3749" s="19">
        <v>1</v>
      </c>
      <c r="O3749" s="19">
        <v>6527</v>
      </c>
      <c r="P3749" s="229">
        <v>45632.390324074076</v>
      </c>
      <c r="Q3749" s="19">
        <v>6.5270000000000001</v>
      </c>
      <c r="R3749" s="19" t="s">
        <v>52</v>
      </c>
      <c r="S3749" s="62" t="s">
        <v>2249</v>
      </c>
    </row>
    <row r="3750" spans="1:19" x14ac:dyDescent="0.25">
      <c r="A3750" s="62" t="s">
        <v>2249</v>
      </c>
      <c r="B3750" s="19">
        <v>19408590</v>
      </c>
      <c r="C3750" s="19" t="s">
        <v>7613</v>
      </c>
      <c r="D3750" s="19">
        <v>377300</v>
      </c>
      <c r="E3750" s="19">
        <v>4595714</v>
      </c>
      <c r="F3750" s="19">
        <v>55</v>
      </c>
      <c r="G3750" s="36">
        <v>45632</v>
      </c>
      <c r="H3750" s="19">
        <v>1</v>
      </c>
      <c r="I3750" s="19">
        <v>0</v>
      </c>
      <c r="J3750" s="19">
        <v>0</v>
      </c>
      <c r="L3750" s="19">
        <v>1</v>
      </c>
      <c r="M3750" s="19">
        <v>4010454</v>
      </c>
      <c r="N3750" s="19" t="s">
        <v>218</v>
      </c>
      <c r="O3750" s="19">
        <v>226326</v>
      </c>
      <c r="P3750" s="229">
        <v>45632.392939814818</v>
      </c>
      <c r="Q3750" s="19">
        <v>226.32599999999999</v>
      </c>
      <c r="R3750" s="19" t="s">
        <v>52</v>
      </c>
      <c r="S3750" s="62" t="s">
        <v>2249</v>
      </c>
    </row>
    <row r="3751" spans="1:19" x14ac:dyDescent="0.25">
      <c r="A3751" s="62" t="s">
        <v>2249</v>
      </c>
      <c r="B3751" s="19">
        <v>19408590</v>
      </c>
      <c r="C3751" s="19" t="s">
        <v>7613</v>
      </c>
      <c r="D3751" s="19">
        <v>377300</v>
      </c>
      <c r="E3751" s="19">
        <v>4595714</v>
      </c>
      <c r="F3751" s="19">
        <v>56</v>
      </c>
      <c r="G3751" s="36">
        <v>45632</v>
      </c>
      <c r="H3751" s="19">
        <v>0</v>
      </c>
      <c r="I3751" s="19">
        <v>0</v>
      </c>
      <c r="J3751" s="19">
        <v>1938</v>
      </c>
      <c r="K3751" s="19" t="s">
        <v>163</v>
      </c>
      <c r="L3751" s="19">
        <v>1</v>
      </c>
      <c r="M3751" s="19">
        <v>4010454</v>
      </c>
      <c r="N3751" s="19" t="s">
        <v>218</v>
      </c>
      <c r="O3751" s="19">
        <v>15067</v>
      </c>
      <c r="P3751" s="229">
        <v>45632.393113425926</v>
      </c>
      <c r="Q3751" s="19">
        <v>15.067</v>
      </c>
      <c r="R3751" s="19" t="s">
        <v>52</v>
      </c>
      <c r="S3751" s="62" t="s">
        <v>2249</v>
      </c>
    </row>
    <row r="3752" spans="1:19" x14ac:dyDescent="0.25">
      <c r="A3752" s="62" t="s">
        <v>2249</v>
      </c>
      <c r="B3752" s="19">
        <v>19408590</v>
      </c>
      <c r="C3752" s="19" t="s">
        <v>7613</v>
      </c>
      <c r="D3752" s="19">
        <v>377300</v>
      </c>
      <c r="E3752" s="19">
        <v>4595714</v>
      </c>
      <c r="F3752" s="19">
        <v>57</v>
      </c>
      <c r="G3752" s="36">
        <v>45632</v>
      </c>
      <c r="H3752" s="19">
        <v>0</v>
      </c>
      <c r="I3752" s="19">
        <v>1</v>
      </c>
      <c r="J3752" s="19">
        <v>0</v>
      </c>
      <c r="L3752" s="19">
        <v>1</v>
      </c>
      <c r="O3752" s="19">
        <v>1268507</v>
      </c>
      <c r="P3752" s="229">
        <v>45632.407800925925</v>
      </c>
      <c r="Q3752" s="19">
        <v>1268.5070000000001</v>
      </c>
      <c r="R3752" s="19" t="s">
        <v>52</v>
      </c>
      <c r="S3752" s="62" t="s">
        <v>2249</v>
      </c>
    </row>
    <row r="3753" spans="1:19" x14ac:dyDescent="0.25">
      <c r="A3753" s="62" t="s">
        <v>2249</v>
      </c>
      <c r="B3753" s="19">
        <v>19408590</v>
      </c>
      <c r="C3753" s="19" t="s">
        <v>7613</v>
      </c>
      <c r="D3753" s="19">
        <v>377300</v>
      </c>
      <c r="E3753" s="19">
        <v>4595714</v>
      </c>
      <c r="F3753" s="19">
        <v>58</v>
      </c>
      <c r="G3753" s="36">
        <v>45632</v>
      </c>
      <c r="H3753" s="19">
        <v>1</v>
      </c>
      <c r="I3753" s="19">
        <v>0</v>
      </c>
      <c r="J3753" s="19">
        <v>0</v>
      </c>
      <c r="L3753" s="19">
        <v>1</v>
      </c>
      <c r="M3753" s="19">
        <v>431936</v>
      </c>
      <c r="N3753" s="19" t="s">
        <v>223</v>
      </c>
      <c r="O3753" s="19">
        <v>1282883</v>
      </c>
      <c r="P3753" s="229">
        <v>45632.422650462962</v>
      </c>
      <c r="Q3753" s="19">
        <v>1282.883</v>
      </c>
      <c r="R3753" s="19" t="s">
        <v>52</v>
      </c>
      <c r="S3753" s="62" t="s">
        <v>2249</v>
      </c>
    </row>
    <row r="3754" spans="1:19" x14ac:dyDescent="0.25">
      <c r="A3754" s="62" t="s">
        <v>2249</v>
      </c>
      <c r="B3754" s="19">
        <v>19408590</v>
      </c>
      <c r="C3754" s="19" t="s">
        <v>7613</v>
      </c>
      <c r="D3754" s="19">
        <v>377300</v>
      </c>
      <c r="E3754" s="19">
        <v>4595714</v>
      </c>
      <c r="F3754" s="19">
        <v>59</v>
      </c>
      <c r="G3754" s="36">
        <v>45632</v>
      </c>
      <c r="H3754" s="19">
        <v>0</v>
      </c>
      <c r="I3754" s="19">
        <v>0</v>
      </c>
      <c r="J3754" s="19">
        <v>1938</v>
      </c>
      <c r="K3754" s="19" t="s">
        <v>163</v>
      </c>
      <c r="L3754" s="19">
        <v>1</v>
      </c>
      <c r="M3754" s="19">
        <v>431936</v>
      </c>
      <c r="N3754" s="19" t="s">
        <v>223</v>
      </c>
      <c r="O3754" s="19">
        <v>7683</v>
      </c>
      <c r="P3754" s="229">
        <v>45632.422731481478</v>
      </c>
      <c r="Q3754" s="19">
        <v>7.6829999999999998</v>
      </c>
      <c r="R3754" s="19" t="s">
        <v>52</v>
      </c>
      <c r="S3754" s="62" t="s">
        <v>2249</v>
      </c>
    </row>
    <row r="3755" spans="1:19" x14ac:dyDescent="0.25">
      <c r="A3755" s="62" t="s">
        <v>2249</v>
      </c>
      <c r="B3755" s="19">
        <v>19408590</v>
      </c>
      <c r="C3755" s="19" t="s">
        <v>7613</v>
      </c>
      <c r="D3755" s="19">
        <v>377300</v>
      </c>
      <c r="E3755" s="19">
        <v>4595714</v>
      </c>
      <c r="F3755" s="19">
        <v>60</v>
      </c>
      <c r="G3755" s="36">
        <v>45632</v>
      </c>
      <c r="H3755" s="19">
        <v>0</v>
      </c>
      <c r="I3755" s="19">
        <v>0</v>
      </c>
      <c r="J3755" s="19">
        <v>0</v>
      </c>
      <c r="L3755" s="19">
        <v>2</v>
      </c>
      <c r="O3755" s="19">
        <v>0</v>
      </c>
      <c r="P3755" s="229">
        <v>45632.422731481478</v>
      </c>
      <c r="Q3755" s="19">
        <v>0</v>
      </c>
      <c r="R3755" s="19" t="s">
        <v>52</v>
      </c>
      <c r="S3755" s="62" t="s">
        <v>2249</v>
      </c>
    </row>
    <row r="3756" spans="1:19" x14ac:dyDescent="0.25">
      <c r="A3756" s="62" t="s">
        <v>59</v>
      </c>
      <c r="B3756" s="19">
        <v>6991908</v>
      </c>
      <c r="C3756" s="19" t="s">
        <v>7566</v>
      </c>
      <c r="D3756" s="19">
        <v>377304</v>
      </c>
      <c r="E3756" s="19">
        <v>4595714</v>
      </c>
      <c r="F3756" s="19">
        <v>1</v>
      </c>
      <c r="G3756" s="36">
        <v>45628</v>
      </c>
      <c r="H3756" s="19">
        <v>0</v>
      </c>
      <c r="I3756" s="19">
        <v>0</v>
      </c>
      <c r="J3756" s="19">
        <v>0</v>
      </c>
      <c r="L3756" s="19">
        <v>0</v>
      </c>
      <c r="O3756" s="19">
        <v>14</v>
      </c>
      <c r="P3756" s="229">
        <v>45627.822488425925</v>
      </c>
      <c r="Q3756" s="19">
        <v>1.4E-2</v>
      </c>
      <c r="R3756" s="19" t="s">
        <v>55</v>
      </c>
      <c r="S3756" s="62" t="s">
        <v>59</v>
      </c>
    </row>
    <row r="3757" spans="1:19" x14ac:dyDescent="0.25">
      <c r="A3757" s="62" t="s">
        <v>59</v>
      </c>
      <c r="B3757" s="19">
        <v>6991908</v>
      </c>
      <c r="C3757" s="19" t="s">
        <v>7566</v>
      </c>
      <c r="D3757" s="19">
        <v>377304</v>
      </c>
      <c r="E3757" s="19">
        <v>4595714</v>
      </c>
      <c r="F3757" s="19">
        <v>2</v>
      </c>
      <c r="G3757" s="36">
        <v>45628</v>
      </c>
      <c r="H3757" s="19">
        <v>0</v>
      </c>
      <c r="I3757" s="19">
        <v>0</v>
      </c>
      <c r="J3757" s="19">
        <v>0</v>
      </c>
      <c r="L3757" s="19">
        <v>1</v>
      </c>
      <c r="O3757" s="19">
        <v>52450</v>
      </c>
      <c r="P3757" s="229">
        <v>45627.82309027778</v>
      </c>
      <c r="Q3757" s="19">
        <v>52.45</v>
      </c>
      <c r="R3757" s="19" t="s">
        <v>55</v>
      </c>
      <c r="S3757" s="62" t="s">
        <v>59</v>
      </c>
    </row>
    <row r="3758" spans="1:19" x14ac:dyDescent="0.25">
      <c r="A3758" s="62" t="s">
        <v>59</v>
      </c>
      <c r="B3758" s="19">
        <v>6991908</v>
      </c>
      <c r="C3758" s="19" t="s">
        <v>7566</v>
      </c>
      <c r="D3758" s="19">
        <v>377304</v>
      </c>
      <c r="E3758" s="19">
        <v>4595714</v>
      </c>
      <c r="F3758" s="19">
        <v>3</v>
      </c>
      <c r="G3758" s="36">
        <v>45628</v>
      </c>
      <c r="H3758" s="19">
        <v>0</v>
      </c>
      <c r="I3758" s="19">
        <v>1</v>
      </c>
      <c r="J3758" s="19">
        <v>0</v>
      </c>
      <c r="L3758" s="19">
        <v>1</v>
      </c>
      <c r="O3758" s="19">
        <v>3478360</v>
      </c>
      <c r="P3758" s="229">
        <v>45627.863356481481</v>
      </c>
      <c r="Q3758" s="19">
        <v>3478.36</v>
      </c>
      <c r="R3758" s="19" t="s">
        <v>55</v>
      </c>
      <c r="S3758" s="62" t="s">
        <v>59</v>
      </c>
    </row>
    <row r="3759" spans="1:19" x14ac:dyDescent="0.25">
      <c r="A3759" s="62" t="s">
        <v>59</v>
      </c>
      <c r="B3759" s="19">
        <v>6991908</v>
      </c>
      <c r="C3759" s="19" t="s">
        <v>7566</v>
      </c>
      <c r="D3759" s="19">
        <v>377304</v>
      </c>
      <c r="E3759" s="19">
        <v>4595714</v>
      </c>
      <c r="F3759" s="19">
        <v>4</v>
      </c>
      <c r="G3759" s="36">
        <v>45628</v>
      </c>
      <c r="H3759" s="19">
        <v>0</v>
      </c>
      <c r="I3759" s="19">
        <v>0</v>
      </c>
      <c r="J3759" s="19">
        <v>1934</v>
      </c>
      <c r="K3759" s="19" t="s">
        <v>160</v>
      </c>
      <c r="L3759" s="19">
        <v>1</v>
      </c>
      <c r="O3759" s="19">
        <v>335710</v>
      </c>
      <c r="P3759" s="229">
        <v>45627.8672337963</v>
      </c>
      <c r="Q3759" s="19">
        <v>335.71</v>
      </c>
      <c r="R3759" s="19" t="s">
        <v>55</v>
      </c>
      <c r="S3759" s="62" t="s">
        <v>59</v>
      </c>
    </row>
    <row r="3760" spans="1:19" x14ac:dyDescent="0.25">
      <c r="A3760" s="62" t="s">
        <v>59</v>
      </c>
      <c r="B3760" s="19">
        <v>6991908</v>
      </c>
      <c r="C3760" s="19" t="s">
        <v>7566</v>
      </c>
      <c r="D3760" s="19">
        <v>377304</v>
      </c>
      <c r="E3760" s="19">
        <v>4595714</v>
      </c>
      <c r="F3760" s="19">
        <v>5</v>
      </c>
      <c r="G3760" s="36">
        <v>45628</v>
      </c>
      <c r="H3760" s="19">
        <v>0</v>
      </c>
      <c r="I3760" s="19">
        <v>1</v>
      </c>
      <c r="J3760" s="19">
        <v>0</v>
      </c>
      <c r="L3760" s="19">
        <v>1</v>
      </c>
      <c r="O3760" s="19">
        <v>1749213</v>
      </c>
      <c r="P3760" s="229">
        <v>45627.887488425928</v>
      </c>
      <c r="Q3760" s="19">
        <v>1749.213</v>
      </c>
      <c r="R3760" s="19" t="s">
        <v>55</v>
      </c>
      <c r="S3760" s="62" t="s">
        <v>59</v>
      </c>
    </row>
    <row r="3761" spans="1:19" x14ac:dyDescent="0.25">
      <c r="A3761" s="62" t="s">
        <v>59</v>
      </c>
      <c r="B3761" s="19">
        <v>6991908</v>
      </c>
      <c r="C3761" s="19" t="s">
        <v>7566</v>
      </c>
      <c r="D3761" s="19">
        <v>377304</v>
      </c>
      <c r="E3761" s="19">
        <v>4595714</v>
      </c>
      <c r="F3761" s="19">
        <v>6</v>
      </c>
      <c r="G3761" s="36">
        <v>45628</v>
      </c>
      <c r="H3761" s="19">
        <v>1</v>
      </c>
      <c r="I3761" s="19">
        <v>0</v>
      </c>
      <c r="J3761" s="19">
        <v>0</v>
      </c>
      <c r="L3761" s="19">
        <v>1</v>
      </c>
      <c r="M3761" s="19">
        <v>431940</v>
      </c>
      <c r="N3761" s="19" t="s">
        <v>209</v>
      </c>
      <c r="O3761" s="19">
        <v>363063</v>
      </c>
      <c r="P3761" s="229">
        <v>45627.891689814816</v>
      </c>
      <c r="Q3761" s="19">
        <v>363.06299999999999</v>
      </c>
      <c r="R3761" s="19" t="s">
        <v>55</v>
      </c>
      <c r="S3761" s="62" t="s">
        <v>59</v>
      </c>
    </row>
    <row r="3762" spans="1:19" x14ac:dyDescent="0.25">
      <c r="A3762" s="62" t="s">
        <v>59</v>
      </c>
      <c r="B3762" s="19">
        <v>6991908</v>
      </c>
      <c r="C3762" s="19" t="s">
        <v>7566</v>
      </c>
      <c r="D3762" s="19">
        <v>377304</v>
      </c>
      <c r="E3762" s="19">
        <v>4595714</v>
      </c>
      <c r="F3762" s="19">
        <v>7</v>
      </c>
      <c r="G3762" s="36">
        <v>45628</v>
      </c>
      <c r="H3762" s="19">
        <v>0</v>
      </c>
      <c r="I3762" s="19">
        <v>0</v>
      </c>
      <c r="J3762" s="19">
        <v>1938</v>
      </c>
      <c r="K3762" s="19" t="s">
        <v>163</v>
      </c>
      <c r="L3762" s="19">
        <v>1</v>
      </c>
      <c r="M3762" s="19">
        <v>431940</v>
      </c>
      <c r="N3762" s="19" t="s">
        <v>209</v>
      </c>
      <c r="O3762" s="19">
        <v>214014</v>
      </c>
      <c r="P3762" s="229">
        <v>45627.894166666665</v>
      </c>
      <c r="Q3762" s="19">
        <v>214.01400000000001</v>
      </c>
      <c r="R3762" s="19" t="s">
        <v>55</v>
      </c>
      <c r="S3762" s="62" t="s">
        <v>59</v>
      </c>
    </row>
    <row r="3763" spans="1:19" x14ac:dyDescent="0.25">
      <c r="A3763" s="62" t="s">
        <v>59</v>
      </c>
      <c r="B3763" s="19">
        <v>6991908</v>
      </c>
      <c r="C3763" s="19" t="s">
        <v>7566</v>
      </c>
      <c r="D3763" s="19">
        <v>377304</v>
      </c>
      <c r="E3763" s="19">
        <v>4595714</v>
      </c>
      <c r="F3763" s="19">
        <v>8</v>
      </c>
      <c r="G3763" s="36">
        <v>45628</v>
      </c>
      <c r="H3763" s="19">
        <v>0</v>
      </c>
      <c r="I3763" s="19">
        <v>1</v>
      </c>
      <c r="J3763" s="19">
        <v>0</v>
      </c>
      <c r="L3763" s="19">
        <v>1</v>
      </c>
      <c r="O3763" s="19">
        <v>598933</v>
      </c>
      <c r="P3763" s="229">
        <v>45627.901099537034</v>
      </c>
      <c r="Q3763" s="19">
        <v>598.93299999999999</v>
      </c>
      <c r="R3763" s="19" t="s">
        <v>55</v>
      </c>
      <c r="S3763" s="62" t="s">
        <v>59</v>
      </c>
    </row>
    <row r="3764" spans="1:19" x14ac:dyDescent="0.25">
      <c r="A3764" s="62" t="s">
        <v>59</v>
      </c>
      <c r="B3764" s="19">
        <v>6991908</v>
      </c>
      <c r="C3764" s="19" t="s">
        <v>7566</v>
      </c>
      <c r="D3764" s="19">
        <v>377304</v>
      </c>
      <c r="E3764" s="19">
        <v>4595714</v>
      </c>
      <c r="F3764" s="19">
        <v>9</v>
      </c>
      <c r="G3764" s="36">
        <v>45628</v>
      </c>
      <c r="H3764" s="19">
        <v>1</v>
      </c>
      <c r="I3764" s="19">
        <v>0</v>
      </c>
      <c r="J3764" s="19">
        <v>0</v>
      </c>
      <c r="L3764" s="19">
        <v>1</v>
      </c>
      <c r="M3764" s="19">
        <v>431940</v>
      </c>
      <c r="N3764" s="19" t="s">
        <v>209</v>
      </c>
      <c r="O3764" s="19">
        <v>257637</v>
      </c>
      <c r="P3764" s="229">
        <v>45627.904074074075</v>
      </c>
      <c r="Q3764" s="19">
        <v>257.637</v>
      </c>
      <c r="R3764" s="19" t="s">
        <v>55</v>
      </c>
      <c r="S3764" s="62" t="s">
        <v>59</v>
      </c>
    </row>
    <row r="3765" spans="1:19" x14ac:dyDescent="0.25">
      <c r="A3765" s="62" t="s">
        <v>59</v>
      </c>
      <c r="B3765" s="19">
        <v>6991908</v>
      </c>
      <c r="C3765" s="19" t="s">
        <v>7566</v>
      </c>
      <c r="D3765" s="19">
        <v>377304</v>
      </c>
      <c r="E3765" s="19">
        <v>4595714</v>
      </c>
      <c r="F3765" s="19">
        <v>10</v>
      </c>
      <c r="G3765" s="36">
        <v>45628</v>
      </c>
      <c r="H3765" s="19">
        <v>0</v>
      </c>
      <c r="I3765" s="19">
        <v>0</v>
      </c>
      <c r="J3765" s="19">
        <v>1938</v>
      </c>
      <c r="K3765" s="19" t="s">
        <v>163</v>
      </c>
      <c r="L3765" s="19">
        <v>1</v>
      </c>
      <c r="M3765" s="19">
        <v>431940</v>
      </c>
      <c r="N3765" s="19" t="s">
        <v>209</v>
      </c>
      <c r="O3765" s="19">
        <v>247610</v>
      </c>
      <c r="P3765" s="229">
        <v>45627.906944444447</v>
      </c>
      <c r="Q3765" s="19">
        <v>247.61</v>
      </c>
      <c r="R3765" s="19" t="s">
        <v>55</v>
      </c>
      <c r="S3765" s="62" t="s">
        <v>59</v>
      </c>
    </row>
    <row r="3766" spans="1:19" x14ac:dyDescent="0.25">
      <c r="A3766" s="62" t="s">
        <v>59</v>
      </c>
      <c r="B3766" s="19">
        <v>6991908</v>
      </c>
      <c r="C3766" s="19" t="s">
        <v>7566</v>
      </c>
      <c r="D3766" s="19">
        <v>377304</v>
      </c>
      <c r="E3766" s="19">
        <v>4595714</v>
      </c>
      <c r="F3766" s="19">
        <v>11</v>
      </c>
      <c r="G3766" s="36">
        <v>45628</v>
      </c>
      <c r="H3766" s="19">
        <v>0</v>
      </c>
      <c r="I3766" s="19">
        <v>1</v>
      </c>
      <c r="J3766" s="19">
        <v>0</v>
      </c>
      <c r="L3766" s="19">
        <v>1</v>
      </c>
      <c r="O3766" s="19">
        <v>1017516</v>
      </c>
      <c r="P3766" s="229">
        <v>45627.918715277781</v>
      </c>
      <c r="Q3766" s="19">
        <v>1017.516</v>
      </c>
      <c r="R3766" s="19" t="s">
        <v>55</v>
      </c>
      <c r="S3766" s="62" t="s">
        <v>59</v>
      </c>
    </row>
    <row r="3767" spans="1:19" x14ac:dyDescent="0.25">
      <c r="A3767" s="62" t="s">
        <v>59</v>
      </c>
      <c r="B3767" s="19">
        <v>6991908</v>
      </c>
      <c r="C3767" s="19" t="s">
        <v>7566</v>
      </c>
      <c r="D3767" s="19">
        <v>377304</v>
      </c>
      <c r="E3767" s="19">
        <v>4595714</v>
      </c>
      <c r="F3767" s="19">
        <v>12</v>
      </c>
      <c r="G3767" s="36">
        <v>45628</v>
      </c>
      <c r="H3767" s="19">
        <v>0</v>
      </c>
      <c r="I3767" s="19">
        <v>0</v>
      </c>
      <c r="J3767" s="19">
        <v>1934</v>
      </c>
      <c r="K3767" s="19" t="s">
        <v>160</v>
      </c>
      <c r="L3767" s="19">
        <v>1</v>
      </c>
      <c r="O3767" s="19">
        <v>188264</v>
      </c>
      <c r="P3767" s="229">
        <v>45627.920902777776</v>
      </c>
      <c r="Q3767" s="19">
        <v>188.26400000000001</v>
      </c>
      <c r="R3767" s="19" t="s">
        <v>55</v>
      </c>
      <c r="S3767" s="62" t="s">
        <v>59</v>
      </c>
    </row>
    <row r="3768" spans="1:19" x14ac:dyDescent="0.25">
      <c r="A3768" s="62" t="s">
        <v>59</v>
      </c>
      <c r="B3768" s="19">
        <v>6991908</v>
      </c>
      <c r="C3768" s="19" t="s">
        <v>7566</v>
      </c>
      <c r="D3768" s="19">
        <v>377304</v>
      </c>
      <c r="E3768" s="19">
        <v>4595714</v>
      </c>
      <c r="F3768" s="19">
        <v>13</v>
      </c>
      <c r="G3768" s="36">
        <v>45628</v>
      </c>
      <c r="H3768" s="19">
        <v>0</v>
      </c>
      <c r="I3768" s="19">
        <v>1</v>
      </c>
      <c r="J3768" s="19">
        <v>0</v>
      </c>
      <c r="L3768" s="19">
        <v>1</v>
      </c>
      <c r="O3768" s="19">
        <v>32230</v>
      </c>
      <c r="P3768" s="229">
        <v>45627.921273148146</v>
      </c>
      <c r="Q3768" s="19">
        <v>32.229999999999997</v>
      </c>
      <c r="R3768" s="19" t="s">
        <v>55</v>
      </c>
      <c r="S3768" s="62" t="s">
        <v>59</v>
      </c>
    </row>
    <row r="3769" spans="1:19" x14ac:dyDescent="0.25">
      <c r="A3769" s="62" t="s">
        <v>59</v>
      </c>
      <c r="B3769" s="19">
        <v>6991908</v>
      </c>
      <c r="C3769" s="19" t="s">
        <v>7566</v>
      </c>
      <c r="D3769" s="19">
        <v>377304</v>
      </c>
      <c r="E3769" s="19">
        <v>4595714</v>
      </c>
      <c r="F3769" s="19">
        <v>14</v>
      </c>
      <c r="G3769" s="36">
        <v>45628</v>
      </c>
      <c r="H3769" s="19">
        <v>1</v>
      </c>
      <c r="I3769" s="19">
        <v>0</v>
      </c>
      <c r="J3769" s="19">
        <v>0</v>
      </c>
      <c r="L3769" s="19">
        <v>1</v>
      </c>
      <c r="M3769" s="19">
        <v>431940</v>
      </c>
      <c r="N3769" s="19" t="s">
        <v>209</v>
      </c>
      <c r="O3769" s="19">
        <v>244323</v>
      </c>
      <c r="P3769" s="229">
        <v>45627.924097222225</v>
      </c>
      <c r="Q3769" s="19">
        <v>244.32300000000001</v>
      </c>
      <c r="R3769" s="19" t="s">
        <v>55</v>
      </c>
      <c r="S3769" s="62" t="s">
        <v>59</v>
      </c>
    </row>
    <row r="3770" spans="1:19" x14ac:dyDescent="0.25">
      <c r="A3770" s="62" t="s">
        <v>59</v>
      </c>
      <c r="B3770" s="19">
        <v>6991908</v>
      </c>
      <c r="C3770" s="19" t="s">
        <v>7566</v>
      </c>
      <c r="D3770" s="19">
        <v>377304</v>
      </c>
      <c r="E3770" s="19">
        <v>4595714</v>
      </c>
      <c r="F3770" s="19">
        <v>15</v>
      </c>
      <c r="G3770" s="36">
        <v>45628</v>
      </c>
      <c r="H3770" s="19">
        <v>0</v>
      </c>
      <c r="I3770" s="19">
        <v>0</v>
      </c>
      <c r="J3770" s="19">
        <v>1938</v>
      </c>
      <c r="K3770" s="19" t="s">
        <v>163</v>
      </c>
      <c r="L3770" s="19">
        <v>1</v>
      </c>
      <c r="M3770" s="19">
        <v>431940</v>
      </c>
      <c r="N3770" s="19" t="s">
        <v>209</v>
      </c>
      <c r="O3770" s="19">
        <v>41090</v>
      </c>
      <c r="P3770" s="229">
        <v>45627.924571759257</v>
      </c>
      <c r="Q3770" s="19">
        <v>41.09</v>
      </c>
      <c r="R3770" s="19" t="s">
        <v>55</v>
      </c>
      <c r="S3770" s="62" t="s">
        <v>59</v>
      </c>
    </row>
    <row r="3771" spans="1:19" x14ac:dyDescent="0.25">
      <c r="A3771" s="62" t="s">
        <v>59</v>
      </c>
      <c r="B3771" s="19">
        <v>6991908</v>
      </c>
      <c r="C3771" s="19" t="s">
        <v>7566</v>
      </c>
      <c r="D3771" s="19">
        <v>377304</v>
      </c>
      <c r="E3771" s="19">
        <v>4595714</v>
      </c>
      <c r="F3771" s="19">
        <v>16</v>
      </c>
      <c r="G3771" s="36">
        <v>45628</v>
      </c>
      <c r="H3771" s="19">
        <v>0</v>
      </c>
      <c r="I3771" s="19">
        <v>1</v>
      </c>
      <c r="J3771" s="19">
        <v>0</v>
      </c>
      <c r="L3771" s="19">
        <v>1</v>
      </c>
      <c r="O3771" s="19">
        <v>1215357</v>
      </c>
      <c r="P3771" s="229">
        <v>45627.938645833332</v>
      </c>
      <c r="Q3771" s="19">
        <v>1215.357</v>
      </c>
      <c r="R3771" s="19" t="s">
        <v>55</v>
      </c>
      <c r="S3771" s="62" t="s">
        <v>59</v>
      </c>
    </row>
    <row r="3772" spans="1:19" x14ac:dyDescent="0.25">
      <c r="A3772" s="62" t="s">
        <v>59</v>
      </c>
      <c r="B3772" s="19">
        <v>6991908</v>
      </c>
      <c r="C3772" s="19" t="s">
        <v>7566</v>
      </c>
      <c r="D3772" s="19">
        <v>377304</v>
      </c>
      <c r="E3772" s="19">
        <v>4595714</v>
      </c>
      <c r="F3772" s="19">
        <v>17</v>
      </c>
      <c r="G3772" s="36">
        <v>45628</v>
      </c>
      <c r="H3772" s="19">
        <v>0</v>
      </c>
      <c r="I3772" s="19">
        <v>0</v>
      </c>
      <c r="J3772" s="19">
        <v>-3</v>
      </c>
      <c r="K3772" s="19" t="s">
        <v>185</v>
      </c>
      <c r="L3772" s="19">
        <v>1</v>
      </c>
      <c r="O3772" s="19">
        <v>7333</v>
      </c>
      <c r="P3772" s="229">
        <v>45627.938726851855</v>
      </c>
      <c r="Q3772" s="19">
        <v>7.3330000000000002</v>
      </c>
      <c r="R3772" s="19" t="s">
        <v>55</v>
      </c>
      <c r="S3772" s="62" t="s">
        <v>59</v>
      </c>
    </row>
    <row r="3773" spans="1:19" x14ac:dyDescent="0.25">
      <c r="A3773" s="62" t="s">
        <v>59</v>
      </c>
      <c r="B3773" s="19">
        <v>6991908</v>
      </c>
      <c r="C3773" s="19" t="s">
        <v>7566</v>
      </c>
      <c r="D3773" s="19">
        <v>377304</v>
      </c>
      <c r="E3773" s="19">
        <v>4595714</v>
      </c>
      <c r="F3773" s="19">
        <v>18</v>
      </c>
      <c r="G3773" s="36">
        <v>45628</v>
      </c>
      <c r="H3773" s="19">
        <v>1</v>
      </c>
      <c r="I3773" s="19">
        <v>0</v>
      </c>
      <c r="J3773" s="19">
        <v>0</v>
      </c>
      <c r="L3773" s="19">
        <v>1</v>
      </c>
      <c r="M3773" s="19">
        <v>4010439</v>
      </c>
      <c r="N3773" s="19" t="s">
        <v>210</v>
      </c>
      <c r="O3773" s="19">
        <v>302170</v>
      </c>
      <c r="P3773" s="229">
        <v>45627.94222222222</v>
      </c>
      <c r="Q3773" s="19">
        <v>302.17</v>
      </c>
      <c r="R3773" s="19" t="s">
        <v>55</v>
      </c>
      <c r="S3773" s="62" t="s">
        <v>59</v>
      </c>
    </row>
    <row r="3774" spans="1:19" x14ac:dyDescent="0.25">
      <c r="A3774" s="62" t="s">
        <v>59</v>
      </c>
      <c r="B3774" s="19">
        <v>6991908</v>
      </c>
      <c r="C3774" s="19" t="s">
        <v>7566</v>
      </c>
      <c r="D3774" s="19">
        <v>377304</v>
      </c>
      <c r="E3774" s="19">
        <v>4595714</v>
      </c>
      <c r="F3774" s="19">
        <v>19</v>
      </c>
      <c r="G3774" s="36">
        <v>45628</v>
      </c>
      <c r="H3774" s="19">
        <v>0</v>
      </c>
      <c r="I3774" s="19">
        <v>0</v>
      </c>
      <c r="J3774" s="19">
        <v>1938</v>
      </c>
      <c r="K3774" s="19" t="s">
        <v>163</v>
      </c>
      <c r="L3774" s="19">
        <v>1</v>
      </c>
      <c r="M3774" s="19">
        <v>4010439</v>
      </c>
      <c r="N3774" s="19" t="s">
        <v>210</v>
      </c>
      <c r="O3774" s="19">
        <v>221370</v>
      </c>
      <c r="P3774" s="229">
        <v>45627.944780092592</v>
      </c>
      <c r="Q3774" s="19">
        <v>221.37</v>
      </c>
      <c r="R3774" s="19" t="s">
        <v>55</v>
      </c>
      <c r="S3774" s="62" t="s">
        <v>59</v>
      </c>
    </row>
    <row r="3775" spans="1:19" x14ac:dyDescent="0.25">
      <c r="A3775" s="62" t="s">
        <v>59</v>
      </c>
      <c r="B3775" s="19">
        <v>6991908</v>
      </c>
      <c r="C3775" s="19" t="s">
        <v>7566</v>
      </c>
      <c r="D3775" s="19">
        <v>377304</v>
      </c>
      <c r="E3775" s="19">
        <v>4595714</v>
      </c>
      <c r="F3775" s="19">
        <v>20</v>
      </c>
      <c r="G3775" s="36">
        <v>45628</v>
      </c>
      <c r="H3775" s="19">
        <v>0</v>
      </c>
      <c r="I3775" s="19">
        <v>1</v>
      </c>
      <c r="J3775" s="19">
        <v>0</v>
      </c>
      <c r="L3775" s="19">
        <v>1</v>
      </c>
      <c r="O3775" s="19">
        <v>642567</v>
      </c>
      <c r="P3775" s="229">
        <v>45627.952222222222</v>
      </c>
      <c r="Q3775" s="19">
        <v>642.56700000000001</v>
      </c>
      <c r="R3775" s="19" t="s">
        <v>55</v>
      </c>
      <c r="S3775" s="62" t="s">
        <v>59</v>
      </c>
    </row>
    <row r="3776" spans="1:19" x14ac:dyDescent="0.25">
      <c r="A3776" s="62" t="s">
        <v>59</v>
      </c>
      <c r="B3776" s="19">
        <v>6991908</v>
      </c>
      <c r="C3776" s="19" t="s">
        <v>7566</v>
      </c>
      <c r="D3776" s="19">
        <v>377304</v>
      </c>
      <c r="E3776" s="19">
        <v>4595714</v>
      </c>
      <c r="F3776" s="19">
        <v>21</v>
      </c>
      <c r="G3776" s="36">
        <v>45628</v>
      </c>
      <c r="H3776" s="19">
        <v>0</v>
      </c>
      <c r="I3776" s="19">
        <v>0</v>
      </c>
      <c r="J3776" s="19">
        <v>-3</v>
      </c>
      <c r="K3776" s="19" t="s">
        <v>185</v>
      </c>
      <c r="L3776" s="19">
        <v>1</v>
      </c>
      <c r="O3776" s="19">
        <v>10203</v>
      </c>
      <c r="P3776" s="229">
        <v>45627.952337962961</v>
      </c>
      <c r="Q3776" s="19">
        <v>10.202999999999999</v>
      </c>
      <c r="R3776" s="19" t="s">
        <v>55</v>
      </c>
      <c r="S3776" s="62" t="s">
        <v>59</v>
      </c>
    </row>
    <row r="3777" spans="1:19" x14ac:dyDescent="0.25">
      <c r="A3777" s="62" t="s">
        <v>59</v>
      </c>
      <c r="B3777" s="19">
        <v>6991908</v>
      </c>
      <c r="C3777" s="19" t="s">
        <v>7566</v>
      </c>
      <c r="D3777" s="19">
        <v>377304</v>
      </c>
      <c r="E3777" s="19">
        <v>4595714</v>
      </c>
      <c r="F3777" s="19">
        <v>22</v>
      </c>
      <c r="G3777" s="36">
        <v>45628</v>
      </c>
      <c r="H3777" s="19">
        <v>1</v>
      </c>
      <c r="I3777" s="19">
        <v>0</v>
      </c>
      <c r="J3777" s="19">
        <v>0</v>
      </c>
      <c r="L3777" s="19">
        <v>1</v>
      </c>
      <c r="M3777" s="19">
        <v>4010439</v>
      </c>
      <c r="N3777" s="19" t="s">
        <v>210</v>
      </c>
      <c r="O3777" s="19">
        <v>415107</v>
      </c>
      <c r="P3777" s="229">
        <v>45627.957141203704</v>
      </c>
      <c r="Q3777" s="19">
        <v>415.10700000000003</v>
      </c>
      <c r="R3777" s="19" t="s">
        <v>55</v>
      </c>
      <c r="S3777" s="62" t="s">
        <v>59</v>
      </c>
    </row>
    <row r="3778" spans="1:19" x14ac:dyDescent="0.25">
      <c r="A3778" s="62" t="s">
        <v>59</v>
      </c>
      <c r="B3778" s="19">
        <v>6991908</v>
      </c>
      <c r="C3778" s="19" t="s">
        <v>7566</v>
      </c>
      <c r="D3778" s="19">
        <v>377304</v>
      </c>
      <c r="E3778" s="19">
        <v>4595714</v>
      </c>
      <c r="F3778" s="19">
        <v>23</v>
      </c>
      <c r="G3778" s="36">
        <v>45628</v>
      </c>
      <c r="H3778" s="19">
        <v>0</v>
      </c>
      <c r="I3778" s="19">
        <v>0</v>
      </c>
      <c r="J3778" s="19">
        <v>1938</v>
      </c>
      <c r="K3778" s="19" t="s">
        <v>163</v>
      </c>
      <c r="L3778" s="19">
        <v>1</v>
      </c>
      <c r="M3778" s="19">
        <v>4010439</v>
      </c>
      <c r="N3778" s="19" t="s">
        <v>210</v>
      </c>
      <c r="O3778" s="19">
        <v>271876</v>
      </c>
      <c r="P3778" s="229">
        <v>45627.960289351853</v>
      </c>
      <c r="Q3778" s="19">
        <v>271.87599999999998</v>
      </c>
      <c r="R3778" s="19" t="s">
        <v>55</v>
      </c>
      <c r="S3778" s="62" t="s">
        <v>59</v>
      </c>
    </row>
    <row r="3779" spans="1:19" x14ac:dyDescent="0.25">
      <c r="A3779" s="62" t="s">
        <v>59</v>
      </c>
      <c r="B3779" s="19">
        <v>6991908</v>
      </c>
      <c r="C3779" s="19" t="s">
        <v>7566</v>
      </c>
      <c r="D3779" s="19">
        <v>377304</v>
      </c>
      <c r="E3779" s="19">
        <v>4595714</v>
      </c>
      <c r="F3779" s="19">
        <v>24</v>
      </c>
      <c r="G3779" s="36">
        <v>45628</v>
      </c>
      <c r="H3779" s="19">
        <v>0</v>
      </c>
      <c r="I3779" s="19">
        <v>1</v>
      </c>
      <c r="J3779" s="19">
        <v>0</v>
      </c>
      <c r="L3779" s="19">
        <v>1</v>
      </c>
      <c r="O3779" s="19">
        <v>178510</v>
      </c>
      <c r="P3779" s="229">
        <v>45627.962361111109</v>
      </c>
      <c r="Q3779" s="19">
        <v>178.51</v>
      </c>
      <c r="R3779" s="19" t="s">
        <v>55</v>
      </c>
      <c r="S3779" s="62" t="s">
        <v>59</v>
      </c>
    </row>
    <row r="3780" spans="1:19" x14ac:dyDescent="0.25">
      <c r="A3780" s="62" t="s">
        <v>59</v>
      </c>
      <c r="B3780" s="19">
        <v>6991908</v>
      </c>
      <c r="C3780" s="19" t="s">
        <v>7566</v>
      </c>
      <c r="D3780" s="19">
        <v>377304</v>
      </c>
      <c r="E3780" s="19">
        <v>4595714</v>
      </c>
      <c r="F3780" s="19">
        <v>25</v>
      </c>
      <c r="G3780" s="36">
        <v>45628</v>
      </c>
      <c r="H3780" s="19">
        <v>0</v>
      </c>
      <c r="I3780" s="19">
        <v>0</v>
      </c>
      <c r="J3780" s="19">
        <v>1934</v>
      </c>
      <c r="K3780" s="19" t="s">
        <v>160</v>
      </c>
      <c r="L3780" s="19">
        <v>1</v>
      </c>
      <c r="O3780" s="19">
        <v>304214</v>
      </c>
      <c r="P3780" s="229">
        <v>45627.965879629628</v>
      </c>
      <c r="Q3780" s="19">
        <v>304.214</v>
      </c>
      <c r="R3780" s="19" t="s">
        <v>55</v>
      </c>
      <c r="S3780" s="62" t="s">
        <v>59</v>
      </c>
    </row>
    <row r="3781" spans="1:19" x14ac:dyDescent="0.25">
      <c r="A3781" s="62" t="s">
        <v>59</v>
      </c>
      <c r="B3781" s="19">
        <v>6991908</v>
      </c>
      <c r="C3781" s="19" t="s">
        <v>7566</v>
      </c>
      <c r="D3781" s="19">
        <v>377304</v>
      </c>
      <c r="E3781" s="19">
        <v>4595714</v>
      </c>
      <c r="F3781" s="19">
        <v>26</v>
      </c>
      <c r="G3781" s="36">
        <v>45628</v>
      </c>
      <c r="H3781" s="19">
        <v>0</v>
      </c>
      <c r="I3781" s="19">
        <v>1</v>
      </c>
      <c r="J3781" s="19">
        <v>0</v>
      </c>
      <c r="L3781" s="19">
        <v>1</v>
      </c>
      <c r="O3781" s="19">
        <v>3084870</v>
      </c>
      <c r="P3781" s="229">
        <v>45628.001585648148</v>
      </c>
      <c r="Q3781" s="19">
        <v>3084.87</v>
      </c>
      <c r="R3781" s="19" t="s">
        <v>55</v>
      </c>
      <c r="S3781" s="62" t="s">
        <v>59</v>
      </c>
    </row>
    <row r="3782" spans="1:19" x14ac:dyDescent="0.25">
      <c r="A3782" s="62" t="s">
        <v>59</v>
      </c>
      <c r="B3782" s="19">
        <v>6991908</v>
      </c>
      <c r="C3782" s="19" t="s">
        <v>7566</v>
      </c>
      <c r="D3782" s="19">
        <v>377304</v>
      </c>
      <c r="E3782" s="19">
        <v>4595714</v>
      </c>
      <c r="F3782" s="19">
        <v>27</v>
      </c>
      <c r="G3782" s="36">
        <v>45628</v>
      </c>
      <c r="H3782" s="19">
        <v>1</v>
      </c>
      <c r="I3782" s="19">
        <v>0</v>
      </c>
      <c r="J3782" s="19">
        <v>0</v>
      </c>
      <c r="L3782" s="19">
        <v>1</v>
      </c>
      <c r="M3782" s="19">
        <v>431940</v>
      </c>
      <c r="N3782" s="19" t="s">
        <v>209</v>
      </c>
      <c r="O3782" s="19">
        <v>457510</v>
      </c>
      <c r="P3782" s="229">
        <v>45628.006874999999</v>
      </c>
      <c r="Q3782" s="19">
        <v>457.51</v>
      </c>
      <c r="R3782" s="19" t="s">
        <v>55</v>
      </c>
      <c r="S3782" s="62" t="s">
        <v>59</v>
      </c>
    </row>
    <row r="3783" spans="1:19" x14ac:dyDescent="0.25">
      <c r="A3783" s="62" t="s">
        <v>59</v>
      </c>
      <c r="B3783" s="19">
        <v>6991908</v>
      </c>
      <c r="C3783" s="19" t="s">
        <v>7566</v>
      </c>
      <c r="D3783" s="19">
        <v>377304</v>
      </c>
      <c r="E3783" s="19">
        <v>4595714</v>
      </c>
      <c r="F3783" s="19">
        <v>28</v>
      </c>
      <c r="G3783" s="36">
        <v>45628</v>
      </c>
      <c r="H3783" s="19">
        <v>0</v>
      </c>
      <c r="I3783" s="19">
        <v>0</v>
      </c>
      <c r="J3783" s="19">
        <v>1938</v>
      </c>
      <c r="K3783" s="19" t="s">
        <v>163</v>
      </c>
      <c r="L3783" s="19">
        <v>1</v>
      </c>
      <c r="M3783" s="19">
        <v>431940</v>
      </c>
      <c r="N3783" s="19" t="s">
        <v>209</v>
      </c>
      <c r="O3783" s="19">
        <v>219740</v>
      </c>
      <c r="P3783" s="229">
        <v>45628.009421296294</v>
      </c>
      <c r="Q3783" s="19">
        <v>219.74</v>
      </c>
      <c r="R3783" s="19" t="s">
        <v>55</v>
      </c>
      <c r="S3783" s="62" t="s">
        <v>59</v>
      </c>
    </row>
    <row r="3784" spans="1:19" x14ac:dyDescent="0.25">
      <c r="A3784" s="62" t="s">
        <v>59</v>
      </c>
      <c r="B3784" s="19">
        <v>6991908</v>
      </c>
      <c r="C3784" s="19" t="s">
        <v>7566</v>
      </c>
      <c r="D3784" s="19">
        <v>377304</v>
      </c>
      <c r="E3784" s="19">
        <v>4595714</v>
      </c>
      <c r="F3784" s="19">
        <v>29</v>
      </c>
      <c r="G3784" s="36">
        <v>45628</v>
      </c>
      <c r="H3784" s="19">
        <v>0</v>
      </c>
      <c r="I3784" s="19">
        <v>1</v>
      </c>
      <c r="J3784" s="19">
        <v>0</v>
      </c>
      <c r="L3784" s="19">
        <v>1</v>
      </c>
      <c r="O3784" s="19">
        <v>2415383</v>
      </c>
      <c r="P3784" s="229">
        <v>45628.037372685183</v>
      </c>
      <c r="Q3784" s="19">
        <v>2415.3829999999998</v>
      </c>
      <c r="R3784" s="19" t="s">
        <v>55</v>
      </c>
      <c r="S3784" s="62" t="s">
        <v>59</v>
      </c>
    </row>
    <row r="3785" spans="1:19" x14ac:dyDescent="0.25">
      <c r="A3785" s="62" t="s">
        <v>59</v>
      </c>
      <c r="B3785" s="19">
        <v>6991908</v>
      </c>
      <c r="C3785" s="19" t="s">
        <v>7566</v>
      </c>
      <c r="D3785" s="19">
        <v>377304</v>
      </c>
      <c r="E3785" s="19">
        <v>4595714</v>
      </c>
      <c r="F3785" s="19">
        <v>30</v>
      </c>
      <c r="G3785" s="36">
        <v>45628</v>
      </c>
      <c r="H3785" s="19">
        <v>0</v>
      </c>
      <c r="I3785" s="19">
        <v>0</v>
      </c>
      <c r="J3785" s="19">
        <v>1934</v>
      </c>
      <c r="K3785" s="19" t="s">
        <v>160</v>
      </c>
      <c r="L3785" s="19">
        <v>1</v>
      </c>
      <c r="O3785" s="19">
        <v>232017</v>
      </c>
      <c r="P3785" s="229">
        <v>45628.04005787037</v>
      </c>
      <c r="Q3785" s="19">
        <v>232.017</v>
      </c>
      <c r="R3785" s="19" t="s">
        <v>55</v>
      </c>
      <c r="S3785" s="62" t="s">
        <v>59</v>
      </c>
    </row>
    <row r="3786" spans="1:19" x14ac:dyDescent="0.25">
      <c r="A3786" s="62" t="s">
        <v>59</v>
      </c>
      <c r="B3786" s="19">
        <v>6991908</v>
      </c>
      <c r="C3786" s="19" t="s">
        <v>7566</v>
      </c>
      <c r="D3786" s="19">
        <v>377304</v>
      </c>
      <c r="E3786" s="19">
        <v>4595714</v>
      </c>
      <c r="F3786" s="19">
        <v>31</v>
      </c>
      <c r="G3786" s="36">
        <v>45628</v>
      </c>
      <c r="H3786" s="19">
        <v>0</v>
      </c>
      <c r="I3786" s="19">
        <v>1</v>
      </c>
      <c r="J3786" s="19">
        <v>0</v>
      </c>
      <c r="L3786" s="19">
        <v>1</v>
      </c>
      <c r="O3786" s="19">
        <v>937910</v>
      </c>
      <c r="P3786" s="229">
        <v>45628.05091435185</v>
      </c>
      <c r="Q3786" s="19">
        <v>937.91</v>
      </c>
      <c r="R3786" s="19" t="s">
        <v>55</v>
      </c>
      <c r="S3786" s="62" t="s">
        <v>59</v>
      </c>
    </row>
    <row r="3787" spans="1:19" x14ac:dyDescent="0.25">
      <c r="A3787" s="62" t="s">
        <v>59</v>
      </c>
      <c r="B3787" s="19">
        <v>6991908</v>
      </c>
      <c r="C3787" s="19" t="s">
        <v>7566</v>
      </c>
      <c r="D3787" s="19">
        <v>377304</v>
      </c>
      <c r="E3787" s="19">
        <v>4595714</v>
      </c>
      <c r="F3787" s="19">
        <v>32</v>
      </c>
      <c r="G3787" s="36">
        <v>45628</v>
      </c>
      <c r="H3787" s="19">
        <v>0</v>
      </c>
      <c r="I3787" s="19">
        <v>0</v>
      </c>
      <c r="J3787" s="19">
        <v>1933</v>
      </c>
      <c r="K3787" s="19" t="s">
        <v>167</v>
      </c>
      <c r="L3787" s="19">
        <v>1</v>
      </c>
      <c r="O3787" s="19">
        <v>3623413</v>
      </c>
      <c r="P3787" s="229">
        <v>45628.092858796299</v>
      </c>
      <c r="Q3787" s="19">
        <v>3623.413</v>
      </c>
      <c r="R3787" s="19" t="s">
        <v>55</v>
      </c>
      <c r="S3787" s="62" t="s">
        <v>59</v>
      </c>
    </row>
    <row r="3788" spans="1:19" x14ac:dyDescent="0.25">
      <c r="A3788" s="62" t="s">
        <v>59</v>
      </c>
      <c r="B3788" s="19">
        <v>6991908</v>
      </c>
      <c r="C3788" s="19" t="s">
        <v>7566</v>
      </c>
      <c r="D3788" s="19">
        <v>377304</v>
      </c>
      <c r="E3788" s="19">
        <v>4595714</v>
      </c>
      <c r="F3788" s="19">
        <v>33</v>
      </c>
      <c r="G3788" s="36">
        <v>45628</v>
      </c>
      <c r="H3788" s="19">
        <v>0</v>
      </c>
      <c r="I3788" s="19">
        <v>1</v>
      </c>
      <c r="J3788" s="19">
        <v>0</v>
      </c>
      <c r="L3788" s="19">
        <v>1</v>
      </c>
      <c r="O3788" s="19">
        <v>4125670</v>
      </c>
      <c r="P3788" s="229">
        <v>45628.140601851854</v>
      </c>
      <c r="Q3788" s="19">
        <v>4125.67</v>
      </c>
      <c r="R3788" s="19" t="s">
        <v>55</v>
      </c>
      <c r="S3788" s="62" t="s">
        <v>59</v>
      </c>
    </row>
    <row r="3789" spans="1:19" x14ac:dyDescent="0.25">
      <c r="A3789" s="62" t="s">
        <v>59</v>
      </c>
      <c r="B3789" s="19">
        <v>6991908</v>
      </c>
      <c r="C3789" s="19" t="s">
        <v>7566</v>
      </c>
      <c r="D3789" s="19">
        <v>377304</v>
      </c>
      <c r="E3789" s="19">
        <v>4595714</v>
      </c>
      <c r="F3789" s="19">
        <v>34</v>
      </c>
      <c r="G3789" s="36">
        <v>45628</v>
      </c>
      <c r="H3789" s="19">
        <v>0</v>
      </c>
      <c r="I3789" s="19">
        <v>0</v>
      </c>
      <c r="J3789" s="19">
        <v>-3</v>
      </c>
      <c r="K3789" s="19" t="s">
        <v>185</v>
      </c>
      <c r="L3789" s="19">
        <v>1</v>
      </c>
      <c r="O3789" s="19">
        <v>8160</v>
      </c>
      <c r="P3789" s="229">
        <v>45628.140706018516</v>
      </c>
      <c r="Q3789" s="19">
        <v>8.16</v>
      </c>
      <c r="R3789" s="19" t="s">
        <v>55</v>
      </c>
      <c r="S3789" s="62" t="s">
        <v>59</v>
      </c>
    </row>
    <row r="3790" spans="1:19" x14ac:dyDescent="0.25">
      <c r="A3790" s="62" t="s">
        <v>59</v>
      </c>
      <c r="B3790" s="19">
        <v>6991908</v>
      </c>
      <c r="C3790" s="19" t="s">
        <v>7566</v>
      </c>
      <c r="D3790" s="19">
        <v>377304</v>
      </c>
      <c r="E3790" s="19">
        <v>4595714</v>
      </c>
      <c r="F3790" s="19">
        <v>35</v>
      </c>
      <c r="G3790" s="36">
        <v>45628</v>
      </c>
      <c r="H3790" s="19">
        <v>1</v>
      </c>
      <c r="I3790" s="19">
        <v>0</v>
      </c>
      <c r="J3790" s="19">
        <v>0</v>
      </c>
      <c r="L3790" s="19">
        <v>1</v>
      </c>
      <c r="M3790" s="19">
        <v>4177085</v>
      </c>
      <c r="N3790" s="19" t="s">
        <v>211</v>
      </c>
      <c r="O3790" s="19">
        <v>279460</v>
      </c>
      <c r="P3790" s="229">
        <v>45628.143935185188</v>
      </c>
      <c r="Q3790" s="19">
        <v>279.45999999999998</v>
      </c>
      <c r="R3790" s="19" t="s">
        <v>55</v>
      </c>
      <c r="S3790" s="62" t="s">
        <v>59</v>
      </c>
    </row>
    <row r="3791" spans="1:19" x14ac:dyDescent="0.25">
      <c r="A3791" s="62" t="s">
        <v>59</v>
      </c>
      <c r="B3791" s="19">
        <v>6991908</v>
      </c>
      <c r="C3791" s="19" t="s">
        <v>7566</v>
      </c>
      <c r="D3791" s="19">
        <v>377304</v>
      </c>
      <c r="E3791" s="19">
        <v>4595714</v>
      </c>
      <c r="F3791" s="19">
        <v>36</v>
      </c>
      <c r="G3791" s="36">
        <v>45628</v>
      </c>
      <c r="H3791" s="19">
        <v>0</v>
      </c>
      <c r="I3791" s="19">
        <v>0</v>
      </c>
      <c r="J3791" s="19">
        <v>1938</v>
      </c>
      <c r="K3791" s="19" t="s">
        <v>163</v>
      </c>
      <c r="L3791" s="19">
        <v>1</v>
      </c>
      <c r="M3791" s="19">
        <v>4177085</v>
      </c>
      <c r="N3791" s="19" t="s">
        <v>211</v>
      </c>
      <c r="O3791" s="19">
        <v>156143</v>
      </c>
      <c r="P3791" s="229">
        <v>45628.145740740743</v>
      </c>
      <c r="Q3791" s="19">
        <v>156.143</v>
      </c>
      <c r="R3791" s="19" t="s">
        <v>55</v>
      </c>
      <c r="S3791" s="62" t="s">
        <v>59</v>
      </c>
    </row>
    <row r="3792" spans="1:19" x14ac:dyDescent="0.25">
      <c r="A3792" s="62" t="s">
        <v>59</v>
      </c>
      <c r="B3792" s="19">
        <v>6991908</v>
      </c>
      <c r="C3792" s="19" t="s">
        <v>7566</v>
      </c>
      <c r="D3792" s="19">
        <v>377304</v>
      </c>
      <c r="E3792" s="19">
        <v>4595714</v>
      </c>
      <c r="F3792" s="19">
        <v>37</v>
      </c>
      <c r="G3792" s="36">
        <v>45628</v>
      </c>
      <c r="H3792" s="19">
        <v>0</v>
      </c>
      <c r="I3792" s="19">
        <v>1</v>
      </c>
      <c r="J3792" s="19">
        <v>0</v>
      </c>
      <c r="L3792" s="19">
        <v>1</v>
      </c>
      <c r="O3792" s="19">
        <v>1827614</v>
      </c>
      <c r="P3792" s="229">
        <v>45628.166898148149</v>
      </c>
      <c r="Q3792" s="19">
        <v>1827.614</v>
      </c>
      <c r="R3792" s="19" t="s">
        <v>55</v>
      </c>
      <c r="S3792" s="62" t="s">
        <v>59</v>
      </c>
    </row>
    <row r="3793" spans="1:19" x14ac:dyDescent="0.25">
      <c r="A3793" s="62" t="s">
        <v>59</v>
      </c>
      <c r="B3793" s="19">
        <v>6991908</v>
      </c>
      <c r="C3793" s="19" t="s">
        <v>7566</v>
      </c>
      <c r="D3793" s="19">
        <v>377304</v>
      </c>
      <c r="E3793" s="19">
        <v>4595714</v>
      </c>
      <c r="F3793" s="19">
        <v>38</v>
      </c>
      <c r="G3793" s="36">
        <v>45628</v>
      </c>
      <c r="H3793" s="19">
        <v>0</v>
      </c>
      <c r="I3793" s="19">
        <v>0</v>
      </c>
      <c r="J3793" s="19">
        <v>0</v>
      </c>
      <c r="L3793" s="19">
        <v>2</v>
      </c>
      <c r="O3793" s="19">
        <v>0</v>
      </c>
      <c r="P3793" s="229">
        <v>45628.166898148149</v>
      </c>
      <c r="Q3793" s="19">
        <v>0</v>
      </c>
      <c r="R3793" s="19" t="s">
        <v>55</v>
      </c>
      <c r="S3793" s="62" t="s">
        <v>59</v>
      </c>
    </row>
    <row r="3794" spans="1:19" x14ac:dyDescent="0.25">
      <c r="A3794" s="62" t="s">
        <v>59</v>
      </c>
      <c r="B3794" s="19">
        <v>6991908</v>
      </c>
      <c r="C3794" s="19" t="s">
        <v>7566</v>
      </c>
      <c r="D3794" s="19">
        <v>377304</v>
      </c>
      <c r="E3794" s="19">
        <v>4595714</v>
      </c>
      <c r="F3794" s="19">
        <v>1</v>
      </c>
      <c r="G3794" s="36">
        <v>45630</v>
      </c>
      <c r="H3794" s="19">
        <v>0</v>
      </c>
      <c r="I3794" s="19">
        <v>0</v>
      </c>
      <c r="J3794" s="19">
        <v>0</v>
      </c>
      <c r="L3794" s="19">
        <v>0</v>
      </c>
      <c r="O3794" s="19">
        <v>3</v>
      </c>
      <c r="P3794" s="229">
        <v>45629.824236111112</v>
      </c>
      <c r="Q3794" s="19">
        <v>3.0000000000000001E-3</v>
      </c>
      <c r="R3794" s="19" t="s">
        <v>55</v>
      </c>
      <c r="S3794" s="62" t="s">
        <v>59</v>
      </c>
    </row>
    <row r="3795" spans="1:19" x14ac:dyDescent="0.25">
      <c r="A3795" s="62" t="s">
        <v>59</v>
      </c>
      <c r="B3795" s="19">
        <v>6991908</v>
      </c>
      <c r="C3795" s="19" t="s">
        <v>7566</v>
      </c>
      <c r="D3795" s="19">
        <v>377304</v>
      </c>
      <c r="E3795" s="19">
        <v>4595714</v>
      </c>
      <c r="F3795" s="19">
        <v>2</v>
      </c>
      <c r="G3795" s="36">
        <v>45630</v>
      </c>
      <c r="H3795" s="19">
        <v>0</v>
      </c>
      <c r="I3795" s="19">
        <v>0</v>
      </c>
      <c r="J3795" s="19">
        <v>0</v>
      </c>
      <c r="L3795" s="19">
        <v>1</v>
      </c>
      <c r="O3795" s="19">
        <v>6127</v>
      </c>
      <c r="P3795" s="229">
        <v>45629.824305555558</v>
      </c>
      <c r="Q3795" s="19">
        <v>6.1269999999999998</v>
      </c>
      <c r="R3795" s="19" t="s">
        <v>55</v>
      </c>
      <c r="S3795" s="62" t="s">
        <v>59</v>
      </c>
    </row>
    <row r="3796" spans="1:19" x14ac:dyDescent="0.25">
      <c r="A3796" s="62" t="s">
        <v>59</v>
      </c>
      <c r="B3796" s="19">
        <v>6991908</v>
      </c>
      <c r="C3796" s="19" t="s">
        <v>7566</v>
      </c>
      <c r="D3796" s="19">
        <v>377304</v>
      </c>
      <c r="E3796" s="19">
        <v>4595714</v>
      </c>
      <c r="F3796" s="19">
        <v>3</v>
      </c>
      <c r="G3796" s="36">
        <v>45630</v>
      </c>
      <c r="H3796" s="19">
        <v>0</v>
      </c>
      <c r="I3796" s="19">
        <v>1</v>
      </c>
      <c r="J3796" s="19">
        <v>0</v>
      </c>
      <c r="L3796" s="19">
        <v>1</v>
      </c>
      <c r="O3796" s="19">
        <v>796383</v>
      </c>
      <c r="P3796" s="229">
        <v>45629.833518518521</v>
      </c>
      <c r="Q3796" s="19">
        <v>796.38300000000004</v>
      </c>
      <c r="R3796" s="19" t="s">
        <v>55</v>
      </c>
      <c r="S3796" s="62" t="s">
        <v>59</v>
      </c>
    </row>
    <row r="3797" spans="1:19" x14ac:dyDescent="0.25">
      <c r="A3797" s="62" t="s">
        <v>59</v>
      </c>
      <c r="B3797" s="19">
        <v>6991908</v>
      </c>
      <c r="C3797" s="19" t="s">
        <v>7566</v>
      </c>
      <c r="D3797" s="19">
        <v>377304</v>
      </c>
      <c r="E3797" s="19">
        <v>4595714</v>
      </c>
      <c r="F3797" s="19">
        <v>4</v>
      </c>
      <c r="G3797" s="36">
        <v>45630</v>
      </c>
      <c r="H3797" s="19">
        <v>0</v>
      </c>
      <c r="I3797" s="19">
        <v>0</v>
      </c>
      <c r="J3797" s="19">
        <v>1931</v>
      </c>
      <c r="K3797" s="19" t="s">
        <v>168</v>
      </c>
      <c r="L3797" s="19">
        <v>1</v>
      </c>
      <c r="O3797" s="19">
        <v>4140300</v>
      </c>
      <c r="P3797" s="229">
        <v>45629.88144675926</v>
      </c>
      <c r="Q3797" s="19">
        <v>4140.3</v>
      </c>
      <c r="R3797" s="19" t="s">
        <v>55</v>
      </c>
      <c r="S3797" s="62" t="s">
        <v>59</v>
      </c>
    </row>
    <row r="3798" spans="1:19" x14ac:dyDescent="0.25">
      <c r="A3798" s="62" t="s">
        <v>59</v>
      </c>
      <c r="B3798" s="19">
        <v>6991908</v>
      </c>
      <c r="C3798" s="19" t="s">
        <v>7566</v>
      </c>
      <c r="D3798" s="19">
        <v>377304</v>
      </c>
      <c r="E3798" s="19">
        <v>4595714</v>
      </c>
      <c r="F3798" s="19">
        <v>5</v>
      </c>
      <c r="G3798" s="36">
        <v>45630</v>
      </c>
      <c r="H3798" s="19">
        <v>0</v>
      </c>
      <c r="I3798" s="19">
        <v>1</v>
      </c>
      <c r="J3798" s="19">
        <v>0</v>
      </c>
      <c r="L3798" s="19">
        <v>1</v>
      </c>
      <c r="O3798" s="19">
        <v>849193</v>
      </c>
      <c r="P3798" s="229">
        <v>45629.891273148147</v>
      </c>
      <c r="Q3798" s="19">
        <v>849.19299999999998</v>
      </c>
      <c r="R3798" s="19" t="s">
        <v>55</v>
      </c>
      <c r="S3798" s="62" t="s">
        <v>59</v>
      </c>
    </row>
    <row r="3799" spans="1:19" x14ac:dyDescent="0.25">
      <c r="A3799" s="62" t="s">
        <v>59</v>
      </c>
      <c r="B3799" s="19">
        <v>6991908</v>
      </c>
      <c r="C3799" s="19" t="s">
        <v>7566</v>
      </c>
      <c r="D3799" s="19">
        <v>377304</v>
      </c>
      <c r="E3799" s="19">
        <v>4595714</v>
      </c>
      <c r="F3799" s="19">
        <v>6</v>
      </c>
      <c r="G3799" s="36">
        <v>45630</v>
      </c>
      <c r="H3799" s="19">
        <v>1</v>
      </c>
      <c r="I3799" s="19">
        <v>0</v>
      </c>
      <c r="J3799" s="19">
        <v>0</v>
      </c>
      <c r="L3799" s="19">
        <v>1</v>
      </c>
      <c r="M3799" s="19">
        <v>431940</v>
      </c>
      <c r="N3799" s="19" t="s">
        <v>209</v>
      </c>
      <c r="O3799" s="19">
        <v>1036480</v>
      </c>
      <c r="P3799" s="229">
        <v>45629.903263888889</v>
      </c>
      <c r="Q3799" s="19">
        <v>1036.48</v>
      </c>
      <c r="R3799" s="19" t="s">
        <v>55</v>
      </c>
      <c r="S3799" s="62" t="s">
        <v>59</v>
      </c>
    </row>
    <row r="3800" spans="1:19" x14ac:dyDescent="0.25">
      <c r="A3800" s="62" t="s">
        <v>59</v>
      </c>
      <c r="B3800" s="19">
        <v>6991908</v>
      </c>
      <c r="C3800" s="19" t="s">
        <v>7566</v>
      </c>
      <c r="D3800" s="19">
        <v>377304</v>
      </c>
      <c r="E3800" s="19">
        <v>4595714</v>
      </c>
      <c r="F3800" s="19">
        <v>7</v>
      </c>
      <c r="G3800" s="36">
        <v>45630</v>
      </c>
      <c r="H3800" s="19">
        <v>0</v>
      </c>
      <c r="I3800" s="19">
        <v>0</v>
      </c>
      <c r="J3800" s="19">
        <v>1938</v>
      </c>
      <c r="K3800" s="19" t="s">
        <v>163</v>
      </c>
      <c r="L3800" s="19">
        <v>1</v>
      </c>
      <c r="M3800" s="19">
        <v>431940</v>
      </c>
      <c r="N3800" s="19" t="s">
        <v>209</v>
      </c>
      <c r="O3800" s="19">
        <v>270474</v>
      </c>
      <c r="P3800" s="229">
        <v>45629.906400462962</v>
      </c>
      <c r="Q3800" s="19">
        <v>270.47399999999999</v>
      </c>
      <c r="R3800" s="19" t="s">
        <v>55</v>
      </c>
      <c r="S3800" s="62" t="s">
        <v>59</v>
      </c>
    </row>
    <row r="3801" spans="1:19" x14ac:dyDescent="0.25">
      <c r="A3801" s="62" t="s">
        <v>59</v>
      </c>
      <c r="B3801" s="19">
        <v>6991908</v>
      </c>
      <c r="C3801" s="19" t="s">
        <v>7566</v>
      </c>
      <c r="D3801" s="19">
        <v>377304</v>
      </c>
      <c r="E3801" s="19">
        <v>4595714</v>
      </c>
      <c r="F3801" s="19">
        <v>8</v>
      </c>
      <c r="G3801" s="36">
        <v>45630</v>
      </c>
      <c r="H3801" s="19">
        <v>0</v>
      </c>
      <c r="I3801" s="19">
        <v>1</v>
      </c>
      <c r="J3801" s="19">
        <v>0</v>
      </c>
      <c r="L3801" s="19">
        <v>1</v>
      </c>
      <c r="O3801" s="19">
        <v>890440</v>
      </c>
      <c r="P3801" s="229">
        <v>45629.916701388887</v>
      </c>
      <c r="Q3801" s="19">
        <v>890.44</v>
      </c>
      <c r="R3801" s="19" t="s">
        <v>55</v>
      </c>
      <c r="S3801" s="62" t="s">
        <v>59</v>
      </c>
    </row>
    <row r="3802" spans="1:19" x14ac:dyDescent="0.25">
      <c r="A3802" s="62" t="s">
        <v>59</v>
      </c>
      <c r="B3802" s="19">
        <v>6991908</v>
      </c>
      <c r="C3802" s="19" t="s">
        <v>7566</v>
      </c>
      <c r="D3802" s="19">
        <v>377304</v>
      </c>
      <c r="E3802" s="19">
        <v>4595714</v>
      </c>
      <c r="F3802" s="19">
        <v>9</v>
      </c>
      <c r="G3802" s="36">
        <v>45630</v>
      </c>
      <c r="H3802" s="19">
        <v>0</v>
      </c>
      <c r="I3802" s="19">
        <v>0</v>
      </c>
      <c r="J3802" s="19">
        <v>1934</v>
      </c>
      <c r="K3802" s="19" t="s">
        <v>160</v>
      </c>
      <c r="L3802" s="19">
        <v>1</v>
      </c>
      <c r="O3802" s="19">
        <v>226580</v>
      </c>
      <c r="P3802" s="229">
        <v>45629.919328703705</v>
      </c>
      <c r="Q3802" s="19">
        <v>226.58</v>
      </c>
      <c r="R3802" s="19" t="s">
        <v>55</v>
      </c>
      <c r="S3802" s="62" t="s">
        <v>59</v>
      </c>
    </row>
    <row r="3803" spans="1:19" x14ac:dyDescent="0.25">
      <c r="A3803" s="62" t="s">
        <v>59</v>
      </c>
      <c r="B3803" s="19">
        <v>6991908</v>
      </c>
      <c r="C3803" s="19" t="s">
        <v>7566</v>
      </c>
      <c r="D3803" s="19">
        <v>377304</v>
      </c>
      <c r="E3803" s="19">
        <v>4595714</v>
      </c>
      <c r="F3803" s="19">
        <v>10</v>
      </c>
      <c r="G3803" s="36">
        <v>45630</v>
      </c>
      <c r="H3803" s="19">
        <v>0</v>
      </c>
      <c r="I3803" s="19">
        <v>1</v>
      </c>
      <c r="J3803" s="19">
        <v>0</v>
      </c>
      <c r="L3803" s="19">
        <v>1</v>
      </c>
      <c r="O3803" s="19">
        <v>4321830</v>
      </c>
      <c r="P3803" s="229">
        <v>45629.969351851854</v>
      </c>
      <c r="Q3803" s="19">
        <v>4321.83</v>
      </c>
      <c r="R3803" s="19" t="s">
        <v>55</v>
      </c>
      <c r="S3803" s="62" t="s">
        <v>59</v>
      </c>
    </row>
    <row r="3804" spans="1:19" x14ac:dyDescent="0.25">
      <c r="A3804" s="62" t="s">
        <v>59</v>
      </c>
      <c r="B3804" s="19">
        <v>6991908</v>
      </c>
      <c r="C3804" s="19" t="s">
        <v>7566</v>
      </c>
      <c r="D3804" s="19">
        <v>377304</v>
      </c>
      <c r="E3804" s="19">
        <v>4595714</v>
      </c>
      <c r="F3804" s="19">
        <v>11</v>
      </c>
      <c r="G3804" s="36">
        <v>45630</v>
      </c>
      <c r="H3804" s="19">
        <v>0</v>
      </c>
      <c r="I3804" s="19">
        <v>0</v>
      </c>
      <c r="J3804" s="19">
        <v>1934</v>
      </c>
      <c r="K3804" s="19" t="s">
        <v>160</v>
      </c>
      <c r="L3804" s="19">
        <v>1</v>
      </c>
      <c r="O3804" s="19">
        <v>644166</v>
      </c>
      <c r="P3804" s="229">
        <v>45629.976805555554</v>
      </c>
      <c r="Q3804" s="19">
        <v>644.16600000000005</v>
      </c>
      <c r="R3804" s="19" t="s">
        <v>55</v>
      </c>
      <c r="S3804" s="62" t="s">
        <v>59</v>
      </c>
    </row>
    <row r="3805" spans="1:19" x14ac:dyDescent="0.25">
      <c r="A3805" s="62" t="s">
        <v>59</v>
      </c>
      <c r="B3805" s="19">
        <v>6991908</v>
      </c>
      <c r="C3805" s="19" t="s">
        <v>7566</v>
      </c>
      <c r="D3805" s="19">
        <v>377304</v>
      </c>
      <c r="E3805" s="19">
        <v>4595714</v>
      </c>
      <c r="F3805" s="19">
        <v>12</v>
      </c>
      <c r="G3805" s="36">
        <v>45630</v>
      </c>
      <c r="H3805" s="19">
        <v>0</v>
      </c>
      <c r="I3805" s="19">
        <v>1</v>
      </c>
      <c r="J3805" s="19">
        <v>0</v>
      </c>
      <c r="L3805" s="19">
        <v>1</v>
      </c>
      <c r="O3805" s="19">
        <v>3836740</v>
      </c>
      <c r="P3805" s="229">
        <v>45630.021203703705</v>
      </c>
      <c r="Q3805" s="19">
        <v>3836.74</v>
      </c>
      <c r="R3805" s="19" t="s">
        <v>55</v>
      </c>
      <c r="S3805" s="62" t="s">
        <v>59</v>
      </c>
    </row>
    <row r="3806" spans="1:19" x14ac:dyDescent="0.25">
      <c r="A3806" s="62" t="s">
        <v>59</v>
      </c>
      <c r="B3806" s="19">
        <v>6991908</v>
      </c>
      <c r="C3806" s="19" t="s">
        <v>7566</v>
      </c>
      <c r="D3806" s="19">
        <v>377304</v>
      </c>
      <c r="E3806" s="19">
        <v>4595714</v>
      </c>
      <c r="F3806" s="19">
        <v>13</v>
      </c>
      <c r="G3806" s="36">
        <v>45630</v>
      </c>
      <c r="H3806" s="19">
        <v>0</v>
      </c>
      <c r="I3806" s="19">
        <v>0</v>
      </c>
      <c r="J3806" s="19">
        <v>1934</v>
      </c>
      <c r="K3806" s="19" t="s">
        <v>160</v>
      </c>
      <c r="L3806" s="19">
        <v>1</v>
      </c>
      <c r="O3806" s="19">
        <v>165557</v>
      </c>
      <c r="P3806" s="229">
        <v>45630.023125</v>
      </c>
      <c r="Q3806" s="19">
        <v>165.55699999999999</v>
      </c>
      <c r="R3806" s="19" t="s">
        <v>55</v>
      </c>
      <c r="S3806" s="62" t="s">
        <v>59</v>
      </c>
    </row>
    <row r="3807" spans="1:19" x14ac:dyDescent="0.25">
      <c r="A3807" s="62" t="s">
        <v>59</v>
      </c>
      <c r="B3807" s="19">
        <v>6991908</v>
      </c>
      <c r="C3807" s="19" t="s">
        <v>7566</v>
      </c>
      <c r="D3807" s="19">
        <v>377304</v>
      </c>
      <c r="E3807" s="19">
        <v>4595714</v>
      </c>
      <c r="F3807" s="19">
        <v>14</v>
      </c>
      <c r="G3807" s="36">
        <v>45630</v>
      </c>
      <c r="H3807" s="19">
        <v>0</v>
      </c>
      <c r="I3807" s="19">
        <v>1</v>
      </c>
      <c r="J3807" s="19">
        <v>0</v>
      </c>
      <c r="L3807" s="19">
        <v>1</v>
      </c>
      <c r="O3807" s="19">
        <v>1610487</v>
      </c>
      <c r="P3807" s="229">
        <v>45630.041770833333</v>
      </c>
      <c r="Q3807" s="19">
        <v>1610.4870000000001</v>
      </c>
      <c r="R3807" s="19" t="s">
        <v>55</v>
      </c>
      <c r="S3807" s="62" t="s">
        <v>59</v>
      </c>
    </row>
    <row r="3808" spans="1:19" x14ac:dyDescent="0.25">
      <c r="A3808" s="62" t="s">
        <v>59</v>
      </c>
      <c r="B3808" s="19">
        <v>6991908</v>
      </c>
      <c r="C3808" s="19" t="s">
        <v>7566</v>
      </c>
      <c r="D3808" s="19">
        <v>377304</v>
      </c>
      <c r="E3808" s="19">
        <v>4595714</v>
      </c>
      <c r="F3808" s="19">
        <v>15</v>
      </c>
      <c r="G3808" s="36">
        <v>45630</v>
      </c>
      <c r="H3808" s="19">
        <v>0</v>
      </c>
      <c r="I3808" s="19">
        <v>0</v>
      </c>
      <c r="J3808" s="19">
        <v>1933</v>
      </c>
      <c r="K3808" s="19" t="s">
        <v>167</v>
      </c>
      <c r="L3808" s="19">
        <v>1</v>
      </c>
      <c r="O3808" s="19">
        <v>3621433</v>
      </c>
      <c r="P3808" s="229">
        <v>45630.083680555559</v>
      </c>
      <c r="Q3808" s="19">
        <v>3621.433</v>
      </c>
      <c r="R3808" s="19" t="s">
        <v>55</v>
      </c>
      <c r="S3808" s="62" t="s">
        <v>59</v>
      </c>
    </row>
    <row r="3809" spans="1:19" x14ac:dyDescent="0.25">
      <c r="A3809" s="62" t="s">
        <v>59</v>
      </c>
      <c r="B3809" s="19">
        <v>6991908</v>
      </c>
      <c r="C3809" s="19" t="s">
        <v>7566</v>
      </c>
      <c r="D3809" s="19">
        <v>377304</v>
      </c>
      <c r="E3809" s="19">
        <v>4595714</v>
      </c>
      <c r="F3809" s="19">
        <v>16</v>
      </c>
      <c r="G3809" s="36">
        <v>45630</v>
      </c>
      <c r="H3809" s="19">
        <v>0</v>
      </c>
      <c r="I3809" s="19">
        <v>1</v>
      </c>
      <c r="J3809" s="19">
        <v>0</v>
      </c>
      <c r="L3809" s="19">
        <v>1</v>
      </c>
      <c r="O3809" s="19">
        <v>1134120</v>
      </c>
      <c r="P3809" s="229">
        <v>45630.096805555557</v>
      </c>
      <c r="Q3809" s="19">
        <v>1134.1199999999999</v>
      </c>
      <c r="R3809" s="19" t="s">
        <v>55</v>
      </c>
      <c r="S3809" s="62" t="s">
        <v>59</v>
      </c>
    </row>
    <row r="3810" spans="1:19" x14ac:dyDescent="0.25">
      <c r="A3810" s="62" t="s">
        <v>59</v>
      </c>
      <c r="B3810" s="19">
        <v>6991908</v>
      </c>
      <c r="C3810" s="19" t="s">
        <v>7566</v>
      </c>
      <c r="D3810" s="19">
        <v>377304</v>
      </c>
      <c r="E3810" s="19">
        <v>4595714</v>
      </c>
      <c r="F3810" s="19">
        <v>17</v>
      </c>
      <c r="G3810" s="36">
        <v>45630</v>
      </c>
      <c r="H3810" s="19">
        <v>0</v>
      </c>
      <c r="I3810" s="19">
        <v>0</v>
      </c>
      <c r="J3810" s="19">
        <v>1934</v>
      </c>
      <c r="K3810" s="19" t="s">
        <v>160</v>
      </c>
      <c r="L3810" s="19">
        <v>1</v>
      </c>
      <c r="O3810" s="19">
        <v>241647</v>
      </c>
      <c r="P3810" s="229">
        <v>45630.099606481483</v>
      </c>
      <c r="Q3810" s="19">
        <v>241.64699999999999</v>
      </c>
      <c r="R3810" s="19" t="s">
        <v>55</v>
      </c>
      <c r="S3810" s="62" t="s">
        <v>59</v>
      </c>
    </row>
    <row r="3811" spans="1:19" x14ac:dyDescent="0.25">
      <c r="A3811" s="62" t="s">
        <v>59</v>
      </c>
      <c r="B3811" s="19">
        <v>6991908</v>
      </c>
      <c r="C3811" s="19" t="s">
        <v>7566</v>
      </c>
      <c r="D3811" s="19">
        <v>377304</v>
      </c>
      <c r="E3811" s="19">
        <v>4595714</v>
      </c>
      <c r="F3811" s="19">
        <v>18</v>
      </c>
      <c r="G3811" s="36">
        <v>45630</v>
      </c>
      <c r="H3811" s="19">
        <v>0</v>
      </c>
      <c r="I3811" s="19">
        <v>1</v>
      </c>
      <c r="J3811" s="19">
        <v>0</v>
      </c>
      <c r="L3811" s="19">
        <v>1</v>
      </c>
      <c r="O3811" s="19">
        <v>1349013</v>
      </c>
      <c r="P3811" s="229">
        <v>45630.115219907406</v>
      </c>
      <c r="Q3811" s="19">
        <v>1349.0129999999999</v>
      </c>
      <c r="R3811" s="19" t="s">
        <v>55</v>
      </c>
      <c r="S3811" s="62" t="s">
        <v>59</v>
      </c>
    </row>
    <row r="3812" spans="1:19" x14ac:dyDescent="0.25">
      <c r="A3812" s="62" t="s">
        <v>59</v>
      </c>
      <c r="B3812" s="19">
        <v>6991908</v>
      </c>
      <c r="C3812" s="19" t="s">
        <v>7566</v>
      </c>
      <c r="D3812" s="19">
        <v>377304</v>
      </c>
      <c r="E3812" s="19">
        <v>4595714</v>
      </c>
      <c r="F3812" s="19">
        <v>19</v>
      </c>
      <c r="G3812" s="36">
        <v>45630</v>
      </c>
      <c r="H3812" s="19">
        <v>0</v>
      </c>
      <c r="I3812" s="19">
        <v>0</v>
      </c>
      <c r="J3812" s="19">
        <v>1934</v>
      </c>
      <c r="K3812" s="19" t="s">
        <v>160</v>
      </c>
      <c r="L3812" s="19">
        <v>1</v>
      </c>
      <c r="O3812" s="19">
        <v>69487</v>
      </c>
      <c r="P3812" s="229">
        <v>45630.116018518522</v>
      </c>
      <c r="Q3812" s="19">
        <v>69.486999999999995</v>
      </c>
      <c r="R3812" s="19" t="s">
        <v>55</v>
      </c>
      <c r="S3812" s="62" t="s">
        <v>59</v>
      </c>
    </row>
    <row r="3813" spans="1:19" x14ac:dyDescent="0.25">
      <c r="A3813" s="62" t="s">
        <v>59</v>
      </c>
      <c r="B3813" s="19">
        <v>6991908</v>
      </c>
      <c r="C3813" s="19" t="s">
        <v>7566</v>
      </c>
      <c r="D3813" s="19">
        <v>377304</v>
      </c>
      <c r="E3813" s="19">
        <v>4595714</v>
      </c>
      <c r="F3813" s="19">
        <v>20</v>
      </c>
      <c r="G3813" s="36">
        <v>45630</v>
      </c>
      <c r="H3813" s="19">
        <v>0</v>
      </c>
      <c r="I3813" s="19">
        <v>1</v>
      </c>
      <c r="J3813" s="19">
        <v>0</v>
      </c>
      <c r="L3813" s="19">
        <v>1</v>
      </c>
      <c r="O3813" s="19">
        <v>3748846</v>
      </c>
      <c r="P3813" s="229">
        <v>45630.159409722219</v>
      </c>
      <c r="Q3813" s="19">
        <v>3748.846</v>
      </c>
      <c r="R3813" s="19" t="s">
        <v>55</v>
      </c>
      <c r="S3813" s="62" t="s">
        <v>59</v>
      </c>
    </row>
    <row r="3814" spans="1:19" x14ac:dyDescent="0.25">
      <c r="A3814" s="62" t="s">
        <v>59</v>
      </c>
      <c r="B3814" s="19">
        <v>6991908</v>
      </c>
      <c r="C3814" s="19" t="s">
        <v>7566</v>
      </c>
      <c r="D3814" s="19">
        <v>377304</v>
      </c>
      <c r="E3814" s="19">
        <v>4595714</v>
      </c>
      <c r="F3814" s="19">
        <v>21</v>
      </c>
      <c r="G3814" s="36">
        <v>45630</v>
      </c>
      <c r="H3814" s="19">
        <v>0</v>
      </c>
      <c r="I3814" s="19">
        <v>0</v>
      </c>
      <c r="J3814" s="19">
        <v>1934</v>
      </c>
      <c r="K3814" s="19" t="s">
        <v>160</v>
      </c>
      <c r="L3814" s="19">
        <v>1</v>
      </c>
      <c r="O3814" s="19">
        <v>107374</v>
      </c>
      <c r="P3814" s="229">
        <v>45630.16064814815</v>
      </c>
      <c r="Q3814" s="19">
        <v>107.374</v>
      </c>
      <c r="R3814" s="19" t="s">
        <v>55</v>
      </c>
      <c r="S3814" s="62" t="s">
        <v>59</v>
      </c>
    </row>
    <row r="3815" spans="1:19" x14ac:dyDescent="0.25">
      <c r="A3815" s="62" t="s">
        <v>59</v>
      </c>
      <c r="B3815" s="19">
        <v>6991908</v>
      </c>
      <c r="C3815" s="19" t="s">
        <v>7566</v>
      </c>
      <c r="D3815" s="19">
        <v>377304</v>
      </c>
      <c r="E3815" s="19">
        <v>4595714</v>
      </c>
      <c r="F3815" s="19">
        <v>22</v>
      </c>
      <c r="G3815" s="36">
        <v>45630</v>
      </c>
      <c r="H3815" s="19">
        <v>0</v>
      </c>
      <c r="I3815" s="19">
        <v>1</v>
      </c>
      <c r="J3815" s="19">
        <v>0</v>
      </c>
      <c r="L3815" s="19">
        <v>1</v>
      </c>
      <c r="O3815" s="19">
        <v>540526</v>
      </c>
      <c r="P3815" s="229">
        <v>45630.166909722226</v>
      </c>
      <c r="Q3815" s="19">
        <v>540.52599999999995</v>
      </c>
      <c r="R3815" s="19" t="s">
        <v>55</v>
      </c>
      <c r="S3815" s="62" t="s">
        <v>59</v>
      </c>
    </row>
    <row r="3816" spans="1:19" x14ac:dyDescent="0.25">
      <c r="A3816" s="62" t="s">
        <v>59</v>
      </c>
      <c r="B3816" s="19">
        <v>6991908</v>
      </c>
      <c r="C3816" s="19" t="s">
        <v>7566</v>
      </c>
      <c r="D3816" s="19">
        <v>377304</v>
      </c>
      <c r="E3816" s="19">
        <v>4595714</v>
      </c>
      <c r="F3816" s="19">
        <v>23</v>
      </c>
      <c r="G3816" s="36">
        <v>45630</v>
      </c>
      <c r="H3816" s="19">
        <v>0</v>
      </c>
      <c r="I3816" s="19">
        <v>0</v>
      </c>
      <c r="J3816" s="19">
        <v>0</v>
      </c>
      <c r="L3816" s="19">
        <v>2</v>
      </c>
      <c r="O3816" s="19">
        <v>0</v>
      </c>
      <c r="P3816" s="229">
        <v>45630.166909722226</v>
      </c>
      <c r="Q3816" s="19">
        <v>0</v>
      </c>
      <c r="R3816" s="19" t="s">
        <v>55</v>
      </c>
      <c r="S3816" s="62" t="s">
        <v>59</v>
      </c>
    </row>
    <row r="3817" spans="1:19" x14ac:dyDescent="0.25">
      <c r="A3817" s="62" t="s">
        <v>59</v>
      </c>
      <c r="B3817" s="19">
        <v>6991908</v>
      </c>
      <c r="C3817" s="19" t="s">
        <v>7566</v>
      </c>
      <c r="D3817" s="19">
        <v>377304</v>
      </c>
      <c r="E3817" s="19">
        <v>4595714</v>
      </c>
      <c r="F3817" s="19">
        <v>1</v>
      </c>
      <c r="G3817" s="36">
        <v>45631</v>
      </c>
      <c r="H3817" s="19">
        <v>0</v>
      </c>
      <c r="I3817" s="19">
        <v>0</v>
      </c>
      <c r="J3817" s="19">
        <v>0</v>
      </c>
      <c r="L3817" s="19">
        <v>0</v>
      </c>
      <c r="O3817" s="19">
        <v>3</v>
      </c>
      <c r="P3817" s="229">
        <v>45630.825486111113</v>
      </c>
      <c r="Q3817" s="19">
        <v>3.0000000000000001E-3</v>
      </c>
      <c r="R3817" s="19" t="s">
        <v>55</v>
      </c>
      <c r="S3817" s="62" t="s">
        <v>59</v>
      </c>
    </row>
    <row r="3818" spans="1:19" x14ac:dyDescent="0.25">
      <c r="A3818" s="62" t="s">
        <v>59</v>
      </c>
      <c r="B3818" s="19">
        <v>6991908</v>
      </c>
      <c r="C3818" s="19" t="s">
        <v>7566</v>
      </c>
      <c r="D3818" s="19">
        <v>377304</v>
      </c>
      <c r="E3818" s="19">
        <v>4595714</v>
      </c>
      <c r="F3818" s="19">
        <v>2</v>
      </c>
      <c r="G3818" s="36">
        <v>45631</v>
      </c>
      <c r="H3818" s="19">
        <v>0</v>
      </c>
      <c r="I3818" s="19">
        <v>0</v>
      </c>
      <c r="J3818" s="19">
        <v>0</v>
      </c>
      <c r="L3818" s="19">
        <v>1</v>
      </c>
      <c r="O3818" s="19">
        <v>7693</v>
      </c>
      <c r="P3818" s="229">
        <v>45630.825578703705</v>
      </c>
      <c r="Q3818" s="19">
        <v>7.6929999999999996</v>
      </c>
      <c r="R3818" s="19" t="s">
        <v>55</v>
      </c>
      <c r="S3818" s="62" t="s">
        <v>59</v>
      </c>
    </row>
    <row r="3819" spans="1:19" x14ac:dyDescent="0.25">
      <c r="A3819" s="62" t="s">
        <v>59</v>
      </c>
      <c r="B3819" s="19">
        <v>6991908</v>
      </c>
      <c r="C3819" s="19" t="s">
        <v>7566</v>
      </c>
      <c r="D3819" s="19">
        <v>377304</v>
      </c>
      <c r="E3819" s="19">
        <v>4595714</v>
      </c>
      <c r="F3819" s="19">
        <v>3</v>
      </c>
      <c r="G3819" s="36">
        <v>45631</v>
      </c>
      <c r="H3819" s="19">
        <v>0</v>
      </c>
      <c r="I3819" s="19">
        <v>1</v>
      </c>
      <c r="J3819" s="19">
        <v>0</v>
      </c>
      <c r="L3819" s="19">
        <v>1</v>
      </c>
      <c r="O3819" s="19">
        <v>705487</v>
      </c>
      <c r="P3819" s="229">
        <v>45630.833738425928</v>
      </c>
      <c r="Q3819" s="19">
        <v>705.48699999999997</v>
      </c>
      <c r="R3819" s="19" t="s">
        <v>55</v>
      </c>
      <c r="S3819" s="62" t="s">
        <v>59</v>
      </c>
    </row>
    <row r="3820" spans="1:19" x14ac:dyDescent="0.25">
      <c r="A3820" s="62" t="s">
        <v>59</v>
      </c>
      <c r="B3820" s="19">
        <v>6991908</v>
      </c>
      <c r="C3820" s="19" t="s">
        <v>7566</v>
      </c>
      <c r="D3820" s="19">
        <v>377304</v>
      </c>
      <c r="E3820" s="19">
        <v>4595714</v>
      </c>
      <c r="F3820" s="19">
        <v>4</v>
      </c>
      <c r="G3820" s="36">
        <v>45631</v>
      </c>
      <c r="H3820" s="19">
        <v>0</v>
      </c>
      <c r="I3820" s="19">
        <v>0</v>
      </c>
      <c r="J3820" s="19">
        <v>-3</v>
      </c>
      <c r="K3820" s="19" t="s">
        <v>185</v>
      </c>
      <c r="L3820" s="19">
        <v>1</v>
      </c>
      <c r="O3820" s="19">
        <v>12130</v>
      </c>
      <c r="P3820" s="229">
        <v>45630.833877314813</v>
      </c>
      <c r="Q3820" s="19">
        <v>12.13</v>
      </c>
      <c r="R3820" s="19" t="s">
        <v>55</v>
      </c>
      <c r="S3820" s="62" t="s">
        <v>59</v>
      </c>
    </row>
    <row r="3821" spans="1:19" x14ac:dyDescent="0.25">
      <c r="A3821" s="62" t="s">
        <v>59</v>
      </c>
      <c r="B3821" s="19">
        <v>6991908</v>
      </c>
      <c r="C3821" s="19" t="s">
        <v>7566</v>
      </c>
      <c r="D3821" s="19">
        <v>377304</v>
      </c>
      <c r="E3821" s="19">
        <v>4595714</v>
      </c>
      <c r="F3821" s="19">
        <v>5</v>
      </c>
      <c r="G3821" s="36">
        <v>45631</v>
      </c>
      <c r="H3821" s="19">
        <v>1</v>
      </c>
      <c r="I3821" s="19">
        <v>0</v>
      </c>
      <c r="J3821" s="19">
        <v>0</v>
      </c>
      <c r="L3821" s="19">
        <v>1</v>
      </c>
      <c r="M3821" s="19">
        <v>4010439</v>
      </c>
      <c r="N3821" s="19" t="s">
        <v>210</v>
      </c>
      <c r="O3821" s="19">
        <v>392457</v>
      </c>
      <c r="P3821" s="229">
        <v>45630.838425925926</v>
      </c>
      <c r="Q3821" s="19">
        <v>392.45699999999999</v>
      </c>
      <c r="R3821" s="19" t="s">
        <v>55</v>
      </c>
      <c r="S3821" s="62" t="s">
        <v>59</v>
      </c>
    </row>
    <row r="3822" spans="1:19" x14ac:dyDescent="0.25">
      <c r="A3822" s="62" t="s">
        <v>59</v>
      </c>
      <c r="B3822" s="19">
        <v>6991908</v>
      </c>
      <c r="C3822" s="19" t="s">
        <v>7566</v>
      </c>
      <c r="D3822" s="19">
        <v>377304</v>
      </c>
      <c r="E3822" s="19">
        <v>4595714</v>
      </c>
      <c r="F3822" s="19">
        <v>6</v>
      </c>
      <c r="G3822" s="36">
        <v>45631</v>
      </c>
      <c r="H3822" s="19">
        <v>0</v>
      </c>
      <c r="I3822" s="19">
        <v>0</v>
      </c>
      <c r="J3822" s="19">
        <v>1938</v>
      </c>
      <c r="K3822" s="19" t="s">
        <v>163</v>
      </c>
      <c r="L3822" s="19">
        <v>1</v>
      </c>
      <c r="M3822" s="19">
        <v>4010439</v>
      </c>
      <c r="N3822" s="19" t="s">
        <v>210</v>
      </c>
      <c r="O3822" s="19">
        <v>222470</v>
      </c>
      <c r="P3822" s="229">
        <v>45630.840995370374</v>
      </c>
      <c r="Q3822" s="19">
        <v>222.47</v>
      </c>
      <c r="R3822" s="19" t="s">
        <v>55</v>
      </c>
      <c r="S3822" s="62" t="s">
        <v>59</v>
      </c>
    </row>
    <row r="3823" spans="1:19" x14ac:dyDescent="0.25">
      <c r="A3823" s="62" t="s">
        <v>59</v>
      </c>
      <c r="B3823" s="19">
        <v>6991908</v>
      </c>
      <c r="C3823" s="19" t="s">
        <v>7566</v>
      </c>
      <c r="D3823" s="19">
        <v>377304</v>
      </c>
      <c r="E3823" s="19">
        <v>4595714</v>
      </c>
      <c r="F3823" s="19">
        <v>7</v>
      </c>
      <c r="G3823" s="36">
        <v>45631</v>
      </c>
      <c r="H3823" s="19">
        <v>0</v>
      </c>
      <c r="I3823" s="19">
        <v>1</v>
      </c>
      <c r="J3823" s="19">
        <v>0</v>
      </c>
      <c r="L3823" s="19">
        <v>1</v>
      </c>
      <c r="O3823" s="19">
        <v>1146700</v>
      </c>
      <c r="P3823" s="229">
        <v>45630.854270833333</v>
      </c>
      <c r="Q3823" s="19">
        <v>1146.7</v>
      </c>
      <c r="R3823" s="19" t="s">
        <v>55</v>
      </c>
      <c r="S3823" s="62" t="s">
        <v>59</v>
      </c>
    </row>
    <row r="3824" spans="1:19" x14ac:dyDescent="0.25">
      <c r="A3824" s="62" t="s">
        <v>59</v>
      </c>
      <c r="B3824" s="19">
        <v>6991908</v>
      </c>
      <c r="C3824" s="19" t="s">
        <v>7566</v>
      </c>
      <c r="D3824" s="19">
        <v>377304</v>
      </c>
      <c r="E3824" s="19">
        <v>4595714</v>
      </c>
      <c r="F3824" s="19">
        <v>8</v>
      </c>
      <c r="G3824" s="36">
        <v>45631</v>
      </c>
      <c r="H3824" s="19">
        <v>0</v>
      </c>
      <c r="I3824" s="19">
        <v>0</v>
      </c>
      <c r="J3824" s="19">
        <v>1934</v>
      </c>
      <c r="K3824" s="19" t="s">
        <v>160</v>
      </c>
      <c r="L3824" s="19">
        <v>1</v>
      </c>
      <c r="O3824" s="19">
        <v>192613</v>
      </c>
      <c r="P3824" s="229">
        <v>45630.856504629628</v>
      </c>
      <c r="Q3824" s="19">
        <v>192.613</v>
      </c>
      <c r="R3824" s="19" t="s">
        <v>55</v>
      </c>
      <c r="S3824" s="62" t="s">
        <v>59</v>
      </c>
    </row>
    <row r="3825" spans="1:19" x14ac:dyDescent="0.25">
      <c r="A3825" s="62" t="s">
        <v>59</v>
      </c>
      <c r="B3825" s="19">
        <v>6991908</v>
      </c>
      <c r="C3825" s="19" t="s">
        <v>7566</v>
      </c>
      <c r="D3825" s="19">
        <v>377304</v>
      </c>
      <c r="E3825" s="19">
        <v>4595714</v>
      </c>
      <c r="F3825" s="19">
        <v>9</v>
      </c>
      <c r="G3825" s="36">
        <v>45631</v>
      </c>
      <c r="H3825" s="19">
        <v>0</v>
      </c>
      <c r="I3825" s="19">
        <v>1</v>
      </c>
      <c r="J3825" s="19">
        <v>0</v>
      </c>
      <c r="L3825" s="19">
        <v>1</v>
      </c>
      <c r="O3825" s="19">
        <v>2181677</v>
      </c>
      <c r="P3825" s="229">
        <v>45630.881747685184</v>
      </c>
      <c r="Q3825" s="19">
        <v>2181.6770000000001</v>
      </c>
      <c r="R3825" s="19" t="s">
        <v>55</v>
      </c>
      <c r="S3825" s="62" t="s">
        <v>59</v>
      </c>
    </row>
    <row r="3826" spans="1:19" x14ac:dyDescent="0.25">
      <c r="A3826" s="62" t="s">
        <v>59</v>
      </c>
      <c r="B3826" s="19">
        <v>6991908</v>
      </c>
      <c r="C3826" s="19" t="s">
        <v>7566</v>
      </c>
      <c r="D3826" s="19">
        <v>377304</v>
      </c>
      <c r="E3826" s="19">
        <v>4595714</v>
      </c>
      <c r="F3826" s="19">
        <v>10</v>
      </c>
      <c r="G3826" s="36">
        <v>45631</v>
      </c>
      <c r="H3826" s="19">
        <v>0</v>
      </c>
      <c r="I3826" s="19">
        <v>0</v>
      </c>
      <c r="J3826" s="19">
        <v>1934</v>
      </c>
      <c r="K3826" s="19" t="s">
        <v>160</v>
      </c>
      <c r="L3826" s="19">
        <v>1</v>
      </c>
      <c r="O3826" s="19">
        <v>117926</v>
      </c>
      <c r="P3826" s="229">
        <v>45630.883113425924</v>
      </c>
      <c r="Q3826" s="19">
        <v>117.926</v>
      </c>
      <c r="R3826" s="19" t="s">
        <v>55</v>
      </c>
      <c r="S3826" s="62" t="s">
        <v>59</v>
      </c>
    </row>
    <row r="3827" spans="1:19" x14ac:dyDescent="0.25">
      <c r="A3827" s="62" t="s">
        <v>59</v>
      </c>
      <c r="B3827" s="19">
        <v>6991908</v>
      </c>
      <c r="C3827" s="19" t="s">
        <v>7566</v>
      </c>
      <c r="D3827" s="19">
        <v>377304</v>
      </c>
      <c r="E3827" s="19">
        <v>4595714</v>
      </c>
      <c r="F3827" s="19">
        <v>11</v>
      </c>
      <c r="G3827" s="36">
        <v>45631</v>
      </c>
      <c r="H3827" s="19">
        <v>0</v>
      </c>
      <c r="I3827" s="19">
        <v>1</v>
      </c>
      <c r="J3827" s="19">
        <v>0</v>
      </c>
      <c r="L3827" s="19">
        <v>1</v>
      </c>
      <c r="O3827" s="19">
        <v>1299337</v>
      </c>
      <c r="P3827" s="229">
        <v>45630.898159722223</v>
      </c>
      <c r="Q3827" s="19">
        <v>1299.337</v>
      </c>
      <c r="R3827" s="19" t="s">
        <v>55</v>
      </c>
      <c r="S3827" s="62" t="s">
        <v>59</v>
      </c>
    </row>
    <row r="3828" spans="1:19" x14ac:dyDescent="0.25">
      <c r="A3828" s="62" t="s">
        <v>59</v>
      </c>
      <c r="B3828" s="19">
        <v>6991908</v>
      </c>
      <c r="C3828" s="19" t="s">
        <v>7566</v>
      </c>
      <c r="D3828" s="19">
        <v>377304</v>
      </c>
      <c r="E3828" s="19">
        <v>4595714</v>
      </c>
      <c r="F3828" s="19">
        <v>12</v>
      </c>
      <c r="G3828" s="36">
        <v>45631</v>
      </c>
      <c r="H3828" s="19">
        <v>0</v>
      </c>
      <c r="I3828" s="19">
        <v>0</v>
      </c>
      <c r="J3828" s="19">
        <v>1937</v>
      </c>
      <c r="K3828" s="19" t="s">
        <v>169</v>
      </c>
      <c r="L3828" s="19">
        <v>1</v>
      </c>
      <c r="O3828" s="19">
        <v>291900</v>
      </c>
      <c r="P3828" s="229">
        <v>45630.90152777778</v>
      </c>
      <c r="Q3828" s="19">
        <v>291.89999999999998</v>
      </c>
      <c r="R3828" s="19" t="s">
        <v>55</v>
      </c>
      <c r="S3828" s="62" t="s">
        <v>59</v>
      </c>
    </row>
    <row r="3829" spans="1:19" x14ac:dyDescent="0.25">
      <c r="A3829" s="62" t="s">
        <v>59</v>
      </c>
      <c r="B3829" s="19">
        <v>6991908</v>
      </c>
      <c r="C3829" s="19" t="s">
        <v>7566</v>
      </c>
      <c r="D3829" s="19">
        <v>377304</v>
      </c>
      <c r="E3829" s="19">
        <v>4595714</v>
      </c>
      <c r="F3829" s="19">
        <v>13</v>
      </c>
      <c r="G3829" s="36">
        <v>45631</v>
      </c>
      <c r="H3829" s="19">
        <v>0</v>
      </c>
      <c r="I3829" s="19">
        <v>1</v>
      </c>
      <c r="J3829" s="19">
        <v>0</v>
      </c>
      <c r="L3829" s="19">
        <v>1</v>
      </c>
      <c r="O3829" s="19">
        <v>3566373</v>
      </c>
      <c r="P3829" s="229">
        <v>45630.942812499998</v>
      </c>
      <c r="Q3829" s="19">
        <v>3566.373</v>
      </c>
      <c r="R3829" s="19" t="s">
        <v>55</v>
      </c>
      <c r="S3829" s="62" t="s">
        <v>59</v>
      </c>
    </row>
    <row r="3830" spans="1:19" x14ac:dyDescent="0.25">
      <c r="A3830" s="62" t="s">
        <v>59</v>
      </c>
      <c r="B3830" s="19">
        <v>6991908</v>
      </c>
      <c r="C3830" s="19" t="s">
        <v>7566</v>
      </c>
      <c r="D3830" s="19">
        <v>377304</v>
      </c>
      <c r="E3830" s="19">
        <v>4595714</v>
      </c>
      <c r="F3830" s="19">
        <v>14</v>
      </c>
      <c r="G3830" s="36">
        <v>45631</v>
      </c>
      <c r="H3830" s="19">
        <v>0</v>
      </c>
      <c r="I3830" s="19">
        <v>0</v>
      </c>
      <c r="J3830" s="19">
        <v>1934</v>
      </c>
      <c r="K3830" s="19" t="s">
        <v>160</v>
      </c>
      <c r="L3830" s="19">
        <v>1</v>
      </c>
      <c r="O3830" s="19">
        <v>312104</v>
      </c>
      <c r="P3830" s="229">
        <v>45630.946423611109</v>
      </c>
      <c r="Q3830" s="19">
        <v>312.10399999999998</v>
      </c>
      <c r="R3830" s="19" t="s">
        <v>55</v>
      </c>
      <c r="S3830" s="62" t="s">
        <v>59</v>
      </c>
    </row>
    <row r="3831" spans="1:19" x14ac:dyDescent="0.25">
      <c r="A3831" s="62" t="s">
        <v>59</v>
      </c>
      <c r="B3831" s="19">
        <v>6991908</v>
      </c>
      <c r="C3831" s="19" t="s">
        <v>7566</v>
      </c>
      <c r="D3831" s="19">
        <v>377304</v>
      </c>
      <c r="E3831" s="19">
        <v>4595714</v>
      </c>
      <c r="F3831" s="19">
        <v>15</v>
      </c>
      <c r="G3831" s="36">
        <v>45631</v>
      </c>
      <c r="H3831" s="19">
        <v>0</v>
      </c>
      <c r="I3831" s="19">
        <v>1</v>
      </c>
      <c r="J3831" s="19">
        <v>0</v>
      </c>
      <c r="L3831" s="19">
        <v>1</v>
      </c>
      <c r="O3831" s="19">
        <v>194246</v>
      </c>
      <c r="P3831" s="229">
        <v>45630.94866898148</v>
      </c>
      <c r="Q3831" s="19">
        <v>194.24600000000001</v>
      </c>
      <c r="R3831" s="19" t="s">
        <v>55</v>
      </c>
      <c r="S3831" s="62" t="s">
        <v>59</v>
      </c>
    </row>
    <row r="3832" spans="1:19" x14ac:dyDescent="0.25">
      <c r="A3832" s="62" t="s">
        <v>59</v>
      </c>
      <c r="B3832" s="19">
        <v>6991908</v>
      </c>
      <c r="C3832" s="19" t="s">
        <v>7566</v>
      </c>
      <c r="D3832" s="19">
        <v>377304</v>
      </c>
      <c r="E3832" s="19">
        <v>4595714</v>
      </c>
      <c r="F3832" s="19">
        <v>16</v>
      </c>
      <c r="G3832" s="36">
        <v>45631</v>
      </c>
      <c r="H3832" s="19">
        <v>0</v>
      </c>
      <c r="I3832" s="19">
        <v>0</v>
      </c>
      <c r="J3832" s="19">
        <v>1933</v>
      </c>
      <c r="K3832" s="19" t="s">
        <v>167</v>
      </c>
      <c r="L3832" s="19">
        <v>1</v>
      </c>
      <c r="O3832" s="19">
        <v>3661747</v>
      </c>
      <c r="P3832" s="229">
        <v>45630.991053240738</v>
      </c>
      <c r="Q3832" s="19">
        <v>3661.7469999999998</v>
      </c>
      <c r="R3832" s="19" t="s">
        <v>55</v>
      </c>
      <c r="S3832" s="62" t="s">
        <v>59</v>
      </c>
    </row>
    <row r="3833" spans="1:19" x14ac:dyDescent="0.25">
      <c r="A3833" s="62" t="s">
        <v>59</v>
      </c>
      <c r="B3833" s="19">
        <v>6991908</v>
      </c>
      <c r="C3833" s="19" t="s">
        <v>7566</v>
      </c>
      <c r="D3833" s="19">
        <v>377304</v>
      </c>
      <c r="E3833" s="19">
        <v>4595714</v>
      </c>
      <c r="F3833" s="19">
        <v>17</v>
      </c>
      <c r="G3833" s="36">
        <v>45631</v>
      </c>
      <c r="H3833" s="19">
        <v>0</v>
      </c>
      <c r="I3833" s="19">
        <v>1</v>
      </c>
      <c r="J3833" s="19">
        <v>0</v>
      </c>
      <c r="L3833" s="19">
        <v>1</v>
      </c>
      <c r="O3833" s="19">
        <v>1718873</v>
      </c>
      <c r="P3833" s="229">
        <v>45631.010949074072</v>
      </c>
      <c r="Q3833" s="19">
        <v>1718.873</v>
      </c>
      <c r="R3833" s="19" t="s">
        <v>55</v>
      </c>
      <c r="S3833" s="62" t="s">
        <v>59</v>
      </c>
    </row>
    <row r="3834" spans="1:19" x14ac:dyDescent="0.25">
      <c r="A3834" s="62" t="s">
        <v>59</v>
      </c>
      <c r="B3834" s="19">
        <v>6991908</v>
      </c>
      <c r="C3834" s="19" t="s">
        <v>7566</v>
      </c>
      <c r="D3834" s="19">
        <v>377304</v>
      </c>
      <c r="E3834" s="19">
        <v>4595714</v>
      </c>
      <c r="F3834" s="19">
        <v>18</v>
      </c>
      <c r="G3834" s="36">
        <v>45631</v>
      </c>
      <c r="H3834" s="19">
        <v>0</v>
      </c>
      <c r="I3834" s="19">
        <v>0</v>
      </c>
      <c r="J3834" s="19">
        <v>1934</v>
      </c>
      <c r="K3834" s="19" t="s">
        <v>160</v>
      </c>
      <c r="L3834" s="19">
        <v>1</v>
      </c>
      <c r="O3834" s="19">
        <v>79257</v>
      </c>
      <c r="P3834" s="229">
        <v>45631.011863425927</v>
      </c>
      <c r="Q3834" s="19">
        <v>79.257000000000005</v>
      </c>
      <c r="R3834" s="19" t="s">
        <v>55</v>
      </c>
      <c r="S3834" s="62" t="s">
        <v>59</v>
      </c>
    </row>
    <row r="3835" spans="1:19" x14ac:dyDescent="0.25">
      <c r="A3835" s="62" t="s">
        <v>59</v>
      </c>
      <c r="B3835" s="19">
        <v>6991908</v>
      </c>
      <c r="C3835" s="19" t="s">
        <v>7566</v>
      </c>
      <c r="D3835" s="19">
        <v>377304</v>
      </c>
      <c r="E3835" s="19">
        <v>4595714</v>
      </c>
      <c r="F3835" s="19">
        <v>19</v>
      </c>
      <c r="G3835" s="36">
        <v>45631</v>
      </c>
      <c r="H3835" s="19">
        <v>0</v>
      </c>
      <c r="I3835" s="19">
        <v>1</v>
      </c>
      <c r="J3835" s="19">
        <v>0</v>
      </c>
      <c r="L3835" s="19">
        <v>1</v>
      </c>
      <c r="O3835" s="19">
        <v>1122557</v>
      </c>
      <c r="P3835" s="229">
        <v>45631.024861111109</v>
      </c>
      <c r="Q3835" s="19">
        <v>1122.557</v>
      </c>
      <c r="R3835" s="19" t="s">
        <v>55</v>
      </c>
      <c r="S3835" s="62" t="s">
        <v>59</v>
      </c>
    </row>
    <row r="3836" spans="1:19" x14ac:dyDescent="0.25">
      <c r="A3836" s="62" t="s">
        <v>59</v>
      </c>
      <c r="B3836" s="19">
        <v>6991908</v>
      </c>
      <c r="C3836" s="19" t="s">
        <v>7566</v>
      </c>
      <c r="D3836" s="19">
        <v>377304</v>
      </c>
      <c r="E3836" s="19">
        <v>4595714</v>
      </c>
      <c r="F3836" s="19">
        <v>20</v>
      </c>
      <c r="G3836" s="36">
        <v>45631</v>
      </c>
      <c r="H3836" s="19">
        <v>0</v>
      </c>
      <c r="I3836" s="19">
        <v>0</v>
      </c>
      <c r="J3836" s="19">
        <v>1931</v>
      </c>
      <c r="K3836" s="19" t="s">
        <v>168</v>
      </c>
      <c r="L3836" s="19">
        <v>1</v>
      </c>
      <c r="O3836" s="19">
        <v>1796346</v>
      </c>
      <c r="P3836" s="229">
        <v>45631.045648148145</v>
      </c>
      <c r="Q3836" s="19">
        <v>1796.346</v>
      </c>
      <c r="R3836" s="19" t="s">
        <v>55</v>
      </c>
      <c r="S3836" s="62" t="s">
        <v>59</v>
      </c>
    </row>
    <row r="3837" spans="1:19" x14ac:dyDescent="0.25">
      <c r="A3837" s="62" t="s">
        <v>59</v>
      </c>
      <c r="B3837" s="19">
        <v>6991908</v>
      </c>
      <c r="C3837" s="19" t="s">
        <v>7566</v>
      </c>
      <c r="D3837" s="19">
        <v>377304</v>
      </c>
      <c r="E3837" s="19">
        <v>4595714</v>
      </c>
      <c r="F3837" s="19">
        <v>21</v>
      </c>
      <c r="G3837" s="36">
        <v>45631</v>
      </c>
      <c r="H3837" s="19">
        <v>0</v>
      </c>
      <c r="I3837" s="19">
        <v>1</v>
      </c>
      <c r="J3837" s="19">
        <v>0</v>
      </c>
      <c r="L3837" s="19">
        <v>1</v>
      </c>
      <c r="O3837" s="19">
        <v>6620764</v>
      </c>
      <c r="P3837" s="229">
        <v>45631.12228009259</v>
      </c>
      <c r="Q3837" s="19">
        <v>6620.7640000000001</v>
      </c>
      <c r="R3837" s="19" t="s">
        <v>55</v>
      </c>
      <c r="S3837" s="62" t="s">
        <v>59</v>
      </c>
    </row>
    <row r="3838" spans="1:19" x14ac:dyDescent="0.25">
      <c r="A3838" s="62" t="s">
        <v>59</v>
      </c>
      <c r="B3838" s="19">
        <v>6991908</v>
      </c>
      <c r="C3838" s="19" t="s">
        <v>7566</v>
      </c>
      <c r="D3838" s="19">
        <v>377304</v>
      </c>
      <c r="E3838" s="19">
        <v>4595714</v>
      </c>
      <c r="F3838" s="19">
        <v>22</v>
      </c>
      <c r="G3838" s="36">
        <v>45631</v>
      </c>
      <c r="H3838" s="19">
        <v>0</v>
      </c>
      <c r="I3838" s="19">
        <v>0</v>
      </c>
      <c r="J3838" s="19">
        <v>1934</v>
      </c>
      <c r="K3838" s="19" t="s">
        <v>160</v>
      </c>
      <c r="L3838" s="19">
        <v>1</v>
      </c>
      <c r="O3838" s="19">
        <v>127733</v>
      </c>
      <c r="P3838" s="229">
        <v>45631.123749999999</v>
      </c>
      <c r="Q3838" s="19">
        <v>127.733</v>
      </c>
      <c r="R3838" s="19" t="s">
        <v>55</v>
      </c>
      <c r="S3838" s="62" t="s">
        <v>59</v>
      </c>
    </row>
    <row r="3839" spans="1:19" x14ac:dyDescent="0.25">
      <c r="A3839" s="62" t="s">
        <v>59</v>
      </c>
      <c r="B3839" s="19">
        <v>6991908</v>
      </c>
      <c r="C3839" s="19" t="s">
        <v>7566</v>
      </c>
      <c r="D3839" s="19">
        <v>377304</v>
      </c>
      <c r="E3839" s="19">
        <v>4595714</v>
      </c>
      <c r="F3839" s="19">
        <v>23</v>
      </c>
      <c r="G3839" s="36">
        <v>45631</v>
      </c>
      <c r="H3839" s="19">
        <v>0</v>
      </c>
      <c r="I3839" s="19">
        <v>1</v>
      </c>
      <c r="J3839" s="19">
        <v>0</v>
      </c>
      <c r="L3839" s="19">
        <v>1</v>
      </c>
      <c r="O3839" s="19">
        <v>2939510</v>
      </c>
      <c r="P3839" s="229">
        <v>45631.157777777778</v>
      </c>
      <c r="Q3839" s="19">
        <v>2939.51</v>
      </c>
      <c r="R3839" s="19" t="s">
        <v>55</v>
      </c>
      <c r="S3839" s="62" t="s">
        <v>59</v>
      </c>
    </row>
    <row r="3840" spans="1:19" x14ac:dyDescent="0.25">
      <c r="A3840" s="62" t="s">
        <v>59</v>
      </c>
      <c r="B3840" s="19">
        <v>6991908</v>
      </c>
      <c r="C3840" s="19" t="s">
        <v>7566</v>
      </c>
      <c r="D3840" s="19">
        <v>377304</v>
      </c>
      <c r="E3840" s="19">
        <v>4595714</v>
      </c>
      <c r="F3840" s="19">
        <v>24</v>
      </c>
      <c r="G3840" s="36">
        <v>45631</v>
      </c>
      <c r="H3840" s="19">
        <v>0</v>
      </c>
      <c r="I3840" s="19">
        <v>0</v>
      </c>
      <c r="J3840" s="19">
        <v>1934</v>
      </c>
      <c r="K3840" s="19" t="s">
        <v>160</v>
      </c>
      <c r="L3840" s="19">
        <v>1</v>
      </c>
      <c r="O3840" s="19">
        <v>90030</v>
      </c>
      <c r="P3840" s="229">
        <v>45631.158819444441</v>
      </c>
      <c r="Q3840" s="19">
        <v>90.03</v>
      </c>
      <c r="R3840" s="19" t="s">
        <v>55</v>
      </c>
      <c r="S3840" s="62" t="s">
        <v>59</v>
      </c>
    </row>
    <row r="3841" spans="1:19" x14ac:dyDescent="0.25">
      <c r="A3841" s="62" t="s">
        <v>59</v>
      </c>
      <c r="B3841" s="19">
        <v>6991908</v>
      </c>
      <c r="C3841" s="19" t="s">
        <v>7566</v>
      </c>
      <c r="D3841" s="19">
        <v>377304</v>
      </c>
      <c r="E3841" s="19">
        <v>4595714</v>
      </c>
      <c r="F3841" s="19">
        <v>25</v>
      </c>
      <c r="G3841" s="36">
        <v>45631</v>
      </c>
      <c r="H3841" s="19">
        <v>0</v>
      </c>
      <c r="I3841" s="19">
        <v>1</v>
      </c>
      <c r="J3841" s="19">
        <v>0</v>
      </c>
      <c r="L3841" s="19">
        <v>1</v>
      </c>
      <c r="O3841" s="19">
        <v>731080</v>
      </c>
      <c r="P3841" s="229">
        <v>45631.167280092595</v>
      </c>
      <c r="Q3841" s="19">
        <v>731.08</v>
      </c>
      <c r="R3841" s="19" t="s">
        <v>55</v>
      </c>
      <c r="S3841" s="62" t="s">
        <v>59</v>
      </c>
    </row>
    <row r="3842" spans="1:19" x14ac:dyDescent="0.25">
      <c r="A3842" s="62" t="s">
        <v>59</v>
      </c>
      <c r="B3842" s="19">
        <v>6991908</v>
      </c>
      <c r="C3842" s="19" t="s">
        <v>7566</v>
      </c>
      <c r="D3842" s="19">
        <v>377304</v>
      </c>
      <c r="E3842" s="19">
        <v>4595714</v>
      </c>
      <c r="F3842" s="19">
        <v>26</v>
      </c>
      <c r="G3842" s="36">
        <v>45631</v>
      </c>
      <c r="H3842" s="19">
        <v>0</v>
      </c>
      <c r="I3842" s="19">
        <v>0</v>
      </c>
      <c r="J3842" s="19">
        <v>0</v>
      </c>
      <c r="L3842" s="19">
        <v>2</v>
      </c>
      <c r="O3842" s="19">
        <v>0</v>
      </c>
      <c r="P3842" s="229">
        <v>45631.167280092595</v>
      </c>
      <c r="Q3842" s="19">
        <v>0</v>
      </c>
      <c r="R3842" s="19" t="s">
        <v>55</v>
      </c>
      <c r="S3842" s="62" t="s">
        <v>59</v>
      </c>
    </row>
    <row r="3843" spans="1:19" x14ac:dyDescent="0.25">
      <c r="A3843" s="62" t="s">
        <v>298</v>
      </c>
      <c r="B3843" s="19">
        <v>39262196</v>
      </c>
      <c r="C3843" s="19" t="s">
        <v>7596</v>
      </c>
      <c r="D3843" s="19">
        <v>377308</v>
      </c>
      <c r="E3843" s="19">
        <v>4595714</v>
      </c>
      <c r="F3843" s="19">
        <v>1</v>
      </c>
      <c r="G3843" s="36">
        <v>45628</v>
      </c>
      <c r="H3843" s="19">
        <v>0</v>
      </c>
      <c r="I3843" s="19">
        <v>0</v>
      </c>
      <c r="J3843" s="19">
        <v>0</v>
      </c>
      <c r="L3843" s="19">
        <v>0</v>
      </c>
      <c r="O3843" s="19">
        <v>0</v>
      </c>
      <c r="P3843" s="229">
        <v>45628.371979166666</v>
      </c>
      <c r="Q3843" s="19">
        <v>0</v>
      </c>
      <c r="R3843" s="19" t="s">
        <v>43</v>
      </c>
      <c r="S3843" s="62" t="s">
        <v>298</v>
      </c>
    </row>
    <row r="3844" spans="1:19" x14ac:dyDescent="0.25">
      <c r="A3844" s="62" t="s">
        <v>298</v>
      </c>
      <c r="B3844" s="19">
        <v>39262196</v>
      </c>
      <c r="C3844" s="19" t="s">
        <v>7596</v>
      </c>
      <c r="D3844" s="19">
        <v>377308</v>
      </c>
      <c r="E3844" s="19">
        <v>4595714</v>
      </c>
      <c r="F3844" s="19">
        <v>2</v>
      </c>
      <c r="G3844" s="36">
        <v>45628</v>
      </c>
      <c r="H3844" s="19">
        <v>0</v>
      </c>
      <c r="I3844" s="19">
        <v>0</v>
      </c>
      <c r="J3844" s="19">
        <v>0</v>
      </c>
      <c r="L3844" s="19">
        <v>1</v>
      </c>
      <c r="O3844" s="19">
        <v>5163</v>
      </c>
      <c r="P3844" s="229">
        <v>45628.372048611112</v>
      </c>
      <c r="Q3844" s="19">
        <v>5.1630000000000003</v>
      </c>
      <c r="R3844" s="19" t="s">
        <v>43</v>
      </c>
      <c r="S3844" s="62" t="s">
        <v>298</v>
      </c>
    </row>
    <row r="3845" spans="1:19" x14ac:dyDescent="0.25">
      <c r="A3845" s="62" t="s">
        <v>298</v>
      </c>
      <c r="B3845" s="19">
        <v>39262196</v>
      </c>
      <c r="C3845" s="19" t="s">
        <v>7596</v>
      </c>
      <c r="D3845" s="19">
        <v>377308</v>
      </c>
      <c r="E3845" s="19">
        <v>4595714</v>
      </c>
      <c r="F3845" s="19">
        <v>3</v>
      </c>
      <c r="G3845" s="36">
        <v>45628</v>
      </c>
      <c r="H3845" s="19">
        <v>0</v>
      </c>
      <c r="I3845" s="19">
        <v>1</v>
      </c>
      <c r="J3845" s="19">
        <v>0</v>
      </c>
      <c r="L3845" s="19">
        <v>1</v>
      </c>
      <c r="O3845" s="19">
        <v>882014</v>
      </c>
      <c r="P3845" s="229">
        <v>45628.382256944446</v>
      </c>
      <c r="Q3845" s="19">
        <v>882.01400000000001</v>
      </c>
      <c r="R3845" s="19" t="s">
        <v>43</v>
      </c>
      <c r="S3845" s="62" t="s">
        <v>298</v>
      </c>
    </row>
    <row r="3846" spans="1:19" x14ac:dyDescent="0.25">
      <c r="A3846" s="62" t="s">
        <v>298</v>
      </c>
      <c r="B3846" s="19">
        <v>39262196</v>
      </c>
      <c r="C3846" s="19" t="s">
        <v>7596</v>
      </c>
      <c r="D3846" s="19">
        <v>377308</v>
      </c>
      <c r="E3846" s="19">
        <v>4595714</v>
      </c>
      <c r="F3846" s="19">
        <v>4</v>
      </c>
      <c r="G3846" s="36">
        <v>45628</v>
      </c>
      <c r="H3846" s="19">
        <v>0</v>
      </c>
      <c r="I3846" s="19">
        <v>0</v>
      </c>
      <c r="J3846" s="19">
        <v>-3</v>
      </c>
      <c r="K3846" s="19" t="s">
        <v>185</v>
      </c>
      <c r="L3846" s="19">
        <v>1</v>
      </c>
      <c r="O3846" s="19">
        <v>10196</v>
      </c>
      <c r="P3846" s="229">
        <v>45628.382372685184</v>
      </c>
      <c r="Q3846" s="19">
        <v>10.196</v>
      </c>
      <c r="R3846" s="19" t="s">
        <v>43</v>
      </c>
      <c r="S3846" s="62" t="s">
        <v>298</v>
      </c>
    </row>
    <row r="3847" spans="1:19" x14ac:dyDescent="0.25">
      <c r="A3847" s="62" t="s">
        <v>298</v>
      </c>
      <c r="B3847" s="19">
        <v>39262196</v>
      </c>
      <c r="C3847" s="19" t="s">
        <v>7596</v>
      </c>
      <c r="D3847" s="19">
        <v>377308</v>
      </c>
      <c r="E3847" s="19">
        <v>4595714</v>
      </c>
      <c r="F3847" s="19">
        <v>5</v>
      </c>
      <c r="G3847" s="36">
        <v>45628</v>
      </c>
      <c r="H3847" s="19">
        <v>1</v>
      </c>
      <c r="I3847" s="19">
        <v>0</v>
      </c>
      <c r="J3847" s="19">
        <v>0</v>
      </c>
      <c r="L3847" s="19">
        <v>1</v>
      </c>
      <c r="M3847" s="19">
        <v>4010427</v>
      </c>
      <c r="N3847" s="19" t="s">
        <v>215</v>
      </c>
      <c r="O3847" s="19">
        <v>486767</v>
      </c>
      <c r="P3847" s="229">
        <v>45628.388009259259</v>
      </c>
      <c r="Q3847" s="19">
        <v>486.767</v>
      </c>
      <c r="R3847" s="19" t="s">
        <v>43</v>
      </c>
      <c r="S3847" s="62" t="s">
        <v>298</v>
      </c>
    </row>
    <row r="3848" spans="1:19" x14ac:dyDescent="0.25">
      <c r="A3848" s="62" t="s">
        <v>298</v>
      </c>
      <c r="B3848" s="19">
        <v>39262196</v>
      </c>
      <c r="C3848" s="19" t="s">
        <v>7596</v>
      </c>
      <c r="D3848" s="19">
        <v>377308</v>
      </c>
      <c r="E3848" s="19">
        <v>4595714</v>
      </c>
      <c r="F3848" s="19">
        <v>6</v>
      </c>
      <c r="G3848" s="36">
        <v>45628</v>
      </c>
      <c r="H3848" s="19">
        <v>0</v>
      </c>
      <c r="I3848" s="19">
        <v>0</v>
      </c>
      <c r="J3848" s="19">
        <v>1938</v>
      </c>
      <c r="K3848" s="19" t="s">
        <v>163</v>
      </c>
      <c r="L3848" s="19">
        <v>1</v>
      </c>
      <c r="M3848" s="19">
        <v>4010427</v>
      </c>
      <c r="N3848" s="19" t="s">
        <v>215</v>
      </c>
      <c r="O3848" s="19">
        <v>10303</v>
      </c>
      <c r="P3848" s="229">
        <v>45628.388124999998</v>
      </c>
      <c r="Q3848" s="19">
        <v>10.303000000000001</v>
      </c>
      <c r="R3848" s="19" t="s">
        <v>43</v>
      </c>
      <c r="S3848" s="62" t="s">
        <v>298</v>
      </c>
    </row>
    <row r="3849" spans="1:19" x14ac:dyDescent="0.25">
      <c r="A3849" s="62" t="s">
        <v>298</v>
      </c>
      <c r="B3849" s="19">
        <v>39262196</v>
      </c>
      <c r="C3849" s="19" t="s">
        <v>7596</v>
      </c>
      <c r="D3849" s="19">
        <v>377308</v>
      </c>
      <c r="E3849" s="19">
        <v>4595714</v>
      </c>
      <c r="F3849" s="19">
        <v>7</v>
      </c>
      <c r="G3849" s="36">
        <v>45628</v>
      </c>
      <c r="H3849" s="19">
        <v>0</v>
      </c>
      <c r="I3849" s="19">
        <v>0</v>
      </c>
      <c r="J3849" s="19">
        <v>1932</v>
      </c>
      <c r="K3849" s="19" t="s">
        <v>173</v>
      </c>
      <c r="L3849" s="19">
        <v>1</v>
      </c>
      <c r="O3849" s="19">
        <v>184390</v>
      </c>
      <c r="P3849" s="229">
        <v>45628.39025462963</v>
      </c>
      <c r="Q3849" s="19">
        <v>184.39</v>
      </c>
      <c r="R3849" s="19" t="s">
        <v>43</v>
      </c>
      <c r="S3849" s="62" t="s">
        <v>298</v>
      </c>
    </row>
    <row r="3850" spans="1:19" x14ac:dyDescent="0.25">
      <c r="A3850" s="62" t="s">
        <v>298</v>
      </c>
      <c r="B3850" s="19">
        <v>39262196</v>
      </c>
      <c r="C3850" s="19" t="s">
        <v>7596</v>
      </c>
      <c r="D3850" s="19">
        <v>377308</v>
      </c>
      <c r="E3850" s="19">
        <v>4595714</v>
      </c>
      <c r="F3850" s="19">
        <v>8</v>
      </c>
      <c r="G3850" s="36">
        <v>45628</v>
      </c>
      <c r="H3850" s="19">
        <v>0</v>
      </c>
      <c r="I3850" s="19">
        <v>1</v>
      </c>
      <c r="J3850" s="19">
        <v>0</v>
      </c>
      <c r="L3850" s="19">
        <v>1</v>
      </c>
      <c r="O3850" s="19">
        <v>628437</v>
      </c>
      <c r="P3850" s="229">
        <v>45628.397534722222</v>
      </c>
      <c r="Q3850" s="19">
        <v>628.43700000000001</v>
      </c>
      <c r="R3850" s="19" t="s">
        <v>43</v>
      </c>
      <c r="S3850" s="62" t="s">
        <v>298</v>
      </c>
    </row>
    <row r="3851" spans="1:19" x14ac:dyDescent="0.25">
      <c r="A3851" s="62" t="s">
        <v>298</v>
      </c>
      <c r="B3851" s="19">
        <v>39262196</v>
      </c>
      <c r="C3851" s="19" t="s">
        <v>7596</v>
      </c>
      <c r="D3851" s="19">
        <v>377308</v>
      </c>
      <c r="E3851" s="19">
        <v>4595714</v>
      </c>
      <c r="F3851" s="19">
        <v>9</v>
      </c>
      <c r="G3851" s="36">
        <v>45628</v>
      </c>
      <c r="H3851" s="19">
        <v>0</v>
      </c>
      <c r="I3851" s="19">
        <v>0</v>
      </c>
      <c r="J3851" s="19">
        <v>-3</v>
      </c>
      <c r="K3851" s="19" t="s">
        <v>185</v>
      </c>
      <c r="L3851" s="19">
        <v>1</v>
      </c>
      <c r="O3851" s="19">
        <v>6970</v>
      </c>
      <c r="P3851" s="229">
        <v>45628.397615740738</v>
      </c>
      <c r="Q3851" s="19">
        <v>6.97</v>
      </c>
      <c r="R3851" s="19" t="s">
        <v>43</v>
      </c>
      <c r="S3851" s="62" t="s">
        <v>298</v>
      </c>
    </row>
    <row r="3852" spans="1:19" x14ac:dyDescent="0.25">
      <c r="A3852" s="62" t="s">
        <v>298</v>
      </c>
      <c r="B3852" s="19">
        <v>39262196</v>
      </c>
      <c r="C3852" s="19" t="s">
        <v>7596</v>
      </c>
      <c r="D3852" s="19">
        <v>377308</v>
      </c>
      <c r="E3852" s="19">
        <v>4595714</v>
      </c>
      <c r="F3852" s="19">
        <v>10</v>
      </c>
      <c r="G3852" s="36">
        <v>45628</v>
      </c>
      <c r="H3852" s="19">
        <v>1</v>
      </c>
      <c r="I3852" s="19">
        <v>0</v>
      </c>
      <c r="J3852" s="19">
        <v>0</v>
      </c>
      <c r="L3852" s="19">
        <v>1</v>
      </c>
      <c r="M3852" s="19">
        <v>4010427</v>
      </c>
      <c r="N3852" s="19" t="s">
        <v>215</v>
      </c>
      <c r="O3852" s="19">
        <v>310790</v>
      </c>
      <c r="P3852" s="229">
        <v>45628.401203703703</v>
      </c>
      <c r="Q3852" s="19">
        <v>310.79000000000002</v>
      </c>
      <c r="R3852" s="19" t="s">
        <v>43</v>
      </c>
      <c r="S3852" s="62" t="s">
        <v>298</v>
      </c>
    </row>
    <row r="3853" spans="1:19" x14ac:dyDescent="0.25">
      <c r="A3853" s="62" t="s">
        <v>298</v>
      </c>
      <c r="B3853" s="19">
        <v>39262196</v>
      </c>
      <c r="C3853" s="19" t="s">
        <v>7596</v>
      </c>
      <c r="D3853" s="19">
        <v>377308</v>
      </c>
      <c r="E3853" s="19">
        <v>4595714</v>
      </c>
      <c r="F3853" s="19">
        <v>11</v>
      </c>
      <c r="G3853" s="36">
        <v>45628</v>
      </c>
      <c r="H3853" s="19">
        <v>0</v>
      </c>
      <c r="I3853" s="19">
        <v>0</v>
      </c>
      <c r="J3853" s="19">
        <v>1938</v>
      </c>
      <c r="K3853" s="19" t="s">
        <v>163</v>
      </c>
      <c r="L3853" s="19">
        <v>1</v>
      </c>
      <c r="M3853" s="19">
        <v>4010427</v>
      </c>
      <c r="N3853" s="19" t="s">
        <v>215</v>
      </c>
      <c r="O3853" s="19">
        <v>9197</v>
      </c>
      <c r="P3853" s="229">
        <v>45628.401319444441</v>
      </c>
      <c r="Q3853" s="19">
        <v>9.1969999999999992</v>
      </c>
      <c r="R3853" s="19" t="s">
        <v>43</v>
      </c>
      <c r="S3853" s="62" t="s">
        <v>298</v>
      </c>
    </row>
    <row r="3854" spans="1:19" x14ac:dyDescent="0.25">
      <c r="A3854" s="62" t="s">
        <v>298</v>
      </c>
      <c r="B3854" s="19">
        <v>39262196</v>
      </c>
      <c r="C3854" s="19" t="s">
        <v>7596</v>
      </c>
      <c r="D3854" s="19">
        <v>377308</v>
      </c>
      <c r="E3854" s="19">
        <v>4595714</v>
      </c>
      <c r="F3854" s="19">
        <v>12</v>
      </c>
      <c r="G3854" s="36">
        <v>45628</v>
      </c>
      <c r="H3854" s="19">
        <v>0</v>
      </c>
      <c r="I3854" s="19">
        <v>0</v>
      </c>
      <c r="J3854" s="19">
        <v>1932</v>
      </c>
      <c r="K3854" s="19" t="s">
        <v>173</v>
      </c>
      <c r="L3854" s="19">
        <v>1</v>
      </c>
      <c r="O3854" s="19">
        <v>136570</v>
      </c>
      <c r="P3854" s="229">
        <v>45628.40289351852</v>
      </c>
      <c r="Q3854" s="19">
        <v>136.57</v>
      </c>
      <c r="R3854" s="19" t="s">
        <v>43</v>
      </c>
      <c r="S3854" s="62" t="s">
        <v>298</v>
      </c>
    </row>
    <row r="3855" spans="1:19" x14ac:dyDescent="0.25">
      <c r="A3855" s="62" t="s">
        <v>298</v>
      </c>
      <c r="B3855" s="19">
        <v>39262196</v>
      </c>
      <c r="C3855" s="19" t="s">
        <v>7596</v>
      </c>
      <c r="D3855" s="19">
        <v>377308</v>
      </c>
      <c r="E3855" s="19">
        <v>4595714</v>
      </c>
      <c r="F3855" s="19">
        <v>13</v>
      </c>
      <c r="G3855" s="36">
        <v>45628</v>
      </c>
      <c r="H3855" s="19">
        <v>0</v>
      </c>
      <c r="I3855" s="19">
        <v>1</v>
      </c>
      <c r="J3855" s="19">
        <v>0</v>
      </c>
      <c r="L3855" s="19">
        <v>1</v>
      </c>
      <c r="O3855" s="19">
        <v>685053</v>
      </c>
      <c r="P3855" s="229">
        <v>45628.410821759258</v>
      </c>
      <c r="Q3855" s="19">
        <v>685.053</v>
      </c>
      <c r="R3855" s="19" t="s">
        <v>43</v>
      </c>
      <c r="S3855" s="62" t="s">
        <v>298</v>
      </c>
    </row>
    <row r="3856" spans="1:19" x14ac:dyDescent="0.25">
      <c r="A3856" s="62" t="s">
        <v>298</v>
      </c>
      <c r="B3856" s="19">
        <v>39262196</v>
      </c>
      <c r="C3856" s="19" t="s">
        <v>7596</v>
      </c>
      <c r="D3856" s="19">
        <v>377308</v>
      </c>
      <c r="E3856" s="19">
        <v>4595714</v>
      </c>
      <c r="F3856" s="19">
        <v>14</v>
      </c>
      <c r="G3856" s="36">
        <v>45628</v>
      </c>
      <c r="H3856" s="19">
        <v>0</v>
      </c>
      <c r="I3856" s="19">
        <v>0</v>
      </c>
      <c r="J3856" s="19">
        <v>-3</v>
      </c>
      <c r="K3856" s="19" t="s">
        <v>185</v>
      </c>
      <c r="L3856" s="19">
        <v>1</v>
      </c>
      <c r="O3856" s="19">
        <v>9900</v>
      </c>
      <c r="P3856" s="229">
        <v>45628.410937499997</v>
      </c>
      <c r="Q3856" s="19">
        <v>9.9</v>
      </c>
      <c r="R3856" s="19" t="s">
        <v>43</v>
      </c>
      <c r="S3856" s="62" t="s">
        <v>298</v>
      </c>
    </row>
    <row r="3857" spans="1:19" x14ac:dyDescent="0.25">
      <c r="A3857" s="62" t="s">
        <v>298</v>
      </c>
      <c r="B3857" s="19">
        <v>39262196</v>
      </c>
      <c r="C3857" s="19" t="s">
        <v>7596</v>
      </c>
      <c r="D3857" s="19">
        <v>377308</v>
      </c>
      <c r="E3857" s="19">
        <v>4595714</v>
      </c>
      <c r="F3857" s="19">
        <v>15</v>
      </c>
      <c r="G3857" s="36">
        <v>45628</v>
      </c>
      <c r="H3857" s="19">
        <v>1</v>
      </c>
      <c r="I3857" s="19">
        <v>0</v>
      </c>
      <c r="J3857" s="19">
        <v>0</v>
      </c>
      <c r="L3857" s="19">
        <v>1</v>
      </c>
      <c r="M3857" s="19">
        <v>4010427</v>
      </c>
      <c r="N3857" s="19" t="s">
        <v>215</v>
      </c>
      <c r="O3857" s="19">
        <v>890313</v>
      </c>
      <c r="P3857" s="229">
        <v>45628.421238425923</v>
      </c>
      <c r="Q3857" s="19">
        <v>890.31299999999999</v>
      </c>
      <c r="R3857" s="19" t="s">
        <v>43</v>
      </c>
      <c r="S3857" s="62" t="s">
        <v>298</v>
      </c>
    </row>
    <row r="3858" spans="1:19" x14ac:dyDescent="0.25">
      <c r="A3858" s="62" t="s">
        <v>298</v>
      </c>
      <c r="B3858" s="19">
        <v>39262196</v>
      </c>
      <c r="C3858" s="19" t="s">
        <v>7596</v>
      </c>
      <c r="D3858" s="19">
        <v>377308</v>
      </c>
      <c r="E3858" s="19">
        <v>4595714</v>
      </c>
      <c r="F3858" s="19">
        <v>16</v>
      </c>
      <c r="G3858" s="36">
        <v>45628</v>
      </c>
      <c r="H3858" s="19">
        <v>0</v>
      </c>
      <c r="I3858" s="19">
        <v>0</v>
      </c>
      <c r="J3858" s="19">
        <v>1938</v>
      </c>
      <c r="K3858" s="19" t="s">
        <v>163</v>
      </c>
      <c r="L3858" s="19">
        <v>1</v>
      </c>
      <c r="M3858" s="19">
        <v>4010427</v>
      </c>
      <c r="N3858" s="19" t="s">
        <v>215</v>
      </c>
      <c r="O3858" s="19">
        <v>3940</v>
      </c>
      <c r="P3858" s="229">
        <v>45628.421284722222</v>
      </c>
      <c r="Q3858" s="19">
        <v>3.94</v>
      </c>
      <c r="R3858" s="19" t="s">
        <v>43</v>
      </c>
      <c r="S3858" s="62" t="s">
        <v>298</v>
      </c>
    </row>
    <row r="3859" spans="1:19" x14ac:dyDescent="0.25">
      <c r="A3859" s="62" t="s">
        <v>298</v>
      </c>
      <c r="B3859" s="19">
        <v>39262196</v>
      </c>
      <c r="C3859" s="19" t="s">
        <v>7596</v>
      </c>
      <c r="D3859" s="19">
        <v>377308</v>
      </c>
      <c r="E3859" s="19">
        <v>4595714</v>
      </c>
      <c r="F3859" s="19">
        <v>17</v>
      </c>
      <c r="G3859" s="36">
        <v>45628</v>
      </c>
      <c r="H3859" s="19">
        <v>0</v>
      </c>
      <c r="I3859" s="19">
        <v>0</v>
      </c>
      <c r="J3859" s="19">
        <v>1932</v>
      </c>
      <c r="K3859" s="19" t="s">
        <v>173</v>
      </c>
      <c r="L3859" s="19">
        <v>1</v>
      </c>
      <c r="O3859" s="19">
        <v>438997</v>
      </c>
      <c r="P3859" s="229">
        <v>45628.426365740743</v>
      </c>
      <c r="Q3859" s="19">
        <v>438.99700000000001</v>
      </c>
      <c r="R3859" s="19" t="s">
        <v>43</v>
      </c>
      <c r="S3859" s="62" t="s">
        <v>298</v>
      </c>
    </row>
    <row r="3860" spans="1:19" x14ac:dyDescent="0.25">
      <c r="A3860" s="62" t="s">
        <v>298</v>
      </c>
      <c r="B3860" s="19">
        <v>39262196</v>
      </c>
      <c r="C3860" s="19" t="s">
        <v>7596</v>
      </c>
      <c r="D3860" s="19">
        <v>377308</v>
      </c>
      <c r="E3860" s="19">
        <v>4595714</v>
      </c>
      <c r="F3860" s="19">
        <v>18</v>
      </c>
      <c r="G3860" s="36">
        <v>45628</v>
      </c>
      <c r="H3860" s="19">
        <v>0</v>
      </c>
      <c r="I3860" s="19">
        <v>1</v>
      </c>
      <c r="J3860" s="19">
        <v>0</v>
      </c>
      <c r="L3860" s="19">
        <v>1</v>
      </c>
      <c r="O3860" s="19">
        <v>447360</v>
      </c>
      <c r="P3860" s="229">
        <v>45628.431550925925</v>
      </c>
      <c r="Q3860" s="19">
        <v>447.36</v>
      </c>
      <c r="R3860" s="19" t="s">
        <v>43</v>
      </c>
      <c r="S3860" s="62" t="s">
        <v>298</v>
      </c>
    </row>
    <row r="3861" spans="1:19" x14ac:dyDescent="0.25">
      <c r="A3861" s="62" t="s">
        <v>298</v>
      </c>
      <c r="B3861" s="19">
        <v>39262196</v>
      </c>
      <c r="C3861" s="19" t="s">
        <v>7596</v>
      </c>
      <c r="D3861" s="19">
        <v>377308</v>
      </c>
      <c r="E3861" s="19">
        <v>4595714</v>
      </c>
      <c r="F3861" s="19">
        <v>19</v>
      </c>
      <c r="G3861" s="36">
        <v>45628</v>
      </c>
      <c r="H3861" s="19">
        <v>1</v>
      </c>
      <c r="I3861" s="19">
        <v>0</v>
      </c>
      <c r="J3861" s="19">
        <v>0</v>
      </c>
      <c r="L3861" s="19">
        <v>1</v>
      </c>
      <c r="M3861" s="19">
        <v>431941</v>
      </c>
      <c r="N3861" s="19" t="s">
        <v>214</v>
      </c>
      <c r="O3861" s="19">
        <v>597710</v>
      </c>
      <c r="P3861" s="229">
        <v>45628.438460648147</v>
      </c>
      <c r="Q3861" s="19">
        <v>597.71</v>
      </c>
      <c r="R3861" s="19" t="s">
        <v>43</v>
      </c>
      <c r="S3861" s="62" t="s">
        <v>298</v>
      </c>
    </row>
    <row r="3862" spans="1:19" x14ac:dyDescent="0.25">
      <c r="A3862" s="62" t="s">
        <v>298</v>
      </c>
      <c r="B3862" s="19">
        <v>39262196</v>
      </c>
      <c r="C3862" s="19" t="s">
        <v>7596</v>
      </c>
      <c r="D3862" s="19">
        <v>377308</v>
      </c>
      <c r="E3862" s="19">
        <v>4595714</v>
      </c>
      <c r="F3862" s="19">
        <v>20</v>
      </c>
      <c r="G3862" s="36">
        <v>45628</v>
      </c>
      <c r="H3862" s="19">
        <v>0</v>
      </c>
      <c r="I3862" s="19">
        <v>0</v>
      </c>
      <c r="J3862" s="19">
        <v>1938</v>
      </c>
      <c r="K3862" s="19" t="s">
        <v>163</v>
      </c>
      <c r="L3862" s="19">
        <v>1</v>
      </c>
      <c r="M3862" s="19">
        <v>431941</v>
      </c>
      <c r="N3862" s="19" t="s">
        <v>214</v>
      </c>
      <c r="O3862" s="19">
        <v>13143</v>
      </c>
      <c r="P3862" s="229">
        <v>45628.438622685186</v>
      </c>
      <c r="Q3862" s="19">
        <v>13.143000000000001</v>
      </c>
      <c r="R3862" s="19" t="s">
        <v>43</v>
      </c>
      <c r="S3862" s="62" t="s">
        <v>298</v>
      </c>
    </row>
    <row r="3863" spans="1:19" x14ac:dyDescent="0.25">
      <c r="A3863" s="62" t="s">
        <v>298</v>
      </c>
      <c r="B3863" s="19">
        <v>39262196</v>
      </c>
      <c r="C3863" s="19" t="s">
        <v>7596</v>
      </c>
      <c r="D3863" s="19">
        <v>377308</v>
      </c>
      <c r="E3863" s="19">
        <v>4595714</v>
      </c>
      <c r="F3863" s="19">
        <v>21</v>
      </c>
      <c r="G3863" s="36">
        <v>45628</v>
      </c>
      <c r="H3863" s="19">
        <v>0</v>
      </c>
      <c r="I3863" s="19">
        <v>0</v>
      </c>
      <c r="J3863" s="19">
        <v>1932</v>
      </c>
      <c r="K3863" s="19" t="s">
        <v>173</v>
      </c>
      <c r="L3863" s="19">
        <v>1</v>
      </c>
      <c r="O3863" s="19">
        <v>153760</v>
      </c>
      <c r="P3863" s="229">
        <v>45628.440393518518</v>
      </c>
      <c r="Q3863" s="19">
        <v>153.76</v>
      </c>
      <c r="R3863" s="19" t="s">
        <v>43</v>
      </c>
      <c r="S3863" s="62" t="s">
        <v>298</v>
      </c>
    </row>
    <row r="3864" spans="1:19" x14ac:dyDescent="0.25">
      <c r="A3864" s="62" t="s">
        <v>298</v>
      </c>
      <c r="B3864" s="19">
        <v>39262196</v>
      </c>
      <c r="C3864" s="19" t="s">
        <v>7596</v>
      </c>
      <c r="D3864" s="19">
        <v>377308</v>
      </c>
      <c r="E3864" s="19">
        <v>4595714</v>
      </c>
      <c r="F3864" s="19">
        <v>22</v>
      </c>
      <c r="G3864" s="36">
        <v>45628</v>
      </c>
      <c r="H3864" s="19">
        <v>0</v>
      </c>
      <c r="I3864" s="19">
        <v>1</v>
      </c>
      <c r="J3864" s="19">
        <v>0</v>
      </c>
      <c r="L3864" s="19">
        <v>1</v>
      </c>
      <c r="O3864" s="19">
        <v>985707</v>
      </c>
      <c r="P3864" s="229">
        <v>45628.451805555553</v>
      </c>
      <c r="Q3864" s="19">
        <v>985.70699999999999</v>
      </c>
      <c r="R3864" s="19" t="s">
        <v>43</v>
      </c>
      <c r="S3864" s="62" t="s">
        <v>298</v>
      </c>
    </row>
    <row r="3865" spans="1:19" x14ac:dyDescent="0.25">
      <c r="A3865" s="62" t="s">
        <v>298</v>
      </c>
      <c r="B3865" s="19">
        <v>39262196</v>
      </c>
      <c r="C3865" s="19" t="s">
        <v>7596</v>
      </c>
      <c r="D3865" s="19">
        <v>377308</v>
      </c>
      <c r="E3865" s="19">
        <v>4595714</v>
      </c>
      <c r="F3865" s="19">
        <v>23</v>
      </c>
      <c r="G3865" s="36">
        <v>45628</v>
      </c>
      <c r="H3865" s="19">
        <v>1</v>
      </c>
      <c r="I3865" s="19">
        <v>0</v>
      </c>
      <c r="J3865" s="19">
        <v>0</v>
      </c>
      <c r="L3865" s="19">
        <v>1</v>
      </c>
      <c r="M3865" s="19">
        <v>431941</v>
      </c>
      <c r="N3865" s="19" t="s">
        <v>214</v>
      </c>
      <c r="O3865" s="19">
        <v>705007</v>
      </c>
      <c r="P3865" s="229">
        <v>45628.459965277776</v>
      </c>
      <c r="Q3865" s="19">
        <v>705.00699999999995</v>
      </c>
      <c r="R3865" s="19" t="s">
        <v>43</v>
      </c>
      <c r="S3865" s="62" t="s">
        <v>298</v>
      </c>
    </row>
    <row r="3866" spans="1:19" x14ac:dyDescent="0.25">
      <c r="A3866" s="62" t="s">
        <v>298</v>
      </c>
      <c r="B3866" s="19">
        <v>39262196</v>
      </c>
      <c r="C3866" s="19" t="s">
        <v>7596</v>
      </c>
      <c r="D3866" s="19">
        <v>377308</v>
      </c>
      <c r="E3866" s="19">
        <v>4595714</v>
      </c>
      <c r="F3866" s="19">
        <v>24</v>
      </c>
      <c r="G3866" s="36">
        <v>45628</v>
      </c>
      <c r="H3866" s="19">
        <v>0</v>
      </c>
      <c r="I3866" s="19">
        <v>0</v>
      </c>
      <c r="J3866" s="19">
        <v>1938</v>
      </c>
      <c r="K3866" s="19" t="s">
        <v>163</v>
      </c>
      <c r="L3866" s="19">
        <v>1</v>
      </c>
      <c r="M3866" s="19">
        <v>431941</v>
      </c>
      <c r="N3866" s="19" t="s">
        <v>214</v>
      </c>
      <c r="O3866" s="19">
        <v>19896</v>
      </c>
      <c r="P3866" s="229">
        <v>45628.460196759261</v>
      </c>
      <c r="Q3866" s="19">
        <v>19.896000000000001</v>
      </c>
      <c r="R3866" s="19" t="s">
        <v>43</v>
      </c>
      <c r="S3866" s="62" t="s">
        <v>298</v>
      </c>
    </row>
    <row r="3867" spans="1:19" x14ac:dyDescent="0.25">
      <c r="A3867" s="62" t="s">
        <v>298</v>
      </c>
      <c r="B3867" s="19">
        <v>39262196</v>
      </c>
      <c r="C3867" s="19" t="s">
        <v>7596</v>
      </c>
      <c r="D3867" s="19">
        <v>377308</v>
      </c>
      <c r="E3867" s="19">
        <v>4595714</v>
      </c>
      <c r="F3867" s="19">
        <v>25</v>
      </c>
      <c r="G3867" s="36">
        <v>45628</v>
      </c>
      <c r="H3867" s="19">
        <v>0</v>
      </c>
      <c r="I3867" s="19">
        <v>0</v>
      </c>
      <c r="J3867" s="19">
        <v>1932</v>
      </c>
      <c r="K3867" s="19" t="s">
        <v>173</v>
      </c>
      <c r="L3867" s="19">
        <v>1</v>
      </c>
      <c r="O3867" s="19">
        <v>168977</v>
      </c>
      <c r="P3867" s="229">
        <v>45628.462152777778</v>
      </c>
      <c r="Q3867" s="19">
        <v>168.977</v>
      </c>
      <c r="R3867" s="19" t="s">
        <v>43</v>
      </c>
      <c r="S3867" s="62" t="s">
        <v>298</v>
      </c>
    </row>
    <row r="3868" spans="1:19" x14ac:dyDescent="0.25">
      <c r="A3868" s="62" t="s">
        <v>298</v>
      </c>
      <c r="B3868" s="19">
        <v>39262196</v>
      </c>
      <c r="C3868" s="19" t="s">
        <v>7596</v>
      </c>
      <c r="D3868" s="19">
        <v>377308</v>
      </c>
      <c r="E3868" s="19">
        <v>4595714</v>
      </c>
      <c r="F3868" s="19">
        <v>26</v>
      </c>
      <c r="G3868" s="36">
        <v>45628</v>
      </c>
      <c r="H3868" s="19">
        <v>0</v>
      </c>
      <c r="I3868" s="19">
        <v>1</v>
      </c>
      <c r="J3868" s="19">
        <v>0</v>
      </c>
      <c r="L3868" s="19">
        <v>1</v>
      </c>
      <c r="O3868" s="19">
        <v>213090</v>
      </c>
      <c r="P3868" s="229">
        <v>45628.464618055557</v>
      </c>
      <c r="Q3868" s="19">
        <v>213.09</v>
      </c>
      <c r="R3868" s="19" t="s">
        <v>43</v>
      </c>
      <c r="S3868" s="62" t="s">
        <v>298</v>
      </c>
    </row>
    <row r="3869" spans="1:19" x14ac:dyDescent="0.25">
      <c r="A3869" s="62" t="s">
        <v>298</v>
      </c>
      <c r="B3869" s="19">
        <v>39262196</v>
      </c>
      <c r="C3869" s="19" t="s">
        <v>7596</v>
      </c>
      <c r="D3869" s="19">
        <v>377308</v>
      </c>
      <c r="E3869" s="19">
        <v>4595714</v>
      </c>
      <c r="F3869" s="19">
        <v>27</v>
      </c>
      <c r="G3869" s="36">
        <v>45628</v>
      </c>
      <c r="H3869" s="19">
        <v>0</v>
      </c>
      <c r="I3869" s="19">
        <v>0</v>
      </c>
      <c r="J3869" s="19">
        <v>1934</v>
      </c>
      <c r="K3869" s="19" t="s">
        <v>160</v>
      </c>
      <c r="L3869" s="19">
        <v>1</v>
      </c>
      <c r="O3869" s="19">
        <v>906187</v>
      </c>
      <c r="P3869" s="229">
        <v>45628.475104166668</v>
      </c>
      <c r="Q3869" s="19">
        <v>906.18700000000001</v>
      </c>
      <c r="R3869" s="19" t="s">
        <v>43</v>
      </c>
      <c r="S3869" s="62" t="s">
        <v>298</v>
      </c>
    </row>
    <row r="3870" spans="1:19" x14ac:dyDescent="0.25">
      <c r="A3870" s="62" t="s">
        <v>298</v>
      </c>
      <c r="B3870" s="19">
        <v>39262196</v>
      </c>
      <c r="C3870" s="19" t="s">
        <v>7596</v>
      </c>
      <c r="D3870" s="19">
        <v>377308</v>
      </c>
      <c r="E3870" s="19">
        <v>4595714</v>
      </c>
      <c r="F3870" s="19">
        <v>28</v>
      </c>
      <c r="G3870" s="36">
        <v>45628</v>
      </c>
      <c r="H3870" s="19">
        <v>0</v>
      </c>
      <c r="I3870" s="19">
        <v>1</v>
      </c>
      <c r="J3870" s="19">
        <v>0</v>
      </c>
      <c r="L3870" s="19">
        <v>1</v>
      </c>
      <c r="O3870" s="19">
        <v>1283470</v>
      </c>
      <c r="P3870" s="229">
        <v>45628.489965277775</v>
      </c>
      <c r="Q3870" s="19">
        <v>1283.47</v>
      </c>
      <c r="R3870" s="19" t="s">
        <v>43</v>
      </c>
      <c r="S3870" s="62" t="s">
        <v>298</v>
      </c>
    </row>
    <row r="3871" spans="1:19" x14ac:dyDescent="0.25">
      <c r="A3871" s="62" t="s">
        <v>298</v>
      </c>
      <c r="B3871" s="19">
        <v>39262196</v>
      </c>
      <c r="C3871" s="19" t="s">
        <v>7596</v>
      </c>
      <c r="D3871" s="19">
        <v>377308</v>
      </c>
      <c r="E3871" s="19">
        <v>4595714</v>
      </c>
      <c r="F3871" s="19">
        <v>29</v>
      </c>
      <c r="G3871" s="36">
        <v>45628</v>
      </c>
      <c r="H3871" s="19">
        <v>0</v>
      </c>
      <c r="I3871" s="19">
        <v>0</v>
      </c>
      <c r="J3871" s="19">
        <v>-3</v>
      </c>
      <c r="K3871" s="19" t="s">
        <v>185</v>
      </c>
      <c r="L3871" s="19">
        <v>1</v>
      </c>
      <c r="O3871" s="19">
        <v>10540</v>
      </c>
      <c r="P3871" s="229">
        <v>45628.490081018521</v>
      </c>
      <c r="Q3871" s="19">
        <v>10.54</v>
      </c>
      <c r="R3871" s="19" t="s">
        <v>43</v>
      </c>
      <c r="S3871" s="62" t="s">
        <v>298</v>
      </c>
    </row>
    <row r="3872" spans="1:19" x14ac:dyDescent="0.25">
      <c r="A3872" s="62" t="s">
        <v>298</v>
      </c>
      <c r="B3872" s="19">
        <v>39262196</v>
      </c>
      <c r="C3872" s="19" t="s">
        <v>7596</v>
      </c>
      <c r="D3872" s="19">
        <v>377308</v>
      </c>
      <c r="E3872" s="19">
        <v>4595714</v>
      </c>
      <c r="F3872" s="19">
        <v>30</v>
      </c>
      <c r="G3872" s="36">
        <v>45628</v>
      </c>
      <c r="H3872" s="19">
        <v>1</v>
      </c>
      <c r="I3872" s="19">
        <v>0</v>
      </c>
      <c r="J3872" s="19">
        <v>0</v>
      </c>
      <c r="L3872" s="19">
        <v>1</v>
      </c>
      <c r="M3872" s="19">
        <v>4010427</v>
      </c>
      <c r="N3872" s="19" t="s">
        <v>215</v>
      </c>
      <c r="O3872" s="19">
        <v>376710</v>
      </c>
      <c r="P3872" s="229">
        <v>45628.494444444441</v>
      </c>
      <c r="Q3872" s="19">
        <v>376.71</v>
      </c>
      <c r="R3872" s="19" t="s">
        <v>43</v>
      </c>
      <c r="S3872" s="62" t="s">
        <v>298</v>
      </c>
    </row>
    <row r="3873" spans="1:19" x14ac:dyDescent="0.25">
      <c r="A3873" s="62" t="s">
        <v>298</v>
      </c>
      <c r="B3873" s="19">
        <v>39262196</v>
      </c>
      <c r="C3873" s="19" t="s">
        <v>7596</v>
      </c>
      <c r="D3873" s="19">
        <v>377308</v>
      </c>
      <c r="E3873" s="19">
        <v>4595714</v>
      </c>
      <c r="F3873" s="19">
        <v>31</v>
      </c>
      <c r="G3873" s="36">
        <v>45628</v>
      </c>
      <c r="H3873" s="19">
        <v>0</v>
      </c>
      <c r="I3873" s="19">
        <v>0</v>
      </c>
      <c r="J3873" s="19">
        <v>1938</v>
      </c>
      <c r="K3873" s="19" t="s">
        <v>163</v>
      </c>
      <c r="L3873" s="19">
        <v>1</v>
      </c>
      <c r="M3873" s="19">
        <v>4010427</v>
      </c>
      <c r="N3873" s="19" t="s">
        <v>215</v>
      </c>
      <c r="O3873" s="19">
        <v>2813</v>
      </c>
      <c r="P3873" s="229">
        <v>45628.494479166664</v>
      </c>
      <c r="Q3873" s="19">
        <v>2.8130000000000002</v>
      </c>
      <c r="R3873" s="19" t="s">
        <v>43</v>
      </c>
      <c r="S3873" s="62" t="s">
        <v>298</v>
      </c>
    </row>
    <row r="3874" spans="1:19" x14ac:dyDescent="0.25">
      <c r="A3874" s="62" t="s">
        <v>298</v>
      </c>
      <c r="B3874" s="19">
        <v>39262196</v>
      </c>
      <c r="C3874" s="19" t="s">
        <v>7596</v>
      </c>
      <c r="D3874" s="19">
        <v>377308</v>
      </c>
      <c r="E3874" s="19">
        <v>4595714</v>
      </c>
      <c r="F3874" s="19">
        <v>32</v>
      </c>
      <c r="G3874" s="36">
        <v>45628</v>
      </c>
      <c r="H3874" s="19">
        <v>0</v>
      </c>
      <c r="I3874" s="19">
        <v>0</v>
      </c>
      <c r="J3874" s="19">
        <v>1932</v>
      </c>
      <c r="K3874" s="19" t="s">
        <v>173</v>
      </c>
      <c r="L3874" s="19">
        <v>1</v>
      </c>
      <c r="O3874" s="19">
        <v>172497</v>
      </c>
      <c r="P3874" s="229">
        <v>45628.496469907404</v>
      </c>
      <c r="Q3874" s="19">
        <v>172.49700000000001</v>
      </c>
      <c r="R3874" s="19" t="s">
        <v>43</v>
      </c>
      <c r="S3874" s="62" t="s">
        <v>298</v>
      </c>
    </row>
    <row r="3875" spans="1:19" x14ac:dyDescent="0.25">
      <c r="A3875" s="62" t="s">
        <v>298</v>
      </c>
      <c r="B3875" s="19">
        <v>39262196</v>
      </c>
      <c r="C3875" s="19" t="s">
        <v>7596</v>
      </c>
      <c r="D3875" s="19">
        <v>377308</v>
      </c>
      <c r="E3875" s="19">
        <v>4595714</v>
      </c>
      <c r="F3875" s="19">
        <v>33</v>
      </c>
      <c r="G3875" s="36">
        <v>45628</v>
      </c>
      <c r="H3875" s="19">
        <v>0</v>
      </c>
      <c r="I3875" s="19">
        <v>1</v>
      </c>
      <c r="J3875" s="19">
        <v>0</v>
      </c>
      <c r="L3875" s="19">
        <v>1</v>
      </c>
      <c r="O3875" s="19">
        <v>1586236</v>
      </c>
      <c r="P3875" s="229">
        <v>45628.514837962961</v>
      </c>
      <c r="Q3875" s="19">
        <v>1586.2360000000001</v>
      </c>
      <c r="R3875" s="19" t="s">
        <v>43</v>
      </c>
      <c r="S3875" s="62" t="s">
        <v>298</v>
      </c>
    </row>
    <row r="3876" spans="1:19" x14ac:dyDescent="0.25">
      <c r="A3876" s="62" t="s">
        <v>298</v>
      </c>
      <c r="B3876" s="19">
        <v>39262196</v>
      </c>
      <c r="C3876" s="19" t="s">
        <v>7596</v>
      </c>
      <c r="D3876" s="19">
        <v>377308</v>
      </c>
      <c r="E3876" s="19">
        <v>4595714</v>
      </c>
      <c r="F3876" s="19">
        <v>34</v>
      </c>
      <c r="G3876" s="36">
        <v>45628</v>
      </c>
      <c r="H3876" s="19">
        <v>1</v>
      </c>
      <c r="I3876" s="19">
        <v>0</v>
      </c>
      <c r="J3876" s="19">
        <v>0</v>
      </c>
      <c r="L3876" s="19">
        <v>1</v>
      </c>
      <c r="M3876" s="19">
        <v>431941</v>
      </c>
      <c r="N3876" s="19" t="s">
        <v>214</v>
      </c>
      <c r="O3876" s="19">
        <v>745850</v>
      </c>
      <c r="P3876" s="229">
        <v>45628.523460648146</v>
      </c>
      <c r="Q3876" s="19">
        <v>745.85</v>
      </c>
      <c r="R3876" s="19" t="s">
        <v>43</v>
      </c>
      <c r="S3876" s="62" t="s">
        <v>298</v>
      </c>
    </row>
    <row r="3877" spans="1:19" x14ac:dyDescent="0.25">
      <c r="A3877" s="62" t="s">
        <v>298</v>
      </c>
      <c r="B3877" s="19">
        <v>39262196</v>
      </c>
      <c r="C3877" s="19" t="s">
        <v>7596</v>
      </c>
      <c r="D3877" s="19">
        <v>377308</v>
      </c>
      <c r="E3877" s="19">
        <v>4595714</v>
      </c>
      <c r="F3877" s="19">
        <v>35</v>
      </c>
      <c r="G3877" s="36">
        <v>45628</v>
      </c>
      <c r="H3877" s="19">
        <v>0</v>
      </c>
      <c r="I3877" s="19">
        <v>0</v>
      </c>
      <c r="J3877" s="19">
        <v>1938</v>
      </c>
      <c r="K3877" s="19" t="s">
        <v>163</v>
      </c>
      <c r="L3877" s="19">
        <v>1</v>
      </c>
      <c r="M3877" s="19">
        <v>431941</v>
      </c>
      <c r="N3877" s="19" t="s">
        <v>214</v>
      </c>
      <c r="O3877" s="19">
        <v>14614</v>
      </c>
      <c r="P3877" s="229">
        <v>45628.523634259262</v>
      </c>
      <c r="Q3877" s="19">
        <v>14.614000000000001</v>
      </c>
      <c r="R3877" s="19" t="s">
        <v>43</v>
      </c>
      <c r="S3877" s="62" t="s">
        <v>298</v>
      </c>
    </row>
    <row r="3878" spans="1:19" x14ac:dyDescent="0.25">
      <c r="A3878" s="62" t="s">
        <v>298</v>
      </c>
      <c r="B3878" s="19">
        <v>39262196</v>
      </c>
      <c r="C3878" s="19" t="s">
        <v>7596</v>
      </c>
      <c r="D3878" s="19">
        <v>377308</v>
      </c>
      <c r="E3878" s="19">
        <v>4595714</v>
      </c>
      <c r="F3878" s="19">
        <v>36</v>
      </c>
      <c r="G3878" s="36">
        <v>45628</v>
      </c>
      <c r="H3878" s="19">
        <v>0</v>
      </c>
      <c r="I3878" s="19">
        <v>0</v>
      </c>
      <c r="J3878" s="19">
        <v>1932</v>
      </c>
      <c r="K3878" s="19" t="s">
        <v>173</v>
      </c>
      <c r="L3878" s="19">
        <v>1</v>
      </c>
      <c r="O3878" s="19">
        <v>111606</v>
      </c>
      <c r="P3878" s="229">
        <v>45628.524930555555</v>
      </c>
      <c r="Q3878" s="19">
        <v>111.60599999999999</v>
      </c>
      <c r="R3878" s="19" t="s">
        <v>43</v>
      </c>
      <c r="S3878" s="62" t="s">
        <v>298</v>
      </c>
    </row>
    <row r="3879" spans="1:19" x14ac:dyDescent="0.25">
      <c r="A3879" s="62" t="s">
        <v>298</v>
      </c>
      <c r="B3879" s="19">
        <v>39262196</v>
      </c>
      <c r="C3879" s="19" t="s">
        <v>7596</v>
      </c>
      <c r="D3879" s="19">
        <v>377308</v>
      </c>
      <c r="E3879" s="19">
        <v>4595714</v>
      </c>
      <c r="F3879" s="19">
        <v>37</v>
      </c>
      <c r="G3879" s="36">
        <v>45628</v>
      </c>
      <c r="H3879" s="19">
        <v>0</v>
      </c>
      <c r="I3879" s="19">
        <v>1</v>
      </c>
      <c r="J3879" s="19">
        <v>0</v>
      </c>
      <c r="L3879" s="19">
        <v>1</v>
      </c>
      <c r="O3879" s="19">
        <v>664004</v>
      </c>
      <c r="P3879" s="229">
        <v>45628.53261574074</v>
      </c>
      <c r="Q3879" s="19">
        <v>664.00400000000002</v>
      </c>
      <c r="R3879" s="19" t="s">
        <v>43</v>
      </c>
      <c r="S3879" s="62" t="s">
        <v>298</v>
      </c>
    </row>
    <row r="3880" spans="1:19" x14ac:dyDescent="0.25">
      <c r="A3880" s="62" t="s">
        <v>298</v>
      </c>
      <c r="B3880" s="19">
        <v>39262196</v>
      </c>
      <c r="C3880" s="19" t="s">
        <v>7596</v>
      </c>
      <c r="D3880" s="19">
        <v>377308</v>
      </c>
      <c r="E3880" s="19">
        <v>4595714</v>
      </c>
      <c r="F3880" s="19">
        <v>38</v>
      </c>
      <c r="G3880" s="36">
        <v>45628</v>
      </c>
      <c r="H3880" s="19">
        <v>0</v>
      </c>
      <c r="I3880" s="19">
        <v>0</v>
      </c>
      <c r="J3880" s="19">
        <v>-3</v>
      </c>
      <c r="K3880" s="19" t="s">
        <v>185</v>
      </c>
      <c r="L3880" s="19">
        <v>1</v>
      </c>
      <c r="O3880" s="19">
        <v>8930</v>
      </c>
      <c r="P3880" s="229">
        <v>45628.532719907409</v>
      </c>
      <c r="Q3880" s="19">
        <v>8.93</v>
      </c>
      <c r="R3880" s="19" t="s">
        <v>43</v>
      </c>
      <c r="S3880" s="62" t="s">
        <v>298</v>
      </c>
    </row>
    <row r="3881" spans="1:19" x14ac:dyDescent="0.25">
      <c r="A3881" s="62" t="s">
        <v>298</v>
      </c>
      <c r="B3881" s="19">
        <v>39262196</v>
      </c>
      <c r="C3881" s="19" t="s">
        <v>7596</v>
      </c>
      <c r="D3881" s="19">
        <v>377308</v>
      </c>
      <c r="E3881" s="19">
        <v>4595714</v>
      </c>
      <c r="F3881" s="19">
        <v>39</v>
      </c>
      <c r="G3881" s="36">
        <v>45628</v>
      </c>
      <c r="H3881" s="19">
        <v>1</v>
      </c>
      <c r="I3881" s="19">
        <v>0</v>
      </c>
      <c r="J3881" s="19">
        <v>0</v>
      </c>
      <c r="L3881" s="19">
        <v>1</v>
      </c>
      <c r="M3881" s="19">
        <v>4010427</v>
      </c>
      <c r="N3881" s="19" t="s">
        <v>215</v>
      </c>
      <c r="O3881" s="19">
        <v>379036</v>
      </c>
      <c r="P3881" s="229">
        <v>45628.537106481483</v>
      </c>
      <c r="Q3881" s="19">
        <v>379.036</v>
      </c>
      <c r="R3881" s="19" t="s">
        <v>43</v>
      </c>
      <c r="S3881" s="62" t="s">
        <v>298</v>
      </c>
    </row>
    <row r="3882" spans="1:19" x14ac:dyDescent="0.25">
      <c r="A3882" s="62" t="s">
        <v>298</v>
      </c>
      <c r="B3882" s="19">
        <v>39262196</v>
      </c>
      <c r="C3882" s="19" t="s">
        <v>7596</v>
      </c>
      <c r="D3882" s="19">
        <v>377308</v>
      </c>
      <c r="E3882" s="19">
        <v>4595714</v>
      </c>
      <c r="F3882" s="19">
        <v>40</v>
      </c>
      <c r="G3882" s="36">
        <v>45628</v>
      </c>
      <c r="H3882" s="19">
        <v>0</v>
      </c>
      <c r="I3882" s="19">
        <v>0</v>
      </c>
      <c r="J3882" s="19">
        <v>1938</v>
      </c>
      <c r="K3882" s="19" t="s">
        <v>163</v>
      </c>
      <c r="L3882" s="19">
        <v>1</v>
      </c>
      <c r="M3882" s="19">
        <v>4010427</v>
      </c>
      <c r="N3882" s="19" t="s">
        <v>215</v>
      </c>
      <c r="O3882" s="19">
        <v>514</v>
      </c>
      <c r="P3882" s="229">
        <v>45628.537106481483</v>
      </c>
      <c r="Q3882" s="19">
        <v>0.51400000000000001</v>
      </c>
      <c r="R3882" s="19" t="s">
        <v>43</v>
      </c>
      <c r="S3882" s="62" t="s">
        <v>298</v>
      </c>
    </row>
    <row r="3883" spans="1:19" x14ac:dyDescent="0.25">
      <c r="A3883" s="62" t="s">
        <v>298</v>
      </c>
      <c r="B3883" s="19">
        <v>39262196</v>
      </c>
      <c r="C3883" s="19" t="s">
        <v>7596</v>
      </c>
      <c r="D3883" s="19">
        <v>377308</v>
      </c>
      <c r="E3883" s="19">
        <v>4595714</v>
      </c>
      <c r="F3883" s="19">
        <v>41</v>
      </c>
      <c r="G3883" s="36">
        <v>45628</v>
      </c>
      <c r="H3883" s="19">
        <v>0</v>
      </c>
      <c r="I3883" s="19">
        <v>0</v>
      </c>
      <c r="J3883" s="19">
        <v>1932</v>
      </c>
      <c r="K3883" s="19" t="s">
        <v>173</v>
      </c>
      <c r="L3883" s="19">
        <v>1</v>
      </c>
      <c r="O3883" s="19">
        <v>137080</v>
      </c>
      <c r="P3883" s="229">
        <v>45628.53869212963</v>
      </c>
      <c r="Q3883" s="19">
        <v>137.08000000000001</v>
      </c>
      <c r="R3883" s="19" t="s">
        <v>43</v>
      </c>
      <c r="S3883" s="62" t="s">
        <v>298</v>
      </c>
    </row>
    <row r="3884" spans="1:19" x14ac:dyDescent="0.25">
      <c r="A3884" s="62" t="s">
        <v>298</v>
      </c>
      <c r="B3884" s="19">
        <v>39262196</v>
      </c>
      <c r="C3884" s="19" t="s">
        <v>7596</v>
      </c>
      <c r="D3884" s="19">
        <v>377308</v>
      </c>
      <c r="E3884" s="19">
        <v>4595714</v>
      </c>
      <c r="F3884" s="19">
        <v>42</v>
      </c>
      <c r="G3884" s="36">
        <v>45628</v>
      </c>
      <c r="H3884" s="19">
        <v>0</v>
      </c>
      <c r="I3884" s="19">
        <v>1</v>
      </c>
      <c r="J3884" s="19">
        <v>0</v>
      </c>
      <c r="L3884" s="19">
        <v>1</v>
      </c>
      <c r="O3884" s="19">
        <v>229930</v>
      </c>
      <c r="P3884" s="229">
        <v>45628.541354166664</v>
      </c>
      <c r="Q3884" s="19">
        <v>229.93</v>
      </c>
      <c r="R3884" s="19" t="s">
        <v>43</v>
      </c>
      <c r="S3884" s="62" t="s">
        <v>298</v>
      </c>
    </row>
    <row r="3885" spans="1:19" x14ac:dyDescent="0.25">
      <c r="A3885" s="62" t="s">
        <v>298</v>
      </c>
      <c r="B3885" s="19">
        <v>39262196</v>
      </c>
      <c r="C3885" s="19" t="s">
        <v>7596</v>
      </c>
      <c r="D3885" s="19">
        <v>377308</v>
      </c>
      <c r="E3885" s="19">
        <v>4595714</v>
      </c>
      <c r="F3885" s="19">
        <v>43</v>
      </c>
      <c r="G3885" s="36">
        <v>45628</v>
      </c>
      <c r="H3885" s="19">
        <v>1</v>
      </c>
      <c r="I3885" s="19">
        <v>0</v>
      </c>
      <c r="J3885" s="19">
        <v>0</v>
      </c>
      <c r="L3885" s="19">
        <v>1</v>
      </c>
      <c r="M3885" s="19">
        <v>431941</v>
      </c>
      <c r="N3885" s="19" t="s">
        <v>214</v>
      </c>
      <c r="O3885" s="19">
        <v>395220</v>
      </c>
      <c r="P3885" s="229">
        <v>45628.545925925922</v>
      </c>
      <c r="Q3885" s="19">
        <v>395.22</v>
      </c>
      <c r="R3885" s="19" t="s">
        <v>43</v>
      </c>
      <c r="S3885" s="62" t="s">
        <v>298</v>
      </c>
    </row>
    <row r="3886" spans="1:19" x14ac:dyDescent="0.25">
      <c r="A3886" s="62" t="s">
        <v>298</v>
      </c>
      <c r="B3886" s="19">
        <v>39262196</v>
      </c>
      <c r="C3886" s="19" t="s">
        <v>7596</v>
      </c>
      <c r="D3886" s="19">
        <v>377308</v>
      </c>
      <c r="E3886" s="19">
        <v>4595714</v>
      </c>
      <c r="F3886" s="19">
        <v>44</v>
      </c>
      <c r="G3886" s="36">
        <v>45628</v>
      </c>
      <c r="H3886" s="19">
        <v>0</v>
      </c>
      <c r="I3886" s="19">
        <v>0</v>
      </c>
      <c r="J3886" s="19">
        <v>1938</v>
      </c>
      <c r="K3886" s="19" t="s">
        <v>163</v>
      </c>
      <c r="L3886" s="19">
        <v>1</v>
      </c>
      <c r="M3886" s="19">
        <v>431941</v>
      </c>
      <c r="N3886" s="19" t="s">
        <v>214</v>
      </c>
      <c r="O3886" s="19">
        <v>21523</v>
      </c>
      <c r="P3886" s="229">
        <v>45628.546180555553</v>
      </c>
      <c r="Q3886" s="19">
        <v>21.523</v>
      </c>
      <c r="R3886" s="19" t="s">
        <v>43</v>
      </c>
      <c r="S3886" s="62" t="s">
        <v>298</v>
      </c>
    </row>
    <row r="3887" spans="1:19" x14ac:dyDescent="0.25">
      <c r="A3887" s="62" t="s">
        <v>298</v>
      </c>
      <c r="B3887" s="19">
        <v>39262196</v>
      </c>
      <c r="C3887" s="19" t="s">
        <v>7596</v>
      </c>
      <c r="D3887" s="19">
        <v>377308</v>
      </c>
      <c r="E3887" s="19">
        <v>4595714</v>
      </c>
      <c r="F3887" s="19">
        <v>45</v>
      </c>
      <c r="G3887" s="36">
        <v>45628</v>
      </c>
      <c r="H3887" s="19">
        <v>0</v>
      </c>
      <c r="I3887" s="19">
        <v>0</v>
      </c>
      <c r="J3887" s="19">
        <v>1932</v>
      </c>
      <c r="K3887" s="19" t="s">
        <v>173</v>
      </c>
      <c r="L3887" s="19">
        <v>1</v>
      </c>
      <c r="O3887" s="19">
        <v>113243</v>
      </c>
      <c r="P3887" s="229">
        <v>45628.547488425924</v>
      </c>
      <c r="Q3887" s="19">
        <v>113.24299999999999</v>
      </c>
      <c r="R3887" s="19" t="s">
        <v>43</v>
      </c>
      <c r="S3887" s="62" t="s">
        <v>298</v>
      </c>
    </row>
    <row r="3888" spans="1:19" x14ac:dyDescent="0.25">
      <c r="A3888" s="62" t="s">
        <v>298</v>
      </c>
      <c r="B3888" s="19">
        <v>39262196</v>
      </c>
      <c r="C3888" s="19" t="s">
        <v>7596</v>
      </c>
      <c r="D3888" s="19">
        <v>377308</v>
      </c>
      <c r="E3888" s="19">
        <v>4595714</v>
      </c>
      <c r="F3888" s="19">
        <v>46</v>
      </c>
      <c r="G3888" s="36">
        <v>45628</v>
      </c>
      <c r="H3888" s="19">
        <v>0</v>
      </c>
      <c r="I3888" s="19">
        <v>1</v>
      </c>
      <c r="J3888" s="19">
        <v>0</v>
      </c>
      <c r="L3888" s="19">
        <v>1</v>
      </c>
      <c r="O3888" s="19">
        <v>242297</v>
      </c>
      <c r="P3888" s="229">
        <v>45628.55028935185</v>
      </c>
      <c r="Q3888" s="19">
        <v>242.297</v>
      </c>
      <c r="R3888" s="19" t="s">
        <v>43</v>
      </c>
      <c r="S3888" s="62" t="s">
        <v>298</v>
      </c>
    </row>
    <row r="3889" spans="1:19" x14ac:dyDescent="0.25">
      <c r="A3889" s="62" t="s">
        <v>298</v>
      </c>
      <c r="B3889" s="19">
        <v>39262196</v>
      </c>
      <c r="C3889" s="19" t="s">
        <v>7596</v>
      </c>
      <c r="D3889" s="19">
        <v>377308</v>
      </c>
      <c r="E3889" s="19">
        <v>4595714</v>
      </c>
      <c r="F3889" s="19">
        <v>47</v>
      </c>
      <c r="G3889" s="36">
        <v>45628</v>
      </c>
      <c r="H3889" s="19">
        <v>0</v>
      </c>
      <c r="I3889" s="19">
        <v>0</v>
      </c>
      <c r="J3889" s="19">
        <v>1933</v>
      </c>
      <c r="K3889" s="19" t="s">
        <v>167</v>
      </c>
      <c r="L3889" s="19">
        <v>1</v>
      </c>
      <c r="O3889" s="19">
        <v>3614593</v>
      </c>
      <c r="P3889" s="229">
        <v>45628.592129629629</v>
      </c>
      <c r="Q3889" s="19">
        <v>3614.5929999999998</v>
      </c>
      <c r="R3889" s="19" t="s">
        <v>43</v>
      </c>
      <c r="S3889" s="62" t="s">
        <v>298</v>
      </c>
    </row>
    <row r="3890" spans="1:19" x14ac:dyDescent="0.25">
      <c r="A3890" s="62" t="s">
        <v>298</v>
      </c>
      <c r="B3890" s="19">
        <v>39262196</v>
      </c>
      <c r="C3890" s="19" t="s">
        <v>7596</v>
      </c>
      <c r="D3890" s="19">
        <v>377308</v>
      </c>
      <c r="E3890" s="19">
        <v>4595714</v>
      </c>
      <c r="F3890" s="19">
        <v>48</v>
      </c>
      <c r="G3890" s="36">
        <v>45628</v>
      </c>
      <c r="H3890" s="19">
        <v>0</v>
      </c>
      <c r="I3890" s="19">
        <v>1</v>
      </c>
      <c r="J3890" s="19">
        <v>0</v>
      </c>
      <c r="L3890" s="19">
        <v>1</v>
      </c>
      <c r="O3890" s="19">
        <v>972024</v>
      </c>
      <c r="P3890" s="229">
        <v>45628.603379629632</v>
      </c>
      <c r="Q3890" s="19">
        <v>972.024</v>
      </c>
      <c r="R3890" s="19" t="s">
        <v>43</v>
      </c>
      <c r="S3890" s="62" t="s">
        <v>298</v>
      </c>
    </row>
    <row r="3891" spans="1:19" x14ac:dyDescent="0.25">
      <c r="A3891" s="62" t="s">
        <v>298</v>
      </c>
      <c r="B3891" s="19">
        <v>39262196</v>
      </c>
      <c r="C3891" s="19" t="s">
        <v>7596</v>
      </c>
      <c r="D3891" s="19">
        <v>377308</v>
      </c>
      <c r="E3891" s="19">
        <v>4595714</v>
      </c>
      <c r="F3891" s="19">
        <v>49</v>
      </c>
      <c r="G3891" s="36">
        <v>45628</v>
      </c>
      <c r="H3891" s="19">
        <v>0</v>
      </c>
      <c r="I3891" s="19">
        <v>0</v>
      </c>
      <c r="J3891" s="19">
        <v>1931</v>
      </c>
      <c r="K3891" s="19" t="s">
        <v>168</v>
      </c>
      <c r="L3891" s="19">
        <v>1</v>
      </c>
      <c r="O3891" s="19">
        <v>1030383</v>
      </c>
      <c r="P3891" s="229">
        <v>45628.615300925929</v>
      </c>
      <c r="Q3891" s="19">
        <v>1030.383</v>
      </c>
      <c r="R3891" s="19" t="s">
        <v>43</v>
      </c>
      <c r="S3891" s="62" t="s">
        <v>298</v>
      </c>
    </row>
    <row r="3892" spans="1:19" x14ac:dyDescent="0.25">
      <c r="A3892" s="62" t="s">
        <v>298</v>
      </c>
      <c r="B3892" s="19">
        <v>39262196</v>
      </c>
      <c r="C3892" s="19" t="s">
        <v>7596</v>
      </c>
      <c r="D3892" s="19">
        <v>377308</v>
      </c>
      <c r="E3892" s="19">
        <v>4595714</v>
      </c>
      <c r="F3892" s="19">
        <v>50</v>
      </c>
      <c r="G3892" s="36">
        <v>45628</v>
      </c>
      <c r="H3892" s="19">
        <v>0</v>
      </c>
      <c r="I3892" s="19">
        <v>1</v>
      </c>
      <c r="J3892" s="19">
        <v>0</v>
      </c>
      <c r="L3892" s="19">
        <v>1</v>
      </c>
      <c r="O3892" s="19">
        <v>1167100</v>
      </c>
      <c r="P3892" s="229">
        <v>45628.628807870373</v>
      </c>
      <c r="Q3892" s="19">
        <v>1167.0999999999999</v>
      </c>
      <c r="R3892" s="19" t="s">
        <v>43</v>
      </c>
      <c r="S3892" s="62" t="s">
        <v>298</v>
      </c>
    </row>
    <row r="3893" spans="1:19" x14ac:dyDescent="0.25">
      <c r="A3893" s="62" t="s">
        <v>298</v>
      </c>
      <c r="B3893" s="19">
        <v>39262196</v>
      </c>
      <c r="C3893" s="19" t="s">
        <v>7596</v>
      </c>
      <c r="D3893" s="19">
        <v>377308</v>
      </c>
      <c r="E3893" s="19">
        <v>4595714</v>
      </c>
      <c r="F3893" s="19">
        <v>51</v>
      </c>
      <c r="G3893" s="36">
        <v>45628</v>
      </c>
      <c r="H3893" s="19">
        <v>0</v>
      </c>
      <c r="I3893" s="19">
        <v>0</v>
      </c>
      <c r="J3893" s="19">
        <v>-3</v>
      </c>
      <c r="K3893" s="19" t="s">
        <v>185</v>
      </c>
      <c r="L3893" s="19">
        <v>1</v>
      </c>
      <c r="O3893" s="19">
        <v>8427</v>
      </c>
      <c r="P3893" s="229">
        <v>45628.628912037035</v>
      </c>
      <c r="Q3893" s="19">
        <v>8.4269999999999996</v>
      </c>
      <c r="R3893" s="19" t="s">
        <v>43</v>
      </c>
      <c r="S3893" s="62" t="s">
        <v>298</v>
      </c>
    </row>
    <row r="3894" spans="1:19" x14ac:dyDescent="0.25">
      <c r="A3894" s="62" t="s">
        <v>298</v>
      </c>
      <c r="B3894" s="19">
        <v>39262196</v>
      </c>
      <c r="C3894" s="19" t="s">
        <v>7596</v>
      </c>
      <c r="D3894" s="19">
        <v>377308</v>
      </c>
      <c r="E3894" s="19">
        <v>4595714</v>
      </c>
      <c r="F3894" s="19">
        <v>52</v>
      </c>
      <c r="G3894" s="36">
        <v>45628</v>
      </c>
      <c r="H3894" s="19">
        <v>1</v>
      </c>
      <c r="I3894" s="19">
        <v>0</v>
      </c>
      <c r="J3894" s="19">
        <v>0</v>
      </c>
      <c r="L3894" s="19">
        <v>1</v>
      </c>
      <c r="M3894" s="19">
        <v>4010427</v>
      </c>
      <c r="N3894" s="19" t="s">
        <v>215</v>
      </c>
      <c r="O3894" s="19">
        <v>231273</v>
      </c>
      <c r="P3894" s="229">
        <v>45628.631585648145</v>
      </c>
      <c r="Q3894" s="19">
        <v>231.273</v>
      </c>
      <c r="R3894" s="19" t="s">
        <v>43</v>
      </c>
      <c r="S3894" s="62" t="s">
        <v>298</v>
      </c>
    </row>
    <row r="3895" spans="1:19" x14ac:dyDescent="0.25">
      <c r="A3895" s="62" t="s">
        <v>298</v>
      </c>
      <c r="B3895" s="19">
        <v>39262196</v>
      </c>
      <c r="C3895" s="19" t="s">
        <v>7596</v>
      </c>
      <c r="D3895" s="19">
        <v>377308</v>
      </c>
      <c r="E3895" s="19">
        <v>4595714</v>
      </c>
      <c r="F3895" s="19">
        <v>53</v>
      </c>
      <c r="G3895" s="36">
        <v>45628</v>
      </c>
      <c r="H3895" s="19">
        <v>0</v>
      </c>
      <c r="I3895" s="19">
        <v>0</v>
      </c>
      <c r="J3895" s="19">
        <v>1938</v>
      </c>
      <c r="K3895" s="19" t="s">
        <v>163</v>
      </c>
      <c r="L3895" s="19">
        <v>1</v>
      </c>
      <c r="M3895" s="19">
        <v>4010427</v>
      </c>
      <c r="N3895" s="19" t="s">
        <v>215</v>
      </c>
      <c r="O3895" s="19">
        <v>2310</v>
      </c>
      <c r="P3895" s="229">
        <v>45628.631608796299</v>
      </c>
      <c r="Q3895" s="19">
        <v>2.31</v>
      </c>
      <c r="R3895" s="19" t="s">
        <v>43</v>
      </c>
      <c r="S3895" s="62" t="s">
        <v>298</v>
      </c>
    </row>
    <row r="3896" spans="1:19" x14ac:dyDescent="0.25">
      <c r="A3896" s="62" t="s">
        <v>298</v>
      </c>
      <c r="B3896" s="19">
        <v>39262196</v>
      </c>
      <c r="C3896" s="19" t="s">
        <v>7596</v>
      </c>
      <c r="D3896" s="19">
        <v>377308</v>
      </c>
      <c r="E3896" s="19">
        <v>4595714</v>
      </c>
      <c r="F3896" s="19">
        <v>54</v>
      </c>
      <c r="G3896" s="36">
        <v>45628</v>
      </c>
      <c r="H3896" s="19">
        <v>0</v>
      </c>
      <c r="I3896" s="19">
        <v>0</v>
      </c>
      <c r="J3896" s="19">
        <v>1932</v>
      </c>
      <c r="K3896" s="19" t="s">
        <v>173</v>
      </c>
      <c r="L3896" s="19">
        <v>1</v>
      </c>
      <c r="O3896" s="19">
        <v>63747</v>
      </c>
      <c r="P3896" s="229">
        <v>45628.632349537038</v>
      </c>
      <c r="Q3896" s="19">
        <v>63.747</v>
      </c>
      <c r="R3896" s="19" t="s">
        <v>43</v>
      </c>
      <c r="S3896" s="62" t="s">
        <v>298</v>
      </c>
    </row>
    <row r="3897" spans="1:19" x14ac:dyDescent="0.25">
      <c r="A3897" s="62" t="s">
        <v>298</v>
      </c>
      <c r="B3897" s="19">
        <v>39262196</v>
      </c>
      <c r="C3897" s="19" t="s">
        <v>7596</v>
      </c>
      <c r="D3897" s="19">
        <v>377308</v>
      </c>
      <c r="E3897" s="19">
        <v>4595714</v>
      </c>
      <c r="F3897" s="19">
        <v>55</v>
      </c>
      <c r="G3897" s="36">
        <v>45628</v>
      </c>
      <c r="H3897" s="19">
        <v>0</v>
      </c>
      <c r="I3897" s="19">
        <v>1</v>
      </c>
      <c r="J3897" s="19">
        <v>0</v>
      </c>
      <c r="L3897" s="19">
        <v>1</v>
      </c>
      <c r="O3897" s="19">
        <v>401713</v>
      </c>
      <c r="P3897" s="229">
        <v>45628.637002314812</v>
      </c>
      <c r="Q3897" s="19">
        <v>401.71300000000002</v>
      </c>
      <c r="R3897" s="19" t="s">
        <v>43</v>
      </c>
      <c r="S3897" s="62" t="s">
        <v>298</v>
      </c>
    </row>
    <row r="3898" spans="1:19" x14ac:dyDescent="0.25">
      <c r="A3898" s="62" t="s">
        <v>298</v>
      </c>
      <c r="B3898" s="19">
        <v>39262196</v>
      </c>
      <c r="C3898" s="19" t="s">
        <v>7596</v>
      </c>
      <c r="D3898" s="19">
        <v>377308</v>
      </c>
      <c r="E3898" s="19">
        <v>4595714</v>
      </c>
      <c r="F3898" s="19">
        <v>56</v>
      </c>
      <c r="G3898" s="36">
        <v>45628</v>
      </c>
      <c r="H3898" s="19">
        <v>0</v>
      </c>
      <c r="I3898" s="19">
        <v>0</v>
      </c>
      <c r="J3898" s="19">
        <v>-3</v>
      </c>
      <c r="K3898" s="19" t="s">
        <v>185</v>
      </c>
      <c r="L3898" s="19">
        <v>1</v>
      </c>
      <c r="O3898" s="19">
        <v>9913</v>
      </c>
      <c r="P3898" s="229">
        <v>45628.637118055558</v>
      </c>
      <c r="Q3898" s="19">
        <v>9.9130000000000003</v>
      </c>
      <c r="R3898" s="19" t="s">
        <v>43</v>
      </c>
      <c r="S3898" s="62" t="s">
        <v>298</v>
      </c>
    </row>
    <row r="3899" spans="1:19" x14ac:dyDescent="0.25">
      <c r="A3899" s="62" t="s">
        <v>298</v>
      </c>
      <c r="B3899" s="19">
        <v>39262196</v>
      </c>
      <c r="C3899" s="19" t="s">
        <v>7596</v>
      </c>
      <c r="D3899" s="19">
        <v>377308</v>
      </c>
      <c r="E3899" s="19">
        <v>4595714</v>
      </c>
      <c r="F3899" s="19">
        <v>57</v>
      </c>
      <c r="G3899" s="36">
        <v>45628</v>
      </c>
      <c r="H3899" s="19">
        <v>1</v>
      </c>
      <c r="I3899" s="19">
        <v>0</v>
      </c>
      <c r="J3899" s="19">
        <v>0</v>
      </c>
      <c r="L3899" s="19">
        <v>1</v>
      </c>
      <c r="M3899" s="19">
        <v>4010427</v>
      </c>
      <c r="N3899" s="19" t="s">
        <v>215</v>
      </c>
      <c r="O3899" s="19">
        <v>131560</v>
      </c>
      <c r="P3899" s="229">
        <v>45628.63863425926</v>
      </c>
      <c r="Q3899" s="19">
        <v>131.56</v>
      </c>
      <c r="R3899" s="19" t="s">
        <v>43</v>
      </c>
      <c r="S3899" s="62" t="s">
        <v>298</v>
      </c>
    </row>
    <row r="3900" spans="1:19" x14ac:dyDescent="0.25">
      <c r="A3900" s="62" t="s">
        <v>298</v>
      </c>
      <c r="B3900" s="19">
        <v>39262196</v>
      </c>
      <c r="C3900" s="19" t="s">
        <v>7596</v>
      </c>
      <c r="D3900" s="19">
        <v>377308</v>
      </c>
      <c r="E3900" s="19">
        <v>4595714</v>
      </c>
      <c r="F3900" s="19">
        <v>58</v>
      </c>
      <c r="G3900" s="36">
        <v>45628</v>
      </c>
      <c r="H3900" s="19">
        <v>0</v>
      </c>
      <c r="I3900" s="19">
        <v>0</v>
      </c>
      <c r="J3900" s="19">
        <v>1938</v>
      </c>
      <c r="K3900" s="19" t="s">
        <v>163</v>
      </c>
      <c r="L3900" s="19">
        <v>1</v>
      </c>
      <c r="M3900" s="19">
        <v>4010427</v>
      </c>
      <c r="N3900" s="19" t="s">
        <v>215</v>
      </c>
      <c r="O3900" s="19">
        <v>11127</v>
      </c>
      <c r="P3900" s="229">
        <v>45628.638773148145</v>
      </c>
      <c r="Q3900" s="19">
        <v>11.127000000000001</v>
      </c>
      <c r="R3900" s="19" t="s">
        <v>43</v>
      </c>
      <c r="S3900" s="62" t="s">
        <v>298</v>
      </c>
    </row>
    <row r="3901" spans="1:19" x14ac:dyDescent="0.25">
      <c r="A3901" s="62" t="s">
        <v>298</v>
      </c>
      <c r="B3901" s="19">
        <v>39262196</v>
      </c>
      <c r="C3901" s="19" t="s">
        <v>7596</v>
      </c>
      <c r="D3901" s="19">
        <v>377308</v>
      </c>
      <c r="E3901" s="19">
        <v>4595714</v>
      </c>
      <c r="F3901" s="19">
        <v>59</v>
      </c>
      <c r="G3901" s="36">
        <v>45628</v>
      </c>
      <c r="H3901" s="19">
        <v>0</v>
      </c>
      <c r="I3901" s="19">
        <v>0</v>
      </c>
      <c r="J3901" s="19">
        <v>1932</v>
      </c>
      <c r="K3901" s="19" t="s">
        <v>173</v>
      </c>
      <c r="L3901" s="19">
        <v>1</v>
      </c>
      <c r="O3901" s="19">
        <v>120683</v>
      </c>
      <c r="P3901" s="229">
        <v>45628.640162037038</v>
      </c>
      <c r="Q3901" s="19">
        <v>120.68300000000001</v>
      </c>
      <c r="R3901" s="19" t="s">
        <v>43</v>
      </c>
      <c r="S3901" s="62" t="s">
        <v>298</v>
      </c>
    </row>
    <row r="3902" spans="1:19" x14ac:dyDescent="0.25">
      <c r="A3902" s="62" t="s">
        <v>298</v>
      </c>
      <c r="B3902" s="19">
        <v>39262196</v>
      </c>
      <c r="C3902" s="19" t="s">
        <v>7596</v>
      </c>
      <c r="D3902" s="19">
        <v>377308</v>
      </c>
      <c r="E3902" s="19">
        <v>4595714</v>
      </c>
      <c r="F3902" s="19">
        <v>60</v>
      </c>
      <c r="G3902" s="36">
        <v>45628</v>
      </c>
      <c r="H3902" s="19">
        <v>0</v>
      </c>
      <c r="I3902" s="19">
        <v>1</v>
      </c>
      <c r="J3902" s="19">
        <v>0</v>
      </c>
      <c r="L3902" s="19">
        <v>1</v>
      </c>
      <c r="O3902" s="19">
        <v>807284</v>
      </c>
      <c r="P3902" s="229">
        <v>45628.649513888886</v>
      </c>
      <c r="Q3902" s="19">
        <v>807.28399999999999</v>
      </c>
      <c r="R3902" s="19" t="s">
        <v>43</v>
      </c>
      <c r="S3902" s="62" t="s">
        <v>298</v>
      </c>
    </row>
    <row r="3903" spans="1:19" x14ac:dyDescent="0.25">
      <c r="A3903" s="62" t="s">
        <v>298</v>
      </c>
      <c r="B3903" s="19">
        <v>39262196</v>
      </c>
      <c r="C3903" s="19" t="s">
        <v>7596</v>
      </c>
      <c r="D3903" s="19">
        <v>377308</v>
      </c>
      <c r="E3903" s="19">
        <v>4595714</v>
      </c>
      <c r="F3903" s="19">
        <v>61</v>
      </c>
      <c r="G3903" s="36">
        <v>45628</v>
      </c>
      <c r="H3903" s="19">
        <v>0</v>
      </c>
      <c r="I3903" s="19">
        <v>0</v>
      </c>
      <c r="J3903" s="19">
        <v>-3</v>
      </c>
      <c r="K3903" s="19" t="s">
        <v>185</v>
      </c>
      <c r="L3903" s="19">
        <v>1</v>
      </c>
      <c r="O3903" s="19">
        <v>9756</v>
      </c>
      <c r="P3903" s="229">
        <v>45628.649618055555</v>
      </c>
      <c r="Q3903" s="19">
        <v>9.7560000000000002</v>
      </c>
      <c r="R3903" s="19" t="s">
        <v>43</v>
      </c>
      <c r="S3903" s="62" t="s">
        <v>298</v>
      </c>
    </row>
    <row r="3904" spans="1:19" x14ac:dyDescent="0.25">
      <c r="A3904" s="62" t="s">
        <v>298</v>
      </c>
      <c r="B3904" s="19">
        <v>39262196</v>
      </c>
      <c r="C3904" s="19" t="s">
        <v>7596</v>
      </c>
      <c r="D3904" s="19">
        <v>377308</v>
      </c>
      <c r="E3904" s="19">
        <v>4595714</v>
      </c>
      <c r="F3904" s="19">
        <v>62</v>
      </c>
      <c r="G3904" s="36">
        <v>45628</v>
      </c>
      <c r="H3904" s="19">
        <v>1</v>
      </c>
      <c r="I3904" s="19">
        <v>0</v>
      </c>
      <c r="J3904" s="19">
        <v>0</v>
      </c>
      <c r="L3904" s="19">
        <v>1</v>
      </c>
      <c r="M3904" s="19">
        <v>4010427</v>
      </c>
      <c r="N3904" s="19" t="s">
        <v>215</v>
      </c>
      <c r="O3904" s="19">
        <v>704094</v>
      </c>
      <c r="P3904" s="229">
        <v>45628.657766203702</v>
      </c>
      <c r="Q3904" s="19">
        <v>704.09400000000005</v>
      </c>
      <c r="R3904" s="19" t="s">
        <v>43</v>
      </c>
      <c r="S3904" s="62" t="s">
        <v>298</v>
      </c>
    </row>
    <row r="3905" spans="1:19" x14ac:dyDescent="0.25">
      <c r="A3905" s="62" t="s">
        <v>298</v>
      </c>
      <c r="B3905" s="19">
        <v>39262196</v>
      </c>
      <c r="C3905" s="19" t="s">
        <v>7596</v>
      </c>
      <c r="D3905" s="19">
        <v>377308</v>
      </c>
      <c r="E3905" s="19">
        <v>4595714</v>
      </c>
      <c r="F3905" s="19">
        <v>63</v>
      </c>
      <c r="G3905" s="36">
        <v>45628</v>
      </c>
      <c r="H3905" s="19">
        <v>0</v>
      </c>
      <c r="I3905" s="19">
        <v>0</v>
      </c>
      <c r="J3905" s="19">
        <v>1938</v>
      </c>
      <c r="K3905" s="19" t="s">
        <v>163</v>
      </c>
      <c r="L3905" s="19">
        <v>1</v>
      </c>
      <c r="M3905" s="19">
        <v>4010427</v>
      </c>
      <c r="N3905" s="19" t="s">
        <v>215</v>
      </c>
      <c r="O3905" s="19">
        <v>2606</v>
      </c>
      <c r="P3905" s="229">
        <v>45628.657800925925</v>
      </c>
      <c r="Q3905" s="19">
        <v>2.6059999999999999</v>
      </c>
      <c r="R3905" s="19" t="s">
        <v>43</v>
      </c>
      <c r="S3905" s="62" t="s">
        <v>298</v>
      </c>
    </row>
    <row r="3906" spans="1:19" x14ac:dyDescent="0.25">
      <c r="A3906" s="62" t="s">
        <v>298</v>
      </c>
      <c r="B3906" s="19">
        <v>39262196</v>
      </c>
      <c r="C3906" s="19" t="s">
        <v>7596</v>
      </c>
      <c r="D3906" s="19">
        <v>377308</v>
      </c>
      <c r="E3906" s="19">
        <v>4595714</v>
      </c>
      <c r="F3906" s="19">
        <v>64</v>
      </c>
      <c r="G3906" s="36">
        <v>45628</v>
      </c>
      <c r="H3906" s="19">
        <v>0</v>
      </c>
      <c r="I3906" s="19">
        <v>0</v>
      </c>
      <c r="J3906" s="19">
        <v>1932</v>
      </c>
      <c r="K3906" s="19" t="s">
        <v>173</v>
      </c>
      <c r="L3906" s="19">
        <v>1</v>
      </c>
      <c r="O3906" s="19">
        <v>214844</v>
      </c>
      <c r="P3906" s="229">
        <v>45628.66028935185</v>
      </c>
      <c r="Q3906" s="19">
        <v>214.84399999999999</v>
      </c>
      <c r="R3906" s="19" t="s">
        <v>43</v>
      </c>
      <c r="S3906" s="62" t="s">
        <v>298</v>
      </c>
    </row>
    <row r="3907" spans="1:19" x14ac:dyDescent="0.25">
      <c r="A3907" s="62" t="s">
        <v>298</v>
      </c>
      <c r="B3907" s="19">
        <v>39262196</v>
      </c>
      <c r="C3907" s="19" t="s">
        <v>7596</v>
      </c>
      <c r="D3907" s="19">
        <v>377308</v>
      </c>
      <c r="E3907" s="19">
        <v>4595714</v>
      </c>
      <c r="F3907" s="19">
        <v>65</v>
      </c>
      <c r="G3907" s="36">
        <v>45628</v>
      </c>
      <c r="H3907" s="19">
        <v>0</v>
      </c>
      <c r="I3907" s="19">
        <v>1</v>
      </c>
      <c r="J3907" s="19">
        <v>0</v>
      </c>
      <c r="L3907" s="19">
        <v>1</v>
      </c>
      <c r="O3907" s="19">
        <v>674076</v>
      </c>
      <c r="P3907" s="229">
        <v>45628.668090277781</v>
      </c>
      <c r="Q3907" s="19">
        <v>674.07600000000002</v>
      </c>
      <c r="R3907" s="19" t="s">
        <v>43</v>
      </c>
      <c r="S3907" s="62" t="s">
        <v>298</v>
      </c>
    </row>
    <row r="3908" spans="1:19" x14ac:dyDescent="0.25">
      <c r="A3908" s="62" t="s">
        <v>298</v>
      </c>
      <c r="B3908" s="19">
        <v>39262196</v>
      </c>
      <c r="C3908" s="19" t="s">
        <v>7596</v>
      </c>
      <c r="D3908" s="19">
        <v>377308</v>
      </c>
      <c r="E3908" s="19">
        <v>4595714</v>
      </c>
      <c r="F3908" s="19">
        <v>66</v>
      </c>
      <c r="G3908" s="36">
        <v>45628</v>
      </c>
      <c r="H3908" s="19">
        <v>0</v>
      </c>
      <c r="I3908" s="19">
        <v>0</v>
      </c>
      <c r="J3908" s="19">
        <v>1934</v>
      </c>
      <c r="K3908" s="19" t="s">
        <v>160</v>
      </c>
      <c r="L3908" s="19">
        <v>1</v>
      </c>
      <c r="O3908" s="19">
        <v>937047</v>
      </c>
      <c r="P3908" s="229">
        <v>45628.678935185184</v>
      </c>
      <c r="Q3908" s="19">
        <v>937.04700000000003</v>
      </c>
      <c r="R3908" s="19" t="s">
        <v>43</v>
      </c>
      <c r="S3908" s="62" t="s">
        <v>298</v>
      </c>
    </row>
    <row r="3909" spans="1:19" x14ac:dyDescent="0.25">
      <c r="A3909" s="62" t="s">
        <v>298</v>
      </c>
      <c r="B3909" s="19">
        <v>39262196</v>
      </c>
      <c r="C3909" s="19" t="s">
        <v>7596</v>
      </c>
      <c r="D3909" s="19">
        <v>377308</v>
      </c>
      <c r="E3909" s="19">
        <v>4595714</v>
      </c>
      <c r="F3909" s="19">
        <v>67</v>
      </c>
      <c r="G3909" s="36">
        <v>45628</v>
      </c>
      <c r="H3909" s="19">
        <v>0</v>
      </c>
      <c r="I3909" s="19">
        <v>1</v>
      </c>
      <c r="J3909" s="19">
        <v>0</v>
      </c>
      <c r="L3909" s="19">
        <v>1</v>
      </c>
      <c r="O3909" s="19">
        <v>747667</v>
      </c>
      <c r="P3909" s="229">
        <v>45628.687592592592</v>
      </c>
      <c r="Q3909" s="19">
        <v>747.66700000000003</v>
      </c>
      <c r="R3909" s="19" t="s">
        <v>43</v>
      </c>
      <c r="S3909" s="62" t="s">
        <v>298</v>
      </c>
    </row>
    <row r="3910" spans="1:19" x14ac:dyDescent="0.25">
      <c r="A3910" s="62" t="s">
        <v>298</v>
      </c>
      <c r="B3910" s="19">
        <v>39262196</v>
      </c>
      <c r="C3910" s="19" t="s">
        <v>7596</v>
      </c>
      <c r="D3910" s="19">
        <v>377308</v>
      </c>
      <c r="E3910" s="19">
        <v>4595714</v>
      </c>
      <c r="F3910" s="19">
        <v>68</v>
      </c>
      <c r="G3910" s="36">
        <v>45628</v>
      </c>
      <c r="H3910" s="19">
        <v>0</v>
      </c>
      <c r="I3910" s="19">
        <v>0</v>
      </c>
      <c r="J3910" s="19">
        <v>-3</v>
      </c>
      <c r="K3910" s="19" t="s">
        <v>185</v>
      </c>
      <c r="L3910" s="19">
        <v>1</v>
      </c>
      <c r="O3910" s="19">
        <v>12173</v>
      </c>
      <c r="P3910" s="229">
        <v>45628.687731481485</v>
      </c>
      <c r="Q3910" s="19">
        <v>12.173</v>
      </c>
      <c r="R3910" s="19" t="s">
        <v>43</v>
      </c>
      <c r="S3910" s="62" t="s">
        <v>298</v>
      </c>
    </row>
    <row r="3911" spans="1:19" x14ac:dyDescent="0.25">
      <c r="A3911" s="62" t="s">
        <v>298</v>
      </c>
      <c r="B3911" s="19">
        <v>39262196</v>
      </c>
      <c r="C3911" s="19" t="s">
        <v>7596</v>
      </c>
      <c r="D3911" s="19">
        <v>377308</v>
      </c>
      <c r="E3911" s="19">
        <v>4595714</v>
      </c>
      <c r="F3911" s="19">
        <v>69</v>
      </c>
      <c r="G3911" s="36">
        <v>45628</v>
      </c>
      <c r="H3911" s="19">
        <v>1</v>
      </c>
      <c r="I3911" s="19">
        <v>0</v>
      </c>
      <c r="J3911" s="19">
        <v>0</v>
      </c>
      <c r="L3911" s="19">
        <v>1</v>
      </c>
      <c r="M3911" s="19">
        <v>4010427</v>
      </c>
      <c r="N3911" s="19" t="s">
        <v>215</v>
      </c>
      <c r="O3911" s="19">
        <v>635490</v>
      </c>
      <c r="P3911" s="229">
        <v>45628.695081018515</v>
      </c>
      <c r="Q3911" s="19">
        <v>635.49</v>
      </c>
      <c r="R3911" s="19" t="s">
        <v>43</v>
      </c>
      <c r="S3911" s="62" t="s">
        <v>298</v>
      </c>
    </row>
    <row r="3912" spans="1:19" x14ac:dyDescent="0.25">
      <c r="A3912" s="62" t="s">
        <v>298</v>
      </c>
      <c r="B3912" s="19">
        <v>39262196</v>
      </c>
      <c r="C3912" s="19" t="s">
        <v>7596</v>
      </c>
      <c r="D3912" s="19">
        <v>377308</v>
      </c>
      <c r="E3912" s="19">
        <v>4595714</v>
      </c>
      <c r="F3912" s="19">
        <v>70</v>
      </c>
      <c r="G3912" s="36">
        <v>45628</v>
      </c>
      <c r="H3912" s="19">
        <v>0</v>
      </c>
      <c r="I3912" s="19">
        <v>0</v>
      </c>
      <c r="J3912" s="19">
        <v>1938</v>
      </c>
      <c r="K3912" s="19" t="s">
        <v>163</v>
      </c>
      <c r="L3912" s="19">
        <v>1</v>
      </c>
      <c r="M3912" s="19">
        <v>4010427</v>
      </c>
      <c r="N3912" s="19" t="s">
        <v>215</v>
      </c>
      <c r="O3912" s="19">
        <v>54200</v>
      </c>
      <c r="P3912" s="229">
        <v>45628.695706018516</v>
      </c>
      <c r="Q3912" s="19">
        <v>54.2</v>
      </c>
      <c r="R3912" s="19" t="s">
        <v>43</v>
      </c>
      <c r="S3912" s="62" t="s">
        <v>298</v>
      </c>
    </row>
    <row r="3913" spans="1:19" x14ac:dyDescent="0.25">
      <c r="A3913" s="62" t="s">
        <v>298</v>
      </c>
      <c r="B3913" s="19">
        <v>39262196</v>
      </c>
      <c r="C3913" s="19" t="s">
        <v>7596</v>
      </c>
      <c r="D3913" s="19">
        <v>377308</v>
      </c>
      <c r="E3913" s="19">
        <v>4595714</v>
      </c>
      <c r="F3913" s="19">
        <v>71</v>
      </c>
      <c r="G3913" s="36">
        <v>45628</v>
      </c>
      <c r="H3913" s="19">
        <v>0</v>
      </c>
      <c r="I3913" s="19">
        <v>0</v>
      </c>
      <c r="J3913" s="19">
        <v>-2</v>
      </c>
      <c r="K3913" s="19" t="s">
        <v>216</v>
      </c>
      <c r="L3913" s="19">
        <v>1</v>
      </c>
      <c r="M3913" s="19">
        <v>4010427</v>
      </c>
      <c r="N3913" s="19" t="s">
        <v>215</v>
      </c>
      <c r="O3913" s="19">
        <v>110080</v>
      </c>
      <c r="P3913" s="229">
        <v>45628.69699074074</v>
      </c>
      <c r="Q3913" s="19">
        <v>110.08</v>
      </c>
      <c r="R3913" s="19" t="s">
        <v>43</v>
      </c>
      <c r="S3913" s="62" t="s">
        <v>298</v>
      </c>
    </row>
    <row r="3914" spans="1:19" x14ac:dyDescent="0.25">
      <c r="A3914" s="62" t="s">
        <v>298</v>
      </c>
      <c r="B3914" s="19">
        <v>39262196</v>
      </c>
      <c r="C3914" s="19" t="s">
        <v>7596</v>
      </c>
      <c r="D3914" s="19">
        <v>377308</v>
      </c>
      <c r="E3914" s="19">
        <v>4595714</v>
      </c>
      <c r="F3914" s="19">
        <v>72</v>
      </c>
      <c r="G3914" s="36">
        <v>45628</v>
      </c>
      <c r="H3914" s="19">
        <v>0</v>
      </c>
      <c r="I3914" s="19">
        <v>1</v>
      </c>
      <c r="J3914" s="19">
        <v>0</v>
      </c>
      <c r="L3914" s="19">
        <v>1</v>
      </c>
      <c r="O3914" s="19">
        <v>1133587</v>
      </c>
      <c r="P3914" s="229">
        <v>45628.710104166668</v>
      </c>
      <c r="Q3914" s="19">
        <v>1133.587</v>
      </c>
      <c r="R3914" s="19" t="s">
        <v>43</v>
      </c>
      <c r="S3914" s="62" t="s">
        <v>298</v>
      </c>
    </row>
    <row r="3915" spans="1:19" x14ac:dyDescent="0.25">
      <c r="A3915" s="62" t="s">
        <v>298</v>
      </c>
      <c r="B3915" s="19">
        <v>39262196</v>
      </c>
      <c r="C3915" s="19" t="s">
        <v>7596</v>
      </c>
      <c r="D3915" s="19">
        <v>377308</v>
      </c>
      <c r="E3915" s="19">
        <v>4595714</v>
      </c>
      <c r="F3915" s="19">
        <v>73</v>
      </c>
      <c r="G3915" s="36">
        <v>45628</v>
      </c>
      <c r="H3915" s="19">
        <v>1</v>
      </c>
      <c r="I3915" s="19">
        <v>0</v>
      </c>
      <c r="J3915" s="19">
        <v>0</v>
      </c>
      <c r="L3915" s="19">
        <v>1</v>
      </c>
      <c r="M3915" s="19">
        <v>431941</v>
      </c>
      <c r="N3915" s="19" t="s">
        <v>214</v>
      </c>
      <c r="O3915" s="19">
        <v>422453</v>
      </c>
      <c r="P3915" s="229">
        <v>45628.714999999997</v>
      </c>
      <c r="Q3915" s="19">
        <v>422.45299999999997</v>
      </c>
      <c r="R3915" s="19" t="s">
        <v>43</v>
      </c>
      <c r="S3915" s="62" t="s">
        <v>298</v>
      </c>
    </row>
    <row r="3916" spans="1:19" x14ac:dyDescent="0.25">
      <c r="A3916" s="62" t="s">
        <v>298</v>
      </c>
      <c r="B3916" s="19">
        <v>39262196</v>
      </c>
      <c r="C3916" s="19" t="s">
        <v>7596</v>
      </c>
      <c r="D3916" s="19">
        <v>377308</v>
      </c>
      <c r="E3916" s="19">
        <v>4595714</v>
      </c>
      <c r="F3916" s="19">
        <v>74</v>
      </c>
      <c r="G3916" s="36">
        <v>45628</v>
      </c>
      <c r="H3916" s="19">
        <v>0</v>
      </c>
      <c r="I3916" s="19">
        <v>0</v>
      </c>
      <c r="J3916" s="19">
        <v>1938</v>
      </c>
      <c r="K3916" s="19" t="s">
        <v>163</v>
      </c>
      <c r="L3916" s="19">
        <v>1</v>
      </c>
      <c r="M3916" s="19">
        <v>431941</v>
      </c>
      <c r="N3916" s="19" t="s">
        <v>214</v>
      </c>
      <c r="O3916" s="19">
        <v>44253</v>
      </c>
      <c r="P3916" s="229">
        <v>45628.715509259258</v>
      </c>
      <c r="Q3916" s="19">
        <v>44.253</v>
      </c>
      <c r="R3916" s="19" t="s">
        <v>43</v>
      </c>
      <c r="S3916" s="62" t="s">
        <v>298</v>
      </c>
    </row>
    <row r="3917" spans="1:19" x14ac:dyDescent="0.25">
      <c r="A3917" s="62" t="s">
        <v>298</v>
      </c>
      <c r="B3917" s="19">
        <v>39262196</v>
      </c>
      <c r="C3917" s="19" t="s">
        <v>7596</v>
      </c>
      <c r="D3917" s="19">
        <v>377308</v>
      </c>
      <c r="E3917" s="19">
        <v>4595714</v>
      </c>
      <c r="F3917" s="19">
        <v>75</v>
      </c>
      <c r="G3917" s="36">
        <v>45628</v>
      </c>
      <c r="H3917" s="19">
        <v>0</v>
      </c>
      <c r="I3917" s="19">
        <v>0</v>
      </c>
      <c r="J3917" s="19">
        <v>1932</v>
      </c>
      <c r="K3917" s="19" t="s">
        <v>173</v>
      </c>
      <c r="L3917" s="19">
        <v>1</v>
      </c>
      <c r="O3917" s="19">
        <v>8004</v>
      </c>
      <c r="P3917" s="229">
        <v>45628.715601851851</v>
      </c>
      <c r="Q3917" s="19">
        <v>8.0039999999999996</v>
      </c>
      <c r="R3917" s="19" t="s">
        <v>43</v>
      </c>
      <c r="S3917" s="62" t="s">
        <v>298</v>
      </c>
    </row>
    <row r="3918" spans="1:19" x14ac:dyDescent="0.25">
      <c r="A3918" s="62" t="s">
        <v>298</v>
      </c>
      <c r="B3918" s="19">
        <v>39262196</v>
      </c>
      <c r="C3918" s="19" t="s">
        <v>7596</v>
      </c>
      <c r="D3918" s="19">
        <v>377308</v>
      </c>
      <c r="E3918" s="19">
        <v>4595714</v>
      </c>
      <c r="F3918" s="19">
        <v>76</v>
      </c>
      <c r="G3918" s="36">
        <v>45628</v>
      </c>
      <c r="H3918" s="19">
        <v>0</v>
      </c>
      <c r="I3918" s="19">
        <v>1</v>
      </c>
      <c r="J3918" s="19">
        <v>0</v>
      </c>
      <c r="L3918" s="19">
        <v>1</v>
      </c>
      <c r="O3918" s="19">
        <v>2653296</v>
      </c>
      <c r="P3918" s="229">
        <v>45628.746307870373</v>
      </c>
      <c r="Q3918" s="19">
        <v>2653.2959999999998</v>
      </c>
      <c r="R3918" s="19" t="s">
        <v>43</v>
      </c>
      <c r="S3918" s="62" t="s">
        <v>298</v>
      </c>
    </row>
    <row r="3919" spans="1:19" x14ac:dyDescent="0.25">
      <c r="A3919" s="62" t="s">
        <v>298</v>
      </c>
      <c r="B3919" s="19">
        <v>39262196</v>
      </c>
      <c r="C3919" s="19" t="s">
        <v>7596</v>
      </c>
      <c r="D3919" s="19">
        <v>377308</v>
      </c>
      <c r="E3919" s="19">
        <v>4595714</v>
      </c>
      <c r="F3919" s="19">
        <v>77</v>
      </c>
      <c r="G3919" s="36">
        <v>45628</v>
      </c>
      <c r="H3919" s="19">
        <v>0</v>
      </c>
      <c r="I3919" s="19">
        <v>0</v>
      </c>
      <c r="J3919" s="19">
        <v>-3</v>
      </c>
      <c r="K3919" s="19" t="s">
        <v>185</v>
      </c>
      <c r="L3919" s="19">
        <v>1</v>
      </c>
      <c r="O3919" s="19">
        <v>9930</v>
      </c>
      <c r="P3919" s="229">
        <v>45628.746423611112</v>
      </c>
      <c r="Q3919" s="19">
        <v>9.93</v>
      </c>
      <c r="R3919" s="19" t="s">
        <v>43</v>
      </c>
      <c r="S3919" s="62" t="s">
        <v>298</v>
      </c>
    </row>
    <row r="3920" spans="1:19" x14ac:dyDescent="0.25">
      <c r="A3920" s="62" t="s">
        <v>298</v>
      </c>
      <c r="B3920" s="19">
        <v>39262196</v>
      </c>
      <c r="C3920" s="19" t="s">
        <v>7596</v>
      </c>
      <c r="D3920" s="19">
        <v>377308</v>
      </c>
      <c r="E3920" s="19">
        <v>4595714</v>
      </c>
      <c r="F3920" s="19">
        <v>78</v>
      </c>
      <c r="G3920" s="36">
        <v>45628</v>
      </c>
      <c r="H3920" s="19">
        <v>1</v>
      </c>
      <c r="I3920" s="19">
        <v>0</v>
      </c>
      <c r="J3920" s="19">
        <v>0</v>
      </c>
      <c r="L3920" s="19">
        <v>1</v>
      </c>
      <c r="M3920" s="19">
        <v>4010427</v>
      </c>
      <c r="N3920" s="19" t="s">
        <v>215</v>
      </c>
      <c r="O3920" s="19">
        <v>244880</v>
      </c>
      <c r="P3920" s="229">
        <v>45628.749259259261</v>
      </c>
      <c r="Q3920" s="19">
        <v>244.88</v>
      </c>
      <c r="R3920" s="19" t="s">
        <v>43</v>
      </c>
      <c r="S3920" s="62" t="s">
        <v>298</v>
      </c>
    </row>
    <row r="3921" spans="1:19" x14ac:dyDescent="0.25">
      <c r="A3921" s="62" t="s">
        <v>298</v>
      </c>
      <c r="B3921" s="19">
        <v>39262196</v>
      </c>
      <c r="C3921" s="19" t="s">
        <v>7596</v>
      </c>
      <c r="D3921" s="19">
        <v>377308</v>
      </c>
      <c r="E3921" s="19">
        <v>4595714</v>
      </c>
      <c r="F3921" s="19">
        <v>79</v>
      </c>
      <c r="G3921" s="36">
        <v>45628</v>
      </c>
      <c r="H3921" s="19">
        <v>0</v>
      </c>
      <c r="I3921" s="19">
        <v>0</v>
      </c>
      <c r="J3921" s="19">
        <v>1938</v>
      </c>
      <c r="K3921" s="19" t="s">
        <v>163</v>
      </c>
      <c r="L3921" s="19">
        <v>1</v>
      </c>
      <c r="M3921" s="19">
        <v>4010427</v>
      </c>
      <c r="N3921" s="19" t="s">
        <v>215</v>
      </c>
      <c r="O3921" s="19">
        <v>88887</v>
      </c>
      <c r="P3921" s="229">
        <v>45628.750289351854</v>
      </c>
      <c r="Q3921" s="19">
        <v>88.887</v>
      </c>
      <c r="R3921" s="19" t="s">
        <v>43</v>
      </c>
      <c r="S3921" s="62" t="s">
        <v>298</v>
      </c>
    </row>
    <row r="3922" spans="1:19" x14ac:dyDescent="0.25">
      <c r="A3922" s="62" t="s">
        <v>298</v>
      </c>
      <c r="B3922" s="19">
        <v>39262196</v>
      </c>
      <c r="C3922" s="19" t="s">
        <v>7596</v>
      </c>
      <c r="D3922" s="19">
        <v>377308</v>
      </c>
      <c r="E3922" s="19">
        <v>4595714</v>
      </c>
      <c r="F3922" s="19">
        <v>80</v>
      </c>
      <c r="G3922" s="36">
        <v>45628</v>
      </c>
      <c r="H3922" s="19">
        <v>0</v>
      </c>
      <c r="I3922" s="19">
        <v>0</v>
      </c>
      <c r="J3922" s="19">
        <v>1932</v>
      </c>
      <c r="K3922" s="19" t="s">
        <v>173</v>
      </c>
      <c r="L3922" s="19">
        <v>1</v>
      </c>
      <c r="O3922" s="19">
        <v>101277</v>
      </c>
      <c r="P3922" s="229">
        <v>45628.751458333332</v>
      </c>
      <c r="Q3922" s="19">
        <v>101.277</v>
      </c>
      <c r="R3922" s="19" t="s">
        <v>43</v>
      </c>
      <c r="S3922" s="62" t="s">
        <v>298</v>
      </c>
    </row>
    <row r="3923" spans="1:19" x14ac:dyDescent="0.25">
      <c r="A3923" s="19" t="s">
        <v>298</v>
      </c>
      <c r="B3923" s="19">
        <v>39262196</v>
      </c>
      <c r="C3923" s="19" t="s">
        <v>7596</v>
      </c>
      <c r="D3923" s="19">
        <v>377308</v>
      </c>
      <c r="E3923" s="19">
        <v>4595714</v>
      </c>
      <c r="F3923" s="19">
        <v>81</v>
      </c>
      <c r="G3923" s="36">
        <v>45628</v>
      </c>
      <c r="H3923" s="19">
        <v>0</v>
      </c>
      <c r="I3923" s="19">
        <v>1</v>
      </c>
      <c r="J3923" s="19">
        <v>0</v>
      </c>
      <c r="L3923" s="19">
        <v>1</v>
      </c>
      <c r="O3923" s="19">
        <v>97973</v>
      </c>
      <c r="P3923" s="229">
        <v>45628.752592592595</v>
      </c>
      <c r="Q3923" s="19">
        <v>97.972999999999999</v>
      </c>
      <c r="R3923" s="19" t="s">
        <v>43</v>
      </c>
      <c r="S3923" s="19" t="s">
        <v>298</v>
      </c>
    </row>
    <row r="3924" spans="1:19" x14ac:dyDescent="0.25">
      <c r="A3924" s="19" t="s">
        <v>298</v>
      </c>
      <c r="B3924" s="19">
        <v>39262196</v>
      </c>
      <c r="C3924" s="19" t="s">
        <v>7596</v>
      </c>
      <c r="D3924" s="19">
        <v>377308</v>
      </c>
      <c r="E3924" s="19">
        <v>4595714</v>
      </c>
      <c r="F3924" s="19">
        <v>82</v>
      </c>
      <c r="G3924" s="36">
        <v>45628</v>
      </c>
      <c r="H3924" s="19">
        <v>0</v>
      </c>
      <c r="I3924" s="19">
        <v>0</v>
      </c>
      <c r="J3924" s="19">
        <v>0</v>
      </c>
      <c r="L3924" s="19">
        <v>2</v>
      </c>
      <c r="O3924" s="19">
        <v>0</v>
      </c>
      <c r="P3924" s="229">
        <v>45628.752592592595</v>
      </c>
      <c r="Q3924" s="19">
        <v>0</v>
      </c>
      <c r="R3924" s="19" t="s">
        <v>43</v>
      </c>
      <c r="S3924" s="19" t="s">
        <v>298</v>
      </c>
    </row>
    <row r="3925" spans="1:19" x14ac:dyDescent="0.25">
      <c r="A3925" s="62" t="s">
        <v>298</v>
      </c>
      <c r="B3925" s="19">
        <v>39262196</v>
      </c>
      <c r="C3925" s="19" t="s">
        <v>7596</v>
      </c>
      <c r="D3925" s="19">
        <v>377308</v>
      </c>
      <c r="E3925" s="19">
        <v>4595714</v>
      </c>
      <c r="F3925" s="19">
        <v>1</v>
      </c>
      <c r="G3925" s="36">
        <v>45629</v>
      </c>
      <c r="H3925" s="19">
        <v>0</v>
      </c>
      <c r="I3925" s="19">
        <v>0</v>
      </c>
      <c r="J3925" s="19">
        <v>0</v>
      </c>
      <c r="L3925" s="19">
        <v>0</v>
      </c>
      <c r="O3925" s="19">
        <v>3</v>
      </c>
      <c r="P3925" s="229">
        <v>45629.372754629629</v>
      </c>
      <c r="Q3925" s="19">
        <v>3.0000000000000001E-3</v>
      </c>
      <c r="R3925" s="19" t="s">
        <v>43</v>
      </c>
      <c r="S3925" s="62" t="s">
        <v>298</v>
      </c>
    </row>
    <row r="3926" spans="1:19" x14ac:dyDescent="0.25">
      <c r="A3926" s="62" t="s">
        <v>298</v>
      </c>
      <c r="B3926" s="19">
        <v>39262196</v>
      </c>
      <c r="C3926" s="19" t="s">
        <v>7596</v>
      </c>
      <c r="D3926" s="19">
        <v>377308</v>
      </c>
      <c r="E3926" s="19">
        <v>4595714</v>
      </c>
      <c r="F3926" s="19">
        <v>2</v>
      </c>
      <c r="G3926" s="36">
        <v>45629</v>
      </c>
      <c r="H3926" s="19">
        <v>0</v>
      </c>
      <c r="I3926" s="19">
        <v>0</v>
      </c>
      <c r="J3926" s="19">
        <v>0</v>
      </c>
      <c r="L3926" s="19">
        <v>1</v>
      </c>
      <c r="O3926" s="19">
        <v>3367</v>
      </c>
      <c r="P3926" s="229">
        <v>45629.372789351852</v>
      </c>
      <c r="Q3926" s="19">
        <v>3.367</v>
      </c>
      <c r="R3926" s="19" t="s">
        <v>43</v>
      </c>
      <c r="S3926" s="62" t="s">
        <v>298</v>
      </c>
    </row>
    <row r="3927" spans="1:19" x14ac:dyDescent="0.25">
      <c r="A3927" s="62" t="s">
        <v>298</v>
      </c>
      <c r="B3927" s="19">
        <v>39262196</v>
      </c>
      <c r="C3927" s="19" t="s">
        <v>7596</v>
      </c>
      <c r="D3927" s="19">
        <v>377308</v>
      </c>
      <c r="E3927" s="19">
        <v>4595714</v>
      </c>
      <c r="F3927" s="19">
        <v>3</v>
      </c>
      <c r="G3927" s="36">
        <v>45629</v>
      </c>
      <c r="H3927" s="19">
        <v>0</v>
      </c>
      <c r="I3927" s="19">
        <v>1</v>
      </c>
      <c r="J3927" s="19">
        <v>0</v>
      </c>
      <c r="L3927" s="19">
        <v>1</v>
      </c>
      <c r="O3927" s="19">
        <v>3785340</v>
      </c>
      <c r="P3927" s="229">
        <v>45629.416608796295</v>
      </c>
      <c r="Q3927" s="19">
        <v>3785.34</v>
      </c>
      <c r="R3927" s="19" t="s">
        <v>43</v>
      </c>
      <c r="S3927" s="62" t="s">
        <v>298</v>
      </c>
    </row>
    <row r="3928" spans="1:19" x14ac:dyDescent="0.25">
      <c r="A3928" s="62" t="s">
        <v>298</v>
      </c>
      <c r="B3928" s="19">
        <v>39262196</v>
      </c>
      <c r="C3928" s="19" t="s">
        <v>7596</v>
      </c>
      <c r="D3928" s="19">
        <v>377308</v>
      </c>
      <c r="E3928" s="19">
        <v>4595714</v>
      </c>
      <c r="F3928" s="19">
        <v>4</v>
      </c>
      <c r="G3928" s="36">
        <v>45629</v>
      </c>
      <c r="H3928" s="19">
        <v>0</v>
      </c>
      <c r="I3928" s="19">
        <v>0</v>
      </c>
      <c r="J3928" s="19">
        <v>-3</v>
      </c>
      <c r="K3928" s="19" t="s">
        <v>185</v>
      </c>
      <c r="L3928" s="19">
        <v>1</v>
      </c>
      <c r="O3928" s="19">
        <v>5780</v>
      </c>
      <c r="P3928" s="229">
        <v>45629.416666666664</v>
      </c>
      <c r="Q3928" s="19">
        <v>5.78</v>
      </c>
      <c r="R3928" s="19" t="s">
        <v>43</v>
      </c>
      <c r="S3928" s="62" t="s">
        <v>298</v>
      </c>
    </row>
    <row r="3929" spans="1:19" x14ac:dyDescent="0.25">
      <c r="A3929" s="62" t="s">
        <v>298</v>
      </c>
      <c r="B3929" s="19">
        <v>39262196</v>
      </c>
      <c r="C3929" s="19" t="s">
        <v>7596</v>
      </c>
      <c r="D3929" s="19">
        <v>377308</v>
      </c>
      <c r="E3929" s="19">
        <v>4595714</v>
      </c>
      <c r="F3929" s="19">
        <v>5</v>
      </c>
      <c r="G3929" s="36">
        <v>45629</v>
      </c>
      <c r="H3929" s="19">
        <v>1</v>
      </c>
      <c r="I3929" s="19">
        <v>0</v>
      </c>
      <c r="J3929" s="19">
        <v>0</v>
      </c>
      <c r="L3929" s="19">
        <v>1</v>
      </c>
      <c r="M3929" s="19">
        <v>4010427</v>
      </c>
      <c r="N3929" s="19" t="s">
        <v>215</v>
      </c>
      <c r="O3929" s="19">
        <v>635903</v>
      </c>
      <c r="P3929" s="229">
        <v>45629.424027777779</v>
      </c>
      <c r="Q3929" s="19">
        <v>635.90300000000002</v>
      </c>
      <c r="R3929" s="19" t="s">
        <v>43</v>
      </c>
      <c r="S3929" s="62" t="s">
        <v>298</v>
      </c>
    </row>
    <row r="3930" spans="1:19" x14ac:dyDescent="0.25">
      <c r="A3930" s="62" t="s">
        <v>298</v>
      </c>
      <c r="B3930" s="19">
        <v>39262196</v>
      </c>
      <c r="C3930" s="19" t="s">
        <v>7596</v>
      </c>
      <c r="D3930" s="19">
        <v>377308</v>
      </c>
      <c r="E3930" s="19">
        <v>4595714</v>
      </c>
      <c r="F3930" s="19">
        <v>6</v>
      </c>
      <c r="G3930" s="36">
        <v>45629</v>
      </c>
      <c r="H3930" s="19">
        <v>0</v>
      </c>
      <c r="I3930" s="19">
        <v>0</v>
      </c>
      <c r="J3930" s="19">
        <v>1938</v>
      </c>
      <c r="K3930" s="19" t="s">
        <v>163</v>
      </c>
      <c r="L3930" s="19">
        <v>1</v>
      </c>
      <c r="M3930" s="19">
        <v>4010427</v>
      </c>
      <c r="N3930" s="19" t="s">
        <v>215</v>
      </c>
      <c r="O3930" s="19">
        <v>11700</v>
      </c>
      <c r="P3930" s="229">
        <v>45629.424166666664</v>
      </c>
      <c r="Q3930" s="19">
        <v>11.7</v>
      </c>
      <c r="R3930" s="19" t="s">
        <v>43</v>
      </c>
      <c r="S3930" s="62" t="s">
        <v>298</v>
      </c>
    </row>
    <row r="3931" spans="1:19" x14ac:dyDescent="0.25">
      <c r="A3931" s="62" t="s">
        <v>298</v>
      </c>
      <c r="B3931" s="19">
        <v>39262196</v>
      </c>
      <c r="C3931" s="19" t="s">
        <v>7596</v>
      </c>
      <c r="D3931" s="19">
        <v>377308</v>
      </c>
      <c r="E3931" s="19">
        <v>4595714</v>
      </c>
      <c r="F3931" s="19">
        <v>7</v>
      </c>
      <c r="G3931" s="36">
        <v>45629</v>
      </c>
      <c r="H3931" s="19">
        <v>0</v>
      </c>
      <c r="I3931" s="19">
        <v>0</v>
      </c>
      <c r="J3931" s="19">
        <v>1932</v>
      </c>
      <c r="K3931" s="19" t="s">
        <v>173</v>
      </c>
      <c r="L3931" s="19">
        <v>1</v>
      </c>
      <c r="O3931" s="19">
        <v>127800</v>
      </c>
      <c r="P3931" s="229">
        <v>45629.42564814815</v>
      </c>
      <c r="Q3931" s="19">
        <v>127.8</v>
      </c>
      <c r="R3931" s="19" t="s">
        <v>43</v>
      </c>
      <c r="S3931" s="62" t="s">
        <v>298</v>
      </c>
    </row>
    <row r="3932" spans="1:19" x14ac:dyDescent="0.25">
      <c r="A3932" s="62" t="s">
        <v>298</v>
      </c>
      <c r="B3932" s="19">
        <v>39262196</v>
      </c>
      <c r="C3932" s="19" t="s">
        <v>7596</v>
      </c>
      <c r="D3932" s="19">
        <v>377308</v>
      </c>
      <c r="E3932" s="19">
        <v>4595714</v>
      </c>
      <c r="F3932" s="19">
        <v>8</v>
      </c>
      <c r="G3932" s="36">
        <v>45629</v>
      </c>
      <c r="H3932" s="19">
        <v>0</v>
      </c>
      <c r="I3932" s="19">
        <v>1</v>
      </c>
      <c r="J3932" s="19">
        <v>0</v>
      </c>
      <c r="L3932" s="19">
        <v>1</v>
      </c>
      <c r="O3932" s="19">
        <v>1357864</v>
      </c>
      <c r="P3932" s="229">
        <v>45629.441365740742</v>
      </c>
      <c r="Q3932" s="19">
        <v>1357.864</v>
      </c>
      <c r="R3932" s="19" t="s">
        <v>43</v>
      </c>
      <c r="S3932" s="62" t="s">
        <v>298</v>
      </c>
    </row>
    <row r="3933" spans="1:19" x14ac:dyDescent="0.25">
      <c r="A3933" s="62" t="s">
        <v>298</v>
      </c>
      <c r="B3933" s="19">
        <v>39262196</v>
      </c>
      <c r="C3933" s="19" t="s">
        <v>7596</v>
      </c>
      <c r="D3933" s="19">
        <v>377308</v>
      </c>
      <c r="E3933" s="19">
        <v>4595714</v>
      </c>
      <c r="F3933" s="19">
        <v>9</v>
      </c>
      <c r="G3933" s="36">
        <v>45629</v>
      </c>
      <c r="H3933" s="19">
        <v>0</v>
      </c>
      <c r="I3933" s="19">
        <v>0</v>
      </c>
      <c r="J3933" s="19">
        <v>-3</v>
      </c>
      <c r="K3933" s="19" t="s">
        <v>185</v>
      </c>
      <c r="L3933" s="19">
        <v>1</v>
      </c>
      <c r="O3933" s="19">
        <v>6530</v>
      </c>
      <c r="P3933" s="229">
        <v>45629.441435185188</v>
      </c>
      <c r="Q3933" s="19">
        <v>6.53</v>
      </c>
      <c r="R3933" s="19" t="s">
        <v>43</v>
      </c>
      <c r="S3933" s="62" t="s">
        <v>298</v>
      </c>
    </row>
    <row r="3934" spans="1:19" x14ac:dyDescent="0.25">
      <c r="A3934" s="62" t="s">
        <v>298</v>
      </c>
      <c r="B3934" s="19">
        <v>39262196</v>
      </c>
      <c r="C3934" s="19" t="s">
        <v>7596</v>
      </c>
      <c r="D3934" s="19">
        <v>377308</v>
      </c>
      <c r="E3934" s="19">
        <v>4595714</v>
      </c>
      <c r="F3934" s="19">
        <v>10</v>
      </c>
      <c r="G3934" s="36">
        <v>45629</v>
      </c>
      <c r="H3934" s="19">
        <v>1</v>
      </c>
      <c r="I3934" s="19">
        <v>0</v>
      </c>
      <c r="J3934" s="19">
        <v>0</v>
      </c>
      <c r="L3934" s="19">
        <v>1</v>
      </c>
      <c r="M3934" s="19">
        <v>4010427</v>
      </c>
      <c r="N3934" s="19" t="s">
        <v>215</v>
      </c>
      <c r="O3934" s="19">
        <v>381330</v>
      </c>
      <c r="P3934" s="229">
        <v>45629.445856481485</v>
      </c>
      <c r="Q3934" s="19">
        <v>381.33</v>
      </c>
      <c r="R3934" s="19" t="s">
        <v>43</v>
      </c>
      <c r="S3934" s="62" t="s">
        <v>298</v>
      </c>
    </row>
    <row r="3935" spans="1:19" x14ac:dyDescent="0.25">
      <c r="A3935" s="62" t="s">
        <v>298</v>
      </c>
      <c r="B3935" s="19">
        <v>39262196</v>
      </c>
      <c r="C3935" s="19" t="s">
        <v>7596</v>
      </c>
      <c r="D3935" s="19">
        <v>377308</v>
      </c>
      <c r="E3935" s="19">
        <v>4595714</v>
      </c>
      <c r="F3935" s="19">
        <v>11</v>
      </c>
      <c r="G3935" s="36">
        <v>45629</v>
      </c>
      <c r="H3935" s="19">
        <v>0</v>
      </c>
      <c r="I3935" s="19">
        <v>0</v>
      </c>
      <c r="J3935" s="19">
        <v>1938</v>
      </c>
      <c r="K3935" s="19" t="s">
        <v>163</v>
      </c>
      <c r="L3935" s="19">
        <v>1</v>
      </c>
      <c r="M3935" s="19">
        <v>4010427</v>
      </c>
      <c r="N3935" s="19" t="s">
        <v>215</v>
      </c>
      <c r="O3935" s="19">
        <v>2080</v>
      </c>
      <c r="P3935" s="229">
        <v>45629.445879629631</v>
      </c>
      <c r="Q3935" s="19">
        <v>2.08</v>
      </c>
      <c r="R3935" s="19" t="s">
        <v>43</v>
      </c>
      <c r="S3935" s="62" t="s">
        <v>298</v>
      </c>
    </row>
    <row r="3936" spans="1:19" x14ac:dyDescent="0.25">
      <c r="A3936" s="62" t="s">
        <v>298</v>
      </c>
      <c r="B3936" s="19">
        <v>39262196</v>
      </c>
      <c r="C3936" s="19" t="s">
        <v>7596</v>
      </c>
      <c r="D3936" s="19">
        <v>377308</v>
      </c>
      <c r="E3936" s="19">
        <v>4595714</v>
      </c>
      <c r="F3936" s="19">
        <v>12</v>
      </c>
      <c r="G3936" s="36">
        <v>45629</v>
      </c>
      <c r="H3936" s="19">
        <v>0</v>
      </c>
      <c r="I3936" s="19">
        <v>0</v>
      </c>
      <c r="J3936" s="19">
        <v>1932</v>
      </c>
      <c r="K3936" s="19" t="s">
        <v>173</v>
      </c>
      <c r="L3936" s="19">
        <v>1</v>
      </c>
      <c r="O3936" s="19">
        <v>202930</v>
      </c>
      <c r="P3936" s="229">
        <v>45629.448229166665</v>
      </c>
      <c r="Q3936" s="19">
        <v>202.93</v>
      </c>
      <c r="R3936" s="19" t="s">
        <v>43</v>
      </c>
      <c r="S3936" s="62" t="s">
        <v>298</v>
      </c>
    </row>
    <row r="3937" spans="1:19" x14ac:dyDescent="0.25">
      <c r="A3937" s="62" t="s">
        <v>298</v>
      </c>
      <c r="B3937" s="19">
        <v>39262196</v>
      </c>
      <c r="C3937" s="19" t="s">
        <v>7596</v>
      </c>
      <c r="D3937" s="19">
        <v>377308</v>
      </c>
      <c r="E3937" s="19">
        <v>4595714</v>
      </c>
      <c r="F3937" s="19">
        <v>13</v>
      </c>
      <c r="G3937" s="36">
        <v>45629</v>
      </c>
      <c r="H3937" s="19">
        <v>0</v>
      </c>
      <c r="I3937" s="19">
        <v>1</v>
      </c>
      <c r="J3937" s="19">
        <v>0</v>
      </c>
      <c r="L3937" s="19">
        <v>1</v>
      </c>
      <c r="O3937" s="19">
        <v>936000</v>
      </c>
      <c r="P3937" s="229">
        <v>45629.459062499998</v>
      </c>
      <c r="Q3937" s="19">
        <v>936</v>
      </c>
      <c r="R3937" s="19" t="s">
        <v>43</v>
      </c>
      <c r="S3937" s="62" t="s">
        <v>298</v>
      </c>
    </row>
    <row r="3938" spans="1:19" x14ac:dyDescent="0.25">
      <c r="A3938" s="62" t="s">
        <v>298</v>
      </c>
      <c r="B3938" s="19">
        <v>39262196</v>
      </c>
      <c r="C3938" s="19" t="s">
        <v>7596</v>
      </c>
      <c r="D3938" s="19">
        <v>377308</v>
      </c>
      <c r="E3938" s="19">
        <v>4595714</v>
      </c>
      <c r="F3938" s="19">
        <v>14</v>
      </c>
      <c r="G3938" s="36">
        <v>45629</v>
      </c>
      <c r="H3938" s="19">
        <v>0</v>
      </c>
      <c r="I3938" s="19">
        <v>0</v>
      </c>
      <c r="J3938" s="19">
        <v>-3</v>
      </c>
      <c r="K3938" s="19" t="s">
        <v>185</v>
      </c>
      <c r="L3938" s="19">
        <v>1</v>
      </c>
      <c r="O3938" s="19">
        <v>7483</v>
      </c>
      <c r="P3938" s="229">
        <v>45629.459143518521</v>
      </c>
      <c r="Q3938" s="19">
        <v>7.4829999999999997</v>
      </c>
      <c r="R3938" s="19" t="s">
        <v>43</v>
      </c>
      <c r="S3938" s="62" t="s">
        <v>298</v>
      </c>
    </row>
    <row r="3939" spans="1:19" x14ac:dyDescent="0.25">
      <c r="A3939" s="62" t="s">
        <v>298</v>
      </c>
      <c r="B3939" s="19">
        <v>39262196</v>
      </c>
      <c r="C3939" s="19" t="s">
        <v>7596</v>
      </c>
      <c r="D3939" s="19">
        <v>377308</v>
      </c>
      <c r="E3939" s="19">
        <v>4595714</v>
      </c>
      <c r="F3939" s="19">
        <v>15</v>
      </c>
      <c r="G3939" s="36">
        <v>45629</v>
      </c>
      <c r="H3939" s="19">
        <v>1</v>
      </c>
      <c r="I3939" s="19">
        <v>0</v>
      </c>
      <c r="J3939" s="19">
        <v>0</v>
      </c>
      <c r="L3939" s="19">
        <v>1</v>
      </c>
      <c r="M3939" s="19">
        <v>4010427</v>
      </c>
      <c r="N3939" s="19" t="s">
        <v>215</v>
      </c>
      <c r="O3939" s="19">
        <v>1549247</v>
      </c>
      <c r="P3939" s="229">
        <v>45629.477071759262</v>
      </c>
      <c r="Q3939" s="19">
        <v>1549.2470000000001</v>
      </c>
      <c r="R3939" s="19" t="s">
        <v>43</v>
      </c>
      <c r="S3939" s="62" t="s">
        <v>298</v>
      </c>
    </row>
    <row r="3940" spans="1:19" x14ac:dyDescent="0.25">
      <c r="A3940" s="62" t="s">
        <v>298</v>
      </c>
      <c r="B3940" s="19">
        <v>39262196</v>
      </c>
      <c r="C3940" s="19" t="s">
        <v>7596</v>
      </c>
      <c r="D3940" s="19">
        <v>377308</v>
      </c>
      <c r="E3940" s="19">
        <v>4595714</v>
      </c>
      <c r="F3940" s="19">
        <v>16</v>
      </c>
      <c r="G3940" s="36">
        <v>45629</v>
      </c>
      <c r="H3940" s="19">
        <v>0</v>
      </c>
      <c r="I3940" s="19">
        <v>0</v>
      </c>
      <c r="J3940" s="19">
        <v>1938</v>
      </c>
      <c r="K3940" s="19" t="s">
        <v>163</v>
      </c>
      <c r="L3940" s="19">
        <v>1</v>
      </c>
      <c r="M3940" s="19">
        <v>4010427</v>
      </c>
      <c r="N3940" s="19" t="s">
        <v>215</v>
      </c>
      <c r="O3940" s="19">
        <v>300</v>
      </c>
      <c r="P3940" s="229">
        <v>45629.477083333331</v>
      </c>
      <c r="Q3940" s="19">
        <v>0.3</v>
      </c>
      <c r="R3940" s="19" t="s">
        <v>43</v>
      </c>
      <c r="S3940" s="62" t="s">
        <v>298</v>
      </c>
    </row>
    <row r="3941" spans="1:19" x14ac:dyDescent="0.25">
      <c r="A3941" s="62" t="s">
        <v>298</v>
      </c>
      <c r="B3941" s="19">
        <v>39262196</v>
      </c>
      <c r="C3941" s="19" t="s">
        <v>7596</v>
      </c>
      <c r="D3941" s="19">
        <v>377308</v>
      </c>
      <c r="E3941" s="19">
        <v>4595714</v>
      </c>
      <c r="F3941" s="19">
        <v>17</v>
      </c>
      <c r="G3941" s="36">
        <v>45629</v>
      </c>
      <c r="H3941" s="19">
        <v>0</v>
      </c>
      <c r="I3941" s="19">
        <v>0</v>
      </c>
      <c r="J3941" s="19">
        <v>1932</v>
      </c>
      <c r="K3941" s="19" t="s">
        <v>173</v>
      </c>
      <c r="L3941" s="19">
        <v>1</v>
      </c>
      <c r="O3941" s="19">
        <v>291400</v>
      </c>
      <c r="P3941" s="229">
        <v>45629.480451388888</v>
      </c>
      <c r="Q3941" s="19">
        <v>291.39999999999998</v>
      </c>
      <c r="R3941" s="19" t="s">
        <v>43</v>
      </c>
      <c r="S3941" s="62" t="s">
        <v>298</v>
      </c>
    </row>
    <row r="3942" spans="1:19" x14ac:dyDescent="0.25">
      <c r="A3942" s="62" t="s">
        <v>298</v>
      </c>
      <c r="B3942" s="19">
        <v>39262196</v>
      </c>
      <c r="C3942" s="19" t="s">
        <v>7596</v>
      </c>
      <c r="D3942" s="19">
        <v>377308</v>
      </c>
      <c r="E3942" s="19">
        <v>4595714</v>
      </c>
      <c r="F3942" s="19">
        <v>18</v>
      </c>
      <c r="G3942" s="36">
        <v>45629</v>
      </c>
      <c r="H3942" s="19">
        <v>0</v>
      </c>
      <c r="I3942" s="19">
        <v>1</v>
      </c>
      <c r="J3942" s="19">
        <v>0</v>
      </c>
      <c r="L3942" s="19">
        <v>1</v>
      </c>
      <c r="O3942" s="19">
        <v>54243</v>
      </c>
      <c r="P3942" s="229">
        <v>45629.481076388889</v>
      </c>
      <c r="Q3942" s="19">
        <v>54.243000000000002</v>
      </c>
      <c r="R3942" s="19" t="s">
        <v>43</v>
      </c>
      <c r="S3942" s="62" t="s">
        <v>298</v>
      </c>
    </row>
    <row r="3943" spans="1:19" x14ac:dyDescent="0.25">
      <c r="A3943" s="62" t="s">
        <v>298</v>
      </c>
      <c r="B3943" s="19">
        <v>39262196</v>
      </c>
      <c r="C3943" s="19" t="s">
        <v>7596</v>
      </c>
      <c r="D3943" s="19">
        <v>377308</v>
      </c>
      <c r="E3943" s="19">
        <v>4595714</v>
      </c>
      <c r="F3943" s="19">
        <v>19</v>
      </c>
      <c r="G3943" s="36">
        <v>45629</v>
      </c>
      <c r="H3943" s="19">
        <v>0</v>
      </c>
      <c r="I3943" s="19">
        <v>0</v>
      </c>
      <c r="J3943" s="19">
        <v>1934</v>
      </c>
      <c r="K3943" s="19" t="s">
        <v>160</v>
      </c>
      <c r="L3943" s="19">
        <v>1</v>
      </c>
      <c r="O3943" s="19">
        <v>901660</v>
      </c>
      <c r="P3943" s="229">
        <v>45629.491516203707</v>
      </c>
      <c r="Q3943" s="19">
        <v>901.66</v>
      </c>
      <c r="R3943" s="19" t="s">
        <v>43</v>
      </c>
      <c r="S3943" s="62" t="s">
        <v>298</v>
      </c>
    </row>
    <row r="3944" spans="1:19" x14ac:dyDescent="0.25">
      <c r="A3944" s="62" t="s">
        <v>298</v>
      </c>
      <c r="B3944" s="19">
        <v>39262196</v>
      </c>
      <c r="C3944" s="19" t="s">
        <v>7596</v>
      </c>
      <c r="D3944" s="19">
        <v>377308</v>
      </c>
      <c r="E3944" s="19">
        <v>4595714</v>
      </c>
      <c r="F3944" s="19">
        <v>20</v>
      </c>
      <c r="G3944" s="36">
        <v>45629</v>
      </c>
      <c r="H3944" s="19">
        <v>0</v>
      </c>
      <c r="I3944" s="19">
        <v>1</v>
      </c>
      <c r="J3944" s="19">
        <v>0</v>
      </c>
      <c r="L3944" s="19">
        <v>1</v>
      </c>
      <c r="O3944" s="19">
        <v>1668433</v>
      </c>
      <c r="P3944" s="229">
        <v>45629.510821759257</v>
      </c>
      <c r="Q3944" s="19">
        <v>1668.433</v>
      </c>
      <c r="R3944" s="19" t="s">
        <v>43</v>
      </c>
      <c r="S3944" s="62" t="s">
        <v>298</v>
      </c>
    </row>
    <row r="3945" spans="1:19" x14ac:dyDescent="0.25">
      <c r="A3945" s="62" t="s">
        <v>298</v>
      </c>
      <c r="B3945" s="19">
        <v>39262196</v>
      </c>
      <c r="C3945" s="19" t="s">
        <v>7596</v>
      </c>
      <c r="D3945" s="19">
        <v>377308</v>
      </c>
      <c r="E3945" s="19">
        <v>4595714</v>
      </c>
      <c r="F3945" s="19">
        <v>21</v>
      </c>
      <c r="G3945" s="36">
        <v>45629</v>
      </c>
      <c r="H3945" s="19">
        <v>0</v>
      </c>
      <c r="I3945" s="19">
        <v>0</v>
      </c>
      <c r="J3945" s="19">
        <v>-3</v>
      </c>
      <c r="K3945" s="19" t="s">
        <v>185</v>
      </c>
      <c r="L3945" s="19">
        <v>1</v>
      </c>
      <c r="O3945" s="19">
        <v>6790</v>
      </c>
      <c r="P3945" s="229">
        <v>45629.51090277778</v>
      </c>
      <c r="Q3945" s="19">
        <v>6.79</v>
      </c>
      <c r="R3945" s="19" t="s">
        <v>43</v>
      </c>
      <c r="S3945" s="62" t="s">
        <v>298</v>
      </c>
    </row>
    <row r="3946" spans="1:19" x14ac:dyDescent="0.25">
      <c r="A3946" s="62" t="s">
        <v>298</v>
      </c>
      <c r="B3946" s="19">
        <v>39262196</v>
      </c>
      <c r="C3946" s="19" t="s">
        <v>7596</v>
      </c>
      <c r="D3946" s="19">
        <v>377308</v>
      </c>
      <c r="E3946" s="19">
        <v>4595714</v>
      </c>
      <c r="F3946" s="19">
        <v>22</v>
      </c>
      <c r="G3946" s="36">
        <v>45629</v>
      </c>
      <c r="H3946" s="19">
        <v>1</v>
      </c>
      <c r="I3946" s="19">
        <v>0</v>
      </c>
      <c r="J3946" s="19">
        <v>0</v>
      </c>
      <c r="L3946" s="19">
        <v>1</v>
      </c>
      <c r="M3946" s="19">
        <v>4010427</v>
      </c>
      <c r="N3946" s="19" t="s">
        <v>215</v>
      </c>
      <c r="O3946" s="19">
        <v>549687</v>
      </c>
      <c r="P3946" s="229">
        <v>45629.517268518517</v>
      </c>
      <c r="Q3946" s="19">
        <v>549.68700000000001</v>
      </c>
      <c r="R3946" s="19" t="s">
        <v>43</v>
      </c>
      <c r="S3946" s="62" t="s">
        <v>298</v>
      </c>
    </row>
    <row r="3947" spans="1:19" x14ac:dyDescent="0.25">
      <c r="A3947" s="62" t="s">
        <v>298</v>
      </c>
      <c r="B3947" s="19">
        <v>39262196</v>
      </c>
      <c r="C3947" s="19" t="s">
        <v>7596</v>
      </c>
      <c r="D3947" s="19">
        <v>377308</v>
      </c>
      <c r="E3947" s="19">
        <v>4595714</v>
      </c>
      <c r="F3947" s="19">
        <v>23</v>
      </c>
      <c r="G3947" s="36">
        <v>45629</v>
      </c>
      <c r="H3947" s="19">
        <v>0</v>
      </c>
      <c r="I3947" s="19">
        <v>0</v>
      </c>
      <c r="J3947" s="19">
        <v>1938</v>
      </c>
      <c r="K3947" s="19" t="s">
        <v>163</v>
      </c>
      <c r="L3947" s="19">
        <v>1</v>
      </c>
      <c r="M3947" s="19">
        <v>4010427</v>
      </c>
      <c r="N3947" s="19" t="s">
        <v>215</v>
      </c>
      <c r="O3947" s="19">
        <v>2340</v>
      </c>
      <c r="P3947" s="229">
        <v>45629.517291666663</v>
      </c>
      <c r="Q3947" s="19">
        <v>2.34</v>
      </c>
      <c r="R3947" s="19" t="s">
        <v>43</v>
      </c>
      <c r="S3947" s="62" t="s">
        <v>298</v>
      </c>
    </row>
    <row r="3948" spans="1:19" x14ac:dyDescent="0.25">
      <c r="A3948" s="62" t="s">
        <v>298</v>
      </c>
      <c r="B3948" s="19">
        <v>39262196</v>
      </c>
      <c r="C3948" s="19" t="s">
        <v>7596</v>
      </c>
      <c r="D3948" s="19">
        <v>377308</v>
      </c>
      <c r="E3948" s="19">
        <v>4595714</v>
      </c>
      <c r="F3948" s="19">
        <v>24</v>
      </c>
      <c r="G3948" s="36">
        <v>45629</v>
      </c>
      <c r="H3948" s="19">
        <v>0</v>
      </c>
      <c r="I3948" s="19">
        <v>0</v>
      </c>
      <c r="J3948" s="19">
        <v>1932</v>
      </c>
      <c r="K3948" s="19" t="s">
        <v>173</v>
      </c>
      <c r="L3948" s="19">
        <v>1</v>
      </c>
      <c r="O3948" s="19">
        <v>96957</v>
      </c>
      <c r="P3948" s="229">
        <v>45629.518414351849</v>
      </c>
      <c r="Q3948" s="19">
        <v>96.956999999999994</v>
      </c>
      <c r="R3948" s="19" t="s">
        <v>43</v>
      </c>
      <c r="S3948" s="62" t="s">
        <v>298</v>
      </c>
    </row>
    <row r="3949" spans="1:19" x14ac:dyDescent="0.25">
      <c r="A3949" s="62" t="s">
        <v>298</v>
      </c>
      <c r="B3949" s="19">
        <v>39262196</v>
      </c>
      <c r="C3949" s="19" t="s">
        <v>7596</v>
      </c>
      <c r="D3949" s="19">
        <v>377308</v>
      </c>
      <c r="E3949" s="19">
        <v>4595714</v>
      </c>
      <c r="F3949" s="19">
        <v>25</v>
      </c>
      <c r="G3949" s="36">
        <v>45629</v>
      </c>
      <c r="H3949" s="19">
        <v>0</v>
      </c>
      <c r="I3949" s="19">
        <v>1</v>
      </c>
      <c r="J3949" s="19">
        <v>0</v>
      </c>
      <c r="L3949" s="19">
        <v>1</v>
      </c>
      <c r="O3949" s="19">
        <v>2015580</v>
      </c>
      <c r="P3949" s="229">
        <v>45629.541747685187</v>
      </c>
      <c r="Q3949" s="19">
        <v>2015.58</v>
      </c>
      <c r="R3949" s="19" t="s">
        <v>43</v>
      </c>
      <c r="S3949" s="62" t="s">
        <v>298</v>
      </c>
    </row>
    <row r="3950" spans="1:19" x14ac:dyDescent="0.25">
      <c r="A3950" s="62" t="s">
        <v>298</v>
      </c>
      <c r="B3950" s="19">
        <v>39262196</v>
      </c>
      <c r="C3950" s="19" t="s">
        <v>7596</v>
      </c>
      <c r="D3950" s="19">
        <v>377308</v>
      </c>
      <c r="E3950" s="19">
        <v>4595714</v>
      </c>
      <c r="F3950" s="19">
        <v>26</v>
      </c>
      <c r="G3950" s="36">
        <v>45629</v>
      </c>
      <c r="H3950" s="19">
        <v>0</v>
      </c>
      <c r="I3950" s="19">
        <v>0</v>
      </c>
      <c r="J3950" s="19">
        <v>-3</v>
      </c>
      <c r="K3950" s="19" t="s">
        <v>185</v>
      </c>
      <c r="L3950" s="19">
        <v>1</v>
      </c>
      <c r="O3950" s="19">
        <v>6903</v>
      </c>
      <c r="P3950" s="229">
        <v>45629.541828703703</v>
      </c>
      <c r="Q3950" s="19">
        <v>6.9029999999999996</v>
      </c>
      <c r="R3950" s="19" t="s">
        <v>43</v>
      </c>
      <c r="S3950" s="62" t="s">
        <v>298</v>
      </c>
    </row>
    <row r="3951" spans="1:19" x14ac:dyDescent="0.25">
      <c r="A3951" s="62" t="s">
        <v>298</v>
      </c>
      <c r="B3951" s="19">
        <v>39262196</v>
      </c>
      <c r="C3951" s="19" t="s">
        <v>7596</v>
      </c>
      <c r="D3951" s="19">
        <v>377308</v>
      </c>
      <c r="E3951" s="19">
        <v>4595714</v>
      </c>
      <c r="F3951" s="19">
        <v>27</v>
      </c>
      <c r="G3951" s="36">
        <v>45629</v>
      </c>
      <c r="H3951" s="19">
        <v>1</v>
      </c>
      <c r="I3951" s="19">
        <v>0</v>
      </c>
      <c r="J3951" s="19">
        <v>0</v>
      </c>
      <c r="L3951" s="19">
        <v>1</v>
      </c>
      <c r="M3951" s="19">
        <v>4010427</v>
      </c>
      <c r="N3951" s="19" t="s">
        <v>215</v>
      </c>
      <c r="O3951" s="19">
        <v>562630</v>
      </c>
      <c r="P3951" s="229">
        <v>45629.548333333332</v>
      </c>
      <c r="Q3951" s="19">
        <v>562.63</v>
      </c>
      <c r="R3951" s="19" t="s">
        <v>43</v>
      </c>
      <c r="S3951" s="62" t="s">
        <v>298</v>
      </c>
    </row>
    <row r="3952" spans="1:19" x14ac:dyDescent="0.25">
      <c r="A3952" s="62" t="s">
        <v>298</v>
      </c>
      <c r="B3952" s="19">
        <v>39262196</v>
      </c>
      <c r="C3952" s="19" t="s">
        <v>7596</v>
      </c>
      <c r="D3952" s="19">
        <v>377308</v>
      </c>
      <c r="E3952" s="19">
        <v>4595714</v>
      </c>
      <c r="F3952" s="19">
        <v>28</v>
      </c>
      <c r="G3952" s="36">
        <v>45629</v>
      </c>
      <c r="H3952" s="19">
        <v>0</v>
      </c>
      <c r="I3952" s="19">
        <v>0</v>
      </c>
      <c r="J3952" s="19">
        <v>1938</v>
      </c>
      <c r="K3952" s="19" t="s">
        <v>163</v>
      </c>
      <c r="L3952" s="19">
        <v>1</v>
      </c>
      <c r="M3952" s="19">
        <v>4010427</v>
      </c>
      <c r="N3952" s="19" t="s">
        <v>215</v>
      </c>
      <c r="O3952" s="19">
        <v>2157</v>
      </c>
      <c r="P3952" s="229">
        <v>45629.548356481479</v>
      </c>
      <c r="Q3952" s="19">
        <v>2.157</v>
      </c>
      <c r="R3952" s="19" t="s">
        <v>43</v>
      </c>
      <c r="S3952" s="62" t="s">
        <v>298</v>
      </c>
    </row>
    <row r="3953" spans="1:19" x14ac:dyDescent="0.25">
      <c r="A3953" s="62" t="s">
        <v>298</v>
      </c>
      <c r="B3953" s="19">
        <v>39262196</v>
      </c>
      <c r="C3953" s="19" t="s">
        <v>7596</v>
      </c>
      <c r="D3953" s="19">
        <v>377308</v>
      </c>
      <c r="E3953" s="19">
        <v>4595714</v>
      </c>
      <c r="F3953" s="19">
        <v>29</v>
      </c>
      <c r="G3953" s="36">
        <v>45629</v>
      </c>
      <c r="H3953" s="19">
        <v>0</v>
      </c>
      <c r="I3953" s="19">
        <v>0</v>
      </c>
      <c r="J3953" s="19">
        <v>1932</v>
      </c>
      <c r="K3953" s="19" t="s">
        <v>173</v>
      </c>
      <c r="L3953" s="19">
        <v>1</v>
      </c>
      <c r="O3953" s="19">
        <v>185620</v>
      </c>
      <c r="P3953" s="229">
        <v>45629.550509259258</v>
      </c>
      <c r="Q3953" s="19">
        <v>185.62</v>
      </c>
      <c r="R3953" s="19" t="s">
        <v>43</v>
      </c>
      <c r="S3953" s="62" t="s">
        <v>298</v>
      </c>
    </row>
    <row r="3954" spans="1:19" x14ac:dyDescent="0.25">
      <c r="A3954" s="62" t="s">
        <v>298</v>
      </c>
      <c r="B3954" s="19">
        <v>39262196</v>
      </c>
      <c r="C3954" s="19" t="s">
        <v>7596</v>
      </c>
      <c r="D3954" s="19">
        <v>377308</v>
      </c>
      <c r="E3954" s="19">
        <v>4595714</v>
      </c>
      <c r="F3954" s="19">
        <v>30</v>
      </c>
      <c r="G3954" s="36">
        <v>45629</v>
      </c>
      <c r="H3954" s="19">
        <v>0</v>
      </c>
      <c r="I3954" s="19">
        <v>1</v>
      </c>
      <c r="J3954" s="19">
        <v>0</v>
      </c>
      <c r="L3954" s="19">
        <v>1</v>
      </c>
      <c r="O3954" s="19">
        <v>33</v>
      </c>
      <c r="P3954" s="229">
        <v>45629.550509259258</v>
      </c>
      <c r="Q3954" s="19">
        <v>3.3000000000000002E-2</v>
      </c>
      <c r="R3954" s="19" t="s">
        <v>43</v>
      </c>
      <c r="S3954" s="62" t="s">
        <v>298</v>
      </c>
    </row>
    <row r="3955" spans="1:19" x14ac:dyDescent="0.25">
      <c r="A3955" s="62" t="s">
        <v>298</v>
      </c>
      <c r="B3955" s="19">
        <v>39262196</v>
      </c>
      <c r="C3955" s="19" t="s">
        <v>7596</v>
      </c>
      <c r="D3955" s="19">
        <v>377308</v>
      </c>
      <c r="E3955" s="19">
        <v>4595714</v>
      </c>
      <c r="F3955" s="19">
        <v>31</v>
      </c>
      <c r="G3955" s="36">
        <v>45629</v>
      </c>
      <c r="H3955" s="19">
        <v>0</v>
      </c>
      <c r="I3955" s="19">
        <v>0</v>
      </c>
      <c r="J3955" s="19">
        <v>-3</v>
      </c>
      <c r="K3955" s="19" t="s">
        <v>185</v>
      </c>
      <c r="L3955" s="19">
        <v>1</v>
      </c>
      <c r="O3955" s="19">
        <v>7527</v>
      </c>
      <c r="P3955" s="229">
        <v>45629.55060185185</v>
      </c>
      <c r="Q3955" s="19">
        <v>7.5270000000000001</v>
      </c>
      <c r="R3955" s="19" t="s">
        <v>43</v>
      </c>
      <c r="S3955" s="62" t="s">
        <v>298</v>
      </c>
    </row>
    <row r="3956" spans="1:19" x14ac:dyDescent="0.25">
      <c r="A3956" s="62" t="s">
        <v>298</v>
      </c>
      <c r="B3956" s="19">
        <v>39262196</v>
      </c>
      <c r="C3956" s="19" t="s">
        <v>7596</v>
      </c>
      <c r="D3956" s="19">
        <v>377308</v>
      </c>
      <c r="E3956" s="19">
        <v>4595714</v>
      </c>
      <c r="F3956" s="19">
        <v>32</v>
      </c>
      <c r="G3956" s="36">
        <v>45629</v>
      </c>
      <c r="H3956" s="19">
        <v>1</v>
      </c>
      <c r="I3956" s="19">
        <v>0</v>
      </c>
      <c r="J3956" s="19">
        <v>0</v>
      </c>
      <c r="L3956" s="19">
        <v>1</v>
      </c>
      <c r="M3956" s="19">
        <v>4010427</v>
      </c>
      <c r="N3956" s="19" t="s">
        <v>215</v>
      </c>
      <c r="O3956" s="19">
        <v>134320</v>
      </c>
      <c r="P3956" s="229">
        <v>45629.552152777775</v>
      </c>
      <c r="Q3956" s="19">
        <v>134.32</v>
      </c>
      <c r="R3956" s="19" t="s">
        <v>43</v>
      </c>
      <c r="S3956" s="62" t="s">
        <v>298</v>
      </c>
    </row>
    <row r="3957" spans="1:19" x14ac:dyDescent="0.25">
      <c r="A3957" s="62" t="s">
        <v>298</v>
      </c>
      <c r="B3957" s="19">
        <v>39262196</v>
      </c>
      <c r="C3957" s="19" t="s">
        <v>7596</v>
      </c>
      <c r="D3957" s="19">
        <v>377308</v>
      </c>
      <c r="E3957" s="19">
        <v>4595714</v>
      </c>
      <c r="F3957" s="19">
        <v>33</v>
      </c>
      <c r="G3957" s="36">
        <v>45629</v>
      </c>
      <c r="H3957" s="19">
        <v>0</v>
      </c>
      <c r="I3957" s="19">
        <v>0</v>
      </c>
      <c r="J3957" s="19">
        <v>1938</v>
      </c>
      <c r="K3957" s="19" t="s">
        <v>163</v>
      </c>
      <c r="L3957" s="19">
        <v>1</v>
      </c>
      <c r="M3957" s="19">
        <v>4010427</v>
      </c>
      <c r="N3957" s="19" t="s">
        <v>215</v>
      </c>
      <c r="O3957" s="19">
        <v>10526</v>
      </c>
      <c r="P3957" s="229">
        <v>45629.552268518521</v>
      </c>
      <c r="Q3957" s="19">
        <v>10.526</v>
      </c>
      <c r="R3957" s="19" t="s">
        <v>43</v>
      </c>
      <c r="S3957" s="62" t="s">
        <v>298</v>
      </c>
    </row>
    <row r="3958" spans="1:19" x14ac:dyDescent="0.25">
      <c r="A3958" s="62" t="s">
        <v>298</v>
      </c>
      <c r="B3958" s="19">
        <v>39262196</v>
      </c>
      <c r="C3958" s="19" t="s">
        <v>7596</v>
      </c>
      <c r="D3958" s="19">
        <v>377308</v>
      </c>
      <c r="E3958" s="19">
        <v>4595714</v>
      </c>
      <c r="F3958" s="19">
        <v>34</v>
      </c>
      <c r="G3958" s="36">
        <v>45629</v>
      </c>
      <c r="H3958" s="19">
        <v>0</v>
      </c>
      <c r="I3958" s="19">
        <v>1</v>
      </c>
      <c r="J3958" s="19">
        <v>0</v>
      </c>
      <c r="L3958" s="19">
        <v>1</v>
      </c>
      <c r="O3958" s="19">
        <v>11840</v>
      </c>
      <c r="P3958" s="229">
        <v>45629.552407407406</v>
      </c>
      <c r="Q3958" s="19">
        <v>11.84</v>
      </c>
      <c r="R3958" s="19" t="s">
        <v>43</v>
      </c>
      <c r="S3958" s="62" t="s">
        <v>298</v>
      </c>
    </row>
    <row r="3959" spans="1:19" x14ac:dyDescent="0.25">
      <c r="A3959" s="62" t="s">
        <v>298</v>
      </c>
      <c r="B3959" s="19">
        <v>39262196</v>
      </c>
      <c r="C3959" s="19" t="s">
        <v>7596</v>
      </c>
      <c r="D3959" s="19">
        <v>377308</v>
      </c>
      <c r="E3959" s="19">
        <v>4595714</v>
      </c>
      <c r="F3959" s="19">
        <v>35</v>
      </c>
      <c r="G3959" s="36">
        <v>45629</v>
      </c>
      <c r="H3959" s="19">
        <v>0</v>
      </c>
      <c r="I3959" s="19">
        <v>0</v>
      </c>
      <c r="J3959" s="19">
        <v>1933</v>
      </c>
      <c r="K3959" s="19" t="s">
        <v>167</v>
      </c>
      <c r="L3959" s="19">
        <v>1</v>
      </c>
      <c r="O3959" s="19">
        <v>3604234</v>
      </c>
      <c r="P3959" s="229">
        <v>45629.59412037037</v>
      </c>
      <c r="Q3959" s="19">
        <v>3604.2339999999999</v>
      </c>
      <c r="R3959" s="19" t="s">
        <v>43</v>
      </c>
      <c r="S3959" s="62" t="s">
        <v>298</v>
      </c>
    </row>
    <row r="3960" spans="1:19" x14ac:dyDescent="0.25">
      <c r="A3960" s="62" t="s">
        <v>298</v>
      </c>
      <c r="B3960" s="19">
        <v>39262196</v>
      </c>
      <c r="C3960" s="19" t="s">
        <v>7596</v>
      </c>
      <c r="D3960" s="19">
        <v>377308</v>
      </c>
      <c r="E3960" s="19">
        <v>4595714</v>
      </c>
      <c r="F3960" s="19">
        <v>36</v>
      </c>
      <c r="G3960" s="36">
        <v>45629</v>
      </c>
      <c r="H3960" s="19">
        <v>0</v>
      </c>
      <c r="I3960" s="19">
        <v>1</v>
      </c>
      <c r="J3960" s="19">
        <v>0</v>
      </c>
      <c r="L3960" s="19">
        <v>1</v>
      </c>
      <c r="O3960" s="19">
        <v>2202820</v>
      </c>
      <c r="P3960" s="229">
        <v>45629.619618055556</v>
      </c>
      <c r="Q3960" s="19">
        <v>2202.8200000000002</v>
      </c>
      <c r="R3960" s="19" t="s">
        <v>43</v>
      </c>
      <c r="S3960" s="62" t="s">
        <v>298</v>
      </c>
    </row>
    <row r="3961" spans="1:19" x14ac:dyDescent="0.25">
      <c r="A3961" s="62" t="s">
        <v>298</v>
      </c>
      <c r="B3961" s="19">
        <v>39262196</v>
      </c>
      <c r="C3961" s="19" t="s">
        <v>7596</v>
      </c>
      <c r="D3961" s="19">
        <v>377308</v>
      </c>
      <c r="E3961" s="19">
        <v>4595714</v>
      </c>
      <c r="F3961" s="19">
        <v>37</v>
      </c>
      <c r="G3961" s="36">
        <v>45629</v>
      </c>
      <c r="H3961" s="19">
        <v>0</v>
      </c>
      <c r="I3961" s="19">
        <v>0</v>
      </c>
      <c r="J3961" s="19">
        <v>-3</v>
      </c>
      <c r="K3961" s="19" t="s">
        <v>185</v>
      </c>
      <c r="L3961" s="19">
        <v>1</v>
      </c>
      <c r="O3961" s="19">
        <v>5470</v>
      </c>
      <c r="P3961" s="229">
        <v>45629.619687500002</v>
      </c>
      <c r="Q3961" s="19">
        <v>5.47</v>
      </c>
      <c r="R3961" s="19" t="s">
        <v>43</v>
      </c>
      <c r="S3961" s="62" t="s">
        <v>298</v>
      </c>
    </row>
    <row r="3962" spans="1:19" x14ac:dyDescent="0.25">
      <c r="A3962" s="62" t="s">
        <v>298</v>
      </c>
      <c r="B3962" s="19">
        <v>39262196</v>
      </c>
      <c r="C3962" s="19" t="s">
        <v>7596</v>
      </c>
      <c r="D3962" s="19">
        <v>377308</v>
      </c>
      <c r="E3962" s="19">
        <v>4595714</v>
      </c>
      <c r="F3962" s="19">
        <v>38</v>
      </c>
      <c r="G3962" s="36">
        <v>45629</v>
      </c>
      <c r="H3962" s="19">
        <v>1</v>
      </c>
      <c r="I3962" s="19">
        <v>0</v>
      </c>
      <c r="J3962" s="19">
        <v>0</v>
      </c>
      <c r="L3962" s="19">
        <v>1</v>
      </c>
      <c r="M3962" s="19">
        <v>4010427</v>
      </c>
      <c r="N3962" s="19" t="s">
        <v>215</v>
      </c>
      <c r="O3962" s="19">
        <v>454370</v>
      </c>
      <c r="P3962" s="229">
        <v>45629.624942129631</v>
      </c>
      <c r="Q3962" s="19">
        <v>454.37</v>
      </c>
      <c r="R3962" s="19" t="s">
        <v>43</v>
      </c>
      <c r="S3962" s="62" t="s">
        <v>298</v>
      </c>
    </row>
    <row r="3963" spans="1:19" x14ac:dyDescent="0.25">
      <c r="A3963" s="62" t="s">
        <v>298</v>
      </c>
      <c r="B3963" s="19">
        <v>39262196</v>
      </c>
      <c r="C3963" s="19" t="s">
        <v>7596</v>
      </c>
      <c r="D3963" s="19">
        <v>377308</v>
      </c>
      <c r="E3963" s="19">
        <v>4595714</v>
      </c>
      <c r="F3963" s="19">
        <v>39</v>
      </c>
      <c r="G3963" s="36">
        <v>45629</v>
      </c>
      <c r="H3963" s="19">
        <v>0</v>
      </c>
      <c r="I3963" s="19">
        <v>0</v>
      </c>
      <c r="J3963" s="19">
        <v>1938</v>
      </c>
      <c r="K3963" s="19" t="s">
        <v>163</v>
      </c>
      <c r="L3963" s="19">
        <v>1</v>
      </c>
      <c r="M3963" s="19">
        <v>4010427</v>
      </c>
      <c r="N3963" s="19" t="s">
        <v>215</v>
      </c>
      <c r="O3963" s="19">
        <v>7576</v>
      </c>
      <c r="P3963" s="229">
        <v>45629.625034722223</v>
      </c>
      <c r="Q3963" s="19">
        <v>7.5759999999999996</v>
      </c>
      <c r="R3963" s="19" t="s">
        <v>43</v>
      </c>
      <c r="S3963" s="62" t="s">
        <v>298</v>
      </c>
    </row>
    <row r="3964" spans="1:19" x14ac:dyDescent="0.25">
      <c r="A3964" s="62" t="s">
        <v>298</v>
      </c>
      <c r="B3964" s="19">
        <v>39262196</v>
      </c>
      <c r="C3964" s="19" t="s">
        <v>7596</v>
      </c>
      <c r="D3964" s="19">
        <v>377308</v>
      </c>
      <c r="E3964" s="19">
        <v>4595714</v>
      </c>
      <c r="F3964" s="19">
        <v>40</v>
      </c>
      <c r="G3964" s="36">
        <v>45629</v>
      </c>
      <c r="H3964" s="19">
        <v>0</v>
      </c>
      <c r="I3964" s="19">
        <v>0</v>
      </c>
      <c r="J3964" s="19">
        <v>-2</v>
      </c>
      <c r="K3964" s="19" t="s">
        <v>216</v>
      </c>
      <c r="L3964" s="19">
        <v>1</v>
      </c>
      <c r="M3964" s="19">
        <v>4010427</v>
      </c>
      <c r="N3964" s="19" t="s">
        <v>215</v>
      </c>
      <c r="O3964" s="19">
        <v>5860</v>
      </c>
      <c r="P3964" s="229">
        <v>45629.625104166669</v>
      </c>
      <c r="Q3964" s="19">
        <v>5.86</v>
      </c>
      <c r="R3964" s="19" t="s">
        <v>43</v>
      </c>
      <c r="S3964" s="62" t="s">
        <v>298</v>
      </c>
    </row>
    <row r="3965" spans="1:19" x14ac:dyDescent="0.25">
      <c r="A3965" s="62" t="s">
        <v>298</v>
      </c>
      <c r="B3965" s="19">
        <v>39262196</v>
      </c>
      <c r="C3965" s="19" t="s">
        <v>7596</v>
      </c>
      <c r="D3965" s="19">
        <v>377308</v>
      </c>
      <c r="E3965" s="19">
        <v>4595714</v>
      </c>
      <c r="F3965" s="19">
        <v>41</v>
      </c>
      <c r="G3965" s="36">
        <v>45629</v>
      </c>
      <c r="H3965" s="19">
        <v>0</v>
      </c>
      <c r="I3965" s="19">
        <v>1</v>
      </c>
      <c r="J3965" s="19">
        <v>0</v>
      </c>
      <c r="L3965" s="19">
        <v>1</v>
      </c>
      <c r="O3965" s="19">
        <v>1177397</v>
      </c>
      <c r="P3965" s="229">
        <v>45629.638726851852</v>
      </c>
      <c r="Q3965" s="19">
        <v>1177.3969999999999</v>
      </c>
      <c r="R3965" s="19" t="s">
        <v>43</v>
      </c>
      <c r="S3965" s="62" t="s">
        <v>298</v>
      </c>
    </row>
    <row r="3966" spans="1:19" x14ac:dyDescent="0.25">
      <c r="A3966" s="62" t="s">
        <v>298</v>
      </c>
      <c r="B3966" s="19">
        <v>39262196</v>
      </c>
      <c r="C3966" s="19" t="s">
        <v>7596</v>
      </c>
      <c r="D3966" s="19">
        <v>377308</v>
      </c>
      <c r="E3966" s="19">
        <v>4595714</v>
      </c>
      <c r="F3966" s="19">
        <v>42</v>
      </c>
      <c r="G3966" s="36">
        <v>45629</v>
      </c>
      <c r="H3966" s="19">
        <v>0</v>
      </c>
      <c r="I3966" s="19">
        <v>0</v>
      </c>
      <c r="J3966" s="19">
        <v>-3</v>
      </c>
      <c r="K3966" s="19" t="s">
        <v>185</v>
      </c>
      <c r="L3966" s="19">
        <v>1</v>
      </c>
      <c r="O3966" s="19">
        <v>6093</v>
      </c>
      <c r="P3966" s="229">
        <v>45629.638796296298</v>
      </c>
      <c r="Q3966" s="19">
        <v>6.093</v>
      </c>
      <c r="R3966" s="19" t="s">
        <v>43</v>
      </c>
      <c r="S3966" s="62" t="s">
        <v>298</v>
      </c>
    </row>
    <row r="3967" spans="1:19" x14ac:dyDescent="0.25">
      <c r="A3967" s="62" t="s">
        <v>298</v>
      </c>
      <c r="B3967" s="19">
        <v>39262196</v>
      </c>
      <c r="C3967" s="19" t="s">
        <v>7596</v>
      </c>
      <c r="D3967" s="19">
        <v>377308</v>
      </c>
      <c r="E3967" s="19">
        <v>4595714</v>
      </c>
      <c r="F3967" s="19">
        <v>43</v>
      </c>
      <c r="G3967" s="36">
        <v>45629</v>
      </c>
      <c r="H3967" s="19">
        <v>1</v>
      </c>
      <c r="I3967" s="19">
        <v>0</v>
      </c>
      <c r="J3967" s="19">
        <v>0</v>
      </c>
      <c r="L3967" s="19">
        <v>1</v>
      </c>
      <c r="M3967" s="19">
        <v>4010427</v>
      </c>
      <c r="N3967" s="19" t="s">
        <v>215</v>
      </c>
      <c r="O3967" s="19">
        <v>294330</v>
      </c>
      <c r="P3967" s="229">
        <v>45629.642199074071</v>
      </c>
      <c r="Q3967" s="19">
        <v>294.33</v>
      </c>
      <c r="R3967" s="19" t="s">
        <v>43</v>
      </c>
      <c r="S3967" s="62" t="s">
        <v>298</v>
      </c>
    </row>
    <row r="3968" spans="1:19" x14ac:dyDescent="0.25">
      <c r="A3968" s="62" t="s">
        <v>298</v>
      </c>
      <c r="B3968" s="19">
        <v>39262196</v>
      </c>
      <c r="C3968" s="19" t="s">
        <v>7596</v>
      </c>
      <c r="D3968" s="19">
        <v>377308</v>
      </c>
      <c r="E3968" s="19">
        <v>4595714</v>
      </c>
      <c r="F3968" s="19">
        <v>44</v>
      </c>
      <c r="G3968" s="36">
        <v>45629</v>
      </c>
      <c r="H3968" s="19">
        <v>0</v>
      </c>
      <c r="I3968" s="19">
        <v>0</v>
      </c>
      <c r="J3968" s="19">
        <v>1938</v>
      </c>
      <c r="K3968" s="19" t="s">
        <v>163</v>
      </c>
      <c r="L3968" s="19">
        <v>1</v>
      </c>
      <c r="M3968" s="19">
        <v>4010427</v>
      </c>
      <c r="N3968" s="19" t="s">
        <v>215</v>
      </c>
      <c r="O3968" s="19">
        <v>2907</v>
      </c>
      <c r="P3968" s="229">
        <v>45629.642233796294</v>
      </c>
      <c r="Q3968" s="19">
        <v>2.907</v>
      </c>
      <c r="R3968" s="19" t="s">
        <v>43</v>
      </c>
      <c r="S3968" s="62" t="s">
        <v>298</v>
      </c>
    </row>
    <row r="3969" spans="1:19" x14ac:dyDescent="0.25">
      <c r="A3969" s="62" t="s">
        <v>298</v>
      </c>
      <c r="B3969" s="19">
        <v>39262196</v>
      </c>
      <c r="C3969" s="19" t="s">
        <v>7596</v>
      </c>
      <c r="D3969" s="19">
        <v>377308</v>
      </c>
      <c r="E3969" s="19">
        <v>4595714</v>
      </c>
      <c r="F3969" s="19">
        <v>45</v>
      </c>
      <c r="G3969" s="36">
        <v>45629</v>
      </c>
      <c r="H3969" s="19">
        <v>0</v>
      </c>
      <c r="I3969" s="19">
        <v>0</v>
      </c>
      <c r="J3969" s="19">
        <v>1932</v>
      </c>
      <c r="K3969" s="19" t="s">
        <v>173</v>
      </c>
      <c r="L3969" s="19">
        <v>1</v>
      </c>
      <c r="O3969" s="19">
        <v>142750</v>
      </c>
      <c r="P3969" s="229">
        <v>45629.643888888888</v>
      </c>
      <c r="Q3969" s="19">
        <v>142.75</v>
      </c>
      <c r="R3969" s="19" t="s">
        <v>43</v>
      </c>
      <c r="S3969" s="62" t="s">
        <v>298</v>
      </c>
    </row>
    <row r="3970" spans="1:19" x14ac:dyDescent="0.25">
      <c r="A3970" s="62" t="s">
        <v>298</v>
      </c>
      <c r="B3970" s="19">
        <v>39262196</v>
      </c>
      <c r="C3970" s="19" t="s">
        <v>7596</v>
      </c>
      <c r="D3970" s="19">
        <v>377308</v>
      </c>
      <c r="E3970" s="19">
        <v>4595714</v>
      </c>
      <c r="F3970" s="19">
        <v>46</v>
      </c>
      <c r="G3970" s="36">
        <v>45629</v>
      </c>
      <c r="H3970" s="19">
        <v>0</v>
      </c>
      <c r="I3970" s="19">
        <v>1</v>
      </c>
      <c r="J3970" s="19">
        <v>0</v>
      </c>
      <c r="L3970" s="19">
        <v>1</v>
      </c>
      <c r="O3970" s="19">
        <v>2058083</v>
      </c>
      <c r="P3970" s="229">
        <v>45629.667708333334</v>
      </c>
      <c r="Q3970" s="19">
        <v>2058.0830000000001</v>
      </c>
      <c r="R3970" s="19" t="s">
        <v>43</v>
      </c>
      <c r="S3970" s="62" t="s">
        <v>298</v>
      </c>
    </row>
    <row r="3971" spans="1:19" x14ac:dyDescent="0.25">
      <c r="A3971" s="62" t="s">
        <v>298</v>
      </c>
      <c r="B3971" s="19">
        <v>39262196</v>
      </c>
      <c r="C3971" s="19" t="s">
        <v>7596</v>
      </c>
      <c r="D3971" s="19">
        <v>377308</v>
      </c>
      <c r="E3971" s="19">
        <v>4595714</v>
      </c>
      <c r="F3971" s="19">
        <v>47</v>
      </c>
      <c r="G3971" s="36">
        <v>45629</v>
      </c>
      <c r="H3971" s="19">
        <v>0</v>
      </c>
      <c r="I3971" s="19">
        <v>0</v>
      </c>
      <c r="J3971" s="19">
        <v>-3</v>
      </c>
      <c r="K3971" s="19" t="s">
        <v>185</v>
      </c>
      <c r="L3971" s="19">
        <v>1</v>
      </c>
      <c r="O3971" s="19">
        <v>7824</v>
      </c>
      <c r="P3971" s="229">
        <v>45629.667800925927</v>
      </c>
      <c r="Q3971" s="19">
        <v>7.8239999999999998</v>
      </c>
      <c r="R3971" s="19" t="s">
        <v>43</v>
      </c>
      <c r="S3971" s="62" t="s">
        <v>298</v>
      </c>
    </row>
    <row r="3972" spans="1:19" x14ac:dyDescent="0.25">
      <c r="A3972" s="62" t="s">
        <v>298</v>
      </c>
      <c r="B3972" s="19">
        <v>39262196</v>
      </c>
      <c r="C3972" s="19" t="s">
        <v>7596</v>
      </c>
      <c r="D3972" s="19">
        <v>377308</v>
      </c>
      <c r="E3972" s="19">
        <v>4595714</v>
      </c>
      <c r="F3972" s="19">
        <v>48</v>
      </c>
      <c r="G3972" s="36">
        <v>45629</v>
      </c>
      <c r="H3972" s="19">
        <v>1</v>
      </c>
      <c r="I3972" s="19">
        <v>0</v>
      </c>
      <c r="J3972" s="19">
        <v>0</v>
      </c>
      <c r="L3972" s="19">
        <v>1</v>
      </c>
      <c r="M3972" s="19">
        <v>4010427</v>
      </c>
      <c r="N3972" s="19" t="s">
        <v>215</v>
      </c>
      <c r="O3972" s="19">
        <v>470183</v>
      </c>
      <c r="P3972" s="229">
        <v>45629.67324074074</v>
      </c>
      <c r="Q3972" s="19">
        <v>470.18299999999999</v>
      </c>
      <c r="R3972" s="19" t="s">
        <v>43</v>
      </c>
      <c r="S3972" s="62" t="s">
        <v>298</v>
      </c>
    </row>
    <row r="3973" spans="1:19" x14ac:dyDescent="0.25">
      <c r="A3973" s="62" t="s">
        <v>298</v>
      </c>
      <c r="B3973" s="19">
        <v>39262196</v>
      </c>
      <c r="C3973" s="19" t="s">
        <v>7596</v>
      </c>
      <c r="D3973" s="19">
        <v>377308</v>
      </c>
      <c r="E3973" s="19">
        <v>4595714</v>
      </c>
      <c r="F3973" s="19">
        <v>49</v>
      </c>
      <c r="G3973" s="36">
        <v>45629</v>
      </c>
      <c r="H3973" s="19">
        <v>0</v>
      </c>
      <c r="I3973" s="19">
        <v>0</v>
      </c>
      <c r="J3973" s="19">
        <v>1938</v>
      </c>
      <c r="K3973" s="19" t="s">
        <v>163</v>
      </c>
      <c r="L3973" s="19">
        <v>1</v>
      </c>
      <c r="M3973" s="19">
        <v>4010427</v>
      </c>
      <c r="N3973" s="19" t="s">
        <v>215</v>
      </c>
      <c r="O3973" s="19">
        <v>3013</v>
      </c>
      <c r="P3973" s="229">
        <v>45629.673275462963</v>
      </c>
      <c r="Q3973" s="19">
        <v>3.0129999999999999</v>
      </c>
      <c r="R3973" s="19" t="s">
        <v>43</v>
      </c>
      <c r="S3973" s="62" t="s">
        <v>298</v>
      </c>
    </row>
    <row r="3974" spans="1:19" x14ac:dyDescent="0.25">
      <c r="A3974" s="62" t="s">
        <v>298</v>
      </c>
      <c r="B3974" s="19">
        <v>39262196</v>
      </c>
      <c r="C3974" s="19" t="s">
        <v>7596</v>
      </c>
      <c r="D3974" s="19">
        <v>377308</v>
      </c>
      <c r="E3974" s="19">
        <v>4595714</v>
      </c>
      <c r="F3974" s="19">
        <v>50</v>
      </c>
      <c r="G3974" s="36">
        <v>45629</v>
      </c>
      <c r="H3974" s="19">
        <v>0</v>
      </c>
      <c r="I3974" s="19">
        <v>0</v>
      </c>
      <c r="J3974" s="19">
        <v>1932</v>
      </c>
      <c r="K3974" s="19" t="s">
        <v>173</v>
      </c>
      <c r="L3974" s="19">
        <v>1</v>
      </c>
      <c r="O3974" s="19">
        <v>114154</v>
      </c>
      <c r="P3974" s="229">
        <v>45629.67459490741</v>
      </c>
      <c r="Q3974" s="19">
        <v>114.154</v>
      </c>
      <c r="R3974" s="19" t="s">
        <v>43</v>
      </c>
      <c r="S3974" s="62" t="s">
        <v>298</v>
      </c>
    </row>
    <row r="3975" spans="1:19" x14ac:dyDescent="0.25">
      <c r="A3975" s="62" t="s">
        <v>298</v>
      </c>
      <c r="B3975" s="19">
        <v>39262196</v>
      </c>
      <c r="C3975" s="19" t="s">
        <v>7596</v>
      </c>
      <c r="D3975" s="19">
        <v>377308</v>
      </c>
      <c r="E3975" s="19">
        <v>4595714</v>
      </c>
      <c r="F3975" s="19">
        <v>51</v>
      </c>
      <c r="G3975" s="36">
        <v>45629</v>
      </c>
      <c r="H3975" s="19">
        <v>0</v>
      </c>
      <c r="I3975" s="19">
        <v>1</v>
      </c>
      <c r="J3975" s="19">
        <v>0</v>
      </c>
      <c r="L3975" s="19">
        <v>1</v>
      </c>
      <c r="O3975" s="19">
        <v>471553</v>
      </c>
      <c r="P3975" s="229">
        <v>45629.68005787037</v>
      </c>
      <c r="Q3975" s="19">
        <v>471.553</v>
      </c>
      <c r="R3975" s="19" t="s">
        <v>43</v>
      </c>
      <c r="S3975" s="62" t="s">
        <v>298</v>
      </c>
    </row>
    <row r="3976" spans="1:19" x14ac:dyDescent="0.25">
      <c r="A3976" s="62" t="s">
        <v>298</v>
      </c>
      <c r="B3976" s="19">
        <v>39262196</v>
      </c>
      <c r="C3976" s="19" t="s">
        <v>7596</v>
      </c>
      <c r="D3976" s="19">
        <v>377308</v>
      </c>
      <c r="E3976" s="19">
        <v>4595714</v>
      </c>
      <c r="F3976" s="19">
        <v>52</v>
      </c>
      <c r="G3976" s="36">
        <v>45629</v>
      </c>
      <c r="H3976" s="19">
        <v>0</v>
      </c>
      <c r="I3976" s="19">
        <v>0</v>
      </c>
      <c r="J3976" s="19">
        <v>1934</v>
      </c>
      <c r="K3976" s="19" t="s">
        <v>160</v>
      </c>
      <c r="L3976" s="19">
        <v>1</v>
      </c>
      <c r="O3976" s="19">
        <v>989520</v>
      </c>
      <c r="P3976" s="229">
        <v>45629.691504629627</v>
      </c>
      <c r="Q3976" s="19">
        <v>989.52</v>
      </c>
      <c r="R3976" s="19" t="s">
        <v>43</v>
      </c>
      <c r="S3976" s="62" t="s">
        <v>298</v>
      </c>
    </row>
    <row r="3977" spans="1:19" x14ac:dyDescent="0.25">
      <c r="A3977" s="62" t="s">
        <v>298</v>
      </c>
      <c r="B3977" s="19">
        <v>39262196</v>
      </c>
      <c r="C3977" s="19" t="s">
        <v>7596</v>
      </c>
      <c r="D3977" s="19">
        <v>377308</v>
      </c>
      <c r="E3977" s="19">
        <v>4595714</v>
      </c>
      <c r="F3977" s="19">
        <v>53</v>
      </c>
      <c r="G3977" s="36">
        <v>45629</v>
      </c>
      <c r="H3977" s="19">
        <v>0</v>
      </c>
      <c r="I3977" s="19">
        <v>1</v>
      </c>
      <c r="J3977" s="19">
        <v>0</v>
      </c>
      <c r="L3977" s="19">
        <v>1</v>
      </c>
      <c r="O3977" s="19">
        <v>1372680</v>
      </c>
      <c r="P3977" s="229">
        <v>45629.707395833335</v>
      </c>
      <c r="Q3977" s="19">
        <v>1372.68</v>
      </c>
      <c r="R3977" s="19" t="s">
        <v>43</v>
      </c>
      <c r="S3977" s="62" t="s">
        <v>298</v>
      </c>
    </row>
    <row r="3978" spans="1:19" x14ac:dyDescent="0.25">
      <c r="A3978" s="62" t="s">
        <v>298</v>
      </c>
      <c r="B3978" s="19">
        <v>39262196</v>
      </c>
      <c r="C3978" s="19" t="s">
        <v>7596</v>
      </c>
      <c r="D3978" s="19">
        <v>377308</v>
      </c>
      <c r="E3978" s="19">
        <v>4595714</v>
      </c>
      <c r="F3978" s="19">
        <v>54</v>
      </c>
      <c r="G3978" s="36">
        <v>45629</v>
      </c>
      <c r="H3978" s="19">
        <v>1</v>
      </c>
      <c r="I3978" s="19">
        <v>0</v>
      </c>
      <c r="J3978" s="19">
        <v>0</v>
      </c>
      <c r="L3978" s="19">
        <v>1</v>
      </c>
      <c r="M3978" s="19">
        <v>431941</v>
      </c>
      <c r="N3978" s="19" t="s">
        <v>214</v>
      </c>
      <c r="O3978" s="19">
        <v>280027</v>
      </c>
      <c r="P3978" s="229">
        <v>45629.710636574076</v>
      </c>
      <c r="Q3978" s="19">
        <v>280.02699999999999</v>
      </c>
      <c r="R3978" s="19" t="s">
        <v>43</v>
      </c>
      <c r="S3978" s="62" t="s">
        <v>298</v>
      </c>
    </row>
    <row r="3979" spans="1:19" x14ac:dyDescent="0.25">
      <c r="A3979" s="62" t="s">
        <v>298</v>
      </c>
      <c r="B3979" s="19">
        <v>39262196</v>
      </c>
      <c r="C3979" s="19" t="s">
        <v>7596</v>
      </c>
      <c r="D3979" s="19">
        <v>377308</v>
      </c>
      <c r="E3979" s="19">
        <v>4595714</v>
      </c>
      <c r="F3979" s="19">
        <v>55</v>
      </c>
      <c r="G3979" s="36">
        <v>45629</v>
      </c>
      <c r="H3979" s="19">
        <v>0</v>
      </c>
      <c r="I3979" s="19">
        <v>0</v>
      </c>
      <c r="J3979" s="19">
        <v>1938</v>
      </c>
      <c r="K3979" s="19" t="s">
        <v>163</v>
      </c>
      <c r="L3979" s="19">
        <v>1</v>
      </c>
      <c r="M3979" s="19">
        <v>431941</v>
      </c>
      <c r="N3979" s="19" t="s">
        <v>214</v>
      </c>
      <c r="O3979" s="19">
        <v>195943</v>
      </c>
      <c r="P3979" s="229">
        <v>45629.712905092594</v>
      </c>
      <c r="Q3979" s="19">
        <v>195.94300000000001</v>
      </c>
      <c r="R3979" s="19" t="s">
        <v>43</v>
      </c>
      <c r="S3979" s="62" t="s">
        <v>298</v>
      </c>
    </row>
    <row r="3980" spans="1:19" x14ac:dyDescent="0.25">
      <c r="A3980" s="62" t="s">
        <v>298</v>
      </c>
      <c r="B3980" s="19">
        <v>39262196</v>
      </c>
      <c r="C3980" s="19" t="s">
        <v>7596</v>
      </c>
      <c r="D3980" s="19">
        <v>377308</v>
      </c>
      <c r="E3980" s="19">
        <v>4595714</v>
      </c>
      <c r="F3980" s="19">
        <v>56</v>
      </c>
      <c r="G3980" s="36">
        <v>45629</v>
      </c>
      <c r="H3980" s="19">
        <v>0</v>
      </c>
      <c r="I3980" s="19">
        <v>0</v>
      </c>
      <c r="J3980" s="19">
        <v>1932</v>
      </c>
      <c r="K3980" s="19" t="s">
        <v>173</v>
      </c>
      <c r="L3980" s="19">
        <v>1</v>
      </c>
      <c r="O3980" s="19">
        <v>38380</v>
      </c>
      <c r="P3980" s="229">
        <v>45629.71334490741</v>
      </c>
      <c r="Q3980" s="19">
        <v>38.380000000000003</v>
      </c>
      <c r="R3980" s="19" t="s">
        <v>43</v>
      </c>
      <c r="S3980" s="62" t="s">
        <v>298</v>
      </c>
    </row>
    <row r="3981" spans="1:19" x14ac:dyDescent="0.25">
      <c r="A3981" s="62" t="s">
        <v>298</v>
      </c>
      <c r="B3981" s="19">
        <v>39262196</v>
      </c>
      <c r="C3981" s="19" t="s">
        <v>7596</v>
      </c>
      <c r="D3981" s="19">
        <v>377308</v>
      </c>
      <c r="E3981" s="19">
        <v>4595714</v>
      </c>
      <c r="F3981" s="19">
        <v>57</v>
      </c>
      <c r="G3981" s="36">
        <v>45629</v>
      </c>
      <c r="H3981" s="19">
        <v>0</v>
      </c>
      <c r="I3981" s="19">
        <v>1</v>
      </c>
      <c r="J3981" s="19">
        <v>0</v>
      </c>
      <c r="L3981" s="19">
        <v>1</v>
      </c>
      <c r="O3981" s="19">
        <v>3306043</v>
      </c>
      <c r="P3981" s="229">
        <v>45629.751608796294</v>
      </c>
      <c r="Q3981" s="19">
        <v>3306.0430000000001</v>
      </c>
      <c r="R3981" s="19" t="s">
        <v>43</v>
      </c>
      <c r="S3981" s="62" t="s">
        <v>298</v>
      </c>
    </row>
    <row r="3982" spans="1:19" x14ac:dyDescent="0.25">
      <c r="A3982" s="62" t="s">
        <v>298</v>
      </c>
      <c r="B3982" s="19">
        <v>39262196</v>
      </c>
      <c r="C3982" s="19" t="s">
        <v>7596</v>
      </c>
      <c r="D3982" s="19">
        <v>377308</v>
      </c>
      <c r="E3982" s="19">
        <v>4595714</v>
      </c>
      <c r="F3982" s="19">
        <v>58</v>
      </c>
      <c r="G3982" s="36">
        <v>45629</v>
      </c>
      <c r="H3982" s="19">
        <v>0</v>
      </c>
      <c r="I3982" s="19">
        <v>0</v>
      </c>
      <c r="J3982" s="19">
        <v>0</v>
      </c>
      <c r="L3982" s="19">
        <v>2</v>
      </c>
      <c r="O3982" s="19">
        <v>0</v>
      </c>
      <c r="P3982" s="229">
        <v>45629.751608796294</v>
      </c>
      <c r="Q3982" s="19">
        <v>0</v>
      </c>
      <c r="R3982" s="19" t="s">
        <v>43</v>
      </c>
      <c r="S3982" s="62" t="s">
        <v>298</v>
      </c>
    </row>
    <row r="3983" spans="1:19" x14ac:dyDescent="0.25">
      <c r="A3983" s="62" t="s">
        <v>298</v>
      </c>
      <c r="B3983" s="19">
        <v>39262196</v>
      </c>
      <c r="C3983" s="19" t="s">
        <v>7596</v>
      </c>
      <c r="D3983" s="19">
        <v>377308</v>
      </c>
      <c r="E3983" s="19">
        <v>4595714</v>
      </c>
      <c r="F3983" s="19">
        <v>1</v>
      </c>
      <c r="G3983" s="36">
        <v>45630</v>
      </c>
      <c r="H3983" s="19">
        <v>0</v>
      </c>
      <c r="I3983" s="19">
        <v>0</v>
      </c>
      <c r="J3983" s="19">
        <v>0</v>
      </c>
      <c r="L3983" s="19">
        <v>0</v>
      </c>
      <c r="O3983" s="19">
        <v>4</v>
      </c>
      <c r="P3983" s="229">
        <v>45630.371678240743</v>
      </c>
      <c r="Q3983" s="19">
        <v>4.0000000000000001E-3</v>
      </c>
      <c r="R3983" s="19" t="s">
        <v>43</v>
      </c>
      <c r="S3983" s="62" t="s">
        <v>298</v>
      </c>
    </row>
    <row r="3984" spans="1:19" x14ac:dyDescent="0.25">
      <c r="A3984" s="62" t="s">
        <v>298</v>
      </c>
      <c r="B3984" s="19">
        <v>39262196</v>
      </c>
      <c r="C3984" s="19" t="s">
        <v>7596</v>
      </c>
      <c r="D3984" s="19">
        <v>377308</v>
      </c>
      <c r="E3984" s="19">
        <v>4595714</v>
      </c>
      <c r="F3984" s="19">
        <v>2</v>
      </c>
      <c r="G3984" s="36">
        <v>45630</v>
      </c>
      <c r="H3984" s="19">
        <v>0</v>
      </c>
      <c r="I3984" s="19">
        <v>0</v>
      </c>
      <c r="J3984" s="19">
        <v>0</v>
      </c>
      <c r="L3984" s="19">
        <v>1</v>
      </c>
      <c r="O3984" s="19">
        <v>3090</v>
      </c>
      <c r="P3984" s="229">
        <v>45630.371712962966</v>
      </c>
      <c r="Q3984" s="19">
        <v>3.09</v>
      </c>
      <c r="R3984" s="19" t="s">
        <v>43</v>
      </c>
      <c r="S3984" s="62" t="s">
        <v>298</v>
      </c>
    </row>
    <row r="3985" spans="1:19" x14ac:dyDescent="0.25">
      <c r="A3985" s="62" t="s">
        <v>298</v>
      </c>
      <c r="B3985" s="19">
        <v>39262196</v>
      </c>
      <c r="C3985" s="19" t="s">
        <v>7596</v>
      </c>
      <c r="D3985" s="19">
        <v>377308</v>
      </c>
      <c r="E3985" s="19">
        <v>4595714</v>
      </c>
      <c r="F3985" s="19">
        <v>3</v>
      </c>
      <c r="G3985" s="36">
        <v>45630</v>
      </c>
      <c r="H3985" s="19">
        <v>0</v>
      </c>
      <c r="I3985" s="19">
        <v>1</v>
      </c>
      <c r="J3985" s="19">
        <v>0</v>
      </c>
      <c r="L3985" s="19">
        <v>1</v>
      </c>
      <c r="O3985" s="19">
        <v>2389633</v>
      </c>
      <c r="P3985" s="229">
        <v>45630.399375000001</v>
      </c>
      <c r="Q3985" s="19">
        <v>2389.6329999999998</v>
      </c>
      <c r="R3985" s="19" t="s">
        <v>43</v>
      </c>
      <c r="S3985" s="62" t="s">
        <v>298</v>
      </c>
    </row>
    <row r="3986" spans="1:19" x14ac:dyDescent="0.25">
      <c r="A3986" s="62" t="s">
        <v>298</v>
      </c>
      <c r="B3986" s="19">
        <v>39262196</v>
      </c>
      <c r="C3986" s="19" t="s">
        <v>7596</v>
      </c>
      <c r="D3986" s="19">
        <v>377308</v>
      </c>
      <c r="E3986" s="19">
        <v>4595714</v>
      </c>
      <c r="F3986" s="19">
        <v>4</v>
      </c>
      <c r="G3986" s="36">
        <v>45630</v>
      </c>
      <c r="H3986" s="19">
        <v>0</v>
      </c>
      <c r="I3986" s="19">
        <v>0</v>
      </c>
      <c r="J3986" s="19">
        <v>-3</v>
      </c>
      <c r="K3986" s="19" t="s">
        <v>185</v>
      </c>
      <c r="L3986" s="19">
        <v>1</v>
      </c>
      <c r="O3986" s="19">
        <v>6947</v>
      </c>
      <c r="P3986" s="229">
        <v>45630.399444444447</v>
      </c>
      <c r="Q3986" s="19">
        <v>6.9470000000000001</v>
      </c>
      <c r="R3986" s="19" t="s">
        <v>43</v>
      </c>
      <c r="S3986" s="62" t="s">
        <v>298</v>
      </c>
    </row>
    <row r="3987" spans="1:19" x14ac:dyDescent="0.25">
      <c r="A3987" s="62" t="s">
        <v>298</v>
      </c>
      <c r="B3987" s="19">
        <v>39262196</v>
      </c>
      <c r="C3987" s="19" t="s">
        <v>7596</v>
      </c>
      <c r="D3987" s="19">
        <v>377308</v>
      </c>
      <c r="E3987" s="19">
        <v>4595714</v>
      </c>
      <c r="F3987" s="19">
        <v>5</v>
      </c>
      <c r="G3987" s="36">
        <v>45630</v>
      </c>
      <c r="H3987" s="19">
        <v>1</v>
      </c>
      <c r="I3987" s="19">
        <v>0</v>
      </c>
      <c r="J3987" s="19">
        <v>0</v>
      </c>
      <c r="L3987" s="19">
        <v>1</v>
      </c>
      <c r="M3987" s="19">
        <v>4010427</v>
      </c>
      <c r="N3987" s="19" t="s">
        <v>215</v>
      </c>
      <c r="O3987" s="19">
        <v>181696</v>
      </c>
      <c r="P3987" s="229">
        <v>45630.401550925926</v>
      </c>
      <c r="Q3987" s="19">
        <v>181.696</v>
      </c>
      <c r="R3987" s="19" t="s">
        <v>43</v>
      </c>
      <c r="S3987" s="62" t="s">
        <v>298</v>
      </c>
    </row>
    <row r="3988" spans="1:19" x14ac:dyDescent="0.25">
      <c r="A3988" s="62" t="s">
        <v>298</v>
      </c>
      <c r="B3988" s="19">
        <v>39262196</v>
      </c>
      <c r="C3988" s="19" t="s">
        <v>7596</v>
      </c>
      <c r="D3988" s="19">
        <v>377308</v>
      </c>
      <c r="E3988" s="19">
        <v>4595714</v>
      </c>
      <c r="F3988" s="19">
        <v>6</v>
      </c>
      <c r="G3988" s="36">
        <v>45630</v>
      </c>
      <c r="H3988" s="19">
        <v>0</v>
      </c>
      <c r="I3988" s="19">
        <v>0</v>
      </c>
      <c r="J3988" s="19">
        <v>1938</v>
      </c>
      <c r="K3988" s="19" t="s">
        <v>163</v>
      </c>
      <c r="L3988" s="19">
        <v>1</v>
      </c>
      <c r="M3988" s="19">
        <v>4010427</v>
      </c>
      <c r="N3988" s="19" t="s">
        <v>215</v>
      </c>
      <c r="O3988" s="19">
        <v>3587</v>
      </c>
      <c r="P3988" s="229">
        <v>45630.401597222219</v>
      </c>
      <c r="Q3988" s="19">
        <v>3.5870000000000002</v>
      </c>
      <c r="R3988" s="19" t="s">
        <v>43</v>
      </c>
      <c r="S3988" s="62" t="s">
        <v>298</v>
      </c>
    </row>
    <row r="3989" spans="1:19" x14ac:dyDescent="0.25">
      <c r="A3989" s="62" t="s">
        <v>298</v>
      </c>
      <c r="B3989" s="19">
        <v>39262196</v>
      </c>
      <c r="C3989" s="19" t="s">
        <v>7596</v>
      </c>
      <c r="D3989" s="19">
        <v>377308</v>
      </c>
      <c r="E3989" s="19">
        <v>4595714</v>
      </c>
      <c r="F3989" s="19">
        <v>7</v>
      </c>
      <c r="G3989" s="36">
        <v>45630</v>
      </c>
      <c r="H3989" s="19">
        <v>0</v>
      </c>
      <c r="I3989" s="19">
        <v>0</v>
      </c>
      <c r="J3989" s="19">
        <v>1932</v>
      </c>
      <c r="K3989" s="19" t="s">
        <v>173</v>
      </c>
      <c r="L3989" s="19">
        <v>1</v>
      </c>
      <c r="O3989" s="19">
        <v>430967</v>
      </c>
      <c r="P3989" s="229">
        <v>45630.406585648147</v>
      </c>
      <c r="Q3989" s="19">
        <v>430.96699999999998</v>
      </c>
      <c r="R3989" s="19" t="s">
        <v>43</v>
      </c>
      <c r="S3989" s="62" t="s">
        <v>298</v>
      </c>
    </row>
    <row r="3990" spans="1:19" x14ac:dyDescent="0.25">
      <c r="A3990" s="62" t="s">
        <v>298</v>
      </c>
      <c r="B3990" s="19">
        <v>39262196</v>
      </c>
      <c r="C3990" s="19" t="s">
        <v>7596</v>
      </c>
      <c r="D3990" s="19">
        <v>377308</v>
      </c>
      <c r="E3990" s="19">
        <v>4595714</v>
      </c>
      <c r="F3990" s="19">
        <v>8</v>
      </c>
      <c r="G3990" s="36">
        <v>45630</v>
      </c>
      <c r="H3990" s="19">
        <v>0</v>
      </c>
      <c r="I3990" s="19">
        <v>1</v>
      </c>
      <c r="J3990" s="19">
        <v>0</v>
      </c>
      <c r="L3990" s="19">
        <v>1</v>
      </c>
      <c r="O3990" s="19">
        <v>1907836</v>
      </c>
      <c r="P3990" s="229">
        <v>45630.428668981483</v>
      </c>
      <c r="Q3990" s="19">
        <v>1907.836</v>
      </c>
      <c r="R3990" s="19" t="s">
        <v>43</v>
      </c>
      <c r="S3990" s="62" t="s">
        <v>298</v>
      </c>
    </row>
    <row r="3991" spans="1:19" x14ac:dyDescent="0.25">
      <c r="A3991" s="62" t="s">
        <v>298</v>
      </c>
      <c r="B3991" s="19">
        <v>39262196</v>
      </c>
      <c r="C3991" s="19" t="s">
        <v>7596</v>
      </c>
      <c r="D3991" s="19">
        <v>377308</v>
      </c>
      <c r="E3991" s="19">
        <v>4595714</v>
      </c>
      <c r="F3991" s="19">
        <v>9</v>
      </c>
      <c r="G3991" s="36">
        <v>45630</v>
      </c>
      <c r="H3991" s="19">
        <v>1</v>
      </c>
      <c r="I3991" s="19">
        <v>0</v>
      </c>
      <c r="J3991" s="19">
        <v>0</v>
      </c>
      <c r="L3991" s="19">
        <v>1</v>
      </c>
      <c r="M3991" s="19">
        <v>431941</v>
      </c>
      <c r="N3991" s="19" t="s">
        <v>214</v>
      </c>
      <c r="O3991" s="19">
        <v>383770</v>
      </c>
      <c r="P3991" s="229">
        <v>45630.43310185185</v>
      </c>
      <c r="Q3991" s="19">
        <v>383.77</v>
      </c>
      <c r="R3991" s="19" t="s">
        <v>43</v>
      </c>
      <c r="S3991" s="62" t="s">
        <v>298</v>
      </c>
    </row>
    <row r="3992" spans="1:19" x14ac:dyDescent="0.25">
      <c r="A3992" s="62" t="s">
        <v>298</v>
      </c>
      <c r="B3992" s="19">
        <v>39262196</v>
      </c>
      <c r="C3992" s="19" t="s">
        <v>7596</v>
      </c>
      <c r="D3992" s="19">
        <v>377308</v>
      </c>
      <c r="E3992" s="19">
        <v>4595714</v>
      </c>
      <c r="F3992" s="19">
        <v>10</v>
      </c>
      <c r="G3992" s="36">
        <v>45630</v>
      </c>
      <c r="H3992" s="19">
        <v>0</v>
      </c>
      <c r="I3992" s="19">
        <v>0</v>
      </c>
      <c r="J3992" s="19">
        <v>1938</v>
      </c>
      <c r="K3992" s="19" t="s">
        <v>163</v>
      </c>
      <c r="L3992" s="19">
        <v>1</v>
      </c>
      <c r="M3992" s="19">
        <v>431941</v>
      </c>
      <c r="N3992" s="19" t="s">
        <v>214</v>
      </c>
      <c r="O3992" s="19">
        <v>10694</v>
      </c>
      <c r="P3992" s="229">
        <v>45630.433229166665</v>
      </c>
      <c r="Q3992" s="19">
        <v>10.694000000000001</v>
      </c>
      <c r="R3992" s="19" t="s">
        <v>43</v>
      </c>
      <c r="S3992" s="62" t="s">
        <v>298</v>
      </c>
    </row>
    <row r="3993" spans="1:19" x14ac:dyDescent="0.25">
      <c r="A3993" s="62" t="s">
        <v>298</v>
      </c>
      <c r="B3993" s="19">
        <v>39262196</v>
      </c>
      <c r="C3993" s="19" t="s">
        <v>7596</v>
      </c>
      <c r="D3993" s="19">
        <v>377308</v>
      </c>
      <c r="E3993" s="19">
        <v>4595714</v>
      </c>
      <c r="F3993" s="19">
        <v>11</v>
      </c>
      <c r="G3993" s="36">
        <v>45630</v>
      </c>
      <c r="H3993" s="19">
        <v>0</v>
      </c>
      <c r="I3993" s="19">
        <v>0</v>
      </c>
      <c r="J3993" s="19">
        <v>1932</v>
      </c>
      <c r="K3993" s="19" t="s">
        <v>173</v>
      </c>
      <c r="L3993" s="19">
        <v>1</v>
      </c>
      <c r="O3993" s="19">
        <v>5303</v>
      </c>
      <c r="P3993" s="229">
        <v>45630.433287037034</v>
      </c>
      <c r="Q3993" s="19">
        <v>5.3029999999999999</v>
      </c>
      <c r="R3993" s="19" t="s">
        <v>43</v>
      </c>
      <c r="S3993" s="62" t="s">
        <v>298</v>
      </c>
    </row>
    <row r="3994" spans="1:19" x14ac:dyDescent="0.25">
      <c r="A3994" s="62" t="s">
        <v>298</v>
      </c>
      <c r="B3994" s="19">
        <v>39262196</v>
      </c>
      <c r="C3994" s="19" t="s">
        <v>7596</v>
      </c>
      <c r="D3994" s="19">
        <v>377308</v>
      </c>
      <c r="E3994" s="19">
        <v>4595714</v>
      </c>
      <c r="F3994" s="19">
        <v>12</v>
      </c>
      <c r="G3994" s="36">
        <v>45630</v>
      </c>
      <c r="H3994" s="19">
        <v>0</v>
      </c>
      <c r="I3994" s="19">
        <v>1</v>
      </c>
      <c r="J3994" s="19">
        <v>0</v>
      </c>
      <c r="L3994" s="19">
        <v>1</v>
      </c>
      <c r="O3994" s="19">
        <v>2232850</v>
      </c>
      <c r="P3994" s="229">
        <v>45630.459131944444</v>
      </c>
      <c r="Q3994" s="19">
        <v>2232.85</v>
      </c>
      <c r="R3994" s="19" t="s">
        <v>43</v>
      </c>
      <c r="S3994" s="62" t="s">
        <v>298</v>
      </c>
    </row>
    <row r="3995" spans="1:19" x14ac:dyDescent="0.25">
      <c r="A3995" s="62" t="s">
        <v>298</v>
      </c>
      <c r="B3995" s="19">
        <v>39262196</v>
      </c>
      <c r="C3995" s="19" t="s">
        <v>7596</v>
      </c>
      <c r="D3995" s="19">
        <v>377308</v>
      </c>
      <c r="E3995" s="19">
        <v>4595714</v>
      </c>
      <c r="F3995" s="19">
        <v>13</v>
      </c>
      <c r="G3995" s="36">
        <v>45630</v>
      </c>
      <c r="H3995" s="19">
        <v>0</v>
      </c>
      <c r="I3995" s="19">
        <v>0</v>
      </c>
      <c r="J3995" s="19">
        <v>1934</v>
      </c>
      <c r="K3995" s="19" t="s">
        <v>160</v>
      </c>
      <c r="L3995" s="19">
        <v>1</v>
      </c>
      <c r="O3995" s="19">
        <v>905287</v>
      </c>
      <c r="P3995" s="229">
        <v>45630.469606481478</v>
      </c>
      <c r="Q3995" s="19">
        <v>905.28700000000003</v>
      </c>
      <c r="R3995" s="19" t="s">
        <v>43</v>
      </c>
      <c r="S3995" s="62" t="s">
        <v>298</v>
      </c>
    </row>
    <row r="3996" spans="1:19" x14ac:dyDescent="0.25">
      <c r="A3996" s="62" t="s">
        <v>298</v>
      </c>
      <c r="B3996" s="19">
        <v>39262196</v>
      </c>
      <c r="C3996" s="19" t="s">
        <v>7596</v>
      </c>
      <c r="D3996" s="19">
        <v>377308</v>
      </c>
      <c r="E3996" s="19">
        <v>4595714</v>
      </c>
      <c r="F3996" s="19">
        <v>14</v>
      </c>
      <c r="G3996" s="36">
        <v>45630</v>
      </c>
      <c r="H3996" s="19">
        <v>0</v>
      </c>
      <c r="I3996" s="19">
        <v>1</v>
      </c>
      <c r="J3996" s="19">
        <v>0</v>
      </c>
      <c r="L3996" s="19">
        <v>1</v>
      </c>
      <c r="O3996" s="19">
        <v>2260770</v>
      </c>
      <c r="P3996" s="229">
        <v>45630.495775462965</v>
      </c>
      <c r="Q3996" s="19">
        <v>2260.77</v>
      </c>
      <c r="R3996" s="19" t="s">
        <v>43</v>
      </c>
      <c r="S3996" s="62" t="s">
        <v>298</v>
      </c>
    </row>
    <row r="3997" spans="1:19" x14ac:dyDescent="0.25">
      <c r="A3997" s="62" t="s">
        <v>298</v>
      </c>
      <c r="B3997" s="19">
        <v>39262196</v>
      </c>
      <c r="C3997" s="19" t="s">
        <v>7596</v>
      </c>
      <c r="D3997" s="19">
        <v>377308</v>
      </c>
      <c r="E3997" s="19">
        <v>4595714</v>
      </c>
      <c r="F3997" s="19">
        <v>15</v>
      </c>
      <c r="G3997" s="36">
        <v>45630</v>
      </c>
      <c r="H3997" s="19">
        <v>0</v>
      </c>
      <c r="I3997" s="19">
        <v>0</v>
      </c>
      <c r="J3997" s="19">
        <v>1933</v>
      </c>
      <c r="K3997" s="19" t="s">
        <v>167</v>
      </c>
      <c r="L3997" s="19">
        <v>1</v>
      </c>
      <c r="O3997" s="19">
        <v>4215740</v>
      </c>
      <c r="P3997" s="229">
        <v>45630.544571759259</v>
      </c>
      <c r="Q3997" s="19">
        <v>4215.74</v>
      </c>
      <c r="R3997" s="19" t="s">
        <v>43</v>
      </c>
      <c r="S3997" s="62" t="s">
        <v>298</v>
      </c>
    </row>
    <row r="3998" spans="1:19" x14ac:dyDescent="0.25">
      <c r="A3998" s="62" t="s">
        <v>298</v>
      </c>
      <c r="B3998" s="19">
        <v>39262196</v>
      </c>
      <c r="C3998" s="19" t="s">
        <v>7596</v>
      </c>
      <c r="D3998" s="19">
        <v>377308</v>
      </c>
      <c r="E3998" s="19">
        <v>4595714</v>
      </c>
      <c r="F3998" s="19">
        <v>16</v>
      </c>
      <c r="G3998" s="36">
        <v>45630</v>
      </c>
      <c r="H3998" s="19">
        <v>0</v>
      </c>
      <c r="I3998" s="19">
        <v>1</v>
      </c>
      <c r="J3998" s="19">
        <v>0</v>
      </c>
      <c r="L3998" s="19">
        <v>1</v>
      </c>
      <c r="O3998" s="19">
        <v>1671760</v>
      </c>
      <c r="P3998" s="229">
        <v>45630.563923611109</v>
      </c>
      <c r="Q3998" s="19">
        <v>1671.76</v>
      </c>
      <c r="R3998" s="19" t="s">
        <v>43</v>
      </c>
      <c r="S3998" s="62" t="s">
        <v>298</v>
      </c>
    </row>
    <row r="3999" spans="1:19" x14ac:dyDescent="0.25">
      <c r="A3999" s="62" t="s">
        <v>298</v>
      </c>
      <c r="B3999" s="19">
        <v>39262196</v>
      </c>
      <c r="C3999" s="19" t="s">
        <v>7596</v>
      </c>
      <c r="D3999" s="19">
        <v>377308</v>
      </c>
      <c r="E3999" s="19">
        <v>4595714</v>
      </c>
      <c r="F3999" s="19">
        <v>17</v>
      </c>
      <c r="G3999" s="36">
        <v>45630</v>
      </c>
      <c r="H3999" s="19">
        <v>0</v>
      </c>
      <c r="I3999" s="19">
        <v>0</v>
      </c>
      <c r="J3999" s="19">
        <v>-3</v>
      </c>
      <c r="K3999" s="19" t="s">
        <v>185</v>
      </c>
      <c r="L3999" s="19">
        <v>1</v>
      </c>
      <c r="O3999" s="19">
        <v>9460</v>
      </c>
      <c r="P3999" s="229">
        <v>45630.564027777778</v>
      </c>
      <c r="Q3999" s="19">
        <v>9.4600000000000009</v>
      </c>
      <c r="R3999" s="19" t="s">
        <v>43</v>
      </c>
      <c r="S3999" s="62" t="s">
        <v>298</v>
      </c>
    </row>
    <row r="4000" spans="1:19" x14ac:dyDescent="0.25">
      <c r="A4000" s="62" t="s">
        <v>298</v>
      </c>
      <c r="B4000" s="19">
        <v>39262196</v>
      </c>
      <c r="C4000" s="19" t="s">
        <v>7596</v>
      </c>
      <c r="D4000" s="19">
        <v>377308</v>
      </c>
      <c r="E4000" s="19">
        <v>4595714</v>
      </c>
      <c r="F4000" s="19">
        <v>18</v>
      </c>
      <c r="G4000" s="36">
        <v>45630</v>
      </c>
      <c r="H4000" s="19">
        <v>1</v>
      </c>
      <c r="I4000" s="19">
        <v>0</v>
      </c>
      <c r="J4000" s="19">
        <v>0</v>
      </c>
      <c r="L4000" s="19">
        <v>1</v>
      </c>
      <c r="M4000" s="19">
        <v>4010427</v>
      </c>
      <c r="N4000" s="19" t="s">
        <v>215</v>
      </c>
      <c r="O4000" s="19">
        <v>612273</v>
      </c>
      <c r="P4000" s="229">
        <v>45630.571111111109</v>
      </c>
      <c r="Q4000" s="19">
        <v>612.27300000000002</v>
      </c>
      <c r="R4000" s="19" t="s">
        <v>43</v>
      </c>
      <c r="S4000" s="62" t="s">
        <v>298</v>
      </c>
    </row>
    <row r="4001" spans="1:19" x14ac:dyDescent="0.25">
      <c r="A4001" s="62" t="s">
        <v>298</v>
      </c>
      <c r="B4001" s="19">
        <v>39262196</v>
      </c>
      <c r="C4001" s="19" t="s">
        <v>7596</v>
      </c>
      <c r="D4001" s="19">
        <v>377308</v>
      </c>
      <c r="E4001" s="19">
        <v>4595714</v>
      </c>
      <c r="F4001" s="19">
        <v>19</v>
      </c>
      <c r="G4001" s="36">
        <v>45630</v>
      </c>
      <c r="H4001" s="19">
        <v>0</v>
      </c>
      <c r="I4001" s="19">
        <v>0</v>
      </c>
      <c r="J4001" s="19">
        <v>1938</v>
      </c>
      <c r="K4001" s="19" t="s">
        <v>163</v>
      </c>
      <c r="L4001" s="19">
        <v>1</v>
      </c>
      <c r="M4001" s="19">
        <v>4010427</v>
      </c>
      <c r="N4001" s="19" t="s">
        <v>215</v>
      </c>
      <c r="O4001" s="19">
        <v>1993</v>
      </c>
      <c r="P4001" s="229">
        <v>45630.571134259262</v>
      </c>
      <c r="Q4001" s="19">
        <v>1.9930000000000001</v>
      </c>
      <c r="R4001" s="19" t="s">
        <v>43</v>
      </c>
      <c r="S4001" s="62" t="s">
        <v>298</v>
      </c>
    </row>
    <row r="4002" spans="1:19" x14ac:dyDescent="0.25">
      <c r="A4002" s="62" t="s">
        <v>298</v>
      </c>
      <c r="B4002" s="19">
        <v>39262196</v>
      </c>
      <c r="C4002" s="19" t="s">
        <v>7596</v>
      </c>
      <c r="D4002" s="19">
        <v>377308</v>
      </c>
      <c r="E4002" s="19">
        <v>4595714</v>
      </c>
      <c r="F4002" s="19">
        <v>20</v>
      </c>
      <c r="G4002" s="36">
        <v>45630</v>
      </c>
      <c r="H4002" s="19">
        <v>0</v>
      </c>
      <c r="I4002" s="19">
        <v>0</v>
      </c>
      <c r="J4002" s="19">
        <v>1932</v>
      </c>
      <c r="K4002" s="19" t="s">
        <v>173</v>
      </c>
      <c r="L4002" s="19">
        <v>1</v>
      </c>
      <c r="O4002" s="19">
        <v>200904</v>
      </c>
      <c r="P4002" s="229">
        <v>45630.573460648149</v>
      </c>
      <c r="Q4002" s="19">
        <v>200.904</v>
      </c>
      <c r="R4002" s="19" t="s">
        <v>43</v>
      </c>
      <c r="S4002" s="62" t="s">
        <v>298</v>
      </c>
    </row>
    <row r="4003" spans="1:19" x14ac:dyDescent="0.25">
      <c r="A4003" s="62" t="s">
        <v>298</v>
      </c>
      <c r="B4003" s="19">
        <v>39262196</v>
      </c>
      <c r="C4003" s="19" t="s">
        <v>7596</v>
      </c>
      <c r="D4003" s="19">
        <v>377308</v>
      </c>
      <c r="E4003" s="19">
        <v>4595714</v>
      </c>
      <c r="F4003" s="19">
        <v>21</v>
      </c>
      <c r="G4003" s="36">
        <v>45630</v>
      </c>
      <c r="H4003" s="19">
        <v>0</v>
      </c>
      <c r="I4003" s="19">
        <v>1</v>
      </c>
      <c r="J4003" s="19">
        <v>0</v>
      </c>
      <c r="L4003" s="19">
        <v>1</v>
      </c>
      <c r="O4003" s="19">
        <v>2243306</v>
      </c>
      <c r="P4003" s="229">
        <v>45630.599432870367</v>
      </c>
      <c r="Q4003" s="19">
        <v>2243.306</v>
      </c>
      <c r="R4003" s="19" t="s">
        <v>43</v>
      </c>
      <c r="S4003" s="62" t="s">
        <v>298</v>
      </c>
    </row>
    <row r="4004" spans="1:19" x14ac:dyDescent="0.25">
      <c r="A4004" s="62" t="s">
        <v>298</v>
      </c>
      <c r="B4004" s="19">
        <v>39262196</v>
      </c>
      <c r="C4004" s="19" t="s">
        <v>7596</v>
      </c>
      <c r="D4004" s="19">
        <v>377308</v>
      </c>
      <c r="E4004" s="19">
        <v>4595714</v>
      </c>
      <c r="F4004" s="19">
        <v>22</v>
      </c>
      <c r="G4004" s="36">
        <v>45630</v>
      </c>
      <c r="H4004" s="19">
        <v>0</v>
      </c>
      <c r="I4004" s="19">
        <v>0</v>
      </c>
      <c r="J4004" s="19">
        <v>-3</v>
      </c>
      <c r="K4004" s="19" t="s">
        <v>185</v>
      </c>
      <c r="L4004" s="19">
        <v>1</v>
      </c>
      <c r="O4004" s="19">
        <v>11410</v>
      </c>
      <c r="P4004" s="229">
        <v>45630.599560185183</v>
      </c>
      <c r="Q4004" s="19">
        <v>11.41</v>
      </c>
      <c r="R4004" s="19" t="s">
        <v>43</v>
      </c>
      <c r="S4004" s="62" t="s">
        <v>298</v>
      </c>
    </row>
    <row r="4005" spans="1:19" x14ac:dyDescent="0.25">
      <c r="A4005" s="62" t="s">
        <v>298</v>
      </c>
      <c r="B4005" s="19">
        <v>39262196</v>
      </c>
      <c r="C4005" s="19" t="s">
        <v>7596</v>
      </c>
      <c r="D4005" s="19">
        <v>377308</v>
      </c>
      <c r="E4005" s="19">
        <v>4595714</v>
      </c>
      <c r="F4005" s="19">
        <v>23</v>
      </c>
      <c r="G4005" s="36">
        <v>45630</v>
      </c>
      <c r="H4005" s="19">
        <v>1</v>
      </c>
      <c r="I4005" s="19">
        <v>0</v>
      </c>
      <c r="J4005" s="19">
        <v>0</v>
      </c>
      <c r="L4005" s="19">
        <v>1</v>
      </c>
      <c r="M4005" s="19">
        <v>4010427</v>
      </c>
      <c r="N4005" s="19" t="s">
        <v>215</v>
      </c>
      <c r="O4005" s="19">
        <v>227574</v>
      </c>
      <c r="P4005" s="229">
        <v>45630.602199074077</v>
      </c>
      <c r="Q4005" s="19">
        <v>227.57400000000001</v>
      </c>
      <c r="R4005" s="19" t="s">
        <v>43</v>
      </c>
      <c r="S4005" s="62" t="s">
        <v>298</v>
      </c>
    </row>
    <row r="4006" spans="1:19" x14ac:dyDescent="0.25">
      <c r="A4006" s="62" t="s">
        <v>298</v>
      </c>
      <c r="B4006" s="19">
        <v>39262196</v>
      </c>
      <c r="C4006" s="19" t="s">
        <v>7596</v>
      </c>
      <c r="D4006" s="19">
        <v>377308</v>
      </c>
      <c r="E4006" s="19">
        <v>4595714</v>
      </c>
      <c r="F4006" s="19">
        <v>24</v>
      </c>
      <c r="G4006" s="36">
        <v>45630</v>
      </c>
      <c r="H4006" s="19">
        <v>0</v>
      </c>
      <c r="I4006" s="19">
        <v>0</v>
      </c>
      <c r="J4006" s="19">
        <v>1938</v>
      </c>
      <c r="K4006" s="19" t="s">
        <v>163</v>
      </c>
      <c r="L4006" s="19">
        <v>1</v>
      </c>
      <c r="M4006" s="19">
        <v>4010427</v>
      </c>
      <c r="N4006" s="19" t="s">
        <v>215</v>
      </c>
      <c r="O4006" s="19">
        <v>3236</v>
      </c>
      <c r="P4006" s="229">
        <v>45630.602233796293</v>
      </c>
      <c r="Q4006" s="19">
        <v>3.2360000000000002</v>
      </c>
      <c r="R4006" s="19" t="s">
        <v>43</v>
      </c>
      <c r="S4006" s="62" t="s">
        <v>298</v>
      </c>
    </row>
    <row r="4007" spans="1:19" x14ac:dyDescent="0.25">
      <c r="A4007" s="62" t="s">
        <v>298</v>
      </c>
      <c r="B4007" s="19">
        <v>39262196</v>
      </c>
      <c r="C4007" s="19" t="s">
        <v>7596</v>
      </c>
      <c r="D4007" s="19">
        <v>377308</v>
      </c>
      <c r="E4007" s="19">
        <v>4595714</v>
      </c>
      <c r="F4007" s="19">
        <v>25</v>
      </c>
      <c r="G4007" s="36">
        <v>45630</v>
      </c>
      <c r="H4007" s="19">
        <v>0</v>
      </c>
      <c r="I4007" s="19">
        <v>0</v>
      </c>
      <c r="J4007" s="19">
        <v>1932</v>
      </c>
      <c r="K4007" s="19" t="s">
        <v>173</v>
      </c>
      <c r="L4007" s="19">
        <v>1</v>
      </c>
      <c r="O4007" s="19">
        <v>20050</v>
      </c>
      <c r="P4007" s="229">
        <v>45630.602465277778</v>
      </c>
      <c r="Q4007" s="19">
        <v>20.05</v>
      </c>
      <c r="R4007" s="19" t="s">
        <v>43</v>
      </c>
      <c r="S4007" s="62" t="s">
        <v>298</v>
      </c>
    </row>
    <row r="4008" spans="1:19" x14ac:dyDescent="0.25">
      <c r="A4008" s="62" t="s">
        <v>298</v>
      </c>
      <c r="B4008" s="19">
        <v>39262196</v>
      </c>
      <c r="C4008" s="19" t="s">
        <v>7596</v>
      </c>
      <c r="D4008" s="19">
        <v>377308</v>
      </c>
      <c r="E4008" s="19">
        <v>4595714</v>
      </c>
      <c r="F4008" s="19">
        <v>26</v>
      </c>
      <c r="G4008" s="36">
        <v>45630</v>
      </c>
      <c r="H4008" s="19">
        <v>0</v>
      </c>
      <c r="I4008" s="19">
        <v>1</v>
      </c>
      <c r="J4008" s="19">
        <v>0</v>
      </c>
      <c r="L4008" s="19">
        <v>1</v>
      </c>
      <c r="O4008" s="19">
        <v>2693500</v>
      </c>
      <c r="P4008" s="229">
        <v>45630.633634259262</v>
      </c>
      <c r="Q4008" s="19">
        <v>2693.5</v>
      </c>
      <c r="R4008" s="19" t="s">
        <v>43</v>
      </c>
      <c r="S4008" s="62" t="s">
        <v>298</v>
      </c>
    </row>
    <row r="4009" spans="1:19" x14ac:dyDescent="0.25">
      <c r="A4009" s="62" t="s">
        <v>298</v>
      </c>
      <c r="B4009" s="19">
        <v>39262196</v>
      </c>
      <c r="C4009" s="19" t="s">
        <v>7596</v>
      </c>
      <c r="D4009" s="19">
        <v>377308</v>
      </c>
      <c r="E4009" s="19">
        <v>4595714</v>
      </c>
      <c r="F4009" s="19">
        <v>27</v>
      </c>
      <c r="G4009" s="36">
        <v>45630</v>
      </c>
      <c r="H4009" s="19">
        <v>0</v>
      </c>
      <c r="I4009" s="19">
        <v>0</v>
      </c>
      <c r="J4009" s="19">
        <v>-3</v>
      </c>
      <c r="K4009" s="19" t="s">
        <v>185</v>
      </c>
      <c r="L4009" s="19">
        <v>1</v>
      </c>
      <c r="O4009" s="19">
        <v>8094</v>
      </c>
      <c r="P4009" s="229">
        <v>45630.633738425924</v>
      </c>
      <c r="Q4009" s="19">
        <v>8.0939999999999994</v>
      </c>
      <c r="R4009" s="19" t="s">
        <v>43</v>
      </c>
      <c r="S4009" s="62" t="s">
        <v>298</v>
      </c>
    </row>
    <row r="4010" spans="1:19" x14ac:dyDescent="0.25">
      <c r="A4010" s="62" t="s">
        <v>298</v>
      </c>
      <c r="B4010" s="19">
        <v>39262196</v>
      </c>
      <c r="C4010" s="19" t="s">
        <v>7596</v>
      </c>
      <c r="D4010" s="19">
        <v>377308</v>
      </c>
      <c r="E4010" s="19">
        <v>4595714</v>
      </c>
      <c r="F4010" s="19">
        <v>28</v>
      </c>
      <c r="G4010" s="36">
        <v>45630</v>
      </c>
      <c r="H4010" s="19">
        <v>1</v>
      </c>
      <c r="I4010" s="19">
        <v>0</v>
      </c>
      <c r="J4010" s="19">
        <v>0</v>
      </c>
      <c r="L4010" s="19">
        <v>1</v>
      </c>
      <c r="M4010" s="19">
        <v>4010427</v>
      </c>
      <c r="N4010" s="19" t="s">
        <v>215</v>
      </c>
      <c r="O4010" s="19">
        <v>444253</v>
      </c>
      <c r="P4010" s="229">
        <v>45630.638877314814</v>
      </c>
      <c r="Q4010" s="19">
        <v>444.25299999999999</v>
      </c>
      <c r="R4010" s="19" t="s">
        <v>43</v>
      </c>
      <c r="S4010" s="62" t="s">
        <v>298</v>
      </c>
    </row>
    <row r="4011" spans="1:19" x14ac:dyDescent="0.25">
      <c r="A4011" s="62" t="s">
        <v>298</v>
      </c>
      <c r="B4011" s="19">
        <v>39262196</v>
      </c>
      <c r="C4011" s="19" t="s">
        <v>7596</v>
      </c>
      <c r="D4011" s="19">
        <v>377308</v>
      </c>
      <c r="E4011" s="19">
        <v>4595714</v>
      </c>
      <c r="F4011" s="19">
        <v>29</v>
      </c>
      <c r="G4011" s="36">
        <v>45630</v>
      </c>
      <c r="H4011" s="19">
        <v>0</v>
      </c>
      <c r="I4011" s="19">
        <v>0</v>
      </c>
      <c r="J4011" s="19">
        <v>1938</v>
      </c>
      <c r="K4011" s="19" t="s">
        <v>163</v>
      </c>
      <c r="L4011" s="19">
        <v>1</v>
      </c>
      <c r="M4011" s="19">
        <v>4010427</v>
      </c>
      <c r="N4011" s="19" t="s">
        <v>215</v>
      </c>
      <c r="O4011" s="19">
        <v>2490</v>
      </c>
      <c r="P4011" s="229">
        <v>45630.63890046296</v>
      </c>
      <c r="Q4011" s="19">
        <v>2.4900000000000002</v>
      </c>
      <c r="R4011" s="19" t="s">
        <v>43</v>
      </c>
      <c r="S4011" s="62" t="s">
        <v>298</v>
      </c>
    </row>
    <row r="4012" spans="1:19" x14ac:dyDescent="0.25">
      <c r="A4012" s="62" t="s">
        <v>298</v>
      </c>
      <c r="B4012" s="19">
        <v>39262196</v>
      </c>
      <c r="C4012" s="19" t="s">
        <v>7596</v>
      </c>
      <c r="D4012" s="19">
        <v>377308</v>
      </c>
      <c r="E4012" s="19">
        <v>4595714</v>
      </c>
      <c r="F4012" s="19">
        <v>30</v>
      </c>
      <c r="G4012" s="36">
        <v>45630</v>
      </c>
      <c r="H4012" s="19">
        <v>0</v>
      </c>
      <c r="I4012" s="19">
        <v>0</v>
      </c>
      <c r="J4012" s="19">
        <v>1932</v>
      </c>
      <c r="K4012" s="19" t="s">
        <v>173</v>
      </c>
      <c r="L4012" s="19">
        <v>1</v>
      </c>
      <c r="O4012" s="19">
        <v>156903</v>
      </c>
      <c r="P4012" s="229">
        <v>45630.640717592592</v>
      </c>
      <c r="Q4012" s="19">
        <v>156.90299999999999</v>
      </c>
      <c r="R4012" s="19" t="s">
        <v>43</v>
      </c>
      <c r="S4012" s="62" t="s">
        <v>298</v>
      </c>
    </row>
    <row r="4013" spans="1:19" x14ac:dyDescent="0.25">
      <c r="A4013" s="62" t="s">
        <v>298</v>
      </c>
      <c r="B4013" s="19">
        <v>39262196</v>
      </c>
      <c r="C4013" s="19" t="s">
        <v>7596</v>
      </c>
      <c r="D4013" s="19">
        <v>377308</v>
      </c>
      <c r="E4013" s="19">
        <v>4595714</v>
      </c>
      <c r="F4013" s="19">
        <v>31</v>
      </c>
      <c r="G4013" s="36">
        <v>45630</v>
      </c>
      <c r="H4013" s="19">
        <v>0</v>
      </c>
      <c r="I4013" s="19">
        <v>1</v>
      </c>
      <c r="J4013" s="19">
        <v>0</v>
      </c>
      <c r="L4013" s="19">
        <v>1</v>
      </c>
      <c r="O4013" s="19">
        <v>2900870</v>
      </c>
      <c r="P4013" s="229">
        <v>45630.674293981479</v>
      </c>
      <c r="Q4013" s="19">
        <v>2900.87</v>
      </c>
      <c r="R4013" s="19" t="s">
        <v>43</v>
      </c>
      <c r="S4013" s="62" t="s">
        <v>298</v>
      </c>
    </row>
    <row r="4014" spans="1:19" x14ac:dyDescent="0.25">
      <c r="A4014" s="62" t="s">
        <v>298</v>
      </c>
      <c r="B4014" s="19">
        <v>39262196</v>
      </c>
      <c r="C4014" s="19" t="s">
        <v>7596</v>
      </c>
      <c r="D4014" s="19">
        <v>377308</v>
      </c>
      <c r="E4014" s="19">
        <v>4595714</v>
      </c>
      <c r="F4014" s="19">
        <v>32</v>
      </c>
      <c r="G4014" s="36">
        <v>45630</v>
      </c>
      <c r="H4014" s="19">
        <v>0</v>
      </c>
      <c r="I4014" s="19">
        <v>0</v>
      </c>
      <c r="J4014" s="19">
        <v>-3</v>
      </c>
      <c r="K4014" s="19" t="s">
        <v>185</v>
      </c>
      <c r="L4014" s="19">
        <v>1</v>
      </c>
      <c r="O4014" s="19">
        <v>7837</v>
      </c>
      <c r="P4014" s="229">
        <v>45630.674386574072</v>
      </c>
      <c r="Q4014" s="19">
        <v>7.8369999999999997</v>
      </c>
      <c r="R4014" s="19" t="s">
        <v>43</v>
      </c>
      <c r="S4014" s="62" t="s">
        <v>298</v>
      </c>
    </row>
    <row r="4015" spans="1:19" x14ac:dyDescent="0.25">
      <c r="A4015" s="62" t="s">
        <v>298</v>
      </c>
      <c r="B4015" s="19">
        <v>39262196</v>
      </c>
      <c r="C4015" s="19" t="s">
        <v>7596</v>
      </c>
      <c r="D4015" s="19">
        <v>377308</v>
      </c>
      <c r="E4015" s="19">
        <v>4595714</v>
      </c>
      <c r="F4015" s="19">
        <v>33</v>
      </c>
      <c r="G4015" s="36">
        <v>45630</v>
      </c>
      <c r="H4015" s="19">
        <v>1</v>
      </c>
      <c r="I4015" s="19">
        <v>0</v>
      </c>
      <c r="J4015" s="19">
        <v>0</v>
      </c>
      <c r="L4015" s="19">
        <v>1</v>
      </c>
      <c r="M4015" s="19">
        <v>4010427</v>
      </c>
      <c r="N4015" s="19" t="s">
        <v>215</v>
      </c>
      <c r="O4015" s="19">
        <v>71370</v>
      </c>
      <c r="P4015" s="229">
        <v>45630.675208333334</v>
      </c>
      <c r="Q4015" s="19">
        <v>71.37</v>
      </c>
      <c r="R4015" s="19" t="s">
        <v>43</v>
      </c>
      <c r="S4015" s="62" t="s">
        <v>298</v>
      </c>
    </row>
    <row r="4016" spans="1:19" x14ac:dyDescent="0.25">
      <c r="A4016" s="62" t="s">
        <v>298</v>
      </c>
      <c r="B4016" s="19">
        <v>39262196</v>
      </c>
      <c r="C4016" s="19" t="s">
        <v>7596</v>
      </c>
      <c r="D4016" s="19">
        <v>377308</v>
      </c>
      <c r="E4016" s="19">
        <v>4595714</v>
      </c>
      <c r="F4016" s="19">
        <v>34</v>
      </c>
      <c r="G4016" s="36">
        <v>45630</v>
      </c>
      <c r="H4016" s="19">
        <v>0</v>
      </c>
      <c r="I4016" s="19">
        <v>0</v>
      </c>
      <c r="J4016" s="19">
        <v>1938</v>
      </c>
      <c r="K4016" s="19" t="s">
        <v>163</v>
      </c>
      <c r="L4016" s="19">
        <v>1</v>
      </c>
      <c r="M4016" s="19">
        <v>4010427</v>
      </c>
      <c r="N4016" s="19" t="s">
        <v>215</v>
      </c>
      <c r="O4016" s="19">
        <v>2800</v>
      </c>
      <c r="P4016" s="229">
        <v>45630.675243055557</v>
      </c>
      <c r="Q4016" s="19">
        <v>2.8</v>
      </c>
      <c r="R4016" s="19" t="s">
        <v>43</v>
      </c>
      <c r="S4016" s="62" t="s">
        <v>298</v>
      </c>
    </row>
    <row r="4017" spans="1:19" x14ac:dyDescent="0.25">
      <c r="A4017" s="62" t="s">
        <v>298</v>
      </c>
      <c r="B4017" s="19">
        <v>39262196</v>
      </c>
      <c r="C4017" s="19" t="s">
        <v>7596</v>
      </c>
      <c r="D4017" s="19">
        <v>377308</v>
      </c>
      <c r="E4017" s="19">
        <v>4595714</v>
      </c>
      <c r="F4017" s="19">
        <v>35</v>
      </c>
      <c r="G4017" s="36">
        <v>45630</v>
      </c>
      <c r="H4017" s="19">
        <v>0</v>
      </c>
      <c r="I4017" s="19">
        <v>1</v>
      </c>
      <c r="J4017" s="19">
        <v>0</v>
      </c>
      <c r="L4017" s="19">
        <v>1</v>
      </c>
      <c r="O4017" s="19">
        <v>30817</v>
      </c>
      <c r="P4017" s="229">
        <v>45630.67560185185</v>
      </c>
      <c r="Q4017" s="19">
        <v>30.817</v>
      </c>
      <c r="R4017" s="19" t="s">
        <v>43</v>
      </c>
      <c r="S4017" s="62" t="s">
        <v>298</v>
      </c>
    </row>
    <row r="4018" spans="1:19" x14ac:dyDescent="0.25">
      <c r="A4018" s="62" t="s">
        <v>298</v>
      </c>
      <c r="B4018" s="19">
        <v>39262196</v>
      </c>
      <c r="C4018" s="19" t="s">
        <v>7596</v>
      </c>
      <c r="D4018" s="19">
        <v>377308</v>
      </c>
      <c r="E4018" s="19">
        <v>4595714</v>
      </c>
      <c r="F4018" s="19">
        <v>36</v>
      </c>
      <c r="G4018" s="36">
        <v>45630</v>
      </c>
      <c r="H4018" s="19">
        <v>0</v>
      </c>
      <c r="I4018" s="19">
        <v>0</v>
      </c>
      <c r="J4018" s="19">
        <v>1937</v>
      </c>
      <c r="K4018" s="19" t="s">
        <v>169</v>
      </c>
      <c r="L4018" s="19">
        <v>1</v>
      </c>
      <c r="O4018" s="19">
        <v>496363</v>
      </c>
      <c r="P4018" s="229">
        <v>45630.681342592594</v>
      </c>
      <c r="Q4018" s="19">
        <v>496.363</v>
      </c>
      <c r="R4018" s="19" t="s">
        <v>43</v>
      </c>
      <c r="S4018" s="62" t="s">
        <v>298</v>
      </c>
    </row>
    <row r="4019" spans="1:19" x14ac:dyDescent="0.25">
      <c r="A4019" s="62" t="s">
        <v>298</v>
      </c>
      <c r="B4019" s="19">
        <v>39262196</v>
      </c>
      <c r="C4019" s="19" t="s">
        <v>7596</v>
      </c>
      <c r="D4019" s="19">
        <v>377308</v>
      </c>
      <c r="E4019" s="19">
        <v>4595714</v>
      </c>
      <c r="F4019" s="19">
        <v>37</v>
      </c>
      <c r="G4019" s="36">
        <v>45630</v>
      </c>
      <c r="H4019" s="19">
        <v>0</v>
      </c>
      <c r="I4019" s="19">
        <v>1</v>
      </c>
      <c r="J4019" s="19">
        <v>0</v>
      </c>
      <c r="L4019" s="19">
        <v>1</v>
      </c>
      <c r="O4019" s="19">
        <v>105320</v>
      </c>
      <c r="P4019" s="229">
        <v>45630.682569444441</v>
      </c>
      <c r="Q4019" s="19">
        <v>105.32</v>
      </c>
      <c r="R4019" s="19" t="s">
        <v>43</v>
      </c>
      <c r="S4019" s="62" t="s">
        <v>298</v>
      </c>
    </row>
    <row r="4020" spans="1:19" x14ac:dyDescent="0.25">
      <c r="A4020" s="62" t="s">
        <v>298</v>
      </c>
      <c r="B4020" s="19">
        <v>39262196</v>
      </c>
      <c r="C4020" s="19" t="s">
        <v>7596</v>
      </c>
      <c r="D4020" s="19">
        <v>377308</v>
      </c>
      <c r="E4020" s="19">
        <v>4595714</v>
      </c>
      <c r="F4020" s="19">
        <v>38</v>
      </c>
      <c r="G4020" s="36">
        <v>45630</v>
      </c>
      <c r="H4020" s="19">
        <v>0</v>
      </c>
      <c r="I4020" s="19">
        <v>0</v>
      </c>
      <c r="J4020" s="19">
        <v>1934</v>
      </c>
      <c r="K4020" s="19" t="s">
        <v>160</v>
      </c>
      <c r="L4020" s="19">
        <v>1</v>
      </c>
      <c r="O4020" s="19">
        <v>906313</v>
      </c>
      <c r="P4020" s="229">
        <v>45630.693055555559</v>
      </c>
      <c r="Q4020" s="19">
        <v>906.31299999999999</v>
      </c>
      <c r="R4020" s="19" t="s">
        <v>43</v>
      </c>
      <c r="S4020" s="62" t="s">
        <v>298</v>
      </c>
    </row>
    <row r="4021" spans="1:19" x14ac:dyDescent="0.25">
      <c r="A4021" s="62" t="s">
        <v>298</v>
      </c>
      <c r="B4021" s="19">
        <v>39262196</v>
      </c>
      <c r="C4021" s="19" t="s">
        <v>7596</v>
      </c>
      <c r="D4021" s="19">
        <v>377308</v>
      </c>
      <c r="E4021" s="19">
        <v>4595714</v>
      </c>
      <c r="F4021" s="19">
        <v>39</v>
      </c>
      <c r="G4021" s="36">
        <v>45630</v>
      </c>
      <c r="H4021" s="19">
        <v>0</v>
      </c>
      <c r="I4021" s="19">
        <v>1</v>
      </c>
      <c r="J4021" s="19">
        <v>0</v>
      </c>
      <c r="L4021" s="19">
        <v>1</v>
      </c>
      <c r="O4021" s="19">
        <v>2685417</v>
      </c>
      <c r="P4021" s="229">
        <v>45630.724131944444</v>
      </c>
      <c r="Q4021" s="19">
        <v>2685.4169999999999</v>
      </c>
      <c r="R4021" s="19" t="s">
        <v>43</v>
      </c>
      <c r="S4021" s="62" t="s">
        <v>298</v>
      </c>
    </row>
    <row r="4022" spans="1:19" x14ac:dyDescent="0.25">
      <c r="A4022" s="62" t="s">
        <v>298</v>
      </c>
      <c r="B4022" s="19">
        <v>39262196</v>
      </c>
      <c r="C4022" s="19" t="s">
        <v>7596</v>
      </c>
      <c r="D4022" s="19">
        <v>377308</v>
      </c>
      <c r="E4022" s="19">
        <v>4595714</v>
      </c>
      <c r="F4022" s="19">
        <v>40</v>
      </c>
      <c r="G4022" s="36">
        <v>45630</v>
      </c>
      <c r="H4022" s="19">
        <v>0</v>
      </c>
      <c r="I4022" s="19">
        <v>0</v>
      </c>
      <c r="J4022" s="19">
        <v>-3</v>
      </c>
      <c r="K4022" s="19" t="s">
        <v>185</v>
      </c>
      <c r="L4022" s="19">
        <v>1</v>
      </c>
      <c r="O4022" s="19">
        <v>9470</v>
      </c>
      <c r="P4022" s="229">
        <v>45630.724247685182</v>
      </c>
      <c r="Q4022" s="19">
        <v>9.4700000000000006</v>
      </c>
      <c r="R4022" s="19" t="s">
        <v>43</v>
      </c>
      <c r="S4022" s="62" t="s">
        <v>298</v>
      </c>
    </row>
    <row r="4023" spans="1:19" x14ac:dyDescent="0.25">
      <c r="A4023" s="62" t="s">
        <v>298</v>
      </c>
      <c r="B4023" s="19">
        <v>39262196</v>
      </c>
      <c r="C4023" s="19" t="s">
        <v>7596</v>
      </c>
      <c r="D4023" s="19">
        <v>377308</v>
      </c>
      <c r="E4023" s="19">
        <v>4595714</v>
      </c>
      <c r="F4023" s="19">
        <v>41</v>
      </c>
      <c r="G4023" s="36">
        <v>45630</v>
      </c>
      <c r="H4023" s="19">
        <v>1</v>
      </c>
      <c r="I4023" s="19">
        <v>0</v>
      </c>
      <c r="J4023" s="19">
        <v>0</v>
      </c>
      <c r="L4023" s="19">
        <v>1</v>
      </c>
      <c r="M4023" s="19">
        <v>4010427</v>
      </c>
      <c r="N4023" s="19" t="s">
        <v>215</v>
      </c>
      <c r="O4023" s="19">
        <v>936390</v>
      </c>
      <c r="P4023" s="229">
        <v>45630.735081018516</v>
      </c>
      <c r="Q4023" s="19">
        <v>936.39</v>
      </c>
      <c r="R4023" s="19" t="s">
        <v>43</v>
      </c>
      <c r="S4023" s="62" t="s">
        <v>298</v>
      </c>
    </row>
    <row r="4024" spans="1:19" x14ac:dyDescent="0.25">
      <c r="A4024" s="62" t="s">
        <v>298</v>
      </c>
      <c r="B4024" s="19">
        <v>39262196</v>
      </c>
      <c r="C4024" s="19" t="s">
        <v>7596</v>
      </c>
      <c r="D4024" s="19">
        <v>377308</v>
      </c>
      <c r="E4024" s="19">
        <v>4595714</v>
      </c>
      <c r="F4024" s="19">
        <v>42</v>
      </c>
      <c r="G4024" s="36">
        <v>45630</v>
      </c>
      <c r="H4024" s="19">
        <v>0</v>
      </c>
      <c r="I4024" s="19">
        <v>0</v>
      </c>
      <c r="J4024" s="19">
        <v>1938</v>
      </c>
      <c r="K4024" s="19" t="s">
        <v>163</v>
      </c>
      <c r="L4024" s="19">
        <v>1</v>
      </c>
      <c r="M4024" s="19">
        <v>4010427</v>
      </c>
      <c r="N4024" s="19" t="s">
        <v>215</v>
      </c>
      <c r="O4024" s="19">
        <v>6620</v>
      </c>
      <c r="P4024" s="229">
        <v>45630.735162037039</v>
      </c>
      <c r="Q4024" s="19">
        <v>6.62</v>
      </c>
      <c r="R4024" s="19" t="s">
        <v>43</v>
      </c>
      <c r="S4024" s="62" t="s">
        <v>298</v>
      </c>
    </row>
    <row r="4025" spans="1:19" x14ac:dyDescent="0.25">
      <c r="A4025" s="62" t="s">
        <v>298</v>
      </c>
      <c r="B4025" s="19">
        <v>39262196</v>
      </c>
      <c r="C4025" s="19" t="s">
        <v>7596</v>
      </c>
      <c r="D4025" s="19">
        <v>377308</v>
      </c>
      <c r="E4025" s="19">
        <v>4595714</v>
      </c>
      <c r="F4025" s="19">
        <v>43</v>
      </c>
      <c r="G4025" s="36">
        <v>45630</v>
      </c>
      <c r="H4025" s="19">
        <v>0</v>
      </c>
      <c r="I4025" s="19">
        <v>0</v>
      </c>
      <c r="J4025" s="19">
        <v>1932</v>
      </c>
      <c r="K4025" s="19" t="s">
        <v>173</v>
      </c>
      <c r="L4025" s="19">
        <v>1</v>
      </c>
      <c r="O4025" s="19">
        <v>468870</v>
      </c>
      <c r="P4025" s="229">
        <v>45630.740590277775</v>
      </c>
      <c r="Q4025" s="19">
        <v>468.87</v>
      </c>
      <c r="R4025" s="19" t="s">
        <v>43</v>
      </c>
      <c r="S4025" s="62" t="s">
        <v>298</v>
      </c>
    </row>
    <row r="4026" spans="1:19" x14ac:dyDescent="0.25">
      <c r="A4026" s="62" t="s">
        <v>298</v>
      </c>
      <c r="B4026" s="19">
        <v>39262196</v>
      </c>
      <c r="C4026" s="19" t="s">
        <v>7596</v>
      </c>
      <c r="D4026" s="19">
        <v>377308</v>
      </c>
      <c r="E4026" s="19">
        <v>4595714</v>
      </c>
      <c r="F4026" s="19">
        <v>44</v>
      </c>
      <c r="G4026" s="36">
        <v>45630</v>
      </c>
      <c r="H4026" s="19">
        <v>0</v>
      </c>
      <c r="I4026" s="19">
        <v>1</v>
      </c>
      <c r="J4026" s="19">
        <v>0</v>
      </c>
      <c r="L4026" s="19">
        <v>1</v>
      </c>
      <c r="O4026" s="19">
        <v>2443697</v>
      </c>
      <c r="P4026" s="229">
        <v>45630.768865740742</v>
      </c>
      <c r="Q4026" s="19">
        <v>2443.6970000000001</v>
      </c>
      <c r="R4026" s="19" t="s">
        <v>43</v>
      </c>
      <c r="S4026" s="62" t="s">
        <v>298</v>
      </c>
    </row>
    <row r="4027" spans="1:19" x14ac:dyDescent="0.25">
      <c r="A4027" s="62" t="s">
        <v>298</v>
      </c>
      <c r="B4027" s="19">
        <v>39262196</v>
      </c>
      <c r="C4027" s="19" t="s">
        <v>7596</v>
      </c>
      <c r="D4027" s="19">
        <v>377308</v>
      </c>
      <c r="E4027" s="19">
        <v>4595714</v>
      </c>
      <c r="F4027" s="19">
        <v>45</v>
      </c>
      <c r="G4027" s="36">
        <v>45630</v>
      </c>
      <c r="H4027" s="19">
        <v>0</v>
      </c>
      <c r="I4027" s="19">
        <v>0</v>
      </c>
      <c r="J4027" s="19">
        <v>0</v>
      </c>
      <c r="L4027" s="19">
        <v>1</v>
      </c>
      <c r="O4027" s="19">
        <v>5003</v>
      </c>
      <c r="P4027" s="229">
        <v>45630.768923611111</v>
      </c>
      <c r="Q4027" s="19">
        <v>5.0030000000000001</v>
      </c>
      <c r="R4027" s="19" t="s">
        <v>43</v>
      </c>
      <c r="S4027" s="62" t="s">
        <v>298</v>
      </c>
    </row>
    <row r="4028" spans="1:19" x14ac:dyDescent="0.25">
      <c r="A4028" s="62" t="s">
        <v>298</v>
      </c>
      <c r="B4028" s="19">
        <v>39262196</v>
      </c>
      <c r="C4028" s="19" t="s">
        <v>7596</v>
      </c>
      <c r="D4028" s="19">
        <v>377308</v>
      </c>
      <c r="E4028" s="19">
        <v>4595714</v>
      </c>
      <c r="F4028" s="19">
        <v>46</v>
      </c>
      <c r="G4028" s="36">
        <v>45630</v>
      </c>
      <c r="H4028" s="19">
        <v>0</v>
      </c>
      <c r="I4028" s="19">
        <v>0</v>
      </c>
      <c r="J4028" s="19">
        <v>0</v>
      </c>
      <c r="L4028" s="19">
        <v>1</v>
      </c>
      <c r="O4028" s="19">
        <v>3</v>
      </c>
      <c r="P4028" s="229">
        <v>45630.768923611111</v>
      </c>
      <c r="Q4028" s="19">
        <v>3.0000000000000001E-3</v>
      </c>
      <c r="R4028" s="19" t="s">
        <v>43</v>
      </c>
      <c r="S4028" s="62" t="s">
        <v>298</v>
      </c>
    </row>
    <row r="4029" spans="1:19" x14ac:dyDescent="0.25">
      <c r="A4029" s="62" t="s">
        <v>298</v>
      </c>
      <c r="B4029" s="19">
        <v>39262196</v>
      </c>
      <c r="C4029" s="19" t="s">
        <v>7596</v>
      </c>
      <c r="D4029" s="19">
        <v>377308</v>
      </c>
      <c r="E4029" s="19">
        <v>4595714</v>
      </c>
      <c r="F4029" s="19">
        <v>47</v>
      </c>
      <c r="G4029" s="36">
        <v>45630</v>
      </c>
      <c r="H4029" s="19">
        <v>0</v>
      </c>
      <c r="I4029" s="19">
        <v>0</v>
      </c>
      <c r="J4029" s="19">
        <v>0</v>
      </c>
      <c r="L4029" s="19">
        <v>2</v>
      </c>
      <c r="O4029" s="19">
        <v>0</v>
      </c>
      <c r="P4029" s="229">
        <v>45630.768923611111</v>
      </c>
      <c r="Q4029" s="19">
        <v>0</v>
      </c>
      <c r="R4029" s="19" t="s">
        <v>43</v>
      </c>
      <c r="S4029" s="62" t="s">
        <v>298</v>
      </c>
    </row>
    <row r="4030" spans="1:19" x14ac:dyDescent="0.25">
      <c r="A4030" s="62" t="s">
        <v>298</v>
      </c>
      <c r="B4030" s="19">
        <v>39262196</v>
      </c>
      <c r="C4030" s="19" t="s">
        <v>7596</v>
      </c>
      <c r="D4030" s="19">
        <v>377308</v>
      </c>
      <c r="E4030" s="19">
        <v>4595714</v>
      </c>
      <c r="F4030" s="19">
        <v>1</v>
      </c>
      <c r="G4030" s="36">
        <v>45631</v>
      </c>
      <c r="H4030" s="19">
        <v>0</v>
      </c>
      <c r="I4030" s="19">
        <v>0</v>
      </c>
      <c r="J4030" s="19">
        <v>0</v>
      </c>
      <c r="L4030" s="19">
        <v>0</v>
      </c>
      <c r="O4030" s="19">
        <v>0</v>
      </c>
      <c r="P4030" s="229">
        <v>45631.37127314815</v>
      </c>
      <c r="Q4030" s="19">
        <v>0</v>
      </c>
      <c r="R4030" s="19" t="s">
        <v>43</v>
      </c>
      <c r="S4030" s="62" t="s">
        <v>298</v>
      </c>
    </row>
    <row r="4031" spans="1:19" x14ac:dyDescent="0.25">
      <c r="A4031" s="62" t="s">
        <v>298</v>
      </c>
      <c r="B4031" s="19">
        <v>39262196</v>
      </c>
      <c r="C4031" s="19" t="s">
        <v>7596</v>
      </c>
      <c r="D4031" s="19">
        <v>377308</v>
      </c>
      <c r="E4031" s="19">
        <v>4595714</v>
      </c>
      <c r="F4031" s="19">
        <v>2</v>
      </c>
      <c r="G4031" s="36">
        <v>45631</v>
      </c>
      <c r="H4031" s="19">
        <v>0</v>
      </c>
      <c r="I4031" s="19">
        <v>0</v>
      </c>
      <c r="J4031" s="19">
        <v>0</v>
      </c>
      <c r="L4031" s="19">
        <v>1</v>
      </c>
      <c r="O4031" s="19">
        <v>3693</v>
      </c>
      <c r="P4031" s="229">
        <v>45631.371319444443</v>
      </c>
      <c r="Q4031" s="19">
        <v>3.6930000000000001</v>
      </c>
      <c r="R4031" s="19" t="s">
        <v>43</v>
      </c>
      <c r="S4031" s="62" t="s">
        <v>298</v>
      </c>
    </row>
    <row r="4032" spans="1:19" x14ac:dyDescent="0.25">
      <c r="A4032" s="62" t="s">
        <v>298</v>
      </c>
      <c r="B4032" s="19">
        <v>39262196</v>
      </c>
      <c r="C4032" s="19" t="s">
        <v>7596</v>
      </c>
      <c r="D4032" s="19">
        <v>377308</v>
      </c>
      <c r="E4032" s="19">
        <v>4595714</v>
      </c>
      <c r="F4032" s="19">
        <v>3</v>
      </c>
      <c r="G4032" s="36">
        <v>45631</v>
      </c>
      <c r="H4032" s="19">
        <v>0</v>
      </c>
      <c r="I4032" s="19">
        <v>1</v>
      </c>
      <c r="J4032" s="19">
        <v>0</v>
      </c>
      <c r="L4032" s="19">
        <v>1</v>
      </c>
      <c r="O4032" s="19">
        <v>356833</v>
      </c>
      <c r="P4032" s="229">
        <v>45631.375451388885</v>
      </c>
      <c r="Q4032" s="19">
        <v>356.83300000000003</v>
      </c>
      <c r="R4032" s="19" t="s">
        <v>43</v>
      </c>
      <c r="S4032" s="62" t="s">
        <v>298</v>
      </c>
    </row>
    <row r="4033" spans="1:19" x14ac:dyDescent="0.25">
      <c r="A4033" s="62" t="s">
        <v>298</v>
      </c>
      <c r="B4033" s="19">
        <v>39262196</v>
      </c>
      <c r="C4033" s="19" t="s">
        <v>7596</v>
      </c>
      <c r="D4033" s="19">
        <v>377308</v>
      </c>
      <c r="E4033" s="19">
        <v>4595714</v>
      </c>
      <c r="F4033" s="19">
        <v>4</v>
      </c>
      <c r="G4033" s="36">
        <v>45631</v>
      </c>
      <c r="H4033" s="19">
        <v>0</v>
      </c>
      <c r="I4033" s="19">
        <v>0</v>
      </c>
      <c r="J4033" s="19">
        <v>1936</v>
      </c>
      <c r="K4033" s="19" t="s">
        <v>164</v>
      </c>
      <c r="L4033" s="19">
        <v>1</v>
      </c>
      <c r="O4033" s="19">
        <v>4545877</v>
      </c>
      <c r="P4033" s="229">
        <v>45631.428067129629</v>
      </c>
      <c r="Q4033" s="19">
        <v>4545.8770000000004</v>
      </c>
      <c r="R4033" s="19" t="s">
        <v>43</v>
      </c>
      <c r="S4033" s="62" t="s">
        <v>298</v>
      </c>
    </row>
    <row r="4034" spans="1:19" x14ac:dyDescent="0.25">
      <c r="A4034" s="62" t="s">
        <v>298</v>
      </c>
      <c r="B4034" s="19">
        <v>39262196</v>
      </c>
      <c r="C4034" s="19" t="s">
        <v>7596</v>
      </c>
      <c r="D4034" s="19">
        <v>377308</v>
      </c>
      <c r="E4034" s="19">
        <v>4595714</v>
      </c>
      <c r="F4034" s="19">
        <v>5</v>
      </c>
      <c r="G4034" s="36">
        <v>45631</v>
      </c>
      <c r="H4034" s="19">
        <v>0</v>
      </c>
      <c r="I4034" s="19">
        <v>0</v>
      </c>
      <c r="J4034" s="19">
        <v>1934</v>
      </c>
      <c r="K4034" s="19" t="s">
        <v>160</v>
      </c>
      <c r="L4034" s="19">
        <v>1</v>
      </c>
      <c r="O4034" s="19">
        <v>993</v>
      </c>
      <c r="P4034" s="229">
        <v>45631.428078703706</v>
      </c>
      <c r="Q4034" s="19">
        <v>0.99299999999999999</v>
      </c>
      <c r="R4034" s="19" t="s">
        <v>43</v>
      </c>
      <c r="S4034" s="62" t="s">
        <v>298</v>
      </c>
    </row>
    <row r="4035" spans="1:19" x14ac:dyDescent="0.25">
      <c r="A4035" s="62" t="s">
        <v>298</v>
      </c>
      <c r="B4035" s="19">
        <v>39262196</v>
      </c>
      <c r="C4035" s="19" t="s">
        <v>7596</v>
      </c>
      <c r="D4035" s="19">
        <v>377308</v>
      </c>
      <c r="E4035" s="19">
        <v>4595714</v>
      </c>
      <c r="F4035" s="19">
        <v>6</v>
      </c>
      <c r="G4035" s="36">
        <v>45631</v>
      </c>
      <c r="H4035" s="19">
        <v>0</v>
      </c>
      <c r="I4035" s="19">
        <v>1</v>
      </c>
      <c r="J4035" s="19">
        <v>0</v>
      </c>
      <c r="L4035" s="19">
        <v>1</v>
      </c>
      <c r="O4035" s="19">
        <v>1301207</v>
      </c>
      <c r="P4035" s="229">
        <v>45631.443136574075</v>
      </c>
      <c r="Q4035" s="19">
        <v>1301.2070000000001</v>
      </c>
      <c r="R4035" s="19" t="s">
        <v>43</v>
      </c>
      <c r="S4035" s="62" t="s">
        <v>298</v>
      </c>
    </row>
    <row r="4036" spans="1:19" x14ac:dyDescent="0.25">
      <c r="A4036" s="62" t="s">
        <v>298</v>
      </c>
      <c r="B4036" s="19">
        <v>39262196</v>
      </c>
      <c r="C4036" s="19" t="s">
        <v>7596</v>
      </c>
      <c r="D4036" s="19">
        <v>377308</v>
      </c>
      <c r="E4036" s="19">
        <v>4595714</v>
      </c>
      <c r="F4036" s="19">
        <v>7</v>
      </c>
      <c r="G4036" s="36">
        <v>45631</v>
      </c>
      <c r="H4036" s="19">
        <v>1</v>
      </c>
      <c r="I4036" s="19">
        <v>0</v>
      </c>
      <c r="J4036" s="19">
        <v>0</v>
      </c>
      <c r="L4036" s="19">
        <v>1</v>
      </c>
      <c r="M4036" s="19">
        <v>431941</v>
      </c>
      <c r="N4036" s="19" t="s">
        <v>214</v>
      </c>
      <c r="O4036" s="19">
        <v>480510</v>
      </c>
      <c r="P4036" s="229">
        <v>45631.448692129627</v>
      </c>
      <c r="Q4036" s="19">
        <v>480.51</v>
      </c>
      <c r="R4036" s="19" t="s">
        <v>43</v>
      </c>
      <c r="S4036" s="62" t="s">
        <v>298</v>
      </c>
    </row>
    <row r="4037" spans="1:19" x14ac:dyDescent="0.25">
      <c r="A4037" s="62" t="s">
        <v>298</v>
      </c>
      <c r="B4037" s="19">
        <v>39262196</v>
      </c>
      <c r="C4037" s="19" t="s">
        <v>7596</v>
      </c>
      <c r="D4037" s="19">
        <v>377308</v>
      </c>
      <c r="E4037" s="19">
        <v>4595714</v>
      </c>
      <c r="F4037" s="19">
        <v>8</v>
      </c>
      <c r="G4037" s="36">
        <v>45631</v>
      </c>
      <c r="H4037" s="19">
        <v>0</v>
      </c>
      <c r="I4037" s="19">
        <v>0</v>
      </c>
      <c r="J4037" s="19">
        <v>1938</v>
      </c>
      <c r="K4037" s="19" t="s">
        <v>163</v>
      </c>
      <c r="L4037" s="19">
        <v>1</v>
      </c>
      <c r="M4037" s="19">
        <v>431941</v>
      </c>
      <c r="N4037" s="19" t="s">
        <v>214</v>
      </c>
      <c r="O4037" s="19">
        <v>21130</v>
      </c>
      <c r="P4037" s="229">
        <v>45631.448935185188</v>
      </c>
      <c r="Q4037" s="19">
        <v>21.13</v>
      </c>
      <c r="R4037" s="19" t="s">
        <v>43</v>
      </c>
      <c r="S4037" s="62" t="s">
        <v>298</v>
      </c>
    </row>
    <row r="4038" spans="1:19" x14ac:dyDescent="0.25">
      <c r="A4038" s="62" t="s">
        <v>298</v>
      </c>
      <c r="B4038" s="19">
        <v>39262196</v>
      </c>
      <c r="C4038" s="19" t="s">
        <v>7596</v>
      </c>
      <c r="D4038" s="19">
        <v>377308</v>
      </c>
      <c r="E4038" s="19">
        <v>4595714</v>
      </c>
      <c r="F4038" s="19">
        <v>9</v>
      </c>
      <c r="G4038" s="36">
        <v>45631</v>
      </c>
      <c r="H4038" s="19">
        <v>0</v>
      </c>
      <c r="I4038" s="19">
        <v>0</v>
      </c>
      <c r="J4038" s="19">
        <v>1932</v>
      </c>
      <c r="K4038" s="19" t="s">
        <v>173</v>
      </c>
      <c r="L4038" s="19">
        <v>1</v>
      </c>
      <c r="O4038" s="19">
        <v>245087</v>
      </c>
      <c r="P4038" s="229">
        <v>45631.451782407406</v>
      </c>
      <c r="Q4038" s="19">
        <v>245.08699999999999</v>
      </c>
      <c r="R4038" s="19" t="s">
        <v>43</v>
      </c>
      <c r="S4038" s="62" t="s">
        <v>298</v>
      </c>
    </row>
    <row r="4039" spans="1:19" x14ac:dyDescent="0.25">
      <c r="A4039" s="62" t="s">
        <v>298</v>
      </c>
      <c r="B4039" s="19">
        <v>39262196</v>
      </c>
      <c r="C4039" s="19" t="s">
        <v>7596</v>
      </c>
      <c r="D4039" s="19">
        <v>377308</v>
      </c>
      <c r="E4039" s="19">
        <v>4595714</v>
      </c>
      <c r="F4039" s="19">
        <v>10</v>
      </c>
      <c r="G4039" s="36">
        <v>45631</v>
      </c>
      <c r="H4039" s="19">
        <v>0</v>
      </c>
      <c r="I4039" s="19">
        <v>1</v>
      </c>
      <c r="J4039" s="19">
        <v>0</v>
      </c>
      <c r="L4039" s="19">
        <v>1</v>
      </c>
      <c r="O4039" s="19">
        <v>643993</v>
      </c>
      <c r="P4039" s="229">
        <v>45631.459224537037</v>
      </c>
      <c r="Q4039" s="19">
        <v>643.99300000000005</v>
      </c>
      <c r="R4039" s="19" t="s">
        <v>43</v>
      </c>
      <c r="S4039" s="62" t="s">
        <v>298</v>
      </c>
    </row>
    <row r="4040" spans="1:19" x14ac:dyDescent="0.25">
      <c r="A4040" s="62" t="s">
        <v>298</v>
      </c>
      <c r="B4040" s="19">
        <v>39262196</v>
      </c>
      <c r="C4040" s="19" t="s">
        <v>7596</v>
      </c>
      <c r="D4040" s="19">
        <v>377308</v>
      </c>
      <c r="E4040" s="19">
        <v>4595714</v>
      </c>
      <c r="F4040" s="19">
        <v>11</v>
      </c>
      <c r="G4040" s="36">
        <v>45631</v>
      </c>
      <c r="H4040" s="19">
        <v>0</v>
      </c>
      <c r="I4040" s="19">
        <v>0</v>
      </c>
      <c r="J4040" s="19">
        <v>1934</v>
      </c>
      <c r="K4040" s="19" t="s">
        <v>160</v>
      </c>
      <c r="L4040" s="19">
        <v>1</v>
      </c>
      <c r="O4040" s="19">
        <v>931383</v>
      </c>
      <c r="P4040" s="229">
        <v>45631.470011574071</v>
      </c>
      <c r="Q4040" s="19">
        <v>931.38300000000004</v>
      </c>
      <c r="R4040" s="19" t="s">
        <v>43</v>
      </c>
      <c r="S4040" s="62" t="s">
        <v>298</v>
      </c>
    </row>
    <row r="4041" spans="1:19" x14ac:dyDescent="0.25">
      <c r="A4041" s="62" t="s">
        <v>298</v>
      </c>
      <c r="B4041" s="19">
        <v>39262196</v>
      </c>
      <c r="C4041" s="19" t="s">
        <v>7596</v>
      </c>
      <c r="D4041" s="19">
        <v>377308</v>
      </c>
      <c r="E4041" s="19">
        <v>4595714</v>
      </c>
      <c r="F4041" s="19">
        <v>12</v>
      </c>
      <c r="G4041" s="36">
        <v>45631</v>
      </c>
      <c r="H4041" s="19">
        <v>0</v>
      </c>
      <c r="I4041" s="19">
        <v>1</v>
      </c>
      <c r="J4041" s="19">
        <v>0</v>
      </c>
      <c r="L4041" s="19">
        <v>1</v>
      </c>
      <c r="O4041" s="19">
        <v>2659264</v>
      </c>
      <c r="P4041" s="229">
        <v>45631.500787037039</v>
      </c>
      <c r="Q4041" s="19">
        <v>2659.2640000000001</v>
      </c>
      <c r="R4041" s="19" t="s">
        <v>43</v>
      </c>
      <c r="S4041" s="62" t="s">
        <v>298</v>
      </c>
    </row>
    <row r="4042" spans="1:19" x14ac:dyDescent="0.25">
      <c r="A4042" s="62" t="s">
        <v>298</v>
      </c>
      <c r="B4042" s="19">
        <v>39262196</v>
      </c>
      <c r="C4042" s="19" t="s">
        <v>7596</v>
      </c>
      <c r="D4042" s="19">
        <v>377308</v>
      </c>
      <c r="E4042" s="19">
        <v>4595714</v>
      </c>
      <c r="F4042" s="19">
        <v>13</v>
      </c>
      <c r="G4042" s="36">
        <v>45631</v>
      </c>
      <c r="H4042" s="19">
        <v>1</v>
      </c>
      <c r="I4042" s="19">
        <v>0</v>
      </c>
      <c r="J4042" s="19">
        <v>0</v>
      </c>
      <c r="L4042" s="19">
        <v>1</v>
      </c>
      <c r="M4042" s="19">
        <v>431941</v>
      </c>
      <c r="N4042" s="19" t="s">
        <v>214</v>
      </c>
      <c r="O4042" s="19">
        <v>1011993</v>
      </c>
      <c r="P4042" s="229">
        <v>45631.512499999997</v>
      </c>
      <c r="Q4042" s="19">
        <v>1011.9930000000001</v>
      </c>
      <c r="R4042" s="19" t="s">
        <v>43</v>
      </c>
      <c r="S4042" s="62" t="s">
        <v>298</v>
      </c>
    </row>
    <row r="4043" spans="1:19" x14ac:dyDescent="0.25">
      <c r="A4043" s="62" t="s">
        <v>298</v>
      </c>
      <c r="B4043" s="19">
        <v>39262196</v>
      </c>
      <c r="C4043" s="19" t="s">
        <v>7596</v>
      </c>
      <c r="D4043" s="19">
        <v>377308</v>
      </c>
      <c r="E4043" s="19">
        <v>4595714</v>
      </c>
      <c r="F4043" s="19">
        <v>14</v>
      </c>
      <c r="G4043" s="36">
        <v>45631</v>
      </c>
      <c r="H4043" s="19">
        <v>0</v>
      </c>
      <c r="I4043" s="19">
        <v>0</v>
      </c>
      <c r="J4043" s="19">
        <v>1938</v>
      </c>
      <c r="K4043" s="19" t="s">
        <v>163</v>
      </c>
      <c r="L4043" s="19">
        <v>1</v>
      </c>
      <c r="M4043" s="19">
        <v>431941</v>
      </c>
      <c r="N4043" s="19" t="s">
        <v>214</v>
      </c>
      <c r="O4043" s="19">
        <v>115827</v>
      </c>
      <c r="P4043" s="229">
        <v>45631.513842592591</v>
      </c>
      <c r="Q4043" s="19">
        <v>115.827</v>
      </c>
      <c r="R4043" s="19" t="s">
        <v>43</v>
      </c>
      <c r="S4043" s="62" t="s">
        <v>298</v>
      </c>
    </row>
    <row r="4044" spans="1:19" x14ac:dyDescent="0.25">
      <c r="A4044" s="62" t="s">
        <v>298</v>
      </c>
      <c r="B4044" s="19">
        <v>39262196</v>
      </c>
      <c r="C4044" s="19" t="s">
        <v>7596</v>
      </c>
      <c r="D4044" s="19">
        <v>377308</v>
      </c>
      <c r="E4044" s="19">
        <v>4595714</v>
      </c>
      <c r="F4044" s="19">
        <v>15</v>
      </c>
      <c r="G4044" s="36">
        <v>45631</v>
      </c>
      <c r="H4044" s="19">
        <v>0</v>
      </c>
      <c r="I4044" s="19">
        <v>0</v>
      </c>
      <c r="J4044" s="19">
        <v>1932</v>
      </c>
      <c r="K4044" s="19" t="s">
        <v>173</v>
      </c>
      <c r="L4044" s="19">
        <v>1</v>
      </c>
      <c r="O4044" s="19">
        <v>70693</v>
      </c>
      <c r="P4044" s="229">
        <v>45631.514664351853</v>
      </c>
      <c r="Q4044" s="19">
        <v>70.692999999999998</v>
      </c>
      <c r="R4044" s="19" t="s">
        <v>43</v>
      </c>
      <c r="S4044" s="62" t="s">
        <v>298</v>
      </c>
    </row>
    <row r="4045" spans="1:19" x14ac:dyDescent="0.25">
      <c r="A4045" s="62" t="s">
        <v>298</v>
      </c>
      <c r="B4045" s="19">
        <v>39262196</v>
      </c>
      <c r="C4045" s="19" t="s">
        <v>7596</v>
      </c>
      <c r="D4045" s="19">
        <v>377308</v>
      </c>
      <c r="E4045" s="19">
        <v>4595714</v>
      </c>
      <c r="F4045" s="19">
        <v>16</v>
      </c>
      <c r="G4045" s="36">
        <v>45631</v>
      </c>
      <c r="H4045" s="19">
        <v>0</v>
      </c>
      <c r="I4045" s="19">
        <v>1</v>
      </c>
      <c r="J4045" s="19">
        <v>0</v>
      </c>
      <c r="L4045" s="19">
        <v>1</v>
      </c>
      <c r="O4045" s="19">
        <v>8927</v>
      </c>
      <c r="P4045" s="229">
        <v>45631.514768518522</v>
      </c>
      <c r="Q4045" s="19">
        <v>8.9269999999999996</v>
      </c>
      <c r="R4045" s="19" t="s">
        <v>43</v>
      </c>
      <c r="S4045" s="62" t="s">
        <v>298</v>
      </c>
    </row>
    <row r="4046" spans="1:19" x14ac:dyDescent="0.25">
      <c r="A4046" s="62" t="s">
        <v>298</v>
      </c>
      <c r="B4046" s="19">
        <v>39262196</v>
      </c>
      <c r="C4046" s="19" t="s">
        <v>7596</v>
      </c>
      <c r="D4046" s="19">
        <v>377308</v>
      </c>
      <c r="E4046" s="19">
        <v>4595714</v>
      </c>
      <c r="F4046" s="19">
        <v>17</v>
      </c>
      <c r="G4046" s="36">
        <v>45631</v>
      </c>
      <c r="H4046" s="19">
        <v>0</v>
      </c>
      <c r="I4046" s="19">
        <v>0</v>
      </c>
      <c r="J4046" s="19">
        <v>1933</v>
      </c>
      <c r="K4046" s="19" t="s">
        <v>167</v>
      </c>
      <c r="L4046" s="19">
        <v>1</v>
      </c>
      <c r="O4046" s="19">
        <v>3647210</v>
      </c>
      <c r="P4046" s="229">
        <v>45631.556979166664</v>
      </c>
      <c r="Q4046" s="19">
        <v>3647.21</v>
      </c>
      <c r="R4046" s="19" t="s">
        <v>43</v>
      </c>
      <c r="S4046" s="62" t="s">
        <v>298</v>
      </c>
    </row>
    <row r="4047" spans="1:19" x14ac:dyDescent="0.25">
      <c r="A4047" s="62" t="s">
        <v>298</v>
      </c>
      <c r="B4047" s="19">
        <v>39262196</v>
      </c>
      <c r="C4047" s="19" t="s">
        <v>7596</v>
      </c>
      <c r="D4047" s="19">
        <v>377308</v>
      </c>
      <c r="E4047" s="19">
        <v>4595714</v>
      </c>
      <c r="F4047" s="19">
        <v>18</v>
      </c>
      <c r="G4047" s="36">
        <v>45631</v>
      </c>
      <c r="H4047" s="19">
        <v>0</v>
      </c>
      <c r="I4047" s="19">
        <v>1</v>
      </c>
      <c r="J4047" s="19">
        <v>0</v>
      </c>
      <c r="L4047" s="19">
        <v>1</v>
      </c>
      <c r="O4047" s="19">
        <v>20</v>
      </c>
      <c r="P4047" s="229">
        <v>45631.556979166664</v>
      </c>
      <c r="Q4047" s="19">
        <v>0.02</v>
      </c>
      <c r="R4047" s="19" t="s">
        <v>43</v>
      </c>
      <c r="S4047" s="62" t="s">
        <v>298</v>
      </c>
    </row>
    <row r="4048" spans="1:19" x14ac:dyDescent="0.25">
      <c r="A4048" s="62" t="s">
        <v>298</v>
      </c>
      <c r="B4048" s="19">
        <v>39262196</v>
      </c>
      <c r="C4048" s="19" t="s">
        <v>7596</v>
      </c>
      <c r="D4048" s="19">
        <v>377308</v>
      </c>
      <c r="E4048" s="19">
        <v>4595714</v>
      </c>
      <c r="F4048" s="19">
        <v>19</v>
      </c>
      <c r="G4048" s="36">
        <v>45631</v>
      </c>
      <c r="H4048" s="19">
        <v>0</v>
      </c>
      <c r="I4048" s="19">
        <v>0</v>
      </c>
      <c r="J4048" s="19">
        <v>-3</v>
      </c>
      <c r="K4048" s="19" t="s">
        <v>185</v>
      </c>
      <c r="L4048" s="19">
        <v>1</v>
      </c>
      <c r="O4048" s="19">
        <v>6046</v>
      </c>
      <c r="P4048" s="229">
        <v>45631.55704861111</v>
      </c>
      <c r="Q4048" s="19">
        <v>6.0460000000000003</v>
      </c>
      <c r="R4048" s="19" t="s">
        <v>43</v>
      </c>
      <c r="S4048" s="62" t="s">
        <v>298</v>
      </c>
    </row>
    <row r="4049" spans="1:19" x14ac:dyDescent="0.25">
      <c r="A4049" s="62" t="s">
        <v>298</v>
      </c>
      <c r="B4049" s="19">
        <v>39262196</v>
      </c>
      <c r="C4049" s="19" t="s">
        <v>7596</v>
      </c>
      <c r="D4049" s="19">
        <v>377308</v>
      </c>
      <c r="E4049" s="19">
        <v>4595714</v>
      </c>
      <c r="F4049" s="19">
        <v>20</v>
      </c>
      <c r="G4049" s="36">
        <v>45631</v>
      </c>
      <c r="H4049" s="19">
        <v>1</v>
      </c>
      <c r="I4049" s="19">
        <v>0</v>
      </c>
      <c r="J4049" s="19">
        <v>0</v>
      </c>
      <c r="L4049" s="19">
        <v>1</v>
      </c>
      <c r="M4049" s="19">
        <v>4010427</v>
      </c>
      <c r="N4049" s="19" t="s">
        <v>215</v>
      </c>
      <c r="O4049" s="19">
        <v>307990</v>
      </c>
      <c r="P4049" s="229">
        <v>45631.560613425929</v>
      </c>
      <c r="Q4049" s="19">
        <v>307.99</v>
      </c>
      <c r="R4049" s="19" t="s">
        <v>43</v>
      </c>
      <c r="S4049" s="62" t="s">
        <v>298</v>
      </c>
    </row>
    <row r="4050" spans="1:19" x14ac:dyDescent="0.25">
      <c r="A4050" s="62" t="s">
        <v>298</v>
      </c>
      <c r="B4050" s="19">
        <v>39262196</v>
      </c>
      <c r="C4050" s="19" t="s">
        <v>7596</v>
      </c>
      <c r="D4050" s="19">
        <v>377308</v>
      </c>
      <c r="E4050" s="19">
        <v>4595714</v>
      </c>
      <c r="F4050" s="19">
        <v>21</v>
      </c>
      <c r="G4050" s="36">
        <v>45631</v>
      </c>
      <c r="H4050" s="19">
        <v>0</v>
      </c>
      <c r="I4050" s="19">
        <v>0</v>
      </c>
      <c r="J4050" s="19">
        <v>1938</v>
      </c>
      <c r="K4050" s="19" t="s">
        <v>163</v>
      </c>
      <c r="L4050" s="19">
        <v>1</v>
      </c>
      <c r="M4050" s="19">
        <v>4010427</v>
      </c>
      <c r="N4050" s="19" t="s">
        <v>215</v>
      </c>
      <c r="O4050" s="19">
        <v>3440</v>
      </c>
      <c r="P4050" s="229">
        <v>45631.560648148145</v>
      </c>
      <c r="Q4050" s="19">
        <v>3.44</v>
      </c>
      <c r="R4050" s="19" t="s">
        <v>43</v>
      </c>
      <c r="S4050" s="62" t="s">
        <v>298</v>
      </c>
    </row>
    <row r="4051" spans="1:19" x14ac:dyDescent="0.25">
      <c r="A4051" s="62" t="s">
        <v>298</v>
      </c>
      <c r="B4051" s="19">
        <v>39262196</v>
      </c>
      <c r="C4051" s="19" t="s">
        <v>7596</v>
      </c>
      <c r="D4051" s="19">
        <v>377308</v>
      </c>
      <c r="E4051" s="19">
        <v>4595714</v>
      </c>
      <c r="F4051" s="19">
        <v>22</v>
      </c>
      <c r="G4051" s="36">
        <v>45631</v>
      </c>
      <c r="H4051" s="19">
        <v>0</v>
      </c>
      <c r="I4051" s="19">
        <v>0</v>
      </c>
      <c r="J4051" s="19">
        <v>1932</v>
      </c>
      <c r="K4051" s="19" t="s">
        <v>173</v>
      </c>
      <c r="L4051" s="19">
        <v>1</v>
      </c>
      <c r="O4051" s="19">
        <v>61937</v>
      </c>
      <c r="P4051" s="229">
        <v>45631.561365740738</v>
      </c>
      <c r="Q4051" s="19">
        <v>61.936999999999998</v>
      </c>
      <c r="R4051" s="19" t="s">
        <v>43</v>
      </c>
      <c r="S4051" s="62" t="s">
        <v>298</v>
      </c>
    </row>
    <row r="4052" spans="1:19" x14ac:dyDescent="0.25">
      <c r="A4052" s="62" t="s">
        <v>298</v>
      </c>
      <c r="B4052" s="19">
        <v>39262196</v>
      </c>
      <c r="C4052" s="19" t="s">
        <v>7596</v>
      </c>
      <c r="D4052" s="19">
        <v>377308</v>
      </c>
      <c r="E4052" s="19">
        <v>4595714</v>
      </c>
      <c r="F4052" s="19">
        <v>23</v>
      </c>
      <c r="G4052" s="36">
        <v>45631</v>
      </c>
      <c r="H4052" s="19">
        <v>0</v>
      </c>
      <c r="I4052" s="19">
        <v>1</v>
      </c>
      <c r="J4052" s="19">
        <v>0</v>
      </c>
      <c r="L4052" s="19">
        <v>1</v>
      </c>
      <c r="O4052" s="19">
        <v>27</v>
      </c>
      <c r="P4052" s="229">
        <v>45631.561365740738</v>
      </c>
      <c r="Q4052" s="19">
        <v>2.7E-2</v>
      </c>
      <c r="R4052" s="19" t="s">
        <v>43</v>
      </c>
      <c r="S4052" s="62" t="s">
        <v>298</v>
      </c>
    </row>
    <row r="4053" spans="1:19" x14ac:dyDescent="0.25">
      <c r="A4053" s="62" t="s">
        <v>298</v>
      </c>
      <c r="B4053" s="19">
        <v>39262196</v>
      </c>
      <c r="C4053" s="19" t="s">
        <v>7596</v>
      </c>
      <c r="D4053" s="19">
        <v>377308</v>
      </c>
      <c r="E4053" s="19">
        <v>4595714</v>
      </c>
      <c r="F4053" s="19">
        <v>24</v>
      </c>
      <c r="G4053" s="36">
        <v>45631</v>
      </c>
      <c r="H4053" s="19">
        <v>1</v>
      </c>
      <c r="I4053" s="19">
        <v>0</v>
      </c>
      <c r="J4053" s="19">
        <v>0</v>
      </c>
      <c r="L4053" s="19">
        <v>1</v>
      </c>
      <c r="M4053" s="19">
        <v>431941</v>
      </c>
      <c r="N4053" s="19" t="s">
        <v>214</v>
      </c>
      <c r="O4053" s="19">
        <v>673413</v>
      </c>
      <c r="P4053" s="229">
        <v>45631.569166666668</v>
      </c>
      <c r="Q4053" s="19">
        <v>673.41300000000001</v>
      </c>
      <c r="R4053" s="19" t="s">
        <v>43</v>
      </c>
      <c r="S4053" s="62" t="s">
        <v>298</v>
      </c>
    </row>
    <row r="4054" spans="1:19" x14ac:dyDescent="0.25">
      <c r="A4054" s="62" t="s">
        <v>298</v>
      </c>
      <c r="B4054" s="19">
        <v>39262196</v>
      </c>
      <c r="C4054" s="19" t="s">
        <v>7596</v>
      </c>
      <c r="D4054" s="19">
        <v>377308</v>
      </c>
      <c r="E4054" s="19">
        <v>4595714</v>
      </c>
      <c r="F4054" s="19">
        <v>25</v>
      </c>
      <c r="G4054" s="36">
        <v>45631</v>
      </c>
      <c r="H4054" s="19">
        <v>0</v>
      </c>
      <c r="I4054" s="19">
        <v>0</v>
      </c>
      <c r="J4054" s="19">
        <v>1938</v>
      </c>
      <c r="K4054" s="19" t="s">
        <v>163</v>
      </c>
      <c r="L4054" s="19">
        <v>1</v>
      </c>
      <c r="M4054" s="19">
        <v>431941</v>
      </c>
      <c r="N4054" s="19" t="s">
        <v>214</v>
      </c>
      <c r="O4054" s="19">
        <v>163327</v>
      </c>
      <c r="P4054" s="229">
        <v>45631.571053240739</v>
      </c>
      <c r="Q4054" s="19">
        <v>163.327</v>
      </c>
      <c r="R4054" s="19" t="s">
        <v>43</v>
      </c>
      <c r="S4054" s="62" t="s">
        <v>298</v>
      </c>
    </row>
    <row r="4055" spans="1:19" x14ac:dyDescent="0.25">
      <c r="A4055" s="62" t="s">
        <v>298</v>
      </c>
      <c r="B4055" s="19">
        <v>39262196</v>
      </c>
      <c r="C4055" s="19" t="s">
        <v>7596</v>
      </c>
      <c r="D4055" s="19">
        <v>377308</v>
      </c>
      <c r="E4055" s="19">
        <v>4595714</v>
      </c>
      <c r="F4055" s="19">
        <v>26</v>
      </c>
      <c r="G4055" s="36">
        <v>45631</v>
      </c>
      <c r="H4055" s="19">
        <v>0</v>
      </c>
      <c r="I4055" s="19">
        <v>0</v>
      </c>
      <c r="J4055" s="19">
        <v>1932</v>
      </c>
      <c r="K4055" s="19" t="s">
        <v>173</v>
      </c>
      <c r="L4055" s="19">
        <v>1</v>
      </c>
      <c r="O4055" s="19">
        <v>191446</v>
      </c>
      <c r="P4055" s="229">
        <v>45631.573263888888</v>
      </c>
      <c r="Q4055" s="19">
        <v>191.446</v>
      </c>
      <c r="R4055" s="19" t="s">
        <v>43</v>
      </c>
      <c r="S4055" s="62" t="s">
        <v>298</v>
      </c>
    </row>
    <row r="4056" spans="1:19" x14ac:dyDescent="0.25">
      <c r="A4056" s="62" t="s">
        <v>298</v>
      </c>
      <c r="B4056" s="19">
        <v>39262196</v>
      </c>
      <c r="C4056" s="19" t="s">
        <v>7596</v>
      </c>
      <c r="D4056" s="19">
        <v>377308</v>
      </c>
      <c r="E4056" s="19">
        <v>4595714</v>
      </c>
      <c r="F4056" s="19">
        <v>27</v>
      </c>
      <c r="G4056" s="36">
        <v>45631</v>
      </c>
      <c r="H4056" s="19">
        <v>0</v>
      </c>
      <c r="I4056" s="19">
        <v>1</v>
      </c>
      <c r="J4056" s="19">
        <v>0</v>
      </c>
      <c r="L4056" s="19">
        <v>1</v>
      </c>
      <c r="O4056" s="19">
        <v>961804</v>
      </c>
      <c r="P4056" s="229">
        <v>45631.584398148145</v>
      </c>
      <c r="Q4056" s="19">
        <v>961.80399999999997</v>
      </c>
      <c r="R4056" s="19" t="s">
        <v>43</v>
      </c>
      <c r="S4056" s="62" t="s">
        <v>298</v>
      </c>
    </row>
    <row r="4057" spans="1:19" x14ac:dyDescent="0.25">
      <c r="A4057" s="62" t="s">
        <v>298</v>
      </c>
      <c r="B4057" s="19">
        <v>39262196</v>
      </c>
      <c r="C4057" s="19" t="s">
        <v>7596</v>
      </c>
      <c r="D4057" s="19">
        <v>377308</v>
      </c>
      <c r="E4057" s="19">
        <v>4595714</v>
      </c>
      <c r="F4057" s="19">
        <v>28</v>
      </c>
      <c r="G4057" s="36">
        <v>45631</v>
      </c>
      <c r="H4057" s="19">
        <v>0</v>
      </c>
      <c r="I4057" s="19">
        <v>0</v>
      </c>
      <c r="J4057" s="19">
        <v>-3</v>
      </c>
      <c r="K4057" s="19" t="s">
        <v>185</v>
      </c>
      <c r="L4057" s="19">
        <v>1</v>
      </c>
      <c r="O4057" s="19">
        <v>6160</v>
      </c>
      <c r="P4057" s="229">
        <v>45631.584467592591</v>
      </c>
      <c r="Q4057" s="19">
        <v>6.16</v>
      </c>
      <c r="R4057" s="19" t="s">
        <v>43</v>
      </c>
      <c r="S4057" s="62" t="s">
        <v>298</v>
      </c>
    </row>
    <row r="4058" spans="1:19" x14ac:dyDescent="0.25">
      <c r="A4058" s="62" t="s">
        <v>298</v>
      </c>
      <c r="B4058" s="19">
        <v>39262196</v>
      </c>
      <c r="C4058" s="19" t="s">
        <v>7596</v>
      </c>
      <c r="D4058" s="19">
        <v>377308</v>
      </c>
      <c r="E4058" s="19">
        <v>4595714</v>
      </c>
      <c r="F4058" s="19">
        <v>29</v>
      </c>
      <c r="G4058" s="36">
        <v>45631</v>
      </c>
      <c r="H4058" s="19">
        <v>1</v>
      </c>
      <c r="I4058" s="19">
        <v>0</v>
      </c>
      <c r="J4058" s="19">
        <v>0</v>
      </c>
      <c r="L4058" s="19">
        <v>1</v>
      </c>
      <c r="M4058" s="19">
        <v>4010427</v>
      </c>
      <c r="N4058" s="19" t="s">
        <v>215</v>
      </c>
      <c r="O4058" s="19">
        <v>299656</v>
      </c>
      <c r="P4058" s="229">
        <v>45631.587939814817</v>
      </c>
      <c r="Q4058" s="19">
        <v>299.65600000000001</v>
      </c>
      <c r="R4058" s="19" t="s">
        <v>43</v>
      </c>
      <c r="S4058" s="62" t="s">
        <v>298</v>
      </c>
    </row>
    <row r="4059" spans="1:19" x14ac:dyDescent="0.25">
      <c r="A4059" s="62" t="s">
        <v>298</v>
      </c>
      <c r="B4059" s="19">
        <v>39262196</v>
      </c>
      <c r="C4059" s="19" t="s">
        <v>7596</v>
      </c>
      <c r="D4059" s="19">
        <v>377308</v>
      </c>
      <c r="E4059" s="19">
        <v>4595714</v>
      </c>
      <c r="F4059" s="19">
        <v>30</v>
      </c>
      <c r="G4059" s="36">
        <v>45631</v>
      </c>
      <c r="H4059" s="19">
        <v>0</v>
      </c>
      <c r="I4059" s="19">
        <v>0</v>
      </c>
      <c r="J4059" s="19">
        <v>1938</v>
      </c>
      <c r="K4059" s="19" t="s">
        <v>163</v>
      </c>
      <c r="L4059" s="19">
        <v>1</v>
      </c>
      <c r="M4059" s="19">
        <v>4010427</v>
      </c>
      <c r="N4059" s="19" t="s">
        <v>215</v>
      </c>
      <c r="O4059" s="19">
        <v>5194</v>
      </c>
      <c r="P4059" s="229">
        <v>45631.587997685187</v>
      </c>
      <c r="Q4059" s="19">
        <v>5.194</v>
      </c>
      <c r="R4059" s="19" t="s">
        <v>43</v>
      </c>
      <c r="S4059" s="62" t="s">
        <v>298</v>
      </c>
    </row>
    <row r="4060" spans="1:19" x14ac:dyDescent="0.25">
      <c r="A4060" s="62" t="s">
        <v>298</v>
      </c>
      <c r="B4060" s="19">
        <v>39262196</v>
      </c>
      <c r="C4060" s="19" t="s">
        <v>7596</v>
      </c>
      <c r="D4060" s="19">
        <v>377308</v>
      </c>
      <c r="E4060" s="19">
        <v>4595714</v>
      </c>
      <c r="F4060" s="19">
        <v>31</v>
      </c>
      <c r="G4060" s="36">
        <v>45631</v>
      </c>
      <c r="H4060" s="19">
        <v>0</v>
      </c>
      <c r="I4060" s="19">
        <v>0</v>
      </c>
      <c r="J4060" s="19">
        <v>1932</v>
      </c>
      <c r="K4060" s="19" t="s">
        <v>173</v>
      </c>
      <c r="L4060" s="19">
        <v>1</v>
      </c>
      <c r="O4060" s="19">
        <v>222060</v>
      </c>
      <c r="P4060" s="229">
        <v>45631.590567129628</v>
      </c>
      <c r="Q4060" s="19">
        <v>222.06</v>
      </c>
      <c r="R4060" s="19" t="s">
        <v>43</v>
      </c>
      <c r="S4060" s="62" t="s">
        <v>298</v>
      </c>
    </row>
    <row r="4061" spans="1:19" x14ac:dyDescent="0.25">
      <c r="A4061" s="62" t="s">
        <v>298</v>
      </c>
      <c r="B4061" s="19">
        <v>39262196</v>
      </c>
      <c r="C4061" s="19" t="s">
        <v>7596</v>
      </c>
      <c r="D4061" s="19">
        <v>377308</v>
      </c>
      <c r="E4061" s="19">
        <v>4595714</v>
      </c>
      <c r="F4061" s="19">
        <v>32</v>
      </c>
      <c r="G4061" s="36">
        <v>45631</v>
      </c>
      <c r="H4061" s="19">
        <v>0</v>
      </c>
      <c r="I4061" s="19">
        <v>1</v>
      </c>
      <c r="J4061" s="19">
        <v>0</v>
      </c>
      <c r="L4061" s="19">
        <v>1</v>
      </c>
      <c r="O4061" s="19">
        <v>1456986</v>
      </c>
      <c r="P4061" s="229">
        <v>45631.607430555552</v>
      </c>
      <c r="Q4061" s="19">
        <v>1456.9860000000001</v>
      </c>
      <c r="R4061" s="19" t="s">
        <v>43</v>
      </c>
      <c r="S4061" s="62" t="s">
        <v>298</v>
      </c>
    </row>
    <row r="4062" spans="1:19" x14ac:dyDescent="0.25">
      <c r="A4062" s="62" t="s">
        <v>298</v>
      </c>
      <c r="B4062" s="19">
        <v>39262196</v>
      </c>
      <c r="C4062" s="19" t="s">
        <v>7596</v>
      </c>
      <c r="D4062" s="19">
        <v>377308</v>
      </c>
      <c r="E4062" s="19">
        <v>4595714</v>
      </c>
      <c r="F4062" s="19">
        <v>33</v>
      </c>
      <c r="G4062" s="36">
        <v>45631</v>
      </c>
      <c r="H4062" s="19">
        <v>1</v>
      </c>
      <c r="I4062" s="19">
        <v>0</v>
      </c>
      <c r="J4062" s="19">
        <v>0</v>
      </c>
      <c r="L4062" s="19">
        <v>1</v>
      </c>
      <c r="M4062" s="19">
        <v>431941</v>
      </c>
      <c r="N4062" s="19" t="s">
        <v>214</v>
      </c>
      <c r="O4062" s="19">
        <v>30024</v>
      </c>
      <c r="P4062" s="229">
        <v>45631.607777777775</v>
      </c>
      <c r="Q4062" s="19">
        <v>30.024000000000001</v>
      </c>
      <c r="R4062" s="19" t="s">
        <v>43</v>
      </c>
      <c r="S4062" s="62" t="s">
        <v>298</v>
      </c>
    </row>
    <row r="4063" spans="1:19" x14ac:dyDescent="0.25">
      <c r="A4063" s="62" t="s">
        <v>298</v>
      </c>
      <c r="B4063" s="19">
        <v>39262196</v>
      </c>
      <c r="C4063" s="19" t="s">
        <v>7596</v>
      </c>
      <c r="D4063" s="19">
        <v>377308</v>
      </c>
      <c r="E4063" s="19">
        <v>4595714</v>
      </c>
      <c r="F4063" s="19">
        <v>34</v>
      </c>
      <c r="G4063" s="36">
        <v>45631</v>
      </c>
      <c r="H4063" s="19">
        <v>0</v>
      </c>
      <c r="I4063" s="19">
        <v>0</v>
      </c>
      <c r="J4063" s="19">
        <v>-1</v>
      </c>
      <c r="K4063" s="19" t="s">
        <v>119</v>
      </c>
      <c r="L4063" s="19">
        <v>1</v>
      </c>
      <c r="O4063" s="19">
        <v>177806</v>
      </c>
      <c r="P4063" s="229">
        <v>45631.609837962962</v>
      </c>
      <c r="Q4063" s="19">
        <v>177.80600000000001</v>
      </c>
      <c r="R4063" s="19" t="s">
        <v>43</v>
      </c>
      <c r="S4063" s="62" t="s">
        <v>298</v>
      </c>
    </row>
    <row r="4064" spans="1:19" x14ac:dyDescent="0.25">
      <c r="A4064" s="62" t="s">
        <v>298</v>
      </c>
      <c r="B4064" s="19">
        <v>39262196</v>
      </c>
      <c r="C4064" s="19" t="s">
        <v>7596</v>
      </c>
      <c r="D4064" s="19">
        <v>377308</v>
      </c>
      <c r="E4064" s="19">
        <v>4595714</v>
      </c>
      <c r="F4064" s="19">
        <v>35</v>
      </c>
      <c r="G4064" s="36">
        <v>45631</v>
      </c>
      <c r="H4064" s="19">
        <v>0</v>
      </c>
      <c r="I4064" s="19">
        <v>1</v>
      </c>
      <c r="J4064" s="19">
        <v>0</v>
      </c>
      <c r="L4064" s="19">
        <v>1</v>
      </c>
      <c r="O4064" s="19">
        <v>757704</v>
      </c>
      <c r="P4064" s="229">
        <v>45631.618611111109</v>
      </c>
      <c r="Q4064" s="19">
        <v>757.70399999999995</v>
      </c>
      <c r="R4064" s="19" t="s">
        <v>43</v>
      </c>
      <c r="S4064" s="62" t="s">
        <v>298</v>
      </c>
    </row>
    <row r="4065" spans="1:19" x14ac:dyDescent="0.25">
      <c r="A4065" s="62" t="s">
        <v>298</v>
      </c>
      <c r="B4065" s="19">
        <v>39262196</v>
      </c>
      <c r="C4065" s="19" t="s">
        <v>7596</v>
      </c>
      <c r="D4065" s="19">
        <v>377308</v>
      </c>
      <c r="E4065" s="19">
        <v>4595714</v>
      </c>
      <c r="F4065" s="19">
        <v>36</v>
      </c>
      <c r="G4065" s="36">
        <v>45631</v>
      </c>
      <c r="H4065" s="19">
        <v>1</v>
      </c>
      <c r="I4065" s="19">
        <v>0</v>
      </c>
      <c r="J4065" s="19">
        <v>0</v>
      </c>
      <c r="L4065" s="19">
        <v>1</v>
      </c>
      <c r="M4065" s="19">
        <v>431941</v>
      </c>
      <c r="N4065" s="19" t="s">
        <v>214</v>
      </c>
      <c r="O4065" s="19">
        <v>853930</v>
      </c>
      <c r="P4065" s="229">
        <v>45631.628495370373</v>
      </c>
      <c r="Q4065" s="19">
        <v>853.93</v>
      </c>
      <c r="R4065" s="19" t="s">
        <v>43</v>
      </c>
      <c r="S4065" s="62" t="s">
        <v>298</v>
      </c>
    </row>
    <row r="4066" spans="1:19" x14ac:dyDescent="0.25">
      <c r="A4066" s="62" t="s">
        <v>298</v>
      </c>
      <c r="B4066" s="19">
        <v>39262196</v>
      </c>
      <c r="C4066" s="19" t="s">
        <v>7596</v>
      </c>
      <c r="D4066" s="19">
        <v>377308</v>
      </c>
      <c r="E4066" s="19">
        <v>4595714</v>
      </c>
      <c r="F4066" s="19">
        <v>37</v>
      </c>
      <c r="G4066" s="36">
        <v>45631</v>
      </c>
      <c r="H4066" s="19">
        <v>0</v>
      </c>
      <c r="I4066" s="19">
        <v>0</v>
      </c>
      <c r="J4066" s="19">
        <v>1938</v>
      </c>
      <c r="K4066" s="19" t="s">
        <v>163</v>
      </c>
      <c r="L4066" s="19">
        <v>1</v>
      </c>
      <c r="M4066" s="19">
        <v>431941</v>
      </c>
      <c r="N4066" s="19" t="s">
        <v>214</v>
      </c>
      <c r="O4066" s="19">
        <v>57816</v>
      </c>
      <c r="P4066" s="229">
        <v>45631.629166666666</v>
      </c>
      <c r="Q4066" s="19">
        <v>57.816000000000003</v>
      </c>
      <c r="R4066" s="19" t="s">
        <v>43</v>
      </c>
      <c r="S4066" s="62" t="s">
        <v>298</v>
      </c>
    </row>
    <row r="4067" spans="1:19" x14ac:dyDescent="0.25">
      <c r="A4067" s="62" t="s">
        <v>298</v>
      </c>
      <c r="B4067" s="19">
        <v>39262196</v>
      </c>
      <c r="C4067" s="19" t="s">
        <v>7596</v>
      </c>
      <c r="D4067" s="19">
        <v>377308</v>
      </c>
      <c r="E4067" s="19">
        <v>4595714</v>
      </c>
      <c r="F4067" s="19">
        <v>38</v>
      </c>
      <c r="G4067" s="36">
        <v>45631</v>
      </c>
      <c r="H4067" s="19">
        <v>0</v>
      </c>
      <c r="I4067" s="19">
        <v>0</v>
      </c>
      <c r="J4067" s="19">
        <v>1932</v>
      </c>
      <c r="K4067" s="19" t="s">
        <v>173</v>
      </c>
      <c r="L4067" s="19">
        <v>1</v>
      </c>
      <c r="O4067" s="19">
        <v>96124</v>
      </c>
      <c r="P4067" s="229">
        <v>45631.630277777775</v>
      </c>
      <c r="Q4067" s="19">
        <v>96.123999999999995</v>
      </c>
      <c r="R4067" s="19" t="s">
        <v>43</v>
      </c>
      <c r="S4067" s="62" t="s">
        <v>298</v>
      </c>
    </row>
    <row r="4068" spans="1:19" x14ac:dyDescent="0.25">
      <c r="A4068" s="62" t="s">
        <v>298</v>
      </c>
      <c r="B4068" s="19">
        <v>39262196</v>
      </c>
      <c r="C4068" s="19" t="s">
        <v>7596</v>
      </c>
      <c r="D4068" s="19">
        <v>377308</v>
      </c>
      <c r="E4068" s="19">
        <v>4595714</v>
      </c>
      <c r="F4068" s="19">
        <v>39</v>
      </c>
      <c r="G4068" s="36">
        <v>45631</v>
      </c>
      <c r="H4068" s="19">
        <v>0</v>
      </c>
      <c r="I4068" s="19">
        <v>1</v>
      </c>
      <c r="J4068" s="19">
        <v>0</v>
      </c>
      <c r="L4068" s="19">
        <v>1</v>
      </c>
      <c r="O4068" s="19">
        <v>2069740</v>
      </c>
      <c r="P4068" s="229">
        <v>45631.654224537036</v>
      </c>
      <c r="Q4068" s="19">
        <v>2069.7399999999998</v>
      </c>
      <c r="R4068" s="19" t="s">
        <v>43</v>
      </c>
      <c r="S4068" s="62" t="s">
        <v>298</v>
      </c>
    </row>
    <row r="4069" spans="1:19" x14ac:dyDescent="0.25">
      <c r="A4069" s="62" t="s">
        <v>298</v>
      </c>
      <c r="B4069" s="19">
        <v>39262196</v>
      </c>
      <c r="C4069" s="19" t="s">
        <v>7596</v>
      </c>
      <c r="D4069" s="19">
        <v>377308</v>
      </c>
      <c r="E4069" s="19">
        <v>4595714</v>
      </c>
      <c r="F4069" s="19">
        <v>40</v>
      </c>
      <c r="G4069" s="36">
        <v>45631</v>
      </c>
      <c r="H4069" s="19">
        <v>0</v>
      </c>
      <c r="I4069" s="19">
        <v>0</v>
      </c>
      <c r="J4069" s="19">
        <v>1936</v>
      </c>
      <c r="K4069" s="19" t="s">
        <v>164</v>
      </c>
      <c r="L4069" s="19">
        <v>1</v>
      </c>
      <c r="O4069" s="19">
        <v>1681966</v>
      </c>
      <c r="P4069" s="229">
        <v>45631.673692129632</v>
      </c>
      <c r="Q4069" s="19">
        <v>1681.9659999999999</v>
      </c>
      <c r="R4069" s="19" t="s">
        <v>43</v>
      </c>
      <c r="S4069" s="62" t="s">
        <v>298</v>
      </c>
    </row>
    <row r="4070" spans="1:19" x14ac:dyDescent="0.25">
      <c r="A4070" s="62" t="s">
        <v>298</v>
      </c>
      <c r="B4070" s="19">
        <v>39262196</v>
      </c>
      <c r="C4070" s="19" t="s">
        <v>7596</v>
      </c>
      <c r="D4070" s="19">
        <v>377308</v>
      </c>
      <c r="E4070" s="19">
        <v>4595714</v>
      </c>
      <c r="F4070" s="19">
        <v>41</v>
      </c>
      <c r="G4070" s="36">
        <v>45631</v>
      </c>
      <c r="H4070" s="19">
        <v>0</v>
      </c>
      <c r="I4070" s="19">
        <v>1</v>
      </c>
      <c r="J4070" s="19">
        <v>0</v>
      </c>
      <c r="L4070" s="19">
        <v>1</v>
      </c>
      <c r="O4070" s="19">
        <v>52394</v>
      </c>
      <c r="P4070" s="229">
        <v>45631.674305555556</v>
      </c>
      <c r="Q4070" s="19">
        <v>52.393999999999998</v>
      </c>
      <c r="R4070" s="19" t="s">
        <v>43</v>
      </c>
      <c r="S4070" s="62" t="s">
        <v>298</v>
      </c>
    </row>
    <row r="4071" spans="1:19" x14ac:dyDescent="0.25">
      <c r="A4071" s="62" t="s">
        <v>298</v>
      </c>
      <c r="B4071" s="19">
        <v>39262196</v>
      </c>
      <c r="C4071" s="19" t="s">
        <v>7596</v>
      </c>
      <c r="D4071" s="19">
        <v>377308</v>
      </c>
      <c r="E4071" s="19">
        <v>4595714</v>
      </c>
      <c r="F4071" s="19">
        <v>42</v>
      </c>
      <c r="G4071" s="36">
        <v>45631</v>
      </c>
      <c r="H4071" s="19">
        <v>0</v>
      </c>
      <c r="I4071" s="19">
        <v>0</v>
      </c>
      <c r="J4071" s="19">
        <v>1934</v>
      </c>
      <c r="K4071" s="19" t="s">
        <v>160</v>
      </c>
      <c r="L4071" s="19">
        <v>1</v>
      </c>
      <c r="O4071" s="19">
        <v>909326</v>
      </c>
      <c r="P4071" s="229">
        <v>45631.68482638889</v>
      </c>
      <c r="Q4071" s="19">
        <v>909.32600000000002</v>
      </c>
      <c r="R4071" s="19" t="s">
        <v>43</v>
      </c>
      <c r="S4071" s="62" t="s">
        <v>298</v>
      </c>
    </row>
    <row r="4072" spans="1:19" x14ac:dyDescent="0.25">
      <c r="A4072" s="62" t="s">
        <v>298</v>
      </c>
      <c r="B4072" s="19">
        <v>39262196</v>
      </c>
      <c r="C4072" s="19" t="s">
        <v>7596</v>
      </c>
      <c r="D4072" s="19">
        <v>377308</v>
      </c>
      <c r="E4072" s="19">
        <v>4595714</v>
      </c>
      <c r="F4072" s="19">
        <v>43</v>
      </c>
      <c r="G4072" s="36">
        <v>45631</v>
      </c>
      <c r="H4072" s="19">
        <v>0</v>
      </c>
      <c r="I4072" s="19">
        <v>1</v>
      </c>
      <c r="J4072" s="19">
        <v>0</v>
      </c>
      <c r="L4072" s="19">
        <v>1</v>
      </c>
      <c r="O4072" s="19">
        <v>777957</v>
      </c>
      <c r="P4072" s="229">
        <v>45631.693831018521</v>
      </c>
      <c r="Q4072" s="19">
        <v>777.95699999999999</v>
      </c>
      <c r="R4072" s="19" t="s">
        <v>43</v>
      </c>
      <c r="S4072" s="62" t="s">
        <v>298</v>
      </c>
    </row>
    <row r="4073" spans="1:19" x14ac:dyDescent="0.25">
      <c r="A4073" s="62" t="s">
        <v>298</v>
      </c>
      <c r="B4073" s="19">
        <v>39262196</v>
      </c>
      <c r="C4073" s="19" t="s">
        <v>7596</v>
      </c>
      <c r="D4073" s="19">
        <v>377308</v>
      </c>
      <c r="E4073" s="19">
        <v>4595714</v>
      </c>
      <c r="F4073" s="19">
        <v>44</v>
      </c>
      <c r="G4073" s="36">
        <v>45631</v>
      </c>
      <c r="H4073" s="19">
        <v>0</v>
      </c>
      <c r="I4073" s="19">
        <v>0</v>
      </c>
      <c r="J4073" s="19">
        <v>-3</v>
      </c>
      <c r="K4073" s="19" t="s">
        <v>185</v>
      </c>
      <c r="L4073" s="19">
        <v>1</v>
      </c>
      <c r="O4073" s="19">
        <v>10457</v>
      </c>
      <c r="P4073" s="229">
        <v>45631.693958333337</v>
      </c>
      <c r="Q4073" s="19">
        <v>10.457000000000001</v>
      </c>
      <c r="R4073" s="19" t="s">
        <v>43</v>
      </c>
      <c r="S4073" s="62" t="s">
        <v>298</v>
      </c>
    </row>
    <row r="4074" spans="1:19" x14ac:dyDescent="0.25">
      <c r="A4074" s="62" t="s">
        <v>298</v>
      </c>
      <c r="B4074" s="19">
        <v>39262196</v>
      </c>
      <c r="C4074" s="19" t="s">
        <v>7596</v>
      </c>
      <c r="D4074" s="19">
        <v>377308</v>
      </c>
      <c r="E4074" s="19">
        <v>4595714</v>
      </c>
      <c r="F4074" s="19">
        <v>45</v>
      </c>
      <c r="G4074" s="36">
        <v>45631</v>
      </c>
      <c r="H4074" s="19">
        <v>1</v>
      </c>
      <c r="I4074" s="19">
        <v>0</v>
      </c>
      <c r="J4074" s="19">
        <v>0</v>
      </c>
      <c r="L4074" s="19">
        <v>1</v>
      </c>
      <c r="M4074" s="19">
        <v>4010427</v>
      </c>
      <c r="N4074" s="19" t="s">
        <v>215</v>
      </c>
      <c r="O4074" s="19">
        <v>252420</v>
      </c>
      <c r="P4074" s="229">
        <v>45631.696875000001</v>
      </c>
      <c r="Q4074" s="19">
        <v>252.42</v>
      </c>
      <c r="R4074" s="19" t="s">
        <v>43</v>
      </c>
      <c r="S4074" s="62" t="s">
        <v>298</v>
      </c>
    </row>
    <row r="4075" spans="1:19" x14ac:dyDescent="0.25">
      <c r="A4075" s="62" t="s">
        <v>298</v>
      </c>
      <c r="B4075" s="19">
        <v>39262196</v>
      </c>
      <c r="C4075" s="19" t="s">
        <v>7596</v>
      </c>
      <c r="D4075" s="19">
        <v>377308</v>
      </c>
      <c r="E4075" s="19">
        <v>4595714</v>
      </c>
      <c r="F4075" s="19">
        <v>46</v>
      </c>
      <c r="G4075" s="36">
        <v>45631</v>
      </c>
      <c r="H4075" s="19">
        <v>0</v>
      </c>
      <c r="I4075" s="19">
        <v>0</v>
      </c>
      <c r="J4075" s="19">
        <v>1938</v>
      </c>
      <c r="K4075" s="19" t="s">
        <v>163</v>
      </c>
      <c r="L4075" s="19">
        <v>1</v>
      </c>
      <c r="M4075" s="19">
        <v>4010427</v>
      </c>
      <c r="N4075" s="19" t="s">
        <v>215</v>
      </c>
      <c r="O4075" s="19">
        <v>3150</v>
      </c>
      <c r="P4075" s="229">
        <v>45631.696909722225</v>
      </c>
      <c r="Q4075" s="19">
        <v>3.15</v>
      </c>
      <c r="R4075" s="19" t="s">
        <v>43</v>
      </c>
      <c r="S4075" s="62" t="s">
        <v>298</v>
      </c>
    </row>
    <row r="4076" spans="1:19" x14ac:dyDescent="0.25">
      <c r="A4076" s="62" t="s">
        <v>298</v>
      </c>
      <c r="B4076" s="19">
        <v>39262196</v>
      </c>
      <c r="C4076" s="19" t="s">
        <v>7596</v>
      </c>
      <c r="D4076" s="19">
        <v>377308</v>
      </c>
      <c r="E4076" s="19">
        <v>4595714</v>
      </c>
      <c r="F4076" s="19">
        <v>47</v>
      </c>
      <c r="G4076" s="36">
        <v>45631</v>
      </c>
      <c r="H4076" s="19">
        <v>0</v>
      </c>
      <c r="I4076" s="19">
        <v>0</v>
      </c>
      <c r="J4076" s="19">
        <v>1932</v>
      </c>
      <c r="K4076" s="19" t="s">
        <v>173</v>
      </c>
      <c r="L4076" s="19">
        <v>1</v>
      </c>
      <c r="O4076" s="19">
        <v>167423</v>
      </c>
      <c r="P4076" s="229">
        <v>45631.698854166665</v>
      </c>
      <c r="Q4076" s="19">
        <v>167.423</v>
      </c>
      <c r="R4076" s="19" t="s">
        <v>43</v>
      </c>
      <c r="S4076" s="62" t="s">
        <v>298</v>
      </c>
    </row>
    <row r="4077" spans="1:19" x14ac:dyDescent="0.25">
      <c r="A4077" s="62" t="s">
        <v>298</v>
      </c>
      <c r="B4077" s="19">
        <v>39262196</v>
      </c>
      <c r="C4077" s="19" t="s">
        <v>7596</v>
      </c>
      <c r="D4077" s="19">
        <v>377308</v>
      </c>
      <c r="E4077" s="19">
        <v>4595714</v>
      </c>
      <c r="F4077" s="19">
        <v>48</v>
      </c>
      <c r="G4077" s="36">
        <v>45631</v>
      </c>
      <c r="H4077" s="19">
        <v>0</v>
      </c>
      <c r="I4077" s="19">
        <v>1</v>
      </c>
      <c r="J4077" s="19">
        <v>0</v>
      </c>
      <c r="L4077" s="19">
        <v>1</v>
      </c>
      <c r="O4077" s="19">
        <v>517900</v>
      </c>
      <c r="P4077" s="229">
        <v>45631.704837962963</v>
      </c>
      <c r="Q4077" s="19">
        <v>517.9</v>
      </c>
      <c r="R4077" s="19" t="s">
        <v>43</v>
      </c>
      <c r="S4077" s="62" t="s">
        <v>298</v>
      </c>
    </row>
    <row r="4078" spans="1:19" x14ac:dyDescent="0.25">
      <c r="A4078" s="62" t="s">
        <v>298</v>
      </c>
      <c r="B4078" s="19">
        <v>39262196</v>
      </c>
      <c r="C4078" s="19" t="s">
        <v>7596</v>
      </c>
      <c r="D4078" s="19">
        <v>377308</v>
      </c>
      <c r="E4078" s="19">
        <v>4595714</v>
      </c>
      <c r="F4078" s="19">
        <v>49</v>
      </c>
      <c r="G4078" s="36">
        <v>45631</v>
      </c>
      <c r="H4078" s="19">
        <v>0</v>
      </c>
      <c r="I4078" s="19">
        <v>0</v>
      </c>
      <c r="J4078" s="19">
        <v>1931</v>
      </c>
      <c r="K4078" s="19" t="s">
        <v>168</v>
      </c>
      <c r="L4078" s="19">
        <v>1</v>
      </c>
      <c r="O4078" s="19">
        <v>527703</v>
      </c>
      <c r="P4078" s="229">
        <v>45631.710949074077</v>
      </c>
      <c r="Q4078" s="19">
        <v>527.70299999999997</v>
      </c>
      <c r="R4078" s="19" t="s">
        <v>43</v>
      </c>
      <c r="S4078" s="62" t="s">
        <v>298</v>
      </c>
    </row>
    <row r="4079" spans="1:19" x14ac:dyDescent="0.25">
      <c r="A4079" s="62" t="s">
        <v>298</v>
      </c>
      <c r="B4079" s="19">
        <v>39262196</v>
      </c>
      <c r="C4079" s="19" t="s">
        <v>7596</v>
      </c>
      <c r="D4079" s="19">
        <v>377308</v>
      </c>
      <c r="E4079" s="19">
        <v>4595714</v>
      </c>
      <c r="F4079" s="19">
        <v>50</v>
      </c>
      <c r="G4079" s="36">
        <v>45631</v>
      </c>
      <c r="H4079" s="19">
        <v>0</v>
      </c>
      <c r="I4079" s="19">
        <v>1</v>
      </c>
      <c r="J4079" s="19">
        <v>0</v>
      </c>
      <c r="L4079" s="19">
        <v>1</v>
      </c>
      <c r="O4079" s="19">
        <v>3605244</v>
      </c>
      <c r="P4079" s="229">
        <v>45631.75267361111</v>
      </c>
      <c r="Q4079" s="19">
        <v>3605.2440000000001</v>
      </c>
      <c r="R4079" s="19" t="s">
        <v>43</v>
      </c>
      <c r="S4079" s="62" t="s">
        <v>298</v>
      </c>
    </row>
    <row r="4080" spans="1:19" x14ac:dyDescent="0.25">
      <c r="A4080" s="62" t="s">
        <v>298</v>
      </c>
      <c r="B4080" s="19">
        <v>39262196</v>
      </c>
      <c r="C4080" s="19" t="s">
        <v>7596</v>
      </c>
      <c r="D4080" s="19">
        <v>377308</v>
      </c>
      <c r="E4080" s="19">
        <v>4595714</v>
      </c>
      <c r="F4080" s="19">
        <v>51</v>
      </c>
      <c r="G4080" s="36">
        <v>45631</v>
      </c>
      <c r="H4080" s="19">
        <v>0</v>
      </c>
      <c r="I4080" s="19">
        <v>0</v>
      </c>
      <c r="J4080" s="19">
        <v>0</v>
      </c>
      <c r="L4080" s="19">
        <v>2</v>
      </c>
      <c r="O4080" s="19">
        <v>0</v>
      </c>
      <c r="P4080" s="229">
        <v>45631.75267361111</v>
      </c>
      <c r="Q4080" s="19">
        <v>0</v>
      </c>
      <c r="R4080" s="19" t="s">
        <v>43</v>
      </c>
      <c r="S4080" s="62" t="s">
        <v>298</v>
      </c>
    </row>
    <row r="4081" spans="1:19" x14ac:dyDescent="0.25">
      <c r="A4081" s="19" t="s">
        <v>298</v>
      </c>
      <c r="B4081" s="19">
        <v>39262196</v>
      </c>
      <c r="C4081" s="19" t="s">
        <v>7596</v>
      </c>
      <c r="D4081" s="19">
        <v>377308</v>
      </c>
      <c r="E4081" s="19">
        <v>4595714</v>
      </c>
      <c r="F4081" s="19">
        <v>1</v>
      </c>
      <c r="G4081" s="36">
        <v>45632</v>
      </c>
      <c r="H4081" s="19">
        <v>0</v>
      </c>
      <c r="I4081" s="19">
        <v>0</v>
      </c>
      <c r="J4081" s="19">
        <v>0</v>
      </c>
      <c r="L4081" s="19">
        <v>0</v>
      </c>
      <c r="O4081" s="19">
        <v>4</v>
      </c>
      <c r="P4081" s="229">
        <v>45632.371493055558</v>
      </c>
      <c r="Q4081" s="19">
        <v>4.0000000000000001E-3</v>
      </c>
      <c r="R4081" s="19" t="s">
        <v>43</v>
      </c>
      <c r="S4081" s="19" t="s">
        <v>298</v>
      </c>
    </row>
    <row r="4082" spans="1:19" x14ac:dyDescent="0.25">
      <c r="A4082" s="19" t="s">
        <v>298</v>
      </c>
      <c r="B4082" s="19">
        <v>39262196</v>
      </c>
      <c r="C4082" s="19" t="s">
        <v>7596</v>
      </c>
      <c r="D4082" s="19">
        <v>377308</v>
      </c>
      <c r="E4082" s="19">
        <v>4595714</v>
      </c>
      <c r="F4082" s="19">
        <v>2</v>
      </c>
      <c r="G4082" s="36">
        <v>45632</v>
      </c>
      <c r="H4082" s="19">
        <v>0</v>
      </c>
      <c r="I4082" s="19">
        <v>0</v>
      </c>
      <c r="J4082" s="19">
        <v>0</v>
      </c>
      <c r="L4082" s="19">
        <v>1</v>
      </c>
      <c r="O4082" s="19">
        <v>10383</v>
      </c>
      <c r="P4082" s="229">
        <v>45632.371620370373</v>
      </c>
      <c r="Q4082" s="19">
        <v>10.382999999999999</v>
      </c>
      <c r="R4082" s="19" t="s">
        <v>43</v>
      </c>
      <c r="S4082" s="19" t="s">
        <v>298</v>
      </c>
    </row>
    <row r="4083" spans="1:19" x14ac:dyDescent="0.25">
      <c r="A4083" s="19" t="s">
        <v>298</v>
      </c>
      <c r="B4083" s="19">
        <v>39262196</v>
      </c>
      <c r="C4083" s="19" t="s">
        <v>7596</v>
      </c>
      <c r="D4083" s="19">
        <v>377308</v>
      </c>
      <c r="E4083" s="19">
        <v>4595714</v>
      </c>
      <c r="F4083" s="19">
        <v>3</v>
      </c>
      <c r="G4083" s="36">
        <v>45632</v>
      </c>
      <c r="H4083" s="19">
        <v>0</v>
      </c>
      <c r="I4083" s="19">
        <v>1</v>
      </c>
      <c r="J4083" s="19">
        <v>0</v>
      </c>
      <c r="L4083" s="19">
        <v>1</v>
      </c>
      <c r="O4083" s="19">
        <v>370463</v>
      </c>
      <c r="P4083" s="229">
        <v>45632.375902777778</v>
      </c>
      <c r="Q4083" s="19">
        <v>370.46300000000002</v>
      </c>
      <c r="R4083" s="19" t="s">
        <v>43</v>
      </c>
      <c r="S4083" s="19" t="s">
        <v>298</v>
      </c>
    </row>
    <row r="4084" spans="1:19" x14ac:dyDescent="0.25">
      <c r="A4084" s="19" t="s">
        <v>298</v>
      </c>
      <c r="B4084" s="19">
        <v>39262196</v>
      </c>
      <c r="C4084" s="19" t="s">
        <v>7596</v>
      </c>
      <c r="D4084" s="19">
        <v>377308</v>
      </c>
      <c r="E4084" s="19">
        <v>4595714</v>
      </c>
      <c r="F4084" s="19">
        <v>4</v>
      </c>
      <c r="G4084" s="36">
        <v>45632</v>
      </c>
      <c r="H4084" s="19">
        <v>0</v>
      </c>
      <c r="I4084" s="19">
        <v>0</v>
      </c>
      <c r="J4084" s="19">
        <v>1936</v>
      </c>
      <c r="K4084" s="19" t="s">
        <v>164</v>
      </c>
      <c r="L4084" s="19">
        <v>1</v>
      </c>
      <c r="O4084" s="19">
        <v>3179694</v>
      </c>
      <c r="P4084" s="229">
        <v>45632.412708333337</v>
      </c>
      <c r="Q4084" s="19">
        <v>3179.694</v>
      </c>
      <c r="R4084" s="19" t="s">
        <v>43</v>
      </c>
      <c r="S4084" s="19" t="s">
        <v>298</v>
      </c>
    </row>
    <row r="4085" spans="1:19" x14ac:dyDescent="0.25">
      <c r="A4085" s="19" t="s">
        <v>298</v>
      </c>
      <c r="B4085" s="19">
        <v>39262196</v>
      </c>
      <c r="C4085" s="19" t="s">
        <v>7596</v>
      </c>
      <c r="D4085" s="19">
        <v>377308</v>
      </c>
      <c r="E4085" s="19">
        <v>4595714</v>
      </c>
      <c r="F4085" s="19">
        <v>5</v>
      </c>
      <c r="G4085" s="36">
        <v>45632</v>
      </c>
      <c r="H4085" s="19">
        <v>0</v>
      </c>
      <c r="I4085" s="19">
        <v>1</v>
      </c>
      <c r="J4085" s="19">
        <v>0</v>
      </c>
      <c r="L4085" s="19">
        <v>1</v>
      </c>
      <c r="O4085" s="19">
        <v>492063</v>
      </c>
      <c r="P4085" s="229">
        <v>45632.418402777781</v>
      </c>
      <c r="Q4085" s="19">
        <v>492.06299999999999</v>
      </c>
      <c r="R4085" s="19" t="s">
        <v>43</v>
      </c>
      <c r="S4085" s="19" t="s">
        <v>298</v>
      </c>
    </row>
    <row r="4086" spans="1:19" x14ac:dyDescent="0.25">
      <c r="A4086" s="19" t="s">
        <v>298</v>
      </c>
      <c r="B4086" s="19">
        <v>39262196</v>
      </c>
      <c r="C4086" s="19" t="s">
        <v>7596</v>
      </c>
      <c r="D4086" s="19">
        <v>377308</v>
      </c>
      <c r="E4086" s="19">
        <v>4595714</v>
      </c>
      <c r="F4086" s="19">
        <v>6</v>
      </c>
      <c r="G4086" s="36">
        <v>45632</v>
      </c>
      <c r="H4086" s="19">
        <v>0</v>
      </c>
      <c r="I4086" s="19">
        <v>0</v>
      </c>
      <c r="J4086" s="19">
        <v>-3</v>
      </c>
      <c r="K4086" s="19" t="s">
        <v>185</v>
      </c>
      <c r="L4086" s="19">
        <v>1</v>
      </c>
      <c r="O4086" s="19">
        <v>10713</v>
      </c>
      <c r="P4086" s="229">
        <v>45632.418530092589</v>
      </c>
      <c r="Q4086" s="19">
        <v>10.712999999999999</v>
      </c>
      <c r="R4086" s="19" t="s">
        <v>43</v>
      </c>
      <c r="S4086" s="19" t="s">
        <v>298</v>
      </c>
    </row>
    <row r="4087" spans="1:19" x14ac:dyDescent="0.25">
      <c r="A4087" s="19" t="s">
        <v>298</v>
      </c>
      <c r="B4087" s="19">
        <v>39262196</v>
      </c>
      <c r="C4087" s="19" t="s">
        <v>7596</v>
      </c>
      <c r="D4087" s="19">
        <v>377308</v>
      </c>
      <c r="E4087" s="19">
        <v>4595714</v>
      </c>
      <c r="F4087" s="19">
        <v>7</v>
      </c>
      <c r="G4087" s="36">
        <v>45632</v>
      </c>
      <c r="H4087" s="19">
        <v>1</v>
      </c>
      <c r="I4087" s="19">
        <v>0</v>
      </c>
      <c r="J4087" s="19">
        <v>0</v>
      </c>
      <c r="L4087" s="19">
        <v>1</v>
      </c>
      <c r="M4087" s="19">
        <v>4010427</v>
      </c>
      <c r="N4087" s="19" t="s">
        <v>215</v>
      </c>
      <c r="O4087" s="19">
        <v>87677</v>
      </c>
      <c r="P4087" s="229">
        <v>45632.419537037036</v>
      </c>
      <c r="Q4087" s="19">
        <v>87.677000000000007</v>
      </c>
      <c r="R4087" s="19" t="s">
        <v>43</v>
      </c>
      <c r="S4087" s="19" t="s">
        <v>298</v>
      </c>
    </row>
    <row r="4088" spans="1:19" x14ac:dyDescent="0.25">
      <c r="A4088" s="19" t="s">
        <v>298</v>
      </c>
      <c r="B4088" s="19">
        <v>39262196</v>
      </c>
      <c r="C4088" s="19" t="s">
        <v>7596</v>
      </c>
      <c r="D4088" s="19">
        <v>377308</v>
      </c>
      <c r="E4088" s="19">
        <v>4595714</v>
      </c>
      <c r="F4088" s="19">
        <v>8</v>
      </c>
      <c r="G4088" s="36">
        <v>45632</v>
      </c>
      <c r="H4088" s="19">
        <v>0</v>
      </c>
      <c r="I4088" s="19">
        <v>0</v>
      </c>
      <c r="J4088" s="19">
        <v>1938</v>
      </c>
      <c r="K4088" s="19" t="s">
        <v>163</v>
      </c>
      <c r="L4088" s="19">
        <v>1</v>
      </c>
      <c r="M4088" s="19">
        <v>4010427</v>
      </c>
      <c r="N4088" s="19" t="s">
        <v>215</v>
      </c>
      <c r="O4088" s="19">
        <v>10473</v>
      </c>
      <c r="P4088" s="229">
        <v>45632.419664351852</v>
      </c>
      <c r="Q4088" s="19">
        <v>10.473000000000001</v>
      </c>
      <c r="R4088" s="19" t="s">
        <v>43</v>
      </c>
      <c r="S4088" s="19" t="s">
        <v>298</v>
      </c>
    </row>
    <row r="4089" spans="1:19" x14ac:dyDescent="0.25">
      <c r="A4089" s="19" t="s">
        <v>298</v>
      </c>
      <c r="B4089" s="19">
        <v>39262196</v>
      </c>
      <c r="C4089" s="19" t="s">
        <v>7596</v>
      </c>
      <c r="D4089" s="19">
        <v>377308</v>
      </c>
      <c r="E4089" s="19">
        <v>4595714</v>
      </c>
      <c r="F4089" s="19">
        <v>9</v>
      </c>
      <c r="G4089" s="36">
        <v>45632</v>
      </c>
      <c r="H4089" s="19">
        <v>0</v>
      </c>
      <c r="I4089" s="19">
        <v>1</v>
      </c>
      <c r="J4089" s="19">
        <v>0</v>
      </c>
      <c r="L4089" s="19">
        <v>1</v>
      </c>
      <c r="O4089" s="19">
        <v>21390</v>
      </c>
      <c r="P4089" s="229">
        <v>45632.419907407406</v>
      </c>
      <c r="Q4089" s="19">
        <v>21.39</v>
      </c>
      <c r="R4089" s="19" t="s">
        <v>43</v>
      </c>
      <c r="S4089" s="19" t="s">
        <v>298</v>
      </c>
    </row>
    <row r="4090" spans="1:19" x14ac:dyDescent="0.25">
      <c r="A4090" s="19" t="s">
        <v>298</v>
      </c>
      <c r="B4090" s="19">
        <v>39262196</v>
      </c>
      <c r="C4090" s="19" t="s">
        <v>7596</v>
      </c>
      <c r="D4090" s="19">
        <v>377308</v>
      </c>
      <c r="E4090" s="19">
        <v>4595714</v>
      </c>
      <c r="F4090" s="19">
        <v>10</v>
      </c>
      <c r="G4090" s="36">
        <v>45632</v>
      </c>
      <c r="H4090" s="19">
        <v>0</v>
      </c>
      <c r="I4090" s="19">
        <v>0</v>
      </c>
      <c r="J4090" s="19">
        <v>1937</v>
      </c>
      <c r="K4090" s="19" t="s">
        <v>169</v>
      </c>
      <c r="L4090" s="19">
        <v>1</v>
      </c>
      <c r="O4090" s="19">
        <v>9780</v>
      </c>
      <c r="P4090" s="229">
        <v>45632.420023148145</v>
      </c>
      <c r="Q4090" s="19">
        <v>9.7799999999999994</v>
      </c>
      <c r="R4090" s="19" t="s">
        <v>43</v>
      </c>
      <c r="S4090" s="19" t="s">
        <v>298</v>
      </c>
    </row>
    <row r="4091" spans="1:19" x14ac:dyDescent="0.25">
      <c r="A4091" s="19" t="s">
        <v>298</v>
      </c>
      <c r="B4091" s="19">
        <v>39262196</v>
      </c>
      <c r="C4091" s="19" t="s">
        <v>7596</v>
      </c>
      <c r="D4091" s="19">
        <v>377308</v>
      </c>
      <c r="E4091" s="19">
        <v>4595714</v>
      </c>
      <c r="F4091" s="19">
        <v>11</v>
      </c>
      <c r="G4091" s="36">
        <v>45632</v>
      </c>
      <c r="H4091" s="19">
        <v>0</v>
      </c>
      <c r="I4091" s="19">
        <v>1</v>
      </c>
      <c r="J4091" s="19">
        <v>0</v>
      </c>
      <c r="L4091" s="19">
        <v>1</v>
      </c>
      <c r="O4091" s="19">
        <v>774624</v>
      </c>
      <c r="P4091" s="229">
        <v>45632.428993055553</v>
      </c>
      <c r="Q4091" s="19">
        <v>774.62400000000002</v>
      </c>
      <c r="R4091" s="19" t="s">
        <v>43</v>
      </c>
      <c r="S4091" s="19" t="s">
        <v>298</v>
      </c>
    </row>
    <row r="4092" spans="1:19" x14ac:dyDescent="0.25">
      <c r="A4092" s="19" t="s">
        <v>298</v>
      </c>
      <c r="B4092" s="19">
        <v>39262196</v>
      </c>
      <c r="C4092" s="19" t="s">
        <v>7596</v>
      </c>
      <c r="D4092" s="19">
        <v>377308</v>
      </c>
      <c r="E4092" s="19">
        <v>4595714</v>
      </c>
      <c r="F4092" s="19">
        <v>12</v>
      </c>
      <c r="G4092" s="36">
        <v>45632</v>
      </c>
      <c r="H4092" s="19">
        <v>0</v>
      </c>
      <c r="I4092" s="19">
        <v>0</v>
      </c>
      <c r="J4092" s="19">
        <v>-3</v>
      </c>
      <c r="K4092" s="19" t="s">
        <v>185</v>
      </c>
      <c r="L4092" s="19">
        <v>1</v>
      </c>
      <c r="O4092" s="19">
        <v>9650</v>
      </c>
      <c r="P4092" s="229">
        <v>45632.429097222222</v>
      </c>
      <c r="Q4092" s="19">
        <v>9.65</v>
      </c>
      <c r="R4092" s="19" t="s">
        <v>43</v>
      </c>
      <c r="S4092" s="19" t="s">
        <v>298</v>
      </c>
    </row>
    <row r="4093" spans="1:19" x14ac:dyDescent="0.25">
      <c r="A4093" s="19" t="s">
        <v>298</v>
      </c>
      <c r="B4093" s="19">
        <v>39262196</v>
      </c>
      <c r="C4093" s="19" t="s">
        <v>7596</v>
      </c>
      <c r="D4093" s="19">
        <v>377308</v>
      </c>
      <c r="E4093" s="19">
        <v>4595714</v>
      </c>
      <c r="F4093" s="19">
        <v>13</v>
      </c>
      <c r="G4093" s="36">
        <v>45632</v>
      </c>
      <c r="H4093" s="19">
        <v>1</v>
      </c>
      <c r="I4093" s="19">
        <v>0</v>
      </c>
      <c r="J4093" s="19">
        <v>0</v>
      </c>
      <c r="L4093" s="19">
        <v>1</v>
      </c>
      <c r="M4093" s="19">
        <v>4010427</v>
      </c>
      <c r="N4093" s="19" t="s">
        <v>215</v>
      </c>
      <c r="O4093" s="19">
        <v>218340</v>
      </c>
      <c r="P4093" s="229">
        <v>45632.431631944448</v>
      </c>
      <c r="Q4093" s="19">
        <v>218.34</v>
      </c>
      <c r="R4093" s="19" t="s">
        <v>43</v>
      </c>
      <c r="S4093" s="19" t="s">
        <v>298</v>
      </c>
    </row>
    <row r="4094" spans="1:19" x14ac:dyDescent="0.25">
      <c r="A4094" s="19" t="s">
        <v>298</v>
      </c>
      <c r="B4094" s="19">
        <v>39262196</v>
      </c>
      <c r="C4094" s="19" t="s">
        <v>7596</v>
      </c>
      <c r="D4094" s="19">
        <v>377308</v>
      </c>
      <c r="E4094" s="19">
        <v>4595714</v>
      </c>
      <c r="F4094" s="19">
        <v>14</v>
      </c>
      <c r="G4094" s="36">
        <v>45632</v>
      </c>
      <c r="H4094" s="19">
        <v>0</v>
      </c>
      <c r="I4094" s="19">
        <v>0</v>
      </c>
      <c r="J4094" s="19">
        <v>1938</v>
      </c>
      <c r="K4094" s="19" t="s">
        <v>163</v>
      </c>
      <c r="L4094" s="19">
        <v>1</v>
      </c>
      <c r="M4094" s="19">
        <v>4010427</v>
      </c>
      <c r="N4094" s="19" t="s">
        <v>215</v>
      </c>
      <c r="O4094" s="19">
        <v>8456</v>
      </c>
      <c r="P4094" s="229">
        <v>45632.43172453704</v>
      </c>
      <c r="Q4094" s="19">
        <v>8.4559999999999995</v>
      </c>
      <c r="R4094" s="19" t="s">
        <v>43</v>
      </c>
      <c r="S4094" s="19" t="s">
        <v>298</v>
      </c>
    </row>
    <row r="4095" spans="1:19" x14ac:dyDescent="0.25">
      <c r="A4095" s="19" t="s">
        <v>298</v>
      </c>
      <c r="B4095" s="19">
        <v>39262196</v>
      </c>
      <c r="C4095" s="19" t="s">
        <v>7596</v>
      </c>
      <c r="D4095" s="19">
        <v>377308</v>
      </c>
      <c r="E4095" s="19">
        <v>4595714</v>
      </c>
      <c r="F4095" s="19">
        <v>15</v>
      </c>
      <c r="G4095" s="36">
        <v>45632</v>
      </c>
      <c r="H4095" s="19">
        <v>0</v>
      </c>
      <c r="I4095" s="19">
        <v>0</v>
      </c>
      <c r="J4095" s="19">
        <v>1932</v>
      </c>
      <c r="K4095" s="19" t="s">
        <v>173</v>
      </c>
      <c r="L4095" s="19">
        <v>1</v>
      </c>
      <c r="O4095" s="19">
        <v>165054</v>
      </c>
      <c r="P4095" s="229">
        <v>45632.433634259258</v>
      </c>
      <c r="Q4095" s="19">
        <v>165.054</v>
      </c>
      <c r="R4095" s="19" t="s">
        <v>43</v>
      </c>
      <c r="S4095" s="19" t="s">
        <v>298</v>
      </c>
    </row>
    <row r="4096" spans="1:19" x14ac:dyDescent="0.25">
      <c r="A4096" s="19" t="s">
        <v>298</v>
      </c>
      <c r="B4096" s="19">
        <v>39262196</v>
      </c>
      <c r="C4096" s="19" t="s">
        <v>7596</v>
      </c>
      <c r="D4096" s="19">
        <v>377308</v>
      </c>
      <c r="E4096" s="19">
        <v>4595714</v>
      </c>
      <c r="F4096" s="19">
        <v>16</v>
      </c>
      <c r="G4096" s="36">
        <v>45632</v>
      </c>
      <c r="H4096" s="19">
        <v>0</v>
      </c>
      <c r="I4096" s="19">
        <v>1</v>
      </c>
      <c r="J4096" s="19">
        <v>0</v>
      </c>
      <c r="L4096" s="19">
        <v>1</v>
      </c>
      <c r="O4096" s="19">
        <v>1287166</v>
      </c>
      <c r="P4096" s="229">
        <v>45632.448530092595</v>
      </c>
      <c r="Q4096" s="19">
        <v>1287.1659999999999</v>
      </c>
      <c r="R4096" s="19" t="s">
        <v>43</v>
      </c>
      <c r="S4096" s="19" t="s">
        <v>298</v>
      </c>
    </row>
    <row r="4097" spans="1:19" x14ac:dyDescent="0.25">
      <c r="A4097" s="19" t="s">
        <v>298</v>
      </c>
      <c r="B4097" s="19">
        <v>39262196</v>
      </c>
      <c r="C4097" s="19" t="s">
        <v>7596</v>
      </c>
      <c r="D4097" s="19">
        <v>377308</v>
      </c>
      <c r="E4097" s="19">
        <v>4595714</v>
      </c>
      <c r="F4097" s="19">
        <v>17</v>
      </c>
      <c r="G4097" s="36">
        <v>45632</v>
      </c>
      <c r="H4097" s="19">
        <v>0</v>
      </c>
      <c r="I4097" s="19">
        <v>0</v>
      </c>
      <c r="J4097" s="19">
        <v>-3</v>
      </c>
      <c r="K4097" s="19" t="s">
        <v>185</v>
      </c>
      <c r="L4097" s="19">
        <v>1</v>
      </c>
      <c r="O4097" s="19">
        <v>10147</v>
      </c>
      <c r="P4097" s="229">
        <v>45632.448645833334</v>
      </c>
      <c r="Q4097" s="19">
        <v>10.147</v>
      </c>
      <c r="R4097" s="19" t="s">
        <v>43</v>
      </c>
      <c r="S4097" s="19" t="s">
        <v>298</v>
      </c>
    </row>
    <row r="4098" spans="1:19" x14ac:dyDescent="0.25">
      <c r="A4098" s="19" t="s">
        <v>298</v>
      </c>
      <c r="B4098" s="19">
        <v>39262196</v>
      </c>
      <c r="C4098" s="19" t="s">
        <v>7596</v>
      </c>
      <c r="D4098" s="19">
        <v>377308</v>
      </c>
      <c r="E4098" s="19">
        <v>4595714</v>
      </c>
      <c r="F4098" s="19">
        <v>18</v>
      </c>
      <c r="G4098" s="36">
        <v>45632</v>
      </c>
      <c r="H4098" s="19">
        <v>1</v>
      </c>
      <c r="I4098" s="19">
        <v>0</v>
      </c>
      <c r="J4098" s="19">
        <v>0</v>
      </c>
      <c r="L4098" s="19">
        <v>1</v>
      </c>
      <c r="M4098" s="19">
        <v>4010427</v>
      </c>
      <c r="N4098" s="19" t="s">
        <v>215</v>
      </c>
      <c r="O4098" s="19">
        <v>317853</v>
      </c>
      <c r="P4098" s="229">
        <v>45632.452326388891</v>
      </c>
      <c r="Q4098" s="19">
        <v>317.85300000000001</v>
      </c>
      <c r="R4098" s="19" t="s">
        <v>43</v>
      </c>
      <c r="S4098" s="19" t="s">
        <v>298</v>
      </c>
    </row>
    <row r="4099" spans="1:19" x14ac:dyDescent="0.25">
      <c r="A4099" s="19" t="s">
        <v>298</v>
      </c>
      <c r="B4099" s="19">
        <v>39262196</v>
      </c>
      <c r="C4099" s="19" t="s">
        <v>7596</v>
      </c>
      <c r="D4099" s="19">
        <v>377308</v>
      </c>
      <c r="E4099" s="19">
        <v>4595714</v>
      </c>
      <c r="F4099" s="19">
        <v>19</v>
      </c>
      <c r="G4099" s="36">
        <v>45632</v>
      </c>
      <c r="H4099" s="19">
        <v>0</v>
      </c>
      <c r="I4099" s="19">
        <v>0</v>
      </c>
      <c r="J4099" s="19">
        <v>1938</v>
      </c>
      <c r="K4099" s="19" t="s">
        <v>163</v>
      </c>
      <c r="L4099" s="19">
        <v>1</v>
      </c>
      <c r="M4099" s="19">
        <v>4010427</v>
      </c>
      <c r="N4099" s="19" t="s">
        <v>215</v>
      </c>
      <c r="O4099" s="19">
        <v>4617</v>
      </c>
      <c r="P4099" s="229">
        <v>45632.452384259261</v>
      </c>
      <c r="Q4099" s="19">
        <v>4.617</v>
      </c>
      <c r="R4099" s="19" t="s">
        <v>43</v>
      </c>
      <c r="S4099" s="19" t="s">
        <v>298</v>
      </c>
    </row>
    <row r="4100" spans="1:19" x14ac:dyDescent="0.25">
      <c r="A4100" s="19" t="s">
        <v>298</v>
      </c>
      <c r="B4100" s="19">
        <v>39262196</v>
      </c>
      <c r="C4100" s="19" t="s">
        <v>7596</v>
      </c>
      <c r="D4100" s="19">
        <v>377308</v>
      </c>
      <c r="E4100" s="19">
        <v>4595714</v>
      </c>
      <c r="F4100" s="19">
        <v>20</v>
      </c>
      <c r="G4100" s="36">
        <v>45632</v>
      </c>
      <c r="H4100" s="19">
        <v>0</v>
      </c>
      <c r="I4100" s="19">
        <v>0</v>
      </c>
      <c r="J4100" s="19">
        <v>1932</v>
      </c>
      <c r="K4100" s="19" t="s">
        <v>173</v>
      </c>
      <c r="L4100" s="19">
        <v>1</v>
      </c>
      <c r="O4100" s="19">
        <v>2277</v>
      </c>
      <c r="P4100" s="229">
        <v>45632.452407407407</v>
      </c>
      <c r="Q4100" s="19">
        <v>2.2770000000000001</v>
      </c>
      <c r="R4100" s="19" t="s">
        <v>43</v>
      </c>
      <c r="S4100" s="19" t="s">
        <v>298</v>
      </c>
    </row>
    <row r="4101" spans="1:19" x14ac:dyDescent="0.25">
      <c r="A4101" s="19" t="s">
        <v>298</v>
      </c>
      <c r="B4101" s="19">
        <v>39262196</v>
      </c>
      <c r="C4101" s="19" t="s">
        <v>7596</v>
      </c>
      <c r="D4101" s="19">
        <v>377308</v>
      </c>
      <c r="E4101" s="19">
        <v>4595714</v>
      </c>
      <c r="F4101" s="19">
        <v>21</v>
      </c>
      <c r="G4101" s="36">
        <v>45632</v>
      </c>
      <c r="H4101" s="19">
        <v>0</v>
      </c>
      <c r="I4101" s="19">
        <v>1</v>
      </c>
      <c r="J4101" s="19">
        <v>0</v>
      </c>
      <c r="L4101" s="19">
        <v>1</v>
      </c>
      <c r="O4101" s="19">
        <v>701196</v>
      </c>
      <c r="P4101" s="229">
        <v>45632.460520833331</v>
      </c>
      <c r="Q4101" s="19">
        <v>701.19600000000003</v>
      </c>
      <c r="R4101" s="19" t="s">
        <v>43</v>
      </c>
      <c r="S4101" s="19" t="s">
        <v>298</v>
      </c>
    </row>
    <row r="4102" spans="1:19" x14ac:dyDescent="0.25">
      <c r="A4102" s="19" t="s">
        <v>298</v>
      </c>
      <c r="B4102" s="19">
        <v>39262196</v>
      </c>
      <c r="C4102" s="19" t="s">
        <v>7596</v>
      </c>
      <c r="D4102" s="19">
        <v>377308</v>
      </c>
      <c r="E4102" s="19">
        <v>4595714</v>
      </c>
      <c r="F4102" s="19">
        <v>22</v>
      </c>
      <c r="G4102" s="36">
        <v>45632</v>
      </c>
      <c r="H4102" s="19">
        <v>0</v>
      </c>
      <c r="I4102" s="19">
        <v>0</v>
      </c>
      <c r="J4102" s="19">
        <v>1934</v>
      </c>
      <c r="K4102" s="19" t="s">
        <v>160</v>
      </c>
      <c r="L4102" s="19">
        <v>1</v>
      </c>
      <c r="O4102" s="19">
        <v>909227</v>
      </c>
      <c r="P4102" s="229">
        <v>45632.471053240741</v>
      </c>
      <c r="Q4102" s="19">
        <v>909.22699999999998</v>
      </c>
      <c r="R4102" s="19" t="s">
        <v>43</v>
      </c>
      <c r="S4102" s="19" t="s">
        <v>298</v>
      </c>
    </row>
    <row r="4103" spans="1:19" x14ac:dyDescent="0.25">
      <c r="A4103" s="19" t="s">
        <v>298</v>
      </c>
      <c r="B4103" s="19">
        <v>39262196</v>
      </c>
      <c r="C4103" s="19" t="s">
        <v>7596</v>
      </c>
      <c r="D4103" s="19">
        <v>377308</v>
      </c>
      <c r="E4103" s="19">
        <v>4595714</v>
      </c>
      <c r="F4103" s="19">
        <v>23</v>
      </c>
      <c r="G4103" s="36">
        <v>45632</v>
      </c>
      <c r="H4103" s="19">
        <v>0</v>
      </c>
      <c r="I4103" s="19">
        <v>1</v>
      </c>
      <c r="J4103" s="19">
        <v>0</v>
      </c>
      <c r="L4103" s="19">
        <v>1</v>
      </c>
      <c r="O4103" s="19">
        <v>2494823</v>
      </c>
      <c r="P4103" s="229">
        <v>45632.499918981484</v>
      </c>
      <c r="Q4103" s="19">
        <v>2494.8229999999999</v>
      </c>
      <c r="R4103" s="19" t="s">
        <v>43</v>
      </c>
      <c r="S4103" s="19" t="s">
        <v>298</v>
      </c>
    </row>
    <row r="4104" spans="1:19" x14ac:dyDescent="0.25">
      <c r="A4104" s="19" t="s">
        <v>298</v>
      </c>
      <c r="B4104" s="19">
        <v>39262196</v>
      </c>
      <c r="C4104" s="19" t="s">
        <v>7596</v>
      </c>
      <c r="D4104" s="19">
        <v>377308</v>
      </c>
      <c r="E4104" s="19">
        <v>4595714</v>
      </c>
      <c r="F4104" s="19">
        <v>24</v>
      </c>
      <c r="G4104" s="36">
        <v>45632</v>
      </c>
      <c r="H4104" s="19">
        <v>1</v>
      </c>
      <c r="I4104" s="19">
        <v>0</v>
      </c>
      <c r="J4104" s="19">
        <v>0</v>
      </c>
      <c r="L4104" s="19">
        <v>1</v>
      </c>
      <c r="M4104" s="19">
        <v>431941</v>
      </c>
      <c r="N4104" s="19" t="s">
        <v>214</v>
      </c>
      <c r="O4104" s="19">
        <v>450630</v>
      </c>
      <c r="P4104" s="229">
        <v>45632.50513888889</v>
      </c>
      <c r="Q4104" s="19">
        <v>450.63</v>
      </c>
      <c r="R4104" s="19" t="s">
        <v>43</v>
      </c>
      <c r="S4104" s="19" t="s">
        <v>298</v>
      </c>
    </row>
    <row r="4105" spans="1:19" x14ac:dyDescent="0.25">
      <c r="A4105" s="19" t="s">
        <v>298</v>
      </c>
      <c r="B4105" s="19">
        <v>39262196</v>
      </c>
      <c r="C4105" s="19" t="s">
        <v>7596</v>
      </c>
      <c r="D4105" s="19">
        <v>377308</v>
      </c>
      <c r="E4105" s="19">
        <v>4595714</v>
      </c>
      <c r="F4105" s="19">
        <v>25</v>
      </c>
      <c r="G4105" s="36">
        <v>45632</v>
      </c>
      <c r="H4105" s="19">
        <v>0</v>
      </c>
      <c r="I4105" s="19">
        <v>0</v>
      </c>
      <c r="J4105" s="19">
        <v>1938</v>
      </c>
      <c r="K4105" s="19" t="s">
        <v>163</v>
      </c>
      <c r="L4105" s="19">
        <v>1</v>
      </c>
      <c r="M4105" s="19">
        <v>431941</v>
      </c>
      <c r="N4105" s="19" t="s">
        <v>214</v>
      </c>
      <c r="O4105" s="19">
        <v>36124</v>
      </c>
      <c r="P4105" s="229">
        <v>45632.505555555559</v>
      </c>
      <c r="Q4105" s="19">
        <v>36.124000000000002</v>
      </c>
      <c r="R4105" s="19" t="s">
        <v>43</v>
      </c>
      <c r="S4105" s="19" t="s">
        <v>298</v>
      </c>
    </row>
    <row r="4106" spans="1:19" x14ac:dyDescent="0.25">
      <c r="A4106" s="19" t="s">
        <v>298</v>
      </c>
      <c r="B4106" s="19">
        <v>39262196</v>
      </c>
      <c r="C4106" s="19" t="s">
        <v>7596</v>
      </c>
      <c r="D4106" s="19">
        <v>377308</v>
      </c>
      <c r="E4106" s="19">
        <v>4595714</v>
      </c>
      <c r="F4106" s="19">
        <v>26</v>
      </c>
      <c r="G4106" s="36">
        <v>45632</v>
      </c>
      <c r="H4106" s="19">
        <v>0</v>
      </c>
      <c r="I4106" s="19">
        <v>0</v>
      </c>
      <c r="J4106" s="19">
        <v>1932</v>
      </c>
      <c r="K4106" s="19" t="s">
        <v>173</v>
      </c>
      <c r="L4106" s="19">
        <v>1</v>
      </c>
      <c r="O4106" s="19">
        <v>118636</v>
      </c>
      <c r="P4106" s="229">
        <v>45632.506932870368</v>
      </c>
      <c r="Q4106" s="19">
        <v>118.636</v>
      </c>
      <c r="R4106" s="19" t="s">
        <v>43</v>
      </c>
      <c r="S4106" s="19" t="s">
        <v>298</v>
      </c>
    </row>
    <row r="4107" spans="1:19" x14ac:dyDescent="0.25">
      <c r="A4107" s="19" t="s">
        <v>298</v>
      </c>
      <c r="B4107" s="19">
        <v>39262196</v>
      </c>
      <c r="C4107" s="19" t="s">
        <v>7596</v>
      </c>
      <c r="D4107" s="19">
        <v>377308</v>
      </c>
      <c r="E4107" s="19">
        <v>4595714</v>
      </c>
      <c r="F4107" s="19">
        <v>27</v>
      </c>
      <c r="G4107" s="36">
        <v>45632</v>
      </c>
      <c r="H4107" s="19">
        <v>0</v>
      </c>
      <c r="I4107" s="19">
        <v>1</v>
      </c>
      <c r="J4107" s="19">
        <v>0</v>
      </c>
      <c r="L4107" s="19">
        <v>1</v>
      </c>
      <c r="O4107" s="19">
        <v>134184</v>
      </c>
      <c r="P4107" s="229">
        <v>45632.508483796293</v>
      </c>
      <c r="Q4107" s="19">
        <v>134.184</v>
      </c>
      <c r="R4107" s="19" t="s">
        <v>43</v>
      </c>
      <c r="S4107" s="19" t="s">
        <v>298</v>
      </c>
    </row>
    <row r="4108" spans="1:19" x14ac:dyDescent="0.25">
      <c r="A4108" s="19" t="s">
        <v>298</v>
      </c>
      <c r="B4108" s="19">
        <v>39262196</v>
      </c>
      <c r="C4108" s="19" t="s">
        <v>7596</v>
      </c>
      <c r="D4108" s="19">
        <v>377308</v>
      </c>
      <c r="E4108" s="19">
        <v>4595714</v>
      </c>
      <c r="F4108" s="19">
        <v>28</v>
      </c>
      <c r="G4108" s="36">
        <v>45632</v>
      </c>
      <c r="H4108" s="19">
        <v>0</v>
      </c>
      <c r="I4108" s="19">
        <v>0</v>
      </c>
      <c r="J4108" s="19">
        <v>1933</v>
      </c>
      <c r="K4108" s="19" t="s">
        <v>167</v>
      </c>
      <c r="L4108" s="19">
        <v>1</v>
      </c>
      <c r="O4108" s="19">
        <v>3666153</v>
      </c>
      <c r="P4108" s="229">
        <v>45632.55091435185</v>
      </c>
      <c r="Q4108" s="19">
        <v>3666.1529999999998</v>
      </c>
      <c r="R4108" s="19" t="s">
        <v>43</v>
      </c>
      <c r="S4108" s="19" t="s">
        <v>298</v>
      </c>
    </row>
    <row r="4109" spans="1:19" x14ac:dyDescent="0.25">
      <c r="A4109" s="19" t="s">
        <v>298</v>
      </c>
      <c r="B4109" s="19">
        <v>39262196</v>
      </c>
      <c r="C4109" s="19" t="s">
        <v>7596</v>
      </c>
      <c r="D4109" s="19">
        <v>377308</v>
      </c>
      <c r="E4109" s="19">
        <v>4595714</v>
      </c>
      <c r="F4109" s="19">
        <v>29</v>
      </c>
      <c r="G4109" s="36">
        <v>45632</v>
      </c>
      <c r="H4109" s="19">
        <v>0</v>
      </c>
      <c r="I4109" s="19">
        <v>1</v>
      </c>
      <c r="J4109" s="19">
        <v>0</v>
      </c>
      <c r="L4109" s="19">
        <v>1</v>
      </c>
      <c r="O4109" s="19">
        <v>1611970</v>
      </c>
      <c r="P4109" s="229">
        <v>45632.569571759261</v>
      </c>
      <c r="Q4109" s="19">
        <v>1611.97</v>
      </c>
      <c r="R4109" s="19" t="s">
        <v>43</v>
      </c>
      <c r="S4109" s="19" t="s">
        <v>298</v>
      </c>
    </row>
    <row r="4110" spans="1:19" x14ac:dyDescent="0.25">
      <c r="A4110" s="19" t="s">
        <v>298</v>
      </c>
      <c r="B4110" s="19">
        <v>39262196</v>
      </c>
      <c r="C4110" s="19" t="s">
        <v>7596</v>
      </c>
      <c r="D4110" s="19">
        <v>377308</v>
      </c>
      <c r="E4110" s="19">
        <v>4595714</v>
      </c>
      <c r="F4110" s="19">
        <v>30</v>
      </c>
      <c r="G4110" s="36">
        <v>45632</v>
      </c>
      <c r="H4110" s="19">
        <v>1</v>
      </c>
      <c r="I4110" s="19">
        <v>0</v>
      </c>
      <c r="J4110" s="19">
        <v>0</v>
      </c>
      <c r="L4110" s="19">
        <v>1</v>
      </c>
      <c r="M4110" s="19">
        <v>431941</v>
      </c>
      <c r="N4110" s="19" t="s">
        <v>214</v>
      </c>
      <c r="O4110" s="19">
        <v>298810</v>
      </c>
      <c r="P4110" s="229">
        <v>45632.57303240741</v>
      </c>
      <c r="Q4110" s="19">
        <v>298.81</v>
      </c>
      <c r="R4110" s="19" t="s">
        <v>43</v>
      </c>
      <c r="S4110" s="19" t="s">
        <v>298</v>
      </c>
    </row>
    <row r="4111" spans="1:19" x14ac:dyDescent="0.25">
      <c r="A4111" s="19" t="s">
        <v>298</v>
      </c>
      <c r="B4111" s="19">
        <v>39262196</v>
      </c>
      <c r="C4111" s="19" t="s">
        <v>7596</v>
      </c>
      <c r="D4111" s="19">
        <v>377308</v>
      </c>
      <c r="E4111" s="19">
        <v>4595714</v>
      </c>
      <c r="F4111" s="19">
        <v>31</v>
      </c>
      <c r="G4111" s="36">
        <v>45632</v>
      </c>
      <c r="H4111" s="19">
        <v>0</v>
      </c>
      <c r="I4111" s="19">
        <v>0</v>
      </c>
      <c r="J4111" s="19">
        <v>1938</v>
      </c>
      <c r="K4111" s="19" t="s">
        <v>163</v>
      </c>
      <c r="L4111" s="19">
        <v>1</v>
      </c>
      <c r="M4111" s="19">
        <v>431941</v>
      </c>
      <c r="N4111" s="19" t="s">
        <v>214</v>
      </c>
      <c r="O4111" s="19">
        <v>35597</v>
      </c>
      <c r="P4111" s="229">
        <v>45632.573437500003</v>
      </c>
      <c r="Q4111" s="19">
        <v>35.597000000000001</v>
      </c>
      <c r="R4111" s="19" t="s">
        <v>43</v>
      </c>
      <c r="S4111" s="19" t="s">
        <v>298</v>
      </c>
    </row>
    <row r="4112" spans="1:19" x14ac:dyDescent="0.25">
      <c r="A4112" s="19" t="s">
        <v>298</v>
      </c>
      <c r="B4112" s="19">
        <v>39262196</v>
      </c>
      <c r="C4112" s="19" t="s">
        <v>7596</v>
      </c>
      <c r="D4112" s="19">
        <v>377308</v>
      </c>
      <c r="E4112" s="19">
        <v>4595714</v>
      </c>
      <c r="F4112" s="19">
        <v>32</v>
      </c>
      <c r="G4112" s="36">
        <v>45632</v>
      </c>
      <c r="H4112" s="19">
        <v>0</v>
      </c>
      <c r="I4112" s="19">
        <v>0</v>
      </c>
      <c r="J4112" s="19">
        <v>1932</v>
      </c>
      <c r="K4112" s="19" t="s">
        <v>173</v>
      </c>
      <c r="L4112" s="19">
        <v>1</v>
      </c>
      <c r="O4112" s="19">
        <v>68630</v>
      </c>
      <c r="P4112" s="229">
        <v>45632.574236111112</v>
      </c>
      <c r="Q4112" s="19">
        <v>68.63</v>
      </c>
      <c r="R4112" s="19" t="s">
        <v>43</v>
      </c>
      <c r="S4112" s="19" t="s">
        <v>298</v>
      </c>
    </row>
    <row r="4113" spans="1:19" x14ac:dyDescent="0.25">
      <c r="A4113" s="19" t="s">
        <v>298</v>
      </c>
      <c r="B4113" s="19">
        <v>39262196</v>
      </c>
      <c r="C4113" s="19" t="s">
        <v>7596</v>
      </c>
      <c r="D4113" s="19">
        <v>377308</v>
      </c>
      <c r="E4113" s="19">
        <v>4595714</v>
      </c>
      <c r="F4113" s="19">
        <v>33</v>
      </c>
      <c r="G4113" s="36">
        <v>45632</v>
      </c>
      <c r="H4113" s="19">
        <v>0</v>
      </c>
      <c r="I4113" s="19">
        <v>1</v>
      </c>
      <c r="J4113" s="19">
        <v>0</v>
      </c>
      <c r="L4113" s="19">
        <v>1</v>
      </c>
      <c r="O4113" s="19">
        <v>858590</v>
      </c>
      <c r="P4113" s="229">
        <v>45632.584178240744</v>
      </c>
      <c r="Q4113" s="19">
        <v>858.59</v>
      </c>
      <c r="R4113" s="19" t="s">
        <v>43</v>
      </c>
      <c r="S4113" s="19" t="s">
        <v>298</v>
      </c>
    </row>
    <row r="4114" spans="1:19" x14ac:dyDescent="0.25">
      <c r="A4114" s="19" t="s">
        <v>298</v>
      </c>
      <c r="B4114" s="19">
        <v>39262196</v>
      </c>
      <c r="C4114" s="19" t="s">
        <v>7596</v>
      </c>
      <c r="D4114" s="19">
        <v>377308</v>
      </c>
      <c r="E4114" s="19">
        <v>4595714</v>
      </c>
      <c r="F4114" s="19">
        <v>34</v>
      </c>
      <c r="G4114" s="36">
        <v>45632</v>
      </c>
      <c r="H4114" s="19">
        <v>0</v>
      </c>
      <c r="I4114" s="19">
        <v>0</v>
      </c>
      <c r="J4114" s="19">
        <v>1936</v>
      </c>
      <c r="K4114" s="19" t="s">
        <v>164</v>
      </c>
      <c r="L4114" s="19">
        <v>1</v>
      </c>
      <c r="O4114" s="19">
        <v>1536716</v>
      </c>
      <c r="P4114" s="229">
        <v>45632.601956018516</v>
      </c>
      <c r="Q4114" s="19">
        <v>1536.7159999999999</v>
      </c>
      <c r="R4114" s="19" t="s">
        <v>43</v>
      </c>
      <c r="S4114" s="19" t="s">
        <v>298</v>
      </c>
    </row>
    <row r="4115" spans="1:19" x14ac:dyDescent="0.25">
      <c r="A4115" s="19" t="s">
        <v>298</v>
      </c>
      <c r="B4115" s="19">
        <v>39262196</v>
      </c>
      <c r="C4115" s="19" t="s">
        <v>7596</v>
      </c>
      <c r="D4115" s="19">
        <v>377308</v>
      </c>
      <c r="E4115" s="19">
        <v>4595714</v>
      </c>
      <c r="F4115" s="19">
        <v>35</v>
      </c>
      <c r="G4115" s="36">
        <v>45632</v>
      </c>
      <c r="H4115" s="19">
        <v>0</v>
      </c>
      <c r="I4115" s="19">
        <v>1</v>
      </c>
      <c r="J4115" s="19">
        <v>0</v>
      </c>
      <c r="L4115" s="19">
        <v>1</v>
      </c>
      <c r="O4115" s="19">
        <v>1473067</v>
      </c>
      <c r="P4115" s="229">
        <v>45632.619004629632</v>
      </c>
      <c r="Q4115" s="19">
        <v>1473.067</v>
      </c>
      <c r="R4115" s="19" t="s">
        <v>43</v>
      </c>
      <c r="S4115" s="19" t="s">
        <v>298</v>
      </c>
    </row>
    <row r="4116" spans="1:19" x14ac:dyDescent="0.25">
      <c r="A4116" s="19" t="s">
        <v>298</v>
      </c>
      <c r="B4116" s="19">
        <v>39262196</v>
      </c>
      <c r="C4116" s="19" t="s">
        <v>7596</v>
      </c>
      <c r="D4116" s="19">
        <v>377308</v>
      </c>
      <c r="E4116" s="19">
        <v>4595714</v>
      </c>
      <c r="F4116" s="19">
        <v>36</v>
      </c>
      <c r="G4116" s="36">
        <v>45632</v>
      </c>
      <c r="H4116" s="19">
        <v>0</v>
      </c>
      <c r="I4116" s="19">
        <v>0</v>
      </c>
      <c r="J4116" s="19">
        <v>-3</v>
      </c>
      <c r="K4116" s="19" t="s">
        <v>185</v>
      </c>
      <c r="L4116" s="19">
        <v>1</v>
      </c>
      <c r="O4116" s="19">
        <v>9940</v>
      </c>
      <c r="P4116" s="229">
        <v>45632.619120370371</v>
      </c>
      <c r="Q4116" s="19">
        <v>9.94</v>
      </c>
      <c r="R4116" s="19" t="s">
        <v>43</v>
      </c>
      <c r="S4116" s="19" t="s">
        <v>298</v>
      </c>
    </row>
    <row r="4117" spans="1:19" x14ac:dyDescent="0.25">
      <c r="A4117" s="19" t="s">
        <v>298</v>
      </c>
      <c r="B4117" s="19">
        <v>39262196</v>
      </c>
      <c r="C4117" s="19" t="s">
        <v>7596</v>
      </c>
      <c r="D4117" s="19">
        <v>377308</v>
      </c>
      <c r="E4117" s="19">
        <v>4595714</v>
      </c>
      <c r="F4117" s="19">
        <v>37</v>
      </c>
      <c r="G4117" s="36">
        <v>45632</v>
      </c>
      <c r="H4117" s="19">
        <v>1</v>
      </c>
      <c r="I4117" s="19">
        <v>0</v>
      </c>
      <c r="J4117" s="19">
        <v>0</v>
      </c>
      <c r="L4117" s="19">
        <v>1</v>
      </c>
      <c r="M4117" s="19">
        <v>4010427</v>
      </c>
      <c r="N4117" s="19" t="s">
        <v>215</v>
      </c>
      <c r="O4117" s="19">
        <v>804993</v>
      </c>
      <c r="P4117" s="229">
        <v>45632.628437500003</v>
      </c>
      <c r="Q4117" s="19">
        <v>804.99300000000005</v>
      </c>
      <c r="R4117" s="19" t="s">
        <v>43</v>
      </c>
      <c r="S4117" s="19" t="s">
        <v>298</v>
      </c>
    </row>
    <row r="4118" spans="1:19" x14ac:dyDescent="0.25">
      <c r="A4118" s="19" t="s">
        <v>298</v>
      </c>
      <c r="B4118" s="19">
        <v>39262196</v>
      </c>
      <c r="C4118" s="19" t="s">
        <v>7596</v>
      </c>
      <c r="D4118" s="19">
        <v>377308</v>
      </c>
      <c r="E4118" s="19">
        <v>4595714</v>
      </c>
      <c r="F4118" s="19">
        <v>38</v>
      </c>
      <c r="G4118" s="36">
        <v>45632</v>
      </c>
      <c r="H4118" s="19">
        <v>0</v>
      </c>
      <c r="I4118" s="19">
        <v>0</v>
      </c>
      <c r="J4118" s="19">
        <v>1938</v>
      </c>
      <c r="K4118" s="19" t="s">
        <v>163</v>
      </c>
      <c r="L4118" s="19">
        <v>1</v>
      </c>
      <c r="M4118" s="19">
        <v>4010427</v>
      </c>
      <c r="N4118" s="19" t="s">
        <v>215</v>
      </c>
      <c r="O4118" s="19">
        <v>3897</v>
      </c>
      <c r="P4118" s="229">
        <v>45632.628483796296</v>
      </c>
      <c r="Q4118" s="19">
        <v>3.8969999999999998</v>
      </c>
      <c r="R4118" s="19" t="s">
        <v>43</v>
      </c>
      <c r="S4118" s="19" t="s">
        <v>298</v>
      </c>
    </row>
    <row r="4119" spans="1:19" x14ac:dyDescent="0.25">
      <c r="A4119" s="19" t="s">
        <v>298</v>
      </c>
      <c r="B4119" s="19">
        <v>39262196</v>
      </c>
      <c r="C4119" s="19" t="s">
        <v>7596</v>
      </c>
      <c r="D4119" s="19">
        <v>377308</v>
      </c>
      <c r="E4119" s="19">
        <v>4595714</v>
      </c>
      <c r="F4119" s="19">
        <v>39</v>
      </c>
      <c r="G4119" s="36">
        <v>45632</v>
      </c>
      <c r="H4119" s="19">
        <v>0</v>
      </c>
      <c r="I4119" s="19">
        <v>0</v>
      </c>
      <c r="J4119" s="19">
        <v>1932</v>
      </c>
      <c r="K4119" s="19" t="s">
        <v>173</v>
      </c>
      <c r="L4119" s="19">
        <v>1</v>
      </c>
      <c r="O4119" s="19">
        <v>380863</v>
      </c>
      <c r="P4119" s="229">
        <v>45632.632893518516</v>
      </c>
      <c r="Q4119" s="19">
        <v>380.863</v>
      </c>
      <c r="R4119" s="19" t="s">
        <v>43</v>
      </c>
      <c r="S4119" s="19" t="s">
        <v>298</v>
      </c>
    </row>
    <row r="4120" spans="1:19" x14ac:dyDescent="0.25">
      <c r="A4120" s="19" t="s">
        <v>298</v>
      </c>
      <c r="B4120" s="19">
        <v>39262196</v>
      </c>
      <c r="C4120" s="19" t="s">
        <v>7596</v>
      </c>
      <c r="D4120" s="19">
        <v>377308</v>
      </c>
      <c r="E4120" s="19">
        <v>4595714</v>
      </c>
      <c r="F4120" s="19">
        <v>40</v>
      </c>
      <c r="G4120" s="36">
        <v>45632</v>
      </c>
      <c r="H4120" s="19">
        <v>0</v>
      </c>
      <c r="I4120" s="19">
        <v>1</v>
      </c>
      <c r="J4120" s="19">
        <v>0</v>
      </c>
      <c r="L4120" s="19">
        <v>1</v>
      </c>
      <c r="O4120" s="19">
        <v>3032060</v>
      </c>
      <c r="P4120" s="229">
        <v>45632.667986111112</v>
      </c>
      <c r="Q4120" s="19">
        <v>3032.06</v>
      </c>
      <c r="R4120" s="19" t="s">
        <v>43</v>
      </c>
      <c r="S4120" s="19" t="s">
        <v>298</v>
      </c>
    </row>
    <row r="4121" spans="1:19" x14ac:dyDescent="0.25">
      <c r="A4121" s="19" t="s">
        <v>298</v>
      </c>
      <c r="B4121" s="19">
        <v>39262196</v>
      </c>
      <c r="C4121" s="19" t="s">
        <v>7596</v>
      </c>
      <c r="D4121" s="19">
        <v>377308</v>
      </c>
      <c r="E4121" s="19">
        <v>4595714</v>
      </c>
      <c r="F4121" s="19">
        <v>41</v>
      </c>
      <c r="G4121" s="36">
        <v>45632</v>
      </c>
      <c r="H4121" s="19">
        <v>0</v>
      </c>
      <c r="I4121" s="19">
        <v>0</v>
      </c>
      <c r="J4121" s="19">
        <v>-3</v>
      </c>
      <c r="K4121" s="19" t="s">
        <v>185</v>
      </c>
      <c r="L4121" s="19">
        <v>1</v>
      </c>
      <c r="O4121" s="19">
        <v>8727</v>
      </c>
      <c r="P4121" s="229">
        <v>45632.668090277781</v>
      </c>
      <c r="Q4121" s="19">
        <v>8.7270000000000003</v>
      </c>
      <c r="R4121" s="19" t="s">
        <v>43</v>
      </c>
      <c r="S4121" s="19" t="s">
        <v>298</v>
      </c>
    </row>
    <row r="4122" spans="1:19" x14ac:dyDescent="0.25">
      <c r="A4122" s="19" t="s">
        <v>298</v>
      </c>
      <c r="B4122" s="19">
        <v>39262196</v>
      </c>
      <c r="C4122" s="19" t="s">
        <v>7596</v>
      </c>
      <c r="D4122" s="19">
        <v>377308</v>
      </c>
      <c r="E4122" s="19">
        <v>4595714</v>
      </c>
      <c r="F4122" s="19">
        <v>42</v>
      </c>
      <c r="G4122" s="36">
        <v>45632</v>
      </c>
      <c r="H4122" s="19">
        <v>1</v>
      </c>
      <c r="I4122" s="19">
        <v>0</v>
      </c>
      <c r="J4122" s="19">
        <v>0</v>
      </c>
      <c r="L4122" s="19">
        <v>1</v>
      </c>
      <c r="M4122" s="19">
        <v>4010427</v>
      </c>
      <c r="N4122" s="19" t="s">
        <v>215</v>
      </c>
      <c r="O4122" s="19">
        <v>199293</v>
      </c>
      <c r="P4122" s="229">
        <v>45632.670393518521</v>
      </c>
      <c r="Q4122" s="19">
        <v>199.29300000000001</v>
      </c>
      <c r="R4122" s="19" t="s">
        <v>43</v>
      </c>
      <c r="S4122" s="19" t="s">
        <v>298</v>
      </c>
    </row>
    <row r="4123" spans="1:19" x14ac:dyDescent="0.25">
      <c r="A4123" s="19" t="s">
        <v>298</v>
      </c>
      <c r="B4123" s="19">
        <v>39262196</v>
      </c>
      <c r="C4123" s="19" t="s">
        <v>7596</v>
      </c>
      <c r="D4123" s="19">
        <v>377308</v>
      </c>
      <c r="E4123" s="19">
        <v>4595714</v>
      </c>
      <c r="F4123" s="19">
        <v>43</v>
      </c>
      <c r="G4123" s="36">
        <v>45632</v>
      </c>
      <c r="H4123" s="19">
        <v>0</v>
      </c>
      <c r="I4123" s="19">
        <v>0</v>
      </c>
      <c r="J4123" s="19">
        <v>1938</v>
      </c>
      <c r="K4123" s="19" t="s">
        <v>163</v>
      </c>
      <c r="L4123" s="19">
        <v>1</v>
      </c>
      <c r="M4123" s="19">
        <v>4010427</v>
      </c>
      <c r="N4123" s="19" t="s">
        <v>215</v>
      </c>
      <c r="O4123" s="19">
        <v>71734</v>
      </c>
      <c r="P4123" s="229">
        <v>45632.671226851853</v>
      </c>
      <c r="Q4123" s="19">
        <v>71.733999999999995</v>
      </c>
      <c r="R4123" s="19" t="s">
        <v>43</v>
      </c>
      <c r="S4123" s="19" t="s">
        <v>298</v>
      </c>
    </row>
    <row r="4124" spans="1:19" x14ac:dyDescent="0.25">
      <c r="A4124" s="19" t="s">
        <v>298</v>
      </c>
      <c r="B4124" s="19">
        <v>39262196</v>
      </c>
      <c r="C4124" s="19" t="s">
        <v>7596</v>
      </c>
      <c r="D4124" s="19">
        <v>377308</v>
      </c>
      <c r="E4124" s="19">
        <v>4595714</v>
      </c>
      <c r="F4124" s="19">
        <v>44</v>
      </c>
      <c r="G4124" s="36">
        <v>45632</v>
      </c>
      <c r="H4124" s="19">
        <v>0</v>
      </c>
      <c r="I4124" s="19">
        <v>1</v>
      </c>
      <c r="J4124" s="19">
        <v>0</v>
      </c>
      <c r="L4124" s="19">
        <v>1</v>
      </c>
      <c r="O4124" s="19">
        <v>301930</v>
      </c>
      <c r="P4124" s="229">
        <v>45632.674722222226</v>
      </c>
      <c r="Q4124" s="19">
        <v>301.93</v>
      </c>
      <c r="R4124" s="19" t="s">
        <v>43</v>
      </c>
      <c r="S4124" s="19" t="s">
        <v>298</v>
      </c>
    </row>
    <row r="4125" spans="1:19" x14ac:dyDescent="0.25">
      <c r="A4125" s="19" t="s">
        <v>298</v>
      </c>
      <c r="B4125" s="19">
        <v>39262196</v>
      </c>
      <c r="C4125" s="19" t="s">
        <v>7596</v>
      </c>
      <c r="D4125" s="19">
        <v>377308</v>
      </c>
      <c r="E4125" s="19">
        <v>4595714</v>
      </c>
      <c r="F4125" s="19">
        <v>45</v>
      </c>
      <c r="G4125" s="36">
        <v>45632</v>
      </c>
      <c r="H4125" s="19">
        <v>0</v>
      </c>
      <c r="I4125" s="19">
        <v>0</v>
      </c>
      <c r="J4125" s="19">
        <v>1934</v>
      </c>
      <c r="K4125" s="19" t="s">
        <v>160</v>
      </c>
      <c r="L4125" s="19">
        <v>1</v>
      </c>
      <c r="O4125" s="19">
        <v>180313</v>
      </c>
      <c r="P4125" s="229">
        <v>45632.676805555559</v>
      </c>
      <c r="Q4125" s="19">
        <v>180.31299999999999</v>
      </c>
      <c r="R4125" s="19" t="s">
        <v>43</v>
      </c>
      <c r="S4125" s="19" t="s">
        <v>298</v>
      </c>
    </row>
    <row r="4126" spans="1:19" x14ac:dyDescent="0.25">
      <c r="A4126" s="19" t="s">
        <v>298</v>
      </c>
      <c r="B4126" s="19">
        <v>39262196</v>
      </c>
      <c r="C4126" s="19" t="s">
        <v>7596</v>
      </c>
      <c r="D4126" s="19">
        <v>377308</v>
      </c>
      <c r="E4126" s="19">
        <v>4595714</v>
      </c>
      <c r="F4126" s="19">
        <v>46</v>
      </c>
      <c r="G4126" s="36">
        <v>45632</v>
      </c>
      <c r="H4126" s="19">
        <v>0</v>
      </c>
      <c r="I4126" s="19">
        <v>0</v>
      </c>
      <c r="J4126" s="19">
        <v>1931</v>
      </c>
      <c r="K4126" s="19" t="s">
        <v>168</v>
      </c>
      <c r="L4126" s="19">
        <v>1</v>
      </c>
      <c r="O4126" s="19">
        <v>631387</v>
      </c>
      <c r="P4126" s="229">
        <v>45632.684120370373</v>
      </c>
      <c r="Q4126" s="19">
        <v>631.38699999999994</v>
      </c>
      <c r="R4126" s="19" t="s">
        <v>43</v>
      </c>
      <c r="S4126" s="19" t="s">
        <v>298</v>
      </c>
    </row>
    <row r="4127" spans="1:19" x14ac:dyDescent="0.25">
      <c r="A4127" s="19" t="s">
        <v>298</v>
      </c>
      <c r="B4127" s="19">
        <v>39262196</v>
      </c>
      <c r="C4127" s="19" t="s">
        <v>7596</v>
      </c>
      <c r="D4127" s="19">
        <v>377308</v>
      </c>
      <c r="E4127" s="19">
        <v>4595714</v>
      </c>
      <c r="F4127" s="19">
        <v>47</v>
      </c>
      <c r="G4127" s="36">
        <v>45632</v>
      </c>
      <c r="H4127" s="19">
        <v>0</v>
      </c>
      <c r="I4127" s="19">
        <v>0</v>
      </c>
      <c r="J4127" s="19">
        <v>1934</v>
      </c>
      <c r="K4127" s="19" t="s">
        <v>160</v>
      </c>
      <c r="L4127" s="19">
        <v>1</v>
      </c>
      <c r="O4127" s="19">
        <v>788496</v>
      </c>
      <c r="P4127" s="229">
        <v>45632.693240740744</v>
      </c>
      <c r="Q4127" s="19">
        <v>788.49599999999998</v>
      </c>
      <c r="R4127" s="19" t="s">
        <v>43</v>
      </c>
      <c r="S4127" s="19" t="s">
        <v>298</v>
      </c>
    </row>
    <row r="4128" spans="1:19" x14ac:dyDescent="0.25">
      <c r="A4128" s="19" t="s">
        <v>298</v>
      </c>
      <c r="B4128" s="19">
        <v>39262196</v>
      </c>
      <c r="C4128" s="19" t="s">
        <v>7596</v>
      </c>
      <c r="D4128" s="19">
        <v>377308</v>
      </c>
      <c r="E4128" s="19">
        <v>4595714</v>
      </c>
      <c r="F4128" s="19">
        <v>48</v>
      </c>
      <c r="G4128" s="36">
        <v>45632</v>
      </c>
      <c r="H4128" s="19">
        <v>0</v>
      </c>
      <c r="I4128" s="19">
        <v>1</v>
      </c>
      <c r="J4128" s="19">
        <v>0</v>
      </c>
      <c r="L4128" s="19">
        <v>1</v>
      </c>
      <c r="O4128" s="19">
        <v>745204</v>
      </c>
      <c r="P4128" s="229">
        <v>45632.701863425929</v>
      </c>
      <c r="Q4128" s="19">
        <v>745.20399999999995</v>
      </c>
      <c r="R4128" s="19" t="s">
        <v>43</v>
      </c>
      <c r="S4128" s="19" t="s">
        <v>298</v>
      </c>
    </row>
    <row r="4129" spans="1:19" x14ac:dyDescent="0.25">
      <c r="A4129" s="19" t="s">
        <v>298</v>
      </c>
      <c r="B4129" s="19">
        <v>39262196</v>
      </c>
      <c r="C4129" s="19" t="s">
        <v>7596</v>
      </c>
      <c r="D4129" s="19">
        <v>377308</v>
      </c>
      <c r="E4129" s="19">
        <v>4595714</v>
      </c>
      <c r="F4129" s="19">
        <v>49</v>
      </c>
      <c r="G4129" s="36">
        <v>45632</v>
      </c>
      <c r="H4129" s="19">
        <v>0</v>
      </c>
      <c r="I4129" s="19">
        <v>0</v>
      </c>
      <c r="J4129" s="19">
        <v>1931</v>
      </c>
      <c r="K4129" s="19" t="s">
        <v>168</v>
      </c>
      <c r="L4129" s="19">
        <v>1</v>
      </c>
      <c r="O4129" s="19">
        <v>447610</v>
      </c>
      <c r="P4129" s="229">
        <v>45632.707048611112</v>
      </c>
      <c r="Q4129" s="19">
        <v>447.61</v>
      </c>
      <c r="R4129" s="19" t="s">
        <v>43</v>
      </c>
      <c r="S4129" s="19" t="s">
        <v>298</v>
      </c>
    </row>
    <row r="4130" spans="1:19" x14ac:dyDescent="0.25">
      <c r="A4130" s="19" t="s">
        <v>298</v>
      </c>
      <c r="B4130" s="19">
        <v>39262196</v>
      </c>
      <c r="C4130" s="19" t="s">
        <v>7596</v>
      </c>
      <c r="D4130" s="19">
        <v>377308</v>
      </c>
      <c r="E4130" s="19">
        <v>4595714</v>
      </c>
      <c r="F4130" s="19">
        <v>50</v>
      </c>
      <c r="G4130" s="36">
        <v>45632</v>
      </c>
      <c r="H4130" s="19">
        <v>0</v>
      </c>
      <c r="I4130" s="19">
        <v>1</v>
      </c>
      <c r="J4130" s="19">
        <v>0</v>
      </c>
      <c r="L4130" s="19">
        <v>1</v>
      </c>
      <c r="O4130" s="19">
        <v>2660176</v>
      </c>
      <c r="P4130" s="229">
        <v>45632.737835648149</v>
      </c>
      <c r="Q4130" s="19">
        <v>2660.1759999999999</v>
      </c>
      <c r="R4130" s="19" t="s">
        <v>43</v>
      </c>
      <c r="S4130" s="19" t="s">
        <v>298</v>
      </c>
    </row>
    <row r="4131" spans="1:19" x14ac:dyDescent="0.25">
      <c r="A4131" s="19" t="s">
        <v>298</v>
      </c>
      <c r="B4131" s="19">
        <v>39262196</v>
      </c>
      <c r="C4131" s="19" t="s">
        <v>7596</v>
      </c>
      <c r="D4131" s="19">
        <v>377308</v>
      </c>
      <c r="E4131" s="19">
        <v>4595714</v>
      </c>
      <c r="F4131" s="19">
        <v>51</v>
      </c>
      <c r="G4131" s="36">
        <v>45632</v>
      </c>
      <c r="H4131" s="19">
        <v>0</v>
      </c>
      <c r="I4131" s="19">
        <v>0</v>
      </c>
      <c r="J4131" s="19">
        <v>-3</v>
      </c>
      <c r="K4131" s="19" t="s">
        <v>185</v>
      </c>
      <c r="L4131" s="19">
        <v>1</v>
      </c>
      <c r="O4131" s="19">
        <v>8407</v>
      </c>
      <c r="P4131" s="229">
        <v>45632.737928240742</v>
      </c>
      <c r="Q4131" s="19">
        <v>8.407</v>
      </c>
      <c r="R4131" s="19" t="s">
        <v>43</v>
      </c>
      <c r="S4131" s="19" t="s">
        <v>298</v>
      </c>
    </row>
    <row r="4132" spans="1:19" x14ac:dyDescent="0.25">
      <c r="A4132" s="19" t="s">
        <v>298</v>
      </c>
      <c r="B4132" s="19">
        <v>39262196</v>
      </c>
      <c r="C4132" s="19" t="s">
        <v>7596</v>
      </c>
      <c r="D4132" s="19">
        <v>377308</v>
      </c>
      <c r="E4132" s="19">
        <v>4595714</v>
      </c>
      <c r="F4132" s="19">
        <v>52</v>
      </c>
      <c r="G4132" s="36">
        <v>45632</v>
      </c>
      <c r="H4132" s="19">
        <v>1</v>
      </c>
      <c r="I4132" s="19">
        <v>0</v>
      </c>
      <c r="J4132" s="19">
        <v>0</v>
      </c>
      <c r="L4132" s="19">
        <v>1</v>
      </c>
      <c r="M4132" s="19">
        <v>4010427</v>
      </c>
      <c r="N4132" s="19" t="s">
        <v>215</v>
      </c>
      <c r="O4132" s="19">
        <v>685220</v>
      </c>
      <c r="P4132" s="229">
        <v>45632.745868055557</v>
      </c>
      <c r="Q4132" s="19">
        <v>685.22</v>
      </c>
      <c r="R4132" s="19" t="s">
        <v>43</v>
      </c>
      <c r="S4132" s="19" t="s">
        <v>298</v>
      </c>
    </row>
    <row r="4133" spans="1:19" x14ac:dyDescent="0.25">
      <c r="A4133" s="19" t="s">
        <v>298</v>
      </c>
      <c r="B4133" s="19">
        <v>39262196</v>
      </c>
      <c r="C4133" s="19" t="s">
        <v>7596</v>
      </c>
      <c r="D4133" s="19">
        <v>377308</v>
      </c>
      <c r="E4133" s="19">
        <v>4595714</v>
      </c>
      <c r="F4133" s="19">
        <v>53</v>
      </c>
      <c r="G4133" s="36">
        <v>45632</v>
      </c>
      <c r="H4133" s="19">
        <v>0</v>
      </c>
      <c r="I4133" s="19">
        <v>0</v>
      </c>
      <c r="J4133" s="19">
        <v>1938</v>
      </c>
      <c r="K4133" s="19" t="s">
        <v>163</v>
      </c>
      <c r="L4133" s="19">
        <v>1</v>
      </c>
      <c r="M4133" s="19">
        <v>4010427</v>
      </c>
      <c r="N4133" s="19" t="s">
        <v>215</v>
      </c>
      <c r="O4133" s="19">
        <v>3660</v>
      </c>
      <c r="P4133" s="229">
        <v>45632.74590277778</v>
      </c>
      <c r="Q4133" s="19">
        <v>3.66</v>
      </c>
      <c r="R4133" s="19" t="s">
        <v>43</v>
      </c>
      <c r="S4133" s="19" t="s">
        <v>298</v>
      </c>
    </row>
    <row r="4134" spans="1:19" x14ac:dyDescent="0.25">
      <c r="A4134" s="19" t="s">
        <v>298</v>
      </c>
      <c r="B4134" s="19">
        <v>39262196</v>
      </c>
      <c r="C4134" s="19" t="s">
        <v>7596</v>
      </c>
      <c r="D4134" s="19">
        <v>377308</v>
      </c>
      <c r="E4134" s="19">
        <v>4595714</v>
      </c>
      <c r="F4134" s="19">
        <v>54</v>
      </c>
      <c r="G4134" s="36">
        <v>45632</v>
      </c>
      <c r="H4134" s="19">
        <v>0</v>
      </c>
      <c r="I4134" s="19">
        <v>0</v>
      </c>
      <c r="J4134" s="19">
        <v>1932</v>
      </c>
      <c r="K4134" s="19" t="s">
        <v>173</v>
      </c>
      <c r="L4134" s="19">
        <v>1</v>
      </c>
      <c r="O4134" s="19">
        <v>141340</v>
      </c>
      <c r="P4134" s="229">
        <v>45632.747546296298</v>
      </c>
      <c r="Q4134" s="19">
        <v>141.34</v>
      </c>
      <c r="R4134" s="19" t="s">
        <v>43</v>
      </c>
      <c r="S4134" s="19" t="s">
        <v>298</v>
      </c>
    </row>
    <row r="4135" spans="1:19" x14ac:dyDescent="0.25">
      <c r="A4135" s="19" t="s">
        <v>298</v>
      </c>
      <c r="B4135" s="19">
        <v>39262196</v>
      </c>
      <c r="C4135" s="19" t="s">
        <v>7596</v>
      </c>
      <c r="D4135" s="19">
        <v>377308</v>
      </c>
      <c r="E4135" s="19">
        <v>4595714</v>
      </c>
      <c r="F4135" s="19">
        <v>55</v>
      </c>
      <c r="G4135" s="36">
        <v>45632</v>
      </c>
      <c r="H4135" s="19">
        <v>0</v>
      </c>
      <c r="I4135" s="19">
        <v>1</v>
      </c>
      <c r="J4135" s="19">
        <v>0</v>
      </c>
      <c r="L4135" s="19">
        <v>1</v>
      </c>
      <c r="O4135" s="19">
        <v>334150</v>
      </c>
      <c r="P4135" s="229">
        <v>45632.75141203704</v>
      </c>
      <c r="Q4135" s="19">
        <v>334.15</v>
      </c>
      <c r="R4135" s="19" t="s">
        <v>43</v>
      </c>
      <c r="S4135" s="19" t="s">
        <v>298</v>
      </c>
    </row>
    <row r="4136" spans="1:19" x14ac:dyDescent="0.25">
      <c r="A4136" s="19" t="s">
        <v>298</v>
      </c>
      <c r="B4136" s="19">
        <v>39262196</v>
      </c>
      <c r="C4136" s="19" t="s">
        <v>7596</v>
      </c>
      <c r="D4136" s="19">
        <v>377308</v>
      </c>
      <c r="E4136" s="19">
        <v>4595714</v>
      </c>
      <c r="F4136" s="19">
        <v>56</v>
      </c>
      <c r="G4136" s="36">
        <v>45632</v>
      </c>
      <c r="H4136" s="19">
        <v>0</v>
      </c>
      <c r="I4136" s="19">
        <v>0</v>
      </c>
      <c r="J4136" s="19">
        <v>0</v>
      </c>
      <c r="L4136" s="19">
        <v>2</v>
      </c>
      <c r="O4136" s="19">
        <v>0</v>
      </c>
      <c r="P4136" s="229">
        <v>45632.75141203704</v>
      </c>
      <c r="Q4136" s="19">
        <v>0</v>
      </c>
      <c r="R4136" s="19" t="s">
        <v>43</v>
      </c>
      <c r="S4136" s="19" t="s">
        <v>298</v>
      </c>
    </row>
    <row r="4137" spans="1:19" x14ac:dyDescent="0.25">
      <c r="A4137" s="62" t="s">
        <v>299</v>
      </c>
      <c r="B4137" s="19">
        <v>38946275</v>
      </c>
      <c r="C4137" s="19" t="s">
        <v>7592</v>
      </c>
      <c r="D4137" s="19">
        <v>377308</v>
      </c>
      <c r="E4137" s="19">
        <v>4595714</v>
      </c>
      <c r="F4137" s="19">
        <v>1</v>
      </c>
      <c r="G4137" s="36">
        <v>45628</v>
      </c>
      <c r="H4137" s="19">
        <v>0</v>
      </c>
      <c r="I4137" s="19">
        <v>0</v>
      </c>
      <c r="J4137" s="19">
        <v>0</v>
      </c>
      <c r="L4137" s="19">
        <v>0</v>
      </c>
      <c r="O4137" s="19">
        <v>4</v>
      </c>
      <c r="P4137" s="229">
        <v>45628.360937500001</v>
      </c>
      <c r="Q4137" s="19">
        <v>4.0000000000000001E-3</v>
      </c>
      <c r="R4137" s="19" t="s">
        <v>43</v>
      </c>
      <c r="S4137" s="62" t="s">
        <v>299</v>
      </c>
    </row>
    <row r="4138" spans="1:19" x14ac:dyDescent="0.25">
      <c r="A4138" s="62" t="s">
        <v>299</v>
      </c>
      <c r="B4138" s="19">
        <v>38946275</v>
      </c>
      <c r="C4138" s="19" t="s">
        <v>7592</v>
      </c>
      <c r="D4138" s="19">
        <v>377308</v>
      </c>
      <c r="E4138" s="19">
        <v>4595714</v>
      </c>
      <c r="F4138" s="19">
        <v>2</v>
      </c>
      <c r="G4138" s="36">
        <v>45628</v>
      </c>
      <c r="H4138" s="19">
        <v>0</v>
      </c>
      <c r="I4138" s="19">
        <v>0</v>
      </c>
      <c r="J4138" s="19">
        <v>0</v>
      </c>
      <c r="L4138" s="19">
        <v>1</v>
      </c>
      <c r="O4138" s="19">
        <v>2936</v>
      </c>
      <c r="P4138" s="229">
        <v>45628.360972222225</v>
      </c>
      <c r="Q4138" s="19">
        <v>2.9359999999999999</v>
      </c>
      <c r="R4138" s="19" t="s">
        <v>43</v>
      </c>
      <c r="S4138" s="62" t="s">
        <v>299</v>
      </c>
    </row>
    <row r="4139" spans="1:19" x14ac:dyDescent="0.25">
      <c r="A4139" s="62" t="s">
        <v>299</v>
      </c>
      <c r="B4139" s="19">
        <v>38946275</v>
      </c>
      <c r="C4139" s="19" t="s">
        <v>7592</v>
      </c>
      <c r="D4139" s="19">
        <v>377308</v>
      </c>
      <c r="E4139" s="19">
        <v>4595714</v>
      </c>
      <c r="F4139" s="19">
        <v>3</v>
      </c>
      <c r="G4139" s="36">
        <v>45628</v>
      </c>
      <c r="H4139" s="19">
        <v>0</v>
      </c>
      <c r="I4139" s="19">
        <v>1</v>
      </c>
      <c r="J4139" s="19">
        <v>0</v>
      </c>
      <c r="L4139" s="19">
        <v>1</v>
      </c>
      <c r="O4139" s="19">
        <v>1353457</v>
      </c>
      <c r="P4139" s="229">
        <v>45628.376631944448</v>
      </c>
      <c r="Q4139" s="19">
        <v>1353.4570000000001</v>
      </c>
      <c r="R4139" s="19" t="s">
        <v>43</v>
      </c>
      <c r="S4139" s="62" t="s">
        <v>299</v>
      </c>
    </row>
    <row r="4140" spans="1:19" x14ac:dyDescent="0.25">
      <c r="A4140" s="62" t="s">
        <v>299</v>
      </c>
      <c r="B4140" s="19">
        <v>38946275</v>
      </c>
      <c r="C4140" s="19" t="s">
        <v>7592</v>
      </c>
      <c r="D4140" s="19">
        <v>377308</v>
      </c>
      <c r="E4140" s="19">
        <v>4595714</v>
      </c>
      <c r="F4140" s="19">
        <v>4</v>
      </c>
      <c r="G4140" s="36">
        <v>45628</v>
      </c>
      <c r="H4140" s="19">
        <v>0</v>
      </c>
      <c r="I4140" s="19">
        <v>0</v>
      </c>
      <c r="J4140" s="19">
        <v>-3</v>
      </c>
      <c r="K4140" s="19" t="s">
        <v>185</v>
      </c>
      <c r="L4140" s="19">
        <v>1</v>
      </c>
      <c r="O4140" s="19">
        <v>4460</v>
      </c>
      <c r="P4140" s="229">
        <v>45628.376689814817</v>
      </c>
      <c r="Q4140" s="19">
        <v>4.46</v>
      </c>
      <c r="R4140" s="19" t="s">
        <v>43</v>
      </c>
      <c r="S4140" s="62" t="s">
        <v>299</v>
      </c>
    </row>
    <row r="4141" spans="1:19" x14ac:dyDescent="0.25">
      <c r="A4141" s="62" t="s">
        <v>299</v>
      </c>
      <c r="B4141" s="19">
        <v>38946275</v>
      </c>
      <c r="C4141" s="19" t="s">
        <v>7592</v>
      </c>
      <c r="D4141" s="19">
        <v>377308</v>
      </c>
      <c r="E4141" s="19">
        <v>4595714</v>
      </c>
      <c r="F4141" s="19">
        <v>5</v>
      </c>
      <c r="G4141" s="36">
        <v>45628</v>
      </c>
      <c r="H4141" s="19">
        <v>1</v>
      </c>
      <c r="I4141" s="19">
        <v>0</v>
      </c>
      <c r="J4141" s="19">
        <v>0</v>
      </c>
      <c r="L4141" s="19">
        <v>1</v>
      </c>
      <c r="M4141" s="19">
        <v>4010427</v>
      </c>
      <c r="N4141" s="19" t="s">
        <v>215</v>
      </c>
      <c r="O4141" s="19">
        <v>695560</v>
      </c>
      <c r="P4141" s="229">
        <v>45628.384733796294</v>
      </c>
      <c r="Q4141" s="19">
        <v>695.56</v>
      </c>
      <c r="R4141" s="19" t="s">
        <v>43</v>
      </c>
      <c r="S4141" s="62" t="s">
        <v>299</v>
      </c>
    </row>
    <row r="4142" spans="1:19" x14ac:dyDescent="0.25">
      <c r="A4142" s="62" t="s">
        <v>299</v>
      </c>
      <c r="B4142" s="19">
        <v>38946275</v>
      </c>
      <c r="C4142" s="19" t="s">
        <v>7592</v>
      </c>
      <c r="D4142" s="19">
        <v>377308</v>
      </c>
      <c r="E4142" s="19">
        <v>4595714</v>
      </c>
      <c r="F4142" s="19">
        <v>6</v>
      </c>
      <c r="G4142" s="36">
        <v>45628</v>
      </c>
      <c r="H4142" s="19">
        <v>0</v>
      </c>
      <c r="I4142" s="19">
        <v>0</v>
      </c>
      <c r="J4142" s="19">
        <v>1938</v>
      </c>
      <c r="K4142" s="19" t="s">
        <v>163</v>
      </c>
      <c r="L4142" s="19">
        <v>1</v>
      </c>
      <c r="M4142" s="19">
        <v>4010427</v>
      </c>
      <c r="N4142" s="19" t="s">
        <v>215</v>
      </c>
      <c r="O4142" s="19">
        <v>585023</v>
      </c>
      <c r="P4142" s="229">
        <v>45628.391504629632</v>
      </c>
      <c r="Q4142" s="19">
        <v>585.02300000000002</v>
      </c>
      <c r="R4142" s="19" t="s">
        <v>43</v>
      </c>
      <c r="S4142" s="62" t="s">
        <v>299</v>
      </c>
    </row>
    <row r="4143" spans="1:19" x14ac:dyDescent="0.25">
      <c r="A4143" s="62" t="s">
        <v>299</v>
      </c>
      <c r="B4143" s="19">
        <v>38946275</v>
      </c>
      <c r="C4143" s="19" t="s">
        <v>7592</v>
      </c>
      <c r="D4143" s="19">
        <v>377308</v>
      </c>
      <c r="E4143" s="19">
        <v>4595714</v>
      </c>
      <c r="F4143" s="19">
        <v>7</v>
      </c>
      <c r="G4143" s="36">
        <v>45628</v>
      </c>
      <c r="H4143" s="19">
        <v>0</v>
      </c>
      <c r="I4143" s="19">
        <v>1</v>
      </c>
      <c r="J4143" s="19">
        <v>0</v>
      </c>
      <c r="L4143" s="19">
        <v>1</v>
      </c>
      <c r="O4143" s="19">
        <v>1512420</v>
      </c>
      <c r="P4143" s="229">
        <v>45628.409016203703</v>
      </c>
      <c r="Q4143" s="19">
        <v>1512.42</v>
      </c>
      <c r="R4143" s="19" t="s">
        <v>43</v>
      </c>
      <c r="S4143" s="62" t="s">
        <v>299</v>
      </c>
    </row>
    <row r="4144" spans="1:19" x14ac:dyDescent="0.25">
      <c r="A4144" s="62" t="s">
        <v>299</v>
      </c>
      <c r="B4144" s="19">
        <v>38946275</v>
      </c>
      <c r="C4144" s="19" t="s">
        <v>7592</v>
      </c>
      <c r="D4144" s="19">
        <v>377308</v>
      </c>
      <c r="E4144" s="19">
        <v>4595714</v>
      </c>
      <c r="F4144" s="19">
        <v>8</v>
      </c>
      <c r="G4144" s="36">
        <v>45628</v>
      </c>
      <c r="H4144" s="19">
        <v>0</v>
      </c>
      <c r="I4144" s="19">
        <v>0</v>
      </c>
      <c r="J4144" s="19">
        <v>-3</v>
      </c>
      <c r="K4144" s="19" t="s">
        <v>185</v>
      </c>
      <c r="L4144" s="19">
        <v>1</v>
      </c>
      <c r="O4144" s="19">
        <v>4157</v>
      </c>
      <c r="P4144" s="229">
        <v>45628.409062500003</v>
      </c>
      <c r="Q4144" s="19">
        <v>4.157</v>
      </c>
      <c r="R4144" s="19" t="s">
        <v>43</v>
      </c>
      <c r="S4144" s="62" t="s">
        <v>299</v>
      </c>
    </row>
    <row r="4145" spans="1:19" x14ac:dyDescent="0.25">
      <c r="A4145" s="62" t="s">
        <v>299</v>
      </c>
      <c r="B4145" s="19">
        <v>38946275</v>
      </c>
      <c r="C4145" s="19" t="s">
        <v>7592</v>
      </c>
      <c r="D4145" s="19">
        <v>377308</v>
      </c>
      <c r="E4145" s="19">
        <v>4595714</v>
      </c>
      <c r="F4145" s="19">
        <v>9</v>
      </c>
      <c r="G4145" s="36">
        <v>45628</v>
      </c>
      <c r="H4145" s="19">
        <v>1</v>
      </c>
      <c r="I4145" s="19">
        <v>0</v>
      </c>
      <c r="J4145" s="19">
        <v>0</v>
      </c>
      <c r="L4145" s="19">
        <v>1</v>
      </c>
      <c r="M4145" s="19">
        <v>4010427</v>
      </c>
      <c r="N4145" s="19" t="s">
        <v>215</v>
      </c>
      <c r="O4145" s="19">
        <v>199800</v>
      </c>
      <c r="P4145" s="229">
        <v>45628.411377314813</v>
      </c>
      <c r="Q4145" s="19">
        <v>199.8</v>
      </c>
      <c r="R4145" s="19" t="s">
        <v>43</v>
      </c>
      <c r="S4145" s="62" t="s">
        <v>299</v>
      </c>
    </row>
    <row r="4146" spans="1:19" x14ac:dyDescent="0.25">
      <c r="A4146" s="62" t="s">
        <v>299</v>
      </c>
      <c r="B4146" s="19">
        <v>38946275</v>
      </c>
      <c r="C4146" s="19" t="s">
        <v>7592</v>
      </c>
      <c r="D4146" s="19">
        <v>377308</v>
      </c>
      <c r="E4146" s="19">
        <v>4595714</v>
      </c>
      <c r="F4146" s="19">
        <v>10</v>
      </c>
      <c r="G4146" s="36">
        <v>45628</v>
      </c>
      <c r="H4146" s="19">
        <v>0</v>
      </c>
      <c r="I4146" s="19">
        <v>0</v>
      </c>
      <c r="J4146" s="19">
        <v>1938</v>
      </c>
      <c r="K4146" s="19" t="s">
        <v>163</v>
      </c>
      <c r="L4146" s="19">
        <v>1</v>
      </c>
      <c r="M4146" s="19">
        <v>4010427</v>
      </c>
      <c r="N4146" s="19" t="s">
        <v>215</v>
      </c>
      <c r="O4146" s="19">
        <v>13163</v>
      </c>
      <c r="P4146" s="229">
        <v>45628.411527777775</v>
      </c>
      <c r="Q4146" s="19">
        <v>13.163</v>
      </c>
      <c r="R4146" s="19" t="s">
        <v>43</v>
      </c>
      <c r="S4146" s="62" t="s">
        <v>299</v>
      </c>
    </row>
    <row r="4147" spans="1:19" x14ac:dyDescent="0.25">
      <c r="A4147" s="62" t="s">
        <v>299</v>
      </c>
      <c r="B4147" s="19">
        <v>38946275</v>
      </c>
      <c r="C4147" s="19" t="s">
        <v>7592</v>
      </c>
      <c r="D4147" s="19">
        <v>377308</v>
      </c>
      <c r="E4147" s="19">
        <v>4595714</v>
      </c>
      <c r="F4147" s="19">
        <v>11</v>
      </c>
      <c r="G4147" s="36">
        <v>45628</v>
      </c>
      <c r="H4147" s="19">
        <v>0</v>
      </c>
      <c r="I4147" s="19">
        <v>1</v>
      </c>
      <c r="J4147" s="19">
        <v>0</v>
      </c>
      <c r="L4147" s="19">
        <v>1</v>
      </c>
      <c r="O4147" s="19">
        <v>696620</v>
      </c>
      <c r="P4147" s="229">
        <v>45628.419594907406</v>
      </c>
      <c r="Q4147" s="19">
        <v>696.62</v>
      </c>
      <c r="R4147" s="19" t="s">
        <v>43</v>
      </c>
      <c r="S4147" s="62" t="s">
        <v>299</v>
      </c>
    </row>
    <row r="4148" spans="1:19" x14ac:dyDescent="0.25">
      <c r="A4148" s="62" t="s">
        <v>299</v>
      </c>
      <c r="B4148" s="19">
        <v>38946275</v>
      </c>
      <c r="C4148" s="19" t="s">
        <v>7592</v>
      </c>
      <c r="D4148" s="19">
        <v>377308</v>
      </c>
      <c r="E4148" s="19">
        <v>4595714</v>
      </c>
      <c r="F4148" s="19">
        <v>12</v>
      </c>
      <c r="G4148" s="36">
        <v>45628</v>
      </c>
      <c r="H4148" s="19">
        <v>0</v>
      </c>
      <c r="I4148" s="19">
        <v>0</v>
      </c>
      <c r="J4148" s="19">
        <v>1931</v>
      </c>
      <c r="K4148" s="19" t="s">
        <v>168</v>
      </c>
      <c r="L4148" s="19">
        <v>1</v>
      </c>
      <c r="O4148" s="19">
        <v>478064</v>
      </c>
      <c r="P4148" s="229">
        <v>45628.425127314818</v>
      </c>
      <c r="Q4148" s="19">
        <v>478.06400000000002</v>
      </c>
      <c r="R4148" s="19" t="s">
        <v>43</v>
      </c>
      <c r="S4148" s="62" t="s">
        <v>299</v>
      </c>
    </row>
    <row r="4149" spans="1:19" x14ac:dyDescent="0.25">
      <c r="A4149" s="62" t="s">
        <v>299</v>
      </c>
      <c r="B4149" s="19">
        <v>38946275</v>
      </c>
      <c r="C4149" s="19" t="s">
        <v>7592</v>
      </c>
      <c r="D4149" s="19">
        <v>377308</v>
      </c>
      <c r="E4149" s="19">
        <v>4595714</v>
      </c>
      <c r="F4149" s="19">
        <v>13</v>
      </c>
      <c r="G4149" s="36">
        <v>45628</v>
      </c>
      <c r="H4149" s="19">
        <v>0</v>
      </c>
      <c r="I4149" s="19">
        <v>1</v>
      </c>
      <c r="J4149" s="19">
        <v>0</v>
      </c>
      <c r="L4149" s="19">
        <v>1</v>
      </c>
      <c r="O4149" s="19">
        <v>148393</v>
      </c>
      <c r="P4149" s="229">
        <v>45628.426840277774</v>
      </c>
      <c r="Q4149" s="19">
        <v>148.393</v>
      </c>
      <c r="R4149" s="19" t="s">
        <v>43</v>
      </c>
      <c r="S4149" s="62" t="s">
        <v>299</v>
      </c>
    </row>
    <row r="4150" spans="1:19" x14ac:dyDescent="0.25">
      <c r="A4150" s="62" t="s">
        <v>299</v>
      </c>
      <c r="B4150" s="19">
        <v>38946275</v>
      </c>
      <c r="C4150" s="19" t="s">
        <v>7592</v>
      </c>
      <c r="D4150" s="19">
        <v>377308</v>
      </c>
      <c r="E4150" s="19">
        <v>4595714</v>
      </c>
      <c r="F4150" s="19">
        <v>14</v>
      </c>
      <c r="G4150" s="36">
        <v>45628</v>
      </c>
      <c r="H4150" s="19">
        <v>0</v>
      </c>
      <c r="I4150" s="19">
        <v>0</v>
      </c>
      <c r="J4150" s="19">
        <v>-3</v>
      </c>
      <c r="K4150" s="19" t="s">
        <v>185</v>
      </c>
      <c r="L4150" s="19">
        <v>1</v>
      </c>
      <c r="O4150" s="19">
        <v>5183</v>
      </c>
      <c r="P4150" s="229">
        <v>45628.426898148151</v>
      </c>
      <c r="Q4150" s="19">
        <v>5.1829999999999998</v>
      </c>
      <c r="R4150" s="19" t="s">
        <v>43</v>
      </c>
      <c r="S4150" s="62" t="s">
        <v>299</v>
      </c>
    </row>
    <row r="4151" spans="1:19" x14ac:dyDescent="0.25">
      <c r="A4151" s="62" t="s">
        <v>299</v>
      </c>
      <c r="B4151" s="19">
        <v>38946275</v>
      </c>
      <c r="C4151" s="19" t="s">
        <v>7592</v>
      </c>
      <c r="D4151" s="19">
        <v>377308</v>
      </c>
      <c r="E4151" s="19">
        <v>4595714</v>
      </c>
      <c r="F4151" s="19">
        <v>15</v>
      </c>
      <c r="G4151" s="36">
        <v>45628</v>
      </c>
      <c r="H4151" s="19">
        <v>1</v>
      </c>
      <c r="I4151" s="19">
        <v>0</v>
      </c>
      <c r="J4151" s="19">
        <v>0</v>
      </c>
      <c r="L4151" s="19">
        <v>1</v>
      </c>
      <c r="M4151" s="19">
        <v>4010427</v>
      </c>
      <c r="N4151" s="19" t="s">
        <v>215</v>
      </c>
      <c r="O4151" s="19">
        <v>919604</v>
      </c>
      <c r="P4151" s="229">
        <v>45628.4375462963</v>
      </c>
      <c r="Q4151" s="19">
        <v>919.60400000000004</v>
      </c>
      <c r="R4151" s="19" t="s">
        <v>43</v>
      </c>
      <c r="S4151" s="62" t="s">
        <v>299</v>
      </c>
    </row>
    <row r="4152" spans="1:19" x14ac:dyDescent="0.25">
      <c r="A4152" s="62" t="s">
        <v>299</v>
      </c>
      <c r="B4152" s="19">
        <v>38946275</v>
      </c>
      <c r="C4152" s="19" t="s">
        <v>7592</v>
      </c>
      <c r="D4152" s="19">
        <v>377308</v>
      </c>
      <c r="E4152" s="19">
        <v>4595714</v>
      </c>
      <c r="F4152" s="19">
        <v>16</v>
      </c>
      <c r="G4152" s="36">
        <v>45628</v>
      </c>
      <c r="H4152" s="19">
        <v>0</v>
      </c>
      <c r="I4152" s="19">
        <v>0</v>
      </c>
      <c r="J4152" s="19">
        <v>1938</v>
      </c>
      <c r="K4152" s="19" t="s">
        <v>163</v>
      </c>
      <c r="L4152" s="19">
        <v>1</v>
      </c>
      <c r="M4152" s="19">
        <v>4010427</v>
      </c>
      <c r="N4152" s="19" t="s">
        <v>215</v>
      </c>
      <c r="O4152" s="19">
        <v>203290</v>
      </c>
      <c r="P4152" s="229">
        <v>45628.439895833333</v>
      </c>
      <c r="Q4152" s="19">
        <v>203.29</v>
      </c>
      <c r="R4152" s="19" t="s">
        <v>43</v>
      </c>
      <c r="S4152" s="62" t="s">
        <v>299</v>
      </c>
    </row>
    <row r="4153" spans="1:19" x14ac:dyDescent="0.25">
      <c r="A4153" s="62" t="s">
        <v>299</v>
      </c>
      <c r="B4153" s="19">
        <v>38946275</v>
      </c>
      <c r="C4153" s="19" t="s">
        <v>7592</v>
      </c>
      <c r="D4153" s="19">
        <v>377308</v>
      </c>
      <c r="E4153" s="19">
        <v>4595714</v>
      </c>
      <c r="F4153" s="19">
        <v>17</v>
      </c>
      <c r="G4153" s="36">
        <v>45628</v>
      </c>
      <c r="H4153" s="19">
        <v>0</v>
      </c>
      <c r="I4153" s="19">
        <v>1</v>
      </c>
      <c r="J4153" s="19">
        <v>0</v>
      </c>
      <c r="L4153" s="19">
        <v>1</v>
      </c>
      <c r="O4153" s="19">
        <v>15853</v>
      </c>
      <c r="P4153" s="229">
        <v>45628.440081018518</v>
      </c>
      <c r="Q4153" s="19">
        <v>15.853</v>
      </c>
      <c r="R4153" s="19" t="s">
        <v>43</v>
      </c>
      <c r="S4153" s="62" t="s">
        <v>299</v>
      </c>
    </row>
    <row r="4154" spans="1:19" x14ac:dyDescent="0.25">
      <c r="A4154" s="62" t="s">
        <v>299</v>
      </c>
      <c r="B4154" s="19">
        <v>38946275</v>
      </c>
      <c r="C4154" s="19" t="s">
        <v>7592</v>
      </c>
      <c r="D4154" s="19">
        <v>377308</v>
      </c>
      <c r="E4154" s="19">
        <v>4595714</v>
      </c>
      <c r="F4154" s="19">
        <v>18</v>
      </c>
      <c r="G4154" s="36">
        <v>45628</v>
      </c>
      <c r="H4154" s="19">
        <v>0</v>
      </c>
      <c r="I4154" s="19">
        <v>0</v>
      </c>
      <c r="J4154" s="19">
        <v>1934</v>
      </c>
      <c r="K4154" s="19" t="s">
        <v>160</v>
      </c>
      <c r="L4154" s="19">
        <v>1</v>
      </c>
      <c r="O4154" s="19">
        <v>805943</v>
      </c>
      <c r="P4154" s="229">
        <v>45628.44940972222</v>
      </c>
      <c r="Q4154" s="19">
        <v>805.94299999999998</v>
      </c>
      <c r="R4154" s="19" t="s">
        <v>43</v>
      </c>
      <c r="S4154" s="62" t="s">
        <v>299</v>
      </c>
    </row>
    <row r="4155" spans="1:19" x14ac:dyDescent="0.25">
      <c r="A4155" s="62" t="s">
        <v>299</v>
      </c>
      <c r="B4155" s="19">
        <v>38946275</v>
      </c>
      <c r="C4155" s="19" t="s">
        <v>7592</v>
      </c>
      <c r="D4155" s="19">
        <v>377308</v>
      </c>
      <c r="E4155" s="19">
        <v>4595714</v>
      </c>
      <c r="F4155" s="19">
        <v>19</v>
      </c>
      <c r="G4155" s="36">
        <v>45628</v>
      </c>
      <c r="H4155" s="19">
        <v>0</v>
      </c>
      <c r="I4155" s="19">
        <v>1</v>
      </c>
      <c r="J4155" s="19">
        <v>0</v>
      </c>
      <c r="L4155" s="19">
        <v>1</v>
      </c>
      <c r="O4155" s="19">
        <v>1229637</v>
      </c>
      <c r="P4155" s="229">
        <v>45628.463645833333</v>
      </c>
      <c r="Q4155" s="19">
        <v>1229.6369999999999</v>
      </c>
      <c r="R4155" s="19" t="s">
        <v>43</v>
      </c>
      <c r="S4155" s="62" t="s">
        <v>299</v>
      </c>
    </row>
    <row r="4156" spans="1:19" x14ac:dyDescent="0.25">
      <c r="A4156" s="62" t="s">
        <v>299</v>
      </c>
      <c r="B4156" s="19">
        <v>38946275</v>
      </c>
      <c r="C4156" s="19" t="s">
        <v>7592</v>
      </c>
      <c r="D4156" s="19">
        <v>377308</v>
      </c>
      <c r="E4156" s="19">
        <v>4595714</v>
      </c>
      <c r="F4156" s="19">
        <v>20</v>
      </c>
      <c r="G4156" s="36">
        <v>45628</v>
      </c>
      <c r="H4156" s="19">
        <v>0</v>
      </c>
      <c r="I4156" s="19">
        <v>0</v>
      </c>
      <c r="J4156" s="19">
        <v>-3</v>
      </c>
      <c r="K4156" s="19" t="s">
        <v>185</v>
      </c>
      <c r="L4156" s="19">
        <v>1</v>
      </c>
      <c r="O4156" s="19">
        <v>6713</v>
      </c>
      <c r="P4156" s="229">
        <v>45628.46371527778</v>
      </c>
      <c r="Q4156" s="19">
        <v>6.7130000000000001</v>
      </c>
      <c r="R4156" s="19" t="s">
        <v>43</v>
      </c>
      <c r="S4156" s="62" t="s">
        <v>299</v>
      </c>
    </row>
    <row r="4157" spans="1:19" x14ac:dyDescent="0.25">
      <c r="A4157" s="62" t="s">
        <v>299</v>
      </c>
      <c r="B4157" s="19">
        <v>38946275</v>
      </c>
      <c r="C4157" s="19" t="s">
        <v>7592</v>
      </c>
      <c r="D4157" s="19">
        <v>377308</v>
      </c>
      <c r="E4157" s="19">
        <v>4595714</v>
      </c>
      <c r="F4157" s="19">
        <v>21</v>
      </c>
      <c r="G4157" s="36">
        <v>45628</v>
      </c>
      <c r="H4157" s="19">
        <v>1</v>
      </c>
      <c r="I4157" s="19">
        <v>0</v>
      </c>
      <c r="J4157" s="19">
        <v>0</v>
      </c>
      <c r="L4157" s="19">
        <v>1</v>
      </c>
      <c r="M4157" s="19">
        <v>4010427</v>
      </c>
      <c r="N4157" s="19" t="s">
        <v>215</v>
      </c>
      <c r="O4157" s="19">
        <v>166674</v>
      </c>
      <c r="P4157" s="229">
        <v>45628.465648148151</v>
      </c>
      <c r="Q4157" s="19">
        <v>166.67400000000001</v>
      </c>
      <c r="R4157" s="19" t="s">
        <v>43</v>
      </c>
      <c r="S4157" s="62" t="s">
        <v>299</v>
      </c>
    </row>
    <row r="4158" spans="1:19" x14ac:dyDescent="0.25">
      <c r="A4158" s="62" t="s">
        <v>299</v>
      </c>
      <c r="B4158" s="19">
        <v>38946275</v>
      </c>
      <c r="C4158" s="19" t="s">
        <v>7592</v>
      </c>
      <c r="D4158" s="19">
        <v>377308</v>
      </c>
      <c r="E4158" s="19">
        <v>4595714</v>
      </c>
      <c r="F4158" s="19">
        <v>22</v>
      </c>
      <c r="G4158" s="36">
        <v>45628</v>
      </c>
      <c r="H4158" s="19">
        <v>0</v>
      </c>
      <c r="I4158" s="19">
        <v>0</v>
      </c>
      <c r="J4158" s="19">
        <v>1938</v>
      </c>
      <c r="K4158" s="19" t="s">
        <v>163</v>
      </c>
      <c r="L4158" s="19">
        <v>1</v>
      </c>
      <c r="M4158" s="19">
        <v>4010427</v>
      </c>
      <c r="N4158" s="19" t="s">
        <v>215</v>
      </c>
      <c r="O4158" s="19">
        <v>4676</v>
      </c>
      <c r="P4158" s="229">
        <v>45628.46570601852</v>
      </c>
      <c r="Q4158" s="19">
        <v>4.6760000000000002</v>
      </c>
      <c r="R4158" s="19" t="s">
        <v>43</v>
      </c>
      <c r="S4158" s="62" t="s">
        <v>299</v>
      </c>
    </row>
    <row r="4159" spans="1:19" x14ac:dyDescent="0.25">
      <c r="A4159" s="62" t="s">
        <v>299</v>
      </c>
      <c r="B4159" s="19">
        <v>38946275</v>
      </c>
      <c r="C4159" s="19" t="s">
        <v>7592</v>
      </c>
      <c r="D4159" s="19">
        <v>377308</v>
      </c>
      <c r="E4159" s="19">
        <v>4595714</v>
      </c>
      <c r="F4159" s="19">
        <v>23</v>
      </c>
      <c r="G4159" s="36">
        <v>45628</v>
      </c>
      <c r="H4159" s="19">
        <v>0</v>
      </c>
      <c r="I4159" s="19">
        <v>1</v>
      </c>
      <c r="J4159" s="19">
        <v>0</v>
      </c>
      <c r="L4159" s="19">
        <v>1</v>
      </c>
      <c r="O4159" s="19">
        <v>67327</v>
      </c>
      <c r="P4159" s="229">
        <v>45628.466481481482</v>
      </c>
      <c r="Q4159" s="19">
        <v>67.326999999999998</v>
      </c>
      <c r="R4159" s="19" t="s">
        <v>43</v>
      </c>
      <c r="S4159" s="62" t="s">
        <v>299</v>
      </c>
    </row>
    <row r="4160" spans="1:19" x14ac:dyDescent="0.25">
      <c r="A4160" s="62" t="s">
        <v>299</v>
      </c>
      <c r="B4160" s="19">
        <v>38946275</v>
      </c>
      <c r="C4160" s="19" t="s">
        <v>7592</v>
      </c>
      <c r="D4160" s="19">
        <v>377308</v>
      </c>
      <c r="E4160" s="19">
        <v>4595714</v>
      </c>
      <c r="F4160" s="19">
        <v>24</v>
      </c>
      <c r="G4160" s="36">
        <v>45628</v>
      </c>
      <c r="H4160" s="19">
        <v>0</v>
      </c>
      <c r="I4160" s="19">
        <v>0</v>
      </c>
      <c r="J4160" s="19">
        <v>1932</v>
      </c>
      <c r="K4160" s="19" t="s">
        <v>173</v>
      </c>
      <c r="L4160" s="19">
        <v>1</v>
      </c>
      <c r="O4160" s="19">
        <v>312307</v>
      </c>
      <c r="P4160" s="229">
        <v>45628.470092592594</v>
      </c>
      <c r="Q4160" s="19">
        <v>312.30700000000002</v>
      </c>
      <c r="R4160" s="19" t="s">
        <v>43</v>
      </c>
      <c r="S4160" s="62" t="s">
        <v>299</v>
      </c>
    </row>
    <row r="4161" spans="1:19" x14ac:dyDescent="0.25">
      <c r="A4161" s="62" t="s">
        <v>299</v>
      </c>
      <c r="B4161" s="19">
        <v>38946275</v>
      </c>
      <c r="C4161" s="19" t="s">
        <v>7592</v>
      </c>
      <c r="D4161" s="19">
        <v>377308</v>
      </c>
      <c r="E4161" s="19">
        <v>4595714</v>
      </c>
      <c r="F4161" s="19">
        <v>25</v>
      </c>
      <c r="G4161" s="36">
        <v>45628</v>
      </c>
      <c r="H4161" s="19">
        <v>0</v>
      </c>
      <c r="I4161" s="19">
        <v>1</v>
      </c>
      <c r="J4161" s="19">
        <v>0</v>
      </c>
      <c r="L4161" s="19">
        <v>1</v>
      </c>
      <c r="O4161" s="19">
        <v>1528313</v>
      </c>
      <c r="P4161" s="229">
        <v>45628.48778935185</v>
      </c>
      <c r="Q4161" s="19">
        <v>1528.3130000000001</v>
      </c>
      <c r="R4161" s="19" t="s">
        <v>43</v>
      </c>
      <c r="S4161" s="62" t="s">
        <v>299</v>
      </c>
    </row>
    <row r="4162" spans="1:19" x14ac:dyDescent="0.25">
      <c r="A4162" s="62" t="s">
        <v>299</v>
      </c>
      <c r="B4162" s="19">
        <v>38946275</v>
      </c>
      <c r="C4162" s="19" t="s">
        <v>7592</v>
      </c>
      <c r="D4162" s="19">
        <v>377308</v>
      </c>
      <c r="E4162" s="19">
        <v>4595714</v>
      </c>
      <c r="F4162" s="19">
        <v>26</v>
      </c>
      <c r="G4162" s="36">
        <v>45628</v>
      </c>
      <c r="H4162" s="19">
        <v>0</v>
      </c>
      <c r="I4162" s="19">
        <v>0</v>
      </c>
      <c r="J4162" s="19">
        <v>-3</v>
      </c>
      <c r="K4162" s="19" t="s">
        <v>185</v>
      </c>
      <c r="L4162" s="19">
        <v>1</v>
      </c>
      <c r="O4162" s="19">
        <v>6387</v>
      </c>
      <c r="P4162" s="229">
        <v>45628.487858796296</v>
      </c>
      <c r="Q4162" s="19">
        <v>6.3869999999999996</v>
      </c>
      <c r="R4162" s="19" t="s">
        <v>43</v>
      </c>
      <c r="S4162" s="62" t="s">
        <v>299</v>
      </c>
    </row>
    <row r="4163" spans="1:19" x14ac:dyDescent="0.25">
      <c r="A4163" s="62" t="s">
        <v>299</v>
      </c>
      <c r="B4163" s="19">
        <v>38946275</v>
      </c>
      <c r="C4163" s="19" t="s">
        <v>7592</v>
      </c>
      <c r="D4163" s="19">
        <v>377308</v>
      </c>
      <c r="E4163" s="19">
        <v>4595714</v>
      </c>
      <c r="F4163" s="19">
        <v>27</v>
      </c>
      <c r="G4163" s="36">
        <v>45628</v>
      </c>
      <c r="H4163" s="19">
        <v>1</v>
      </c>
      <c r="I4163" s="19">
        <v>0</v>
      </c>
      <c r="J4163" s="19">
        <v>0</v>
      </c>
      <c r="L4163" s="19">
        <v>1</v>
      </c>
      <c r="M4163" s="19">
        <v>4010427</v>
      </c>
      <c r="N4163" s="19" t="s">
        <v>215</v>
      </c>
      <c r="O4163" s="19">
        <v>161236</v>
      </c>
      <c r="P4163" s="229">
        <v>45628.489722222221</v>
      </c>
      <c r="Q4163" s="19">
        <v>161.23599999999999</v>
      </c>
      <c r="R4163" s="19" t="s">
        <v>43</v>
      </c>
      <c r="S4163" s="62" t="s">
        <v>299</v>
      </c>
    </row>
    <row r="4164" spans="1:19" x14ac:dyDescent="0.25">
      <c r="A4164" s="62" t="s">
        <v>299</v>
      </c>
      <c r="B4164" s="19">
        <v>38946275</v>
      </c>
      <c r="C4164" s="19" t="s">
        <v>7592</v>
      </c>
      <c r="D4164" s="19">
        <v>377308</v>
      </c>
      <c r="E4164" s="19">
        <v>4595714</v>
      </c>
      <c r="F4164" s="19">
        <v>28</v>
      </c>
      <c r="G4164" s="36">
        <v>45628</v>
      </c>
      <c r="H4164" s="19">
        <v>0</v>
      </c>
      <c r="I4164" s="19">
        <v>0</v>
      </c>
      <c r="J4164" s="19">
        <v>1938</v>
      </c>
      <c r="K4164" s="19" t="s">
        <v>163</v>
      </c>
      <c r="L4164" s="19">
        <v>1</v>
      </c>
      <c r="M4164" s="19">
        <v>4010427</v>
      </c>
      <c r="N4164" s="19" t="s">
        <v>215</v>
      </c>
      <c r="O4164" s="19">
        <v>135040</v>
      </c>
      <c r="P4164" s="229">
        <v>45628.491284722222</v>
      </c>
      <c r="Q4164" s="19">
        <v>135.04</v>
      </c>
      <c r="R4164" s="19" t="s">
        <v>43</v>
      </c>
      <c r="S4164" s="62" t="s">
        <v>299</v>
      </c>
    </row>
    <row r="4165" spans="1:19" x14ac:dyDescent="0.25">
      <c r="A4165" s="62" t="s">
        <v>299</v>
      </c>
      <c r="B4165" s="19">
        <v>38946275</v>
      </c>
      <c r="C4165" s="19" t="s">
        <v>7592</v>
      </c>
      <c r="D4165" s="19">
        <v>377308</v>
      </c>
      <c r="E4165" s="19">
        <v>4595714</v>
      </c>
      <c r="F4165" s="19">
        <v>29</v>
      </c>
      <c r="G4165" s="36">
        <v>45628</v>
      </c>
      <c r="H4165" s="19">
        <v>0</v>
      </c>
      <c r="I4165" s="19">
        <v>1</v>
      </c>
      <c r="J4165" s="19">
        <v>0</v>
      </c>
      <c r="L4165" s="19">
        <v>1</v>
      </c>
      <c r="O4165" s="19">
        <v>1187590</v>
      </c>
      <c r="P4165" s="229">
        <v>45628.50503472222</v>
      </c>
      <c r="Q4165" s="19">
        <v>1187.5899999999999</v>
      </c>
      <c r="R4165" s="19" t="s">
        <v>43</v>
      </c>
      <c r="S4165" s="62" t="s">
        <v>299</v>
      </c>
    </row>
    <row r="4166" spans="1:19" x14ac:dyDescent="0.25">
      <c r="A4166" s="62" t="s">
        <v>299</v>
      </c>
      <c r="B4166" s="19">
        <v>38946275</v>
      </c>
      <c r="C4166" s="19" t="s">
        <v>7592</v>
      </c>
      <c r="D4166" s="19">
        <v>377308</v>
      </c>
      <c r="E4166" s="19">
        <v>4595714</v>
      </c>
      <c r="F4166" s="19">
        <v>30</v>
      </c>
      <c r="G4166" s="36">
        <v>45628</v>
      </c>
      <c r="H4166" s="19">
        <v>0</v>
      </c>
      <c r="I4166" s="19">
        <v>0</v>
      </c>
      <c r="J4166" s="19">
        <v>-3</v>
      </c>
      <c r="K4166" s="19" t="s">
        <v>185</v>
      </c>
      <c r="L4166" s="19">
        <v>1</v>
      </c>
      <c r="O4166" s="19">
        <v>5014</v>
      </c>
      <c r="P4166" s="229">
        <v>45628.50509259259</v>
      </c>
      <c r="Q4166" s="19">
        <v>5.0140000000000002</v>
      </c>
      <c r="R4166" s="19" t="s">
        <v>43</v>
      </c>
      <c r="S4166" s="62" t="s">
        <v>299</v>
      </c>
    </row>
    <row r="4167" spans="1:19" x14ac:dyDescent="0.25">
      <c r="A4167" s="62" t="s">
        <v>299</v>
      </c>
      <c r="B4167" s="19">
        <v>38946275</v>
      </c>
      <c r="C4167" s="19" t="s">
        <v>7592</v>
      </c>
      <c r="D4167" s="19">
        <v>377308</v>
      </c>
      <c r="E4167" s="19">
        <v>4595714</v>
      </c>
      <c r="F4167" s="19">
        <v>31</v>
      </c>
      <c r="G4167" s="36">
        <v>45628</v>
      </c>
      <c r="H4167" s="19">
        <v>1</v>
      </c>
      <c r="I4167" s="19">
        <v>0</v>
      </c>
      <c r="J4167" s="19">
        <v>0</v>
      </c>
      <c r="L4167" s="19">
        <v>1</v>
      </c>
      <c r="M4167" s="19">
        <v>4010427</v>
      </c>
      <c r="N4167" s="19" t="s">
        <v>215</v>
      </c>
      <c r="O4167" s="19">
        <v>312970</v>
      </c>
      <c r="P4167" s="229">
        <v>45628.508715277778</v>
      </c>
      <c r="Q4167" s="19">
        <v>312.97000000000003</v>
      </c>
      <c r="R4167" s="19" t="s">
        <v>43</v>
      </c>
      <c r="S4167" s="62" t="s">
        <v>299</v>
      </c>
    </row>
    <row r="4168" spans="1:19" x14ac:dyDescent="0.25">
      <c r="A4168" s="62" t="s">
        <v>299</v>
      </c>
      <c r="B4168" s="19">
        <v>38946275</v>
      </c>
      <c r="C4168" s="19" t="s">
        <v>7592</v>
      </c>
      <c r="D4168" s="19">
        <v>377308</v>
      </c>
      <c r="E4168" s="19">
        <v>4595714</v>
      </c>
      <c r="F4168" s="19">
        <v>32</v>
      </c>
      <c r="G4168" s="36">
        <v>45628</v>
      </c>
      <c r="H4168" s="19">
        <v>0</v>
      </c>
      <c r="I4168" s="19">
        <v>0</v>
      </c>
      <c r="J4168" s="19">
        <v>1938</v>
      </c>
      <c r="K4168" s="19" t="s">
        <v>163</v>
      </c>
      <c r="L4168" s="19">
        <v>1</v>
      </c>
      <c r="M4168" s="19">
        <v>4010427</v>
      </c>
      <c r="N4168" s="19" t="s">
        <v>215</v>
      </c>
      <c r="O4168" s="19">
        <v>606186</v>
      </c>
      <c r="P4168" s="229">
        <v>45628.515729166669</v>
      </c>
      <c r="Q4168" s="19">
        <v>606.18600000000004</v>
      </c>
      <c r="R4168" s="19" t="s">
        <v>43</v>
      </c>
      <c r="S4168" s="62" t="s">
        <v>299</v>
      </c>
    </row>
    <row r="4169" spans="1:19" x14ac:dyDescent="0.25">
      <c r="A4169" s="62" t="s">
        <v>299</v>
      </c>
      <c r="B4169" s="19">
        <v>38946275</v>
      </c>
      <c r="C4169" s="19" t="s">
        <v>7592</v>
      </c>
      <c r="D4169" s="19">
        <v>377308</v>
      </c>
      <c r="E4169" s="19">
        <v>4595714</v>
      </c>
      <c r="F4169" s="19">
        <v>33</v>
      </c>
      <c r="G4169" s="36">
        <v>45628</v>
      </c>
      <c r="H4169" s="19">
        <v>0</v>
      </c>
      <c r="I4169" s="19">
        <v>1</v>
      </c>
      <c r="J4169" s="19">
        <v>0</v>
      </c>
      <c r="L4169" s="19">
        <v>1</v>
      </c>
      <c r="O4169" s="19">
        <v>529660</v>
      </c>
      <c r="P4169" s="229">
        <v>45628.521863425929</v>
      </c>
      <c r="Q4169" s="19">
        <v>529.66</v>
      </c>
      <c r="R4169" s="19" t="s">
        <v>43</v>
      </c>
      <c r="S4169" s="62" t="s">
        <v>299</v>
      </c>
    </row>
    <row r="4170" spans="1:19" x14ac:dyDescent="0.25">
      <c r="A4170" s="62" t="s">
        <v>299</v>
      </c>
      <c r="B4170" s="19">
        <v>38946275</v>
      </c>
      <c r="C4170" s="19" t="s">
        <v>7592</v>
      </c>
      <c r="D4170" s="19">
        <v>377308</v>
      </c>
      <c r="E4170" s="19">
        <v>4595714</v>
      </c>
      <c r="F4170" s="19">
        <v>34</v>
      </c>
      <c r="G4170" s="36">
        <v>45628</v>
      </c>
      <c r="H4170" s="19">
        <v>0</v>
      </c>
      <c r="I4170" s="19">
        <v>0</v>
      </c>
      <c r="J4170" s="19">
        <v>-3</v>
      </c>
      <c r="K4170" s="19" t="s">
        <v>185</v>
      </c>
      <c r="L4170" s="19">
        <v>1</v>
      </c>
      <c r="O4170" s="19">
        <v>4517</v>
      </c>
      <c r="P4170" s="229">
        <v>45628.521909722222</v>
      </c>
      <c r="Q4170" s="19">
        <v>4.5170000000000003</v>
      </c>
      <c r="R4170" s="19" t="s">
        <v>43</v>
      </c>
      <c r="S4170" s="62" t="s">
        <v>299</v>
      </c>
    </row>
    <row r="4171" spans="1:19" x14ac:dyDescent="0.25">
      <c r="A4171" s="62" t="s">
        <v>299</v>
      </c>
      <c r="B4171" s="19">
        <v>38946275</v>
      </c>
      <c r="C4171" s="19" t="s">
        <v>7592</v>
      </c>
      <c r="D4171" s="19">
        <v>377308</v>
      </c>
      <c r="E4171" s="19">
        <v>4595714</v>
      </c>
      <c r="F4171" s="19">
        <v>35</v>
      </c>
      <c r="G4171" s="36">
        <v>45628</v>
      </c>
      <c r="H4171" s="19">
        <v>1</v>
      </c>
      <c r="I4171" s="19">
        <v>0</v>
      </c>
      <c r="J4171" s="19">
        <v>0</v>
      </c>
      <c r="L4171" s="19">
        <v>1</v>
      </c>
      <c r="M4171" s="19">
        <v>4010427</v>
      </c>
      <c r="N4171" s="19" t="s">
        <v>215</v>
      </c>
      <c r="O4171" s="19">
        <v>240253</v>
      </c>
      <c r="P4171" s="229">
        <v>45628.524687500001</v>
      </c>
      <c r="Q4171" s="19">
        <v>240.25299999999999</v>
      </c>
      <c r="R4171" s="19" t="s">
        <v>43</v>
      </c>
      <c r="S4171" s="62" t="s">
        <v>299</v>
      </c>
    </row>
    <row r="4172" spans="1:19" x14ac:dyDescent="0.25">
      <c r="A4172" s="62" t="s">
        <v>299</v>
      </c>
      <c r="B4172" s="19">
        <v>38946275</v>
      </c>
      <c r="C4172" s="19" t="s">
        <v>7592</v>
      </c>
      <c r="D4172" s="19">
        <v>377308</v>
      </c>
      <c r="E4172" s="19">
        <v>4595714</v>
      </c>
      <c r="F4172" s="19">
        <v>36</v>
      </c>
      <c r="G4172" s="36">
        <v>45628</v>
      </c>
      <c r="H4172" s="19">
        <v>0</v>
      </c>
      <c r="I4172" s="19">
        <v>0</v>
      </c>
      <c r="J4172" s="19">
        <v>1938</v>
      </c>
      <c r="K4172" s="19" t="s">
        <v>163</v>
      </c>
      <c r="L4172" s="19">
        <v>1</v>
      </c>
      <c r="M4172" s="19">
        <v>4010427</v>
      </c>
      <c r="N4172" s="19" t="s">
        <v>215</v>
      </c>
      <c r="O4172" s="19">
        <v>115737</v>
      </c>
      <c r="P4172" s="229">
        <v>45628.526030092595</v>
      </c>
      <c r="Q4172" s="19">
        <v>115.73699999999999</v>
      </c>
      <c r="R4172" s="19" t="s">
        <v>43</v>
      </c>
      <c r="S4172" s="62" t="s">
        <v>299</v>
      </c>
    </row>
    <row r="4173" spans="1:19" x14ac:dyDescent="0.25">
      <c r="A4173" s="62" t="s">
        <v>299</v>
      </c>
      <c r="B4173" s="19">
        <v>38946275</v>
      </c>
      <c r="C4173" s="19" t="s">
        <v>7592</v>
      </c>
      <c r="D4173" s="19">
        <v>377308</v>
      </c>
      <c r="E4173" s="19">
        <v>4595714</v>
      </c>
      <c r="F4173" s="19">
        <v>37</v>
      </c>
      <c r="G4173" s="36">
        <v>45628</v>
      </c>
      <c r="H4173" s="19">
        <v>0</v>
      </c>
      <c r="I4173" s="19">
        <v>1</v>
      </c>
      <c r="J4173" s="19">
        <v>0</v>
      </c>
      <c r="L4173" s="19">
        <v>1</v>
      </c>
      <c r="O4173" s="19">
        <v>630017</v>
      </c>
      <c r="P4173" s="229">
        <v>45628.533321759256</v>
      </c>
      <c r="Q4173" s="19">
        <v>630.01700000000005</v>
      </c>
      <c r="R4173" s="19" t="s">
        <v>43</v>
      </c>
      <c r="S4173" s="62" t="s">
        <v>299</v>
      </c>
    </row>
    <row r="4174" spans="1:19" x14ac:dyDescent="0.25">
      <c r="A4174" s="62" t="s">
        <v>299</v>
      </c>
      <c r="B4174" s="19">
        <v>38946275</v>
      </c>
      <c r="C4174" s="19" t="s">
        <v>7592</v>
      </c>
      <c r="D4174" s="19">
        <v>377308</v>
      </c>
      <c r="E4174" s="19">
        <v>4595714</v>
      </c>
      <c r="F4174" s="19">
        <v>38</v>
      </c>
      <c r="G4174" s="36">
        <v>45628</v>
      </c>
      <c r="H4174" s="19">
        <v>1</v>
      </c>
      <c r="I4174" s="19">
        <v>0</v>
      </c>
      <c r="J4174" s="19">
        <v>0</v>
      </c>
      <c r="L4174" s="19">
        <v>1</v>
      </c>
      <c r="M4174" s="19">
        <v>431941</v>
      </c>
      <c r="N4174" s="19" t="s">
        <v>214</v>
      </c>
      <c r="O4174" s="19">
        <v>8253</v>
      </c>
      <c r="P4174" s="229">
        <v>45628.533414351848</v>
      </c>
      <c r="Q4174" s="19">
        <v>8.2530000000000001</v>
      </c>
      <c r="R4174" s="19" t="s">
        <v>43</v>
      </c>
      <c r="S4174" s="62" t="s">
        <v>299</v>
      </c>
    </row>
    <row r="4175" spans="1:19" x14ac:dyDescent="0.25">
      <c r="A4175" s="62" t="s">
        <v>299</v>
      </c>
      <c r="B4175" s="19">
        <v>38946275</v>
      </c>
      <c r="C4175" s="19" t="s">
        <v>7592</v>
      </c>
      <c r="D4175" s="19">
        <v>377308</v>
      </c>
      <c r="E4175" s="19">
        <v>4595714</v>
      </c>
      <c r="F4175" s="19">
        <v>39</v>
      </c>
      <c r="G4175" s="36">
        <v>45628</v>
      </c>
      <c r="H4175" s="19">
        <v>0</v>
      </c>
      <c r="I4175" s="19">
        <v>0</v>
      </c>
      <c r="J4175" s="19">
        <v>1938</v>
      </c>
      <c r="K4175" s="19" t="s">
        <v>163</v>
      </c>
      <c r="L4175" s="19">
        <v>1</v>
      </c>
      <c r="M4175" s="19">
        <v>431941</v>
      </c>
      <c r="N4175" s="19" t="s">
        <v>214</v>
      </c>
      <c r="O4175" s="19">
        <v>99253</v>
      </c>
      <c r="P4175" s="229">
        <v>45628.534571759257</v>
      </c>
      <c r="Q4175" s="19">
        <v>99.253</v>
      </c>
      <c r="R4175" s="19" t="s">
        <v>43</v>
      </c>
      <c r="S4175" s="62" t="s">
        <v>299</v>
      </c>
    </row>
    <row r="4176" spans="1:19" x14ac:dyDescent="0.25">
      <c r="A4176" s="62" t="s">
        <v>299</v>
      </c>
      <c r="B4176" s="19">
        <v>38946275</v>
      </c>
      <c r="C4176" s="19" t="s">
        <v>7592</v>
      </c>
      <c r="D4176" s="19">
        <v>377308</v>
      </c>
      <c r="E4176" s="19">
        <v>4595714</v>
      </c>
      <c r="F4176" s="19">
        <v>40</v>
      </c>
      <c r="G4176" s="36">
        <v>45628</v>
      </c>
      <c r="H4176" s="19">
        <v>0</v>
      </c>
      <c r="I4176" s="19">
        <v>1</v>
      </c>
      <c r="J4176" s="19">
        <v>0</v>
      </c>
      <c r="L4176" s="19">
        <v>1</v>
      </c>
      <c r="O4176" s="19">
        <v>419194</v>
      </c>
      <c r="P4176" s="229">
        <v>45628.539421296293</v>
      </c>
      <c r="Q4176" s="19">
        <v>419.19400000000002</v>
      </c>
      <c r="R4176" s="19" t="s">
        <v>43</v>
      </c>
      <c r="S4176" s="62" t="s">
        <v>299</v>
      </c>
    </row>
    <row r="4177" spans="1:19" x14ac:dyDescent="0.25">
      <c r="A4177" s="62" t="s">
        <v>299</v>
      </c>
      <c r="B4177" s="19">
        <v>38946275</v>
      </c>
      <c r="C4177" s="19" t="s">
        <v>7592</v>
      </c>
      <c r="D4177" s="19">
        <v>377308</v>
      </c>
      <c r="E4177" s="19">
        <v>4595714</v>
      </c>
      <c r="F4177" s="19">
        <v>41</v>
      </c>
      <c r="G4177" s="36">
        <v>45628</v>
      </c>
      <c r="H4177" s="19">
        <v>0</v>
      </c>
      <c r="I4177" s="19">
        <v>0</v>
      </c>
      <c r="J4177" s="19">
        <v>1933</v>
      </c>
      <c r="K4177" s="19" t="s">
        <v>167</v>
      </c>
      <c r="L4177" s="19">
        <v>1</v>
      </c>
      <c r="O4177" s="19">
        <v>3360393</v>
      </c>
      <c r="P4177" s="229">
        <v>45628.578310185185</v>
      </c>
      <c r="Q4177" s="19">
        <v>3360.393</v>
      </c>
      <c r="R4177" s="19" t="s">
        <v>43</v>
      </c>
      <c r="S4177" s="62" t="s">
        <v>299</v>
      </c>
    </row>
    <row r="4178" spans="1:19" x14ac:dyDescent="0.25">
      <c r="A4178" s="62" t="s">
        <v>299</v>
      </c>
      <c r="B4178" s="19">
        <v>38946275</v>
      </c>
      <c r="C4178" s="19" t="s">
        <v>7592</v>
      </c>
      <c r="D4178" s="19">
        <v>377308</v>
      </c>
      <c r="E4178" s="19">
        <v>4595714</v>
      </c>
      <c r="F4178" s="19">
        <v>42</v>
      </c>
      <c r="G4178" s="36">
        <v>45628</v>
      </c>
      <c r="H4178" s="19">
        <v>0</v>
      </c>
      <c r="I4178" s="19">
        <v>1</v>
      </c>
      <c r="J4178" s="19">
        <v>0</v>
      </c>
      <c r="L4178" s="19">
        <v>1</v>
      </c>
      <c r="O4178" s="19">
        <v>1451603</v>
      </c>
      <c r="P4178" s="229">
        <v>45628.59511574074</v>
      </c>
      <c r="Q4178" s="19">
        <v>1451.6030000000001</v>
      </c>
      <c r="R4178" s="19" t="s">
        <v>43</v>
      </c>
      <c r="S4178" s="62" t="s">
        <v>299</v>
      </c>
    </row>
    <row r="4179" spans="1:19" x14ac:dyDescent="0.25">
      <c r="A4179" s="62" t="s">
        <v>299</v>
      </c>
      <c r="B4179" s="19">
        <v>38946275</v>
      </c>
      <c r="C4179" s="19" t="s">
        <v>7592</v>
      </c>
      <c r="D4179" s="19">
        <v>377308</v>
      </c>
      <c r="E4179" s="19">
        <v>4595714</v>
      </c>
      <c r="F4179" s="19">
        <v>43</v>
      </c>
      <c r="G4179" s="36">
        <v>45628</v>
      </c>
      <c r="H4179" s="19">
        <v>0</v>
      </c>
      <c r="I4179" s="19">
        <v>0</v>
      </c>
      <c r="J4179" s="19">
        <v>-3</v>
      </c>
      <c r="K4179" s="19" t="s">
        <v>185</v>
      </c>
      <c r="L4179" s="19">
        <v>1</v>
      </c>
      <c r="O4179" s="19">
        <v>4997</v>
      </c>
      <c r="P4179" s="229">
        <v>45628.595173611109</v>
      </c>
      <c r="Q4179" s="19">
        <v>4.9969999999999999</v>
      </c>
      <c r="R4179" s="19" t="s">
        <v>43</v>
      </c>
      <c r="S4179" s="62" t="s">
        <v>299</v>
      </c>
    </row>
    <row r="4180" spans="1:19" x14ac:dyDescent="0.25">
      <c r="A4180" s="62" t="s">
        <v>299</v>
      </c>
      <c r="B4180" s="19">
        <v>38946275</v>
      </c>
      <c r="C4180" s="19" t="s">
        <v>7592</v>
      </c>
      <c r="D4180" s="19">
        <v>377308</v>
      </c>
      <c r="E4180" s="19">
        <v>4595714</v>
      </c>
      <c r="F4180" s="19">
        <v>44</v>
      </c>
      <c r="G4180" s="36">
        <v>45628</v>
      </c>
      <c r="H4180" s="19">
        <v>1</v>
      </c>
      <c r="I4180" s="19">
        <v>0</v>
      </c>
      <c r="J4180" s="19">
        <v>0</v>
      </c>
      <c r="L4180" s="19">
        <v>1</v>
      </c>
      <c r="M4180" s="19">
        <v>4010427</v>
      </c>
      <c r="N4180" s="19" t="s">
        <v>215</v>
      </c>
      <c r="O4180" s="19">
        <v>204317</v>
      </c>
      <c r="P4180" s="229">
        <v>45628.597534722219</v>
      </c>
      <c r="Q4180" s="19">
        <v>204.31700000000001</v>
      </c>
      <c r="R4180" s="19" t="s">
        <v>43</v>
      </c>
      <c r="S4180" s="62" t="s">
        <v>299</v>
      </c>
    </row>
    <row r="4181" spans="1:19" x14ac:dyDescent="0.25">
      <c r="A4181" s="62" t="s">
        <v>299</v>
      </c>
      <c r="B4181" s="19">
        <v>38946275</v>
      </c>
      <c r="C4181" s="19" t="s">
        <v>7592</v>
      </c>
      <c r="D4181" s="19">
        <v>377308</v>
      </c>
      <c r="E4181" s="19">
        <v>4595714</v>
      </c>
      <c r="F4181" s="19">
        <v>45</v>
      </c>
      <c r="G4181" s="36">
        <v>45628</v>
      </c>
      <c r="H4181" s="19">
        <v>0</v>
      </c>
      <c r="I4181" s="19">
        <v>0</v>
      </c>
      <c r="J4181" s="19">
        <v>1938</v>
      </c>
      <c r="K4181" s="19" t="s">
        <v>163</v>
      </c>
      <c r="L4181" s="19">
        <v>1</v>
      </c>
      <c r="M4181" s="19">
        <v>4010427</v>
      </c>
      <c r="N4181" s="19" t="s">
        <v>215</v>
      </c>
      <c r="O4181" s="19">
        <v>38166</v>
      </c>
      <c r="P4181" s="229">
        <v>45628.597974537035</v>
      </c>
      <c r="Q4181" s="19">
        <v>38.165999999999997</v>
      </c>
      <c r="R4181" s="19" t="s">
        <v>43</v>
      </c>
      <c r="S4181" s="62" t="s">
        <v>299</v>
      </c>
    </row>
    <row r="4182" spans="1:19" x14ac:dyDescent="0.25">
      <c r="A4182" s="62" t="s">
        <v>299</v>
      </c>
      <c r="B4182" s="19">
        <v>38946275</v>
      </c>
      <c r="C4182" s="19" t="s">
        <v>7592</v>
      </c>
      <c r="D4182" s="19">
        <v>377308</v>
      </c>
      <c r="E4182" s="19">
        <v>4595714</v>
      </c>
      <c r="F4182" s="19">
        <v>46</v>
      </c>
      <c r="G4182" s="36">
        <v>45628</v>
      </c>
      <c r="H4182" s="19">
        <v>0</v>
      </c>
      <c r="I4182" s="19">
        <v>1</v>
      </c>
      <c r="J4182" s="19">
        <v>0</v>
      </c>
      <c r="L4182" s="19">
        <v>1</v>
      </c>
      <c r="O4182" s="19">
        <v>1889554</v>
      </c>
      <c r="P4182" s="229">
        <v>45628.619849537034</v>
      </c>
      <c r="Q4182" s="19">
        <v>1889.5540000000001</v>
      </c>
      <c r="R4182" s="19" t="s">
        <v>43</v>
      </c>
      <c r="S4182" s="62" t="s">
        <v>299</v>
      </c>
    </row>
    <row r="4183" spans="1:19" x14ac:dyDescent="0.25">
      <c r="A4183" s="62" t="s">
        <v>299</v>
      </c>
      <c r="B4183" s="19">
        <v>38946275</v>
      </c>
      <c r="C4183" s="19" t="s">
        <v>7592</v>
      </c>
      <c r="D4183" s="19">
        <v>377308</v>
      </c>
      <c r="E4183" s="19">
        <v>4595714</v>
      </c>
      <c r="F4183" s="19">
        <v>47</v>
      </c>
      <c r="G4183" s="36">
        <v>45628</v>
      </c>
      <c r="H4183" s="19">
        <v>0</v>
      </c>
      <c r="I4183" s="19">
        <v>0</v>
      </c>
      <c r="J4183" s="19">
        <v>-3</v>
      </c>
      <c r="K4183" s="19" t="s">
        <v>185</v>
      </c>
      <c r="L4183" s="19">
        <v>1</v>
      </c>
      <c r="O4183" s="19">
        <v>5573</v>
      </c>
      <c r="P4183" s="229">
        <v>45628.61990740741</v>
      </c>
      <c r="Q4183" s="19">
        <v>5.5730000000000004</v>
      </c>
      <c r="R4183" s="19" t="s">
        <v>43</v>
      </c>
      <c r="S4183" s="62" t="s">
        <v>299</v>
      </c>
    </row>
    <row r="4184" spans="1:19" x14ac:dyDescent="0.25">
      <c r="A4184" s="62" t="s">
        <v>299</v>
      </c>
      <c r="B4184" s="19">
        <v>38946275</v>
      </c>
      <c r="C4184" s="19" t="s">
        <v>7592</v>
      </c>
      <c r="D4184" s="19">
        <v>377308</v>
      </c>
      <c r="E4184" s="19">
        <v>4595714</v>
      </c>
      <c r="F4184" s="19">
        <v>48</v>
      </c>
      <c r="G4184" s="36">
        <v>45628</v>
      </c>
      <c r="H4184" s="19">
        <v>1</v>
      </c>
      <c r="I4184" s="19">
        <v>0</v>
      </c>
      <c r="J4184" s="19">
        <v>0</v>
      </c>
      <c r="L4184" s="19">
        <v>1</v>
      </c>
      <c r="M4184" s="19">
        <v>4010427</v>
      </c>
      <c r="N4184" s="19" t="s">
        <v>215</v>
      </c>
      <c r="O4184" s="19">
        <v>163007</v>
      </c>
      <c r="P4184" s="229">
        <v>45628.621793981481</v>
      </c>
      <c r="Q4184" s="19">
        <v>163.00700000000001</v>
      </c>
      <c r="R4184" s="19" t="s">
        <v>43</v>
      </c>
      <c r="S4184" s="62" t="s">
        <v>299</v>
      </c>
    </row>
    <row r="4185" spans="1:19" x14ac:dyDescent="0.25">
      <c r="A4185" s="62" t="s">
        <v>299</v>
      </c>
      <c r="B4185" s="19">
        <v>38946275</v>
      </c>
      <c r="C4185" s="19" t="s">
        <v>7592</v>
      </c>
      <c r="D4185" s="19">
        <v>377308</v>
      </c>
      <c r="E4185" s="19">
        <v>4595714</v>
      </c>
      <c r="F4185" s="19">
        <v>49</v>
      </c>
      <c r="G4185" s="36">
        <v>45628</v>
      </c>
      <c r="H4185" s="19">
        <v>0</v>
      </c>
      <c r="I4185" s="19">
        <v>0</v>
      </c>
      <c r="J4185" s="19">
        <v>1938</v>
      </c>
      <c r="K4185" s="19" t="s">
        <v>163</v>
      </c>
      <c r="L4185" s="19">
        <v>1</v>
      </c>
      <c r="M4185" s="19">
        <v>4010427</v>
      </c>
      <c r="N4185" s="19" t="s">
        <v>215</v>
      </c>
      <c r="O4185" s="19">
        <v>67780</v>
      </c>
      <c r="P4185" s="229">
        <v>45628.622581018521</v>
      </c>
      <c r="Q4185" s="19">
        <v>67.78</v>
      </c>
      <c r="R4185" s="19" t="s">
        <v>43</v>
      </c>
      <c r="S4185" s="62" t="s">
        <v>299</v>
      </c>
    </row>
    <row r="4186" spans="1:19" x14ac:dyDescent="0.25">
      <c r="A4186" s="62" t="s">
        <v>299</v>
      </c>
      <c r="B4186" s="19">
        <v>38946275</v>
      </c>
      <c r="C4186" s="19" t="s">
        <v>7592</v>
      </c>
      <c r="D4186" s="19">
        <v>377308</v>
      </c>
      <c r="E4186" s="19">
        <v>4595714</v>
      </c>
      <c r="F4186" s="19">
        <v>50</v>
      </c>
      <c r="G4186" s="36">
        <v>45628</v>
      </c>
      <c r="H4186" s="19">
        <v>0</v>
      </c>
      <c r="I4186" s="19">
        <v>1</v>
      </c>
      <c r="J4186" s="19">
        <v>0</v>
      </c>
      <c r="L4186" s="19">
        <v>1</v>
      </c>
      <c r="O4186" s="19">
        <v>992203</v>
      </c>
      <c r="P4186" s="229">
        <v>45628.634062500001</v>
      </c>
      <c r="Q4186" s="19">
        <v>992.20299999999997</v>
      </c>
      <c r="R4186" s="19" t="s">
        <v>43</v>
      </c>
      <c r="S4186" s="62" t="s">
        <v>299</v>
      </c>
    </row>
    <row r="4187" spans="1:19" x14ac:dyDescent="0.25">
      <c r="A4187" s="62" t="s">
        <v>299</v>
      </c>
      <c r="B4187" s="19">
        <v>38946275</v>
      </c>
      <c r="C4187" s="19" t="s">
        <v>7592</v>
      </c>
      <c r="D4187" s="19">
        <v>377308</v>
      </c>
      <c r="E4187" s="19">
        <v>4595714</v>
      </c>
      <c r="F4187" s="19">
        <v>51</v>
      </c>
      <c r="G4187" s="36">
        <v>45628</v>
      </c>
      <c r="H4187" s="19">
        <v>0</v>
      </c>
      <c r="I4187" s="19">
        <v>0</v>
      </c>
      <c r="J4187" s="19">
        <v>-3</v>
      </c>
      <c r="K4187" s="19" t="s">
        <v>185</v>
      </c>
      <c r="L4187" s="19">
        <v>1</v>
      </c>
      <c r="O4187" s="19">
        <v>7203</v>
      </c>
      <c r="P4187" s="229">
        <v>45628.634155092594</v>
      </c>
      <c r="Q4187" s="19">
        <v>7.2030000000000003</v>
      </c>
      <c r="R4187" s="19" t="s">
        <v>43</v>
      </c>
      <c r="S4187" s="62" t="s">
        <v>299</v>
      </c>
    </row>
    <row r="4188" spans="1:19" x14ac:dyDescent="0.25">
      <c r="A4188" s="62" t="s">
        <v>299</v>
      </c>
      <c r="B4188" s="19">
        <v>38946275</v>
      </c>
      <c r="C4188" s="19" t="s">
        <v>7592</v>
      </c>
      <c r="D4188" s="19">
        <v>377308</v>
      </c>
      <c r="E4188" s="19">
        <v>4595714</v>
      </c>
      <c r="F4188" s="19">
        <v>52</v>
      </c>
      <c r="G4188" s="36">
        <v>45628</v>
      </c>
      <c r="H4188" s="19">
        <v>1</v>
      </c>
      <c r="I4188" s="19">
        <v>0</v>
      </c>
      <c r="J4188" s="19">
        <v>0</v>
      </c>
      <c r="L4188" s="19">
        <v>1</v>
      </c>
      <c r="M4188" s="19">
        <v>4010427</v>
      </c>
      <c r="N4188" s="19" t="s">
        <v>215</v>
      </c>
      <c r="O4188" s="19">
        <v>342034</v>
      </c>
      <c r="P4188" s="229">
        <v>45628.638113425928</v>
      </c>
      <c r="Q4188" s="19">
        <v>342.03399999999999</v>
      </c>
      <c r="R4188" s="19" t="s">
        <v>43</v>
      </c>
      <c r="S4188" s="62" t="s">
        <v>299</v>
      </c>
    </row>
    <row r="4189" spans="1:19" x14ac:dyDescent="0.25">
      <c r="A4189" s="62" t="s">
        <v>299</v>
      </c>
      <c r="B4189" s="19">
        <v>38946275</v>
      </c>
      <c r="C4189" s="19" t="s">
        <v>7592</v>
      </c>
      <c r="D4189" s="19">
        <v>377308</v>
      </c>
      <c r="E4189" s="19">
        <v>4595714</v>
      </c>
      <c r="F4189" s="19">
        <v>53</v>
      </c>
      <c r="G4189" s="36">
        <v>45628</v>
      </c>
      <c r="H4189" s="19">
        <v>0</v>
      </c>
      <c r="I4189" s="19">
        <v>0</v>
      </c>
      <c r="J4189" s="19">
        <v>1938</v>
      </c>
      <c r="K4189" s="19" t="s">
        <v>163</v>
      </c>
      <c r="L4189" s="19">
        <v>1</v>
      </c>
      <c r="M4189" s="19">
        <v>4010427</v>
      </c>
      <c r="N4189" s="19" t="s">
        <v>215</v>
      </c>
      <c r="O4189" s="19">
        <v>32206</v>
      </c>
      <c r="P4189" s="229">
        <v>45628.638483796298</v>
      </c>
      <c r="Q4189" s="19">
        <v>32.206000000000003</v>
      </c>
      <c r="R4189" s="19" t="s">
        <v>43</v>
      </c>
      <c r="S4189" s="62" t="s">
        <v>299</v>
      </c>
    </row>
    <row r="4190" spans="1:19" x14ac:dyDescent="0.25">
      <c r="A4190" s="62" t="s">
        <v>299</v>
      </c>
      <c r="B4190" s="19">
        <v>38946275</v>
      </c>
      <c r="C4190" s="19" t="s">
        <v>7592</v>
      </c>
      <c r="D4190" s="19">
        <v>377308</v>
      </c>
      <c r="E4190" s="19">
        <v>4595714</v>
      </c>
      <c r="F4190" s="19">
        <v>54</v>
      </c>
      <c r="G4190" s="36">
        <v>45628</v>
      </c>
      <c r="H4190" s="19">
        <v>0</v>
      </c>
      <c r="I4190" s="19">
        <v>1</v>
      </c>
      <c r="J4190" s="19">
        <v>0</v>
      </c>
      <c r="L4190" s="19">
        <v>1</v>
      </c>
      <c r="O4190" s="19">
        <v>49114</v>
      </c>
      <c r="P4190" s="229">
        <v>45628.639050925929</v>
      </c>
      <c r="Q4190" s="19">
        <v>49.113999999999997</v>
      </c>
      <c r="R4190" s="19" t="s">
        <v>43</v>
      </c>
      <c r="S4190" s="62" t="s">
        <v>299</v>
      </c>
    </row>
    <row r="4191" spans="1:19" x14ac:dyDescent="0.25">
      <c r="A4191" s="62" t="s">
        <v>299</v>
      </c>
      <c r="B4191" s="19">
        <v>38946275</v>
      </c>
      <c r="C4191" s="19" t="s">
        <v>7592</v>
      </c>
      <c r="D4191" s="19">
        <v>377308</v>
      </c>
      <c r="E4191" s="19">
        <v>4595714</v>
      </c>
      <c r="F4191" s="19">
        <v>55</v>
      </c>
      <c r="G4191" s="36">
        <v>45628</v>
      </c>
      <c r="H4191" s="19">
        <v>0</v>
      </c>
      <c r="I4191" s="19">
        <v>0</v>
      </c>
      <c r="J4191" s="19">
        <v>-3</v>
      </c>
      <c r="K4191" s="19" t="s">
        <v>185</v>
      </c>
      <c r="L4191" s="19">
        <v>1</v>
      </c>
      <c r="O4191" s="19">
        <v>4970</v>
      </c>
      <c r="P4191" s="229">
        <v>45628.639108796298</v>
      </c>
      <c r="Q4191" s="19">
        <v>4.97</v>
      </c>
      <c r="R4191" s="19" t="s">
        <v>43</v>
      </c>
      <c r="S4191" s="62" t="s">
        <v>299</v>
      </c>
    </row>
    <row r="4192" spans="1:19" x14ac:dyDescent="0.25">
      <c r="A4192" s="62" t="s">
        <v>299</v>
      </c>
      <c r="B4192" s="19">
        <v>38946275</v>
      </c>
      <c r="C4192" s="19" t="s">
        <v>7592</v>
      </c>
      <c r="D4192" s="19">
        <v>377308</v>
      </c>
      <c r="E4192" s="19">
        <v>4595714</v>
      </c>
      <c r="F4192" s="19">
        <v>56</v>
      </c>
      <c r="G4192" s="36">
        <v>45628</v>
      </c>
      <c r="H4192" s="19">
        <v>1</v>
      </c>
      <c r="I4192" s="19">
        <v>0</v>
      </c>
      <c r="J4192" s="19">
        <v>0</v>
      </c>
      <c r="L4192" s="19">
        <v>1</v>
      </c>
      <c r="M4192" s="19">
        <v>4010427</v>
      </c>
      <c r="N4192" s="19" t="s">
        <v>215</v>
      </c>
      <c r="O4192" s="19">
        <v>164823</v>
      </c>
      <c r="P4192" s="229">
        <v>45628.641018518516</v>
      </c>
      <c r="Q4192" s="19">
        <v>164.82300000000001</v>
      </c>
      <c r="R4192" s="19" t="s">
        <v>43</v>
      </c>
      <c r="S4192" s="62" t="s">
        <v>299</v>
      </c>
    </row>
    <row r="4193" spans="1:19" x14ac:dyDescent="0.25">
      <c r="A4193" s="62" t="s">
        <v>299</v>
      </c>
      <c r="B4193" s="19">
        <v>38946275</v>
      </c>
      <c r="C4193" s="19" t="s">
        <v>7592</v>
      </c>
      <c r="D4193" s="19">
        <v>377308</v>
      </c>
      <c r="E4193" s="19">
        <v>4595714</v>
      </c>
      <c r="F4193" s="19">
        <v>57</v>
      </c>
      <c r="G4193" s="36">
        <v>45628</v>
      </c>
      <c r="H4193" s="19">
        <v>0</v>
      </c>
      <c r="I4193" s="19">
        <v>0</v>
      </c>
      <c r="J4193" s="19">
        <v>1938</v>
      </c>
      <c r="K4193" s="19" t="s">
        <v>163</v>
      </c>
      <c r="L4193" s="19">
        <v>1</v>
      </c>
      <c r="M4193" s="19">
        <v>4010427</v>
      </c>
      <c r="N4193" s="19" t="s">
        <v>215</v>
      </c>
      <c r="O4193" s="19">
        <v>162997</v>
      </c>
      <c r="P4193" s="229">
        <v>45628.642905092594</v>
      </c>
      <c r="Q4193" s="19">
        <v>162.99700000000001</v>
      </c>
      <c r="R4193" s="19" t="s">
        <v>43</v>
      </c>
      <c r="S4193" s="62" t="s">
        <v>299</v>
      </c>
    </row>
    <row r="4194" spans="1:19" x14ac:dyDescent="0.25">
      <c r="A4194" s="62" t="s">
        <v>299</v>
      </c>
      <c r="B4194" s="19">
        <v>38946275</v>
      </c>
      <c r="C4194" s="19" t="s">
        <v>7592</v>
      </c>
      <c r="D4194" s="19">
        <v>377308</v>
      </c>
      <c r="E4194" s="19">
        <v>4595714</v>
      </c>
      <c r="F4194" s="19">
        <v>58</v>
      </c>
      <c r="G4194" s="36">
        <v>45628</v>
      </c>
      <c r="H4194" s="19">
        <v>0</v>
      </c>
      <c r="I4194" s="19">
        <v>1</v>
      </c>
      <c r="J4194" s="19">
        <v>0</v>
      </c>
      <c r="L4194" s="19">
        <v>1</v>
      </c>
      <c r="O4194" s="19">
        <v>941543</v>
      </c>
      <c r="P4194" s="229">
        <v>45628.653796296298</v>
      </c>
      <c r="Q4194" s="19">
        <v>941.54300000000001</v>
      </c>
      <c r="R4194" s="19" t="s">
        <v>43</v>
      </c>
      <c r="S4194" s="62" t="s">
        <v>299</v>
      </c>
    </row>
    <row r="4195" spans="1:19" x14ac:dyDescent="0.25">
      <c r="A4195" s="62" t="s">
        <v>299</v>
      </c>
      <c r="B4195" s="19">
        <v>38946275</v>
      </c>
      <c r="C4195" s="19" t="s">
        <v>7592</v>
      </c>
      <c r="D4195" s="19">
        <v>377308</v>
      </c>
      <c r="E4195" s="19">
        <v>4595714</v>
      </c>
      <c r="F4195" s="19">
        <v>59</v>
      </c>
      <c r="G4195" s="36">
        <v>45628</v>
      </c>
      <c r="H4195" s="19">
        <v>0</v>
      </c>
      <c r="I4195" s="19">
        <v>0</v>
      </c>
      <c r="J4195" s="19">
        <v>-3</v>
      </c>
      <c r="K4195" s="19" t="s">
        <v>185</v>
      </c>
      <c r="L4195" s="19">
        <v>1</v>
      </c>
      <c r="O4195" s="19">
        <v>4633</v>
      </c>
      <c r="P4195" s="229">
        <v>45628.653854166667</v>
      </c>
      <c r="Q4195" s="19">
        <v>4.633</v>
      </c>
      <c r="R4195" s="19" t="s">
        <v>43</v>
      </c>
      <c r="S4195" s="62" t="s">
        <v>299</v>
      </c>
    </row>
    <row r="4196" spans="1:19" x14ac:dyDescent="0.25">
      <c r="A4196" s="62" t="s">
        <v>299</v>
      </c>
      <c r="B4196" s="19">
        <v>38946275</v>
      </c>
      <c r="C4196" s="19" t="s">
        <v>7592</v>
      </c>
      <c r="D4196" s="19">
        <v>377308</v>
      </c>
      <c r="E4196" s="19">
        <v>4595714</v>
      </c>
      <c r="F4196" s="19">
        <v>60</v>
      </c>
      <c r="G4196" s="36">
        <v>45628</v>
      </c>
      <c r="H4196" s="19">
        <v>1</v>
      </c>
      <c r="I4196" s="19">
        <v>0</v>
      </c>
      <c r="J4196" s="19">
        <v>0</v>
      </c>
      <c r="L4196" s="19">
        <v>1</v>
      </c>
      <c r="M4196" s="19">
        <v>4010427</v>
      </c>
      <c r="N4196" s="19" t="s">
        <v>215</v>
      </c>
      <c r="O4196" s="19">
        <v>112457</v>
      </c>
      <c r="P4196" s="229">
        <v>45628.655150462961</v>
      </c>
      <c r="Q4196" s="19">
        <v>112.45699999999999</v>
      </c>
      <c r="R4196" s="19" t="s">
        <v>43</v>
      </c>
      <c r="S4196" s="62" t="s">
        <v>299</v>
      </c>
    </row>
    <row r="4197" spans="1:19" x14ac:dyDescent="0.25">
      <c r="A4197" s="62" t="s">
        <v>299</v>
      </c>
      <c r="B4197" s="19">
        <v>38946275</v>
      </c>
      <c r="C4197" s="19" t="s">
        <v>7592</v>
      </c>
      <c r="D4197" s="19">
        <v>377308</v>
      </c>
      <c r="E4197" s="19">
        <v>4595714</v>
      </c>
      <c r="F4197" s="19">
        <v>61</v>
      </c>
      <c r="G4197" s="36">
        <v>45628</v>
      </c>
      <c r="H4197" s="19">
        <v>0</v>
      </c>
      <c r="I4197" s="19">
        <v>0</v>
      </c>
      <c r="J4197" s="19">
        <v>1938</v>
      </c>
      <c r="K4197" s="19" t="s">
        <v>163</v>
      </c>
      <c r="L4197" s="19">
        <v>1</v>
      </c>
      <c r="M4197" s="19">
        <v>4010427</v>
      </c>
      <c r="N4197" s="19" t="s">
        <v>215</v>
      </c>
      <c r="O4197" s="19">
        <v>212693</v>
      </c>
      <c r="P4197" s="229">
        <v>45628.65761574074</v>
      </c>
      <c r="Q4197" s="19">
        <v>212.69300000000001</v>
      </c>
      <c r="R4197" s="19" t="s">
        <v>43</v>
      </c>
      <c r="S4197" s="62" t="s">
        <v>299</v>
      </c>
    </row>
    <row r="4198" spans="1:19" x14ac:dyDescent="0.25">
      <c r="A4198" s="62" t="s">
        <v>299</v>
      </c>
      <c r="B4198" s="19">
        <v>38946275</v>
      </c>
      <c r="C4198" s="19" t="s">
        <v>7592</v>
      </c>
      <c r="D4198" s="19">
        <v>377308</v>
      </c>
      <c r="E4198" s="19">
        <v>4595714</v>
      </c>
      <c r="F4198" s="19">
        <v>62</v>
      </c>
      <c r="G4198" s="36">
        <v>45628</v>
      </c>
      <c r="H4198" s="19">
        <v>0</v>
      </c>
      <c r="I4198" s="19">
        <v>1</v>
      </c>
      <c r="J4198" s="19">
        <v>0</v>
      </c>
      <c r="L4198" s="19">
        <v>1</v>
      </c>
      <c r="O4198" s="19">
        <v>773730</v>
      </c>
      <c r="P4198" s="229">
        <v>45628.666574074072</v>
      </c>
      <c r="Q4198" s="19">
        <v>773.73</v>
      </c>
      <c r="R4198" s="19" t="s">
        <v>43</v>
      </c>
      <c r="S4198" s="62" t="s">
        <v>299</v>
      </c>
    </row>
    <row r="4199" spans="1:19" x14ac:dyDescent="0.25">
      <c r="A4199" s="62" t="s">
        <v>299</v>
      </c>
      <c r="B4199" s="19">
        <v>38946275</v>
      </c>
      <c r="C4199" s="19" t="s">
        <v>7592</v>
      </c>
      <c r="D4199" s="19">
        <v>377308</v>
      </c>
      <c r="E4199" s="19">
        <v>4595714</v>
      </c>
      <c r="F4199" s="19">
        <v>63</v>
      </c>
      <c r="G4199" s="36">
        <v>45628</v>
      </c>
      <c r="H4199" s="19">
        <v>0</v>
      </c>
      <c r="I4199" s="19">
        <v>0</v>
      </c>
      <c r="J4199" s="19">
        <v>-3</v>
      </c>
      <c r="K4199" s="19" t="s">
        <v>185</v>
      </c>
      <c r="L4199" s="19">
        <v>1</v>
      </c>
      <c r="O4199" s="19">
        <v>6330</v>
      </c>
      <c r="P4199" s="229">
        <v>45628.666643518518</v>
      </c>
      <c r="Q4199" s="19">
        <v>6.33</v>
      </c>
      <c r="R4199" s="19" t="s">
        <v>43</v>
      </c>
      <c r="S4199" s="62" t="s">
        <v>299</v>
      </c>
    </row>
    <row r="4200" spans="1:19" x14ac:dyDescent="0.25">
      <c r="A4200" s="62" t="s">
        <v>299</v>
      </c>
      <c r="B4200" s="19">
        <v>38946275</v>
      </c>
      <c r="C4200" s="19" t="s">
        <v>7592</v>
      </c>
      <c r="D4200" s="19">
        <v>377308</v>
      </c>
      <c r="E4200" s="19">
        <v>4595714</v>
      </c>
      <c r="F4200" s="19">
        <v>64</v>
      </c>
      <c r="G4200" s="36">
        <v>45628</v>
      </c>
      <c r="H4200" s="19">
        <v>1</v>
      </c>
      <c r="I4200" s="19">
        <v>0</v>
      </c>
      <c r="J4200" s="19">
        <v>0</v>
      </c>
      <c r="L4200" s="19">
        <v>1</v>
      </c>
      <c r="M4200" s="19">
        <v>4010427</v>
      </c>
      <c r="N4200" s="19" t="s">
        <v>215</v>
      </c>
      <c r="O4200" s="19">
        <v>405674</v>
      </c>
      <c r="P4200" s="229">
        <v>45628.671342592592</v>
      </c>
      <c r="Q4200" s="19">
        <v>405.67399999999998</v>
      </c>
      <c r="R4200" s="19" t="s">
        <v>43</v>
      </c>
      <c r="S4200" s="62" t="s">
        <v>299</v>
      </c>
    </row>
    <row r="4201" spans="1:19" x14ac:dyDescent="0.25">
      <c r="A4201" s="62" t="s">
        <v>299</v>
      </c>
      <c r="B4201" s="19">
        <v>38946275</v>
      </c>
      <c r="C4201" s="19" t="s">
        <v>7592</v>
      </c>
      <c r="D4201" s="19">
        <v>377308</v>
      </c>
      <c r="E4201" s="19">
        <v>4595714</v>
      </c>
      <c r="F4201" s="19">
        <v>65</v>
      </c>
      <c r="G4201" s="36">
        <v>45628</v>
      </c>
      <c r="H4201" s="19">
        <v>0</v>
      </c>
      <c r="I4201" s="19">
        <v>0</v>
      </c>
      <c r="J4201" s="19">
        <v>1938</v>
      </c>
      <c r="K4201" s="19" t="s">
        <v>163</v>
      </c>
      <c r="L4201" s="19">
        <v>1</v>
      </c>
      <c r="M4201" s="19">
        <v>4010427</v>
      </c>
      <c r="N4201" s="19" t="s">
        <v>215</v>
      </c>
      <c r="O4201" s="19">
        <v>19250</v>
      </c>
      <c r="P4201" s="229">
        <v>45628.6715625</v>
      </c>
      <c r="Q4201" s="19">
        <v>19.25</v>
      </c>
      <c r="R4201" s="19" t="s">
        <v>43</v>
      </c>
      <c r="S4201" s="62" t="s">
        <v>299</v>
      </c>
    </row>
    <row r="4202" spans="1:19" x14ac:dyDescent="0.25">
      <c r="A4202" s="62" t="s">
        <v>299</v>
      </c>
      <c r="B4202" s="19">
        <v>38946275</v>
      </c>
      <c r="C4202" s="19" t="s">
        <v>7592</v>
      </c>
      <c r="D4202" s="19">
        <v>377308</v>
      </c>
      <c r="E4202" s="19">
        <v>4595714</v>
      </c>
      <c r="F4202" s="19">
        <v>66</v>
      </c>
      <c r="G4202" s="36">
        <v>45628</v>
      </c>
      <c r="H4202" s="19">
        <v>0</v>
      </c>
      <c r="I4202" s="19">
        <v>1</v>
      </c>
      <c r="J4202" s="19">
        <v>0</v>
      </c>
      <c r="L4202" s="19">
        <v>1</v>
      </c>
      <c r="O4202" s="19">
        <v>304090</v>
      </c>
      <c r="P4202" s="229">
        <v>45628.675081018519</v>
      </c>
      <c r="Q4202" s="19">
        <v>304.08999999999997</v>
      </c>
      <c r="R4202" s="19" t="s">
        <v>43</v>
      </c>
      <c r="S4202" s="62" t="s">
        <v>299</v>
      </c>
    </row>
    <row r="4203" spans="1:19" x14ac:dyDescent="0.25">
      <c r="A4203" s="62" t="s">
        <v>299</v>
      </c>
      <c r="B4203" s="19">
        <v>38946275</v>
      </c>
      <c r="C4203" s="19" t="s">
        <v>7592</v>
      </c>
      <c r="D4203" s="19">
        <v>377308</v>
      </c>
      <c r="E4203" s="19">
        <v>4595714</v>
      </c>
      <c r="F4203" s="19">
        <v>67</v>
      </c>
      <c r="G4203" s="36">
        <v>45628</v>
      </c>
      <c r="H4203" s="19">
        <v>0</v>
      </c>
      <c r="I4203" s="19">
        <v>0</v>
      </c>
      <c r="J4203" s="19">
        <v>1934</v>
      </c>
      <c r="K4203" s="19" t="s">
        <v>160</v>
      </c>
      <c r="L4203" s="19">
        <v>1</v>
      </c>
      <c r="O4203" s="19">
        <v>882016</v>
      </c>
      <c r="P4203" s="229">
        <v>45628.685289351852</v>
      </c>
      <c r="Q4203" s="19">
        <v>882.01599999999996</v>
      </c>
      <c r="R4203" s="19" t="s">
        <v>43</v>
      </c>
      <c r="S4203" s="62" t="s">
        <v>299</v>
      </c>
    </row>
    <row r="4204" spans="1:19" x14ac:dyDescent="0.25">
      <c r="A4204" s="62" t="s">
        <v>299</v>
      </c>
      <c r="B4204" s="19">
        <v>38946275</v>
      </c>
      <c r="C4204" s="19" t="s">
        <v>7592</v>
      </c>
      <c r="D4204" s="19">
        <v>377308</v>
      </c>
      <c r="E4204" s="19">
        <v>4595714</v>
      </c>
      <c r="F4204" s="19">
        <v>68</v>
      </c>
      <c r="G4204" s="36">
        <v>45628</v>
      </c>
      <c r="H4204" s="19">
        <v>0</v>
      </c>
      <c r="I4204" s="19">
        <v>1</v>
      </c>
      <c r="J4204" s="19">
        <v>0</v>
      </c>
      <c r="L4204" s="19">
        <v>1</v>
      </c>
      <c r="O4204" s="19">
        <v>1716724</v>
      </c>
      <c r="P4204" s="229">
        <v>45628.70516203704</v>
      </c>
      <c r="Q4204" s="19">
        <v>1716.7239999999999</v>
      </c>
      <c r="R4204" s="19" t="s">
        <v>43</v>
      </c>
      <c r="S4204" s="62" t="s">
        <v>299</v>
      </c>
    </row>
    <row r="4205" spans="1:19" x14ac:dyDescent="0.25">
      <c r="A4205" s="62" t="s">
        <v>299</v>
      </c>
      <c r="B4205" s="19">
        <v>38946275</v>
      </c>
      <c r="C4205" s="19" t="s">
        <v>7592</v>
      </c>
      <c r="D4205" s="19">
        <v>377308</v>
      </c>
      <c r="E4205" s="19">
        <v>4595714</v>
      </c>
      <c r="F4205" s="19">
        <v>69</v>
      </c>
      <c r="G4205" s="36">
        <v>45628</v>
      </c>
      <c r="H4205" s="19">
        <v>1</v>
      </c>
      <c r="I4205" s="19">
        <v>0</v>
      </c>
      <c r="J4205" s="19">
        <v>0</v>
      </c>
      <c r="L4205" s="19">
        <v>1</v>
      </c>
      <c r="M4205" s="19">
        <v>431941</v>
      </c>
      <c r="N4205" s="19" t="s">
        <v>214</v>
      </c>
      <c r="O4205" s="19">
        <v>450750</v>
      </c>
      <c r="P4205" s="229">
        <v>45628.710381944446</v>
      </c>
      <c r="Q4205" s="19">
        <v>450.75</v>
      </c>
      <c r="R4205" s="19" t="s">
        <v>43</v>
      </c>
      <c r="S4205" s="62" t="s">
        <v>299</v>
      </c>
    </row>
    <row r="4206" spans="1:19" x14ac:dyDescent="0.25">
      <c r="A4206" s="62" t="s">
        <v>299</v>
      </c>
      <c r="B4206" s="19">
        <v>38946275</v>
      </c>
      <c r="C4206" s="19" t="s">
        <v>7592</v>
      </c>
      <c r="D4206" s="19">
        <v>377308</v>
      </c>
      <c r="E4206" s="19">
        <v>4595714</v>
      </c>
      <c r="F4206" s="19">
        <v>70</v>
      </c>
      <c r="G4206" s="36">
        <v>45628</v>
      </c>
      <c r="H4206" s="19">
        <v>0</v>
      </c>
      <c r="I4206" s="19">
        <v>0</v>
      </c>
      <c r="J4206" s="19">
        <v>1938</v>
      </c>
      <c r="K4206" s="19" t="s">
        <v>163</v>
      </c>
      <c r="L4206" s="19">
        <v>1</v>
      </c>
      <c r="M4206" s="19">
        <v>431941</v>
      </c>
      <c r="N4206" s="19" t="s">
        <v>214</v>
      </c>
      <c r="O4206" s="19">
        <v>14510</v>
      </c>
      <c r="P4206" s="229">
        <v>45628.710543981484</v>
      </c>
      <c r="Q4206" s="19">
        <v>14.51</v>
      </c>
      <c r="R4206" s="19" t="s">
        <v>43</v>
      </c>
      <c r="S4206" s="62" t="s">
        <v>299</v>
      </c>
    </row>
    <row r="4207" spans="1:19" x14ac:dyDescent="0.25">
      <c r="A4207" s="62" t="s">
        <v>299</v>
      </c>
      <c r="B4207" s="19">
        <v>38946275</v>
      </c>
      <c r="C4207" s="19" t="s">
        <v>7592</v>
      </c>
      <c r="D4207" s="19">
        <v>377308</v>
      </c>
      <c r="E4207" s="19">
        <v>4595714</v>
      </c>
      <c r="F4207" s="19">
        <v>71</v>
      </c>
      <c r="G4207" s="36">
        <v>45628</v>
      </c>
      <c r="H4207" s="19">
        <v>0</v>
      </c>
      <c r="I4207" s="19">
        <v>1</v>
      </c>
      <c r="J4207" s="19">
        <v>0</v>
      </c>
      <c r="L4207" s="19">
        <v>1</v>
      </c>
      <c r="O4207" s="19">
        <v>1633116</v>
      </c>
      <c r="P4207" s="229">
        <v>45628.729444444441</v>
      </c>
      <c r="Q4207" s="19">
        <v>1633.116</v>
      </c>
      <c r="R4207" s="19" t="s">
        <v>43</v>
      </c>
      <c r="S4207" s="62" t="s">
        <v>299</v>
      </c>
    </row>
    <row r="4208" spans="1:19" x14ac:dyDescent="0.25">
      <c r="A4208" s="62" t="s">
        <v>299</v>
      </c>
      <c r="B4208" s="19">
        <v>38946275</v>
      </c>
      <c r="C4208" s="19" t="s">
        <v>7592</v>
      </c>
      <c r="D4208" s="19">
        <v>377308</v>
      </c>
      <c r="E4208" s="19">
        <v>4595714</v>
      </c>
      <c r="F4208" s="19">
        <v>72</v>
      </c>
      <c r="G4208" s="36">
        <v>45628</v>
      </c>
      <c r="H4208" s="19">
        <v>0</v>
      </c>
      <c r="I4208" s="19">
        <v>0</v>
      </c>
      <c r="J4208" s="19">
        <v>1933</v>
      </c>
      <c r="K4208" s="19" t="s">
        <v>167</v>
      </c>
      <c r="L4208" s="19">
        <v>1</v>
      </c>
      <c r="O4208" s="19">
        <v>7354</v>
      </c>
      <c r="P4208" s="229">
        <v>45628.729537037034</v>
      </c>
      <c r="Q4208" s="19">
        <v>7.3540000000000001</v>
      </c>
      <c r="R4208" s="19" t="s">
        <v>43</v>
      </c>
      <c r="S4208" s="62" t="s">
        <v>299</v>
      </c>
    </row>
    <row r="4209" spans="1:19" x14ac:dyDescent="0.25">
      <c r="A4209" s="62" t="s">
        <v>299</v>
      </c>
      <c r="B4209" s="19">
        <v>38946275</v>
      </c>
      <c r="C4209" s="19" t="s">
        <v>7592</v>
      </c>
      <c r="D4209" s="19">
        <v>377308</v>
      </c>
      <c r="E4209" s="19">
        <v>4595714</v>
      </c>
      <c r="F4209" s="19">
        <v>73</v>
      </c>
      <c r="G4209" s="36">
        <v>45628</v>
      </c>
      <c r="H4209" s="19">
        <v>0</v>
      </c>
      <c r="I4209" s="19">
        <v>0</v>
      </c>
      <c r="J4209" s="19">
        <v>0</v>
      </c>
      <c r="L4209" s="19">
        <v>2</v>
      </c>
      <c r="O4209" s="19">
        <v>0</v>
      </c>
      <c r="P4209" s="229">
        <v>45628.729537037034</v>
      </c>
      <c r="Q4209" s="19">
        <v>0</v>
      </c>
      <c r="R4209" s="19" t="s">
        <v>43</v>
      </c>
      <c r="S4209" s="62" t="s">
        <v>299</v>
      </c>
    </row>
    <row r="4210" spans="1:19" x14ac:dyDescent="0.25">
      <c r="A4210" s="62" t="s">
        <v>299</v>
      </c>
      <c r="B4210" s="19">
        <v>38946275</v>
      </c>
      <c r="C4210" s="19" t="s">
        <v>7592</v>
      </c>
      <c r="D4210" s="19">
        <v>377308</v>
      </c>
      <c r="E4210" s="19">
        <v>4595714</v>
      </c>
      <c r="F4210" s="19">
        <v>1</v>
      </c>
      <c r="G4210" s="36">
        <v>45629</v>
      </c>
      <c r="H4210" s="19">
        <v>0</v>
      </c>
      <c r="I4210" s="19">
        <v>0</v>
      </c>
      <c r="J4210" s="19">
        <v>0</v>
      </c>
      <c r="L4210" s="19">
        <v>0</v>
      </c>
      <c r="O4210" s="19">
        <v>0</v>
      </c>
      <c r="P4210" s="229">
        <v>45629.3515625</v>
      </c>
      <c r="Q4210" s="19">
        <v>0</v>
      </c>
      <c r="R4210" s="19" t="s">
        <v>43</v>
      </c>
      <c r="S4210" s="62" t="s">
        <v>299</v>
      </c>
    </row>
    <row r="4211" spans="1:19" x14ac:dyDescent="0.25">
      <c r="A4211" s="62" t="s">
        <v>299</v>
      </c>
      <c r="B4211" s="19">
        <v>38946275</v>
      </c>
      <c r="C4211" s="19" t="s">
        <v>7592</v>
      </c>
      <c r="D4211" s="19">
        <v>377308</v>
      </c>
      <c r="E4211" s="19">
        <v>4595714</v>
      </c>
      <c r="F4211" s="19">
        <v>2</v>
      </c>
      <c r="G4211" s="36">
        <v>45629</v>
      </c>
      <c r="H4211" s="19">
        <v>0</v>
      </c>
      <c r="I4211" s="19">
        <v>0</v>
      </c>
      <c r="J4211" s="19">
        <v>0</v>
      </c>
      <c r="L4211" s="19">
        <v>1</v>
      </c>
      <c r="O4211" s="19">
        <v>6607</v>
      </c>
      <c r="P4211" s="229">
        <v>45629.351643518516</v>
      </c>
      <c r="Q4211" s="19">
        <v>6.6070000000000002</v>
      </c>
      <c r="R4211" s="19" t="s">
        <v>43</v>
      </c>
      <c r="S4211" s="62" t="s">
        <v>299</v>
      </c>
    </row>
    <row r="4212" spans="1:19" x14ac:dyDescent="0.25">
      <c r="A4212" s="62" t="s">
        <v>299</v>
      </c>
      <c r="B4212" s="19">
        <v>38946275</v>
      </c>
      <c r="C4212" s="19" t="s">
        <v>7592</v>
      </c>
      <c r="D4212" s="19">
        <v>377308</v>
      </c>
      <c r="E4212" s="19">
        <v>4595714</v>
      </c>
      <c r="F4212" s="19">
        <v>3</v>
      </c>
      <c r="G4212" s="36">
        <v>45629</v>
      </c>
      <c r="H4212" s="19">
        <v>0</v>
      </c>
      <c r="I4212" s="19">
        <v>1</v>
      </c>
      <c r="J4212" s="19">
        <v>0</v>
      </c>
      <c r="L4212" s="19">
        <v>1</v>
      </c>
      <c r="O4212" s="19">
        <v>1648700</v>
      </c>
      <c r="P4212" s="229">
        <v>45629.370717592596</v>
      </c>
      <c r="Q4212" s="19">
        <v>1648.7</v>
      </c>
      <c r="R4212" s="19" t="s">
        <v>43</v>
      </c>
      <c r="S4212" s="62" t="s">
        <v>299</v>
      </c>
    </row>
    <row r="4213" spans="1:19" x14ac:dyDescent="0.25">
      <c r="A4213" s="62" t="s">
        <v>299</v>
      </c>
      <c r="B4213" s="19">
        <v>38946275</v>
      </c>
      <c r="C4213" s="19" t="s">
        <v>7592</v>
      </c>
      <c r="D4213" s="19">
        <v>377308</v>
      </c>
      <c r="E4213" s="19">
        <v>4595714</v>
      </c>
      <c r="F4213" s="19">
        <v>4</v>
      </c>
      <c r="G4213" s="36">
        <v>45629</v>
      </c>
      <c r="H4213" s="19">
        <v>0</v>
      </c>
      <c r="I4213" s="19">
        <v>0</v>
      </c>
      <c r="J4213" s="19">
        <v>-3</v>
      </c>
      <c r="K4213" s="19" t="s">
        <v>185</v>
      </c>
      <c r="L4213" s="19">
        <v>1</v>
      </c>
      <c r="O4213" s="19">
        <v>5173</v>
      </c>
      <c r="P4213" s="229">
        <v>45629.370775462965</v>
      </c>
      <c r="Q4213" s="19">
        <v>5.173</v>
      </c>
      <c r="R4213" s="19" t="s">
        <v>43</v>
      </c>
      <c r="S4213" s="62" t="s">
        <v>299</v>
      </c>
    </row>
    <row r="4214" spans="1:19" x14ac:dyDescent="0.25">
      <c r="A4214" s="62" t="s">
        <v>299</v>
      </c>
      <c r="B4214" s="19">
        <v>38946275</v>
      </c>
      <c r="C4214" s="19" t="s">
        <v>7592</v>
      </c>
      <c r="D4214" s="19">
        <v>377308</v>
      </c>
      <c r="E4214" s="19">
        <v>4595714</v>
      </c>
      <c r="F4214" s="19">
        <v>5</v>
      </c>
      <c r="G4214" s="36">
        <v>45629</v>
      </c>
      <c r="H4214" s="19">
        <v>1</v>
      </c>
      <c r="I4214" s="19">
        <v>0</v>
      </c>
      <c r="J4214" s="19">
        <v>0</v>
      </c>
      <c r="L4214" s="19">
        <v>1</v>
      </c>
      <c r="M4214" s="19">
        <v>4010427</v>
      </c>
      <c r="N4214" s="19" t="s">
        <v>215</v>
      </c>
      <c r="O4214" s="19">
        <v>125363</v>
      </c>
      <c r="P4214" s="229">
        <v>45629.372233796297</v>
      </c>
      <c r="Q4214" s="19">
        <v>125.363</v>
      </c>
      <c r="R4214" s="19" t="s">
        <v>43</v>
      </c>
      <c r="S4214" s="62" t="s">
        <v>299</v>
      </c>
    </row>
    <row r="4215" spans="1:19" x14ac:dyDescent="0.25">
      <c r="A4215" s="62" t="s">
        <v>299</v>
      </c>
      <c r="B4215" s="19">
        <v>38946275</v>
      </c>
      <c r="C4215" s="19" t="s">
        <v>7592</v>
      </c>
      <c r="D4215" s="19">
        <v>377308</v>
      </c>
      <c r="E4215" s="19">
        <v>4595714</v>
      </c>
      <c r="F4215" s="19">
        <v>6</v>
      </c>
      <c r="G4215" s="36">
        <v>45629</v>
      </c>
      <c r="H4215" s="19">
        <v>0</v>
      </c>
      <c r="I4215" s="19">
        <v>0</v>
      </c>
      <c r="J4215" s="19">
        <v>1938</v>
      </c>
      <c r="K4215" s="19" t="s">
        <v>163</v>
      </c>
      <c r="L4215" s="19">
        <v>1</v>
      </c>
      <c r="M4215" s="19">
        <v>4010427</v>
      </c>
      <c r="N4215" s="19" t="s">
        <v>215</v>
      </c>
      <c r="O4215" s="19">
        <v>7420</v>
      </c>
      <c r="P4215" s="229">
        <v>45629.372314814813</v>
      </c>
      <c r="Q4215" s="19">
        <v>7.42</v>
      </c>
      <c r="R4215" s="19" t="s">
        <v>43</v>
      </c>
      <c r="S4215" s="62" t="s">
        <v>299</v>
      </c>
    </row>
    <row r="4216" spans="1:19" x14ac:dyDescent="0.25">
      <c r="A4216" s="62" t="s">
        <v>299</v>
      </c>
      <c r="B4216" s="19">
        <v>38946275</v>
      </c>
      <c r="C4216" s="19" t="s">
        <v>7592</v>
      </c>
      <c r="D4216" s="19">
        <v>377308</v>
      </c>
      <c r="E4216" s="19">
        <v>4595714</v>
      </c>
      <c r="F4216" s="19">
        <v>7</v>
      </c>
      <c r="G4216" s="36">
        <v>45629</v>
      </c>
      <c r="H4216" s="19">
        <v>0</v>
      </c>
      <c r="I4216" s="19">
        <v>1</v>
      </c>
      <c r="J4216" s="19">
        <v>0</v>
      </c>
      <c r="L4216" s="19">
        <v>1</v>
      </c>
      <c r="O4216" s="19">
        <v>823900</v>
      </c>
      <c r="P4216" s="229">
        <v>45629.381851851853</v>
      </c>
      <c r="Q4216" s="19">
        <v>823.9</v>
      </c>
      <c r="R4216" s="19" t="s">
        <v>43</v>
      </c>
      <c r="S4216" s="62" t="s">
        <v>299</v>
      </c>
    </row>
    <row r="4217" spans="1:19" x14ac:dyDescent="0.25">
      <c r="A4217" s="62" t="s">
        <v>299</v>
      </c>
      <c r="B4217" s="19">
        <v>38946275</v>
      </c>
      <c r="C4217" s="19" t="s">
        <v>7592</v>
      </c>
      <c r="D4217" s="19">
        <v>377308</v>
      </c>
      <c r="E4217" s="19">
        <v>4595714</v>
      </c>
      <c r="F4217" s="19">
        <v>8</v>
      </c>
      <c r="G4217" s="36">
        <v>45629</v>
      </c>
      <c r="H4217" s="19">
        <v>0</v>
      </c>
      <c r="I4217" s="19">
        <v>0</v>
      </c>
      <c r="J4217" s="19">
        <v>1936</v>
      </c>
      <c r="K4217" s="19" t="s">
        <v>164</v>
      </c>
      <c r="L4217" s="19">
        <v>1</v>
      </c>
      <c r="O4217" s="19">
        <v>6512574</v>
      </c>
      <c r="P4217" s="229">
        <v>45629.457233796296</v>
      </c>
      <c r="Q4217" s="19">
        <v>6512.5739999999996</v>
      </c>
      <c r="R4217" s="19" t="s">
        <v>43</v>
      </c>
      <c r="S4217" s="62" t="s">
        <v>299</v>
      </c>
    </row>
    <row r="4218" spans="1:19" x14ac:dyDescent="0.25">
      <c r="A4218" s="62" t="s">
        <v>299</v>
      </c>
      <c r="B4218" s="19">
        <v>38946275</v>
      </c>
      <c r="C4218" s="19" t="s">
        <v>7592</v>
      </c>
      <c r="D4218" s="19">
        <v>377308</v>
      </c>
      <c r="E4218" s="19">
        <v>4595714</v>
      </c>
      <c r="F4218" s="19">
        <v>9</v>
      </c>
      <c r="G4218" s="36">
        <v>45629</v>
      </c>
      <c r="H4218" s="19">
        <v>0</v>
      </c>
      <c r="I4218" s="19">
        <v>0</v>
      </c>
      <c r="J4218" s="19">
        <v>1934</v>
      </c>
      <c r="K4218" s="19" t="s">
        <v>160</v>
      </c>
      <c r="L4218" s="19">
        <v>1</v>
      </c>
      <c r="O4218" s="19">
        <v>915053</v>
      </c>
      <c r="P4218" s="229">
        <v>45629.467824074076</v>
      </c>
      <c r="Q4218" s="19">
        <v>915.053</v>
      </c>
      <c r="R4218" s="19" t="s">
        <v>43</v>
      </c>
      <c r="S4218" s="62" t="s">
        <v>299</v>
      </c>
    </row>
    <row r="4219" spans="1:19" x14ac:dyDescent="0.25">
      <c r="A4219" s="62" t="s">
        <v>299</v>
      </c>
      <c r="B4219" s="19">
        <v>38946275</v>
      </c>
      <c r="C4219" s="19" t="s">
        <v>7592</v>
      </c>
      <c r="D4219" s="19">
        <v>377308</v>
      </c>
      <c r="E4219" s="19">
        <v>4595714</v>
      </c>
      <c r="F4219" s="19">
        <v>10</v>
      </c>
      <c r="G4219" s="36">
        <v>45629</v>
      </c>
      <c r="H4219" s="19">
        <v>0</v>
      </c>
      <c r="I4219" s="19">
        <v>1</v>
      </c>
      <c r="J4219" s="19">
        <v>0</v>
      </c>
      <c r="L4219" s="19">
        <v>1</v>
      </c>
      <c r="O4219" s="19">
        <v>1136663</v>
      </c>
      <c r="P4219" s="229">
        <v>45629.48097222222</v>
      </c>
      <c r="Q4219" s="19">
        <v>1136.663</v>
      </c>
      <c r="R4219" s="19" t="s">
        <v>43</v>
      </c>
      <c r="S4219" s="62" t="s">
        <v>299</v>
      </c>
    </row>
    <row r="4220" spans="1:19" x14ac:dyDescent="0.25">
      <c r="A4220" s="62" t="s">
        <v>299</v>
      </c>
      <c r="B4220" s="19">
        <v>38946275</v>
      </c>
      <c r="C4220" s="19" t="s">
        <v>7592</v>
      </c>
      <c r="D4220" s="19">
        <v>377308</v>
      </c>
      <c r="E4220" s="19">
        <v>4595714</v>
      </c>
      <c r="F4220" s="19">
        <v>11</v>
      </c>
      <c r="G4220" s="36">
        <v>45629</v>
      </c>
      <c r="H4220" s="19">
        <v>0</v>
      </c>
      <c r="I4220" s="19">
        <v>0</v>
      </c>
      <c r="J4220" s="19">
        <v>-3</v>
      </c>
      <c r="K4220" s="19" t="s">
        <v>185</v>
      </c>
      <c r="L4220" s="19">
        <v>1</v>
      </c>
      <c r="O4220" s="19">
        <v>5247</v>
      </c>
      <c r="P4220" s="229">
        <v>45629.481041666666</v>
      </c>
      <c r="Q4220" s="19">
        <v>5.2469999999999999</v>
      </c>
      <c r="R4220" s="19" t="s">
        <v>43</v>
      </c>
      <c r="S4220" s="62" t="s">
        <v>299</v>
      </c>
    </row>
    <row r="4221" spans="1:19" x14ac:dyDescent="0.25">
      <c r="A4221" s="62" t="s">
        <v>299</v>
      </c>
      <c r="B4221" s="19">
        <v>38946275</v>
      </c>
      <c r="C4221" s="19" t="s">
        <v>7592</v>
      </c>
      <c r="D4221" s="19">
        <v>377308</v>
      </c>
      <c r="E4221" s="19">
        <v>4595714</v>
      </c>
      <c r="F4221" s="19">
        <v>12</v>
      </c>
      <c r="G4221" s="36">
        <v>45629</v>
      </c>
      <c r="H4221" s="19">
        <v>1</v>
      </c>
      <c r="I4221" s="19">
        <v>0</v>
      </c>
      <c r="J4221" s="19">
        <v>0</v>
      </c>
      <c r="L4221" s="19">
        <v>1</v>
      </c>
      <c r="M4221" s="19">
        <v>4010427</v>
      </c>
      <c r="N4221" s="19" t="s">
        <v>215</v>
      </c>
      <c r="O4221" s="19">
        <v>283387</v>
      </c>
      <c r="P4221" s="229">
        <v>45629.484317129631</v>
      </c>
      <c r="Q4221" s="19">
        <v>283.387</v>
      </c>
      <c r="R4221" s="19" t="s">
        <v>43</v>
      </c>
      <c r="S4221" s="62" t="s">
        <v>299</v>
      </c>
    </row>
    <row r="4222" spans="1:19" x14ac:dyDescent="0.25">
      <c r="A4222" s="62" t="s">
        <v>299</v>
      </c>
      <c r="B4222" s="19">
        <v>38946275</v>
      </c>
      <c r="C4222" s="19" t="s">
        <v>7592</v>
      </c>
      <c r="D4222" s="19">
        <v>377308</v>
      </c>
      <c r="E4222" s="19">
        <v>4595714</v>
      </c>
      <c r="F4222" s="19">
        <v>13</v>
      </c>
      <c r="G4222" s="36">
        <v>45629</v>
      </c>
      <c r="H4222" s="19">
        <v>0</v>
      </c>
      <c r="I4222" s="19">
        <v>0</v>
      </c>
      <c r="J4222" s="19">
        <v>1938</v>
      </c>
      <c r="K4222" s="19" t="s">
        <v>163</v>
      </c>
      <c r="L4222" s="19">
        <v>1</v>
      </c>
      <c r="M4222" s="19">
        <v>4010427</v>
      </c>
      <c r="N4222" s="19" t="s">
        <v>215</v>
      </c>
      <c r="O4222" s="19">
        <v>186880</v>
      </c>
      <c r="P4222" s="229">
        <v>45629.486481481479</v>
      </c>
      <c r="Q4222" s="19">
        <v>186.88</v>
      </c>
      <c r="R4222" s="19" t="s">
        <v>43</v>
      </c>
      <c r="S4222" s="62" t="s">
        <v>299</v>
      </c>
    </row>
    <row r="4223" spans="1:19" x14ac:dyDescent="0.25">
      <c r="A4223" s="62" t="s">
        <v>299</v>
      </c>
      <c r="B4223" s="19">
        <v>38946275</v>
      </c>
      <c r="C4223" s="19" t="s">
        <v>7592</v>
      </c>
      <c r="D4223" s="19">
        <v>377308</v>
      </c>
      <c r="E4223" s="19">
        <v>4595714</v>
      </c>
      <c r="F4223" s="19">
        <v>14</v>
      </c>
      <c r="G4223" s="36">
        <v>45629</v>
      </c>
      <c r="H4223" s="19">
        <v>0</v>
      </c>
      <c r="I4223" s="19">
        <v>1</v>
      </c>
      <c r="J4223" s="19">
        <v>0</v>
      </c>
      <c r="L4223" s="19">
        <v>1</v>
      </c>
      <c r="O4223" s="19">
        <v>1663836</v>
      </c>
      <c r="P4223" s="229">
        <v>45629.505740740744</v>
      </c>
      <c r="Q4223" s="19">
        <v>1663.836</v>
      </c>
      <c r="R4223" s="19" t="s">
        <v>43</v>
      </c>
      <c r="S4223" s="62" t="s">
        <v>299</v>
      </c>
    </row>
    <row r="4224" spans="1:19" x14ac:dyDescent="0.25">
      <c r="A4224" s="62" t="s">
        <v>299</v>
      </c>
      <c r="B4224" s="19">
        <v>38946275</v>
      </c>
      <c r="C4224" s="19" t="s">
        <v>7592</v>
      </c>
      <c r="D4224" s="19">
        <v>377308</v>
      </c>
      <c r="E4224" s="19">
        <v>4595714</v>
      </c>
      <c r="F4224" s="19">
        <v>15</v>
      </c>
      <c r="G4224" s="36">
        <v>45629</v>
      </c>
      <c r="H4224" s="19">
        <v>0</v>
      </c>
      <c r="I4224" s="19">
        <v>0</v>
      </c>
      <c r="J4224" s="19">
        <v>1931</v>
      </c>
      <c r="K4224" s="19" t="s">
        <v>168</v>
      </c>
      <c r="L4224" s="19">
        <v>1</v>
      </c>
      <c r="O4224" s="19">
        <v>87264</v>
      </c>
      <c r="P4224" s="229">
        <v>45629.506747685184</v>
      </c>
      <c r="Q4224" s="19">
        <v>87.263999999999996</v>
      </c>
      <c r="R4224" s="19" t="s">
        <v>43</v>
      </c>
      <c r="S4224" s="62" t="s">
        <v>299</v>
      </c>
    </row>
    <row r="4225" spans="1:19" x14ac:dyDescent="0.25">
      <c r="A4225" s="62" t="s">
        <v>299</v>
      </c>
      <c r="B4225" s="19">
        <v>38946275</v>
      </c>
      <c r="C4225" s="19" t="s">
        <v>7592</v>
      </c>
      <c r="D4225" s="19">
        <v>377308</v>
      </c>
      <c r="E4225" s="19">
        <v>4595714</v>
      </c>
      <c r="F4225" s="19">
        <v>16</v>
      </c>
      <c r="G4225" s="36">
        <v>45629</v>
      </c>
      <c r="H4225" s="19">
        <v>0</v>
      </c>
      <c r="I4225" s="19">
        <v>1</v>
      </c>
      <c r="J4225" s="19">
        <v>0</v>
      </c>
      <c r="L4225" s="19">
        <v>1</v>
      </c>
      <c r="O4225" s="19">
        <v>1589920</v>
      </c>
      <c r="P4225" s="229">
        <v>45629.525150462963</v>
      </c>
      <c r="Q4225" s="19">
        <v>1589.92</v>
      </c>
      <c r="R4225" s="19" t="s">
        <v>43</v>
      </c>
      <c r="S4225" s="62" t="s">
        <v>299</v>
      </c>
    </row>
    <row r="4226" spans="1:19" x14ac:dyDescent="0.25">
      <c r="A4226" s="62" t="s">
        <v>299</v>
      </c>
      <c r="B4226" s="19">
        <v>38946275</v>
      </c>
      <c r="C4226" s="19" t="s">
        <v>7592</v>
      </c>
      <c r="D4226" s="19">
        <v>377308</v>
      </c>
      <c r="E4226" s="19">
        <v>4595714</v>
      </c>
      <c r="F4226" s="19">
        <v>17</v>
      </c>
      <c r="G4226" s="36">
        <v>45629</v>
      </c>
      <c r="H4226" s="19">
        <v>0</v>
      </c>
      <c r="I4226" s="19">
        <v>0</v>
      </c>
      <c r="J4226" s="19">
        <v>-3</v>
      </c>
      <c r="K4226" s="19" t="s">
        <v>185</v>
      </c>
      <c r="L4226" s="19">
        <v>1</v>
      </c>
      <c r="O4226" s="19">
        <v>5216</v>
      </c>
      <c r="P4226" s="229">
        <v>45629.525208333333</v>
      </c>
      <c r="Q4226" s="19">
        <v>5.2160000000000002</v>
      </c>
      <c r="R4226" s="19" t="s">
        <v>43</v>
      </c>
      <c r="S4226" s="62" t="s">
        <v>299</v>
      </c>
    </row>
    <row r="4227" spans="1:19" x14ac:dyDescent="0.25">
      <c r="A4227" s="62" t="s">
        <v>299</v>
      </c>
      <c r="B4227" s="19">
        <v>38946275</v>
      </c>
      <c r="C4227" s="19" t="s">
        <v>7592</v>
      </c>
      <c r="D4227" s="19">
        <v>377308</v>
      </c>
      <c r="E4227" s="19">
        <v>4595714</v>
      </c>
      <c r="F4227" s="19">
        <v>18</v>
      </c>
      <c r="G4227" s="36">
        <v>45629</v>
      </c>
      <c r="H4227" s="19">
        <v>1</v>
      </c>
      <c r="I4227" s="19">
        <v>0</v>
      </c>
      <c r="J4227" s="19">
        <v>0</v>
      </c>
      <c r="L4227" s="19">
        <v>1</v>
      </c>
      <c r="M4227" s="19">
        <v>4010427</v>
      </c>
      <c r="N4227" s="19" t="s">
        <v>215</v>
      </c>
      <c r="O4227" s="19">
        <v>254070</v>
      </c>
      <c r="P4227" s="229">
        <v>45629.528148148151</v>
      </c>
      <c r="Q4227" s="19">
        <v>254.07</v>
      </c>
      <c r="R4227" s="19" t="s">
        <v>43</v>
      </c>
      <c r="S4227" s="62" t="s">
        <v>299</v>
      </c>
    </row>
    <row r="4228" spans="1:19" x14ac:dyDescent="0.25">
      <c r="A4228" s="62" t="s">
        <v>299</v>
      </c>
      <c r="B4228" s="19">
        <v>38946275</v>
      </c>
      <c r="C4228" s="19" t="s">
        <v>7592</v>
      </c>
      <c r="D4228" s="19">
        <v>377308</v>
      </c>
      <c r="E4228" s="19">
        <v>4595714</v>
      </c>
      <c r="F4228" s="19">
        <v>19</v>
      </c>
      <c r="G4228" s="36">
        <v>45629</v>
      </c>
      <c r="H4228" s="19">
        <v>0</v>
      </c>
      <c r="I4228" s="19">
        <v>0</v>
      </c>
      <c r="J4228" s="19">
        <v>1938</v>
      </c>
      <c r="K4228" s="19" t="s">
        <v>163</v>
      </c>
      <c r="L4228" s="19">
        <v>1</v>
      </c>
      <c r="M4228" s="19">
        <v>4010427</v>
      </c>
      <c r="N4228" s="19" t="s">
        <v>215</v>
      </c>
      <c r="O4228" s="19">
        <v>451647</v>
      </c>
      <c r="P4228" s="229">
        <v>45629.533379629633</v>
      </c>
      <c r="Q4228" s="19">
        <v>451.64699999999999</v>
      </c>
      <c r="R4228" s="19" t="s">
        <v>43</v>
      </c>
      <c r="S4228" s="62" t="s">
        <v>299</v>
      </c>
    </row>
    <row r="4229" spans="1:19" x14ac:dyDescent="0.25">
      <c r="A4229" s="62" t="s">
        <v>299</v>
      </c>
      <c r="B4229" s="19">
        <v>38946275</v>
      </c>
      <c r="C4229" s="19" t="s">
        <v>7592</v>
      </c>
      <c r="D4229" s="19">
        <v>377308</v>
      </c>
      <c r="E4229" s="19">
        <v>4595714</v>
      </c>
      <c r="F4229" s="19">
        <v>20</v>
      </c>
      <c r="G4229" s="36">
        <v>45629</v>
      </c>
      <c r="H4229" s="19">
        <v>0</v>
      </c>
      <c r="I4229" s="19">
        <v>1</v>
      </c>
      <c r="J4229" s="19">
        <v>0</v>
      </c>
      <c r="L4229" s="19">
        <v>1</v>
      </c>
      <c r="O4229" s="19">
        <v>1153953</v>
      </c>
      <c r="P4229" s="229">
        <v>45629.546736111108</v>
      </c>
      <c r="Q4229" s="19">
        <v>1153.953</v>
      </c>
      <c r="R4229" s="19" t="s">
        <v>43</v>
      </c>
      <c r="S4229" s="62" t="s">
        <v>299</v>
      </c>
    </row>
    <row r="4230" spans="1:19" x14ac:dyDescent="0.25">
      <c r="A4230" s="62" t="s">
        <v>299</v>
      </c>
      <c r="B4230" s="19">
        <v>38946275</v>
      </c>
      <c r="C4230" s="19" t="s">
        <v>7592</v>
      </c>
      <c r="D4230" s="19">
        <v>377308</v>
      </c>
      <c r="E4230" s="19">
        <v>4595714</v>
      </c>
      <c r="F4230" s="19">
        <v>21</v>
      </c>
      <c r="G4230" s="36">
        <v>45629</v>
      </c>
      <c r="H4230" s="19">
        <v>1</v>
      </c>
      <c r="I4230" s="19">
        <v>0</v>
      </c>
      <c r="J4230" s="19">
        <v>0</v>
      </c>
      <c r="L4230" s="19">
        <v>1</v>
      </c>
      <c r="M4230" s="19">
        <v>431941</v>
      </c>
      <c r="N4230" s="19" t="s">
        <v>214</v>
      </c>
      <c r="O4230" s="19">
        <v>30014</v>
      </c>
      <c r="P4230" s="229">
        <v>45629.547083333331</v>
      </c>
      <c r="Q4230" s="19">
        <v>30.013999999999999</v>
      </c>
      <c r="R4230" s="19" t="s">
        <v>43</v>
      </c>
      <c r="S4230" s="62" t="s">
        <v>299</v>
      </c>
    </row>
    <row r="4231" spans="1:19" x14ac:dyDescent="0.25">
      <c r="A4231" s="62" t="s">
        <v>299</v>
      </c>
      <c r="B4231" s="19">
        <v>38946275</v>
      </c>
      <c r="C4231" s="19" t="s">
        <v>7592</v>
      </c>
      <c r="D4231" s="19">
        <v>377308</v>
      </c>
      <c r="E4231" s="19">
        <v>4595714</v>
      </c>
      <c r="F4231" s="19">
        <v>22</v>
      </c>
      <c r="G4231" s="36">
        <v>45629</v>
      </c>
      <c r="H4231" s="19">
        <v>0</v>
      </c>
      <c r="I4231" s="19">
        <v>0</v>
      </c>
      <c r="J4231" s="19">
        <v>-1</v>
      </c>
      <c r="K4231" s="19" t="s">
        <v>119</v>
      </c>
      <c r="L4231" s="19">
        <v>1</v>
      </c>
      <c r="O4231" s="19">
        <v>480716</v>
      </c>
      <c r="P4231" s="229">
        <v>45629.55265046296</v>
      </c>
      <c r="Q4231" s="19">
        <v>480.71600000000001</v>
      </c>
      <c r="R4231" s="19" t="s">
        <v>43</v>
      </c>
      <c r="S4231" s="62" t="s">
        <v>299</v>
      </c>
    </row>
    <row r="4232" spans="1:19" x14ac:dyDescent="0.25">
      <c r="A4232" s="62" t="s">
        <v>299</v>
      </c>
      <c r="B4232" s="19">
        <v>38946275</v>
      </c>
      <c r="C4232" s="19" t="s">
        <v>7592</v>
      </c>
      <c r="D4232" s="19">
        <v>377308</v>
      </c>
      <c r="E4232" s="19">
        <v>4595714</v>
      </c>
      <c r="F4232" s="19">
        <v>23</v>
      </c>
      <c r="G4232" s="36">
        <v>45629</v>
      </c>
      <c r="H4232" s="19">
        <v>0</v>
      </c>
      <c r="I4232" s="19">
        <v>1</v>
      </c>
      <c r="J4232" s="19">
        <v>0</v>
      </c>
      <c r="L4232" s="19">
        <v>1</v>
      </c>
      <c r="O4232" s="19">
        <v>9540</v>
      </c>
      <c r="P4232" s="229">
        <v>45629.552754629629</v>
      </c>
      <c r="Q4232" s="19">
        <v>9.5399999999999991</v>
      </c>
      <c r="R4232" s="19" t="s">
        <v>43</v>
      </c>
      <c r="S4232" s="62" t="s">
        <v>299</v>
      </c>
    </row>
    <row r="4233" spans="1:19" x14ac:dyDescent="0.25">
      <c r="A4233" s="62" t="s">
        <v>299</v>
      </c>
      <c r="B4233" s="19">
        <v>38946275</v>
      </c>
      <c r="C4233" s="19" t="s">
        <v>7592</v>
      </c>
      <c r="D4233" s="19">
        <v>377308</v>
      </c>
      <c r="E4233" s="19">
        <v>4595714</v>
      </c>
      <c r="F4233" s="19">
        <v>24</v>
      </c>
      <c r="G4233" s="36">
        <v>45629</v>
      </c>
      <c r="H4233" s="19">
        <v>0</v>
      </c>
      <c r="I4233" s="19">
        <v>0</v>
      </c>
      <c r="J4233" s="19">
        <v>1933</v>
      </c>
      <c r="K4233" s="19" t="s">
        <v>167</v>
      </c>
      <c r="L4233" s="19">
        <v>1</v>
      </c>
      <c r="O4233" s="19">
        <v>2054744</v>
      </c>
      <c r="P4233" s="229">
        <v>45629.576539351852</v>
      </c>
      <c r="Q4233" s="19">
        <v>2054.7440000000001</v>
      </c>
      <c r="R4233" s="19" t="s">
        <v>43</v>
      </c>
      <c r="S4233" s="62" t="s">
        <v>299</v>
      </c>
    </row>
    <row r="4234" spans="1:19" x14ac:dyDescent="0.25">
      <c r="A4234" s="62" t="s">
        <v>299</v>
      </c>
      <c r="B4234" s="19">
        <v>38946275</v>
      </c>
      <c r="C4234" s="19" t="s">
        <v>7592</v>
      </c>
      <c r="D4234" s="19">
        <v>377308</v>
      </c>
      <c r="E4234" s="19">
        <v>4595714</v>
      </c>
      <c r="F4234" s="19">
        <v>25</v>
      </c>
      <c r="G4234" s="36">
        <v>45629</v>
      </c>
      <c r="H4234" s="19">
        <v>0</v>
      </c>
      <c r="I4234" s="19">
        <v>1</v>
      </c>
      <c r="J4234" s="19">
        <v>0</v>
      </c>
      <c r="L4234" s="19">
        <v>1</v>
      </c>
      <c r="O4234" s="19">
        <v>649913</v>
      </c>
      <c r="P4234" s="229">
        <v>45629.584062499998</v>
      </c>
      <c r="Q4234" s="19">
        <v>649.91300000000001</v>
      </c>
      <c r="R4234" s="19" t="s">
        <v>43</v>
      </c>
      <c r="S4234" s="62" t="s">
        <v>299</v>
      </c>
    </row>
    <row r="4235" spans="1:19" x14ac:dyDescent="0.25">
      <c r="A4235" s="62" t="s">
        <v>299</v>
      </c>
      <c r="B4235" s="19">
        <v>38946275</v>
      </c>
      <c r="C4235" s="19" t="s">
        <v>7592</v>
      </c>
      <c r="D4235" s="19">
        <v>377308</v>
      </c>
      <c r="E4235" s="19">
        <v>4595714</v>
      </c>
      <c r="F4235" s="19">
        <v>26</v>
      </c>
      <c r="G4235" s="36">
        <v>45629</v>
      </c>
      <c r="H4235" s="19">
        <v>0</v>
      </c>
      <c r="I4235" s="19">
        <v>0</v>
      </c>
      <c r="J4235" s="19">
        <v>-3</v>
      </c>
      <c r="K4235" s="19" t="s">
        <v>185</v>
      </c>
      <c r="L4235" s="19">
        <v>1</v>
      </c>
      <c r="O4235" s="19">
        <v>5770</v>
      </c>
      <c r="P4235" s="229">
        <v>45629.584131944444</v>
      </c>
      <c r="Q4235" s="19">
        <v>5.77</v>
      </c>
      <c r="R4235" s="19" t="s">
        <v>43</v>
      </c>
      <c r="S4235" s="62" t="s">
        <v>299</v>
      </c>
    </row>
    <row r="4236" spans="1:19" x14ac:dyDescent="0.25">
      <c r="A4236" s="62" t="s">
        <v>299</v>
      </c>
      <c r="B4236" s="19">
        <v>38946275</v>
      </c>
      <c r="C4236" s="19" t="s">
        <v>7592</v>
      </c>
      <c r="D4236" s="19">
        <v>377308</v>
      </c>
      <c r="E4236" s="19">
        <v>4595714</v>
      </c>
      <c r="F4236" s="19">
        <v>27</v>
      </c>
      <c r="G4236" s="36">
        <v>45629</v>
      </c>
      <c r="H4236" s="19">
        <v>1</v>
      </c>
      <c r="I4236" s="19">
        <v>0</v>
      </c>
      <c r="J4236" s="19">
        <v>0</v>
      </c>
      <c r="L4236" s="19">
        <v>1</v>
      </c>
      <c r="M4236" s="19">
        <v>4010427</v>
      </c>
      <c r="N4236" s="19" t="s">
        <v>215</v>
      </c>
      <c r="O4236" s="19">
        <v>167903</v>
      </c>
      <c r="P4236" s="229">
        <v>45629.586064814815</v>
      </c>
      <c r="Q4236" s="19">
        <v>167.90299999999999</v>
      </c>
      <c r="R4236" s="19" t="s">
        <v>43</v>
      </c>
      <c r="S4236" s="62" t="s">
        <v>299</v>
      </c>
    </row>
    <row r="4237" spans="1:19" x14ac:dyDescent="0.25">
      <c r="A4237" s="62" t="s">
        <v>299</v>
      </c>
      <c r="B4237" s="19">
        <v>38946275</v>
      </c>
      <c r="C4237" s="19" t="s">
        <v>7592</v>
      </c>
      <c r="D4237" s="19">
        <v>377308</v>
      </c>
      <c r="E4237" s="19">
        <v>4595714</v>
      </c>
      <c r="F4237" s="19">
        <v>28</v>
      </c>
      <c r="G4237" s="36">
        <v>45629</v>
      </c>
      <c r="H4237" s="19">
        <v>0</v>
      </c>
      <c r="I4237" s="19">
        <v>0</v>
      </c>
      <c r="J4237" s="19">
        <v>1938</v>
      </c>
      <c r="K4237" s="19" t="s">
        <v>163</v>
      </c>
      <c r="L4237" s="19">
        <v>1</v>
      </c>
      <c r="M4237" s="19">
        <v>4010427</v>
      </c>
      <c r="N4237" s="19" t="s">
        <v>215</v>
      </c>
      <c r="O4237" s="19">
        <v>5104</v>
      </c>
      <c r="P4237" s="229">
        <v>45629.586134259262</v>
      </c>
      <c r="Q4237" s="19">
        <v>5.1040000000000001</v>
      </c>
      <c r="R4237" s="19" t="s">
        <v>43</v>
      </c>
      <c r="S4237" s="62" t="s">
        <v>299</v>
      </c>
    </row>
    <row r="4238" spans="1:19" x14ac:dyDescent="0.25">
      <c r="A4238" s="62" t="s">
        <v>299</v>
      </c>
      <c r="B4238" s="19">
        <v>38946275</v>
      </c>
      <c r="C4238" s="19" t="s">
        <v>7592</v>
      </c>
      <c r="D4238" s="19">
        <v>377308</v>
      </c>
      <c r="E4238" s="19">
        <v>4595714</v>
      </c>
      <c r="F4238" s="19">
        <v>29</v>
      </c>
      <c r="G4238" s="36">
        <v>45629</v>
      </c>
      <c r="H4238" s="19">
        <v>0</v>
      </c>
      <c r="I4238" s="19">
        <v>1</v>
      </c>
      <c r="J4238" s="19">
        <v>0</v>
      </c>
      <c r="L4238" s="19">
        <v>1</v>
      </c>
      <c r="O4238" s="19">
        <v>6320</v>
      </c>
      <c r="P4238" s="229">
        <v>45629.5862037037</v>
      </c>
      <c r="Q4238" s="19">
        <v>6.32</v>
      </c>
      <c r="R4238" s="19" t="s">
        <v>43</v>
      </c>
      <c r="S4238" s="62" t="s">
        <v>299</v>
      </c>
    </row>
    <row r="4239" spans="1:19" x14ac:dyDescent="0.25">
      <c r="A4239" s="62" t="s">
        <v>299</v>
      </c>
      <c r="B4239" s="19">
        <v>38946275</v>
      </c>
      <c r="C4239" s="19" t="s">
        <v>7592</v>
      </c>
      <c r="D4239" s="19">
        <v>377308</v>
      </c>
      <c r="E4239" s="19">
        <v>4595714</v>
      </c>
      <c r="F4239" s="19">
        <v>30</v>
      </c>
      <c r="G4239" s="36">
        <v>45629</v>
      </c>
      <c r="H4239" s="19">
        <v>0</v>
      </c>
      <c r="I4239" s="19">
        <v>0</v>
      </c>
      <c r="J4239" s="19">
        <v>1936</v>
      </c>
      <c r="K4239" s="19" t="s">
        <v>164</v>
      </c>
      <c r="L4239" s="19">
        <v>1</v>
      </c>
      <c r="O4239" s="19">
        <v>2369393</v>
      </c>
      <c r="P4239" s="229">
        <v>45629.613622685189</v>
      </c>
      <c r="Q4239" s="19">
        <v>2369.393</v>
      </c>
      <c r="R4239" s="19" t="s">
        <v>43</v>
      </c>
      <c r="S4239" s="62" t="s">
        <v>299</v>
      </c>
    </row>
    <row r="4240" spans="1:19" x14ac:dyDescent="0.25">
      <c r="A4240" s="62" t="s">
        <v>299</v>
      </c>
      <c r="B4240" s="19">
        <v>38946275</v>
      </c>
      <c r="C4240" s="19" t="s">
        <v>7592</v>
      </c>
      <c r="D4240" s="19">
        <v>377308</v>
      </c>
      <c r="E4240" s="19">
        <v>4595714</v>
      </c>
      <c r="F4240" s="19">
        <v>31</v>
      </c>
      <c r="G4240" s="36">
        <v>45629</v>
      </c>
      <c r="H4240" s="19">
        <v>0</v>
      </c>
      <c r="I4240" s="19">
        <v>1</v>
      </c>
      <c r="J4240" s="19">
        <v>0</v>
      </c>
      <c r="L4240" s="19">
        <v>1</v>
      </c>
      <c r="O4240" s="19">
        <v>1085180</v>
      </c>
      <c r="P4240" s="229">
        <v>45629.626180555555</v>
      </c>
      <c r="Q4240" s="19">
        <v>1085.18</v>
      </c>
      <c r="R4240" s="19" t="s">
        <v>43</v>
      </c>
      <c r="S4240" s="62" t="s">
        <v>299</v>
      </c>
    </row>
    <row r="4241" spans="1:19" x14ac:dyDescent="0.25">
      <c r="A4241" s="62" t="s">
        <v>299</v>
      </c>
      <c r="B4241" s="19">
        <v>38946275</v>
      </c>
      <c r="C4241" s="19" t="s">
        <v>7592</v>
      </c>
      <c r="D4241" s="19">
        <v>377308</v>
      </c>
      <c r="E4241" s="19">
        <v>4595714</v>
      </c>
      <c r="F4241" s="19">
        <v>32</v>
      </c>
      <c r="G4241" s="36">
        <v>45629</v>
      </c>
      <c r="H4241" s="19">
        <v>1</v>
      </c>
      <c r="I4241" s="19">
        <v>0</v>
      </c>
      <c r="J4241" s="19">
        <v>0</v>
      </c>
      <c r="L4241" s="19">
        <v>1</v>
      </c>
      <c r="M4241" s="19">
        <v>431941</v>
      </c>
      <c r="N4241" s="19" t="s">
        <v>214</v>
      </c>
      <c r="O4241" s="19">
        <v>608643</v>
      </c>
      <c r="P4241" s="229">
        <v>45629.633229166669</v>
      </c>
      <c r="Q4241" s="19">
        <v>608.64300000000003</v>
      </c>
      <c r="R4241" s="19" t="s">
        <v>43</v>
      </c>
      <c r="S4241" s="62" t="s">
        <v>299</v>
      </c>
    </row>
    <row r="4242" spans="1:19" x14ac:dyDescent="0.25">
      <c r="A4242" s="62" t="s">
        <v>299</v>
      </c>
      <c r="B4242" s="19">
        <v>38946275</v>
      </c>
      <c r="C4242" s="19" t="s">
        <v>7592</v>
      </c>
      <c r="D4242" s="19">
        <v>377308</v>
      </c>
      <c r="E4242" s="19">
        <v>4595714</v>
      </c>
      <c r="F4242" s="19">
        <v>33</v>
      </c>
      <c r="G4242" s="36">
        <v>45629</v>
      </c>
      <c r="H4242" s="19">
        <v>0</v>
      </c>
      <c r="I4242" s="19">
        <v>0</v>
      </c>
      <c r="J4242" s="19">
        <v>1938</v>
      </c>
      <c r="K4242" s="19" t="s">
        <v>163</v>
      </c>
      <c r="L4242" s="19">
        <v>1</v>
      </c>
      <c r="M4242" s="19">
        <v>431941</v>
      </c>
      <c r="N4242" s="19" t="s">
        <v>214</v>
      </c>
      <c r="O4242" s="19">
        <v>13520</v>
      </c>
      <c r="P4242" s="229">
        <v>45629.633391203701</v>
      </c>
      <c r="Q4242" s="19">
        <v>13.52</v>
      </c>
      <c r="R4242" s="19" t="s">
        <v>43</v>
      </c>
      <c r="S4242" s="62" t="s">
        <v>299</v>
      </c>
    </row>
    <row r="4243" spans="1:19" x14ac:dyDescent="0.25">
      <c r="A4243" s="62" t="s">
        <v>299</v>
      </c>
      <c r="B4243" s="19">
        <v>38946275</v>
      </c>
      <c r="C4243" s="19" t="s">
        <v>7592</v>
      </c>
      <c r="D4243" s="19">
        <v>377308</v>
      </c>
      <c r="E4243" s="19">
        <v>4595714</v>
      </c>
      <c r="F4243" s="19">
        <v>34</v>
      </c>
      <c r="G4243" s="36">
        <v>45629</v>
      </c>
      <c r="H4243" s="19">
        <v>0</v>
      </c>
      <c r="I4243" s="19">
        <v>1</v>
      </c>
      <c r="J4243" s="19">
        <v>0</v>
      </c>
      <c r="L4243" s="19">
        <v>1</v>
      </c>
      <c r="O4243" s="19">
        <v>1556417</v>
      </c>
      <c r="P4243" s="229">
        <v>45629.651400462964</v>
      </c>
      <c r="Q4243" s="19">
        <v>1556.4169999999999</v>
      </c>
      <c r="R4243" s="19" t="s">
        <v>43</v>
      </c>
      <c r="S4243" s="62" t="s">
        <v>299</v>
      </c>
    </row>
    <row r="4244" spans="1:19" x14ac:dyDescent="0.25">
      <c r="A4244" s="62" t="s">
        <v>299</v>
      </c>
      <c r="B4244" s="19">
        <v>38946275</v>
      </c>
      <c r="C4244" s="19" t="s">
        <v>7592</v>
      </c>
      <c r="D4244" s="19">
        <v>377308</v>
      </c>
      <c r="E4244" s="19">
        <v>4595714</v>
      </c>
      <c r="F4244" s="19">
        <v>35</v>
      </c>
      <c r="G4244" s="36">
        <v>45629</v>
      </c>
      <c r="H4244" s="19">
        <v>0</v>
      </c>
      <c r="I4244" s="19">
        <v>0</v>
      </c>
      <c r="J4244" s="19">
        <v>1934</v>
      </c>
      <c r="K4244" s="19" t="s">
        <v>160</v>
      </c>
      <c r="L4244" s="19">
        <v>1</v>
      </c>
      <c r="O4244" s="19">
        <v>987327</v>
      </c>
      <c r="P4244" s="229">
        <v>45629.662824074076</v>
      </c>
      <c r="Q4244" s="19">
        <v>987.327</v>
      </c>
      <c r="R4244" s="19" t="s">
        <v>43</v>
      </c>
      <c r="S4244" s="62" t="s">
        <v>299</v>
      </c>
    </row>
    <row r="4245" spans="1:19" x14ac:dyDescent="0.25">
      <c r="A4245" s="62" t="s">
        <v>299</v>
      </c>
      <c r="B4245" s="19">
        <v>38946275</v>
      </c>
      <c r="C4245" s="19" t="s">
        <v>7592</v>
      </c>
      <c r="D4245" s="19">
        <v>377308</v>
      </c>
      <c r="E4245" s="19">
        <v>4595714</v>
      </c>
      <c r="F4245" s="19">
        <v>36</v>
      </c>
      <c r="G4245" s="36">
        <v>45629</v>
      </c>
      <c r="H4245" s="19">
        <v>0</v>
      </c>
      <c r="I4245" s="19">
        <v>1</v>
      </c>
      <c r="J4245" s="19">
        <v>0</v>
      </c>
      <c r="L4245" s="19">
        <v>1</v>
      </c>
      <c r="O4245" s="19">
        <v>1732810</v>
      </c>
      <c r="P4245" s="229">
        <v>45629.682881944442</v>
      </c>
      <c r="Q4245" s="19">
        <v>1732.81</v>
      </c>
      <c r="R4245" s="19" t="s">
        <v>43</v>
      </c>
      <c r="S4245" s="62" t="s">
        <v>299</v>
      </c>
    </row>
    <row r="4246" spans="1:19" x14ac:dyDescent="0.25">
      <c r="A4246" s="62" t="s">
        <v>299</v>
      </c>
      <c r="B4246" s="19">
        <v>38946275</v>
      </c>
      <c r="C4246" s="19" t="s">
        <v>7592</v>
      </c>
      <c r="D4246" s="19">
        <v>377308</v>
      </c>
      <c r="E4246" s="19">
        <v>4595714</v>
      </c>
      <c r="F4246" s="19">
        <v>37</v>
      </c>
      <c r="G4246" s="36">
        <v>45629</v>
      </c>
      <c r="H4246" s="19">
        <v>0</v>
      </c>
      <c r="I4246" s="19">
        <v>0</v>
      </c>
      <c r="J4246" s="19">
        <v>-3</v>
      </c>
      <c r="K4246" s="19" t="s">
        <v>185</v>
      </c>
      <c r="L4246" s="19">
        <v>1</v>
      </c>
      <c r="O4246" s="19">
        <v>5806</v>
      </c>
      <c r="P4246" s="229">
        <v>45629.682951388888</v>
      </c>
      <c r="Q4246" s="19">
        <v>5.806</v>
      </c>
      <c r="R4246" s="19" t="s">
        <v>43</v>
      </c>
      <c r="S4246" s="62" t="s">
        <v>299</v>
      </c>
    </row>
    <row r="4247" spans="1:19" x14ac:dyDescent="0.25">
      <c r="A4247" s="62" t="s">
        <v>299</v>
      </c>
      <c r="B4247" s="19">
        <v>38946275</v>
      </c>
      <c r="C4247" s="19" t="s">
        <v>7592</v>
      </c>
      <c r="D4247" s="19">
        <v>377308</v>
      </c>
      <c r="E4247" s="19">
        <v>4595714</v>
      </c>
      <c r="F4247" s="19">
        <v>38</v>
      </c>
      <c r="G4247" s="36">
        <v>45629</v>
      </c>
      <c r="H4247" s="19">
        <v>1</v>
      </c>
      <c r="I4247" s="19">
        <v>0</v>
      </c>
      <c r="J4247" s="19">
        <v>0</v>
      </c>
      <c r="L4247" s="19">
        <v>1</v>
      </c>
      <c r="M4247" s="19">
        <v>4010427</v>
      </c>
      <c r="N4247" s="19" t="s">
        <v>215</v>
      </c>
      <c r="O4247" s="19">
        <v>623120</v>
      </c>
      <c r="P4247" s="229">
        <v>45629.690162037034</v>
      </c>
      <c r="Q4247" s="19">
        <v>623.12</v>
      </c>
      <c r="R4247" s="19" t="s">
        <v>43</v>
      </c>
      <c r="S4247" s="62" t="s">
        <v>299</v>
      </c>
    </row>
    <row r="4248" spans="1:19" x14ac:dyDescent="0.25">
      <c r="A4248" s="62" t="s">
        <v>299</v>
      </c>
      <c r="B4248" s="19">
        <v>38946275</v>
      </c>
      <c r="C4248" s="19" t="s">
        <v>7592</v>
      </c>
      <c r="D4248" s="19">
        <v>377308</v>
      </c>
      <c r="E4248" s="19">
        <v>4595714</v>
      </c>
      <c r="F4248" s="19">
        <v>39</v>
      </c>
      <c r="G4248" s="36">
        <v>45629</v>
      </c>
      <c r="H4248" s="19">
        <v>0</v>
      </c>
      <c r="I4248" s="19">
        <v>0</v>
      </c>
      <c r="J4248" s="19">
        <v>1938</v>
      </c>
      <c r="K4248" s="19" t="s">
        <v>163</v>
      </c>
      <c r="L4248" s="19">
        <v>1</v>
      </c>
      <c r="M4248" s="19">
        <v>4010427</v>
      </c>
      <c r="N4248" s="19" t="s">
        <v>215</v>
      </c>
      <c r="O4248" s="19">
        <v>193924</v>
      </c>
      <c r="P4248" s="229">
        <v>45629.692407407405</v>
      </c>
      <c r="Q4248" s="19">
        <v>193.92400000000001</v>
      </c>
      <c r="R4248" s="19" t="s">
        <v>43</v>
      </c>
      <c r="S4248" s="62" t="s">
        <v>299</v>
      </c>
    </row>
    <row r="4249" spans="1:19" x14ac:dyDescent="0.25">
      <c r="A4249" s="62" t="s">
        <v>299</v>
      </c>
      <c r="B4249" s="19">
        <v>38946275</v>
      </c>
      <c r="C4249" s="19" t="s">
        <v>7592</v>
      </c>
      <c r="D4249" s="19">
        <v>377308</v>
      </c>
      <c r="E4249" s="19">
        <v>4595714</v>
      </c>
      <c r="F4249" s="19">
        <v>40</v>
      </c>
      <c r="G4249" s="36">
        <v>45629</v>
      </c>
      <c r="H4249" s="19">
        <v>0</v>
      </c>
      <c r="I4249" s="19">
        <v>1</v>
      </c>
      <c r="J4249" s="19">
        <v>0</v>
      </c>
      <c r="L4249" s="19">
        <v>1</v>
      </c>
      <c r="O4249" s="19">
        <v>1760130</v>
      </c>
      <c r="P4249" s="229">
        <v>45629.712777777779</v>
      </c>
      <c r="Q4249" s="19">
        <v>1760.13</v>
      </c>
      <c r="R4249" s="19" t="s">
        <v>43</v>
      </c>
      <c r="S4249" s="62" t="s">
        <v>299</v>
      </c>
    </row>
    <row r="4250" spans="1:19" x14ac:dyDescent="0.25">
      <c r="A4250" s="62" t="s">
        <v>299</v>
      </c>
      <c r="B4250" s="19">
        <v>38946275</v>
      </c>
      <c r="C4250" s="19" t="s">
        <v>7592</v>
      </c>
      <c r="D4250" s="19">
        <v>377308</v>
      </c>
      <c r="E4250" s="19">
        <v>4595714</v>
      </c>
      <c r="F4250" s="19">
        <v>41</v>
      </c>
      <c r="G4250" s="36">
        <v>45629</v>
      </c>
      <c r="H4250" s="19">
        <v>0</v>
      </c>
      <c r="I4250" s="19">
        <v>0</v>
      </c>
      <c r="J4250" s="19">
        <v>-3</v>
      </c>
      <c r="K4250" s="19" t="s">
        <v>185</v>
      </c>
      <c r="L4250" s="19">
        <v>1</v>
      </c>
      <c r="O4250" s="19">
        <v>3996</v>
      </c>
      <c r="P4250" s="229">
        <v>45629.712824074071</v>
      </c>
      <c r="Q4250" s="19">
        <v>3.996</v>
      </c>
      <c r="R4250" s="19" t="s">
        <v>43</v>
      </c>
      <c r="S4250" s="62" t="s">
        <v>299</v>
      </c>
    </row>
    <row r="4251" spans="1:19" x14ac:dyDescent="0.25">
      <c r="A4251" s="62" t="s">
        <v>299</v>
      </c>
      <c r="B4251" s="19">
        <v>38946275</v>
      </c>
      <c r="C4251" s="19" t="s">
        <v>7592</v>
      </c>
      <c r="D4251" s="19">
        <v>377308</v>
      </c>
      <c r="E4251" s="19">
        <v>4595714</v>
      </c>
      <c r="F4251" s="19">
        <v>42</v>
      </c>
      <c r="G4251" s="36">
        <v>45629</v>
      </c>
      <c r="H4251" s="19">
        <v>1</v>
      </c>
      <c r="I4251" s="19">
        <v>0</v>
      </c>
      <c r="J4251" s="19">
        <v>0</v>
      </c>
      <c r="L4251" s="19">
        <v>1</v>
      </c>
      <c r="M4251" s="19">
        <v>4010427</v>
      </c>
      <c r="N4251" s="19" t="s">
        <v>215</v>
      </c>
      <c r="O4251" s="19">
        <v>591757</v>
      </c>
      <c r="P4251" s="229">
        <v>45629.719675925924</v>
      </c>
      <c r="Q4251" s="19">
        <v>591.75699999999995</v>
      </c>
      <c r="R4251" s="19" t="s">
        <v>43</v>
      </c>
      <c r="S4251" s="62" t="s">
        <v>299</v>
      </c>
    </row>
    <row r="4252" spans="1:19" x14ac:dyDescent="0.25">
      <c r="A4252" s="62" t="s">
        <v>299</v>
      </c>
      <c r="B4252" s="19">
        <v>38946275</v>
      </c>
      <c r="C4252" s="19" t="s">
        <v>7592</v>
      </c>
      <c r="D4252" s="19">
        <v>377308</v>
      </c>
      <c r="E4252" s="19">
        <v>4595714</v>
      </c>
      <c r="F4252" s="19">
        <v>43</v>
      </c>
      <c r="G4252" s="36">
        <v>45629</v>
      </c>
      <c r="H4252" s="19">
        <v>0</v>
      </c>
      <c r="I4252" s="19">
        <v>0</v>
      </c>
      <c r="J4252" s="19">
        <v>1938</v>
      </c>
      <c r="K4252" s="19" t="s">
        <v>163</v>
      </c>
      <c r="L4252" s="19">
        <v>1</v>
      </c>
      <c r="M4252" s="19">
        <v>4010427</v>
      </c>
      <c r="N4252" s="19" t="s">
        <v>215</v>
      </c>
      <c r="O4252" s="19">
        <v>88653</v>
      </c>
      <c r="P4252" s="229">
        <v>45629.720706018517</v>
      </c>
      <c r="Q4252" s="19">
        <v>88.653000000000006</v>
      </c>
      <c r="R4252" s="19" t="s">
        <v>43</v>
      </c>
      <c r="S4252" s="62" t="s">
        <v>299</v>
      </c>
    </row>
    <row r="4253" spans="1:19" x14ac:dyDescent="0.25">
      <c r="A4253" s="62" t="s">
        <v>299</v>
      </c>
      <c r="B4253" s="19">
        <v>38946275</v>
      </c>
      <c r="C4253" s="19" t="s">
        <v>7592</v>
      </c>
      <c r="D4253" s="19">
        <v>377308</v>
      </c>
      <c r="E4253" s="19">
        <v>4595714</v>
      </c>
      <c r="F4253" s="19">
        <v>44</v>
      </c>
      <c r="G4253" s="36">
        <v>45629</v>
      </c>
      <c r="H4253" s="19">
        <v>0</v>
      </c>
      <c r="I4253" s="19">
        <v>1</v>
      </c>
      <c r="J4253" s="19">
        <v>0</v>
      </c>
      <c r="L4253" s="19">
        <v>1</v>
      </c>
      <c r="O4253" s="19">
        <v>807677</v>
      </c>
      <c r="P4253" s="229">
        <v>45629.730046296296</v>
      </c>
      <c r="Q4253" s="19">
        <v>807.67700000000002</v>
      </c>
      <c r="R4253" s="19" t="s">
        <v>43</v>
      </c>
      <c r="S4253" s="62" t="s">
        <v>299</v>
      </c>
    </row>
    <row r="4254" spans="1:19" x14ac:dyDescent="0.25">
      <c r="A4254" s="62" t="s">
        <v>299</v>
      </c>
      <c r="B4254" s="19">
        <v>38946275</v>
      </c>
      <c r="C4254" s="19" t="s">
        <v>7592</v>
      </c>
      <c r="D4254" s="19">
        <v>377308</v>
      </c>
      <c r="E4254" s="19">
        <v>4595714</v>
      </c>
      <c r="F4254" s="19">
        <v>45</v>
      </c>
      <c r="G4254" s="36">
        <v>45629</v>
      </c>
      <c r="H4254" s="19">
        <v>0</v>
      </c>
      <c r="I4254" s="19">
        <v>0</v>
      </c>
      <c r="J4254" s="19">
        <v>0</v>
      </c>
      <c r="L4254" s="19">
        <v>2</v>
      </c>
      <c r="O4254" s="19">
        <v>0</v>
      </c>
      <c r="P4254" s="229">
        <v>45629.730046296296</v>
      </c>
      <c r="Q4254" s="19">
        <v>0</v>
      </c>
      <c r="R4254" s="19" t="s">
        <v>43</v>
      </c>
      <c r="S4254" s="62" t="s">
        <v>299</v>
      </c>
    </row>
    <row r="4255" spans="1:19" x14ac:dyDescent="0.25">
      <c r="A4255" s="62" t="s">
        <v>299</v>
      </c>
      <c r="B4255" s="19">
        <v>38946275</v>
      </c>
      <c r="C4255" s="19" t="s">
        <v>7592</v>
      </c>
      <c r="D4255" s="19">
        <v>377308</v>
      </c>
      <c r="E4255" s="19">
        <v>4595714</v>
      </c>
      <c r="F4255" s="19">
        <v>1</v>
      </c>
      <c r="G4255" s="36">
        <v>45630</v>
      </c>
      <c r="H4255" s="19">
        <v>0</v>
      </c>
      <c r="I4255" s="19">
        <v>0</v>
      </c>
      <c r="J4255" s="19">
        <v>0</v>
      </c>
      <c r="L4255" s="19">
        <v>0</v>
      </c>
      <c r="O4255" s="19">
        <v>3</v>
      </c>
      <c r="P4255" s="229">
        <v>45630.347615740742</v>
      </c>
      <c r="Q4255" s="19">
        <v>3.0000000000000001E-3</v>
      </c>
      <c r="R4255" s="19" t="s">
        <v>43</v>
      </c>
      <c r="S4255" s="62" t="s">
        <v>299</v>
      </c>
    </row>
    <row r="4256" spans="1:19" x14ac:dyDescent="0.25">
      <c r="A4256" s="62" t="s">
        <v>299</v>
      </c>
      <c r="B4256" s="19">
        <v>38946275</v>
      </c>
      <c r="C4256" s="19" t="s">
        <v>7592</v>
      </c>
      <c r="D4256" s="19">
        <v>377308</v>
      </c>
      <c r="E4256" s="19">
        <v>4595714</v>
      </c>
      <c r="F4256" s="19">
        <v>2</v>
      </c>
      <c r="G4256" s="36">
        <v>45630</v>
      </c>
      <c r="H4256" s="19">
        <v>0</v>
      </c>
      <c r="I4256" s="19">
        <v>0</v>
      </c>
      <c r="J4256" s="19">
        <v>0</v>
      </c>
      <c r="L4256" s="19">
        <v>1</v>
      </c>
      <c r="O4256" s="19">
        <v>3283</v>
      </c>
      <c r="P4256" s="229">
        <v>45630.347662037035</v>
      </c>
      <c r="Q4256" s="19">
        <v>3.2829999999999999</v>
      </c>
      <c r="R4256" s="19" t="s">
        <v>43</v>
      </c>
      <c r="S4256" s="62" t="s">
        <v>299</v>
      </c>
    </row>
    <row r="4257" spans="1:19" x14ac:dyDescent="0.25">
      <c r="A4257" s="62" t="s">
        <v>299</v>
      </c>
      <c r="B4257" s="19">
        <v>38946275</v>
      </c>
      <c r="C4257" s="19" t="s">
        <v>7592</v>
      </c>
      <c r="D4257" s="19">
        <v>377308</v>
      </c>
      <c r="E4257" s="19">
        <v>4595714</v>
      </c>
      <c r="F4257" s="19">
        <v>3</v>
      </c>
      <c r="G4257" s="36">
        <v>45630</v>
      </c>
      <c r="H4257" s="19">
        <v>0</v>
      </c>
      <c r="I4257" s="19">
        <v>1</v>
      </c>
      <c r="J4257" s="19">
        <v>0</v>
      </c>
      <c r="L4257" s="19">
        <v>1</v>
      </c>
      <c r="O4257" s="19">
        <v>2440340</v>
      </c>
      <c r="P4257" s="229">
        <v>45630.375902777778</v>
      </c>
      <c r="Q4257" s="19">
        <v>2440.34</v>
      </c>
      <c r="R4257" s="19" t="s">
        <v>43</v>
      </c>
      <c r="S4257" s="62" t="s">
        <v>299</v>
      </c>
    </row>
    <row r="4258" spans="1:19" x14ac:dyDescent="0.25">
      <c r="A4258" s="62" t="s">
        <v>299</v>
      </c>
      <c r="B4258" s="19">
        <v>38946275</v>
      </c>
      <c r="C4258" s="19" t="s">
        <v>7592</v>
      </c>
      <c r="D4258" s="19">
        <v>377308</v>
      </c>
      <c r="E4258" s="19">
        <v>4595714</v>
      </c>
      <c r="F4258" s="19">
        <v>4</v>
      </c>
      <c r="G4258" s="36">
        <v>45630</v>
      </c>
      <c r="H4258" s="19">
        <v>0</v>
      </c>
      <c r="I4258" s="19">
        <v>0</v>
      </c>
      <c r="J4258" s="19">
        <v>1936</v>
      </c>
      <c r="K4258" s="19" t="s">
        <v>164</v>
      </c>
      <c r="L4258" s="19">
        <v>1</v>
      </c>
      <c r="O4258" s="19">
        <v>2849424</v>
      </c>
      <c r="P4258" s="229">
        <v>45630.408888888887</v>
      </c>
      <c r="Q4258" s="19">
        <v>2849.424</v>
      </c>
      <c r="R4258" s="19" t="s">
        <v>43</v>
      </c>
      <c r="S4258" s="62" t="s">
        <v>299</v>
      </c>
    </row>
    <row r="4259" spans="1:19" x14ac:dyDescent="0.25">
      <c r="A4259" s="62" t="s">
        <v>299</v>
      </c>
      <c r="B4259" s="19">
        <v>38946275</v>
      </c>
      <c r="C4259" s="19" t="s">
        <v>7592</v>
      </c>
      <c r="D4259" s="19">
        <v>377308</v>
      </c>
      <c r="E4259" s="19">
        <v>4595714</v>
      </c>
      <c r="F4259" s="19">
        <v>5</v>
      </c>
      <c r="G4259" s="36">
        <v>45630</v>
      </c>
      <c r="H4259" s="19">
        <v>0</v>
      </c>
      <c r="I4259" s="19">
        <v>1</v>
      </c>
      <c r="J4259" s="19">
        <v>0</v>
      </c>
      <c r="L4259" s="19">
        <v>1</v>
      </c>
      <c r="O4259" s="19">
        <v>1756380</v>
      </c>
      <c r="P4259" s="229">
        <v>45630.429212962961</v>
      </c>
      <c r="Q4259" s="19">
        <v>1756.38</v>
      </c>
      <c r="R4259" s="19" t="s">
        <v>43</v>
      </c>
      <c r="S4259" s="62" t="s">
        <v>299</v>
      </c>
    </row>
    <row r="4260" spans="1:19" x14ac:dyDescent="0.25">
      <c r="A4260" s="62" t="s">
        <v>299</v>
      </c>
      <c r="B4260" s="19">
        <v>38946275</v>
      </c>
      <c r="C4260" s="19" t="s">
        <v>7592</v>
      </c>
      <c r="D4260" s="19">
        <v>377308</v>
      </c>
      <c r="E4260" s="19">
        <v>4595714</v>
      </c>
      <c r="F4260" s="19">
        <v>6</v>
      </c>
      <c r="G4260" s="36">
        <v>45630</v>
      </c>
      <c r="H4260" s="19">
        <v>0</v>
      </c>
      <c r="I4260" s="19">
        <v>0</v>
      </c>
      <c r="J4260" s="19">
        <v>-3</v>
      </c>
      <c r="K4260" s="19" t="s">
        <v>185</v>
      </c>
      <c r="L4260" s="19">
        <v>1</v>
      </c>
      <c r="O4260" s="19">
        <v>6160</v>
      </c>
      <c r="P4260" s="229">
        <v>45630.429282407407</v>
      </c>
      <c r="Q4260" s="19">
        <v>6.16</v>
      </c>
      <c r="R4260" s="19" t="s">
        <v>43</v>
      </c>
      <c r="S4260" s="62" t="s">
        <v>299</v>
      </c>
    </row>
    <row r="4261" spans="1:19" x14ac:dyDescent="0.25">
      <c r="A4261" s="62" t="s">
        <v>299</v>
      </c>
      <c r="B4261" s="19">
        <v>38946275</v>
      </c>
      <c r="C4261" s="19" t="s">
        <v>7592</v>
      </c>
      <c r="D4261" s="19">
        <v>377308</v>
      </c>
      <c r="E4261" s="19">
        <v>4595714</v>
      </c>
      <c r="F4261" s="19">
        <v>7</v>
      </c>
      <c r="G4261" s="36">
        <v>45630</v>
      </c>
      <c r="H4261" s="19">
        <v>1</v>
      </c>
      <c r="I4261" s="19">
        <v>0</v>
      </c>
      <c r="J4261" s="19">
        <v>0</v>
      </c>
      <c r="L4261" s="19">
        <v>1</v>
      </c>
      <c r="M4261" s="19">
        <v>4010427</v>
      </c>
      <c r="N4261" s="19" t="s">
        <v>215</v>
      </c>
      <c r="O4261" s="19">
        <v>1391570</v>
      </c>
      <c r="P4261" s="229">
        <v>45630.445393518516</v>
      </c>
      <c r="Q4261" s="19">
        <v>1391.57</v>
      </c>
      <c r="R4261" s="19" t="s">
        <v>43</v>
      </c>
      <c r="S4261" s="62" t="s">
        <v>299</v>
      </c>
    </row>
    <row r="4262" spans="1:19" x14ac:dyDescent="0.25">
      <c r="A4262" s="62" t="s">
        <v>299</v>
      </c>
      <c r="B4262" s="19">
        <v>38946275</v>
      </c>
      <c r="C4262" s="19" t="s">
        <v>7592</v>
      </c>
      <c r="D4262" s="19">
        <v>377308</v>
      </c>
      <c r="E4262" s="19">
        <v>4595714</v>
      </c>
      <c r="F4262" s="19">
        <v>8</v>
      </c>
      <c r="G4262" s="36">
        <v>45630</v>
      </c>
      <c r="H4262" s="19">
        <v>0</v>
      </c>
      <c r="I4262" s="19">
        <v>0</v>
      </c>
      <c r="J4262" s="19">
        <v>1938</v>
      </c>
      <c r="K4262" s="19" t="s">
        <v>163</v>
      </c>
      <c r="L4262" s="19">
        <v>1</v>
      </c>
      <c r="M4262" s="19">
        <v>4010427</v>
      </c>
      <c r="N4262" s="19" t="s">
        <v>215</v>
      </c>
      <c r="O4262" s="19">
        <v>6660</v>
      </c>
      <c r="P4262" s="229">
        <v>45630.445462962962</v>
      </c>
      <c r="Q4262" s="19">
        <v>6.66</v>
      </c>
      <c r="R4262" s="19" t="s">
        <v>43</v>
      </c>
      <c r="S4262" s="62" t="s">
        <v>299</v>
      </c>
    </row>
    <row r="4263" spans="1:19" x14ac:dyDescent="0.25">
      <c r="A4263" s="62" t="s">
        <v>299</v>
      </c>
      <c r="B4263" s="19">
        <v>38946275</v>
      </c>
      <c r="C4263" s="19" t="s">
        <v>7592</v>
      </c>
      <c r="D4263" s="19">
        <v>377308</v>
      </c>
      <c r="E4263" s="19">
        <v>4595714</v>
      </c>
      <c r="F4263" s="19">
        <v>9</v>
      </c>
      <c r="G4263" s="36">
        <v>45630</v>
      </c>
      <c r="H4263" s="19">
        <v>0</v>
      </c>
      <c r="I4263" s="19">
        <v>1</v>
      </c>
      <c r="J4263" s="19">
        <v>0</v>
      </c>
      <c r="L4263" s="19">
        <v>1</v>
      </c>
      <c r="O4263" s="19">
        <v>1557573</v>
      </c>
      <c r="P4263" s="229">
        <v>45630.463495370372</v>
      </c>
      <c r="Q4263" s="19">
        <v>1557.5730000000001</v>
      </c>
      <c r="R4263" s="19" t="s">
        <v>43</v>
      </c>
      <c r="S4263" s="62" t="s">
        <v>299</v>
      </c>
    </row>
    <row r="4264" spans="1:19" x14ac:dyDescent="0.25">
      <c r="A4264" s="62" t="s">
        <v>299</v>
      </c>
      <c r="B4264" s="19">
        <v>38946275</v>
      </c>
      <c r="C4264" s="19" t="s">
        <v>7592</v>
      </c>
      <c r="D4264" s="19">
        <v>377308</v>
      </c>
      <c r="E4264" s="19">
        <v>4595714</v>
      </c>
      <c r="F4264" s="19">
        <v>10</v>
      </c>
      <c r="G4264" s="36">
        <v>45630</v>
      </c>
      <c r="H4264" s="19">
        <v>0</v>
      </c>
      <c r="I4264" s="19">
        <v>0</v>
      </c>
      <c r="J4264" s="19">
        <v>1934</v>
      </c>
      <c r="K4264" s="19" t="s">
        <v>160</v>
      </c>
      <c r="L4264" s="19">
        <v>1</v>
      </c>
      <c r="O4264" s="19">
        <v>898200</v>
      </c>
      <c r="P4264" s="229">
        <v>45630.47388888889</v>
      </c>
      <c r="Q4264" s="19">
        <v>898.2</v>
      </c>
      <c r="R4264" s="19" t="s">
        <v>43</v>
      </c>
      <c r="S4264" s="62" t="s">
        <v>299</v>
      </c>
    </row>
    <row r="4265" spans="1:19" x14ac:dyDescent="0.25">
      <c r="A4265" s="62" t="s">
        <v>299</v>
      </c>
      <c r="B4265" s="19">
        <v>38946275</v>
      </c>
      <c r="C4265" s="19" t="s">
        <v>7592</v>
      </c>
      <c r="D4265" s="19">
        <v>377308</v>
      </c>
      <c r="E4265" s="19">
        <v>4595714</v>
      </c>
      <c r="F4265" s="19">
        <v>11</v>
      </c>
      <c r="G4265" s="36">
        <v>45630</v>
      </c>
      <c r="H4265" s="19">
        <v>0</v>
      </c>
      <c r="I4265" s="19">
        <v>1</v>
      </c>
      <c r="J4265" s="19">
        <v>0</v>
      </c>
      <c r="L4265" s="19">
        <v>1</v>
      </c>
      <c r="O4265" s="19">
        <v>1937657</v>
      </c>
      <c r="P4265" s="229">
        <v>45630.496319444443</v>
      </c>
      <c r="Q4265" s="19">
        <v>1937.6569999999999</v>
      </c>
      <c r="R4265" s="19" t="s">
        <v>43</v>
      </c>
      <c r="S4265" s="62" t="s">
        <v>299</v>
      </c>
    </row>
    <row r="4266" spans="1:19" x14ac:dyDescent="0.25">
      <c r="A4266" s="62" t="s">
        <v>299</v>
      </c>
      <c r="B4266" s="19">
        <v>38946275</v>
      </c>
      <c r="C4266" s="19" t="s">
        <v>7592</v>
      </c>
      <c r="D4266" s="19">
        <v>377308</v>
      </c>
      <c r="E4266" s="19">
        <v>4595714</v>
      </c>
      <c r="F4266" s="19">
        <v>12</v>
      </c>
      <c r="G4266" s="36">
        <v>45630</v>
      </c>
      <c r="H4266" s="19">
        <v>0</v>
      </c>
      <c r="I4266" s="19">
        <v>0</v>
      </c>
      <c r="J4266" s="19">
        <v>1933</v>
      </c>
      <c r="K4266" s="19" t="s">
        <v>167</v>
      </c>
      <c r="L4266" s="19">
        <v>1</v>
      </c>
      <c r="O4266" s="19">
        <v>3892903</v>
      </c>
      <c r="P4266" s="229">
        <v>45630.541377314818</v>
      </c>
      <c r="Q4266" s="19">
        <v>3892.9029999999998</v>
      </c>
      <c r="R4266" s="19" t="s">
        <v>43</v>
      </c>
      <c r="S4266" s="62" t="s">
        <v>299</v>
      </c>
    </row>
    <row r="4267" spans="1:19" x14ac:dyDescent="0.25">
      <c r="A4267" s="62" t="s">
        <v>299</v>
      </c>
      <c r="B4267" s="19">
        <v>38946275</v>
      </c>
      <c r="C4267" s="19" t="s">
        <v>7592</v>
      </c>
      <c r="D4267" s="19">
        <v>377308</v>
      </c>
      <c r="E4267" s="19">
        <v>4595714</v>
      </c>
      <c r="F4267" s="19">
        <v>13</v>
      </c>
      <c r="G4267" s="36">
        <v>45630</v>
      </c>
      <c r="H4267" s="19">
        <v>0</v>
      </c>
      <c r="I4267" s="19">
        <v>1</v>
      </c>
      <c r="J4267" s="19">
        <v>0</v>
      </c>
      <c r="L4267" s="19">
        <v>1</v>
      </c>
      <c r="O4267" s="19">
        <v>1526623</v>
      </c>
      <c r="P4267" s="229">
        <v>45630.559039351851</v>
      </c>
      <c r="Q4267" s="19">
        <v>1526.623</v>
      </c>
      <c r="R4267" s="19" t="s">
        <v>43</v>
      </c>
      <c r="S4267" s="62" t="s">
        <v>299</v>
      </c>
    </row>
    <row r="4268" spans="1:19" x14ac:dyDescent="0.25">
      <c r="A4268" s="62" t="s">
        <v>299</v>
      </c>
      <c r="B4268" s="19">
        <v>38946275</v>
      </c>
      <c r="C4268" s="19" t="s">
        <v>7592</v>
      </c>
      <c r="D4268" s="19">
        <v>377308</v>
      </c>
      <c r="E4268" s="19">
        <v>4595714</v>
      </c>
      <c r="F4268" s="19">
        <v>14</v>
      </c>
      <c r="G4268" s="36">
        <v>45630</v>
      </c>
      <c r="H4268" s="19">
        <v>0</v>
      </c>
      <c r="I4268" s="19">
        <v>0</v>
      </c>
      <c r="J4268" s="19">
        <v>-3</v>
      </c>
      <c r="K4268" s="19" t="s">
        <v>185</v>
      </c>
      <c r="L4268" s="19">
        <v>1</v>
      </c>
      <c r="O4268" s="19">
        <v>5374</v>
      </c>
      <c r="P4268" s="229">
        <v>45630.559108796297</v>
      </c>
      <c r="Q4268" s="19">
        <v>5.3739999999999997</v>
      </c>
      <c r="R4268" s="19" t="s">
        <v>43</v>
      </c>
      <c r="S4268" s="62" t="s">
        <v>299</v>
      </c>
    </row>
    <row r="4269" spans="1:19" x14ac:dyDescent="0.25">
      <c r="A4269" s="62" t="s">
        <v>299</v>
      </c>
      <c r="B4269" s="19">
        <v>38946275</v>
      </c>
      <c r="C4269" s="19" t="s">
        <v>7592</v>
      </c>
      <c r="D4269" s="19">
        <v>377308</v>
      </c>
      <c r="E4269" s="19">
        <v>4595714</v>
      </c>
      <c r="F4269" s="19">
        <v>15</v>
      </c>
      <c r="G4269" s="36">
        <v>45630</v>
      </c>
      <c r="H4269" s="19">
        <v>1</v>
      </c>
      <c r="I4269" s="19">
        <v>0</v>
      </c>
      <c r="J4269" s="19">
        <v>0</v>
      </c>
      <c r="L4269" s="19">
        <v>1</v>
      </c>
      <c r="M4269" s="19">
        <v>4010427</v>
      </c>
      <c r="N4269" s="19" t="s">
        <v>215</v>
      </c>
      <c r="O4269" s="19">
        <v>475553</v>
      </c>
      <c r="P4269" s="229">
        <v>45630.564606481479</v>
      </c>
      <c r="Q4269" s="19">
        <v>475.553</v>
      </c>
      <c r="R4269" s="19" t="s">
        <v>43</v>
      </c>
      <c r="S4269" s="62" t="s">
        <v>299</v>
      </c>
    </row>
    <row r="4270" spans="1:19" x14ac:dyDescent="0.25">
      <c r="A4270" s="62" t="s">
        <v>299</v>
      </c>
      <c r="B4270" s="19">
        <v>38946275</v>
      </c>
      <c r="C4270" s="19" t="s">
        <v>7592</v>
      </c>
      <c r="D4270" s="19">
        <v>377308</v>
      </c>
      <c r="E4270" s="19">
        <v>4595714</v>
      </c>
      <c r="F4270" s="19">
        <v>16</v>
      </c>
      <c r="G4270" s="36">
        <v>45630</v>
      </c>
      <c r="H4270" s="19">
        <v>0</v>
      </c>
      <c r="I4270" s="19">
        <v>0</v>
      </c>
      <c r="J4270" s="19">
        <v>1938</v>
      </c>
      <c r="K4270" s="19" t="s">
        <v>163</v>
      </c>
      <c r="L4270" s="19">
        <v>1</v>
      </c>
      <c r="M4270" s="19">
        <v>4010427</v>
      </c>
      <c r="N4270" s="19" t="s">
        <v>215</v>
      </c>
      <c r="O4270" s="19">
        <v>58997</v>
      </c>
      <c r="P4270" s="229">
        <v>45630.565289351849</v>
      </c>
      <c r="Q4270" s="19">
        <v>58.997</v>
      </c>
      <c r="R4270" s="19" t="s">
        <v>43</v>
      </c>
      <c r="S4270" s="62" t="s">
        <v>299</v>
      </c>
    </row>
    <row r="4271" spans="1:19" x14ac:dyDescent="0.25">
      <c r="A4271" s="62" t="s">
        <v>299</v>
      </c>
      <c r="B4271" s="19">
        <v>38946275</v>
      </c>
      <c r="C4271" s="19" t="s">
        <v>7592</v>
      </c>
      <c r="D4271" s="19">
        <v>377308</v>
      </c>
      <c r="E4271" s="19">
        <v>4595714</v>
      </c>
      <c r="F4271" s="19">
        <v>17</v>
      </c>
      <c r="G4271" s="36">
        <v>45630</v>
      </c>
      <c r="H4271" s="19">
        <v>0</v>
      </c>
      <c r="I4271" s="19">
        <v>1</v>
      </c>
      <c r="J4271" s="19">
        <v>0</v>
      </c>
      <c r="L4271" s="19">
        <v>1</v>
      </c>
      <c r="O4271" s="19">
        <v>1114970</v>
      </c>
      <c r="P4271" s="229">
        <v>45630.578194444446</v>
      </c>
      <c r="Q4271" s="19">
        <v>1114.97</v>
      </c>
      <c r="R4271" s="19" t="s">
        <v>43</v>
      </c>
      <c r="S4271" s="62" t="s">
        <v>299</v>
      </c>
    </row>
    <row r="4272" spans="1:19" x14ac:dyDescent="0.25">
      <c r="A4272" s="62" t="s">
        <v>299</v>
      </c>
      <c r="B4272" s="19">
        <v>38946275</v>
      </c>
      <c r="C4272" s="19" t="s">
        <v>7592</v>
      </c>
      <c r="D4272" s="19">
        <v>377308</v>
      </c>
      <c r="E4272" s="19">
        <v>4595714</v>
      </c>
      <c r="F4272" s="19">
        <v>18</v>
      </c>
      <c r="G4272" s="36">
        <v>45630</v>
      </c>
      <c r="H4272" s="19">
        <v>0</v>
      </c>
      <c r="I4272" s="19">
        <v>0</v>
      </c>
      <c r="J4272" s="19">
        <v>-3</v>
      </c>
      <c r="K4272" s="19" t="s">
        <v>185</v>
      </c>
      <c r="L4272" s="19">
        <v>1</v>
      </c>
      <c r="O4272" s="19">
        <v>5376</v>
      </c>
      <c r="P4272" s="229">
        <v>45630.578263888892</v>
      </c>
      <c r="Q4272" s="19">
        <v>5.3760000000000003</v>
      </c>
      <c r="R4272" s="19" t="s">
        <v>43</v>
      </c>
      <c r="S4272" s="62" t="s">
        <v>299</v>
      </c>
    </row>
    <row r="4273" spans="1:19" x14ac:dyDescent="0.25">
      <c r="A4273" s="62" t="s">
        <v>299</v>
      </c>
      <c r="B4273" s="19">
        <v>38946275</v>
      </c>
      <c r="C4273" s="19" t="s">
        <v>7592</v>
      </c>
      <c r="D4273" s="19">
        <v>377308</v>
      </c>
      <c r="E4273" s="19">
        <v>4595714</v>
      </c>
      <c r="F4273" s="19">
        <v>19</v>
      </c>
      <c r="G4273" s="36">
        <v>45630</v>
      </c>
      <c r="H4273" s="19">
        <v>1</v>
      </c>
      <c r="I4273" s="19">
        <v>0</v>
      </c>
      <c r="J4273" s="19">
        <v>0</v>
      </c>
      <c r="L4273" s="19">
        <v>1</v>
      </c>
      <c r="M4273" s="19">
        <v>4010427</v>
      </c>
      <c r="N4273" s="19" t="s">
        <v>215</v>
      </c>
      <c r="O4273" s="19">
        <v>174630</v>
      </c>
      <c r="P4273" s="229">
        <v>45630.580277777779</v>
      </c>
      <c r="Q4273" s="19">
        <v>174.63</v>
      </c>
      <c r="R4273" s="19" t="s">
        <v>43</v>
      </c>
      <c r="S4273" s="62" t="s">
        <v>299</v>
      </c>
    </row>
    <row r="4274" spans="1:19" x14ac:dyDescent="0.25">
      <c r="A4274" s="62" t="s">
        <v>299</v>
      </c>
      <c r="B4274" s="19">
        <v>38946275</v>
      </c>
      <c r="C4274" s="19" t="s">
        <v>7592</v>
      </c>
      <c r="D4274" s="19">
        <v>377308</v>
      </c>
      <c r="E4274" s="19">
        <v>4595714</v>
      </c>
      <c r="F4274" s="19">
        <v>20</v>
      </c>
      <c r="G4274" s="36">
        <v>45630</v>
      </c>
      <c r="H4274" s="19">
        <v>0</v>
      </c>
      <c r="I4274" s="19">
        <v>0</v>
      </c>
      <c r="J4274" s="19">
        <v>1938</v>
      </c>
      <c r="K4274" s="19" t="s">
        <v>163</v>
      </c>
      <c r="L4274" s="19">
        <v>1</v>
      </c>
      <c r="M4274" s="19">
        <v>4010427</v>
      </c>
      <c r="N4274" s="19" t="s">
        <v>215</v>
      </c>
      <c r="O4274" s="19">
        <v>8110</v>
      </c>
      <c r="P4274" s="229">
        <v>45630.580370370371</v>
      </c>
      <c r="Q4274" s="19">
        <v>8.11</v>
      </c>
      <c r="R4274" s="19" t="s">
        <v>43</v>
      </c>
      <c r="S4274" s="62" t="s">
        <v>299</v>
      </c>
    </row>
    <row r="4275" spans="1:19" x14ac:dyDescent="0.25">
      <c r="A4275" s="62" t="s">
        <v>299</v>
      </c>
      <c r="B4275" s="19">
        <v>38946275</v>
      </c>
      <c r="C4275" s="19" t="s">
        <v>7592</v>
      </c>
      <c r="D4275" s="19">
        <v>377308</v>
      </c>
      <c r="E4275" s="19">
        <v>4595714</v>
      </c>
      <c r="F4275" s="19">
        <v>21</v>
      </c>
      <c r="G4275" s="36">
        <v>45630</v>
      </c>
      <c r="H4275" s="19">
        <v>0</v>
      </c>
      <c r="I4275" s="19">
        <v>1</v>
      </c>
      <c r="J4275" s="19">
        <v>0</v>
      </c>
      <c r="L4275" s="19">
        <v>1</v>
      </c>
      <c r="O4275" s="19">
        <v>426484</v>
      </c>
      <c r="P4275" s="229">
        <v>45630.585312499999</v>
      </c>
      <c r="Q4275" s="19">
        <v>426.48399999999998</v>
      </c>
      <c r="R4275" s="19" t="s">
        <v>43</v>
      </c>
      <c r="S4275" s="62" t="s">
        <v>299</v>
      </c>
    </row>
    <row r="4276" spans="1:19" x14ac:dyDescent="0.25">
      <c r="A4276" s="62" t="s">
        <v>299</v>
      </c>
      <c r="B4276" s="19">
        <v>38946275</v>
      </c>
      <c r="C4276" s="19" t="s">
        <v>7592</v>
      </c>
      <c r="D4276" s="19">
        <v>377308</v>
      </c>
      <c r="E4276" s="19">
        <v>4595714</v>
      </c>
      <c r="F4276" s="19">
        <v>22</v>
      </c>
      <c r="G4276" s="36">
        <v>45630</v>
      </c>
      <c r="H4276" s="19">
        <v>0</v>
      </c>
      <c r="I4276" s="19">
        <v>0</v>
      </c>
      <c r="J4276" s="19">
        <v>1936</v>
      </c>
      <c r="K4276" s="19" t="s">
        <v>164</v>
      </c>
      <c r="L4276" s="19">
        <v>1</v>
      </c>
      <c r="O4276" s="19">
        <v>1848493</v>
      </c>
      <c r="P4276" s="229">
        <v>45630.60670138889</v>
      </c>
      <c r="Q4276" s="19">
        <v>1848.4929999999999</v>
      </c>
      <c r="R4276" s="19" t="s">
        <v>43</v>
      </c>
      <c r="S4276" s="62" t="s">
        <v>299</v>
      </c>
    </row>
    <row r="4277" spans="1:19" x14ac:dyDescent="0.25">
      <c r="A4277" s="62" t="s">
        <v>299</v>
      </c>
      <c r="B4277" s="19">
        <v>38946275</v>
      </c>
      <c r="C4277" s="19" t="s">
        <v>7592</v>
      </c>
      <c r="D4277" s="19">
        <v>377308</v>
      </c>
      <c r="E4277" s="19">
        <v>4595714</v>
      </c>
      <c r="F4277" s="19">
        <v>23</v>
      </c>
      <c r="G4277" s="36">
        <v>45630</v>
      </c>
      <c r="H4277" s="19">
        <v>0</v>
      </c>
      <c r="I4277" s="19">
        <v>1</v>
      </c>
      <c r="J4277" s="19">
        <v>0</v>
      </c>
      <c r="L4277" s="19">
        <v>1</v>
      </c>
      <c r="O4277" s="19">
        <v>1686710</v>
      </c>
      <c r="P4277" s="229">
        <v>45630.626226851855</v>
      </c>
      <c r="Q4277" s="19">
        <v>1686.71</v>
      </c>
      <c r="R4277" s="19" t="s">
        <v>43</v>
      </c>
      <c r="S4277" s="62" t="s">
        <v>299</v>
      </c>
    </row>
    <row r="4278" spans="1:19" x14ac:dyDescent="0.25">
      <c r="A4278" s="62" t="s">
        <v>299</v>
      </c>
      <c r="B4278" s="19">
        <v>38946275</v>
      </c>
      <c r="C4278" s="19" t="s">
        <v>7592</v>
      </c>
      <c r="D4278" s="19">
        <v>377308</v>
      </c>
      <c r="E4278" s="19">
        <v>4595714</v>
      </c>
      <c r="F4278" s="19">
        <v>24</v>
      </c>
      <c r="G4278" s="36">
        <v>45630</v>
      </c>
      <c r="H4278" s="19">
        <v>0</v>
      </c>
      <c r="I4278" s="19">
        <v>0</v>
      </c>
      <c r="J4278" s="19">
        <v>-4</v>
      </c>
      <c r="K4278" s="19" t="s">
        <v>186</v>
      </c>
      <c r="L4278" s="19">
        <v>1</v>
      </c>
      <c r="O4278" s="19">
        <v>3367</v>
      </c>
      <c r="P4278" s="229">
        <v>45630.626261574071</v>
      </c>
      <c r="Q4278" s="19">
        <v>3.367</v>
      </c>
      <c r="R4278" s="19" t="s">
        <v>43</v>
      </c>
      <c r="S4278" s="62" t="s">
        <v>299</v>
      </c>
    </row>
    <row r="4279" spans="1:19" x14ac:dyDescent="0.25">
      <c r="A4279" s="62" t="s">
        <v>299</v>
      </c>
      <c r="B4279" s="19">
        <v>38946275</v>
      </c>
      <c r="C4279" s="19" t="s">
        <v>7592</v>
      </c>
      <c r="D4279" s="19">
        <v>377308</v>
      </c>
      <c r="E4279" s="19">
        <v>4595714</v>
      </c>
      <c r="F4279" s="19">
        <v>25</v>
      </c>
      <c r="G4279" s="36">
        <v>45630</v>
      </c>
      <c r="H4279" s="19">
        <v>2</v>
      </c>
      <c r="I4279" s="19">
        <v>0</v>
      </c>
      <c r="J4279" s="19">
        <v>0</v>
      </c>
      <c r="L4279" s="19">
        <v>1</v>
      </c>
      <c r="M4279" s="19">
        <v>426471</v>
      </c>
      <c r="N4279" s="19" t="s">
        <v>217</v>
      </c>
      <c r="O4279" s="19">
        <v>797323</v>
      </c>
      <c r="P4279" s="229">
        <v>45630.635497685187</v>
      </c>
      <c r="Q4279" s="19">
        <v>797.32299999999998</v>
      </c>
      <c r="R4279" s="19" t="s">
        <v>43</v>
      </c>
      <c r="S4279" s="62" t="s">
        <v>299</v>
      </c>
    </row>
    <row r="4280" spans="1:19" x14ac:dyDescent="0.25">
      <c r="A4280" s="62" t="s">
        <v>299</v>
      </c>
      <c r="B4280" s="19">
        <v>38946275</v>
      </c>
      <c r="C4280" s="19" t="s">
        <v>7592</v>
      </c>
      <c r="D4280" s="19">
        <v>377308</v>
      </c>
      <c r="E4280" s="19">
        <v>4595714</v>
      </c>
      <c r="F4280" s="19">
        <v>26</v>
      </c>
      <c r="G4280" s="36">
        <v>45630</v>
      </c>
      <c r="H4280" s="19">
        <v>0</v>
      </c>
      <c r="I4280" s="19">
        <v>0</v>
      </c>
      <c r="J4280" s="19">
        <v>1938</v>
      </c>
      <c r="K4280" s="19" t="s">
        <v>163</v>
      </c>
      <c r="L4280" s="19">
        <v>1</v>
      </c>
      <c r="M4280" s="19">
        <v>426471</v>
      </c>
      <c r="N4280" s="19" t="s">
        <v>217</v>
      </c>
      <c r="O4280" s="19">
        <v>14397</v>
      </c>
      <c r="P4280" s="229">
        <v>45630.635659722226</v>
      </c>
      <c r="Q4280" s="19">
        <v>14.397</v>
      </c>
      <c r="R4280" s="19" t="s">
        <v>43</v>
      </c>
      <c r="S4280" s="62" t="s">
        <v>299</v>
      </c>
    </row>
    <row r="4281" spans="1:19" x14ac:dyDescent="0.25">
      <c r="A4281" s="62" t="s">
        <v>299</v>
      </c>
      <c r="B4281" s="19">
        <v>38946275</v>
      </c>
      <c r="C4281" s="19" t="s">
        <v>7592</v>
      </c>
      <c r="D4281" s="19">
        <v>377308</v>
      </c>
      <c r="E4281" s="19">
        <v>4595714</v>
      </c>
      <c r="F4281" s="19">
        <v>27</v>
      </c>
      <c r="G4281" s="36">
        <v>45630</v>
      </c>
      <c r="H4281" s="19">
        <v>0</v>
      </c>
      <c r="I4281" s="19">
        <v>1</v>
      </c>
      <c r="J4281" s="19">
        <v>0</v>
      </c>
      <c r="L4281" s="19">
        <v>1</v>
      </c>
      <c r="O4281" s="19">
        <v>1778436</v>
      </c>
      <c r="P4281" s="229">
        <v>45630.656238425923</v>
      </c>
      <c r="Q4281" s="19">
        <v>1778.4359999999999</v>
      </c>
      <c r="R4281" s="19" t="s">
        <v>43</v>
      </c>
      <c r="S4281" s="62" t="s">
        <v>299</v>
      </c>
    </row>
    <row r="4282" spans="1:19" x14ac:dyDescent="0.25">
      <c r="A4282" s="62" t="s">
        <v>299</v>
      </c>
      <c r="B4282" s="19">
        <v>38946275</v>
      </c>
      <c r="C4282" s="19" t="s">
        <v>7592</v>
      </c>
      <c r="D4282" s="19">
        <v>377308</v>
      </c>
      <c r="E4282" s="19">
        <v>4595714</v>
      </c>
      <c r="F4282" s="19">
        <v>28</v>
      </c>
      <c r="G4282" s="36">
        <v>45630</v>
      </c>
      <c r="H4282" s="19">
        <v>0</v>
      </c>
      <c r="I4282" s="19">
        <v>0</v>
      </c>
      <c r="J4282" s="19">
        <v>1934</v>
      </c>
      <c r="K4282" s="19" t="s">
        <v>160</v>
      </c>
      <c r="L4282" s="19">
        <v>1</v>
      </c>
      <c r="O4282" s="19">
        <v>912560</v>
      </c>
      <c r="P4282" s="229">
        <v>45630.666805555556</v>
      </c>
      <c r="Q4282" s="19">
        <v>912.56</v>
      </c>
      <c r="R4282" s="19" t="s">
        <v>43</v>
      </c>
      <c r="S4282" s="62" t="s">
        <v>299</v>
      </c>
    </row>
    <row r="4283" spans="1:19" x14ac:dyDescent="0.25">
      <c r="A4283" s="62" t="s">
        <v>299</v>
      </c>
      <c r="B4283" s="19">
        <v>38946275</v>
      </c>
      <c r="C4283" s="19" t="s">
        <v>7592</v>
      </c>
      <c r="D4283" s="19">
        <v>377308</v>
      </c>
      <c r="E4283" s="19">
        <v>4595714</v>
      </c>
      <c r="F4283" s="19">
        <v>29</v>
      </c>
      <c r="G4283" s="36">
        <v>45630</v>
      </c>
      <c r="H4283" s="19">
        <v>0</v>
      </c>
      <c r="I4283" s="19">
        <v>1</v>
      </c>
      <c r="J4283" s="19">
        <v>0</v>
      </c>
      <c r="L4283" s="19">
        <v>1</v>
      </c>
      <c r="O4283" s="19">
        <v>2506240</v>
      </c>
      <c r="P4283" s="229">
        <v>45630.695810185185</v>
      </c>
      <c r="Q4283" s="19">
        <v>2506.2399999999998</v>
      </c>
      <c r="R4283" s="19" t="s">
        <v>43</v>
      </c>
      <c r="S4283" s="62" t="s">
        <v>299</v>
      </c>
    </row>
    <row r="4284" spans="1:19" x14ac:dyDescent="0.25">
      <c r="A4284" s="62" t="s">
        <v>299</v>
      </c>
      <c r="B4284" s="19">
        <v>38946275</v>
      </c>
      <c r="C4284" s="19" t="s">
        <v>7592</v>
      </c>
      <c r="D4284" s="19">
        <v>377308</v>
      </c>
      <c r="E4284" s="19">
        <v>4595714</v>
      </c>
      <c r="F4284" s="19">
        <v>30</v>
      </c>
      <c r="G4284" s="36">
        <v>45630</v>
      </c>
      <c r="H4284" s="19">
        <v>1</v>
      </c>
      <c r="I4284" s="19">
        <v>0</v>
      </c>
      <c r="J4284" s="19">
        <v>0</v>
      </c>
      <c r="L4284" s="19">
        <v>1</v>
      </c>
      <c r="M4284" s="19">
        <v>431941</v>
      </c>
      <c r="N4284" s="19" t="s">
        <v>214</v>
      </c>
      <c r="O4284" s="19">
        <v>666677</v>
      </c>
      <c r="P4284" s="229">
        <v>45630.703530092593</v>
      </c>
      <c r="Q4284" s="19">
        <v>666.67700000000002</v>
      </c>
      <c r="R4284" s="19" t="s">
        <v>43</v>
      </c>
      <c r="S4284" s="62" t="s">
        <v>299</v>
      </c>
    </row>
    <row r="4285" spans="1:19" x14ac:dyDescent="0.25">
      <c r="A4285" s="62" t="s">
        <v>299</v>
      </c>
      <c r="B4285" s="19">
        <v>38946275</v>
      </c>
      <c r="C4285" s="19" t="s">
        <v>7592</v>
      </c>
      <c r="D4285" s="19">
        <v>377308</v>
      </c>
      <c r="E4285" s="19">
        <v>4595714</v>
      </c>
      <c r="F4285" s="19">
        <v>31</v>
      </c>
      <c r="G4285" s="36">
        <v>45630</v>
      </c>
      <c r="H4285" s="19">
        <v>0</v>
      </c>
      <c r="I4285" s="19">
        <v>0</v>
      </c>
      <c r="J4285" s="19">
        <v>1938</v>
      </c>
      <c r="K4285" s="19" t="s">
        <v>163</v>
      </c>
      <c r="L4285" s="19">
        <v>1</v>
      </c>
      <c r="M4285" s="19">
        <v>431941</v>
      </c>
      <c r="N4285" s="19" t="s">
        <v>214</v>
      </c>
      <c r="O4285" s="19">
        <v>62407</v>
      </c>
      <c r="P4285" s="229">
        <v>45630.704247685186</v>
      </c>
      <c r="Q4285" s="19">
        <v>62.406999999999996</v>
      </c>
      <c r="R4285" s="19" t="s">
        <v>43</v>
      </c>
      <c r="S4285" s="62" t="s">
        <v>299</v>
      </c>
    </row>
    <row r="4286" spans="1:19" x14ac:dyDescent="0.25">
      <c r="A4286" s="62" t="s">
        <v>299</v>
      </c>
      <c r="B4286" s="19">
        <v>38946275</v>
      </c>
      <c r="C4286" s="19" t="s">
        <v>7592</v>
      </c>
      <c r="D4286" s="19">
        <v>377308</v>
      </c>
      <c r="E4286" s="19">
        <v>4595714</v>
      </c>
      <c r="F4286" s="19">
        <v>32</v>
      </c>
      <c r="G4286" s="36">
        <v>45630</v>
      </c>
      <c r="H4286" s="19">
        <v>0</v>
      </c>
      <c r="I4286" s="19">
        <v>1</v>
      </c>
      <c r="J4286" s="19">
        <v>0</v>
      </c>
      <c r="L4286" s="19">
        <v>1</v>
      </c>
      <c r="O4286" s="19">
        <v>2212093</v>
      </c>
      <c r="P4286" s="229">
        <v>45630.729849537034</v>
      </c>
      <c r="Q4286" s="19">
        <v>2212.0929999999998</v>
      </c>
      <c r="R4286" s="19" t="s">
        <v>43</v>
      </c>
      <c r="S4286" s="62" t="s">
        <v>299</v>
      </c>
    </row>
    <row r="4287" spans="1:19" x14ac:dyDescent="0.25">
      <c r="A4287" s="62" t="s">
        <v>299</v>
      </c>
      <c r="B4287" s="19">
        <v>38946275</v>
      </c>
      <c r="C4287" s="19" t="s">
        <v>7592</v>
      </c>
      <c r="D4287" s="19">
        <v>377308</v>
      </c>
      <c r="E4287" s="19">
        <v>4595714</v>
      </c>
      <c r="F4287" s="19">
        <v>33</v>
      </c>
      <c r="G4287" s="36">
        <v>45630</v>
      </c>
      <c r="H4287" s="19">
        <v>0</v>
      </c>
      <c r="I4287" s="19">
        <v>0</v>
      </c>
      <c r="J4287" s="19">
        <v>0</v>
      </c>
      <c r="L4287" s="19">
        <v>2</v>
      </c>
      <c r="O4287" s="19">
        <v>0</v>
      </c>
      <c r="P4287" s="229">
        <v>45630.729849537034</v>
      </c>
      <c r="Q4287" s="19">
        <v>0</v>
      </c>
      <c r="R4287" s="19" t="s">
        <v>43</v>
      </c>
      <c r="S4287" s="62" t="s">
        <v>299</v>
      </c>
    </row>
    <row r="4288" spans="1:19" x14ac:dyDescent="0.25">
      <c r="A4288" s="62" t="s">
        <v>299</v>
      </c>
      <c r="B4288" s="19">
        <v>38946275</v>
      </c>
      <c r="C4288" s="19" t="s">
        <v>7592</v>
      </c>
      <c r="D4288" s="19">
        <v>377308</v>
      </c>
      <c r="E4288" s="19">
        <v>4595714</v>
      </c>
      <c r="F4288" s="19">
        <v>1</v>
      </c>
      <c r="G4288" s="36">
        <v>45631</v>
      </c>
      <c r="H4288" s="19">
        <v>0</v>
      </c>
      <c r="I4288" s="19">
        <v>0</v>
      </c>
      <c r="J4288" s="19">
        <v>0</v>
      </c>
      <c r="L4288" s="19">
        <v>0</v>
      </c>
      <c r="O4288" s="19">
        <v>0</v>
      </c>
      <c r="P4288" s="229">
        <v>45631.35193287037</v>
      </c>
      <c r="Q4288" s="19">
        <v>0</v>
      </c>
      <c r="R4288" s="19" t="s">
        <v>43</v>
      </c>
      <c r="S4288" s="62" t="s">
        <v>299</v>
      </c>
    </row>
    <row r="4289" spans="1:19" x14ac:dyDescent="0.25">
      <c r="A4289" s="62" t="s">
        <v>299</v>
      </c>
      <c r="B4289" s="19">
        <v>38946275</v>
      </c>
      <c r="C4289" s="19" t="s">
        <v>7592</v>
      </c>
      <c r="D4289" s="19">
        <v>377308</v>
      </c>
      <c r="E4289" s="19">
        <v>4595714</v>
      </c>
      <c r="F4289" s="19">
        <v>2</v>
      </c>
      <c r="G4289" s="36">
        <v>45631</v>
      </c>
      <c r="H4289" s="19">
        <v>0</v>
      </c>
      <c r="I4289" s="19">
        <v>0</v>
      </c>
      <c r="J4289" s="19">
        <v>0</v>
      </c>
      <c r="L4289" s="19">
        <v>1</v>
      </c>
      <c r="O4289" s="19">
        <v>4490</v>
      </c>
      <c r="P4289" s="229">
        <v>45631.351979166669</v>
      </c>
      <c r="Q4289" s="19">
        <v>4.49</v>
      </c>
      <c r="R4289" s="19" t="s">
        <v>43</v>
      </c>
      <c r="S4289" s="62" t="s">
        <v>299</v>
      </c>
    </row>
    <row r="4290" spans="1:19" x14ac:dyDescent="0.25">
      <c r="A4290" s="62" t="s">
        <v>299</v>
      </c>
      <c r="B4290" s="19">
        <v>38946275</v>
      </c>
      <c r="C4290" s="19" t="s">
        <v>7592</v>
      </c>
      <c r="D4290" s="19">
        <v>377308</v>
      </c>
      <c r="E4290" s="19">
        <v>4595714</v>
      </c>
      <c r="F4290" s="19">
        <v>3</v>
      </c>
      <c r="G4290" s="36">
        <v>45631</v>
      </c>
      <c r="H4290" s="19">
        <v>0</v>
      </c>
      <c r="I4290" s="19">
        <v>1</v>
      </c>
      <c r="J4290" s="19">
        <v>0</v>
      </c>
      <c r="L4290" s="19">
        <v>1</v>
      </c>
      <c r="O4290" s="19">
        <v>2388850</v>
      </c>
      <c r="P4290" s="229">
        <v>45631.379629629628</v>
      </c>
      <c r="Q4290" s="19">
        <v>2388.85</v>
      </c>
      <c r="R4290" s="19" t="s">
        <v>43</v>
      </c>
      <c r="S4290" s="62" t="s">
        <v>299</v>
      </c>
    </row>
    <row r="4291" spans="1:19" x14ac:dyDescent="0.25">
      <c r="A4291" s="62" t="s">
        <v>299</v>
      </c>
      <c r="B4291" s="19">
        <v>38946275</v>
      </c>
      <c r="C4291" s="19" t="s">
        <v>7592</v>
      </c>
      <c r="D4291" s="19">
        <v>377308</v>
      </c>
      <c r="E4291" s="19">
        <v>4595714</v>
      </c>
      <c r="F4291" s="19">
        <v>4</v>
      </c>
      <c r="G4291" s="36">
        <v>45631</v>
      </c>
      <c r="H4291" s="19">
        <v>0</v>
      </c>
      <c r="I4291" s="19">
        <v>0</v>
      </c>
      <c r="J4291" s="19">
        <v>-3</v>
      </c>
      <c r="K4291" s="19" t="s">
        <v>185</v>
      </c>
      <c r="L4291" s="19">
        <v>1</v>
      </c>
      <c r="O4291" s="19">
        <v>6727</v>
      </c>
      <c r="P4291" s="229">
        <v>45631.379710648151</v>
      </c>
      <c r="Q4291" s="19">
        <v>6.7270000000000003</v>
      </c>
      <c r="R4291" s="19" t="s">
        <v>43</v>
      </c>
      <c r="S4291" s="62" t="s">
        <v>299</v>
      </c>
    </row>
    <row r="4292" spans="1:19" x14ac:dyDescent="0.25">
      <c r="A4292" s="62" t="s">
        <v>299</v>
      </c>
      <c r="B4292" s="19">
        <v>38946275</v>
      </c>
      <c r="C4292" s="19" t="s">
        <v>7592</v>
      </c>
      <c r="D4292" s="19">
        <v>377308</v>
      </c>
      <c r="E4292" s="19">
        <v>4595714</v>
      </c>
      <c r="F4292" s="19">
        <v>5</v>
      </c>
      <c r="G4292" s="36">
        <v>45631</v>
      </c>
      <c r="H4292" s="19">
        <v>1</v>
      </c>
      <c r="I4292" s="19">
        <v>0</v>
      </c>
      <c r="J4292" s="19">
        <v>0</v>
      </c>
      <c r="L4292" s="19">
        <v>1</v>
      </c>
      <c r="M4292" s="19">
        <v>4010427</v>
      </c>
      <c r="N4292" s="19" t="s">
        <v>215</v>
      </c>
      <c r="O4292" s="19">
        <v>474363</v>
      </c>
      <c r="P4292" s="229">
        <v>45631.385196759256</v>
      </c>
      <c r="Q4292" s="19">
        <v>474.363</v>
      </c>
      <c r="R4292" s="19" t="s">
        <v>43</v>
      </c>
      <c r="S4292" s="62" t="s">
        <v>299</v>
      </c>
    </row>
    <row r="4293" spans="1:19" x14ac:dyDescent="0.25">
      <c r="A4293" s="62" t="s">
        <v>299</v>
      </c>
      <c r="B4293" s="19">
        <v>38946275</v>
      </c>
      <c r="C4293" s="19" t="s">
        <v>7592</v>
      </c>
      <c r="D4293" s="19">
        <v>377308</v>
      </c>
      <c r="E4293" s="19">
        <v>4595714</v>
      </c>
      <c r="F4293" s="19">
        <v>6</v>
      </c>
      <c r="G4293" s="36">
        <v>45631</v>
      </c>
      <c r="H4293" s="19">
        <v>0</v>
      </c>
      <c r="I4293" s="19">
        <v>0</v>
      </c>
      <c r="J4293" s="19">
        <v>1938</v>
      </c>
      <c r="K4293" s="19" t="s">
        <v>163</v>
      </c>
      <c r="L4293" s="19">
        <v>1</v>
      </c>
      <c r="M4293" s="19">
        <v>4010427</v>
      </c>
      <c r="N4293" s="19" t="s">
        <v>215</v>
      </c>
      <c r="O4293" s="19">
        <v>6854</v>
      </c>
      <c r="P4293" s="229">
        <v>45631.385277777779</v>
      </c>
      <c r="Q4293" s="19">
        <v>6.8540000000000001</v>
      </c>
      <c r="R4293" s="19" t="s">
        <v>43</v>
      </c>
      <c r="S4293" s="62" t="s">
        <v>299</v>
      </c>
    </row>
    <row r="4294" spans="1:19" x14ac:dyDescent="0.25">
      <c r="A4294" s="62" t="s">
        <v>299</v>
      </c>
      <c r="B4294" s="19">
        <v>38946275</v>
      </c>
      <c r="C4294" s="19" t="s">
        <v>7592</v>
      </c>
      <c r="D4294" s="19">
        <v>377308</v>
      </c>
      <c r="E4294" s="19">
        <v>4595714</v>
      </c>
      <c r="F4294" s="19">
        <v>7</v>
      </c>
      <c r="G4294" s="36">
        <v>45631</v>
      </c>
      <c r="H4294" s="19">
        <v>0</v>
      </c>
      <c r="I4294" s="19">
        <v>1</v>
      </c>
      <c r="J4294" s="19">
        <v>0</v>
      </c>
      <c r="L4294" s="19">
        <v>1</v>
      </c>
      <c r="O4294" s="19">
        <v>3592016</v>
      </c>
      <c r="P4294" s="229">
        <v>45631.426851851851</v>
      </c>
      <c r="Q4294" s="19">
        <v>3592.0160000000001</v>
      </c>
      <c r="R4294" s="19" t="s">
        <v>43</v>
      </c>
      <c r="S4294" s="62" t="s">
        <v>299</v>
      </c>
    </row>
    <row r="4295" spans="1:19" x14ac:dyDescent="0.25">
      <c r="A4295" s="62" t="s">
        <v>299</v>
      </c>
      <c r="B4295" s="19">
        <v>38946275</v>
      </c>
      <c r="C4295" s="19" t="s">
        <v>7592</v>
      </c>
      <c r="D4295" s="19">
        <v>377308</v>
      </c>
      <c r="E4295" s="19">
        <v>4595714</v>
      </c>
      <c r="F4295" s="19">
        <v>8</v>
      </c>
      <c r="G4295" s="36">
        <v>45631</v>
      </c>
      <c r="H4295" s="19">
        <v>0</v>
      </c>
      <c r="I4295" s="19">
        <v>0</v>
      </c>
      <c r="J4295" s="19">
        <v>-3</v>
      </c>
      <c r="K4295" s="19" t="s">
        <v>185</v>
      </c>
      <c r="L4295" s="19">
        <v>1</v>
      </c>
      <c r="O4295" s="19">
        <v>5297</v>
      </c>
      <c r="P4295" s="229">
        <v>45631.42690972222</v>
      </c>
      <c r="Q4295" s="19">
        <v>5.2969999999999997</v>
      </c>
      <c r="R4295" s="19" t="s">
        <v>43</v>
      </c>
      <c r="S4295" s="62" t="s">
        <v>299</v>
      </c>
    </row>
    <row r="4296" spans="1:19" x14ac:dyDescent="0.25">
      <c r="A4296" s="62" t="s">
        <v>299</v>
      </c>
      <c r="B4296" s="19">
        <v>38946275</v>
      </c>
      <c r="C4296" s="19" t="s">
        <v>7592</v>
      </c>
      <c r="D4296" s="19">
        <v>377308</v>
      </c>
      <c r="E4296" s="19">
        <v>4595714</v>
      </c>
      <c r="F4296" s="19">
        <v>9</v>
      </c>
      <c r="G4296" s="36">
        <v>45631</v>
      </c>
      <c r="H4296" s="19">
        <v>1</v>
      </c>
      <c r="I4296" s="19">
        <v>0</v>
      </c>
      <c r="J4296" s="19">
        <v>0</v>
      </c>
      <c r="L4296" s="19">
        <v>1</v>
      </c>
      <c r="M4296" s="19">
        <v>4010427</v>
      </c>
      <c r="N4296" s="19" t="s">
        <v>215</v>
      </c>
      <c r="O4296" s="19">
        <v>257673</v>
      </c>
      <c r="P4296" s="229">
        <v>45631.429895833331</v>
      </c>
      <c r="Q4296" s="19">
        <v>257.673</v>
      </c>
      <c r="R4296" s="19" t="s">
        <v>43</v>
      </c>
      <c r="S4296" s="62" t="s">
        <v>299</v>
      </c>
    </row>
    <row r="4297" spans="1:19" x14ac:dyDescent="0.25">
      <c r="A4297" s="62" t="s">
        <v>299</v>
      </c>
      <c r="B4297" s="19">
        <v>38946275</v>
      </c>
      <c r="C4297" s="19" t="s">
        <v>7592</v>
      </c>
      <c r="D4297" s="19">
        <v>377308</v>
      </c>
      <c r="E4297" s="19">
        <v>4595714</v>
      </c>
      <c r="F4297" s="19">
        <v>10</v>
      </c>
      <c r="G4297" s="36">
        <v>45631</v>
      </c>
      <c r="H4297" s="19">
        <v>0</v>
      </c>
      <c r="I4297" s="19">
        <v>0</v>
      </c>
      <c r="J4297" s="19">
        <v>1938</v>
      </c>
      <c r="K4297" s="19" t="s">
        <v>163</v>
      </c>
      <c r="L4297" s="19">
        <v>1</v>
      </c>
      <c r="M4297" s="19">
        <v>4010427</v>
      </c>
      <c r="N4297" s="19" t="s">
        <v>215</v>
      </c>
      <c r="O4297" s="19">
        <v>1480160</v>
      </c>
      <c r="P4297" s="229">
        <v>45631.447025462963</v>
      </c>
      <c r="Q4297" s="19">
        <v>1480.16</v>
      </c>
      <c r="R4297" s="19" t="s">
        <v>43</v>
      </c>
      <c r="S4297" s="62" t="s">
        <v>299</v>
      </c>
    </row>
    <row r="4298" spans="1:19" x14ac:dyDescent="0.25">
      <c r="A4298" s="62" t="s">
        <v>299</v>
      </c>
      <c r="B4298" s="19">
        <v>38946275</v>
      </c>
      <c r="C4298" s="19" t="s">
        <v>7592</v>
      </c>
      <c r="D4298" s="19">
        <v>377308</v>
      </c>
      <c r="E4298" s="19">
        <v>4595714</v>
      </c>
      <c r="F4298" s="19">
        <v>11</v>
      </c>
      <c r="G4298" s="36">
        <v>45631</v>
      </c>
      <c r="H4298" s="19">
        <v>0</v>
      </c>
      <c r="I4298" s="19">
        <v>1</v>
      </c>
      <c r="J4298" s="19">
        <v>0</v>
      </c>
      <c r="L4298" s="19">
        <v>1</v>
      </c>
      <c r="O4298" s="19">
        <v>6044</v>
      </c>
      <c r="P4298" s="229">
        <v>45631.447094907409</v>
      </c>
      <c r="Q4298" s="19">
        <v>6.0439999999999996</v>
      </c>
      <c r="R4298" s="19" t="s">
        <v>43</v>
      </c>
      <c r="S4298" s="62" t="s">
        <v>299</v>
      </c>
    </row>
    <row r="4299" spans="1:19" x14ac:dyDescent="0.25">
      <c r="A4299" s="62" t="s">
        <v>299</v>
      </c>
      <c r="B4299" s="19">
        <v>38946275</v>
      </c>
      <c r="C4299" s="19" t="s">
        <v>7592</v>
      </c>
      <c r="D4299" s="19">
        <v>377308</v>
      </c>
      <c r="E4299" s="19">
        <v>4595714</v>
      </c>
      <c r="F4299" s="19">
        <v>12</v>
      </c>
      <c r="G4299" s="36">
        <v>45631</v>
      </c>
      <c r="H4299" s="19">
        <v>0</v>
      </c>
      <c r="I4299" s="19">
        <v>0</v>
      </c>
      <c r="J4299" s="19">
        <v>1934</v>
      </c>
      <c r="K4299" s="19" t="s">
        <v>160</v>
      </c>
      <c r="L4299" s="19">
        <v>1</v>
      </c>
      <c r="O4299" s="19">
        <v>1101306</v>
      </c>
      <c r="P4299" s="229">
        <v>45631.459837962961</v>
      </c>
      <c r="Q4299" s="19">
        <v>1101.306</v>
      </c>
      <c r="R4299" s="19" t="s">
        <v>43</v>
      </c>
      <c r="S4299" s="62" t="s">
        <v>299</v>
      </c>
    </row>
    <row r="4300" spans="1:19" x14ac:dyDescent="0.25">
      <c r="A4300" s="62" t="s">
        <v>299</v>
      </c>
      <c r="B4300" s="19">
        <v>38946275</v>
      </c>
      <c r="C4300" s="19" t="s">
        <v>7592</v>
      </c>
      <c r="D4300" s="19">
        <v>377308</v>
      </c>
      <c r="E4300" s="19">
        <v>4595714</v>
      </c>
      <c r="F4300" s="19">
        <v>13</v>
      </c>
      <c r="G4300" s="36">
        <v>45631</v>
      </c>
      <c r="H4300" s="19">
        <v>0</v>
      </c>
      <c r="I4300" s="19">
        <v>1</v>
      </c>
      <c r="J4300" s="19">
        <v>0</v>
      </c>
      <c r="L4300" s="19">
        <v>1</v>
      </c>
      <c r="O4300" s="19">
        <v>2434560</v>
      </c>
      <c r="P4300" s="229">
        <v>45631.488020833334</v>
      </c>
      <c r="Q4300" s="19">
        <v>2434.56</v>
      </c>
      <c r="R4300" s="19" t="s">
        <v>43</v>
      </c>
      <c r="S4300" s="62" t="s">
        <v>299</v>
      </c>
    </row>
    <row r="4301" spans="1:19" x14ac:dyDescent="0.25">
      <c r="A4301" s="62" t="s">
        <v>299</v>
      </c>
      <c r="B4301" s="19">
        <v>38946275</v>
      </c>
      <c r="C4301" s="19" t="s">
        <v>7592</v>
      </c>
      <c r="D4301" s="19">
        <v>377308</v>
      </c>
      <c r="E4301" s="19">
        <v>4595714</v>
      </c>
      <c r="F4301" s="19">
        <v>14</v>
      </c>
      <c r="G4301" s="36">
        <v>45631</v>
      </c>
      <c r="H4301" s="19">
        <v>0</v>
      </c>
      <c r="I4301" s="19">
        <v>0</v>
      </c>
      <c r="J4301" s="19">
        <v>1931</v>
      </c>
      <c r="K4301" s="19" t="s">
        <v>168</v>
      </c>
      <c r="L4301" s="19">
        <v>1</v>
      </c>
      <c r="O4301" s="19">
        <v>687427</v>
      </c>
      <c r="P4301" s="229">
        <v>45631.495972222219</v>
      </c>
      <c r="Q4301" s="19">
        <v>687.42700000000002</v>
      </c>
      <c r="R4301" s="19" t="s">
        <v>43</v>
      </c>
      <c r="S4301" s="62" t="s">
        <v>299</v>
      </c>
    </row>
    <row r="4302" spans="1:19" x14ac:dyDescent="0.25">
      <c r="A4302" s="62" t="s">
        <v>299</v>
      </c>
      <c r="B4302" s="19">
        <v>38946275</v>
      </c>
      <c r="C4302" s="19" t="s">
        <v>7592</v>
      </c>
      <c r="D4302" s="19">
        <v>377308</v>
      </c>
      <c r="E4302" s="19">
        <v>4595714</v>
      </c>
      <c r="F4302" s="19">
        <v>15</v>
      </c>
      <c r="G4302" s="36">
        <v>45631</v>
      </c>
      <c r="H4302" s="19">
        <v>0</v>
      </c>
      <c r="I4302" s="19">
        <v>1</v>
      </c>
      <c r="J4302" s="19">
        <v>0</v>
      </c>
      <c r="L4302" s="19">
        <v>1</v>
      </c>
      <c r="O4302" s="19">
        <v>1687497</v>
      </c>
      <c r="P4302" s="229">
        <v>45631.515509259261</v>
      </c>
      <c r="Q4302" s="19">
        <v>1687.4970000000001</v>
      </c>
      <c r="R4302" s="19" t="s">
        <v>43</v>
      </c>
      <c r="S4302" s="62" t="s">
        <v>299</v>
      </c>
    </row>
    <row r="4303" spans="1:19" x14ac:dyDescent="0.25">
      <c r="A4303" s="62" t="s">
        <v>299</v>
      </c>
      <c r="B4303" s="19">
        <v>38946275</v>
      </c>
      <c r="C4303" s="19" t="s">
        <v>7592</v>
      </c>
      <c r="D4303" s="19">
        <v>377308</v>
      </c>
      <c r="E4303" s="19">
        <v>4595714</v>
      </c>
      <c r="F4303" s="19">
        <v>16</v>
      </c>
      <c r="G4303" s="36">
        <v>45631</v>
      </c>
      <c r="H4303" s="19">
        <v>0</v>
      </c>
      <c r="I4303" s="19">
        <v>0</v>
      </c>
      <c r="J4303" s="19">
        <v>-3</v>
      </c>
      <c r="K4303" s="19" t="s">
        <v>185</v>
      </c>
      <c r="L4303" s="19">
        <v>1</v>
      </c>
      <c r="O4303" s="19">
        <v>12060</v>
      </c>
      <c r="P4303" s="229">
        <v>45631.515648148146</v>
      </c>
      <c r="Q4303" s="19">
        <v>12.06</v>
      </c>
      <c r="R4303" s="19" t="s">
        <v>43</v>
      </c>
      <c r="S4303" s="62" t="s">
        <v>299</v>
      </c>
    </row>
    <row r="4304" spans="1:19" x14ac:dyDescent="0.25">
      <c r="A4304" s="62" t="s">
        <v>299</v>
      </c>
      <c r="B4304" s="19">
        <v>38946275</v>
      </c>
      <c r="C4304" s="19" t="s">
        <v>7592</v>
      </c>
      <c r="D4304" s="19">
        <v>377308</v>
      </c>
      <c r="E4304" s="19">
        <v>4595714</v>
      </c>
      <c r="F4304" s="19">
        <v>17</v>
      </c>
      <c r="G4304" s="36">
        <v>45631</v>
      </c>
      <c r="H4304" s="19">
        <v>1</v>
      </c>
      <c r="I4304" s="19">
        <v>0</v>
      </c>
      <c r="J4304" s="19">
        <v>0</v>
      </c>
      <c r="L4304" s="19">
        <v>1</v>
      </c>
      <c r="M4304" s="19">
        <v>4010427</v>
      </c>
      <c r="N4304" s="19" t="s">
        <v>215</v>
      </c>
      <c r="O4304" s="19">
        <v>150773</v>
      </c>
      <c r="P4304" s="229">
        <v>45631.517395833333</v>
      </c>
      <c r="Q4304" s="19">
        <v>150.773</v>
      </c>
      <c r="R4304" s="19" t="s">
        <v>43</v>
      </c>
      <c r="S4304" s="62" t="s">
        <v>299</v>
      </c>
    </row>
    <row r="4305" spans="1:19" x14ac:dyDescent="0.25">
      <c r="A4305" s="62" t="s">
        <v>299</v>
      </c>
      <c r="B4305" s="19">
        <v>38946275</v>
      </c>
      <c r="C4305" s="19" t="s">
        <v>7592</v>
      </c>
      <c r="D4305" s="19">
        <v>377308</v>
      </c>
      <c r="E4305" s="19">
        <v>4595714</v>
      </c>
      <c r="F4305" s="19">
        <v>18</v>
      </c>
      <c r="G4305" s="36">
        <v>45631</v>
      </c>
      <c r="H4305" s="19">
        <v>0</v>
      </c>
      <c r="I4305" s="19">
        <v>0</v>
      </c>
      <c r="J4305" s="19">
        <v>1938</v>
      </c>
      <c r="K4305" s="19" t="s">
        <v>163</v>
      </c>
      <c r="L4305" s="19">
        <v>1</v>
      </c>
      <c r="M4305" s="19">
        <v>4010427</v>
      </c>
      <c r="N4305" s="19" t="s">
        <v>215</v>
      </c>
      <c r="O4305" s="19">
        <v>4773</v>
      </c>
      <c r="P4305" s="229">
        <v>45631.517442129632</v>
      </c>
      <c r="Q4305" s="19">
        <v>4.7729999999999997</v>
      </c>
      <c r="R4305" s="19" t="s">
        <v>43</v>
      </c>
      <c r="S4305" s="62" t="s">
        <v>299</v>
      </c>
    </row>
    <row r="4306" spans="1:19" x14ac:dyDescent="0.25">
      <c r="A4306" s="62" t="s">
        <v>299</v>
      </c>
      <c r="B4306" s="19">
        <v>38946275</v>
      </c>
      <c r="C4306" s="19" t="s">
        <v>7592</v>
      </c>
      <c r="D4306" s="19">
        <v>377308</v>
      </c>
      <c r="E4306" s="19">
        <v>4595714</v>
      </c>
      <c r="F4306" s="19">
        <v>19</v>
      </c>
      <c r="G4306" s="36">
        <v>45631</v>
      </c>
      <c r="H4306" s="19">
        <v>0</v>
      </c>
      <c r="I4306" s="19">
        <v>1</v>
      </c>
      <c r="J4306" s="19">
        <v>0</v>
      </c>
      <c r="L4306" s="19">
        <v>1</v>
      </c>
      <c r="O4306" s="19">
        <v>1672747</v>
      </c>
      <c r="P4306" s="229">
        <v>45631.536805555559</v>
      </c>
      <c r="Q4306" s="19">
        <v>1672.7470000000001</v>
      </c>
      <c r="R4306" s="19" t="s">
        <v>43</v>
      </c>
      <c r="S4306" s="62" t="s">
        <v>299</v>
      </c>
    </row>
    <row r="4307" spans="1:19" x14ac:dyDescent="0.25">
      <c r="A4307" s="62" t="s">
        <v>299</v>
      </c>
      <c r="B4307" s="19">
        <v>38946275</v>
      </c>
      <c r="C4307" s="19" t="s">
        <v>7592</v>
      </c>
      <c r="D4307" s="19">
        <v>377308</v>
      </c>
      <c r="E4307" s="19">
        <v>4595714</v>
      </c>
      <c r="F4307" s="19">
        <v>20</v>
      </c>
      <c r="G4307" s="36">
        <v>45631</v>
      </c>
      <c r="H4307" s="19">
        <v>0</v>
      </c>
      <c r="I4307" s="19">
        <v>0</v>
      </c>
      <c r="J4307" s="19">
        <v>1933</v>
      </c>
      <c r="K4307" s="19" t="s">
        <v>167</v>
      </c>
      <c r="L4307" s="19">
        <v>1</v>
      </c>
      <c r="O4307" s="19">
        <v>1059310</v>
      </c>
      <c r="P4307" s="229">
        <v>45631.549062500002</v>
      </c>
      <c r="Q4307" s="19">
        <v>1059.31</v>
      </c>
      <c r="R4307" s="19" t="s">
        <v>43</v>
      </c>
      <c r="S4307" s="62" t="s">
        <v>299</v>
      </c>
    </row>
    <row r="4308" spans="1:19" x14ac:dyDescent="0.25">
      <c r="A4308" s="62" t="s">
        <v>299</v>
      </c>
      <c r="B4308" s="19">
        <v>38946275</v>
      </c>
      <c r="C4308" s="19" t="s">
        <v>7592</v>
      </c>
      <c r="D4308" s="19">
        <v>377308</v>
      </c>
      <c r="E4308" s="19">
        <v>4595714</v>
      </c>
      <c r="F4308" s="19">
        <v>21</v>
      </c>
      <c r="G4308" s="36">
        <v>45631</v>
      </c>
      <c r="H4308" s="19">
        <v>0</v>
      </c>
      <c r="I4308" s="19">
        <v>0</v>
      </c>
      <c r="J4308" s="19">
        <v>0</v>
      </c>
      <c r="L4308" s="19">
        <v>2</v>
      </c>
      <c r="O4308" s="19">
        <v>0</v>
      </c>
      <c r="P4308" s="229">
        <v>45631.549062500002</v>
      </c>
      <c r="Q4308" s="19">
        <v>0</v>
      </c>
      <c r="R4308" s="19" t="s">
        <v>43</v>
      </c>
      <c r="S4308" s="62" t="s">
        <v>299</v>
      </c>
    </row>
    <row r="4309" spans="1:19" x14ac:dyDescent="0.25">
      <c r="A4309" s="62" t="s">
        <v>299</v>
      </c>
      <c r="B4309" s="19">
        <v>38946275</v>
      </c>
      <c r="C4309" s="19" t="s">
        <v>7592</v>
      </c>
      <c r="D4309" s="19">
        <v>377308</v>
      </c>
      <c r="E4309" s="19">
        <v>4595714</v>
      </c>
      <c r="F4309" s="19">
        <v>1</v>
      </c>
      <c r="G4309" s="36">
        <v>45631</v>
      </c>
      <c r="H4309" s="19">
        <v>0</v>
      </c>
      <c r="I4309" s="19">
        <v>0</v>
      </c>
      <c r="J4309" s="19">
        <v>0</v>
      </c>
      <c r="L4309" s="19">
        <v>0</v>
      </c>
      <c r="O4309" s="19">
        <v>0</v>
      </c>
      <c r="P4309" s="229">
        <v>45631.579652777778</v>
      </c>
      <c r="Q4309" s="19">
        <v>0</v>
      </c>
      <c r="R4309" s="19" t="s">
        <v>43</v>
      </c>
      <c r="S4309" s="62" t="s">
        <v>299</v>
      </c>
    </row>
    <row r="4310" spans="1:19" x14ac:dyDescent="0.25">
      <c r="A4310" s="62" t="s">
        <v>299</v>
      </c>
      <c r="B4310" s="19">
        <v>38946275</v>
      </c>
      <c r="C4310" s="19" t="s">
        <v>7592</v>
      </c>
      <c r="D4310" s="19">
        <v>377308</v>
      </c>
      <c r="E4310" s="19">
        <v>4595714</v>
      </c>
      <c r="F4310" s="19">
        <v>2</v>
      </c>
      <c r="G4310" s="36">
        <v>45631</v>
      </c>
      <c r="H4310" s="19">
        <v>0</v>
      </c>
      <c r="I4310" s="19">
        <v>0</v>
      </c>
      <c r="J4310" s="19">
        <v>0</v>
      </c>
      <c r="L4310" s="19">
        <v>1</v>
      </c>
      <c r="O4310" s="19">
        <v>6230</v>
      </c>
      <c r="P4310" s="229">
        <v>45631.579722222225</v>
      </c>
      <c r="Q4310" s="19">
        <v>6.23</v>
      </c>
      <c r="R4310" s="19" t="s">
        <v>43</v>
      </c>
      <c r="S4310" s="62" t="s">
        <v>299</v>
      </c>
    </row>
    <row r="4311" spans="1:19" x14ac:dyDescent="0.25">
      <c r="A4311" s="62" t="s">
        <v>299</v>
      </c>
      <c r="B4311" s="19">
        <v>38946275</v>
      </c>
      <c r="C4311" s="19" t="s">
        <v>7592</v>
      </c>
      <c r="D4311" s="19">
        <v>377308</v>
      </c>
      <c r="E4311" s="19">
        <v>4595714</v>
      </c>
      <c r="F4311" s="19">
        <v>3</v>
      </c>
      <c r="G4311" s="36">
        <v>45631</v>
      </c>
      <c r="H4311" s="19">
        <v>0</v>
      </c>
      <c r="I4311" s="19">
        <v>1</v>
      </c>
      <c r="J4311" s="19">
        <v>0</v>
      </c>
      <c r="L4311" s="19">
        <v>1</v>
      </c>
      <c r="O4311" s="19">
        <v>1024856</v>
      </c>
      <c r="P4311" s="229">
        <v>45631.591585648152</v>
      </c>
      <c r="Q4311" s="19">
        <v>1024.856</v>
      </c>
      <c r="R4311" s="19" t="s">
        <v>43</v>
      </c>
      <c r="S4311" s="62" t="s">
        <v>299</v>
      </c>
    </row>
    <row r="4312" spans="1:19" x14ac:dyDescent="0.25">
      <c r="A4312" s="62" t="s">
        <v>299</v>
      </c>
      <c r="B4312" s="19">
        <v>38946275</v>
      </c>
      <c r="C4312" s="19" t="s">
        <v>7592</v>
      </c>
      <c r="D4312" s="19">
        <v>377308</v>
      </c>
      <c r="E4312" s="19">
        <v>4595714</v>
      </c>
      <c r="F4312" s="19">
        <v>4</v>
      </c>
      <c r="G4312" s="36">
        <v>45631</v>
      </c>
      <c r="H4312" s="19">
        <v>0</v>
      </c>
      <c r="I4312" s="19">
        <v>0</v>
      </c>
      <c r="J4312" s="19">
        <v>-3</v>
      </c>
      <c r="K4312" s="19" t="s">
        <v>185</v>
      </c>
      <c r="L4312" s="19">
        <v>1</v>
      </c>
      <c r="O4312" s="19">
        <v>7230</v>
      </c>
      <c r="P4312" s="229">
        <v>45631.591678240744</v>
      </c>
      <c r="Q4312" s="19">
        <v>7.23</v>
      </c>
      <c r="R4312" s="19" t="s">
        <v>43</v>
      </c>
      <c r="S4312" s="62" t="s">
        <v>299</v>
      </c>
    </row>
    <row r="4313" spans="1:19" x14ac:dyDescent="0.25">
      <c r="A4313" s="62" t="s">
        <v>299</v>
      </c>
      <c r="B4313" s="19">
        <v>38946275</v>
      </c>
      <c r="C4313" s="19" t="s">
        <v>7592</v>
      </c>
      <c r="D4313" s="19">
        <v>377308</v>
      </c>
      <c r="E4313" s="19">
        <v>4595714</v>
      </c>
      <c r="F4313" s="19">
        <v>5</v>
      </c>
      <c r="G4313" s="36">
        <v>45631</v>
      </c>
      <c r="H4313" s="19">
        <v>1</v>
      </c>
      <c r="I4313" s="19">
        <v>0</v>
      </c>
      <c r="J4313" s="19">
        <v>0</v>
      </c>
      <c r="L4313" s="19">
        <v>1</v>
      </c>
      <c r="M4313" s="19">
        <v>4010427</v>
      </c>
      <c r="N4313" s="19" t="s">
        <v>215</v>
      </c>
      <c r="O4313" s="19">
        <v>1290450</v>
      </c>
      <c r="P4313" s="229">
        <v>45631.606608796297</v>
      </c>
      <c r="Q4313" s="19">
        <v>1290.45</v>
      </c>
      <c r="R4313" s="19" t="s">
        <v>43</v>
      </c>
      <c r="S4313" s="62" t="s">
        <v>299</v>
      </c>
    </row>
    <row r="4314" spans="1:19" x14ac:dyDescent="0.25">
      <c r="A4314" s="62" t="s">
        <v>299</v>
      </c>
      <c r="B4314" s="19">
        <v>38946275</v>
      </c>
      <c r="C4314" s="19" t="s">
        <v>7592</v>
      </c>
      <c r="D4314" s="19">
        <v>377308</v>
      </c>
      <c r="E4314" s="19">
        <v>4595714</v>
      </c>
      <c r="F4314" s="19">
        <v>6</v>
      </c>
      <c r="G4314" s="36">
        <v>45631</v>
      </c>
      <c r="H4314" s="19">
        <v>0</v>
      </c>
      <c r="I4314" s="19">
        <v>0</v>
      </c>
      <c r="J4314" s="19">
        <v>1938</v>
      </c>
      <c r="K4314" s="19" t="s">
        <v>163</v>
      </c>
      <c r="L4314" s="19">
        <v>1</v>
      </c>
      <c r="M4314" s="19">
        <v>4010427</v>
      </c>
      <c r="N4314" s="19" t="s">
        <v>215</v>
      </c>
      <c r="O4314" s="19">
        <v>8287</v>
      </c>
      <c r="P4314" s="229">
        <v>45631.60670138889</v>
      </c>
      <c r="Q4314" s="19">
        <v>8.2870000000000008</v>
      </c>
      <c r="R4314" s="19" t="s">
        <v>43</v>
      </c>
      <c r="S4314" s="62" t="s">
        <v>299</v>
      </c>
    </row>
    <row r="4315" spans="1:19" x14ac:dyDescent="0.25">
      <c r="A4315" s="62" t="s">
        <v>299</v>
      </c>
      <c r="B4315" s="19">
        <v>38946275</v>
      </c>
      <c r="C4315" s="19" t="s">
        <v>7592</v>
      </c>
      <c r="D4315" s="19">
        <v>377308</v>
      </c>
      <c r="E4315" s="19">
        <v>4595714</v>
      </c>
      <c r="F4315" s="19">
        <v>7</v>
      </c>
      <c r="G4315" s="36">
        <v>45631</v>
      </c>
      <c r="H4315" s="19">
        <v>0</v>
      </c>
      <c r="I4315" s="19">
        <v>1</v>
      </c>
      <c r="J4315" s="19">
        <v>0</v>
      </c>
      <c r="L4315" s="19">
        <v>1</v>
      </c>
      <c r="O4315" s="19">
        <v>917437</v>
      </c>
      <c r="P4315" s="229">
        <v>45631.617326388892</v>
      </c>
      <c r="Q4315" s="19">
        <v>917.43700000000001</v>
      </c>
      <c r="R4315" s="19" t="s">
        <v>43</v>
      </c>
      <c r="S4315" s="62" t="s">
        <v>299</v>
      </c>
    </row>
    <row r="4316" spans="1:19" x14ac:dyDescent="0.25">
      <c r="A4316" s="62" t="s">
        <v>299</v>
      </c>
      <c r="B4316" s="19">
        <v>38946275</v>
      </c>
      <c r="C4316" s="19" t="s">
        <v>7592</v>
      </c>
      <c r="D4316" s="19">
        <v>377308</v>
      </c>
      <c r="E4316" s="19">
        <v>4595714</v>
      </c>
      <c r="F4316" s="19">
        <v>8</v>
      </c>
      <c r="G4316" s="36">
        <v>45631</v>
      </c>
      <c r="H4316" s="19">
        <v>0</v>
      </c>
      <c r="I4316" s="19">
        <v>0</v>
      </c>
      <c r="J4316" s="19">
        <v>-3</v>
      </c>
      <c r="K4316" s="19" t="s">
        <v>185</v>
      </c>
      <c r="L4316" s="19">
        <v>1</v>
      </c>
      <c r="O4316" s="19">
        <v>7973</v>
      </c>
      <c r="P4316" s="229">
        <v>45631.617418981485</v>
      </c>
      <c r="Q4316" s="19">
        <v>7.9729999999999999</v>
      </c>
      <c r="R4316" s="19" t="s">
        <v>43</v>
      </c>
      <c r="S4316" s="62" t="s">
        <v>299</v>
      </c>
    </row>
    <row r="4317" spans="1:19" x14ac:dyDescent="0.25">
      <c r="A4317" s="62" t="s">
        <v>299</v>
      </c>
      <c r="B4317" s="19">
        <v>38946275</v>
      </c>
      <c r="C4317" s="19" t="s">
        <v>7592</v>
      </c>
      <c r="D4317" s="19">
        <v>377308</v>
      </c>
      <c r="E4317" s="19">
        <v>4595714</v>
      </c>
      <c r="F4317" s="19">
        <v>9</v>
      </c>
      <c r="G4317" s="36">
        <v>45631</v>
      </c>
      <c r="H4317" s="19">
        <v>1</v>
      </c>
      <c r="I4317" s="19">
        <v>0</v>
      </c>
      <c r="J4317" s="19">
        <v>0</v>
      </c>
      <c r="L4317" s="19">
        <v>1</v>
      </c>
      <c r="M4317" s="19">
        <v>4010427</v>
      </c>
      <c r="N4317" s="19" t="s">
        <v>215</v>
      </c>
      <c r="O4317" s="19">
        <v>135613</v>
      </c>
      <c r="P4317" s="229">
        <v>45631.618981481479</v>
      </c>
      <c r="Q4317" s="19">
        <v>135.613</v>
      </c>
      <c r="R4317" s="19" t="s">
        <v>43</v>
      </c>
      <c r="S4317" s="62" t="s">
        <v>299</v>
      </c>
    </row>
    <row r="4318" spans="1:19" x14ac:dyDescent="0.25">
      <c r="A4318" s="62" t="s">
        <v>299</v>
      </c>
      <c r="B4318" s="19">
        <v>38946275</v>
      </c>
      <c r="C4318" s="19" t="s">
        <v>7592</v>
      </c>
      <c r="D4318" s="19">
        <v>377308</v>
      </c>
      <c r="E4318" s="19">
        <v>4595714</v>
      </c>
      <c r="F4318" s="19">
        <v>10</v>
      </c>
      <c r="G4318" s="36">
        <v>45631</v>
      </c>
      <c r="H4318" s="19">
        <v>0</v>
      </c>
      <c r="I4318" s="19">
        <v>0</v>
      </c>
      <c r="J4318" s="19">
        <v>1938</v>
      </c>
      <c r="K4318" s="19" t="s">
        <v>163</v>
      </c>
      <c r="L4318" s="19">
        <v>1</v>
      </c>
      <c r="M4318" s="19">
        <v>4010427</v>
      </c>
      <c r="N4318" s="19" t="s">
        <v>215</v>
      </c>
      <c r="O4318" s="19">
        <v>5190</v>
      </c>
      <c r="P4318" s="229">
        <v>45631.619050925925</v>
      </c>
      <c r="Q4318" s="19">
        <v>5.19</v>
      </c>
      <c r="R4318" s="19" t="s">
        <v>43</v>
      </c>
      <c r="S4318" s="62" t="s">
        <v>299</v>
      </c>
    </row>
    <row r="4319" spans="1:19" x14ac:dyDescent="0.25">
      <c r="A4319" s="62" t="s">
        <v>299</v>
      </c>
      <c r="B4319" s="19">
        <v>38946275</v>
      </c>
      <c r="C4319" s="19" t="s">
        <v>7592</v>
      </c>
      <c r="D4319" s="19">
        <v>377308</v>
      </c>
      <c r="E4319" s="19">
        <v>4595714</v>
      </c>
      <c r="F4319" s="19">
        <v>11</v>
      </c>
      <c r="G4319" s="36">
        <v>45631</v>
      </c>
      <c r="H4319" s="19">
        <v>0</v>
      </c>
      <c r="I4319" s="19">
        <v>1</v>
      </c>
      <c r="J4319" s="19">
        <v>0</v>
      </c>
      <c r="L4319" s="19">
        <v>1</v>
      </c>
      <c r="O4319" s="19">
        <v>1989884</v>
      </c>
      <c r="P4319" s="229">
        <v>45631.642071759263</v>
      </c>
      <c r="Q4319" s="19">
        <v>1989.884</v>
      </c>
      <c r="R4319" s="19" t="s">
        <v>43</v>
      </c>
      <c r="S4319" s="62" t="s">
        <v>299</v>
      </c>
    </row>
    <row r="4320" spans="1:19" x14ac:dyDescent="0.25">
      <c r="A4320" s="62" t="s">
        <v>299</v>
      </c>
      <c r="B4320" s="19">
        <v>38946275</v>
      </c>
      <c r="C4320" s="19" t="s">
        <v>7592</v>
      </c>
      <c r="D4320" s="19">
        <v>377308</v>
      </c>
      <c r="E4320" s="19">
        <v>4595714</v>
      </c>
      <c r="F4320" s="19">
        <v>12</v>
      </c>
      <c r="G4320" s="36">
        <v>45631</v>
      </c>
      <c r="H4320" s="19">
        <v>0</v>
      </c>
      <c r="I4320" s="19">
        <v>0</v>
      </c>
      <c r="J4320" s="19">
        <v>-3</v>
      </c>
      <c r="K4320" s="19" t="s">
        <v>185</v>
      </c>
      <c r="L4320" s="19">
        <v>1</v>
      </c>
      <c r="O4320" s="19">
        <v>9190</v>
      </c>
      <c r="P4320" s="229">
        <v>45631.642187500001</v>
      </c>
      <c r="Q4320" s="19">
        <v>9.19</v>
      </c>
      <c r="R4320" s="19" t="s">
        <v>43</v>
      </c>
      <c r="S4320" s="62" t="s">
        <v>299</v>
      </c>
    </row>
    <row r="4321" spans="1:19" x14ac:dyDescent="0.25">
      <c r="A4321" s="62" t="s">
        <v>299</v>
      </c>
      <c r="B4321" s="19">
        <v>38946275</v>
      </c>
      <c r="C4321" s="19" t="s">
        <v>7592</v>
      </c>
      <c r="D4321" s="19">
        <v>377308</v>
      </c>
      <c r="E4321" s="19">
        <v>4595714</v>
      </c>
      <c r="F4321" s="19">
        <v>13</v>
      </c>
      <c r="G4321" s="36">
        <v>45631</v>
      </c>
      <c r="H4321" s="19">
        <v>1</v>
      </c>
      <c r="I4321" s="19">
        <v>0</v>
      </c>
      <c r="J4321" s="19">
        <v>0</v>
      </c>
      <c r="L4321" s="19">
        <v>1</v>
      </c>
      <c r="M4321" s="19">
        <v>4010427</v>
      </c>
      <c r="N4321" s="19" t="s">
        <v>215</v>
      </c>
      <c r="O4321" s="19">
        <v>381060</v>
      </c>
      <c r="P4321" s="229">
        <v>45631.646597222221</v>
      </c>
      <c r="Q4321" s="19">
        <v>381.06</v>
      </c>
      <c r="R4321" s="19" t="s">
        <v>43</v>
      </c>
      <c r="S4321" s="62" t="s">
        <v>299</v>
      </c>
    </row>
    <row r="4322" spans="1:19" x14ac:dyDescent="0.25">
      <c r="A4322" s="62" t="s">
        <v>299</v>
      </c>
      <c r="B4322" s="19">
        <v>38946275</v>
      </c>
      <c r="C4322" s="19" t="s">
        <v>7592</v>
      </c>
      <c r="D4322" s="19">
        <v>377308</v>
      </c>
      <c r="E4322" s="19">
        <v>4595714</v>
      </c>
      <c r="F4322" s="19">
        <v>14</v>
      </c>
      <c r="G4322" s="36">
        <v>45631</v>
      </c>
      <c r="H4322" s="19">
        <v>0</v>
      </c>
      <c r="I4322" s="19">
        <v>0</v>
      </c>
      <c r="J4322" s="19">
        <v>1938</v>
      </c>
      <c r="K4322" s="19" t="s">
        <v>163</v>
      </c>
      <c r="L4322" s="19">
        <v>1</v>
      </c>
      <c r="M4322" s="19">
        <v>4010427</v>
      </c>
      <c r="N4322" s="19" t="s">
        <v>215</v>
      </c>
      <c r="O4322" s="19">
        <v>4436</v>
      </c>
      <c r="P4322" s="229">
        <v>45631.646643518521</v>
      </c>
      <c r="Q4322" s="19">
        <v>4.4359999999999999</v>
      </c>
      <c r="R4322" s="19" t="s">
        <v>43</v>
      </c>
      <c r="S4322" s="62" t="s">
        <v>299</v>
      </c>
    </row>
    <row r="4323" spans="1:19" x14ac:dyDescent="0.25">
      <c r="A4323" s="62" t="s">
        <v>299</v>
      </c>
      <c r="B4323" s="19">
        <v>38946275</v>
      </c>
      <c r="C4323" s="19" t="s">
        <v>7592</v>
      </c>
      <c r="D4323" s="19">
        <v>377308</v>
      </c>
      <c r="E4323" s="19">
        <v>4595714</v>
      </c>
      <c r="F4323" s="19">
        <v>15</v>
      </c>
      <c r="G4323" s="36">
        <v>45631</v>
      </c>
      <c r="H4323" s="19">
        <v>0</v>
      </c>
      <c r="I4323" s="19">
        <v>1</v>
      </c>
      <c r="J4323" s="19">
        <v>0</v>
      </c>
      <c r="L4323" s="19">
        <v>1</v>
      </c>
      <c r="O4323" s="19">
        <v>1150764</v>
      </c>
      <c r="P4323" s="229">
        <v>45631.65996527778</v>
      </c>
      <c r="Q4323" s="19">
        <v>1150.7639999999999</v>
      </c>
      <c r="R4323" s="19" t="s">
        <v>43</v>
      </c>
      <c r="S4323" s="62" t="s">
        <v>299</v>
      </c>
    </row>
    <row r="4324" spans="1:19" x14ac:dyDescent="0.25">
      <c r="A4324" s="62" t="s">
        <v>299</v>
      </c>
      <c r="B4324" s="19">
        <v>38946275</v>
      </c>
      <c r="C4324" s="19" t="s">
        <v>7592</v>
      </c>
      <c r="D4324" s="19">
        <v>377308</v>
      </c>
      <c r="E4324" s="19">
        <v>4595714</v>
      </c>
      <c r="F4324" s="19">
        <v>16</v>
      </c>
      <c r="G4324" s="36">
        <v>45631</v>
      </c>
      <c r="H4324" s="19">
        <v>0</v>
      </c>
      <c r="I4324" s="19">
        <v>0</v>
      </c>
      <c r="J4324" s="19">
        <v>-3</v>
      </c>
      <c r="K4324" s="19" t="s">
        <v>185</v>
      </c>
      <c r="L4324" s="19">
        <v>1</v>
      </c>
      <c r="O4324" s="19">
        <v>10003</v>
      </c>
      <c r="P4324" s="229">
        <v>45631.660081018519</v>
      </c>
      <c r="Q4324" s="19">
        <v>10.003</v>
      </c>
      <c r="R4324" s="19" t="s">
        <v>43</v>
      </c>
      <c r="S4324" s="62" t="s">
        <v>299</v>
      </c>
    </row>
    <row r="4325" spans="1:19" x14ac:dyDescent="0.25">
      <c r="A4325" s="62" t="s">
        <v>299</v>
      </c>
      <c r="B4325" s="19">
        <v>38946275</v>
      </c>
      <c r="C4325" s="19" t="s">
        <v>7592</v>
      </c>
      <c r="D4325" s="19">
        <v>377308</v>
      </c>
      <c r="E4325" s="19">
        <v>4595714</v>
      </c>
      <c r="F4325" s="19">
        <v>17</v>
      </c>
      <c r="G4325" s="36">
        <v>45631</v>
      </c>
      <c r="H4325" s="19">
        <v>1</v>
      </c>
      <c r="I4325" s="19">
        <v>0</v>
      </c>
      <c r="J4325" s="19">
        <v>0</v>
      </c>
      <c r="L4325" s="19">
        <v>1</v>
      </c>
      <c r="M4325" s="19">
        <v>4010427</v>
      </c>
      <c r="N4325" s="19" t="s">
        <v>215</v>
      </c>
      <c r="O4325" s="19">
        <v>263000</v>
      </c>
      <c r="P4325" s="229">
        <v>45631.663124999999</v>
      </c>
      <c r="Q4325" s="19">
        <v>263</v>
      </c>
      <c r="R4325" s="19" t="s">
        <v>43</v>
      </c>
      <c r="S4325" s="62" t="s">
        <v>299</v>
      </c>
    </row>
    <row r="4326" spans="1:19" x14ac:dyDescent="0.25">
      <c r="A4326" s="62" t="s">
        <v>299</v>
      </c>
      <c r="B4326" s="19">
        <v>38946275</v>
      </c>
      <c r="C4326" s="19" t="s">
        <v>7592</v>
      </c>
      <c r="D4326" s="19">
        <v>377308</v>
      </c>
      <c r="E4326" s="19">
        <v>4595714</v>
      </c>
      <c r="F4326" s="19">
        <v>18</v>
      </c>
      <c r="G4326" s="36">
        <v>45631</v>
      </c>
      <c r="H4326" s="19">
        <v>0</v>
      </c>
      <c r="I4326" s="19">
        <v>0</v>
      </c>
      <c r="J4326" s="19">
        <v>1938</v>
      </c>
      <c r="K4326" s="19" t="s">
        <v>163</v>
      </c>
      <c r="L4326" s="19">
        <v>1</v>
      </c>
      <c r="M4326" s="19">
        <v>4010427</v>
      </c>
      <c r="N4326" s="19" t="s">
        <v>215</v>
      </c>
      <c r="O4326" s="19">
        <v>1771943</v>
      </c>
      <c r="P4326" s="229">
        <v>45631.683634259258</v>
      </c>
      <c r="Q4326" s="19">
        <v>1771.943</v>
      </c>
      <c r="R4326" s="19" t="s">
        <v>43</v>
      </c>
      <c r="S4326" s="62" t="s">
        <v>299</v>
      </c>
    </row>
    <row r="4327" spans="1:19" x14ac:dyDescent="0.25">
      <c r="A4327" s="62" t="s">
        <v>299</v>
      </c>
      <c r="B4327" s="19">
        <v>38946275</v>
      </c>
      <c r="C4327" s="19" t="s">
        <v>7592</v>
      </c>
      <c r="D4327" s="19">
        <v>377308</v>
      </c>
      <c r="E4327" s="19">
        <v>4595714</v>
      </c>
      <c r="F4327" s="19">
        <v>19</v>
      </c>
      <c r="G4327" s="36">
        <v>45631</v>
      </c>
      <c r="H4327" s="19">
        <v>0</v>
      </c>
      <c r="I4327" s="19">
        <v>1</v>
      </c>
      <c r="J4327" s="19">
        <v>0</v>
      </c>
      <c r="L4327" s="19">
        <v>1</v>
      </c>
      <c r="O4327" s="19">
        <v>389324</v>
      </c>
      <c r="P4327" s="229">
        <v>45631.688136574077</v>
      </c>
      <c r="Q4327" s="19">
        <v>389.32400000000001</v>
      </c>
      <c r="R4327" s="19" t="s">
        <v>43</v>
      </c>
      <c r="S4327" s="62" t="s">
        <v>299</v>
      </c>
    </row>
    <row r="4328" spans="1:19" x14ac:dyDescent="0.25">
      <c r="A4328" s="62" t="s">
        <v>299</v>
      </c>
      <c r="B4328" s="19">
        <v>38946275</v>
      </c>
      <c r="C4328" s="19" t="s">
        <v>7592</v>
      </c>
      <c r="D4328" s="19">
        <v>377308</v>
      </c>
      <c r="E4328" s="19">
        <v>4595714</v>
      </c>
      <c r="F4328" s="19">
        <v>20</v>
      </c>
      <c r="G4328" s="36">
        <v>45631</v>
      </c>
      <c r="H4328" s="19">
        <v>0</v>
      </c>
      <c r="I4328" s="19">
        <v>0</v>
      </c>
      <c r="J4328" s="19">
        <v>1934</v>
      </c>
      <c r="K4328" s="19" t="s">
        <v>160</v>
      </c>
      <c r="L4328" s="19">
        <v>1</v>
      </c>
      <c r="O4328" s="19">
        <v>867243</v>
      </c>
      <c r="P4328" s="229">
        <v>45631.698171296295</v>
      </c>
      <c r="Q4328" s="19">
        <v>867.24300000000005</v>
      </c>
      <c r="R4328" s="19" t="s">
        <v>43</v>
      </c>
      <c r="S4328" s="62" t="s">
        <v>299</v>
      </c>
    </row>
    <row r="4329" spans="1:19" x14ac:dyDescent="0.25">
      <c r="A4329" s="62" t="s">
        <v>299</v>
      </c>
      <c r="B4329" s="19">
        <v>38946275</v>
      </c>
      <c r="C4329" s="19" t="s">
        <v>7592</v>
      </c>
      <c r="D4329" s="19">
        <v>377308</v>
      </c>
      <c r="E4329" s="19">
        <v>4595714</v>
      </c>
      <c r="F4329" s="19">
        <v>21</v>
      </c>
      <c r="G4329" s="36">
        <v>45631</v>
      </c>
      <c r="H4329" s="19">
        <v>0</v>
      </c>
      <c r="I4329" s="19">
        <v>1</v>
      </c>
      <c r="J4329" s="19">
        <v>0</v>
      </c>
      <c r="L4329" s="19">
        <v>1</v>
      </c>
      <c r="O4329" s="19">
        <v>2823303</v>
      </c>
      <c r="P4329" s="229">
        <v>45631.730856481481</v>
      </c>
      <c r="Q4329" s="19">
        <v>2823.3029999999999</v>
      </c>
      <c r="R4329" s="19" t="s">
        <v>43</v>
      </c>
      <c r="S4329" s="62" t="s">
        <v>299</v>
      </c>
    </row>
    <row r="4330" spans="1:19" x14ac:dyDescent="0.25">
      <c r="A4330" s="62" t="s">
        <v>299</v>
      </c>
      <c r="B4330" s="19">
        <v>38946275</v>
      </c>
      <c r="C4330" s="19" t="s">
        <v>7592</v>
      </c>
      <c r="D4330" s="19">
        <v>377308</v>
      </c>
      <c r="E4330" s="19">
        <v>4595714</v>
      </c>
      <c r="F4330" s="19">
        <v>22</v>
      </c>
      <c r="G4330" s="36">
        <v>45631</v>
      </c>
      <c r="H4330" s="19">
        <v>0</v>
      </c>
      <c r="I4330" s="19">
        <v>0</v>
      </c>
      <c r="J4330" s="19">
        <v>0</v>
      </c>
      <c r="L4330" s="19">
        <v>2</v>
      </c>
      <c r="O4330" s="19">
        <v>0</v>
      </c>
      <c r="P4330" s="229">
        <v>45631.730856481481</v>
      </c>
      <c r="Q4330" s="19">
        <v>0</v>
      </c>
      <c r="R4330" s="19" t="s">
        <v>43</v>
      </c>
      <c r="S4330" s="62" t="s">
        <v>299</v>
      </c>
    </row>
    <row r="4331" spans="1:19" x14ac:dyDescent="0.25">
      <c r="A4331" s="62" t="s">
        <v>299</v>
      </c>
      <c r="B4331" s="19">
        <v>38946275</v>
      </c>
      <c r="C4331" s="19" t="s">
        <v>7592</v>
      </c>
      <c r="D4331" s="19">
        <v>377308</v>
      </c>
      <c r="E4331" s="19">
        <v>4595714</v>
      </c>
      <c r="F4331" s="19">
        <v>1</v>
      </c>
      <c r="G4331" s="36">
        <v>45632</v>
      </c>
      <c r="H4331" s="19">
        <v>0</v>
      </c>
      <c r="I4331" s="19">
        <v>0</v>
      </c>
      <c r="J4331" s="19">
        <v>0</v>
      </c>
      <c r="L4331" s="19">
        <v>0</v>
      </c>
      <c r="O4331" s="19">
        <v>0</v>
      </c>
      <c r="P4331" s="229">
        <v>45632.345983796295</v>
      </c>
      <c r="Q4331" s="19">
        <v>0</v>
      </c>
      <c r="R4331" s="19" t="s">
        <v>43</v>
      </c>
      <c r="S4331" s="62" t="s">
        <v>299</v>
      </c>
    </row>
    <row r="4332" spans="1:19" x14ac:dyDescent="0.25">
      <c r="A4332" s="62" t="s">
        <v>299</v>
      </c>
      <c r="B4332" s="19">
        <v>38946275</v>
      </c>
      <c r="C4332" s="19" t="s">
        <v>7592</v>
      </c>
      <c r="D4332" s="19">
        <v>377308</v>
      </c>
      <c r="E4332" s="19">
        <v>4595714</v>
      </c>
      <c r="F4332" s="19">
        <v>2</v>
      </c>
      <c r="G4332" s="36">
        <v>45632</v>
      </c>
      <c r="H4332" s="19">
        <v>0</v>
      </c>
      <c r="I4332" s="19">
        <v>0</v>
      </c>
      <c r="J4332" s="19">
        <v>0</v>
      </c>
      <c r="L4332" s="19">
        <v>1</v>
      </c>
      <c r="O4332" s="19">
        <v>3273</v>
      </c>
      <c r="P4332" s="229">
        <v>45632.346018518518</v>
      </c>
      <c r="Q4332" s="19">
        <v>3.2730000000000001</v>
      </c>
      <c r="R4332" s="19" t="s">
        <v>43</v>
      </c>
      <c r="S4332" s="62" t="s">
        <v>299</v>
      </c>
    </row>
    <row r="4333" spans="1:19" x14ac:dyDescent="0.25">
      <c r="A4333" s="62" t="s">
        <v>299</v>
      </c>
      <c r="B4333" s="19">
        <v>38946275</v>
      </c>
      <c r="C4333" s="19" t="s">
        <v>7592</v>
      </c>
      <c r="D4333" s="19">
        <v>377308</v>
      </c>
      <c r="E4333" s="19">
        <v>4595714</v>
      </c>
      <c r="F4333" s="19">
        <v>3</v>
      </c>
      <c r="G4333" s="36">
        <v>45632</v>
      </c>
      <c r="H4333" s="19">
        <v>0</v>
      </c>
      <c r="I4333" s="19">
        <v>1</v>
      </c>
      <c r="J4333" s="19">
        <v>0</v>
      </c>
      <c r="L4333" s="19">
        <v>1</v>
      </c>
      <c r="O4333" s="19">
        <v>1328073</v>
      </c>
      <c r="P4333" s="229">
        <v>45632.361400462964</v>
      </c>
      <c r="Q4333" s="19">
        <v>1328.0730000000001</v>
      </c>
      <c r="R4333" s="19" t="s">
        <v>43</v>
      </c>
      <c r="S4333" s="62" t="s">
        <v>299</v>
      </c>
    </row>
    <row r="4334" spans="1:19" x14ac:dyDescent="0.25">
      <c r="A4334" s="62" t="s">
        <v>299</v>
      </c>
      <c r="B4334" s="19">
        <v>38946275</v>
      </c>
      <c r="C4334" s="19" t="s">
        <v>7592</v>
      </c>
      <c r="D4334" s="19">
        <v>377308</v>
      </c>
      <c r="E4334" s="19">
        <v>4595714</v>
      </c>
      <c r="F4334" s="19">
        <v>4</v>
      </c>
      <c r="G4334" s="36">
        <v>45632</v>
      </c>
      <c r="H4334" s="19">
        <v>0</v>
      </c>
      <c r="I4334" s="19">
        <v>0</v>
      </c>
      <c r="J4334" s="19">
        <v>-3</v>
      </c>
      <c r="K4334" s="19" t="s">
        <v>185</v>
      </c>
      <c r="L4334" s="19">
        <v>1</v>
      </c>
      <c r="O4334" s="19">
        <v>1400</v>
      </c>
      <c r="P4334" s="229">
        <v>45632.36141203704</v>
      </c>
      <c r="Q4334" s="19">
        <v>1.4</v>
      </c>
      <c r="R4334" s="19" t="s">
        <v>43</v>
      </c>
      <c r="S4334" s="62" t="s">
        <v>299</v>
      </c>
    </row>
    <row r="4335" spans="1:19" x14ac:dyDescent="0.25">
      <c r="A4335" s="62" t="s">
        <v>299</v>
      </c>
      <c r="B4335" s="19">
        <v>38946275</v>
      </c>
      <c r="C4335" s="19" t="s">
        <v>7592</v>
      </c>
      <c r="D4335" s="19">
        <v>377308</v>
      </c>
      <c r="E4335" s="19">
        <v>4595714</v>
      </c>
      <c r="F4335" s="19">
        <v>5</v>
      </c>
      <c r="G4335" s="36">
        <v>45632</v>
      </c>
      <c r="H4335" s="19">
        <v>1</v>
      </c>
      <c r="I4335" s="19">
        <v>0</v>
      </c>
      <c r="J4335" s="19">
        <v>0</v>
      </c>
      <c r="L4335" s="19">
        <v>1</v>
      </c>
      <c r="M4335" s="19">
        <v>4010427</v>
      </c>
      <c r="N4335" s="19" t="s">
        <v>215</v>
      </c>
      <c r="O4335" s="19">
        <v>9777</v>
      </c>
      <c r="P4335" s="229">
        <v>45632.361527777779</v>
      </c>
      <c r="Q4335" s="19">
        <v>9.7769999999999992</v>
      </c>
      <c r="R4335" s="19" t="s">
        <v>43</v>
      </c>
      <c r="S4335" s="62" t="s">
        <v>299</v>
      </c>
    </row>
    <row r="4336" spans="1:19" x14ac:dyDescent="0.25">
      <c r="A4336" s="62" t="s">
        <v>299</v>
      </c>
      <c r="B4336" s="19">
        <v>38946275</v>
      </c>
      <c r="C4336" s="19" t="s">
        <v>7592</v>
      </c>
      <c r="D4336" s="19">
        <v>377308</v>
      </c>
      <c r="E4336" s="19">
        <v>4595714</v>
      </c>
      <c r="F4336" s="19">
        <v>6</v>
      </c>
      <c r="G4336" s="36">
        <v>45632</v>
      </c>
      <c r="H4336" s="19">
        <v>0</v>
      </c>
      <c r="I4336" s="19">
        <v>0</v>
      </c>
      <c r="J4336" s="19">
        <v>1938</v>
      </c>
      <c r="K4336" s="19" t="s">
        <v>163</v>
      </c>
      <c r="L4336" s="19">
        <v>1</v>
      </c>
      <c r="M4336" s="19">
        <v>4010427</v>
      </c>
      <c r="N4336" s="19" t="s">
        <v>215</v>
      </c>
      <c r="O4336" s="19">
        <v>15663</v>
      </c>
      <c r="P4336" s="229">
        <v>45632.361701388887</v>
      </c>
      <c r="Q4336" s="19">
        <v>15.663</v>
      </c>
      <c r="R4336" s="19" t="s">
        <v>43</v>
      </c>
      <c r="S4336" s="62" t="s">
        <v>299</v>
      </c>
    </row>
    <row r="4337" spans="1:19" x14ac:dyDescent="0.25">
      <c r="A4337" s="62" t="s">
        <v>299</v>
      </c>
      <c r="B4337" s="19">
        <v>38946275</v>
      </c>
      <c r="C4337" s="19" t="s">
        <v>7592</v>
      </c>
      <c r="D4337" s="19">
        <v>377308</v>
      </c>
      <c r="E4337" s="19">
        <v>4595714</v>
      </c>
      <c r="F4337" s="19">
        <v>7</v>
      </c>
      <c r="G4337" s="36">
        <v>45632</v>
      </c>
      <c r="H4337" s="19">
        <v>0</v>
      </c>
      <c r="I4337" s="19">
        <v>1</v>
      </c>
      <c r="J4337" s="19">
        <v>0</v>
      </c>
      <c r="L4337" s="19">
        <v>1</v>
      </c>
      <c r="O4337" s="19">
        <v>3480760</v>
      </c>
      <c r="P4337" s="229">
        <v>45632.401990740742</v>
      </c>
      <c r="Q4337" s="19">
        <v>3480.76</v>
      </c>
      <c r="R4337" s="19" t="s">
        <v>43</v>
      </c>
      <c r="S4337" s="62" t="s">
        <v>299</v>
      </c>
    </row>
    <row r="4338" spans="1:19" x14ac:dyDescent="0.25">
      <c r="A4338" s="62" t="s">
        <v>299</v>
      </c>
      <c r="B4338" s="19">
        <v>38946275</v>
      </c>
      <c r="C4338" s="19" t="s">
        <v>7592</v>
      </c>
      <c r="D4338" s="19">
        <v>377308</v>
      </c>
      <c r="E4338" s="19">
        <v>4595714</v>
      </c>
      <c r="F4338" s="19">
        <v>8</v>
      </c>
      <c r="G4338" s="36">
        <v>45632</v>
      </c>
      <c r="H4338" s="19">
        <v>0</v>
      </c>
      <c r="I4338" s="19">
        <v>0</v>
      </c>
      <c r="J4338" s="19">
        <v>-3</v>
      </c>
      <c r="K4338" s="19" t="s">
        <v>185</v>
      </c>
      <c r="L4338" s="19">
        <v>1</v>
      </c>
      <c r="O4338" s="19">
        <v>1397</v>
      </c>
      <c r="P4338" s="229">
        <v>45632.402013888888</v>
      </c>
      <c r="Q4338" s="19">
        <v>1.397</v>
      </c>
      <c r="R4338" s="19" t="s">
        <v>43</v>
      </c>
      <c r="S4338" s="62" t="s">
        <v>299</v>
      </c>
    </row>
    <row r="4339" spans="1:19" x14ac:dyDescent="0.25">
      <c r="A4339" s="62" t="s">
        <v>299</v>
      </c>
      <c r="B4339" s="19">
        <v>38946275</v>
      </c>
      <c r="C4339" s="19" t="s">
        <v>7592</v>
      </c>
      <c r="D4339" s="19">
        <v>377308</v>
      </c>
      <c r="E4339" s="19">
        <v>4595714</v>
      </c>
      <c r="F4339" s="19">
        <v>9</v>
      </c>
      <c r="G4339" s="36">
        <v>45632</v>
      </c>
      <c r="H4339" s="19">
        <v>1</v>
      </c>
      <c r="I4339" s="19">
        <v>0</v>
      </c>
      <c r="J4339" s="19">
        <v>0</v>
      </c>
      <c r="L4339" s="19">
        <v>1</v>
      </c>
      <c r="M4339" s="19">
        <v>4010427</v>
      </c>
      <c r="N4339" s="19" t="s">
        <v>215</v>
      </c>
      <c r="O4339" s="19">
        <v>43727</v>
      </c>
      <c r="P4339" s="229">
        <v>45632.402511574073</v>
      </c>
      <c r="Q4339" s="19">
        <v>43.726999999999997</v>
      </c>
      <c r="R4339" s="19" t="s">
        <v>43</v>
      </c>
      <c r="S4339" s="62" t="s">
        <v>299</v>
      </c>
    </row>
    <row r="4340" spans="1:19" x14ac:dyDescent="0.25">
      <c r="A4340" s="62" t="s">
        <v>299</v>
      </c>
      <c r="B4340" s="19">
        <v>38946275</v>
      </c>
      <c r="C4340" s="19" t="s">
        <v>7592</v>
      </c>
      <c r="D4340" s="19">
        <v>377308</v>
      </c>
      <c r="E4340" s="19">
        <v>4595714</v>
      </c>
      <c r="F4340" s="19">
        <v>10</v>
      </c>
      <c r="G4340" s="36">
        <v>45632</v>
      </c>
      <c r="H4340" s="19">
        <v>0</v>
      </c>
      <c r="I4340" s="19">
        <v>0</v>
      </c>
      <c r="J4340" s="19">
        <v>1938</v>
      </c>
      <c r="K4340" s="19" t="s">
        <v>163</v>
      </c>
      <c r="L4340" s="19">
        <v>1</v>
      </c>
      <c r="M4340" s="19">
        <v>4010427</v>
      </c>
      <c r="N4340" s="19" t="s">
        <v>215</v>
      </c>
      <c r="O4340" s="19">
        <v>23296</v>
      </c>
      <c r="P4340" s="229">
        <v>45632.402789351851</v>
      </c>
      <c r="Q4340" s="19">
        <v>23.295999999999999</v>
      </c>
      <c r="R4340" s="19" t="s">
        <v>43</v>
      </c>
      <c r="S4340" s="62" t="s">
        <v>299</v>
      </c>
    </row>
    <row r="4341" spans="1:19" x14ac:dyDescent="0.25">
      <c r="A4341" s="62" t="s">
        <v>299</v>
      </c>
      <c r="B4341" s="19">
        <v>38946275</v>
      </c>
      <c r="C4341" s="19" t="s">
        <v>7592</v>
      </c>
      <c r="D4341" s="19">
        <v>377308</v>
      </c>
      <c r="E4341" s="19">
        <v>4595714</v>
      </c>
      <c r="F4341" s="19">
        <v>11</v>
      </c>
      <c r="G4341" s="36">
        <v>45632</v>
      </c>
      <c r="H4341" s="19">
        <v>0</v>
      </c>
      <c r="I4341" s="19">
        <v>1</v>
      </c>
      <c r="J4341" s="19">
        <v>0</v>
      </c>
      <c r="L4341" s="19">
        <v>1</v>
      </c>
      <c r="O4341" s="19">
        <v>50227</v>
      </c>
      <c r="P4341" s="229">
        <v>45632.403368055559</v>
      </c>
      <c r="Q4341" s="19">
        <v>50.226999999999997</v>
      </c>
      <c r="R4341" s="19" t="s">
        <v>43</v>
      </c>
      <c r="S4341" s="62" t="s">
        <v>299</v>
      </c>
    </row>
    <row r="4342" spans="1:19" x14ac:dyDescent="0.25">
      <c r="A4342" s="62" t="s">
        <v>299</v>
      </c>
      <c r="B4342" s="19">
        <v>38946275</v>
      </c>
      <c r="C4342" s="19" t="s">
        <v>7592</v>
      </c>
      <c r="D4342" s="19">
        <v>377308</v>
      </c>
      <c r="E4342" s="19">
        <v>4595714</v>
      </c>
      <c r="F4342" s="19">
        <v>12</v>
      </c>
      <c r="G4342" s="36">
        <v>45632</v>
      </c>
      <c r="H4342" s="19">
        <v>0</v>
      </c>
      <c r="I4342" s="19">
        <v>0</v>
      </c>
      <c r="J4342" s="19">
        <v>0</v>
      </c>
      <c r="L4342" s="19">
        <v>2</v>
      </c>
      <c r="O4342" s="19">
        <v>0</v>
      </c>
      <c r="P4342" s="229">
        <v>45632.403368055559</v>
      </c>
      <c r="Q4342" s="19">
        <v>0</v>
      </c>
      <c r="R4342" s="19" t="s">
        <v>43</v>
      </c>
      <c r="S4342" s="62" t="s">
        <v>299</v>
      </c>
    </row>
    <row r="4343" spans="1:19" x14ac:dyDescent="0.25">
      <c r="A4343" s="62" t="s">
        <v>299</v>
      </c>
      <c r="B4343" s="19">
        <v>38946275</v>
      </c>
      <c r="C4343" s="19" t="s">
        <v>7592</v>
      </c>
      <c r="D4343" s="19">
        <v>377308</v>
      </c>
      <c r="E4343" s="19">
        <v>4595714</v>
      </c>
      <c r="F4343" s="19">
        <v>1</v>
      </c>
      <c r="G4343" s="36">
        <v>45632</v>
      </c>
      <c r="H4343" s="19">
        <v>0</v>
      </c>
      <c r="I4343" s="19">
        <v>0</v>
      </c>
      <c r="J4343" s="19">
        <v>0</v>
      </c>
      <c r="L4343" s="19">
        <v>0</v>
      </c>
      <c r="O4343" s="19">
        <v>17</v>
      </c>
      <c r="P4343" s="229">
        <v>45632.405659722222</v>
      </c>
      <c r="Q4343" s="19">
        <v>1.7000000000000001E-2</v>
      </c>
      <c r="R4343" s="19" t="s">
        <v>43</v>
      </c>
      <c r="S4343" s="62" t="s">
        <v>299</v>
      </c>
    </row>
    <row r="4344" spans="1:19" x14ac:dyDescent="0.25">
      <c r="A4344" s="62" t="s">
        <v>299</v>
      </c>
      <c r="B4344" s="19">
        <v>38946275</v>
      </c>
      <c r="C4344" s="19" t="s">
        <v>7592</v>
      </c>
      <c r="D4344" s="19">
        <v>377308</v>
      </c>
      <c r="E4344" s="19">
        <v>4595714</v>
      </c>
      <c r="F4344" s="19">
        <v>2</v>
      </c>
      <c r="G4344" s="36">
        <v>45632</v>
      </c>
      <c r="H4344" s="19">
        <v>0</v>
      </c>
      <c r="I4344" s="19">
        <v>0</v>
      </c>
      <c r="J4344" s="19">
        <v>0</v>
      </c>
      <c r="L4344" s="19">
        <v>1</v>
      </c>
      <c r="O4344" s="19">
        <v>6523</v>
      </c>
      <c r="P4344" s="229">
        <v>45632.405740740738</v>
      </c>
      <c r="Q4344" s="19">
        <v>6.5229999999999997</v>
      </c>
      <c r="R4344" s="19" t="s">
        <v>43</v>
      </c>
      <c r="S4344" s="62" t="s">
        <v>299</v>
      </c>
    </row>
    <row r="4345" spans="1:19" x14ac:dyDescent="0.25">
      <c r="A4345" s="62" t="s">
        <v>299</v>
      </c>
      <c r="B4345" s="19">
        <v>38946275</v>
      </c>
      <c r="C4345" s="19" t="s">
        <v>7592</v>
      </c>
      <c r="D4345" s="19">
        <v>377308</v>
      </c>
      <c r="E4345" s="19">
        <v>4595714</v>
      </c>
      <c r="F4345" s="19">
        <v>3</v>
      </c>
      <c r="G4345" s="36">
        <v>45632</v>
      </c>
      <c r="H4345" s="19">
        <v>0</v>
      </c>
      <c r="I4345" s="19">
        <v>1</v>
      </c>
      <c r="J4345" s="19">
        <v>0</v>
      </c>
      <c r="L4345" s="19">
        <v>1</v>
      </c>
      <c r="O4345" s="19">
        <v>1092850</v>
      </c>
      <c r="P4345" s="229">
        <v>45632.418379629627</v>
      </c>
      <c r="Q4345" s="19">
        <v>1092.8499999999999</v>
      </c>
      <c r="R4345" s="19" t="s">
        <v>43</v>
      </c>
      <c r="S4345" s="62" t="s">
        <v>299</v>
      </c>
    </row>
    <row r="4346" spans="1:19" x14ac:dyDescent="0.25">
      <c r="A4346" s="62" t="s">
        <v>299</v>
      </c>
      <c r="B4346" s="19">
        <v>38946275</v>
      </c>
      <c r="C4346" s="19" t="s">
        <v>7592</v>
      </c>
      <c r="D4346" s="19">
        <v>377308</v>
      </c>
      <c r="E4346" s="19">
        <v>4595714</v>
      </c>
      <c r="F4346" s="19">
        <v>4</v>
      </c>
      <c r="G4346" s="36">
        <v>45632</v>
      </c>
      <c r="H4346" s="19">
        <v>0</v>
      </c>
      <c r="I4346" s="19">
        <v>0</v>
      </c>
      <c r="J4346" s="19">
        <v>-3</v>
      </c>
      <c r="K4346" s="19" t="s">
        <v>185</v>
      </c>
      <c r="L4346" s="19">
        <v>1</v>
      </c>
      <c r="O4346" s="19">
        <v>5177</v>
      </c>
      <c r="P4346" s="229">
        <v>45632.418449074074</v>
      </c>
      <c r="Q4346" s="19">
        <v>5.1769999999999996</v>
      </c>
      <c r="R4346" s="19" t="s">
        <v>43</v>
      </c>
      <c r="S4346" s="62" t="s">
        <v>299</v>
      </c>
    </row>
    <row r="4347" spans="1:19" x14ac:dyDescent="0.25">
      <c r="A4347" s="62" t="s">
        <v>299</v>
      </c>
      <c r="B4347" s="19">
        <v>38946275</v>
      </c>
      <c r="C4347" s="19" t="s">
        <v>7592</v>
      </c>
      <c r="D4347" s="19">
        <v>377308</v>
      </c>
      <c r="E4347" s="19">
        <v>4595714</v>
      </c>
      <c r="F4347" s="19">
        <v>5</v>
      </c>
      <c r="G4347" s="36">
        <v>45632</v>
      </c>
      <c r="H4347" s="19">
        <v>1</v>
      </c>
      <c r="I4347" s="19">
        <v>0</v>
      </c>
      <c r="J4347" s="19">
        <v>0</v>
      </c>
      <c r="L4347" s="19">
        <v>1</v>
      </c>
      <c r="M4347" s="19">
        <v>4010427</v>
      </c>
      <c r="N4347" s="19" t="s">
        <v>215</v>
      </c>
      <c r="O4347" s="19">
        <v>74077</v>
      </c>
      <c r="P4347" s="229">
        <v>45632.419305555559</v>
      </c>
      <c r="Q4347" s="19">
        <v>74.076999999999998</v>
      </c>
      <c r="R4347" s="19" t="s">
        <v>43</v>
      </c>
      <c r="S4347" s="62" t="s">
        <v>299</v>
      </c>
    </row>
    <row r="4348" spans="1:19" x14ac:dyDescent="0.25">
      <c r="A4348" s="62" t="s">
        <v>299</v>
      </c>
      <c r="B4348" s="19">
        <v>38946275</v>
      </c>
      <c r="C4348" s="19" t="s">
        <v>7592</v>
      </c>
      <c r="D4348" s="19">
        <v>377308</v>
      </c>
      <c r="E4348" s="19">
        <v>4595714</v>
      </c>
      <c r="F4348" s="19">
        <v>6</v>
      </c>
      <c r="G4348" s="36">
        <v>45632</v>
      </c>
      <c r="H4348" s="19">
        <v>0</v>
      </c>
      <c r="I4348" s="19">
        <v>0</v>
      </c>
      <c r="J4348" s="19">
        <v>1938</v>
      </c>
      <c r="K4348" s="19" t="s">
        <v>163</v>
      </c>
      <c r="L4348" s="19">
        <v>1</v>
      </c>
      <c r="M4348" s="19">
        <v>4010427</v>
      </c>
      <c r="N4348" s="19" t="s">
        <v>215</v>
      </c>
      <c r="O4348" s="19">
        <v>8950</v>
      </c>
      <c r="P4348" s="229">
        <v>45632.419409722221</v>
      </c>
      <c r="Q4348" s="19">
        <v>8.9499999999999993</v>
      </c>
      <c r="R4348" s="19" t="s">
        <v>43</v>
      </c>
      <c r="S4348" s="62" t="s">
        <v>299</v>
      </c>
    </row>
    <row r="4349" spans="1:19" x14ac:dyDescent="0.25">
      <c r="A4349" s="62" t="s">
        <v>299</v>
      </c>
      <c r="B4349" s="19">
        <v>38946275</v>
      </c>
      <c r="C4349" s="19" t="s">
        <v>7592</v>
      </c>
      <c r="D4349" s="19">
        <v>377308</v>
      </c>
      <c r="E4349" s="19">
        <v>4595714</v>
      </c>
      <c r="F4349" s="19">
        <v>7</v>
      </c>
      <c r="G4349" s="36">
        <v>45632</v>
      </c>
      <c r="H4349" s="19">
        <v>0</v>
      </c>
      <c r="I4349" s="19">
        <v>1</v>
      </c>
      <c r="J4349" s="19">
        <v>0</v>
      </c>
      <c r="L4349" s="19">
        <v>1</v>
      </c>
      <c r="O4349" s="19">
        <v>778060</v>
      </c>
      <c r="P4349" s="229">
        <v>45632.428414351853</v>
      </c>
      <c r="Q4349" s="19">
        <v>778.06</v>
      </c>
      <c r="R4349" s="19" t="s">
        <v>43</v>
      </c>
      <c r="S4349" s="62" t="s">
        <v>299</v>
      </c>
    </row>
    <row r="4350" spans="1:19" x14ac:dyDescent="0.25">
      <c r="A4350" s="62" t="s">
        <v>299</v>
      </c>
      <c r="B4350" s="19">
        <v>38946275</v>
      </c>
      <c r="C4350" s="19" t="s">
        <v>7592</v>
      </c>
      <c r="D4350" s="19">
        <v>377308</v>
      </c>
      <c r="E4350" s="19">
        <v>4595714</v>
      </c>
      <c r="F4350" s="19">
        <v>8</v>
      </c>
      <c r="G4350" s="36">
        <v>45632</v>
      </c>
      <c r="H4350" s="19">
        <v>0</v>
      </c>
      <c r="I4350" s="19">
        <v>0</v>
      </c>
      <c r="J4350" s="19">
        <v>-3</v>
      </c>
      <c r="K4350" s="19" t="s">
        <v>185</v>
      </c>
      <c r="L4350" s="19">
        <v>1</v>
      </c>
      <c r="O4350" s="19">
        <v>6640</v>
      </c>
      <c r="P4350" s="229">
        <v>45632.428483796299</v>
      </c>
      <c r="Q4350" s="19">
        <v>6.64</v>
      </c>
      <c r="R4350" s="19" t="s">
        <v>43</v>
      </c>
      <c r="S4350" s="62" t="s">
        <v>299</v>
      </c>
    </row>
    <row r="4351" spans="1:19" x14ac:dyDescent="0.25">
      <c r="A4351" s="62" t="s">
        <v>299</v>
      </c>
      <c r="B4351" s="19">
        <v>38946275</v>
      </c>
      <c r="C4351" s="19" t="s">
        <v>7592</v>
      </c>
      <c r="D4351" s="19">
        <v>377308</v>
      </c>
      <c r="E4351" s="19">
        <v>4595714</v>
      </c>
      <c r="F4351" s="19">
        <v>9</v>
      </c>
      <c r="G4351" s="36">
        <v>45632</v>
      </c>
      <c r="H4351" s="19">
        <v>1</v>
      </c>
      <c r="I4351" s="19">
        <v>0</v>
      </c>
      <c r="J4351" s="19">
        <v>0</v>
      </c>
      <c r="L4351" s="19">
        <v>1</v>
      </c>
      <c r="M4351" s="19">
        <v>4010427</v>
      </c>
      <c r="N4351" s="19" t="s">
        <v>215</v>
      </c>
      <c r="O4351" s="19">
        <v>213660</v>
      </c>
      <c r="P4351" s="229">
        <v>45632.430960648147</v>
      </c>
      <c r="Q4351" s="19">
        <v>213.66</v>
      </c>
      <c r="R4351" s="19" t="s">
        <v>43</v>
      </c>
      <c r="S4351" s="62" t="s">
        <v>299</v>
      </c>
    </row>
    <row r="4352" spans="1:19" x14ac:dyDescent="0.25">
      <c r="A4352" s="62" t="s">
        <v>299</v>
      </c>
      <c r="B4352" s="19">
        <v>38946275</v>
      </c>
      <c r="C4352" s="19" t="s">
        <v>7592</v>
      </c>
      <c r="D4352" s="19">
        <v>377308</v>
      </c>
      <c r="E4352" s="19">
        <v>4595714</v>
      </c>
      <c r="F4352" s="19">
        <v>10</v>
      </c>
      <c r="G4352" s="36">
        <v>45632</v>
      </c>
      <c r="H4352" s="19">
        <v>0</v>
      </c>
      <c r="I4352" s="19">
        <v>0</v>
      </c>
      <c r="J4352" s="19">
        <v>1938</v>
      </c>
      <c r="K4352" s="19" t="s">
        <v>163</v>
      </c>
      <c r="L4352" s="19">
        <v>1</v>
      </c>
      <c r="M4352" s="19">
        <v>4010427</v>
      </c>
      <c r="N4352" s="19" t="s">
        <v>215</v>
      </c>
      <c r="O4352" s="19">
        <v>10773</v>
      </c>
      <c r="P4352" s="229">
        <v>45632.431087962963</v>
      </c>
      <c r="Q4352" s="19">
        <v>10.773</v>
      </c>
      <c r="R4352" s="19" t="s">
        <v>43</v>
      </c>
      <c r="S4352" s="62" t="s">
        <v>299</v>
      </c>
    </row>
    <row r="4353" spans="1:19" x14ac:dyDescent="0.25">
      <c r="A4353" s="62" t="s">
        <v>299</v>
      </c>
      <c r="B4353" s="19">
        <v>38946275</v>
      </c>
      <c r="C4353" s="19" t="s">
        <v>7592</v>
      </c>
      <c r="D4353" s="19">
        <v>377308</v>
      </c>
      <c r="E4353" s="19">
        <v>4595714</v>
      </c>
      <c r="F4353" s="19">
        <v>11</v>
      </c>
      <c r="G4353" s="36">
        <v>45632</v>
      </c>
      <c r="H4353" s="19">
        <v>0</v>
      </c>
      <c r="I4353" s="19">
        <v>1</v>
      </c>
      <c r="J4353" s="19">
        <v>0</v>
      </c>
      <c r="L4353" s="19">
        <v>1</v>
      </c>
      <c r="O4353" s="19">
        <v>1314943</v>
      </c>
      <c r="P4353" s="229">
        <v>45632.44630787037</v>
      </c>
      <c r="Q4353" s="19">
        <v>1314.943</v>
      </c>
      <c r="R4353" s="19" t="s">
        <v>43</v>
      </c>
      <c r="S4353" s="62" t="s">
        <v>299</v>
      </c>
    </row>
    <row r="4354" spans="1:19" x14ac:dyDescent="0.25">
      <c r="A4354" s="62" t="s">
        <v>299</v>
      </c>
      <c r="B4354" s="19">
        <v>38946275</v>
      </c>
      <c r="C4354" s="19" t="s">
        <v>7592</v>
      </c>
      <c r="D4354" s="19">
        <v>377308</v>
      </c>
      <c r="E4354" s="19">
        <v>4595714</v>
      </c>
      <c r="F4354" s="19">
        <v>12</v>
      </c>
      <c r="G4354" s="36">
        <v>45632</v>
      </c>
      <c r="H4354" s="19">
        <v>0</v>
      </c>
      <c r="I4354" s="19">
        <v>0</v>
      </c>
      <c r="J4354" s="19">
        <v>1934</v>
      </c>
      <c r="K4354" s="19" t="s">
        <v>160</v>
      </c>
      <c r="L4354" s="19">
        <v>1</v>
      </c>
      <c r="O4354" s="19">
        <v>991470</v>
      </c>
      <c r="P4354" s="229">
        <v>45632.457777777781</v>
      </c>
      <c r="Q4354" s="19">
        <v>991.47</v>
      </c>
      <c r="R4354" s="19" t="s">
        <v>43</v>
      </c>
      <c r="S4354" s="62" t="s">
        <v>299</v>
      </c>
    </row>
    <row r="4355" spans="1:19" x14ac:dyDescent="0.25">
      <c r="A4355" s="62" t="s">
        <v>299</v>
      </c>
      <c r="B4355" s="19">
        <v>38946275</v>
      </c>
      <c r="C4355" s="19" t="s">
        <v>7592</v>
      </c>
      <c r="D4355" s="19">
        <v>377308</v>
      </c>
      <c r="E4355" s="19">
        <v>4595714</v>
      </c>
      <c r="F4355" s="19">
        <v>13</v>
      </c>
      <c r="G4355" s="36">
        <v>45632</v>
      </c>
      <c r="H4355" s="19">
        <v>0</v>
      </c>
      <c r="I4355" s="19">
        <v>1</v>
      </c>
      <c r="J4355" s="19">
        <v>0</v>
      </c>
      <c r="L4355" s="19">
        <v>1</v>
      </c>
      <c r="O4355" s="19">
        <v>2180104</v>
      </c>
      <c r="P4355" s="229">
        <v>45632.48300925926</v>
      </c>
      <c r="Q4355" s="19">
        <v>2180.1039999999998</v>
      </c>
      <c r="R4355" s="19" t="s">
        <v>43</v>
      </c>
      <c r="S4355" s="62" t="s">
        <v>299</v>
      </c>
    </row>
    <row r="4356" spans="1:19" x14ac:dyDescent="0.25">
      <c r="A4356" s="62" t="s">
        <v>299</v>
      </c>
      <c r="B4356" s="19">
        <v>38946275</v>
      </c>
      <c r="C4356" s="19" t="s">
        <v>7592</v>
      </c>
      <c r="D4356" s="19">
        <v>377308</v>
      </c>
      <c r="E4356" s="19">
        <v>4595714</v>
      </c>
      <c r="F4356" s="19">
        <v>14</v>
      </c>
      <c r="G4356" s="36">
        <v>45632</v>
      </c>
      <c r="H4356" s="19">
        <v>0</v>
      </c>
      <c r="I4356" s="19">
        <v>0</v>
      </c>
      <c r="J4356" s="19">
        <v>-3</v>
      </c>
      <c r="K4356" s="19" t="s">
        <v>185</v>
      </c>
      <c r="L4356" s="19">
        <v>1</v>
      </c>
      <c r="O4356" s="19">
        <v>8103</v>
      </c>
      <c r="P4356" s="229">
        <v>45632.483101851853</v>
      </c>
      <c r="Q4356" s="19">
        <v>8.1029999999999998</v>
      </c>
      <c r="R4356" s="19" t="s">
        <v>43</v>
      </c>
      <c r="S4356" s="62" t="s">
        <v>299</v>
      </c>
    </row>
    <row r="4357" spans="1:19" x14ac:dyDescent="0.25">
      <c r="A4357" s="62" t="s">
        <v>299</v>
      </c>
      <c r="B4357" s="19">
        <v>38946275</v>
      </c>
      <c r="C4357" s="19" t="s">
        <v>7592</v>
      </c>
      <c r="D4357" s="19">
        <v>377308</v>
      </c>
      <c r="E4357" s="19">
        <v>4595714</v>
      </c>
      <c r="F4357" s="19">
        <v>15</v>
      </c>
      <c r="G4357" s="36">
        <v>45632</v>
      </c>
      <c r="H4357" s="19">
        <v>1</v>
      </c>
      <c r="I4357" s="19">
        <v>0</v>
      </c>
      <c r="J4357" s="19">
        <v>0</v>
      </c>
      <c r="L4357" s="19">
        <v>1</v>
      </c>
      <c r="M4357" s="19">
        <v>4010427</v>
      </c>
      <c r="N4357" s="19" t="s">
        <v>215</v>
      </c>
      <c r="O4357" s="19">
        <v>172880</v>
      </c>
      <c r="P4357" s="229">
        <v>45632.48510416667</v>
      </c>
      <c r="Q4357" s="19">
        <v>172.88</v>
      </c>
      <c r="R4357" s="19" t="s">
        <v>43</v>
      </c>
      <c r="S4357" s="62" t="s">
        <v>299</v>
      </c>
    </row>
    <row r="4358" spans="1:19" x14ac:dyDescent="0.25">
      <c r="A4358" s="62" t="s">
        <v>299</v>
      </c>
      <c r="B4358" s="19">
        <v>38946275</v>
      </c>
      <c r="C4358" s="19" t="s">
        <v>7592</v>
      </c>
      <c r="D4358" s="19">
        <v>377308</v>
      </c>
      <c r="E4358" s="19">
        <v>4595714</v>
      </c>
      <c r="F4358" s="19">
        <v>16</v>
      </c>
      <c r="G4358" s="36">
        <v>45632</v>
      </c>
      <c r="H4358" s="19">
        <v>0</v>
      </c>
      <c r="I4358" s="19">
        <v>0</v>
      </c>
      <c r="J4358" s="19">
        <v>1938</v>
      </c>
      <c r="K4358" s="19" t="s">
        <v>163</v>
      </c>
      <c r="L4358" s="19">
        <v>1</v>
      </c>
      <c r="M4358" s="19">
        <v>4010427</v>
      </c>
      <c r="N4358" s="19" t="s">
        <v>215</v>
      </c>
      <c r="O4358" s="19">
        <v>5307</v>
      </c>
      <c r="P4358" s="229">
        <v>45632.485173611109</v>
      </c>
      <c r="Q4358" s="19">
        <v>5.3070000000000004</v>
      </c>
      <c r="R4358" s="19" t="s">
        <v>43</v>
      </c>
      <c r="S4358" s="62" t="s">
        <v>299</v>
      </c>
    </row>
    <row r="4359" spans="1:19" x14ac:dyDescent="0.25">
      <c r="A4359" s="62" t="s">
        <v>299</v>
      </c>
      <c r="B4359" s="19">
        <v>38946275</v>
      </c>
      <c r="C4359" s="19" t="s">
        <v>7592</v>
      </c>
      <c r="D4359" s="19">
        <v>377308</v>
      </c>
      <c r="E4359" s="19">
        <v>4595714</v>
      </c>
      <c r="F4359" s="19">
        <v>17</v>
      </c>
      <c r="G4359" s="36">
        <v>45632</v>
      </c>
      <c r="H4359" s="19">
        <v>0</v>
      </c>
      <c r="I4359" s="19">
        <v>1</v>
      </c>
      <c r="J4359" s="19">
        <v>0</v>
      </c>
      <c r="L4359" s="19">
        <v>1</v>
      </c>
      <c r="O4359" s="19">
        <v>2103500</v>
      </c>
      <c r="P4359" s="229">
        <v>45632.509513888886</v>
      </c>
      <c r="Q4359" s="19">
        <v>2103.5</v>
      </c>
      <c r="R4359" s="19" t="s">
        <v>43</v>
      </c>
      <c r="S4359" s="62" t="s">
        <v>299</v>
      </c>
    </row>
    <row r="4360" spans="1:19" x14ac:dyDescent="0.25">
      <c r="A4360" s="62" t="s">
        <v>299</v>
      </c>
      <c r="B4360" s="19">
        <v>38946275</v>
      </c>
      <c r="C4360" s="19" t="s">
        <v>7592</v>
      </c>
      <c r="D4360" s="19">
        <v>377308</v>
      </c>
      <c r="E4360" s="19">
        <v>4595714</v>
      </c>
      <c r="F4360" s="19">
        <v>18</v>
      </c>
      <c r="G4360" s="36">
        <v>45632</v>
      </c>
      <c r="H4360" s="19">
        <v>1</v>
      </c>
      <c r="I4360" s="19">
        <v>0</v>
      </c>
      <c r="J4360" s="19">
        <v>0</v>
      </c>
      <c r="L4360" s="19">
        <v>1</v>
      </c>
      <c r="M4360" s="19">
        <v>431941</v>
      </c>
      <c r="N4360" s="19" t="s">
        <v>214</v>
      </c>
      <c r="O4360" s="19">
        <v>958730</v>
      </c>
      <c r="P4360" s="229">
        <v>45632.520613425928</v>
      </c>
      <c r="Q4360" s="19">
        <v>958.73</v>
      </c>
      <c r="R4360" s="19" t="s">
        <v>43</v>
      </c>
      <c r="S4360" s="62" t="s">
        <v>299</v>
      </c>
    </row>
    <row r="4361" spans="1:19" x14ac:dyDescent="0.25">
      <c r="A4361" s="62" t="s">
        <v>299</v>
      </c>
      <c r="B4361" s="19">
        <v>38946275</v>
      </c>
      <c r="C4361" s="19" t="s">
        <v>7592</v>
      </c>
      <c r="D4361" s="19">
        <v>377308</v>
      </c>
      <c r="E4361" s="19">
        <v>4595714</v>
      </c>
      <c r="F4361" s="19">
        <v>19</v>
      </c>
      <c r="G4361" s="36">
        <v>45632</v>
      </c>
      <c r="H4361" s="19">
        <v>0</v>
      </c>
      <c r="I4361" s="19">
        <v>0</v>
      </c>
      <c r="J4361" s="19">
        <v>1938</v>
      </c>
      <c r="K4361" s="19" t="s">
        <v>163</v>
      </c>
      <c r="L4361" s="19">
        <v>1</v>
      </c>
      <c r="M4361" s="19">
        <v>431941</v>
      </c>
      <c r="N4361" s="19" t="s">
        <v>214</v>
      </c>
      <c r="O4361" s="19">
        <v>8780</v>
      </c>
      <c r="P4361" s="229">
        <v>45632.52071759259</v>
      </c>
      <c r="Q4361" s="19">
        <v>8.7799999999999994</v>
      </c>
      <c r="R4361" s="19" t="s">
        <v>43</v>
      </c>
      <c r="S4361" s="62" t="s">
        <v>299</v>
      </c>
    </row>
    <row r="4362" spans="1:19" x14ac:dyDescent="0.25">
      <c r="A4362" s="62" t="s">
        <v>299</v>
      </c>
      <c r="B4362" s="19">
        <v>38946275</v>
      </c>
      <c r="C4362" s="19" t="s">
        <v>7592</v>
      </c>
      <c r="D4362" s="19">
        <v>377308</v>
      </c>
      <c r="E4362" s="19">
        <v>4595714</v>
      </c>
      <c r="F4362" s="19">
        <v>20</v>
      </c>
      <c r="G4362" s="36">
        <v>45632</v>
      </c>
      <c r="H4362" s="19">
        <v>0</v>
      </c>
      <c r="I4362" s="19">
        <v>1</v>
      </c>
      <c r="J4362" s="19">
        <v>0</v>
      </c>
      <c r="L4362" s="19">
        <v>1</v>
      </c>
      <c r="O4362" s="19">
        <v>1323970</v>
      </c>
      <c r="P4362" s="229">
        <v>45632.536041666666</v>
      </c>
      <c r="Q4362" s="19">
        <v>1323.97</v>
      </c>
      <c r="R4362" s="19" t="s">
        <v>43</v>
      </c>
      <c r="S4362" s="62" t="s">
        <v>299</v>
      </c>
    </row>
    <row r="4363" spans="1:19" x14ac:dyDescent="0.25">
      <c r="A4363" s="62" t="s">
        <v>299</v>
      </c>
      <c r="B4363" s="19">
        <v>38946275</v>
      </c>
      <c r="C4363" s="19" t="s">
        <v>7592</v>
      </c>
      <c r="D4363" s="19">
        <v>377308</v>
      </c>
      <c r="E4363" s="19">
        <v>4595714</v>
      </c>
      <c r="F4363" s="19">
        <v>21</v>
      </c>
      <c r="G4363" s="36">
        <v>45632</v>
      </c>
      <c r="H4363" s="19">
        <v>1</v>
      </c>
      <c r="I4363" s="19">
        <v>0</v>
      </c>
      <c r="J4363" s="19">
        <v>0</v>
      </c>
      <c r="L4363" s="19">
        <v>1</v>
      </c>
      <c r="M4363" s="19">
        <v>431941</v>
      </c>
      <c r="N4363" s="19" t="s">
        <v>214</v>
      </c>
      <c r="O4363" s="19">
        <v>954803</v>
      </c>
      <c r="P4363" s="229">
        <v>45632.547083333331</v>
      </c>
      <c r="Q4363" s="19">
        <v>954.803</v>
      </c>
      <c r="R4363" s="19" t="s">
        <v>43</v>
      </c>
      <c r="S4363" s="62" t="s">
        <v>299</v>
      </c>
    </row>
    <row r="4364" spans="1:19" x14ac:dyDescent="0.25">
      <c r="A4364" s="62" t="s">
        <v>299</v>
      </c>
      <c r="B4364" s="19">
        <v>38946275</v>
      </c>
      <c r="C4364" s="19" t="s">
        <v>7592</v>
      </c>
      <c r="D4364" s="19">
        <v>377308</v>
      </c>
      <c r="E4364" s="19">
        <v>4595714</v>
      </c>
      <c r="F4364" s="19">
        <v>22</v>
      </c>
      <c r="G4364" s="36">
        <v>45632</v>
      </c>
      <c r="H4364" s="19">
        <v>0</v>
      </c>
      <c r="I4364" s="19">
        <v>0</v>
      </c>
      <c r="J4364" s="19">
        <v>1938</v>
      </c>
      <c r="K4364" s="19" t="s">
        <v>163</v>
      </c>
      <c r="L4364" s="19">
        <v>1</v>
      </c>
      <c r="M4364" s="19">
        <v>431941</v>
      </c>
      <c r="N4364" s="19" t="s">
        <v>214</v>
      </c>
      <c r="O4364" s="19">
        <v>4877</v>
      </c>
      <c r="P4364" s="229">
        <v>45632.5471412037</v>
      </c>
      <c r="Q4364" s="19">
        <v>4.8769999999999998</v>
      </c>
      <c r="R4364" s="19" t="s">
        <v>43</v>
      </c>
      <c r="S4364" s="62" t="s">
        <v>299</v>
      </c>
    </row>
    <row r="4365" spans="1:19" x14ac:dyDescent="0.25">
      <c r="A4365" s="62" t="s">
        <v>299</v>
      </c>
      <c r="B4365" s="19">
        <v>38946275</v>
      </c>
      <c r="C4365" s="19" t="s">
        <v>7592</v>
      </c>
      <c r="D4365" s="19">
        <v>377308</v>
      </c>
      <c r="E4365" s="19">
        <v>4595714</v>
      </c>
      <c r="F4365" s="19">
        <v>23</v>
      </c>
      <c r="G4365" s="36">
        <v>45632</v>
      </c>
      <c r="H4365" s="19">
        <v>0</v>
      </c>
      <c r="I4365" s="19">
        <v>1</v>
      </c>
      <c r="J4365" s="19">
        <v>0</v>
      </c>
      <c r="L4365" s="19">
        <v>1</v>
      </c>
      <c r="O4365" s="19">
        <v>178230</v>
      </c>
      <c r="P4365" s="229">
        <v>45632.549201388887</v>
      </c>
      <c r="Q4365" s="19">
        <v>178.23</v>
      </c>
      <c r="R4365" s="19" t="s">
        <v>43</v>
      </c>
      <c r="S4365" s="62" t="s">
        <v>299</v>
      </c>
    </row>
    <row r="4366" spans="1:19" x14ac:dyDescent="0.25">
      <c r="A4366" s="62" t="s">
        <v>299</v>
      </c>
      <c r="B4366" s="19">
        <v>38946275</v>
      </c>
      <c r="C4366" s="19" t="s">
        <v>7592</v>
      </c>
      <c r="D4366" s="19">
        <v>377308</v>
      </c>
      <c r="E4366" s="19">
        <v>4595714</v>
      </c>
      <c r="F4366" s="19">
        <v>24</v>
      </c>
      <c r="G4366" s="36">
        <v>45632</v>
      </c>
      <c r="H4366" s="19">
        <v>0</v>
      </c>
      <c r="I4366" s="19">
        <v>0</v>
      </c>
      <c r="J4366" s="19">
        <v>1933</v>
      </c>
      <c r="K4366" s="19" t="s">
        <v>167</v>
      </c>
      <c r="L4366" s="19">
        <v>1</v>
      </c>
      <c r="O4366" s="19">
        <v>3561800</v>
      </c>
      <c r="P4366" s="229">
        <v>45632.590428240743</v>
      </c>
      <c r="Q4366" s="19">
        <v>3561.8</v>
      </c>
      <c r="R4366" s="19" t="s">
        <v>43</v>
      </c>
      <c r="S4366" s="62" t="s">
        <v>299</v>
      </c>
    </row>
    <row r="4367" spans="1:19" x14ac:dyDescent="0.25">
      <c r="A4367" s="62" t="s">
        <v>299</v>
      </c>
      <c r="B4367" s="19">
        <v>38946275</v>
      </c>
      <c r="C4367" s="19" t="s">
        <v>7592</v>
      </c>
      <c r="D4367" s="19">
        <v>377308</v>
      </c>
      <c r="E4367" s="19">
        <v>4595714</v>
      </c>
      <c r="F4367" s="19">
        <v>25</v>
      </c>
      <c r="G4367" s="36">
        <v>45632</v>
      </c>
      <c r="H4367" s="19">
        <v>0</v>
      </c>
      <c r="I4367" s="19">
        <v>1</v>
      </c>
      <c r="J4367" s="19">
        <v>0</v>
      </c>
      <c r="L4367" s="19">
        <v>1</v>
      </c>
      <c r="O4367" s="19">
        <v>766240</v>
      </c>
      <c r="P4367" s="229">
        <v>45632.599305555559</v>
      </c>
      <c r="Q4367" s="19">
        <v>766.24</v>
      </c>
      <c r="R4367" s="19" t="s">
        <v>43</v>
      </c>
      <c r="S4367" s="62" t="s">
        <v>299</v>
      </c>
    </row>
    <row r="4368" spans="1:19" x14ac:dyDescent="0.25">
      <c r="A4368" s="62" t="s">
        <v>299</v>
      </c>
      <c r="B4368" s="19">
        <v>38946275</v>
      </c>
      <c r="C4368" s="19" t="s">
        <v>7592</v>
      </c>
      <c r="D4368" s="19">
        <v>377308</v>
      </c>
      <c r="E4368" s="19">
        <v>4595714</v>
      </c>
      <c r="F4368" s="19">
        <v>26</v>
      </c>
      <c r="G4368" s="36">
        <v>45632</v>
      </c>
      <c r="H4368" s="19">
        <v>0</v>
      </c>
      <c r="I4368" s="19">
        <v>0</v>
      </c>
      <c r="J4368" s="19">
        <v>1931</v>
      </c>
      <c r="K4368" s="19" t="s">
        <v>168</v>
      </c>
      <c r="L4368" s="19">
        <v>1</v>
      </c>
      <c r="O4368" s="19">
        <v>203290</v>
      </c>
      <c r="P4368" s="229">
        <v>45632.601655092592</v>
      </c>
      <c r="Q4368" s="19">
        <v>203.29</v>
      </c>
      <c r="R4368" s="19" t="s">
        <v>43</v>
      </c>
      <c r="S4368" s="62" t="s">
        <v>299</v>
      </c>
    </row>
    <row r="4369" spans="1:19" x14ac:dyDescent="0.25">
      <c r="A4369" s="62" t="s">
        <v>299</v>
      </c>
      <c r="B4369" s="19">
        <v>38946275</v>
      </c>
      <c r="C4369" s="19" t="s">
        <v>7592</v>
      </c>
      <c r="D4369" s="19">
        <v>377308</v>
      </c>
      <c r="E4369" s="19">
        <v>4595714</v>
      </c>
      <c r="F4369" s="19">
        <v>27</v>
      </c>
      <c r="G4369" s="36">
        <v>45632</v>
      </c>
      <c r="H4369" s="19">
        <v>0</v>
      </c>
      <c r="I4369" s="19">
        <v>1</v>
      </c>
      <c r="J4369" s="19">
        <v>0</v>
      </c>
      <c r="L4369" s="19">
        <v>1</v>
      </c>
      <c r="O4369" s="19">
        <v>552353</v>
      </c>
      <c r="P4369" s="229">
        <v>45632.608043981483</v>
      </c>
      <c r="Q4369" s="19">
        <v>552.35299999999995</v>
      </c>
      <c r="R4369" s="19" t="s">
        <v>43</v>
      </c>
      <c r="S4369" s="62" t="s">
        <v>299</v>
      </c>
    </row>
    <row r="4370" spans="1:19" x14ac:dyDescent="0.25">
      <c r="A4370" s="62" t="s">
        <v>299</v>
      </c>
      <c r="B4370" s="19">
        <v>38946275</v>
      </c>
      <c r="C4370" s="19" t="s">
        <v>7592</v>
      </c>
      <c r="D4370" s="19">
        <v>377308</v>
      </c>
      <c r="E4370" s="19">
        <v>4595714</v>
      </c>
      <c r="F4370" s="19">
        <v>28</v>
      </c>
      <c r="G4370" s="36">
        <v>45632</v>
      </c>
      <c r="H4370" s="19">
        <v>0</v>
      </c>
      <c r="I4370" s="19">
        <v>0</v>
      </c>
      <c r="J4370" s="19">
        <v>1931</v>
      </c>
      <c r="K4370" s="19" t="s">
        <v>168</v>
      </c>
      <c r="L4370" s="19">
        <v>1</v>
      </c>
      <c r="O4370" s="19">
        <v>358890</v>
      </c>
      <c r="P4370" s="229">
        <v>45632.612199074072</v>
      </c>
      <c r="Q4370" s="19">
        <v>358.89</v>
      </c>
      <c r="R4370" s="19" t="s">
        <v>43</v>
      </c>
      <c r="S4370" s="62" t="s">
        <v>299</v>
      </c>
    </row>
    <row r="4371" spans="1:19" x14ac:dyDescent="0.25">
      <c r="A4371" s="62" t="s">
        <v>299</v>
      </c>
      <c r="B4371" s="19">
        <v>38946275</v>
      </c>
      <c r="C4371" s="19" t="s">
        <v>7592</v>
      </c>
      <c r="D4371" s="19">
        <v>377308</v>
      </c>
      <c r="E4371" s="19">
        <v>4595714</v>
      </c>
      <c r="F4371" s="19">
        <v>29</v>
      </c>
      <c r="G4371" s="36">
        <v>45632</v>
      </c>
      <c r="H4371" s="19">
        <v>0</v>
      </c>
      <c r="I4371" s="19">
        <v>1</v>
      </c>
      <c r="J4371" s="19">
        <v>0</v>
      </c>
      <c r="L4371" s="19">
        <v>1</v>
      </c>
      <c r="O4371" s="19">
        <v>967317</v>
      </c>
      <c r="P4371" s="229">
        <v>45632.623391203706</v>
      </c>
      <c r="Q4371" s="19">
        <v>967.31700000000001</v>
      </c>
      <c r="R4371" s="19" t="s">
        <v>43</v>
      </c>
      <c r="S4371" s="62" t="s">
        <v>299</v>
      </c>
    </row>
    <row r="4372" spans="1:19" x14ac:dyDescent="0.25">
      <c r="A4372" s="62" t="s">
        <v>299</v>
      </c>
      <c r="B4372" s="19">
        <v>38946275</v>
      </c>
      <c r="C4372" s="19" t="s">
        <v>7592</v>
      </c>
      <c r="D4372" s="19">
        <v>377308</v>
      </c>
      <c r="E4372" s="19">
        <v>4595714</v>
      </c>
      <c r="F4372" s="19">
        <v>30</v>
      </c>
      <c r="G4372" s="36">
        <v>45632</v>
      </c>
      <c r="H4372" s="19">
        <v>0</v>
      </c>
      <c r="I4372" s="19">
        <v>0</v>
      </c>
      <c r="J4372" s="19">
        <v>-3</v>
      </c>
      <c r="K4372" s="19" t="s">
        <v>185</v>
      </c>
      <c r="L4372" s="19">
        <v>1</v>
      </c>
      <c r="O4372" s="19">
        <v>7036</v>
      </c>
      <c r="P4372" s="229">
        <v>45632.623472222222</v>
      </c>
      <c r="Q4372" s="19">
        <v>7.0359999999999996</v>
      </c>
      <c r="R4372" s="19" t="s">
        <v>43</v>
      </c>
      <c r="S4372" s="62" t="s">
        <v>299</v>
      </c>
    </row>
    <row r="4373" spans="1:19" x14ac:dyDescent="0.25">
      <c r="A4373" s="62" t="s">
        <v>299</v>
      </c>
      <c r="B4373" s="19">
        <v>38946275</v>
      </c>
      <c r="C4373" s="19" t="s">
        <v>7592</v>
      </c>
      <c r="D4373" s="19">
        <v>377308</v>
      </c>
      <c r="E4373" s="19">
        <v>4595714</v>
      </c>
      <c r="F4373" s="19">
        <v>31</v>
      </c>
      <c r="G4373" s="36">
        <v>45632</v>
      </c>
      <c r="H4373" s="19">
        <v>1</v>
      </c>
      <c r="I4373" s="19">
        <v>0</v>
      </c>
      <c r="J4373" s="19">
        <v>0</v>
      </c>
      <c r="L4373" s="19">
        <v>1</v>
      </c>
      <c r="M4373" s="19">
        <v>4010427</v>
      </c>
      <c r="N4373" s="19" t="s">
        <v>215</v>
      </c>
      <c r="O4373" s="19">
        <v>279434</v>
      </c>
      <c r="P4373" s="229">
        <v>45632.626712962963</v>
      </c>
      <c r="Q4373" s="19">
        <v>279.43400000000003</v>
      </c>
      <c r="R4373" s="19" t="s">
        <v>43</v>
      </c>
      <c r="S4373" s="62" t="s">
        <v>299</v>
      </c>
    </row>
    <row r="4374" spans="1:19" x14ac:dyDescent="0.25">
      <c r="A4374" s="62" t="s">
        <v>299</v>
      </c>
      <c r="B4374" s="19">
        <v>38946275</v>
      </c>
      <c r="C4374" s="19" t="s">
        <v>7592</v>
      </c>
      <c r="D4374" s="19">
        <v>377308</v>
      </c>
      <c r="E4374" s="19">
        <v>4595714</v>
      </c>
      <c r="F4374" s="19">
        <v>32</v>
      </c>
      <c r="G4374" s="36">
        <v>45632</v>
      </c>
      <c r="H4374" s="19">
        <v>0</v>
      </c>
      <c r="I4374" s="19">
        <v>0</v>
      </c>
      <c r="J4374" s="19">
        <v>1938</v>
      </c>
      <c r="K4374" s="19" t="s">
        <v>163</v>
      </c>
      <c r="L4374" s="19">
        <v>1</v>
      </c>
      <c r="M4374" s="19">
        <v>4010427</v>
      </c>
      <c r="N4374" s="19" t="s">
        <v>215</v>
      </c>
      <c r="O4374" s="19">
        <v>1008250</v>
      </c>
      <c r="P4374" s="229">
        <v>45632.638379629629</v>
      </c>
      <c r="Q4374" s="19">
        <v>1008.25</v>
      </c>
      <c r="R4374" s="19" t="s">
        <v>43</v>
      </c>
      <c r="S4374" s="62" t="s">
        <v>299</v>
      </c>
    </row>
    <row r="4375" spans="1:19" x14ac:dyDescent="0.25">
      <c r="A4375" s="62" t="s">
        <v>299</v>
      </c>
      <c r="B4375" s="19">
        <v>38946275</v>
      </c>
      <c r="C4375" s="19" t="s">
        <v>7592</v>
      </c>
      <c r="D4375" s="19">
        <v>377308</v>
      </c>
      <c r="E4375" s="19">
        <v>4595714</v>
      </c>
      <c r="F4375" s="19">
        <v>33</v>
      </c>
      <c r="G4375" s="36">
        <v>45632</v>
      </c>
      <c r="H4375" s="19">
        <v>0</v>
      </c>
      <c r="I4375" s="19">
        <v>1</v>
      </c>
      <c r="J4375" s="19">
        <v>0</v>
      </c>
      <c r="L4375" s="19">
        <v>1</v>
      </c>
      <c r="O4375" s="19">
        <v>2087460</v>
      </c>
      <c r="P4375" s="229">
        <v>45632.662546296298</v>
      </c>
      <c r="Q4375" s="19">
        <v>2087.46</v>
      </c>
      <c r="R4375" s="19" t="s">
        <v>43</v>
      </c>
      <c r="S4375" s="62" t="s">
        <v>299</v>
      </c>
    </row>
    <row r="4376" spans="1:19" x14ac:dyDescent="0.25">
      <c r="A4376" s="62" t="s">
        <v>299</v>
      </c>
      <c r="B4376" s="19">
        <v>38946275</v>
      </c>
      <c r="C4376" s="19" t="s">
        <v>7592</v>
      </c>
      <c r="D4376" s="19">
        <v>377308</v>
      </c>
      <c r="E4376" s="19">
        <v>4595714</v>
      </c>
      <c r="F4376" s="19">
        <v>34</v>
      </c>
      <c r="G4376" s="36">
        <v>45632</v>
      </c>
      <c r="H4376" s="19">
        <v>0</v>
      </c>
      <c r="I4376" s="19">
        <v>0</v>
      </c>
      <c r="J4376" s="19">
        <v>1934</v>
      </c>
      <c r="K4376" s="19" t="s">
        <v>160</v>
      </c>
      <c r="L4376" s="19">
        <v>1</v>
      </c>
      <c r="O4376" s="19">
        <v>822703</v>
      </c>
      <c r="P4376" s="229">
        <v>45632.672060185185</v>
      </c>
      <c r="Q4376" s="19">
        <v>822.70299999999997</v>
      </c>
      <c r="R4376" s="19" t="s">
        <v>43</v>
      </c>
      <c r="S4376" s="62" t="s">
        <v>299</v>
      </c>
    </row>
    <row r="4377" spans="1:19" x14ac:dyDescent="0.25">
      <c r="A4377" s="62" t="s">
        <v>299</v>
      </c>
      <c r="B4377" s="19">
        <v>38946275</v>
      </c>
      <c r="C4377" s="19" t="s">
        <v>7592</v>
      </c>
      <c r="D4377" s="19">
        <v>377308</v>
      </c>
      <c r="E4377" s="19">
        <v>4595714</v>
      </c>
      <c r="F4377" s="19">
        <v>35</v>
      </c>
      <c r="G4377" s="36">
        <v>45632</v>
      </c>
      <c r="H4377" s="19">
        <v>0</v>
      </c>
      <c r="I4377" s="19">
        <v>1</v>
      </c>
      <c r="J4377" s="19">
        <v>0</v>
      </c>
      <c r="L4377" s="19">
        <v>1</v>
      </c>
      <c r="O4377" s="19">
        <v>212277</v>
      </c>
      <c r="P4377" s="229">
        <v>45632.674525462964</v>
      </c>
      <c r="Q4377" s="19">
        <v>212.27699999999999</v>
      </c>
      <c r="R4377" s="19" t="s">
        <v>43</v>
      </c>
      <c r="S4377" s="62" t="s">
        <v>299</v>
      </c>
    </row>
    <row r="4378" spans="1:19" x14ac:dyDescent="0.25">
      <c r="A4378" s="62" t="s">
        <v>299</v>
      </c>
      <c r="B4378" s="19">
        <v>38946275</v>
      </c>
      <c r="C4378" s="19" t="s">
        <v>7592</v>
      </c>
      <c r="D4378" s="19">
        <v>377308</v>
      </c>
      <c r="E4378" s="19">
        <v>4595714</v>
      </c>
      <c r="F4378" s="19">
        <v>36</v>
      </c>
      <c r="G4378" s="36">
        <v>45632</v>
      </c>
      <c r="H4378" s="19">
        <v>0</v>
      </c>
      <c r="I4378" s="19">
        <v>0</v>
      </c>
      <c r="J4378" s="19">
        <v>1931</v>
      </c>
      <c r="K4378" s="19" t="s">
        <v>168</v>
      </c>
      <c r="L4378" s="19">
        <v>1</v>
      </c>
      <c r="O4378" s="19">
        <v>846070</v>
      </c>
      <c r="P4378" s="229">
        <v>45632.684317129628</v>
      </c>
      <c r="Q4378" s="19">
        <v>846.07</v>
      </c>
      <c r="R4378" s="19" t="s">
        <v>43</v>
      </c>
      <c r="S4378" s="62" t="s">
        <v>299</v>
      </c>
    </row>
    <row r="4379" spans="1:19" x14ac:dyDescent="0.25">
      <c r="A4379" s="62" t="s">
        <v>299</v>
      </c>
      <c r="B4379" s="19">
        <v>38946275</v>
      </c>
      <c r="C4379" s="19" t="s">
        <v>7592</v>
      </c>
      <c r="D4379" s="19">
        <v>377308</v>
      </c>
      <c r="E4379" s="19">
        <v>4595714</v>
      </c>
      <c r="F4379" s="19">
        <v>37</v>
      </c>
      <c r="G4379" s="36">
        <v>45632</v>
      </c>
      <c r="H4379" s="19">
        <v>0</v>
      </c>
      <c r="I4379" s="19">
        <v>1</v>
      </c>
      <c r="J4379" s="19">
        <v>0</v>
      </c>
      <c r="L4379" s="19">
        <v>1</v>
      </c>
      <c r="O4379" s="19">
        <v>286216</v>
      </c>
      <c r="P4379" s="229">
        <v>45632.687627314815</v>
      </c>
      <c r="Q4379" s="19">
        <v>286.21600000000001</v>
      </c>
      <c r="R4379" s="19" t="s">
        <v>43</v>
      </c>
      <c r="S4379" s="62" t="s">
        <v>299</v>
      </c>
    </row>
    <row r="4380" spans="1:19" x14ac:dyDescent="0.25">
      <c r="A4380" s="62" t="s">
        <v>299</v>
      </c>
      <c r="B4380" s="19">
        <v>38946275</v>
      </c>
      <c r="C4380" s="19" t="s">
        <v>7592</v>
      </c>
      <c r="D4380" s="19">
        <v>377308</v>
      </c>
      <c r="E4380" s="19">
        <v>4595714</v>
      </c>
      <c r="F4380" s="19">
        <v>38</v>
      </c>
      <c r="G4380" s="36">
        <v>45632</v>
      </c>
      <c r="H4380" s="19">
        <v>0</v>
      </c>
      <c r="I4380" s="19">
        <v>0</v>
      </c>
      <c r="J4380" s="19">
        <v>1931</v>
      </c>
      <c r="K4380" s="19" t="s">
        <v>168</v>
      </c>
      <c r="L4380" s="19">
        <v>1</v>
      </c>
      <c r="O4380" s="19">
        <v>1096730</v>
      </c>
      <c r="P4380" s="229">
        <v>45632.700324074074</v>
      </c>
      <c r="Q4380" s="19">
        <v>1096.73</v>
      </c>
      <c r="R4380" s="19" t="s">
        <v>43</v>
      </c>
      <c r="S4380" s="62" t="s">
        <v>299</v>
      </c>
    </row>
    <row r="4381" spans="1:19" x14ac:dyDescent="0.25">
      <c r="A4381" s="62" t="s">
        <v>299</v>
      </c>
      <c r="B4381" s="19">
        <v>38946275</v>
      </c>
      <c r="C4381" s="19" t="s">
        <v>7592</v>
      </c>
      <c r="D4381" s="19">
        <v>377308</v>
      </c>
      <c r="E4381" s="19">
        <v>4595714</v>
      </c>
      <c r="F4381" s="19">
        <v>39</v>
      </c>
      <c r="G4381" s="36">
        <v>45632</v>
      </c>
      <c r="H4381" s="19">
        <v>0</v>
      </c>
      <c r="I4381" s="19">
        <v>1</v>
      </c>
      <c r="J4381" s="19">
        <v>0</v>
      </c>
      <c r="L4381" s="19">
        <v>1</v>
      </c>
      <c r="O4381" s="19">
        <v>2498347</v>
      </c>
      <c r="P4381" s="229">
        <v>45632.72923611111</v>
      </c>
      <c r="Q4381" s="19">
        <v>2498.3470000000002</v>
      </c>
      <c r="R4381" s="19" t="s">
        <v>43</v>
      </c>
      <c r="S4381" s="62" t="s">
        <v>299</v>
      </c>
    </row>
    <row r="4382" spans="1:19" x14ac:dyDescent="0.25">
      <c r="A4382" s="62" t="s">
        <v>299</v>
      </c>
      <c r="B4382" s="19">
        <v>38946275</v>
      </c>
      <c r="C4382" s="19" t="s">
        <v>7592</v>
      </c>
      <c r="D4382" s="19">
        <v>377308</v>
      </c>
      <c r="E4382" s="19">
        <v>4595714</v>
      </c>
      <c r="F4382" s="19">
        <v>40</v>
      </c>
      <c r="G4382" s="36">
        <v>45632</v>
      </c>
      <c r="H4382" s="19">
        <v>0</v>
      </c>
      <c r="I4382" s="19">
        <v>0</v>
      </c>
      <c r="J4382" s="19">
        <v>0</v>
      </c>
      <c r="L4382" s="19">
        <v>2</v>
      </c>
      <c r="O4382" s="19">
        <v>0</v>
      </c>
      <c r="P4382" s="229">
        <v>45632.72923611111</v>
      </c>
      <c r="Q4382" s="19">
        <v>0</v>
      </c>
      <c r="R4382" s="19" t="s">
        <v>43</v>
      </c>
      <c r="S4382" s="62" t="s">
        <v>299</v>
      </c>
    </row>
    <row r="4383" spans="1:19" x14ac:dyDescent="0.25">
      <c r="A4383" s="62" t="s">
        <v>293</v>
      </c>
      <c r="B4383" s="19">
        <v>39355753</v>
      </c>
      <c r="C4383" s="19" t="s">
        <v>7604</v>
      </c>
      <c r="D4383" s="19">
        <v>2441596</v>
      </c>
      <c r="E4383" s="19">
        <v>4595714</v>
      </c>
      <c r="F4383" s="19">
        <v>1</v>
      </c>
      <c r="G4383" s="36">
        <v>45628</v>
      </c>
      <c r="H4383" s="19">
        <v>0</v>
      </c>
      <c r="I4383" s="19">
        <v>0</v>
      </c>
      <c r="J4383" s="19">
        <v>0</v>
      </c>
      <c r="L4383" s="19">
        <v>0</v>
      </c>
      <c r="O4383" s="19">
        <v>3</v>
      </c>
      <c r="P4383" s="229">
        <v>45628.185983796298</v>
      </c>
      <c r="Q4383" s="19">
        <v>3.0000000000000001E-3</v>
      </c>
      <c r="R4383" s="19" t="s">
        <v>52</v>
      </c>
      <c r="S4383" s="62" t="s">
        <v>293</v>
      </c>
    </row>
    <row r="4384" spans="1:19" x14ac:dyDescent="0.25">
      <c r="A4384" s="62" t="s">
        <v>293</v>
      </c>
      <c r="B4384" s="19">
        <v>39355753</v>
      </c>
      <c r="C4384" s="19" t="s">
        <v>7604</v>
      </c>
      <c r="D4384" s="19">
        <v>2441596</v>
      </c>
      <c r="E4384" s="19">
        <v>4595714</v>
      </c>
      <c r="F4384" s="19">
        <v>2</v>
      </c>
      <c r="G4384" s="36">
        <v>45628</v>
      </c>
      <c r="H4384" s="19">
        <v>0</v>
      </c>
      <c r="I4384" s="19">
        <v>0</v>
      </c>
      <c r="J4384" s="19">
        <v>0</v>
      </c>
      <c r="L4384" s="19">
        <v>1</v>
      </c>
      <c r="O4384" s="19">
        <v>133050</v>
      </c>
      <c r="P4384" s="229">
        <v>45628.187523148146</v>
      </c>
      <c r="Q4384" s="19">
        <v>133.05000000000001</v>
      </c>
      <c r="R4384" s="19" t="s">
        <v>52</v>
      </c>
      <c r="S4384" s="62" t="s">
        <v>293</v>
      </c>
    </row>
    <row r="4385" spans="1:19" x14ac:dyDescent="0.25">
      <c r="A4385" s="62" t="s">
        <v>293</v>
      </c>
      <c r="B4385" s="19">
        <v>39355753</v>
      </c>
      <c r="C4385" s="19" t="s">
        <v>7604</v>
      </c>
      <c r="D4385" s="19">
        <v>2441596</v>
      </c>
      <c r="E4385" s="19">
        <v>4595714</v>
      </c>
      <c r="F4385" s="19">
        <v>3</v>
      </c>
      <c r="G4385" s="36">
        <v>45628</v>
      </c>
      <c r="H4385" s="19">
        <v>0</v>
      </c>
      <c r="I4385" s="19">
        <v>1</v>
      </c>
      <c r="J4385" s="19">
        <v>0</v>
      </c>
      <c r="L4385" s="19">
        <v>1</v>
      </c>
      <c r="O4385" s="19">
        <v>3944150</v>
      </c>
      <c r="P4385" s="229">
        <v>45628.233171296299</v>
      </c>
      <c r="Q4385" s="19">
        <v>3944.15</v>
      </c>
      <c r="R4385" s="19" t="s">
        <v>52</v>
      </c>
      <c r="S4385" s="62" t="s">
        <v>293</v>
      </c>
    </row>
    <row r="4386" spans="1:19" x14ac:dyDescent="0.25">
      <c r="A4386" s="62" t="s">
        <v>293</v>
      </c>
      <c r="B4386" s="19">
        <v>39355753</v>
      </c>
      <c r="C4386" s="19" t="s">
        <v>7604</v>
      </c>
      <c r="D4386" s="19">
        <v>2441596</v>
      </c>
      <c r="E4386" s="19">
        <v>4595714</v>
      </c>
      <c r="F4386" s="19">
        <v>4</v>
      </c>
      <c r="G4386" s="36">
        <v>45628</v>
      </c>
      <c r="H4386" s="19">
        <v>0</v>
      </c>
      <c r="I4386" s="19">
        <v>0</v>
      </c>
      <c r="J4386" s="19">
        <v>1931</v>
      </c>
      <c r="K4386" s="19" t="s">
        <v>168</v>
      </c>
      <c r="L4386" s="19">
        <v>1</v>
      </c>
      <c r="O4386" s="19">
        <v>2312107</v>
      </c>
      <c r="P4386" s="229">
        <v>45628.259930555556</v>
      </c>
      <c r="Q4386" s="19">
        <v>2312.107</v>
      </c>
      <c r="R4386" s="19" t="s">
        <v>52</v>
      </c>
      <c r="S4386" s="62" t="s">
        <v>293</v>
      </c>
    </row>
    <row r="4387" spans="1:19" x14ac:dyDescent="0.25">
      <c r="A4387" s="62" t="s">
        <v>293</v>
      </c>
      <c r="B4387" s="19">
        <v>39355753</v>
      </c>
      <c r="C4387" s="19" t="s">
        <v>7604</v>
      </c>
      <c r="D4387" s="19">
        <v>2441596</v>
      </c>
      <c r="E4387" s="19">
        <v>4595714</v>
      </c>
      <c r="F4387" s="19">
        <v>5</v>
      </c>
      <c r="G4387" s="36">
        <v>45628</v>
      </c>
      <c r="H4387" s="19">
        <v>0</v>
      </c>
      <c r="I4387" s="19">
        <v>1</v>
      </c>
      <c r="J4387" s="19">
        <v>0</v>
      </c>
      <c r="L4387" s="19">
        <v>1</v>
      </c>
      <c r="O4387" s="19">
        <v>4565626</v>
      </c>
      <c r="P4387" s="229">
        <v>45628.312777777777</v>
      </c>
      <c r="Q4387" s="19">
        <v>4565.6260000000002</v>
      </c>
      <c r="R4387" s="19" t="s">
        <v>52</v>
      </c>
      <c r="S4387" s="62" t="s">
        <v>293</v>
      </c>
    </row>
    <row r="4388" spans="1:19" x14ac:dyDescent="0.25">
      <c r="A4388" s="62" t="s">
        <v>293</v>
      </c>
      <c r="B4388" s="19">
        <v>39355753</v>
      </c>
      <c r="C4388" s="19" t="s">
        <v>7604</v>
      </c>
      <c r="D4388" s="19">
        <v>2441596</v>
      </c>
      <c r="E4388" s="19">
        <v>4595714</v>
      </c>
      <c r="F4388" s="19">
        <v>6</v>
      </c>
      <c r="G4388" s="36">
        <v>45628</v>
      </c>
      <c r="H4388" s="19">
        <v>0</v>
      </c>
      <c r="I4388" s="19">
        <v>0</v>
      </c>
      <c r="J4388" s="19">
        <v>1934</v>
      </c>
      <c r="K4388" s="19" t="s">
        <v>160</v>
      </c>
      <c r="L4388" s="19">
        <v>1</v>
      </c>
      <c r="O4388" s="19">
        <v>1519114</v>
      </c>
      <c r="P4388" s="229">
        <v>45628.330358796295</v>
      </c>
      <c r="Q4388" s="19">
        <v>1519.114</v>
      </c>
      <c r="R4388" s="19" t="s">
        <v>52</v>
      </c>
      <c r="S4388" s="62" t="s">
        <v>293</v>
      </c>
    </row>
    <row r="4389" spans="1:19" x14ac:dyDescent="0.25">
      <c r="A4389" s="62" t="s">
        <v>293</v>
      </c>
      <c r="B4389" s="19">
        <v>39355753</v>
      </c>
      <c r="C4389" s="19" t="s">
        <v>7604</v>
      </c>
      <c r="D4389" s="19">
        <v>2441596</v>
      </c>
      <c r="E4389" s="19">
        <v>4595714</v>
      </c>
      <c r="F4389" s="19">
        <v>7</v>
      </c>
      <c r="G4389" s="36">
        <v>45628</v>
      </c>
      <c r="H4389" s="19">
        <v>0</v>
      </c>
      <c r="I4389" s="19">
        <v>1</v>
      </c>
      <c r="J4389" s="19">
        <v>0</v>
      </c>
      <c r="L4389" s="19">
        <v>1</v>
      </c>
      <c r="O4389" s="19">
        <v>369403</v>
      </c>
      <c r="P4389" s="229">
        <v>45628.334629629629</v>
      </c>
      <c r="Q4389" s="19">
        <v>369.40300000000002</v>
      </c>
      <c r="R4389" s="19" t="s">
        <v>52</v>
      </c>
      <c r="S4389" s="62" t="s">
        <v>293</v>
      </c>
    </row>
    <row r="4390" spans="1:19" x14ac:dyDescent="0.25">
      <c r="A4390" s="62" t="s">
        <v>293</v>
      </c>
      <c r="B4390" s="19">
        <v>39355753</v>
      </c>
      <c r="C4390" s="19" t="s">
        <v>7604</v>
      </c>
      <c r="D4390" s="19">
        <v>2441596</v>
      </c>
      <c r="E4390" s="19">
        <v>4595714</v>
      </c>
      <c r="F4390" s="19">
        <v>8</v>
      </c>
      <c r="G4390" s="36">
        <v>45628</v>
      </c>
      <c r="H4390" s="19">
        <v>0</v>
      </c>
      <c r="I4390" s="19">
        <v>0</v>
      </c>
      <c r="J4390" s="19">
        <v>1933</v>
      </c>
      <c r="K4390" s="19" t="s">
        <v>167</v>
      </c>
      <c r="L4390" s="19">
        <v>1</v>
      </c>
      <c r="O4390" s="19">
        <v>3736383</v>
      </c>
      <c r="P4390" s="229">
        <v>45628.377881944441</v>
      </c>
      <c r="Q4390" s="19">
        <v>3736.3829999999998</v>
      </c>
      <c r="R4390" s="19" t="s">
        <v>52</v>
      </c>
      <c r="S4390" s="62" t="s">
        <v>293</v>
      </c>
    </row>
    <row r="4391" spans="1:19" x14ac:dyDescent="0.25">
      <c r="A4391" s="62" t="s">
        <v>293</v>
      </c>
      <c r="B4391" s="19">
        <v>39355753</v>
      </c>
      <c r="C4391" s="19" t="s">
        <v>7604</v>
      </c>
      <c r="D4391" s="19">
        <v>2441596</v>
      </c>
      <c r="E4391" s="19">
        <v>4595714</v>
      </c>
      <c r="F4391" s="19">
        <v>9</v>
      </c>
      <c r="G4391" s="36">
        <v>45628</v>
      </c>
      <c r="H4391" s="19">
        <v>0</v>
      </c>
      <c r="I4391" s="19">
        <v>1</v>
      </c>
      <c r="J4391" s="19">
        <v>0</v>
      </c>
      <c r="L4391" s="19">
        <v>1</v>
      </c>
      <c r="O4391" s="19">
        <v>11298264</v>
      </c>
      <c r="P4391" s="229">
        <v>45628.508645833332</v>
      </c>
      <c r="Q4391" s="19">
        <v>11298.263999999999</v>
      </c>
      <c r="R4391" s="19" t="s">
        <v>52</v>
      </c>
      <c r="S4391" s="62" t="s">
        <v>293</v>
      </c>
    </row>
    <row r="4392" spans="1:19" x14ac:dyDescent="0.25">
      <c r="A4392" s="62" t="s">
        <v>293</v>
      </c>
      <c r="B4392" s="19">
        <v>39355753</v>
      </c>
      <c r="C4392" s="19" t="s">
        <v>7604</v>
      </c>
      <c r="D4392" s="19">
        <v>2441596</v>
      </c>
      <c r="E4392" s="19">
        <v>4595714</v>
      </c>
      <c r="F4392" s="19">
        <v>10</v>
      </c>
      <c r="G4392" s="36">
        <v>45628</v>
      </c>
      <c r="H4392" s="19">
        <v>0</v>
      </c>
      <c r="I4392" s="19">
        <v>0</v>
      </c>
      <c r="J4392" s="19">
        <v>0</v>
      </c>
      <c r="L4392" s="19">
        <v>2</v>
      </c>
      <c r="O4392" s="19">
        <v>0</v>
      </c>
      <c r="P4392" s="229">
        <v>45628.508645833332</v>
      </c>
      <c r="Q4392" s="19">
        <v>0</v>
      </c>
      <c r="R4392" s="19" t="s">
        <v>52</v>
      </c>
      <c r="S4392" s="62" t="s">
        <v>293</v>
      </c>
    </row>
    <row r="4393" spans="1:19" x14ac:dyDescent="0.25">
      <c r="A4393" s="62" t="s">
        <v>293</v>
      </c>
      <c r="B4393" s="19">
        <v>39355753</v>
      </c>
      <c r="C4393" s="19" t="s">
        <v>7604</v>
      </c>
      <c r="D4393" s="19">
        <v>2441596</v>
      </c>
      <c r="E4393" s="19">
        <v>4595714</v>
      </c>
      <c r="F4393" s="19">
        <v>1</v>
      </c>
      <c r="G4393" s="36">
        <v>45629</v>
      </c>
      <c r="H4393" s="19">
        <v>0</v>
      </c>
      <c r="I4393" s="19">
        <v>0</v>
      </c>
      <c r="J4393" s="19">
        <v>0</v>
      </c>
      <c r="L4393" s="19">
        <v>0</v>
      </c>
      <c r="O4393" s="19">
        <v>4</v>
      </c>
      <c r="P4393" s="229">
        <v>45629.190416666665</v>
      </c>
      <c r="Q4393" s="19">
        <v>4.0000000000000001E-3</v>
      </c>
      <c r="R4393" s="19" t="s">
        <v>52</v>
      </c>
      <c r="S4393" s="62" t="s">
        <v>293</v>
      </c>
    </row>
    <row r="4394" spans="1:19" x14ac:dyDescent="0.25">
      <c r="A4394" s="62" t="s">
        <v>293</v>
      </c>
      <c r="B4394" s="19">
        <v>39355753</v>
      </c>
      <c r="C4394" s="19" t="s">
        <v>7604</v>
      </c>
      <c r="D4394" s="19">
        <v>2441596</v>
      </c>
      <c r="E4394" s="19">
        <v>4595714</v>
      </c>
      <c r="F4394" s="19">
        <v>2</v>
      </c>
      <c r="G4394" s="36">
        <v>45629</v>
      </c>
      <c r="H4394" s="19">
        <v>0</v>
      </c>
      <c r="I4394" s="19">
        <v>0</v>
      </c>
      <c r="J4394" s="19">
        <v>0</v>
      </c>
      <c r="L4394" s="19">
        <v>1</v>
      </c>
      <c r="O4394" s="19">
        <v>5023</v>
      </c>
      <c r="P4394" s="229">
        <v>45629.190474537034</v>
      </c>
      <c r="Q4394" s="19">
        <v>5.0229999999999997</v>
      </c>
      <c r="R4394" s="19" t="s">
        <v>52</v>
      </c>
      <c r="S4394" s="62" t="s">
        <v>293</v>
      </c>
    </row>
    <row r="4395" spans="1:19" x14ac:dyDescent="0.25">
      <c r="A4395" s="62" t="s">
        <v>293</v>
      </c>
      <c r="B4395" s="19">
        <v>39355753</v>
      </c>
      <c r="C4395" s="19" t="s">
        <v>7604</v>
      </c>
      <c r="D4395" s="19">
        <v>2441596</v>
      </c>
      <c r="E4395" s="19">
        <v>4595714</v>
      </c>
      <c r="F4395" s="19">
        <v>3</v>
      </c>
      <c r="G4395" s="36">
        <v>45629</v>
      </c>
      <c r="H4395" s="19">
        <v>0</v>
      </c>
      <c r="I4395" s="19">
        <v>0</v>
      </c>
      <c r="J4395" s="19">
        <v>1934</v>
      </c>
      <c r="K4395" s="19" t="s">
        <v>160</v>
      </c>
      <c r="L4395" s="19">
        <v>1</v>
      </c>
      <c r="O4395" s="19">
        <v>4071977</v>
      </c>
      <c r="P4395" s="229">
        <v>45629.237604166665</v>
      </c>
      <c r="Q4395" s="19">
        <v>4071.9769999999999</v>
      </c>
      <c r="R4395" s="19" t="s">
        <v>52</v>
      </c>
      <c r="S4395" s="62" t="s">
        <v>293</v>
      </c>
    </row>
    <row r="4396" spans="1:19" x14ac:dyDescent="0.25">
      <c r="A4396" s="62" t="s">
        <v>293</v>
      </c>
      <c r="B4396" s="19">
        <v>39355753</v>
      </c>
      <c r="C4396" s="19" t="s">
        <v>7604</v>
      </c>
      <c r="D4396" s="19">
        <v>2441596</v>
      </c>
      <c r="E4396" s="19">
        <v>4595714</v>
      </c>
      <c r="F4396" s="19">
        <v>4</v>
      </c>
      <c r="G4396" s="36">
        <v>45629</v>
      </c>
      <c r="H4396" s="19">
        <v>0</v>
      </c>
      <c r="I4396" s="19">
        <v>0</v>
      </c>
      <c r="J4396" s="19">
        <v>1931</v>
      </c>
      <c r="K4396" s="19" t="s">
        <v>168</v>
      </c>
      <c r="L4396" s="19">
        <v>1</v>
      </c>
      <c r="O4396" s="19">
        <v>4735416</v>
      </c>
      <c r="P4396" s="229">
        <v>45629.292407407411</v>
      </c>
      <c r="Q4396" s="19">
        <v>4735.4160000000002</v>
      </c>
      <c r="R4396" s="19" t="s">
        <v>52</v>
      </c>
      <c r="S4396" s="62" t="s">
        <v>293</v>
      </c>
    </row>
    <row r="4397" spans="1:19" x14ac:dyDescent="0.25">
      <c r="A4397" s="62" t="s">
        <v>293</v>
      </c>
      <c r="B4397" s="19">
        <v>39355753</v>
      </c>
      <c r="C4397" s="19" t="s">
        <v>7604</v>
      </c>
      <c r="D4397" s="19">
        <v>2441596</v>
      </c>
      <c r="E4397" s="19">
        <v>4595714</v>
      </c>
      <c r="F4397" s="19">
        <v>5</v>
      </c>
      <c r="G4397" s="36">
        <v>45629</v>
      </c>
      <c r="H4397" s="19">
        <v>0</v>
      </c>
      <c r="I4397" s="19">
        <v>0</v>
      </c>
      <c r="J4397" s="19">
        <v>0</v>
      </c>
      <c r="L4397" s="19">
        <v>2</v>
      </c>
      <c r="O4397" s="19">
        <v>0</v>
      </c>
      <c r="P4397" s="229">
        <v>45629.292407407411</v>
      </c>
      <c r="Q4397" s="19">
        <v>0</v>
      </c>
      <c r="R4397" s="19" t="s">
        <v>52</v>
      </c>
      <c r="S4397" s="62" t="s">
        <v>293</v>
      </c>
    </row>
    <row r="4398" spans="1:19" x14ac:dyDescent="0.25">
      <c r="A4398" s="62" t="s">
        <v>293</v>
      </c>
      <c r="B4398" s="19">
        <v>39355753</v>
      </c>
      <c r="C4398" s="19" t="s">
        <v>7604</v>
      </c>
      <c r="D4398" s="19">
        <v>2441596</v>
      </c>
      <c r="E4398" s="19">
        <v>4595714</v>
      </c>
      <c r="F4398" s="19">
        <v>1</v>
      </c>
      <c r="G4398" s="36">
        <v>45629</v>
      </c>
      <c r="H4398" s="19">
        <v>0</v>
      </c>
      <c r="I4398" s="19">
        <v>0</v>
      </c>
      <c r="J4398" s="19">
        <v>0</v>
      </c>
      <c r="L4398" s="19">
        <v>0</v>
      </c>
      <c r="O4398" s="19">
        <v>3</v>
      </c>
      <c r="P4398" s="229">
        <v>45629.335601851853</v>
      </c>
      <c r="Q4398" s="19">
        <v>3.0000000000000001E-3</v>
      </c>
      <c r="R4398" s="19" t="s">
        <v>52</v>
      </c>
      <c r="S4398" s="62" t="s">
        <v>293</v>
      </c>
    </row>
    <row r="4399" spans="1:19" x14ac:dyDescent="0.25">
      <c r="A4399" s="62" t="s">
        <v>293</v>
      </c>
      <c r="B4399" s="19">
        <v>39355753</v>
      </c>
      <c r="C4399" s="19" t="s">
        <v>7604</v>
      </c>
      <c r="D4399" s="19">
        <v>2441596</v>
      </c>
      <c r="E4399" s="19">
        <v>4595714</v>
      </c>
      <c r="F4399" s="19">
        <v>2</v>
      </c>
      <c r="G4399" s="36">
        <v>45629</v>
      </c>
      <c r="H4399" s="19">
        <v>0</v>
      </c>
      <c r="I4399" s="19">
        <v>0</v>
      </c>
      <c r="J4399" s="19">
        <v>0</v>
      </c>
      <c r="L4399" s="19">
        <v>1</v>
      </c>
      <c r="O4399" s="19">
        <v>731950</v>
      </c>
      <c r="P4399" s="229">
        <v>45629.344074074077</v>
      </c>
      <c r="Q4399" s="19">
        <v>731.95</v>
      </c>
      <c r="R4399" s="19" t="s">
        <v>52</v>
      </c>
      <c r="S4399" s="62" t="s">
        <v>293</v>
      </c>
    </row>
    <row r="4400" spans="1:19" x14ac:dyDescent="0.25">
      <c r="A4400" s="62" t="s">
        <v>293</v>
      </c>
      <c r="B4400" s="19">
        <v>39355753</v>
      </c>
      <c r="C4400" s="19" t="s">
        <v>7604</v>
      </c>
      <c r="D4400" s="19">
        <v>2441596</v>
      </c>
      <c r="E4400" s="19">
        <v>4595714</v>
      </c>
      <c r="F4400" s="19">
        <v>3</v>
      </c>
      <c r="G4400" s="36">
        <v>45629</v>
      </c>
      <c r="H4400" s="19">
        <v>0</v>
      </c>
      <c r="I4400" s="19">
        <v>1</v>
      </c>
      <c r="J4400" s="19">
        <v>0</v>
      </c>
      <c r="L4400" s="19">
        <v>1</v>
      </c>
      <c r="O4400" s="19">
        <v>1644587</v>
      </c>
      <c r="P4400" s="229">
        <v>45629.363113425927</v>
      </c>
      <c r="Q4400" s="19">
        <v>1644.587</v>
      </c>
      <c r="R4400" s="19" t="s">
        <v>52</v>
      </c>
      <c r="S4400" s="62" t="s">
        <v>293</v>
      </c>
    </row>
    <row r="4401" spans="1:19" x14ac:dyDescent="0.25">
      <c r="A4401" s="62" t="s">
        <v>293</v>
      </c>
      <c r="B4401" s="19">
        <v>39355753</v>
      </c>
      <c r="C4401" s="19" t="s">
        <v>7604</v>
      </c>
      <c r="D4401" s="19">
        <v>2441596</v>
      </c>
      <c r="E4401" s="19">
        <v>4595714</v>
      </c>
      <c r="F4401" s="19">
        <v>4</v>
      </c>
      <c r="G4401" s="36">
        <v>45629</v>
      </c>
      <c r="H4401" s="19">
        <v>0</v>
      </c>
      <c r="I4401" s="19">
        <v>0</v>
      </c>
      <c r="J4401" s="19">
        <v>1934</v>
      </c>
      <c r="K4401" s="19" t="s">
        <v>160</v>
      </c>
      <c r="L4401" s="19">
        <v>1</v>
      </c>
      <c r="O4401" s="19">
        <v>1020733</v>
      </c>
      <c r="P4401" s="229">
        <v>45629.374930555554</v>
      </c>
      <c r="Q4401" s="19">
        <v>1020.7329999999999</v>
      </c>
      <c r="R4401" s="19" t="s">
        <v>52</v>
      </c>
      <c r="S4401" s="62" t="s">
        <v>293</v>
      </c>
    </row>
    <row r="4402" spans="1:19" x14ac:dyDescent="0.25">
      <c r="A4402" s="62" t="s">
        <v>293</v>
      </c>
      <c r="B4402" s="19">
        <v>39355753</v>
      </c>
      <c r="C4402" s="19" t="s">
        <v>7604</v>
      </c>
      <c r="D4402" s="19">
        <v>2441596</v>
      </c>
      <c r="E4402" s="19">
        <v>4595714</v>
      </c>
      <c r="F4402" s="19">
        <v>5</v>
      </c>
      <c r="G4402" s="36">
        <v>45629</v>
      </c>
      <c r="H4402" s="19">
        <v>0</v>
      </c>
      <c r="I4402" s="19">
        <v>1</v>
      </c>
      <c r="J4402" s="19">
        <v>0</v>
      </c>
      <c r="L4402" s="19">
        <v>1</v>
      </c>
      <c r="O4402" s="19">
        <v>13029637</v>
      </c>
      <c r="P4402" s="229">
        <v>45629.525729166664</v>
      </c>
      <c r="Q4402" s="19">
        <v>13029.637000000001</v>
      </c>
      <c r="R4402" s="19" t="s">
        <v>52</v>
      </c>
      <c r="S4402" s="62" t="s">
        <v>293</v>
      </c>
    </row>
    <row r="4403" spans="1:19" x14ac:dyDescent="0.25">
      <c r="A4403" s="62" t="s">
        <v>293</v>
      </c>
      <c r="B4403" s="19">
        <v>39355753</v>
      </c>
      <c r="C4403" s="19" t="s">
        <v>7604</v>
      </c>
      <c r="D4403" s="19">
        <v>2441596</v>
      </c>
      <c r="E4403" s="19">
        <v>4595714</v>
      </c>
      <c r="F4403" s="19">
        <v>6</v>
      </c>
      <c r="G4403" s="36">
        <v>45629</v>
      </c>
      <c r="H4403" s="19">
        <v>0</v>
      </c>
      <c r="I4403" s="19">
        <v>0</v>
      </c>
      <c r="J4403" s="19">
        <v>0</v>
      </c>
      <c r="L4403" s="19">
        <v>2</v>
      </c>
      <c r="O4403" s="19">
        <v>0</v>
      </c>
      <c r="P4403" s="229">
        <v>45629.525729166664</v>
      </c>
      <c r="Q4403" s="19">
        <v>0</v>
      </c>
      <c r="R4403" s="19" t="s">
        <v>52</v>
      </c>
      <c r="S4403" s="62" t="s">
        <v>293</v>
      </c>
    </row>
    <row r="4404" spans="1:19" x14ac:dyDescent="0.25">
      <c r="A4404" s="62" t="s">
        <v>293</v>
      </c>
      <c r="B4404" s="19">
        <v>39355753</v>
      </c>
      <c r="C4404" s="19" t="s">
        <v>7604</v>
      </c>
      <c r="D4404" s="19">
        <v>2441596</v>
      </c>
      <c r="E4404" s="19">
        <v>4595714</v>
      </c>
      <c r="F4404" s="19">
        <v>1</v>
      </c>
      <c r="G4404" s="36">
        <v>45631</v>
      </c>
      <c r="H4404" s="19">
        <v>0</v>
      </c>
      <c r="I4404" s="19">
        <v>0</v>
      </c>
      <c r="J4404" s="19">
        <v>0</v>
      </c>
      <c r="L4404" s="19">
        <v>0</v>
      </c>
      <c r="O4404" s="19">
        <v>17</v>
      </c>
      <c r="P4404" s="229">
        <v>45631.458657407406</v>
      </c>
      <c r="Q4404" s="19">
        <v>1.7000000000000001E-2</v>
      </c>
      <c r="R4404" s="19" t="s">
        <v>52</v>
      </c>
      <c r="S4404" s="62" t="s">
        <v>293</v>
      </c>
    </row>
    <row r="4405" spans="1:19" x14ac:dyDescent="0.25">
      <c r="A4405" s="62" t="s">
        <v>293</v>
      </c>
      <c r="B4405" s="19">
        <v>39355753</v>
      </c>
      <c r="C4405" s="19" t="s">
        <v>7604</v>
      </c>
      <c r="D4405" s="19">
        <v>2441596</v>
      </c>
      <c r="E4405" s="19">
        <v>4595714</v>
      </c>
      <c r="F4405" s="19">
        <v>2</v>
      </c>
      <c r="G4405" s="36">
        <v>45631</v>
      </c>
      <c r="H4405" s="19">
        <v>0</v>
      </c>
      <c r="I4405" s="19">
        <v>0</v>
      </c>
      <c r="J4405" s="19">
        <v>0</v>
      </c>
      <c r="L4405" s="19">
        <v>1</v>
      </c>
      <c r="O4405" s="19">
        <v>2358220</v>
      </c>
      <c r="P4405" s="229">
        <v>45631.485949074071</v>
      </c>
      <c r="Q4405" s="19">
        <v>2358.2199999999998</v>
      </c>
      <c r="R4405" s="19" t="s">
        <v>52</v>
      </c>
      <c r="S4405" s="62" t="s">
        <v>293</v>
      </c>
    </row>
    <row r="4406" spans="1:19" x14ac:dyDescent="0.25">
      <c r="A4406" s="62" t="s">
        <v>293</v>
      </c>
      <c r="B4406" s="19">
        <v>39355753</v>
      </c>
      <c r="C4406" s="19" t="s">
        <v>7604</v>
      </c>
      <c r="D4406" s="19">
        <v>2441596</v>
      </c>
      <c r="E4406" s="19">
        <v>4595714</v>
      </c>
      <c r="F4406" s="19">
        <v>3</v>
      </c>
      <c r="G4406" s="36">
        <v>45631</v>
      </c>
      <c r="H4406" s="19">
        <v>0</v>
      </c>
      <c r="I4406" s="19">
        <v>0</v>
      </c>
      <c r="J4406" s="19">
        <v>1936</v>
      </c>
      <c r="K4406" s="19" t="s">
        <v>164</v>
      </c>
      <c r="L4406" s="19">
        <v>1</v>
      </c>
      <c r="O4406" s="19">
        <v>629326</v>
      </c>
      <c r="P4406" s="229">
        <v>45631.49324074074</v>
      </c>
      <c r="Q4406" s="19">
        <v>629.32600000000002</v>
      </c>
      <c r="R4406" s="19" t="s">
        <v>52</v>
      </c>
      <c r="S4406" s="62" t="s">
        <v>293</v>
      </c>
    </row>
    <row r="4407" spans="1:19" x14ac:dyDescent="0.25">
      <c r="A4407" s="62" t="s">
        <v>293</v>
      </c>
      <c r="B4407" s="19">
        <v>39355753</v>
      </c>
      <c r="C4407" s="19" t="s">
        <v>7604</v>
      </c>
      <c r="D4407" s="19">
        <v>2441596</v>
      </c>
      <c r="E4407" s="19">
        <v>4595714</v>
      </c>
      <c r="F4407" s="19">
        <v>4</v>
      </c>
      <c r="G4407" s="36">
        <v>45631</v>
      </c>
      <c r="H4407" s="19">
        <v>0</v>
      </c>
      <c r="I4407" s="19">
        <v>0</v>
      </c>
      <c r="J4407" s="19">
        <v>1934</v>
      </c>
      <c r="K4407" s="19" t="s">
        <v>160</v>
      </c>
      <c r="L4407" s="19">
        <v>1</v>
      </c>
      <c r="O4407" s="19">
        <v>281070</v>
      </c>
      <c r="P4407" s="229">
        <v>45631.496493055558</v>
      </c>
      <c r="Q4407" s="19">
        <v>281.07</v>
      </c>
      <c r="R4407" s="19" t="s">
        <v>52</v>
      </c>
      <c r="S4407" s="62" t="s">
        <v>293</v>
      </c>
    </row>
    <row r="4408" spans="1:19" x14ac:dyDescent="0.25">
      <c r="A4408" s="62" t="s">
        <v>293</v>
      </c>
      <c r="B4408" s="19">
        <v>39355753</v>
      </c>
      <c r="C4408" s="19" t="s">
        <v>7604</v>
      </c>
      <c r="D4408" s="19">
        <v>2441596</v>
      </c>
      <c r="E4408" s="19">
        <v>4595714</v>
      </c>
      <c r="F4408" s="19">
        <v>5</v>
      </c>
      <c r="G4408" s="36">
        <v>45631</v>
      </c>
      <c r="H4408" s="19">
        <v>0</v>
      </c>
      <c r="I4408" s="19">
        <v>1</v>
      </c>
      <c r="J4408" s="19">
        <v>0</v>
      </c>
      <c r="L4408" s="19">
        <v>1</v>
      </c>
      <c r="O4408" s="19">
        <v>1227767</v>
      </c>
      <c r="P4408" s="229">
        <v>45631.510706018518</v>
      </c>
      <c r="Q4408" s="19">
        <v>1227.7670000000001</v>
      </c>
      <c r="R4408" s="19" t="s">
        <v>52</v>
      </c>
      <c r="S4408" s="62" t="s">
        <v>293</v>
      </c>
    </row>
    <row r="4409" spans="1:19" x14ac:dyDescent="0.25">
      <c r="A4409" s="62" t="s">
        <v>293</v>
      </c>
      <c r="B4409" s="19">
        <v>39355753</v>
      </c>
      <c r="C4409" s="19" t="s">
        <v>7604</v>
      </c>
      <c r="D4409" s="19">
        <v>2441596</v>
      </c>
      <c r="E4409" s="19">
        <v>4595714</v>
      </c>
      <c r="F4409" s="19">
        <v>6</v>
      </c>
      <c r="G4409" s="36">
        <v>45631</v>
      </c>
      <c r="H4409" s="19">
        <v>0</v>
      </c>
      <c r="I4409" s="19">
        <v>0</v>
      </c>
      <c r="J4409" s="19">
        <v>0</v>
      </c>
      <c r="L4409" s="19">
        <v>2</v>
      </c>
      <c r="O4409" s="19">
        <v>0</v>
      </c>
      <c r="P4409" s="229">
        <v>45631.510706018518</v>
      </c>
      <c r="Q4409" s="19">
        <v>0</v>
      </c>
      <c r="R4409" s="19" t="s">
        <v>52</v>
      </c>
      <c r="S4409" s="62" t="s">
        <v>293</v>
      </c>
    </row>
    <row r="4410" spans="1:19" x14ac:dyDescent="0.25">
      <c r="A4410" s="62" t="s">
        <v>293</v>
      </c>
      <c r="B4410" s="19">
        <v>39355753</v>
      </c>
      <c r="C4410" s="19" t="s">
        <v>7604</v>
      </c>
      <c r="D4410" s="19">
        <v>2441596</v>
      </c>
      <c r="E4410" s="19">
        <v>4595714</v>
      </c>
      <c r="F4410" s="19">
        <v>1</v>
      </c>
      <c r="G4410" s="36">
        <v>45632</v>
      </c>
      <c r="H4410" s="19">
        <v>0</v>
      </c>
      <c r="I4410" s="19">
        <v>0</v>
      </c>
      <c r="J4410" s="19">
        <v>0</v>
      </c>
      <c r="L4410" s="19">
        <v>0</v>
      </c>
      <c r="O4410" s="19">
        <v>3</v>
      </c>
      <c r="P4410" s="229">
        <v>45632.199791666666</v>
      </c>
      <c r="Q4410" s="19">
        <v>3.0000000000000001E-3</v>
      </c>
      <c r="R4410" s="19" t="s">
        <v>52</v>
      </c>
      <c r="S4410" s="62" t="s">
        <v>293</v>
      </c>
    </row>
    <row r="4411" spans="1:19" x14ac:dyDescent="0.25">
      <c r="A4411" s="62" t="s">
        <v>293</v>
      </c>
      <c r="B4411" s="19">
        <v>39355753</v>
      </c>
      <c r="C4411" s="19" t="s">
        <v>7604</v>
      </c>
      <c r="D4411" s="19">
        <v>2441596</v>
      </c>
      <c r="E4411" s="19">
        <v>4595714</v>
      </c>
      <c r="F4411" s="19">
        <v>2</v>
      </c>
      <c r="G4411" s="36">
        <v>45632</v>
      </c>
      <c r="H4411" s="19">
        <v>0</v>
      </c>
      <c r="I4411" s="19">
        <v>0</v>
      </c>
      <c r="J4411" s="19">
        <v>0</v>
      </c>
      <c r="L4411" s="19">
        <v>1</v>
      </c>
      <c r="O4411" s="19">
        <v>6641097</v>
      </c>
      <c r="P4411" s="229">
        <v>45632.276655092595</v>
      </c>
      <c r="Q4411" s="19">
        <v>6641.0969999999998</v>
      </c>
      <c r="R4411" s="19" t="s">
        <v>52</v>
      </c>
      <c r="S4411" s="62" t="s">
        <v>293</v>
      </c>
    </row>
    <row r="4412" spans="1:19" x14ac:dyDescent="0.25">
      <c r="A4412" s="62" t="s">
        <v>293</v>
      </c>
      <c r="B4412" s="19">
        <v>39355753</v>
      </c>
      <c r="C4412" s="19" t="s">
        <v>7604</v>
      </c>
      <c r="D4412" s="19">
        <v>2441596</v>
      </c>
      <c r="E4412" s="19">
        <v>4595714</v>
      </c>
      <c r="F4412" s="19">
        <v>3</v>
      </c>
      <c r="G4412" s="36">
        <v>45632</v>
      </c>
      <c r="H4412" s="19">
        <v>0</v>
      </c>
      <c r="I4412" s="19">
        <v>1</v>
      </c>
      <c r="J4412" s="19">
        <v>0</v>
      </c>
      <c r="L4412" s="19">
        <v>1</v>
      </c>
      <c r="O4412" s="19">
        <v>3339776</v>
      </c>
      <c r="P4412" s="229">
        <v>45632.315312500003</v>
      </c>
      <c r="Q4412" s="19">
        <v>3339.7759999999998</v>
      </c>
      <c r="R4412" s="19" t="s">
        <v>52</v>
      </c>
      <c r="S4412" s="62" t="s">
        <v>293</v>
      </c>
    </row>
    <row r="4413" spans="1:19" x14ac:dyDescent="0.25">
      <c r="A4413" s="62" t="s">
        <v>293</v>
      </c>
      <c r="B4413" s="19">
        <v>39355753</v>
      </c>
      <c r="C4413" s="19" t="s">
        <v>7604</v>
      </c>
      <c r="D4413" s="19">
        <v>2441596</v>
      </c>
      <c r="E4413" s="19">
        <v>4595714</v>
      </c>
      <c r="F4413" s="19">
        <v>4</v>
      </c>
      <c r="G4413" s="36">
        <v>45632</v>
      </c>
      <c r="H4413" s="19">
        <v>0</v>
      </c>
      <c r="I4413" s="19">
        <v>0</v>
      </c>
      <c r="J4413" s="19">
        <v>1933</v>
      </c>
      <c r="K4413" s="19" t="s">
        <v>167</v>
      </c>
      <c r="L4413" s="19">
        <v>1</v>
      </c>
      <c r="O4413" s="19">
        <v>3611514</v>
      </c>
      <c r="P4413" s="229">
        <v>45632.357106481482</v>
      </c>
      <c r="Q4413" s="19">
        <v>3611.5140000000001</v>
      </c>
      <c r="R4413" s="19" t="s">
        <v>52</v>
      </c>
      <c r="S4413" s="62" t="s">
        <v>293</v>
      </c>
    </row>
    <row r="4414" spans="1:19" x14ac:dyDescent="0.25">
      <c r="A4414" s="62" t="s">
        <v>293</v>
      </c>
      <c r="B4414" s="19">
        <v>39355753</v>
      </c>
      <c r="C4414" s="19" t="s">
        <v>7604</v>
      </c>
      <c r="D4414" s="19">
        <v>2441596</v>
      </c>
      <c r="E4414" s="19">
        <v>4595714</v>
      </c>
      <c r="F4414" s="19">
        <v>5</v>
      </c>
      <c r="G4414" s="36">
        <v>45632</v>
      </c>
      <c r="H4414" s="19">
        <v>0</v>
      </c>
      <c r="I4414" s="19">
        <v>1</v>
      </c>
      <c r="J4414" s="19">
        <v>0</v>
      </c>
      <c r="L4414" s="19">
        <v>1</v>
      </c>
      <c r="O4414" s="19">
        <v>14769773</v>
      </c>
      <c r="P4414" s="229">
        <v>45632.528055555558</v>
      </c>
      <c r="Q4414" s="19">
        <v>14769.772999999999</v>
      </c>
      <c r="R4414" s="19" t="s">
        <v>52</v>
      </c>
      <c r="S4414" s="62" t="s">
        <v>293</v>
      </c>
    </row>
    <row r="4415" spans="1:19" x14ac:dyDescent="0.25">
      <c r="A4415" s="62" t="s">
        <v>293</v>
      </c>
      <c r="B4415" s="19">
        <v>39355753</v>
      </c>
      <c r="C4415" s="19" t="s">
        <v>7604</v>
      </c>
      <c r="D4415" s="19">
        <v>2441596</v>
      </c>
      <c r="E4415" s="19">
        <v>4595714</v>
      </c>
      <c r="F4415" s="19">
        <v>6</v>
      </c>
      <c r="G4415" s="36">
        <v>45632</v>
      </c>
      <c r="H4415" s="19">
        <v>0</v>
      </c>
      <c r="I4415" s="19">
        <v>0</v>
      </c>
      <c r="J4415" s="19">
        <v>0</v>
      </c>
      <c r="L4415" s="19">
        <v>2</v>
      </c>
      <c r="O4415" s="19">
        <v>0</v>
      </c>
      <c r="P4415" s="229">
        <v>45632.528055555558</v>
      </c>
      <c r="Q4415" s="19">
        <v>0</v>
      </c>
      <c r="R4415" s="19" t="s">
        <v>52</v>
      </c>
      <c r="S4415" s="62" t="s">
        <v>293</v>
      </c>
    </row>
    <row r="4416" spans="1:19" x14ac:dyDescent="0.25">
      <c r="A4416" s="62" t="s">
        <v>66</v>
      </c>
      <c r="B4416" s="19">
        <v>6759993</v>
      </c>
      <c r="C4416" s="19" t="s">
        <v>7550</v>
      </c>
      <c r="D4416" s="19">
        <v>377305</v>
      </c>
      <c r="E4416" s="19">
        <v>4595714</v>
      </c>
      <c r="F4416" s="19">
        <v>1</v>
      </c>
      <c r="G4416" s="36">
        <v>45628</v>
      </c>
      <c r="H4416" s="19">
        <v>0</v>
      </c>
      <c r="I4416" s="19">
        <v>0</v>
      </c>
      <c r="J4416" s="19">
        <v>0</v>
      </c>
      <c r="L4416" s="19">
        <v>0</v>
      </c>
      <c r="O4416" s="19">
        <v>3</v>
      </c>
      <c r="P4416" s="229">
        <v>45627.782002314816</v>
      </c>
      <c r="Q4416" s="19">
        <v>3.0000000000000001E-3</v>
      </c>
      <c r="R4416" s="19" t="s">
        <v>55</v>
      </c>
      <c r="S4416" s="62" t="s">
        <v>66</v>
      </c>
    </row>
    <row r="4417" spans="1:19" x14ac:dyDescent="0.25">
      <c r="A4417" s="62" t="s">
        <v>66</v>
      </c>
      <c r="B4417" s="19">
        <v>6759993</v>
      </c>
      <c r="C4417" s="19" t="s">
        <v>7550</v>
      </c>
      <c r="D4417" s="19">
        <v>377305</v>
      </c>
      <c r="E4417" s="19">
        <v>4595714</v>
      </c>
      <c r="F4417" s="19">
        <v>2</v>
      </c>
      <c r="G4417" s="36">
        <v>45628</v>
      </c>
      <c r="H4417" s="19">
        <v>0</v>
      </c>
      <c r="I4417" s="19">
        <v>0</v>
      </c>
      <c r="J4417" s="19">
        <v>0</v>
      </c>
      <c r="L4417" s="19">
        <v>1</v>
      </c>
      <c r="O4417" s="19">
        <v>3560</v>
      </c>
      <c r="P4417" s="229">
        <v>45627.782037037039</v>
      </c>
      <c r="Q4417" s="19">
        <v>3.56</v>
      </c>
      <c r="R4417" s="19" t="s">
        <v>55</v>
      </c>
      <c r="S4417" s="62" t="s">
        <v>66</v>
      </c>
    </row>
    <row r="4418" spans="1:19" x14ac:dyDescent="0.25">
      <c r="A4418" s="62" t="s">
        <v>66</v>
      </c>
      <c r="B4418" s="19">
        <v>6759993</v>
      </c>
      <c r="C4418" s="19" t="s">
        <v>7550</v>
      </c>
      <c r="D4418" s="19">
        <v>377305</v>
      </c>
      <c r="E4418" s="19">
        <v>4595714</v>
      </c>
      <c r="F4418" s="19">
        <v>3</v>
      </c>
      <c r="G4418" s="36">
        <v>45628</v>
      </c>
      <c r="H4418" s="19">
        <v>0</v>
      </c>
      <c r="I4418" s="19">
        <v>1</v>
      </c>
      <c r="J4418" s="19">
        <v>0</v>
      </c>
      <c r="L4418" s="19">
        <v>1</v>
      </c>
      <c r="O4418" s="19">
        <v>508304</v>
      </c>
      <c r="P4418" s="229">
        <v>45627.787916666668</v>
      </c>
      <c r="Q4418" s="19">
        <v>508.30399999999997</v>
      </c>
      <c r="R4418" s="19" t="s">
        <v>55</v>
      </c>
      <c r="S4418" s="62" t="s">
        <v>66</v>
      </c>
    </row>
    <row r="4419" spans="1:19" x14ac:dyDescent="0.25">
      <c r="A4419" s="62" t="s">
        <v>66</v>
      </c>
      <c r="B4419" s="19">
        <v>6759993</v>
      </c>
      <c r="C4419" s="19" t="s">
        <v>7550</v>
      </c>
      <c r="D4419" s="19">
        <v>377305</v>
      </c>
      <c r="E4419" s="19">
        <v>4595714</v>
      </c>
      <c r="F4419" s="19">
        <v>4</v>
      </c>
      <c r="G4419" s="36">
        <v>45628</v>
      </c>
      <c r="H4419" s="19">
        <v>0</v>
      </c>
      <c r="I4419" s="19">
        <v>0</v>
      </c>
      <c r="J4419" s="19">
        <v>1931</v>
      </c>
      <c r="K4419" s="19" t="s">
        <v>168</v>
      </c>
      <c r="L4419" s="19">
        <v>1</v>
      </c>
      <c r="O4419" s="19">
        <v>303376</v>
      </c>
      <c r="P4419" s="229">
        <v>45627.791435185187</v>
      </c>
      <c r="Q4419" s="19">
        <v>303.37599999999998</v>
      </c>
      <c r="R4419" s="19" t="s">
        <v>55</v>
      </c>
      <c r="S4419" s="62" t="s">
        <v>66</v>
      </c>
    </row>
    <row r="4420" spans="1:19" x14ac:dyDescent="0.25">
      <c r="A4420" s="62" t="s">
        <v>66</v>
      </c>
      <c r="B4420" s="19">
        <v>6759993</v>
      </c>
      <c r="C4420" s="19" t="s">
        <v>7550</v>
      </c>
      <c r="D4420" s="19">
        <v>377305</v>
      </c>
      <c r="E4420" s="19">
        <v>4595714</v>
      </c>
      <c r="F4420" s="19">
        <v>5</v>
      </c>
      <c r="G4420" s="36">
        <v>45628</v>
      </c>
      <c r="H4420" s="19">
        <v>0</v>
      </c>
      <c r="I4420" s="19">
        <v>1</v>
      </c>
      <c r="J4420" s="19">
        <v>0</v>
      </c>
      <c r="L4420" s="19">
        <v>1</v>
      </c>
      <c r="O4420" s="19">
        <v>1095120</v>
      </c>
      <c r="P4420" s="229">
        <v>45627.804108796299</v>
      </c>
      <c r="Q4420" s="19">
        <v>1095.1199999999999</v>
      </c>
      <c r="R4420" s="19" t="s">
        <v>55</v>
      </c>
      <c r="S4420" s="62" t="s">
        <v>66</v>
      </c>
    </row>
    <row r="4421" spans="1:19" x14ac:dyDescent="0.25">
      <c r="A4421" s="62" t="s">
        <v>66</v>
      </c>
      <c r="B4421" s="19">
        <v>6759993</v>
      </c>
      <c r="C4421" s="19" t="s">
        <v>7550</v>
      </c>
      <c r="D4421" s="19">
        <v>377305</v>
      </c>
      <c r="E4421" s="19">
        <v>4595714</v>
      </c>
      <c r="F4421" s="19">
        <v>6</v>
      </c>
      <c r="G4421" s="36">
        <v>45628</v>
      </c>
      <c r="H4421" s="19">
        <v>0</v>
      </c>
      <c r="I4421" s="19">
        <v>0</v>
      </c>
      <c r="J4421" s="19">
        <v>-3</v>
      </c>
      <c r="K4421" s="19" t="s">
        <v>185</v>
      </c>
      <c r="L4421" s="19">
        <v>1</v>
      </c>
      <c r="O4421" s="19">
        <v>9747</v>
      </c>
      <c r="P4421" s="229">
        <v>45627.804224537038</v>
      </c>
      <c r="Q4421" s="19">
        <v>9.7469999999999999</v>
      </c>
      <c r="R4421" s="19" t="s">
        <v>55</v>
      </c>
      <c r="S4421" s="62" t="s">
        <v>66</v>
      </c>
    </row>
    <row r="4422" spans="1:19" x14ac:dyDescent="0.25">
      <c r="A4422" s="62" t="s">
        <v>66</v>
      </c>
      <c r="B4422" s="19">
        <v>6759993</v>
      </c>
      <c r="C4422" s="19" t="s">
        <v>7550</v>
      </c>
      <c r="D4422" s="19">
        <v>377305</v>
      </c>
      <c r="E4422" s="19">
        <v>4595714</v>
      </c>
      <c r="F4422" s="19">
        <v>7</v>
      </c>
      <c r="G4422" s="36">
        <v>45628</v>
      </c>
      <c r="H4422" s="19">
        <v>1</v>
      </c>
      <c r="I4422" s="19">
        <v>0</v>
      </c>
      <c r="J4422" s="19">
        <v>0</v>
      </c>
      <c r="L4422" s="19">
        <v>1</v>
      </c>
      <c r="M4422" s="19">
        <v>4010439</v>
      </c>
      <c r="N4422" s="19" t="s">
        <v>210</v>
      </c>
      <c r="O4422" s="19">
        <v>579200</v>
      </c>
      <c r="P4422" s="229">
        <v>45627.810925925929</v>
      </c>
      <c r="Q4422" s="19">
        <v>579.20000000000005</v>
      </c>
      <c r="R4422" s="19" t="s">
        <v>55</v>
      </c>
      <c r="S4422" s="62" t="s">
        <v>66</v>
      </c>
    </row>
    <row r="4423" spans="1:19" x14ac:dyDescent="0.25">
      <c r="A4423" s="62" t="s">
        <v>66</v>
      </c>
      <c r="B4423" s="19">
        <v>6759993</v>
      </c>
      <c r="C4423" s="19" t="s">
        <v>7550</v>
      </c>
      <c r="D4423" s="19">
        <v>377305</v>
      </c>
      <c r="E4423" s="19">
        <v>4595714</v>
      </c>
      <c r="F4423" s="19">
        <v>8</v>
      </c>
      <c r="G4423" s="36">
        <v>45628</v>
      </c>
      <c r="H4423" s="19">
        <v>0</v>
      </c>
      <c r="I4423" s="19">
        <v>0</v>
      </c>
      <c r="J4423" s="19">
        <v>1938</v>
      </c>
      <c r="K4423" s="19" t="s">
        <v>163</v>
      </c>
      <c r="L4423" s="19">
        <v>1</v>
      </c>
      <c r="M4423" s="19">
        <v>4010439</v>
      </c>
      <c r="N4423" s="19" t="s">
        <v>210</v>
      </c>
      <c r="O4423" s="19">
        <v>16643</v>
      </c>
      <c r="P4423" s="229">
        <v>45627.811122685183</v>
      </c>
      <c r="Q4423" s="19">
        <v>16.643000000000001</v>
      </c>
      <c r="R4423" s="19" t="s">
        <v>55</v>
      </c>
      <c r="S4423" s="62" t="s">
        <v>66</v>
      </c>
    </row>
    <row r="4424" spans="1:19" x14ac:dyDescent="0.25">
      <c r="A4424" s="62" t="s">
        <v>66</v>
      </c>
      <c r="B4424" s="19">
        <v>6759993</v>
      </c>
      <c r="C4424" s="19" t="s">
        <v>7550</v>
      </c>
      <c r="D4424" s="19">
        <v>377305</v>
      </c>
      <c r="E4424" s="19">
        <v>4595714</v>
      </c>
      <c r="F4424" s="19">
        <v>9</v>
      </c>
      <c r="G4424" s="36">
        <v>45628</v>
      </c>
      <c r="H4424" s="19">
        <v>0</v>
      </c>
      <c r="I4424" s="19">
        <v>1</v>
      </c>
      <c r="J4424" s="19">
        <v>0</v>
      </c>
      <c r="L4424" s="19">
        <v>1</v>
      </c>
      <c r="O4424" s="19">
        <v>3856387</v>
      </c>
      <c r="P4424" s="229">
        <v>45627.855752314812</v>
      </c>
      <c r="Q4424" s="19">
        <v>3856.3870000000002</v>
      </c>
      <c r="R4424" s="19" t="s">
        <v>55</v>
      </c>
      <c r="S4424" s="62" t="s">
        <v>66</v>
      </c>
    </row>
    <row r="4425" spans="1:19" x14ac:dyDescent="0.25">
      <c r="A4425" s="62" t="s">
        <v>66</v>
      </c>
      <c r="B4425" s="19">
        <v>6759993</v>
      </c>
      <c r="C4425" s="19" t="s">
        <v>7550</v>
      </c>
      <c r="D4425" s="19">
        <v>377305</v>
      </c>
      <c r="E4425" s="19">
        <v>4595714</v>
      </c>
      <c r="F4425" s="19">
        <v>10</v>
      </c>
      <c r="G4425" s="36">
        <v>45628</v>
      </c>
      <c r="H4425" s="19">
        <v>0</v>
      </c>
      <c r="I4425" s="19">
        <v>0</v>
      </c>
      <c r="J4425" s="19">
        <v>1934</v>
      </c>
      <c r="K4425" s="19" t="s">
        <v>160</v>
      </c>
      <c r="L4425" s="19">
        <v>1</v>
      </c>
      <c r="O4425" s="19">
        <v>447053</v>
      </c>
      <c r="P4425" s="229">
        <v>45627.860925925925</v>
      </c>
      <c r="Q4425" s="19">
        <v>447.053</v>
      </c>
      <c r="R4425" s="19" t="s">
        <v>55</v>
      </c>
      <c r="S4425" s="62" t="s">
        <v>66</v>
      </c>
    </row>
    <row r="4426" spans="1:19" x14ac:dyDescent="0.25">
      <c r="A4426" s="62" t="s">
        <v>66</v>
      </c>
      <c r="B4426" s="19">
        <v>6759993</v>
      </c>
      <c r="C4426" s="19" t="s">
        <v>7550</v>
      </c>
      <c r="D4426" s="19">
        <v>377305</v>
      </c>
      <c r="E4426" s="19">
        <v>4595714</v>
      </c>
      <c r="F4426" s="19">
        <v>11</v>
      </c>
      <c r="G4426" s="36">
        <v>45628</v>
      </c>
      <c r="H4426" s="19">
        <v>0</v>
      </c>
      <c r="I4426" s="19">
        <v>1</v>
      </c>
      <c r="J4426" s="19">
        <v>0</v>
      </c>
      <c r="L4426" s="19">
        <v>1</v>
      </c>
      <c r="O4426" s="19">
        <v>642164</v>
      </c>
      <c r="P4426" s="229">
        <v>45627.868356481478</v>
      </c>
      <c r="Q4426" s="19">
        <v>642.16399999999999</v>
      </c>
      <c r="R4426" s="19" t="s">
        <v>55</v>
      </c>
      <c r="S4426" s="62" t="s">
        <v>66</v>
      </c>
    </row>
    <row r="4427" spans="1:19" x14ac:dyDescent="0.25">
      <c r="A4427" s="62" t="s">
        <v>66</v>
      </c>
      <c r="B4427" s="19">
        <v>6759993</v>
      </c>
      <c r="C4427" s="19" t="s">
        <v>7550</v>
      </c>
      <c r="D4427" s="19">
        <v>377305</v>
      </c>
      <c r="E4427" s="19">
        <v>4595714</v>
      </c>
      <c r="F4427" s="19">
        <v>12</v>
      </c>
      <c r="G4427" s="36">
        <v>45628</v>
      </c>
      <c r="H4427" s="19">
        <v>0</v>
      </c>
      <c r="I4427" s="19">
        <v>0</v>
      </c>
      <c r="J4427" s="19">
        <v>1933</v>
      </c>
      <c r="K4427" s="19" t="s">
        <v>167</v>
      </c>
      <c r="L4427" s="19">
        <v>1</v>
      </c>
      <c r="O4427" s="19">
        <v>2986780</v>
      </c>
      <c r="P4427" s="229">
        <v>45627.902928240743</v>
      </c>
      <c r="Q4427" s="19">
        <v>2986.78</v>
      </c>
      <c r="R4427" s="19" t="s">
        <v>55</v>
      </c>
      <c r="S4427" s="62" t="s">
        <v>66</v>
      </c>
    </row>
    <row r="4428" spans="1:19" x14ac:dyDescent="0.25">
      <c r="A4428" s="62" t="s">
        <v>66</v>
      </c>
      <c r="B4428" s="19">
        <v>6759993</v>
      </c>
      <c r="C4428" s="19" t="s">
        <v>7550</v>
      </c>
      <c r="D4428" s="19">
        <v>377305</v>
      </c>
      <c r="E4428" s="19">
        <v>4595714</v>
      </c>
      <c r="F4428" s="19">
        <v>13</v>
      </c>
      <c r="G4428" s="36">
        <v>45628</v>
      </c>
      <c r="H4428" s="19">
        <v>0</v>
      </c>
      <c r="I4428" s="19">
        <v>1</v>
      </c>
      <c r="J4428" s="19">
        <v>0</v>
      </c>
      <c r="L4428" s="19">
        <v>1</v>
      </c>
      <c r="O4428" s="19">
        <v>9136123</v>
      </c>
      <c r="P4428" s="229">
        <v>45628.008668981478</v>
      </c>
      <c r="Q4428" s="19">
        <v>9136.1229999999996</v>
      </c>
      <c r="R4428" s="19" t="s">
        <v>55</v>
      </c>
      <c r="S4428" s="62" t="s">
        <v>66</v>
      </c>
    </row>
    <row r="4429" spans="1:19" x14ac:dyDescent="0.25">
      <c r="A4429" s="62" t="s">
        <v>66</v>
      </c>
      <c r="B4429" s="19">
        <v>6759993</v>
      </c>
      <c r="C4429" s="19" t="s">
        <v>7550</v>
      </c>
      <c r="D4429" s="19">
        <v>377305</v>
      </c>
      <c r="E4429" s="19">
        <v>4595714</v>
      </c>
      <c r="F4429" s="19">
        <v>14</v>
      </c>
      <c r="G4429" s="36">
        <v>45628</v>
      </c>
      <c r="H4429" s="19">
        <v>0</v>
      </c>
      <c r="I4429" s="19">
        <v>0</v>
      </c>
      <c r="J4429" s="19">
        <v>1934</v>
      </c>
      <c r="K4429" s="19" t="s">
        <v>160</v>
      </c>
      <c r="L4429" s="19">
        <v>1</v>
      </c>
      <c r="O4429" s="19">
        <v>298403</v>
      </c>
      <c r="P4429" s="229">
        <v>45628.012118055558</v>
      </c>
      <c r="Q4429" s="19">
        <v>298.40300000000002</v>
      </c>
      <c r="R4429" s="19" t="s">
        <v>55</v>
      </c>
      <c r="S4429" s="62" t="s">
        <v>66</v>
      </c>
    </row>
    <row r="4430" spans="1:19" x14ac:dyDescent="0.25">
      <c r="A4430" s="62" t="s">
        <v>66</v>
      </c>
      <c r="B4430" s="19">
        <v>6759993</v>
      </c>
      <c r="C4430" s="19" t="s">
        <v>7550</v>
      </c>
      <c r="D4430" s="19">
        <v>377305</v>
      </c>
      <c r="E4430" s="19">
        <v>4595714</v>
      </c>
      <c r="F4430" s="19">
        <v>15</v>
      </c>
      <c r="G4430" s="36">
        <v>45628</v>
      </c>
      <c r="H4430" s="19">
        <v>0</v>
      </c>
      <c r="I4430" s="19">
        <v>1</v>
      </c>
      <c r="J4430" s="19">
        <v>0</v>
      </c>
      <c r="L4430" s="19">
        <v>1</v>
      </c>
      <c r="O4430" s="19">
        <v>3636047</v>
      </c>
      <c r="P4430" s="229">
        <v>45628.054212962961</v>
      </c>
      <c r="Q4430" s="19">
        <v>3636.047</v>
      </c>
      <c r="R4430" s="19" t="s">
        <v>55</v>
      </c>
      <c r="S4430" s="62" t="s">
        <v>66</v>
      </c>
    </row>
    <row r="4431" spans="1:19" x14ac:dyDescent="0.25">
      <c r="A4431" s="62" t="s">
        <v>66</v>
      </c>
      <c r="B4431" s="19">
        <v>6759993</v>
      </c>
      <c r="C4431" s="19" t="s">
        <v>7550</v>
      </c>
      <c r="D4431" s="19">
        <v>377305</v>
      </c>
      <c r="E4431" s="19">
        <v>4595714</v>
      </c>
      <c r="F4431" s="19">
        <v>16</v>
      </c>
      <c r="G4431" s="36">
        <v>45628</v>
      </c>
      <c r="H4431" s="19">
        <v>0</v>
      </c>
      <c r="I4431" s="19">
        <v>0</v>
      </c>
      <c r="J4431" s="19">
        <v>1931</v>
      </c>
      <c r="K4431" s="19" t="s">
        <v>168</v>
      </c>
      <c r="L4431" s="19">
        <v>1</v>
      </c>
      <c r="O4431" s="19">
        <v>906300</v>
      </c>
      <c r="P4431" s="229">
        <v>45628.064699074072</v>
      </c>
      <c r="Q4431" s="19">
        <v>906.3</v>
      </c>
      <c r="R4431" s="19" t="s">
        <v>55</v>
      </c>
      <c r="S4431" s="62" t="s">
        <v>66</v>
      </c>
    </row>
    <row r="4432" spans="1:19" x14ac:dyDescent="0.25">
      <c r="A4432" s="62" t="s">
        <v>66</v>
      </c>
      <c r="B4432" s="19">
        <v>6759993</v>
      </c>
      <c r="C4432" s="19" t="s">
        <v>7550</v>
      </c>
      <c r="D4432" s="19">
        <v>377305</v>
      </c>
      <c r="E4432" s="19">
        <v>4595714</v>
      </c>
      <c r="F4432" s="19">
        <v>17</v>
      </c>
      <c r="G4432" s="36">
        <v>45628</v>
      </c>
      <c r="H4432" s="19">
        <v>0</v>
      </c>
      <c r="I4432" s="19">
        <v>1</v>
      </c>
      <c r="J4432" s="19">
        <v>0</v>
      </c>
      <c r="L4432" s="19">
        <v>1</v>
      </c>
      <c r="O4432" s="19">
        <v>1221943</v>
      </c>
      <c r="P4432" s="229">
        <v>45628.078842592593</v>
      </c>
      <c r="Q4432" s="19">
        <v>1221.943</v>
      </c>
      <c r="R4432" s="19" t="s">
        <v>55</v>
      </c>
      <c r="S4432" s="62" t="s">
        <v>66</v>
      </c>
    </row>
    <row r="4433" spans="1:19" x14ac:dyDescent="0.25">
      <c r="A4433" s="62" t="s">
        <v>66</v>
      </c>
      <c r="B4433" s="19">
        <v>6759993</v>
      </c>
      <c r="C4433" s="19" t="s">
        <v>7550</v>
      </c>
      <c r="D4433" s="19">
        <v>377305</v>
      </c>
      <c r="E4433" s="19">
        <v>4595714</v>
      </c>
      <c r="F4433" s="19">
        <v>18</v>
      </c>
      <c r="G4433" s="36">
        <v>45628</v>
      </c>
      <c r="H4433" s="19">
        <v>1</v>
      </c>
      <c r="I4433" s="19">
        <v>0</v>
      </c>
      <c r="J4433" s="19">
        <v>0</v>
      </c>
      <c r="L4433" s="19">
        <v>1</v>
      </c>
      <c r="M4433" s="19">
        <v>431940</v>
      </c>
      <c r="N4433" s="19" t="s">
        <v>209</v>
      </c>
      <c r="O4433" s="19">
        <v>2018400</v>
      </c>
      <c r="P4433" s="229">
        <v>45628.102199074077</v>
      </c>
      <c r="Q4433" s="19">
        <v>2018.4</v>
      </c>
      <c r="R4433" s="19" t="s">
        <v>55</v>
      </c>
      <c r="S4433" s="62" t="s">
        <v>66</v>
      </c>
    </row>
    <row r="4434" spans="1:19" x14ac:dyDescent="0.25">
      <c r="A4434" s="62" t="s">
        <v>66</v>
      </c>
      <c r="B4434" s="19">
        <v>6759993</v>
      </c>
      <c r="C4434" s="19" t="s">
        <v>7550</v>
      </c>
      <c r="D4434" s="19">
        <v>377305</v>
      </c>
      <c r="E4434" s="19">
        <v>4595714</v>
      </c>
      <c r="F4434" s="19">
        <v>19</v>
      </c>
      <c r="G4434" s="36">
        <v>45628</v>
      </c>
      <c r="H4434" s="19">
        <v>0</v>
      </c>
      <c r="I4434" s="19">
        <v>0</v>
      </c>
      <c r="J4434" s="19">
        <v>1938</v>
      </c>
      <c r="K4434" s="19" t="s">
        <v>163</v>
      </c>
      <c r="L4434" s="19">
        <v>1</v>
      </c>
      <c r="M4434" s="19">
        <v>431940</v>
      </c>
      <c r="N4434" s="19" t="s">
        <v>209</v>
      </c>
      <c r="O4434" s="19">
        <v>3620</v>
      </c>
      <c r="P4434" s="229">
        <v>45628.10224537037</v>
      </c>
      <c r="Q4434" s="19">
        <v>3.62</v>
      </c>
      <c r="R4434" s="19" t="s">
        <v>55</v>
      </c>
      <c r="S4434" s="62" t="s">
        <v>66</v>
      </c>
    </row>
    <row r="4435" spans="1:19" x14ac:dyDescent="0.25">
      <c r="A4435" s="62" t="s">
        <v>66</v>
      </c>
      <c r="B4435" s="19">
        <v>6759993</v>
      </c>
      <c r="C4435" s="19" t="s">
        <v>7550</v>
      </c>
      <c r="D4435" s="19">
        <v>377305</v>
      </c>
      <c r="E4435" s="19">
        <v>4595714</v>
      </c>
      <c r="F4435" s="19">
        <v>20</v>
      </c>
      <c r="G4435" s="36">
        <v>45628</v>
      </c>
      <c r="H4435" s="19">
        <v>0</v>
      </c>
      <c r="I4435" s="19">
        <v>1</v>
      </c>
      <c r="J4435" s="19">
        <v>0</v>
      </c>
      <c r="L4435" s="19">
        <v>1</v>
      </c>
      <c r="O4435" s="19">
        <v>2510</v>
      </c>
      <c r="P4435" s="229">
        <v>45628.102268518516</v>
      </c>
      <c r="Q4435" s="19">
        <v>2.5099999999999998</v>
      </c>
      <c r="R4435" s="19" t="s">
        <v>55</v>
      </c>
      <c r="S4435" s="62" t="s">
        <v>66</v>
      </c>
    </row>
    <row r="4436" spans="1:19" x14ac:dyDescent="0.25">
      <c r="A4436" s="62" t="s">
        <v>66</v>
      </c>
      <c r="B4436" s="19">
        <v>6759993</v>
      </c>
      <c r="C4436" s="19" t="s">
        <v>7550</v>
      </c>
      <c r="D4436" s="19">
        <v>377305</v>
      </c>
      <c r="E4436" s="19">
        <v>4595714</v>
      </c>
      <c r="F4436" s="19">
        <v>21</v>
      </c>
      <c r="G4436" s="36">
        <v>45628</v>
      </c>
      <c r="H4436" s="19">
        <v>0</v>
      </c>
      <c r="I4436" s="19">
        <v>0</v>
      </c>
      <c r="J4436" s="19">
        <v>1934</v>
      </c>
      <c r="K4436" s="19" t="s">
        <v>160</v>
      </c>
      <c r="L4436" s="19">
        <v>1</v>
      </c>
      <c r="O4436" s="19">
        <v>224834</v>
      </c>
      <c r="P4436" s="229">
        <v>45628.104872685188</v>
      </c>
      <c r="Q4436" s="19">
        <v>224.834</v>
      </c>
      <c r="R4436" s="19" t="s">
        <v>55</v>
      </c>
      <c r="S4436" s="62" t="s">
        <v>66</v>
      </c>
    </row>
    <row r="4437" spans="1:19" x14ac:dyDescent="0.25">
      <c r="A4437" s="62" t="s">
        <v>66</v>
      </c>
      <c r="B4437" s="19">
        <v>6759993</v>
      </c>
      <c r="C4437" s="19" t="s">
        <v>7550</v>
      </c>
      <c r="D4437" s="19">
        <v>377305</v>
      </c>
      <c r="E4437" s="19">
        <v>4595714</v>
      </c>
      <c r="F4437" s="19">
        <v>22</v>
      </c>
      <c r="G4437" s="36">
        <v>45628</v>
      </c>
      <c r="H4437" s="19">
        <v>0</v>
      </c>
      <c r="I4437" s="19">
        <v>1</v>
      </c>
      <c r="J4437" s="19">
        <v>0</v>
      </c>
      <c r="L4437" s="19">
        <v>1</v>
      </c>
      <c r="O4437" s="19">
        <v>1828556</v>
      </c>
      <c r="P4437" s="229">
        <v>45628.12604166667</v>
      </c>
      <c r="Q4437" s="19">
        <v>1828.556</v>
      </c>
      <c r="R4437" s="19" t="s">
        <v>55</v>
      </c>
      <c r="S4437" s="62" t="s">
        <v>66</v>
      </c>
    </row>
    <row r="4438" spans="1:19" x14ac:dyDescent="0.25">
      <c r="A4438" s="62" t="s">
        <v>66</v>
      </c>
      <c r="B4438" s="19">
        <v>6759993</v>
      </c>
      <c r="C4438" s="19" t="s">
        <v>7550</v>
      </c>
      <c r="D4438" s="19">
        <v>377305</v>
      </c>
      <c r="E4438" s="19">
        <v>4595714</v>
      </c>
      <c r="F4438" s="19">
        <v>23</v>
      </c>
      <c r="G4438" s="36">
        <v>45628</v>
      </c>
      <c r="H4438" s="19">
        <v>0</v>
      </c>
      <c r="I4438" s="19">
        <v>0</v>
      </c>
      <c r="J4438" s="19">
        <v>0</v>
      </c>
      <c r="L4438" s="19">
        <v>2</v>
      </c>
      <c r="O4438" s="19">
        <v>0</v>
      </c>
      <c r="P4438" s="229">
        <v>45628.12604166667</v>
      </c>
      <c r="Q4438" s="19">
        <v>0</v>
      </c>
      <c r="R4438" s="19" t="s">
        <v>55</v>
      </c>
      <c r="S4438" s="62" t="s">
        <v>66</v>
      </c>
    </row>
    <row r="4439" spans="1:19" x14ac:dyDescent="0.25">
      <c r="A4439" s="62" t="s">
        <v>66</v>
      </c>
      <c r="B4439" s="19">
        <v>6759993</v>
      </c>
      <c r="C4439" s="19" t="s">
        <v>7550</v>
      </c>
      <c r="D4439" s="19">
        <v>377305</v>
      </c>
      <c r="E4439" s="19">
        <v>4595714</v>
      </c>
      <c r="F4439" s="19">
        <v>1</v>
      </c>
      <c r="G4439" s="36">
        <v>45629</v>
      </c>
      <c r="H4439" s="19">
        <v>0</v>
      </c>
      <c r="I4439" s="19">
        <v>0</v>
      </c>
      <c r="J4439" s="19">
        <v>0</v>
      </c>
      <c r="L4439" s="19">
        <v>0</v>
      </c>
      <c r="O4439" s="19">
        <v>0</v>
      </c>
      <c r="P4439" s="229">
        <v>45628.782500000001</v>
      </c>
      <c r="Q4439" s="19">
        <v>0</v>
      </c>
      <c r="R4439" s="19" t="s">
        <v>55</v>
      </c>
      <c r="S4439" s="62" t="s">
        <v>66</v>
      </c>
    </row>
    <row r="4440" spans="1:19" x14ac:dyDescent="0.25">
      <c r="A4440" s="62" t="s">
        <v>66</v>
      </c>
      <c r="B4440" s="19">
        <v>6759993</v>
      </c>
      <c r="C4440" s="19" t="s">
        <v>7550</v>
      </c>
      <c r="D4440" s="19">
        <v>377305</v>
      </c>
      <c r="E4440" s="19">
        <v>4595714</v>
      </c>
      <c r="F4440" s="19">
        <v>2</v>
      </c>
      <c r="G4440" s="36">
        <v>45629</v>
      </c>
      <c r="H4440" s="19">
        <v>0</v>
      </c>
      <c r="I4440" s="19">
        <v>0</v>
      </c>
      <c r="J4440" s="19">
        <v>0</v>
      </c>
      <c r="L4440" s="19">
        <v>1</v>
      </c>
      <c r="O4440" s="19">
        <v>4194</v>
      </c>
      <c r="P4440" s="229">
        <v>45628.782557870371</v>
      </c>
      <c r="Q4440" s="19">
        <v>4.194</v>
      </c>
      <c r="R4440" s="19" t="s">
        <v>55</v>
      </c>
      <c r="S4440" s="62" t="s">
        <v>66</v>
      </c>
    </row>
    <row r="4441" spans="1:19" x14ac:dyDescent="0.25">
      <c r="A4441" s="62" t="s">
        <v>66</v>
      </c>
      <c r="B4441" s="19">
        <v>6759993</v>
      </c>
      <c r="C4441" s="19" t="s">
        <v>7550</v>
      </c>
      <c r="D4441" s="19">
        <v>377305</v>
      </c>
      <c r="E4441" s="19">
        <v>4595714</v>
      </c>
      <c r="F4441" s="19">
        <v>3</v>
      </c>
      <c r="G4441" s="36">
        <v>45629</v>
      </c>
      <c r="H4441" s="19">
        <v>0</v>
      </c>
      <c r="I4441" s="19">
        <v>1</v>
      </c>
      <c r="J4441" s="19">
        <v>0</v>
      </c>
      <c r="L4441" s="19">
        <v>1</v>
      </c>
      <c r="O4441" s="19">
        <v>178763</v>
      </c>
      <c r="P4441" s="229">
        <v>45628.784618055557</v>
      </c>
      <c r="Q4441" s="19">
        <v>178.76300000000001</v>
      </c>
      <c r="R4441" s="19" t="s">
        <v>55</v>
      </c>
      <c r="S4441" s="62" t="s">
        <v>66</v>
      </c>
    </row>
    <row r="4442" spans="1:19" x14ac:dyDescent="0.25">
      <c r="A4442" s="62" t="s">
        <v>66</v>
      </c>
      <c r="B4442" s="19">
        <v>6759993</v>
      </c>
      <c r="C4442" s="19" t="s">
        <v>7550</v>
      </c>
      <c r="D4442" s="19">
        <v>377305</v>
      </c>
      <c r="E4442" s="19">
        <v>4595714</v>
      </c>
      <c r="F4442" s="19">
        <v>4</v>
      </c>
      <c r="G4442" s="36">
        <v>45629</v>
      </c>
      <c r="H4442" s="19">
        <v>0</v>
      </c>
      <c r="I4442" s="19">
        <v>0</v>
      </c>
      <c r="J4442" s="19">
        <v>0</v>
      </c>
      <c r="L4442" s="19">
        <v>1</v>
      </c>
      <c r="O4442" s="19">
        <v>2983</v>
      </c>
      <c r="P4442" s="229">
        <v>45628.78465277778</v>
      </c>
      <c r="Q4442" s="19">
        <v>2.9830000000000001</v>
      </c>
      <c r="R4442" s="19" t="s">
        <v>55</v>
      </c>
      <c r="S4442" s="62" t="s">
        <v>66</v>
      </c>
    </row>
    <row r="4443" spans="1:19" x14ac:dyDescent="0.25">
      <c r="A4443" s="62" t="s">
        <v>66</v>
      </c>
      <c r="B4443" s="19">
        <v>6759993</v>
      </c>
      <c r="C4443" s="19" t="s">
        <v>7550</v>
      </c>
      <c r="D4443" s="19">
        <v>377305</v>
      </c>
      <c r="E4443" s="19">
        <v>4595714</v>
      </c>
      <c r="F4443" s="19">
        <v>5</v>
      </c>
      <c r="G4443" s="36">
        <v>45629</v>
      </c>
      <c r="H4443" s="19">
        <v>0</v>
      </c>
      <c r="I4443" s="19">
        <v>0</v>
      </c>
      <c r="J4443" s="19">
        <v>0</v>
      </c>
      <c r="L4443" s="19">
        <v>2</v>
      </c>
      <c r="O4443" s="19">
        <v>0</v>
      </c>
      <c r="P4443" s="229">
        <v>45628.78465277778</v>
      </c>
      <c r="Q4443" s="19">
        <v>0</v>
      </c>
      <c r="R4443" s="19" t="s">
        <v>55</v>
      </c>
      <c r="S4443" s="62" t="s">
        <v>66</v>
      </c>
    </row>
    <row r="4444" spans="1:19" x14ac:dyDescent="0.25">
      <c r="A4444" s="62" t="s">
        <v>66</v>
      </c>
      <c r="B4444" s="19">
        <v>6759993</v>
      </c>
      <c r="C4444" s="19" t="s">
        <v>7550</v>
      </c>
      <c r="D4444" s="19">
        <v>377305</v>
      </c>
      <c r="E4444" s="19">
        <v>4595714</v>
      </c>
      <c r="F4444" s="19">
        <v>1</v>
      </c>
      <c r="G4444" s="36">
        <v>45629</v>
      </c>
      <c r="H4444" s="19">
        <v>0</v>
      </c>
      <c r="I4444" s="19">
        <v>0</v>
      </c>
      <c r="J4444" s="19">
        <v>0</v>
      </c>
      <c r="L4444" s="19">
        <v>0</v>
      </c>
      <c r="O4444" s="19">
        <v>3</v>
      </c>
      <c r="P4444" s="229">
        <v>45628.784733796296</v>
      </c>
      <c r="Q4444" s="19">
        <v>3.0000000000000001E-3</v>
      </c>
      <c r="R4444" s="19" t="s">
        <v>55</v>
      </c>
      <c r="S4444" s="62" t="s">
        <v>66</v>
      </c>
    </row>
    <row r="4445" spans="1:19" x14ac:dyDescent="0.25">
      <c r="A4445" s="62" t="s">
        <v>66</v>
      </c>
      <c r="B4445" s="19">
        <v>6759993</v>
      </c>
      <c r="C4445" s="19" t="s">
        <v>7550</v>
      </c>
      <c r="D4445" s="19">
        <v>377305</v>
      </c>
      <c r="E4445" s="19">
        <v>4595714</v>
      </c>
      <c r="F4445" s="19">
        <v>2</v>
      </c>
      <c r="G4445" s="36">
        <v>45629</v>
      </c>
      <c r="H4445" s="19">
        <v>0</v>
      </c>
      <c r="I4445" s="19">
        <v>0</v>
      </c>
      <c r="J4445" s="19">
        <v>0</v>
      </c>
      <c r="L4445" s="19">
        <v>1</v>
      </c>
      <c r="O4445" s="19">
        <v>3137</v>
      </c>
      <c r="P4445" s="229">
        <v>45628.784768518519</v>
      </c>
      <c r="Q4445" s="19">
        <v>3.137</v>
      </c>
      <c r="R4445" s="19" t="s">
        <v>55</v>
      </c>
      <c r="S4445" s="62" t="s">
        <v>66</v>
      </c>
    </row>
    <row r="4446" spans="1:19" x14ac:dyDescent="0.25">
      <c r="A4446" s="62" t="s">
        <v>66</v>
      </c>
      <c r="B4446" s="19">
        <v>6759993</v>
      </c>
      <c r="C4446" s="19" t="s">
        <v>7550</v>
      </c>
      <c r="D4446" s="19">
        <v>377305</v>
      </c>
      <c r="E4446" s="19">
        <v>4595714</v>
      </c>
      <c r="F4446" s="19">
        <v>3</v>
      </c>
      <c r="G4446" s="36">
        <v>45629</v>
      </c>
      <c r="H4446" s="19">
        <v>0</v>
      </c>
      <c r="I4446" s="19">
        <v>1</v>
      </c>
      <c r="J4446" s="19">
        <v>0</v>
      </c>
      <c r="L4446" s="19">
        <v>1</v>
      </c>
      <c r="O4446" s="19">
        <v>2701683</v>
      </c>
      <c r="P4446" s="229">
        <v>45628.816041666665</v>
      </c>
      <c r="Q4446" s="19">
        <v>2701.683</v>
      </c>
      <c r="R4446" s="19" t="s">
        <v>55</v>
      </c>
      <c r="S4446" s="62" t="s">
        <v>66</v>
      </c>
    </row>
    <row r="4447" spans="1:19" x14ac:dyDescent="0.25">
      <c r="A4447" s="62" t="s">
        <v>66</v>
      </c>
      <c r="B4447" s="19">
        <v>6759993</v>
      </c>
      <c r="C4447" s="19" t="s">
        <v>7550</v>
      </c>
      <c r="D4447" s="19">
        <v>377305</v>
      </c>
      <c r="E4447" s="19">
        <v>4595714</v>
      </c>
      <c r="F4447" s="19">
        <v>4</v>
      </c>
      <c r="G4447" s="36">
        <v>45629</v>
      </c>
      <c r="H4447" s="19">
        <v>0</v>
      </c>
      <c r="I4447" s="19">
        <v>0</v>
      </c>
      <c r="J4447" s="19">
        <v>1931</v>
      </c>
      <c r="K4447" s="19" t="s">
        <v>168</v>
      </c>
      <c r="L4447" s="19">
        <v>1</v>
      </c>
      <c r="O4447" s="19">
        <v>1672414</v>
      </c>
      <c r="P4447" s="229">
        <v>45628.835393518515</v>
      </c>
      <c r="Q4447" s="19">
        <v>1672.414</v>
      </c>
      <c r="R4447" s="19" t="s">
        <v>55</v>
      </c>
      <c r="S4447" s="62" t="s">
        <v>66</v>
      </c>
    </row>
    <row r="4448" spans="1:19" x14ac:dyDescent="0.25">
      <c r="A4448" s="62" t="s">
        <v>66</v>
      </c>
      <c r="B4448" s="19">
        <v>6759993</v>
      </c>
      <c r="C4448" s="19" t="s">
        <v>7550</v>
      </c>
      <c r="D4448" s="19">
        <v>377305</v>
      </c>
      <c r="E4448" s="19">
        <v>4595714</v>
      </c>
      <c r="F4448" s="19">
        <v>5</v>
      </c>
      <c r="G4448" s="36">
        <v>45629</v>
      </c>
      <c r="H4448" s="19">
        <v>0</v>
      </c>
      <c r="I4448" s="19">
        <v>1</v>
      </c>
      <c r="J4448" s="19">
        <v>0</v>
      </c>
      <c r="L4448" s="19">
        <v>1</v>
      </c>
      <c r="O4448" s="19">
        <v>2752866</v>
      </c>
      <c r="P4448" s="229">
        <v>45628.867256944446</v>
      </c>
      <c r="Q4448" s="19">
        <v>2752.866</v>
      </c>
      <c r="R4448" s="19" t="s">
        <v>55</v>
      </c>
      <c r="S4448" s="62" t="s">
        <v>66</v>
      </c>
    </row>
    <row r="4449" spans="1:19" x14ac:dyDescent="0.25">
      <c r="A4449" s="62" t="s">
        <v>66</v>
      </c>
      <c r="B4449" s="19">
        <v>6759993</v>
      </c>
      <c r="C4449" s="19" t="s">
        <v>7550</v>
      </c>
      <c r="D4449" s="19">
        <v>377305</v>
      </c>
      <c r="E4449" s="19">
        <v>4595714</v>
      </c>
      <c r="F4449" s="19">
        <v>6</v>
      </c>
      <c r="G4449" s="36">
        <v>45629</v>
      </c>
      <c r="H4449" s="19">
        <v>0</v>
      </c>
      <c r="I4449" s="19">
        <v>0</v>
      </c>
      <c r="J4449" s="19">
        <v>1934</v>
      </c>
      <c r="K4449" s="19" t="s">
        <v>160</v>
      </c>
      <c r="L4449" s="19">
        <v>1</v>
      </c>
      <c r="O4449" s="19">
        <v>210304</v>
      </c>
      <c r="P4449" s="229">
        <v>45628.869687500002</v>
      </c>
      <c r="Q4449" s="19">
        <v>210.304</v>
      </c>
      <c r="R4449" s="19" t="s">
        <v>55</v>
      </c>
      <c r="S4449" s="62" t="s">
        <v>66</v>
      </c>
    </row>
    <row r="4450" spans="1:19" x14ac:dyDescent="0.25">
      <c r="A4450" s="62" t="s">
        <v>66</v>
      </c>
      <c r="B4450" s="19">
        <v>6759993</v>
      </c>
      <c r="C4450" s="19" t="s">
        <v>7550</v>
      </c>
      <c r="D4450" s="19">
        <v>377305</v>
      </c>
      <c r="E4450" s="19">
        <v>4595714</v>
      </c>
      <c r="F4450" s="19">
        <v>7</v>
      </c>
      <c r="G4450" s="36">
        <v>45629</v>
      </c>
      <c r="H4450" s="19">
        <v>0</v>
      </c>
      <c r="I4450" s="19">
        <v>1</v>
      </c>
      <c r="J4450" s="19">
        <v>0</v>
      </c>
      <c r="L4450" s="19">
        <v>1</v>
      </c>
      <c r="O4450" s="19">
        <v>471466</v>
      </c>
      <c r="P4450" s="229">
        <v>45628.875150462962</v>
      </c>
      <c r="Q4450" s="19">
        <v>471.46600000000001</v>
      </c>
      <c r="R4450" s="19" t="s">
        <v>55</v>
      </c>
      <c r="S4450" s="62" t="s">
        <v>66</v>
      </c>
    </row>
    <row r="4451" spans="1:19" x14ac:dyDescent="0.25">
      <c r="A4451" s="62" t="s">
        <v>66</v>
      </c>
      <c r="B4451" s="19">
        <v>6759993</v>
      </c>
      <c r="C4451" s="19" t="s">
        <v>7550</v>
      </c>
      <c r="D4451" s="19">
        <v>377305</v>
      </c>
      <c r="E4451" s="19">
        <v>4595714</v>
      </c>
      <c r="F4451" s="19">
        <v>8</v>
      </c>
      <c r="G4451" s="36">
        <v>45629</v>
      </c>
      <c r="H4451" s="19">
        <v>0</v>
      </c>
      <c r="I4451" s="19">
        <v>0</v>
      </c>
      <c r="J4451" s="19">
        <v>1933</v>
      </c>
      <c r="K4451" s="19" t="s">
        <v>167</v>
      </c>
      <c r="L4451" s="19">
        <v>1</v>
      </c>
      <c r="O4451" s="19">
        <v>2857920</v>
      </c>
      <c r="P4451" s="229">
        <v>45628.908229166664</v>
      </c>
      <c r="Q4451" s="19">
        <v>2857.92</v>
      </c>
      <c r="R4451" s="19" t="s">
        <v>55</v>
      </c>
      <c r="S4451" s="62" t="s">
        <v>66</v>
      </c>
    </row>
    <row r="4452" spans="1:19" x14ac:dyDescent="0.25">
      <c r="A4452" s="62" t="s">
        <v>66</v>
      </c>
      <c r="B4452" s="19">
        <v>6759993</v>
      </c>
      <c r="C4452" s="19" t="s">
        <v>7550</v>
      </c>
      <c r="D4452" s="19">
        <v>377305</v>
      </c>
      <c r="E4452" s="19">
        <v>4595714</v>
      </c>
      <c r="F4452" s="19">
        <v>9</v>
      </c>
      <c r="G4452" s="36">
        <v>45629</v>
      </c>
      <c r="H4452" s="19">
        <v>0</v>
      </c>
      <c r="I4452" s="19">
        <v>1</v>
      </c>
      <c r="J4452" s="19">
        <v>0</v>
      </c>
      <c r="L4452" s="19">
        <v>1</v>
      </c>
      <c r="O4452" s="19">
        <v>767770</v>
      </c>
      <c r="P4452" s="229">
        <v>45628.91710648148</v>
      </c>
      <c r="Q4452" s="19">
        <v>767.77</v>
      </c>
      <c r="R4452" s="19" t="s">
        <v>55</v>
      </c>
      <c r="S4452" s="62" t="s">
        <v>66</v>
      </c>
    </row>
    <row r="4453" spans="1:19" x14ac:dyDescent="0.25">
      <c r="A4453" s="62" t="s">
        <v>66</v>
      </c>
      <c r="B4453" s="19">
        <v>6759993</v>
      </c>
      <c r="C4453" s="19" t="s">
        <v>7550</v>
      </c>
      <c r="D4453" s="19">
        <v>377305</v>
      </c>
      <c r="E4453" s="19">
        <v>4595714</v>
      </c>
      <c r="F4453" s="19">
        <v>10</v>
      </c>
      <c r="G4453" s="36">
        <v>45629</v>
      </c>
      <c r="H4453" s="19">
        <v>0</v>
      </c>
      <c r="I4453" s="19">
        <v>0</v>
      </c>
      <c r="J4453" s="19">
        <v>1931</v>
      </c>
      <c r="K4453" s="19" t="s">
        <v>168</v>
      </c>
      <c r="L4453" s="19">
        <v>1</v>
      </c>
      <c r="O4453" s="19">
        <v>482840</v>
      </c>
      <c r="P4453" s="229">
        <v>45628.922696759262</v>
      </c>
      <c r="Q4453" s="19">
        <v>482.84</v>
      </c>
      <c r="R4453" s="19" t="s">
        <v>55</v>
      </c>
      <c r="S4453" s="62" t="s">
        <v>66</v>
      </c>
    </row>
    <row r="4454" spans="1:19" x14ac:dyDescent="0.25">
      <c r="A4454" s="62" t="s">
        <v>66</v>
      </c>
      <c r="B4454" s="19">
        <v>6759993</v>
      </c>
      <c r="C4454" s="19" t="s">
        <v>7550</v>
      </c>
      <c r="D4454" s="19">
        <v>377305</v>
      </c>
      <c r="E4454" s="19">
        <v>4595714</v>
      </c>
      <c r="F4454" s="19">
        <v>11</v>
      </c>
      <c r="G4454" s="36">
        <v>45629</v>
      </c>
      <c r="H4454" s="19">
        <v>0</v>
      </c>
      <c r="I4454" s="19">
        <v>1</v>
      </c>
      <c r="J4454" s="19">
        <v>0</v>
      </c>
      <c r="L4454" s="19">
        <v>1</v>
      </c>
      <c r="O4454" s="19">
        <v>3108110</v>
      </c>
      <c r="P4454" s="229">
        <v>45628.958668981482</v>
      </c>
      <c r="Q4454" s="19">
        <v>3108.11</v>
      </c>
      <c r="R4454" s="19" t="s">
        <v>55</v>
      </c>
      <c r="S4454" s="62" t="s">
        <v>66</v>
      </c>
    </row>
    <row r="4455" spans="1:19" x14ac:dyDescent="0.25">
      <c r="A4455" s="62" t="s">
        <v>66</v>
      </c>
      <c r="B4455" s="19">
        <v>6759993</v>
      </c>
      <c r="C4455" s="19" t="s">
        <v>7550</v>
      </c>
      <c r="D4455" s="19">
        <v>377305</v>
      </c>
      <c r="E4455" s="19">
        <v>4595714</v>
      </c>
      <c r="F4455" s="19">
        <v>12</v>
      </c>
      <c r="G4455" s="36">
        <v>45629</v>
      </c>
      <c r="H4455" s="19">
        <v>0</v>
      </c>
      <c r="I4455" s="19">
        <v>0</v>
      </c>
      <c r="J4455" s="19">
        <v>1931</v>
      </c>
      <c r="K4455" s="19" t="s">
        <v>168</v>
      </c>
      <c r="L4455" s="19">
        <v>1</v>
      </c>
      <c r="O4455" s="19">
        <v>3070304</v>
      </c>
      <c r="P4455" s="229">
        <v>45628.994212962964</v>
      </c>
      <c r="Q4455" s="19">
        <v>3070.3040000000001</v>
      </c>
      <c r="R4455" s="19" t="s">
        <v>55</v>
      </c>
      <c r="S4455" s="62" t="s">
        <v>66</v>
      </c>
    </row>
    <row r="4456" spans="1:19" x14ac:dyDescent="0.25">
      <c r="A4456" s="62" t="s">
        <v>66</v>
      </c>
      <c r="B4456" s="19">
        <v>6759993</v>
      </c>
      <c r="C4456" s="19" t="s">
        <v>7550</v>
      </c>
      <c r="D4456" s="19">
        <v>377305</v>
      </c>
      <c r="E4456" s="19">
        <v>4595714</v>
      </c>
      <c r="F4456" s="19">
        <v>13</v>
      </c>
      <c r="G4456" s="36">
        <v>45629</v>
      </c>
      <c r="H4456" s="19">
        <v>0</v>
      </c>
      <c r="I4456" s="19">
        <v>0</v>
      </c>
      <c r="J4456" s="19">
        <v>0</v>
      </c>
      <c r="L4456" s="19">
        <v>2</v>
      </c>
      <c r="O4456" s="19">
        <v>0</v>
      </c>
      <c r="P4456" s="229">
        <v>45628.994212962964</v>
      </c>
      <c r="Q4456" s="19">
        <v>0</v>
      </c>
      <c r="R4456" s="19" t="s">
        <v>55</v>
      </c>
      <c r="S4456" s="62" t="s">
        <v>66</v>
      </c>
    </row>
    <row r="4457" spans="1:19" x14ac:dyDescent="0.25">
      <c r="A4457" s="62" t="s">
        <v>66</v>
      </c>
      <c r="B4457" s="19">
        <v>6759993</v>
      </c>
      <c r="C4457" s="19" t="s">
        <v>7550</v>
      </c>
      <c r="D4457" s="19">
        <v>377305</v>
      </c>
      <c r="E4457" s="19">
        <v>4595714</v>
      </c>
      <c r="F4457" s="19">
        <v>1</v>
      </c>
      <c r="G4457" s="36">
        <v>45629</v>
      </c>
      <c r="H4457" s="19">
        <v>0</v>
      </c>
      <c r="I4457" s="19">
        <v>0</v>
      </c>
      <c r="J4457" s="19">
        <v>0</v>
      </c>
      <c r="L4457" s="19">
        <v>0</v>
      </c>
      <c r="O4457" s="19">
        <v>3</v>
      </c>
      <c r="P4457" s="229">
        <v>45629.014097222222</v>
      </c>
      <c r="Q4457" s="19">
        <v>3.0000000000000001E-3</v>
      </c>
      <c r="R4457" s="19" t="s">
        <v>55</v>
      </c>
      <c r="S4457" s="62" t="s">
        <v>66</v>
      </c>
    </row>
    <row r="4458" spans="1:19" x14ac:dyDescent="0.25">
      <c r="A4458" s="62" t="s">
        <v>66</v>
      </c>
      <c r="B4458" s="19">
        <v>6759993</v>
      </c>
      <c r="C4458" s="19" t="s">
        <v>7550</v>
      </c>
      <c r="D4458" s="19">
        <v>377305</v>
      </c>
      <c r="E4458" s="19">
        <v>4595714</v>
      </c>
      <c r="F4458" s="19">
        <v>2</v>
      </c>
      <c r="G4458" s="36">
        <v>45629</v>
      </c>
      <c r="H4458" s="19">
        <v>0</v>
      </c>
      <c r="I4458" s="19">
        <v>0</v>
      </c>
      <c r="J4458" s="19">
        <v>0</v>
      </c>
      <c r="L4458" s="19">
        <v>1</v>
      </c>
      <c r="O4458" s="19">
        <v>5040</v>
      </c>
      <c r="P4458" s="229">
        <v>45629.014155092591</v>
      </c>
      <c r="Q4458" s="19">
        <v>5.04</v>
      </c>
      <c r="R4458" s="19" t="s">
        <v>55</v>
      </c>
      <c r="S4458" s="62" t="s">
        <v>66</v>
      </c>
    </row>
    <row r="4459" spans="1:19" x14ac:dyDescent="0.25">
      <c r="A4459" s="62" t="s">
        <v>66</v>
      </c>
      <c r="B4459" s="19">
        <v>6759993</v>
      </c>
      <c r="C4459" s="19" t="s">
        <v>7550</v>
      </c>
      <c r="D4459" s="19">
        <v>377305</v>
      </c>
      <c r="E4459" s="19">
        <v>4595714</v>
      </c>
      <c r="F4459" s="19">
        <v>3</v>
      </c>
      <c r="G4459" s="36">
        <v>45629</v>
      </c>
      <c r="H4459" s="19">
        <v>0</v>
      </c>
      <c r="I4459" s="19">
        <v>1</v>
      </c>
      <c r="J4459" s="19">
        <v>0</v>
      </c>
      <c r="L4459" s="19">
        <v>1</v>
      </c>
      <c r="O4459" s="19">
        <v>7550614</v>
      </c>
      <c r="P4459" s="229">
        <v>45629.101550925923</v>
      </c>
      <c r="Q4459" s="19">
        <v>7550.6139999999996</v>
      </c>
      <c r="R4459" s="19" t="s">
        <v>55</v>
      </c>
      <c r="S4459" s="62" t="s">
        <v>66</v>
      </c>
    </row>
    <row r="4460" spans="1:19" x14ac:dyDescent="0.25">
      <c r="A4460" s="62" t="s">
        <v>66</v>
      </c>
      <c r="B4460" s="19">
        <v>6759993</v>
      </c>
      <c r="C4460" s="19" t="s">
        <v>7550</v>
      </c>
      <c r="D4460" s="19">
        <v>377305</v>
      </c>
      <c r="E4460" s="19">
        <v>4595714</v>
      </c>
      <c r="F4460" s="19">
        <v>4</v>
      </c>
      <c r="G4460" s="36">
        <v>45629</v>
      </c>
      <c r="H4460" s="19">
        <v>0</v>
      </c>
      <c r="I4460" s="19">
        <v>0</v>
      </c>
      <c r="J4460" s="19">
        <v>1934</v>
      </c>
      <c r="K4460" s="19" t="s">
        <v>160</v>
      </c>
      <c r="L4460" s="19">
        <v>1</v>
      </c>
      <c r="O4460" s="19">
        <v>236596</v>
      </c>
      <c r="P4460" s="229">
        <v>45629.10428240741</v>
      </c>
      <c r="Q4460" s="19">
        <v>236.596</v>
      </c>
      <c r="R4460" s="19" t="s">
        <v>55</v>
      </c>
      <c r="S4460" s="62" t="s">
        <v>66</v>
      </c>
    </row>
    <row r="4461" spans="1:19" x14ac:dyDescent="0.25">
      <c r="A4461" s="62" t="s">
        <v>66</v>
      </c>
      <c r="B4461" s="19">
        <v>6759993</v>
      </c>
      <c r="C4461" s="19" t="s">
        <v>7550</v>
      </c>
      <c r="D4461" s="19">
        <v>377305</v>
      </c>
      <c r="E4461" s="19">
        <v>4595714</v>
      </c>
      <c r="F4461" s="19">
        <v>5</v>
      </c>
      <c r="G4461" s="36">
        <v>45629</v>
      </c>
      <c r="H4461" s="19">
        <v>0</v>
      </c>
      <c r="I4461" s="19">
        <v>1</v>
      </c>
      <c r="J4461" s="19">
        <v>0</v>
      </c>
      <c r="L4461" s="19">
        <v>1</v>
      </c>
      <c r="O4461" s="19">
        <v>1810304</v>
      </c>
      <c r="P4461" s="229">
        <v>45629.125243055554</v>
      </c>
      <c r="Q4461" s="19">
        <v>1810.3040000000001</v>
      </c>
      <c r="R4461" s="19" t="s">
        <v>55</v>
      </c>
      <c r="S4461" s="62" t="s">
        <v>66</v>
      </c>
    </row>
    <row r="4462" spans="1:19" x14ac:dyDescent="0.25">
      <c r="A4462" s="62" t="s">
        <v>66</v>
      </c>
      <c r="B4462" s="19">
        <v>6759993</v>
      </c>
      <c r="C4462" s="19" t="s">
        <v>7550</v>
      </c>
      <c r="D4462" s="19">
        <v>377305</v>
      </c>
      <c r="E4462" s="19">
        <v>4595714</v>
      </c>
      <c r="F4462" s="19">
        <v>6</v>
      </c>
      <c r="G4462" s="36">
        <v>45629</v>
      </c>
      <c r="H4462" s="19">
        <v>0</v>
      </c>
      <c r="I4462" s="19">
        <v>0</v>
      </c>
      <c r="J4462" s="19">
        <v>0</v>
      </c>
      <c r="L4462" s="19">
        <v>2</v>
      </c>
      <c r="O4462" s="19">
        <v>0</v>
      </c>
      <c r="P4462" s="229">
        <v>45629.125243055554</v>
      </c>
      <c r="Q4462" s="19">
        <v>0</v>
      </c>
      <c r="R4462" s="19" t="s">
        <v>55</v>
      </c>
      <c r="S4462" s="62" t="s">
        <v>66</v>
      </c>
    </row>
    <row r="4463" spans="1:19" x14ac:dyDescent="0.25">
      <c r="A4463" s="62" t="s">
        <v>66</v>
      </c>
      <c r="B4463" s="19">
        <v>6759993</v>
      </c>
      <c r="C4463" s="19" t="s">
        <v>7550</v>
      </c>
      <c r="D4463" s="19">
        <v>377305</v>
      </c>
      <c r="E4463" s="19">
        <v>4595714</v>
      </c>
      <c r="F4463" s="19">
        <v>1</v>
      </c>
      <c r="G4463" s="36">
        <v>45630</v>
      </c>
      <c r="H4463" s="19">
        <v>0</v>
      </c>
      <c r="I4463" s="19">
        <v>0</v>
      </c>
      <c r="J4463" s="19">
        <v>0</v>
      </c>
      <c r="L4463" s="19">
        <v>0</v>
      </c>
      <c r="O4463" s="19">
        <v>17</v>
      </c>
      <c r="P4463" s="229">
        <v>45629.780555555553</v>
      </c>
      <c r="Q4463" s="19">
        <v>1.7000000000000001E-2</v>
      </c>
      <c r="R4463" s="19" t="s">
        <v>55</v>
      </c>
      <c r="S4463" s="62" t="s">
        <v>66</v>
      </c>
    </row>
    <row r="4464" spans="1:19" x14ac:dyDescent="0.25">
      <c r="A4464" s="62" t="s">
        <v>66</v>
      </c>
      <c r="B4464" s="19">
        <v>6759993</v>
      </c>
      <c r="C4464" s="19" t="s">
        <v>7550</v>
      </c>
      <c r="D4464" s="19">
        <v>377305</v>
      </c>
      <c r="E4464" s="19">
        <v>4595714</v>
      </c>
      <c r="F4464" s="19">
        <v>2</v>
      </c>
      <c r="G4464" s="36">
        <v>45630</v>
      </c>
      <c r="H4464" s="19">
        <v>0</v>
      </c>
      <c r="I4464" s="19">
        <v>0</v>
      </c>
      <c r="J4464" s="19">
        <v>0</v>
      </c>
      <c r="L4464" s="19">
        <v>1</v>
      </c>
      <c r="O4464" s="19">
        <v>7520</v>
      </c>
      <c r="P4464" s="229">
        <v>45629.780648148146</v>
      </c>
      <c r="Q4464" s="19">
        <v>7.52</v>
      </c>
      <c r="R4464" s="19" t="s">
        <v>55</v>
      </c>
      <c r="S4464" s="62" t="s">
        <v>66</v>
      </c>
    </row>
    <row r="4465" spans="1:19" x14ac:dyDescent="0.25">
      <c r="A4465" s="62" t="s">
        <v>66</v>
      </c>
      <c r="B4465" s="19">
        <v>6759993</v>
      </c>
      <c r="C4465" s="19" t="s">
        <v>7550</v>
      </c>
      <c r="D4465" s="19">
        <v>377305</v>
      </c>
      <c r="E4465" s="19">
        <v>4595714</v>
      </c>
      <c r="F4465" s="19">
        <v>3</v>
      </c>
      <c r="G4465" s="36">
        <v>45630</v>
      </c>
      <c r="H4465" s="19">
        <v>0</v>
      </c>
      <c r="I4465" s="19">
        <v>1</v>
      </c>
      <c r="J4465" s="19">
        <v>0</v>
      </c>
      <c r="L4465" s="19">
        <v>1</v>
      </c>
      <c r="O4465" s="19">
        <v>2951763</v>
      </c>
      <c r="P4465" s="229">
        <v>45629.814814814818</v>
      </c>
      <c r="Q4465" s="19">
        <v>2951.7629999999999</v>
      </c>
      <c r="R4465" s="19" t="s">
        <v>55</v>
      </c>
      <c r="S4465" s="62" t="s">
        <v>66</v>
      </c>
    </row>
    <row r="4466" spans="1:19" x14ac:dyDescent="0.25">
      <c r="A4466" s="62" t="s">
        <v>66</v>
      </c>
      <c r="B4466" s="19">
        <v>6759993</v>
      </c>
      <c r="C4466" s="19" t="s">
        <v>7550</v>
      </c>
      <c r="D4466" s="19">
        <v>377305</v>
      </c>
      <c r="E4466" s="19">
        <v>4595714</v>
      </c>
      <c r="F4466" s="19">
        <v>4</v>
      </c>
      <c r="G4466" s="36">
        <v>45630</v>
      </c>
      <c r="H4466" s="19">
        <v>0</v>
      </c>
      <c r="I4466" s="19">
        <v>0</v>
      </c>
      <c r="J4466" s="19">
        <v>1931</v>
      </c>
      <c r="K4466" s="19" t="s">
        <v>168</v>
      </c>
      <c r="L4466" s="19">
        <v>1</v>
      </c>
      <c r="O4466" s="19">
        <v>2985997</v>
      </c>
      <c r="P4466" s="229">
        <v>45629.849374999998</v>
      </c>
      <c r="Q4466" s="19">
        <v>2985.9969999999998</v>
      </c>
      <c r="R4466" s="19" t="s">
        <v>55</v>
      </c>
      <c r="S4466" s="62" t="s">
        <v>66</v>
      </c>
    </row>
    <row r="4467" spans="1:19" x14ac:dyDescent="0.25">
      <c r="A4467" s="62" t="s">
        <v>66</v>
      </c>
      <c r="B4467" s="19">
        <v>6759993</v>
      </c>
      <c r="C4467" s="19" t="s">
        <v>7550</v>
      </c>
      <c r="D4467" s="19">
        <v>377305</v>
      </c>
      <c r="E4467" s="19">
        <v>4595714</v>
      </c>
      <c r="F4467" s="19">
        <v>5</v>
      </c>
      <c r="G4467" s="36">
        <v>45630</v>
      </c>
      <c r="H4467" s="19">
        <v>0</v>
      </c>
      <c r="I4467" s="19">
        <v>1</v>
      </c>
      <c r="J4467" s="19">
        <v>0</v>
      </c>
      <c r="L4467" s="19">
        <v>1</v>
      </c>
      <c r="O4467" s="19">
        <v>1225906</v>
      </c>
      <c r="P4467" s="229">
        <v>45629.863564814812</v>
      </c>
      <c r="Q4467" s="19">
        <v>1225.9059999999999</v>
      </c>
      <c r="R4467" s="19" t="s">
        <v>55</v>
      </c>
      <c r="S4467" s="62" t="s">
        <v>66</v>
      </c>
    </row>
    <row r="4468" spans="1:19" x14ac:dyDescent="0.25">
      <c r="A4468" s="62" t="s">
        <v>66</v>
      </c>
      <c r="B4468" s="19">
        <v>6759993</v>
      </c>
      <c r="C4468" s="19" t="s">
        <v>7550</v>
      </c>
      <c r="D4468" s="19">
        <v>377305</v>
      </c>
      <c r="E4468" s="19">
        <v>4595714</v>
      </c>
      <c r="F4468" s="19">
        <v>6</v>
      </c>
      <c r="G4468" s="36">
        <v>45630</v>
      </c>
      <c r="H4468" s="19">
        <v>0</v>
      </c>
      <c r="I4468" s="19">
        <v>0</v>
      </c>
      <c r="J4468" s="19">
        <v>1934</v>
      </c>
      <c r="K4468" s="19" t="s">
        <v>160</v>
      </c>
      <c r="L4468" s="19">
        <v>1</v>
      </c>
      <c r="O4468" s="19">
        <v>243834</v>
      </c>
      <c r="P4468" s="229">
        <v>45629.866377314815</v>
      </c>
      <c r="Q4468" s="19">
        <v>243.834</v>
      </c>
      <c r="R4468" s="19" t="s">
        <v>55</v>
      </c>
      <c r="S4468" s="62" t="s">
        <v>66</v>
      </c>
    </row>
    <row r="4469" spans="1:19" x14ac:dyDescent="0.25">
      <c r="A4469" s="62" t="s">
        <v>66</v>
      </c>
      <c r="B4469" s="19">
        <v>6759993</v>
      </c>
      <c r="C4469" s="19" t="s">
        <v>7550</v>
      </c>
      <c r="D4469" s="19">
        <v>377305</v>
      </c>
      <c r="E4469" s="19">
        <v>4595714</v>
      </c>
      <c r="F4469" s="19">
        <v>7</v>
      </c>
      <c r="G4469" s="36">
        <v>45630</v>
      </c>
      <c r="H4469" s="19">
        <v>0</v>
      </c>
      <c r="I4469" s="19">
        <v>1</v>
      </c>
      <c r="J4469" s="19">
        <v>0</v>
      </c>
      <c r="L4469" s="19">
        <v>1</v>
      </c>
      <c r="O4469" s="19">
        <v>4244660</v>
      </c>
      <c r="P4469" s="229">
        <v>45629.915509259263</v>
      </c>
      <c r="Q4469" s="19">
        <v>4244.66</v>
      </c>
      <c r="R4469" s="19" t="s">
        <v>55</v>
      </c>
      <c r="S4469" s="62" t="s">
        <v>66</v>
      </c>
    </row>
    <row r="4470" spans="1:19" x14ac:dyDescent="0.25">
      <c r="A4470" s="62" t="s">
        <v>66</v>
      </c>
      <c r="B4470" s="19">
        <v>6759993</v>
      </c>
      <c r="C4470" s="19" t="s">
        <v>7550</v>
      </c>
      <c r="D4470" s="19">
        <v>377305</v>
      </c>
      <c r="E4470" s="19">
        <v>4595714</v>
      </c>
      <c r="F4470" s="19">
        <v>8</v>
      </c>
      <c r="G4470" s="36">
        <v>45630</v>
      </c>
      <c r="H4470" s="19">
        <v>0</v>
      </c>
      <c r="I4470" s="19">
        <v>0</v>
      </c>
      <c r="J4470" s="19">
        <v>1933</v>
      </c>
      <c r="K4470" s="19" t="s">
        <v>167</v>
      </c>
      <c r="L4470" s="19">
        <v>1</v>
      </c>
      <c r="O4470" s="19">
        <v>3483440</v>
      </c>
      <c r="P4470" s="229">
        <v>45629.955833333333</v>
      </c>
      <c r="Q4470" s="19">
        <v>3483.44</v>
      </c>
      <c r="R4470" s="19" t="s">
        <v>55</v>
      </c>
      <c r="S4470" s="62" t="s">
        <v>66</v>
      </c>
    </row>
    <row r="4471" spans="1:19" x14ac:dyDescent="0.25">
      <c r="A4471" s="62" t="s">
        <v>66</v>
      </c>
      <c r="B4471" s="19">
        <v>6759993</v>
      </c>
      <c r="C4471" s="19" t="s">
        <v>7550</v>
      </c>
      <c r="D4471" s="19">
        <v>377305</v>
      </c>
      <c r="E4471" s="19">
        <v>4595714</v>
      </c>
      <c r="F4471" s="19">
        <v>9</v>
      </c>
      <c r="G4471" s="36">
        <v>45630</v>
      </c>
      <c r="H4471" s="19">
        <v>0</v>
      </c>
      <c r="I4471" s="19">
        <v>1</v>
      </c>
      <c r="J4471" s="19">
        <v>0</v>
      </c>
      <c r="L4471" s="19">
        <v>1</v>
      </c>
      <c r="O4471" s="19">
        <v>222090</v>
      </c>
      <c r="P4471" s="229">
        <v>45629.958402777775</v>
      </c>
      <c r="Q4471" s="19">
        <v>222.09</v>
      </c>
      <c r="R4471" s="19" t="s">
        <v>55</v>
      </c>
      <c r="S4471" s="62" t="s">
        <v>66</v>
      </c>
    </row>
    <row r="4472" spans="1:19" x14ac:dyDescent="0.25">
      <c r="A4472" s="62" t="s">
        <v>66</v>
      </c>
      <c r="B4472" s="19">
        <v>6759993</v>
      </c>
      <c r="C4472" s="19" t="s">
        <v>7550</v>
      </c>
      <c r="D4472" s="19">
        <v>377305</v>
      </c>
      <c r="E4472" s="19">
        <v>4595714</v>
      </c>
      <c r="F4472" s="19">
        <v>10</v>
      </c>
      <c r="G4472" s="36">
        <v>45630</v>
      </c>
      <c r="H4472" s="19">
        <v>0</v>
      </c>
      <c r="I4472" s="19">
        <v>0</v>
      </c>
      <c r="J4472" s="19">
        <v>1931</v>
      </c>
      <c r="K4472" s="19" t="s">
        <v>168</v>
      </c>
      <c r="L4472" s="19">
        <v>1</v>
      </c>
      <c r="O4472" s="19">
        <v>1939380</v>
      </c>
      <c r="P4472" s="229">
        <v>45629.980844907404</v>
      </c>
      <c r="Q4472" s="19">
        <v>1939.38</v>
      </c>
      <c r="R4472" s="19" t="s">
        <v>55</v>
      </c>
      <c r="S4472" s="62" t="s">
        <v>66</v>
      </c>
    </row>
    <row r="4473" spans="1:19" x14ac:dyDescent="0.25">
      <c r="A4473" s="62" t="s">
        <v>66</v>
      </c>
      <c r="B4473" s="19">
        <v>6759993</v>
      </c>
      <c r="C4473" s="19" t="s">
        <v>7550</v>
      </c>
      <c r="D4473" s="19">
        <v>377305</v>
      </c>
      <c r="E4473" s="19">
        <v>4595714</v>
      </c>
      <c r="F4473" s="19">
        <v>11</v>
      </c>
      <c r="G4473" s="36">
        <v>45630</v>
      </c>
      <c r="H4473" s="19">
        <v>0</v>
      </c>
      <c r="I4473" s="19">
        <v>0</v>
      </c>
      <c r="J4473" s="19">
        <v>0</v>
      </c>
      <c r="L4473" s="19">
        <v>2</v>
      </c>
      <c r="O4473" s="19">
        <v>0</v>
      </c>
      <c r="P4473" s="229">
        <v>45629.980844907404</v>
      </c>
      <c r="Q4473" s="19">
        <v>0</v>
      </c>
      <c r="R4473" s="19" t="s">
        <v>55</v>
      </c>
      <c r="S4473" s="62" t="s">
        <v>66</v>
      </c>
    </row>
    <row r="4474" spans="1:19" x14ac:dyDescent="0.25">
      <c r="A4474" s="62" t="s">
        <v>66</v>
      </c>
      <c r="B4474" s="19">
        <v>6759993</v>
      </c>
      <c r="C4474" s="19" t="s">
        <v>7550</v>
      </c>
      <c r="D4474" s="19">
        <v>377305</v>
      </c>
      <c r="E4474" s="19">
        <v>4595714</v>
      </c>
      <c r="F4474" s="19">
        <v>1</v>
      </c>
      <c r="G4474" s="36">
        <v>45630</v>
      </c>
      <c r="H4474" s="19">
        <v>0</v>
      </c>
      <c r="I4474" s="19">
        <v>0</v>
      </c>
      <c r="J4474" s="19">
        <v>0</v>
      </c>
      <c r="L4474" s="19">
        <v>0</v>
      </c>
      <c r="O4474" s="19">
        <v>3</v>
      </c>
      <c r="P4474" s="229">
        <v>45630.005682870367</v>
      </c>
      <c r="Q4474" s="19">
        <v>3.0000000000000001E-3</v>
      </c>
      <c r="R4474" s="19" t="s">
        <v>55</v>
      </c>
      <c r="S4474" s="62" t="s">
        <v>66</v>
      </c>
    </row>
    <row r="4475" spans="1:19" x14ac:dyDescent="0.25">
      <c r="A4475" s="62" t="s">
        <v>66</v>
      </c>
      <c r="B4475" s="19">
        <v>6759993</v>
      </c>
      <c r="C4475" s="19" t="s">
        <v>7550</v>
      </c>
      <c r="D4475" s="19">
        <v>377305</v>
      </c>
      <c r="E4475" s="19">
        <v>4595714</v>
      </c>
      <c r="F4475" s="19">
        <v>2</v>
      </c>
      <c r="G4475" s="36">
        <v>45630</v>
      </c>
      <c r="H4475" s="19">
        <v>0</v>
      </c>
      <c r="I4475" s="19">
        <v>0</v>
      </c>
      <c r="J4475" s="19">
        <v>0</v>
      </c>
      <c r="L4475" s="19">
        <v>1</v>
      </c>
      <c r="O4475" s="19">
        <v>3797</v>
      </c>
      <c r="P4475" s="229">
        <v>45630.00571759259</v>
      </c>
      <c r="Q4475" s="19">
        <v>3.7970000000000002</v>
      </c>
      <c r="R4475" s="19" t="s">
        <v>55</v>
      </c>
      <c r="S4475" s="62" t="s">
        <v>66</v>
      </c>
    </row>
    <row r="4476" spans="1:19" x14ac:dyDescent="0.25">
      <c r="A4476" s="62" t="s">
        <v>66</v>
      </c>
      <c r="B4476" s="19">
        <v>6759993</v>
      </c>
      <c r="C4476" s="19" t="s">
        <v>7550</v>
      </c>
      <c r="D4476" s="19">
        <v>377305</v>
      </c>
      <c r="E4476" s="19">
        <v>4595714</v>
      </c>
      <c r="F4476" s="19">
        <v>3</v>
      </c>
      <c r="G4476" s="36">
        <v>45630</v>
      </c>
      <c r="H4476" s="19">
        <v>0</v>
      </c>
      <c r="I4476" s="19">
        <v>1</v>
      </c>
      <c r="J4476" s="19">
        <v>0</v>
      </c>
      <c r="L4476" s="19">
        <v>1</v>
      </c>
      <c r="O4476" s="19">
        <v>2988826</v>
      </c>
      <c r="P4476" s="229">
        <v>45630.040312500001</v>
      </c>
      <c r="Q4476" s="19">
        <v>2988.826</v>
      </c>
      <c r="R4476" s="19" t="s">
        <v>55</v>
      </c>
      <c r="S4476" s="62" t="s">
        <v>66</v>
      </c>
    </row>
    <row r="4477" spans="1:19" x14ac:dyDescent="0.25">
      <c r="A4477" s="62" t="s">
        <v>66</v>
      </c>
      <c r="B4477" s="19">
        <v>6759993</v>
      </c>
      <c r="C4477" s="19" t="s">
        <v>7550</v>
      </c>
      <c r="D4477" s="19">
        <v>377305</v>
      </c>
      <c r="E4477" s="19">
        <v>4595714</v>
      </c>
      <c r="F4477" s="19">
        <v>4</v>
      </c>
      <c r="G4477" s="36">
        <v>45630</v>
      </c>
      <c r="H4477" s="19">
        <v>0</v>
      </c>
      <c r="I4477" s="19">
        <v>0</v>
      </c>
      <c r="J4477" s="19">
        <v>1934</v>
      </c>
      <c r="K4477" s="19" t="s">
        <v>160</v>
      </c>
      <c r="L4477" s="19">
        <v>1</v>
      </c>
      <c r="O4477" s="19">
        <v>333300</v>
      </c>
      <c r="P4477" s="229">
        <v>45630.044166666667</v>
      </c>
      <c r="Q4477" s="19">
        <v>333.3</v>
      </c>
      <c r="R4477" s="19" t="s">
        <v>55</v>
      </c>
      <c r="S4477" s="62" t="s">
        <v>66</v>
      </c>
    </row>
    <row r="4478" spans="1:19" x14ac:dyDescent="0.25">
      <c r="A4478" s="62" t="s">
        <v>66</v>
      </c>
      <c r="B4478" s="19">
        <v>6759993</v>
      </c>
      <c r="C4478" s="19" t="s">
        <v>7550</v>
      </c>
      <c r="D4478" s="19">
        <v>377305</v>
      </c>
      <c r="E4478" s="19">
        <v>4595714</v>
      </c>
      <c r="F4478" s="19">
        <v>5</v>
      </c>
      <c r="G4478" s="36">
        <v>45630</v>
      </c>
      <c r="H4478" s="19">
        <v>0</v>
      </c>
      <c r="I4478" s="19">
        <v>1</v>
      </c>
      <c r="J4478" s="19">
        <v>0</v>
      </c>
      <c r="L4478" s="19">
        <v>1</v>
      </c>
      <c r="O4478" s="19">
        <v>7003454</v>
      </c>
      <c r="P4478" s="229">
        <v>45630.125231481485</v>
      </c>
      <c r="Q4478" s="19">
        <v>7003.4539999999997</v>
      </c>
      <c r="R4478" s="19" t="s">
        <v>55</v>
      </c>
      <c r="S4478" s="62" t="s">
        <v>66</v>
      </c>
    </row>
    <row r="4479" spans="1:19" x14ac:dyDescent="0.25">
      <c r="A4479" s="62" t="s">
        <v>66</v>
      </c>
      <c r="B4479" s="19">
        <v>6759993</v>
      </c>
      <c r="C4479" s="19" t="s">
        <v>7550</v>
      </c>
      <c r="D4479" s="19">
        <v>377305</v>
      </c>
      <c r="E4479" s="19">
        <v>4595714</v>
      </c>
      <c r="F4479" s="19">
        <v>6</v>
      </c>
      <c r="G4479" s="36">
        <v>45630</v>
      </c>
      <c r="H4479" s="19">
        <v>0</v>
      </c>
      <c r="I4479" s="19">
        <v>0</v>
      </c>
      <c r="J4479" s="19">
        <v>0</v>
      </c>
      <c r="L4479" s="19">
        <v>2</v>
      </c>
      <c r="O4479" s="19">
        <v>0</v>
      </c>
      <c r="P4479" s="229">
        <v>45630.125231481485</v>
      </c>
      <c r="Q4479" s="19">
        <v>0</v>
      </c>
      <c r="R4479" s="19" t="s">
        <v>55</v>
      </c>
      <c r="S4479" s="62" t="s">
        <v>66</v>
      </c>
    </row>
    <row r="4480" spans="1:19" x14ac:dyDescent="0.25">
      <c r="A4480" s="62" t="s">
        <v>66</v>
      </c>
      <c r="B4480" s="19">
        <v>6759993</v>
      </c>
      <c r="C4480" s="19" t="s">
        <v>7550</v>
      </c>
      <c r="D4480" s="19">
        <v>377305</v>
      </c>
      <c r="E4480" s="19">
        <v>4595714</v>
      </c>
      <c r="F4480" s="19">
        <v>1</v>
      </c>
      <c r="G4480" s="36">
        <v>45631</v>
      </c>
      <c r="H4480" s="19">
        <v>0</v>
      </c>
      <c r="I4480" s="19">
        <v>0</v>
      </c>
      <c r="J4480" s="19">
        <v>0</v>
      </c>
      <c r="L4480" s="19">
        <v>0</v>
      </c>
      <c r="O4480" s="19">
        <v>10</v>
      </c>
      <c r="P4480" s="229">
        <v>45630.781157407408</v>
      </c>
      <c r="Q4480" s="19">
        <v>0.01</v>
      </c>
      <c r="R4480" s="19" t="s">
        <v>55</v>
      </c>
      <c r="S4480" s="62" t="s">
        <v>66</v>
      </c>
    </row>
    <row r="4481" spans="1:19" x14ac:dyDescent="0.25">
      <c r="A4481" s="62" t="s">
        <v>66</v>
      </c>
      <c r="B4481" s="19">
        <v>6759993</v>
      </c>
      <c r="C4481" s="19" t="s">
        <v>7550</v>
      </c>
      <c r="D4481" s="19">
        <v>377305</v>
      </c>
      <c r="E4481" s="19">
        <v>4595714</v>
      </c>
      <c r="F4481" s="19">
        <v>2</v>
      </c>
      <c r="G4481" s="36">
        <v>45631</v>
      </c>
      <c r="H4481" s="19">
        <v>0</v>
      </c>
      <c r="I4481" s="19">
        <v>0</v>
      </c>
      <c r="J4481" s="19">
        <v>0</v>
      </c>
      <c r="L4481" s="19">
        <v>1</v>
      </c>
      <c r="O4481" s="19">
        <v>17040</v>
      </c>
      <c r="P4481" s="229">
        <v>45630.781354166669</v>
      </c>
      <c r="Q4481" s="19">
        <v>17.04</v>
      </c>
      <c r="R4481" s="19" t="s">
        <v>55</v>
      </c>
      <c r="S4481" s="62" t="s">
        <v>66</v>
      </c>
    </row>
    <row r="4482" spans="1:19" x14ac:dyDescent="0.25">
      <c r="A4482" s="62" t="s">
        <v>66</v>
      </c>
      <c r="B4482" s="19">
        <v>6759993</v>
      </c>
      <c r="C4482" s="19" t="s">
        <v>7550</v>
      </c>
      <c r="D4482" s="19">
        <v>377305</v>
      </c>
      <c r="E4482" s="19">
        <v>4595714</v>
      </c>
      <c r="F4482" s="19">
        <v>3</v>
      </c>
      <c r="G4482" s="36">
        <v>45631</v>
      </c>
      <c r="H4482" s="19">
        <v>0</v>
      </c>
      <c r="I4482" s="19">
        <v>1</v>
      </c>
      <c r="J4482" s="19">
        <v>0</v>
      </c>
      <c r="L4482" s="19">
        <v>1</v>
      </c>
      <c r="O4482" s="19">
        <v>6868413</v>
      </c>
      <c r="P4482" s="229">
        <v>45630.860844907409</v>
      </c>
      <c r="Q4482" s="19">
        <v>6868.4129999999996</v>
      </c>
      <c r="R4482" s="19" t="s">
        <v>55</v>
      </c>
      <c r="S4482" s="62" t="s">
        <v>66</v>
      </c>
    </row>
    <row r="4483" spans="1:19" x14ac:dyDescent="0.25">
      <c r="A4483" s="62" t="s">
        <v>66</v>
      </c>
      <c r="B4483" s="19">
        <v>6759993</v>
      </c>
      <c r="C4483" s="19" t="s">
        <v>7550</v>
      </c>
      <c r="D4483" s="19">
        <v>377305</v>
      </c>
      <c r="E4483" s="19">
        <v>4595714</v>
      </c>
      <c r="F4483" s="19">
        <v>4</v>
      </c>
      <c r="G4483" s="36">
        <v>45631</v>
      </c>
      <c r="H4483" s="19">
        <v>0</v>
      </c>
      <c r="I4483" s="19">
        <v>0</v>
      </c>
      <c r="J4483" s="19">
        <v>1933</v>
      </c>
      <c r="K4483" s="19" t="s">
        <v>167</v>
      </c>
      <c r="L4483" s="19">
        <v>1</v>
      </c>
      <c r="O4483" s="19">
        <v>3635737</v>
      </c>
      <c r="P4483" s="229">
        <v>45630.902928240743</v>
      </c>
      <c r="Q4483" s="19">
        <v>3635.7370000000001</v>
      </c>
      <c r="R4483" s="19" t="s">
        <v>55</v>
      </c>
      <c r="S4483" s="62" t="s">
        <v>66</v>
      </c>
    </row>
    <row r="4484" spans="1:19" x14ac:dyDescent="0.25">
      <c r="A4484" s="62" t="s">
        <v>66</v>
      </c>
      <c r="B4484" s="19">
        <v>6759993</v>
      </c>
      <c r="C4484" s="19" t="s">
        <v>7550</v>
      </c>
      <c r="D4484" s="19">
        <v>377305</v>
      </c>
      <c r="E4484" s="19">
        <v>4595714</v>
      </c>
      <c r="F4484" s="19">
        <v>5</v>
      </c>
      <c r="G4484" s="36">
        <v>45631</v>
      </c>
      <c r="H4484" s="19">
        <v>0</v>
      </c>
      <c r="I4484" s="19">
        <v>1</v>
      </c>
      <c r="J4484" s="19">
        <v>0</v>
      </c>
      <c r="L4484" s="19">
        <v>1</v>
      </c>
      <c r="O4484" s="19">
        <v>6378660</v>
      </c>
      <c r="P4484" s="229">
        <v>45630.976759259262</v>
      </c>
      <c r="Q4484" s="19">
        <v>6378.66</v>
      </c>
      <c r="R4484" s="19" t="s">
        <v>55</v>
      </c>
      <c r="S4484" s="62" t="s">
        <v>66</v>
      </c>
    </row>
    <row r="4485" spans="1:19" x14ac:dyDescent="0.25">
      <c r="A4485" s="62" t="s">
        <v>66</v>
      </c>
      <c r="B4485" s="19">
        <v>6759993</v>
      </c>
      <c r="C4485" s="19" t="s">
        <v>7550</v>
      </c>
      <c r="D4485" s="19">
        <v>377305</v>
      </c>
      <c r="E4485" s="19">
        <v>4595714</v>
      </c>
      <c r="F4485" s="19">
        <v>6</v>
      </c>
      <c r="G4485" s="36">
        <v>45631</v>
      </c>
      <c r="H4485" s="19">
        <v>0</v>
      </c>
      <c r="I4485" s="19">
        <v>0</v>
      </c>
      <c r="J4485" s="19">
        <v>1934</v>
      </c>
      <c r="K4485" s="19" t="s">
        <v>160</v>
      </c>
      <c r="L4485" s="19">
        <v>1</v>
      </c>
      <c r="O4485" s="19">
        <v>456557</v>
      </c>
      <c r="P4485" s="229">
        <v>45630.982037037036</v>
      </c>
      <c r="Q4485" s="19">
        <v>456.55700000000002</v>
      </c>
      <c r="R4485" s="19" t="s">
        <v>55</v>
      </c>
      <c r="S4485" s="62" t="s">
        <v>66</v>
      </c>
    </row>
    <row r="4486" spans="1:19" x14ac:dyDescent="0.25">
      <c r="A4486" s="62" t="s">
        <v>66</v>
      </c>
      <c r="B4486" s="19">
        <v>6759993</v>
      </c>
      <c r="C4486" s="19" t="s">
        <v>7550</v>
      </c>
      <c r="D4486" s="19">
        <v>377305</v>
      </c>
      <c r="E4486" s="19">
        <v>4595714</v>
      </c>
      <c r="F4486" s="19">
        <v>7</v>
      </c>
      <c r="G4486" s="36">
        <v>45631</v>
      </c>
      <c r="H4486" s="19">
        <v>0</v>
      </c>
      <c r="I4486" s="19">
        <v>1</v>
      </c>
      <c r="J4486" s="19">
        <v>0</v>
      </c>
      <c r="L4486" s="19">
        <v>1</v>
      </c>
      <c r="O4486" s="19">
        <v>8721383</v>
      </c>
      <c r="P4486" s="229">
        <v>45631.082986111112</v>
      </c>
      <c r="Q4486" s="19">
        <v>8721.3829999999998</v>
      </c>
      <c r="R4486" s="19" t="s">
        <v>55</v>
      </c>
      <c r="S4486" s="62" t="s">
        <v>66</v>
      </c>
    </row>
    <row r="4487" spans="1:19" x14ac:dyDescent="0.25">
      <c r="A4487" s="62" t="s">
        <v>66</v>
      </c>
      <c r="B4487" s="19">
        <v>6759993</v>
      </c>
      <c r="C4487" s="19" t="s">
        <v>7550</v>
      </c>
      <c r="D4487" s="19">
        <v>377305</v>
      </c>
      <c r="E4487" s="19">
        <v>4595714</v>
      </c>
      <c r="F4487" s="19">
        <v>8</v>
      </c>
      <c r="G4487" s="36">
        <v>45631</v>
      </c>
      <c r="H4487" s="19">
        <v>0</v>
      </c>
      <c r="I4487" s="19">
        <v>0</v>
      </c>
      <c r="J4487" s="19">
        <v>1934</v>
      </c>
      <c r="K4487" s="19" t="s">
        <v>160</v>
      </c>
      <c r="L4487" s="19">
        <v>1</v>
      </c>
      <c r="O4487" s="19">
        <v>118360</v>
      </c>
      <c r="P4487" s="229">
        <v>45631.084351851852</v>
      </c>
      <c r="Q4487" s="19">
        <v>118.36</v>
      </c>
      <c r="R4487" s="19" t="s">
        <v>55</v>
      </c>
      <c r="S4487" s="62" t="s">
        <v>66</v>
      </c>
    </row>
    <row r="4488" spans="1:19" x14ac:dyDescent="0.25">
      <c r="A4488" s="62" t="s">
        <v>66</v>
      </c>
      <c r="B4488" s="19">
        <v>6759993</v>
      </c>
      <c r="C4488" s="19" t="s">
        <v>7550</v>
      </c>
      <c r="D4488" s="19">
        <v>377305</v>
      </c>
      <c r="E4488" s="19">
        <v>4595714</v>
      </c>
      <c r="F4488" s="19">
        <v>9</v>
      </c>
      <c r="G4488" s="36">
        <v>45631</v>
      </c>
      <c r="H4488" s="19">
        <v>0</v>
      </c>
      <c r="I4488" s="19">
        <v>1</v>
      </c>
      <c r="J4488" s="19">
        <v>0</v>
      </c>
      <c r="L4488" s="19">
        <v>1</v>
      </c>
      <c r="O4488" s="19">
        <v>3605907</v>
      </c>
      <c r="P4488" s="229">
        <v>45631.126087962963</v>
      </c>
      <c r="Q4488" s="19">
        <v>3605.9070000000002</v>
      </c>
      <c r="R4488" s="19" t="s">
        <v>55</v>
      </c>
      <c r="S4488" s="62" t="s">
        <v>66</v>
      </c>
    </row>
    <row r="4489" spans="1:19" x14ac:dyDescent="0.25">
      <c r="A4489" s="62" t="s">
        <v>66</v>
      </c>
      <c r="B4489" s="19">
        <v>6759993</v>
      </c>
      <c r="C4489" s="19" t="s">
        <v>7550</v>
      </c>
      <c r="D4489" s="19">
        <v>377305</v>
      </c>
      <c r="E4489" s="19">
        <v>4595714</v>
      </c>
      <c r="F4489" s="19">
        <v>10</v>
      </c>
      <c r="G4489" s="36">
        <v>45631</v>
      </c>
      <c r="H4489" s="19">
        <v>0</v>
      </c>
      <c r="I4489" s="19">
        <v>0</v>
      </c>
      <c r="J4489" s="19">
        <v>0</v>
      </c>
      <c r="L4489" s="19">
        <v>2</v>
      </c>
      <c r="O4489" s="19">
        <v>0</v>
      </c>
      <c r="P4489" s="229">
        <v>45631.126087962963</v>
      </c>
      <c r="Q4489" s="19">
        <v>0</v>
      </c>
      <c r="R4489" s="19" t="s">
        <v>55</v>
      </c>
      <c r="S4489" s="62" t="s">
        <v>66</v>
      </c>
    </row>
    <row r="4490" spans="1:19" x14ac:dyDescent="0.25">
      <c r="A4490" s="62" t="s">
        <v>66</v>
      </c>
      <c r="B4490" s="19">
        <v>6759993</v>
      </c>
      <c r="C4490" s="19" t="s">
        <v>7550</v>
      </c>
      <c r="D4490" s="19">
        <v>377305</v>
      </c>
      <c r="E4490" s="19">
        <v>4595714</v>
      </c>
      <c r="F4490" s="19">
        <v>1</v>
      </c>
      <c r="G4490" s="36">
        <v>45632</v>
      </c>
      <c r="H4490" s="19">
        <v>0</v>
      </c>
      <c r="I4490" s="19">
        <v>0</v>
      </c>
      <c r="J4490" s="19">
        <v>0</v>
      </c>
      <c r="L4490" s="19">
        <v>0</v>
      </c>
      <c r="O4490" s="19">
        <v>3</v>
      </c>
      <c r="P4490" s="229">
        <v>45631.739074074074</v>
      </c>
      <c r="Q4490" s="19">
        <v>3.0000000000000001E-3</v>
      </c>
      <c r="R4490" s="19" t="s">
        <v>55</v>
      </c>
      <c r="S4490" s="62" t="s">
        <v>66</v>
      </c>
    </row>
    <row r="4491" spans="1:19" x14ac:dyDescent="0.25">
      <c r="A4491" s="62" t="s">
        <v>66</v>
      </c>
      <c r="B4491" s="19">
        <v>6759993</v>
      </c>
      <c r="C4491" s="19" t="s">
        <v>7550</v>
      </c>
      <c r="D4491" s="19">
        <v>377305</v>
      </c>
      <c r="E4491" s="19">
        <v>4595714</v>
      </c>
      <c r="F4491" s="19">
        <v>2</v>
      </c>
      <c r="G4491" s="36">
        <v>45632</v>
      </c>
      <c r="H4491" s="19">
        <v>0</v>
      </c>
      <c r="I4491" s="19">
        <v>0</v>
      </c>
      <c r="J4491" s="19">
        <v>0</v>
      </c>
      <c r="L4491" s="19">
        <v>1</v>
      </c>
      <c r="O4491" s="19">
        <v>4337</v>
      </c>
      <c r="P4491" s="229">
        <v>45631.739120370374</v>
      </c>
      <c r="Q4491" s="19">
        <v>4.3369999999999997</v>
      </c>
      <c r="R4491" s="19" t="s">
        <v>55</v>
      </c>
      <c r="S4491" s="62" t="s">
        <v>66</v>
      </c>
    </row>
    <row r="4492" spans="1:19" x14ac:dyDescent="0.25">
      <c r="A4492" s="62" t="s">
        <v>66</v>
      </c>
      <c r="B4492" s="19">
        <v>6759993</v>
      </c>
      <c r="C4492" s="19" t="s">
        <v>7550</v>
      </c>
      <c r="D4492" s="19">
        <v>377305</v>
      </c>
      <c r="E4492" s="19">
        <v>4595714</v>
      </c>
      <c r="F4492" s="19">
        <v>3</v>
      </c>
      <c r="G4492" s="36">
        <v>45632</v>
      </c>
      <c r="H4492" s="19">
        <v>0</v>
      </c>
      <c r="I4492" s="19">
        <v>1</v>
      </c>
      <c r="J4492" s="19">
        <v>0</v>
      </c>
      <c r="L4492" s="19">
        <v>1</v>
      </c>
      <c r="O4492" s="19">
        <v>8109976</v>
      </c>
      <c r="P4492" s="229">
        <v>45631.832986111112</v>
      </c>
      <c r="Q4492" s="19">
        <v>8109.9759999999997</v>
      </c>
      <c r="R4492" s="19" t="s">
        <v>55</v>
      </c>
      <c r="S4492" s="62" t="s">
        <v>66</v>
      </c>
    </row>
    <row r="4493" spans="1:19" x14ac:dyDescent="0.25">
      <c r="A4493" s="62" t="s">
        <v>66</v>
      </c>
      <c r="B4493" s="19">
        <v>6759993</v>
      </c>
      <c r="C4493" s="19" t="s">
        <v>7550</v>
      </c>
      <c r="D4493" s="19">
        <v>377305</v>
      </c>
      <c r="E4493" s="19">
        <v>4595714</v>
      </c>
      <c r="F4493" s="19">
        <v>4</v>
      </c>
      <c r="G4493" s="36">
        <v>45632</v>
      </c>
      <c r="H4493" s="19">
        <v>0</v>
      </c>
      <c r="I4493" s="19">
        <v>0</v>
      </c>
      <c r="J4493" s="19">
        <v>1934</v>
      </c>
      <c r="K4493" s="19" t="s">
        <v>160</v>
      </c>
      <c r="L4493" s="19">
        <v>1</v>
      </c>
      <c r="O4493" s="19">
        <v>348197</v>
      </c>
      <c r="P4493" s="229">
        <v>45631.837013888886</v>
      </c>
      <c r="Q4493" s="19">
        <v>348.197</v>
      </c>
      <c r="R4493" s="19" t="s">
        <v>55</v>
      </c>
      <c r="S4493" s="62" t="s">
        <v>66</v>
      </c>
    </row>
    <row r="4494" spans="1:19" x14ac:dyDescent="0.25">
      <c r="A4494" s="62" t="s">
        <v>66</v>
      </c>
      <c r="B4494" s="19">
        <v>6759993</v>
      </c>
      <c r="C4494" s="19" t="s">
        <v>7550</v>
      </c>
      <c r="D4494" s="19">
        <v>377305</v>
      </c>
      <c r="E4494" s="19">
        <v>4595714</v>
      </c>
      <c r="F4494" s="19">
        <v>5</v>
      </c>
      <c r="G4494" s="36">
        <v>45632</v>
      </c>
      <c r="H4494" s="19">
        <v>0</v>
      </c>
      <c r="I4494" s="19">
        <v>1</v>
      </c>
      <c r="J4494" s="19">
        <v>0</v>
      </c>
      <c r="L4494" s="19">
        <v>1</v>
      </c>
      <c r="O4494" s="19">
        <v>4149007</v>
      </c>
      <c r="P4494" s="229">
        <v>45631.885034722225</v>
      </c>
      <c r="Q4494" s="19">
        <v>4149.0069999999996</v>
      </c>
      <c r="R4494" s="19" t="s">
        <v>55</v>
      </c>
      <c r="S4494" s="62" t="s">
        <v>66</v>
      </c>
    </row>
    <row r="4495" spans="1:19" x14ac:dyDescent="0.25">
      <c r="A4495" s="62" t="s">
        <v>66</v>
      </c>
      <c r="B4495" s="19">
        <v>6759993</v>
      </c>
      <c r="C4495" s="19" t="s">
        <v>7550</v>
      </c>
      <c r="D4495" s="19">
        <v>377305</v>
      </c>
      <c r="E4495" s="19">
        <v>4595714</v>
      </c>
      <c r="F4495" s="19">
        <v>6</v>
      </c>
      <c r="G4495" s="36">
        <v>45632</v>
      </c>
      <c r="H4495" s="19">
        <v>0</v>
      </c>
      <c r="I4495" s="19">
        <v>0</v>
      </c>
      <c r="J4495" s="19">
        <v>1933</v>
      </c>
      <c r="K4495" s="19" t="s">
        <v>167</v>
      </c>
      <c r="L4495" s="19">
        <v>1</v>
      </c>
      <c r="O4495" s="19">
        <v>3572093</v>
      </c>
      <c r="P4495" s="229">
        <v>45631.926388888889</v>
      </c>
      <c r="Q4495" s="19">
        <v>3572.0929999999998</v>
      </c>
      <c r="R4495" s="19" t="s">
        <v>55</v>
      </c>
      <c r="S4495" s="62" t="s">
        <v>66</v>
      </c>
    </row>
    <row r="4496" spans="1:19" x14ac:dyDescent="0.25">
      <c r="A4496" s="62" t="s">
        <v>66</v>
      </c>
      <c r="B4496" s="19">
        <v>6759993</v>
      </c>
      <c r="C4496" s="19" t="s">
        <v>7550</v>
      </c>
      <c r="D4496" s="19">
        <v>377305</v>
      </c>
      <c r="E4496" s="19">
        <v>4595714</v>
      </c>
      <c r="F4496" s="19">
        <v>7</v>
      </c>
      <c r="G4496" s="36">
        <v>45632</v>
      </c>
      <c r="H4496" s="19">
        <v>0</v>
      </c>
      <c r="I4496" s="19">
        <v>1</v>
      </c>
      <c r="J4496" s="19">
        <v>0</v>
      </c>
      <c r="L4496" s="19">
        <v>1</v>
      </c>
      <c r="O4496" s="19">
        <v>9165003</v>
      </c>
      <c r="P4496" s="229">
        <v>45632.032465277778</v>
      </c>
      <c r="Q4496" s="19">
        <v>9165.0030000000006</v>
      </c>
      <c r="R4496" s="19" t="s">
        <v>55</v>
      </c>
      <c r="S4496" s="62" t="s">
        <v>66</v>
      </c>
    </row>
    <row r="4497" spans="1:19" x14ac:dyDescent="0.25">
      <c r="A4497" s="62" t="s">
        <v>66</v>
      </c>
      <c r="B4497" s="19">
        <v>6759993</v>
      </c>
      <c r="C4497" s="19" t="s">
        <v>7550</v>
      </c>
      <c r="D4497" s="19">
        <v>377305</v>
      </c>
      <c r="E4497" s="19">
        <v>4595714</v>
      </c>
      <c r="F4497" s="19">
        <v>8</v>
      </c>
      <c r="G4497" s="36">
        <v>45632</v>
      </c>
      <c r="H4497" s="19">
        <v>0</v>
      </c>
      <c r="I4497" s="19">
        <v>0</v>
      </c>
      <c r="J4497" s="19">
        <v>1934</v>
      </c>
      <c r="K4497" s="19" t="s">
        <v>160</v>
      </c>
      <c r="L4497" s="19">
        <v>1</v>
      </c>
      <c r="O4497" s="19">
        <v>109827</v>
      </c>
      <c r="P4497" s="229">
        <v>45632.033726851849</v>
      </c>
      <c r="Q4497" s="19">
        <v>109.827</v>
      </c>
      <c r="R4497" s="19" t="s">
        <v>55</v>
      </c>
      <c r="S4497" s="62" t="s">
        <v>66</v>
      </c>
    </row>
    <row r="4498" spans="1:19" x14ac:dyDescent="0.25">
      <c r="A4498" s="62" t="s">
        <v>66</v>
      </c>
      <c r="B4498" s="19">
        <v>6759993</v>
      </c>
      <c r="C4498" s="19" t="s">
        <v>7550</v>
      </c>
      <c r="D4498" s="19">
        <v>377305</v>
      </c>
      <c r="E4498" s="19">
        <v>4595714</v>
      </c>
      <c r="F4498" s="19">
        <v>9</v>
      </c>
      <c r="G4498" s="36">
        <v>45632</v>
      </c>
      <c r="H4498" s="19">
        <v>0</v>
      </c>
      <c r="I4498" s="19">
        <v>0</v>
      </c>
      <c r="J4498" s="19">
        <v>1931</v>
      </c>
      <c r="K4498" s="19" t="s">
        <v>168</v>
      </c>
      <c r="L4498" s="19">
        <v>1</v>
      </c>
      <c r="O4498" s="19">
        <v>48613</v>
      </c>
      <c r="P4498" s="229">
        <v>45632.03429398148</v>
      </c>
      <c r="Q4498" s="19">
        <v>48.613</v>
      </c>
      <c r="R4498" s="19" t="s">
        <v>55</v>
      </c>
      <c r="S4498" s="62" t="s">
        <v>66</v>
      </c>
    </row>
    <row r="4499" spans="1:19" x14ac:dyDescent="0.25">
      <c r="A4499" s="62" t="s">
        <v>66</v>
      </c>
      <c r="B4499" s="19">
        <v>6759993</v>
      </c>
      <c r="C4499" s="19" t="s">
        <v>7550</v>
      </c>
      <c r="D4499" s="19">
        <v>377305</v>
      </c>
      <c r="E4499" s="19">
        <v>4595714</v>
      </c>
      <c r="F4499" s="19">
        <v>10</v>
      </c>
      <c r="G4499" s="36">
        <v>45632</v>
      </c>
      <c r="H4499" s="19">
        <v>0</v>
      </c>
      <c r="I4499" s="19">
        <v>1</v>
      </c>
      <c r="J4499" s="19">
        <v>0</v>
      </c>
      <c r="L4499" s="19">
        <v>1</v>
      </c>
      <c r="O4499" s="19">
        <v>4245564</v>
      </c>
      <c r="P4499" s="229">
        <v>45632.083437499998</v>
      </c>
      <c r="Q4499" s="19">
        <v>4245.5640000000003</v>
      </c>
      <c r="R4499" s="19" t="s">
        <v>55</v>
      </c>
      <c r="S4499" s="62" t="s">
        <v>66</v>
      </c>
    </row>
    <row r="4500" spans="1:19" x14ac:dyDescent="0.25">
      <c r="A4500" s="62" t="s">
        <v>66</v>
      </c>
      <c r="B4500" s="19">
        <v>6759993</v>
      </c>
      <c r="C4500" s="19" t="s">
        <v>7550</v>
      </c>
      <c r="D4500" s="19">
        <v>377305</v>
      </c>
      <c r="E4500" s="19">
        <v>4595714</v>
      </c>
      <c r="F4500" s="19">
        <v>11</v>
      </c>
      <c r="G4500" s="36">
        <v>45632</v>
      </c>
      <c r="H4500" s="19">
        <v>0</v>
      </c>
      <c r="I4500" s="19">
        <v>0</v>
      </c>
      <c r="J4500" s="19">
        <v>0</v>
      </c>
      <c r="L4500" s="19">
        <v>2</v>
      </c>
      <c r="O4500" s="19">
        <v>0</v>
      </c>
      <c r="P4500" s="229">
        <v>45632.083437499998</v>
      </c>
      <c r="Q4500" s="19">
        <v>0</v>
      </c>
      <c r="R4500" s="19" t="s">
        <v>55</v>
      </c>
      <c r="S4500" s="62" t="s">
        <v>66</v>
      </c>
    </row>
    <row r="4501" spans="1:19" x14ac:dyDescent="0.25">
      <c r="A4501" s="62" t="s">
        <v>54</v>
      </c>
      <c r="B4501" s="19">
        <v>30118134</v>
      </c>
      <c r="C4501" s="19" t="s">
        <v>7574</v>
      </c>
      <c r="D4501" s="19">
        <v>377305</v>
      </c>
      <c r="E4501" s="19">
        <v>4595714</v>
      </c>
      <c r="F4501" s="19">
        <v>1</v>
      </c>
      <c r="G4501" s="36">
        <v>45628</v>
      </c>
      <c r="H4501" s="19">
        <v>0</v>
      </c>
      <c r="I4501" s="19">
        <v>0</v>
      </c>
      <c r="J4501" s="19">
        <v>0</v>
      </c>
      <c r="L4501" s="19">
        <v>0</v>
      </c>
      <c r="O4501" s="19">
        <v>3</v>
      </c>
      <c r="P4501" s="229">
        <v>45627.6718287037</v>
      </c>
      <c r="Q4501" s="19">
        <v>3.0000000000000001E-3</v>
      </c>
      <c r="R4501" s="19" t="s">
        <v>55</v>
      </c>
      <c r="S4501" s="62" t="s">
        <v>54</v>
      </c>
    </row>
    <row r="4502" spans="1:19" x14ac:dyDescent="0.25">
      <c r="A4502" s="62" t="s">
        <v>54</v>
      </c>
      <c r="B4502" s="19">
        <v>30118134</v>
      </c>
      <c r="C4502" s="19" t="s">
        <v>7574</v>
      </c>
      <c r="D4502" s="19">
        <v>377305</v>
      </c>
      <c r="E4502" s="19">
        <v>4595714</v>
      </c>
      <c r="F4502" s="19">
        <v>2</v>
      </c>
      <c r="G4502" s="36">
        <v>45628</v>
      </c>
      <c r="H4502" s="19">
        <v>0</v>
      </c>
      <c r="I4502" s="19">
        <v>0</v>
      </c>
      <c r="J4502" s="19">
        <v>0</v>
      </c>
      <c r="L4502" s="19">
        <v>1</v>
      </c>
      <c r="O4502" s="19">
        <v>7513</v>
      </c>
      <c r="P4502" s="229">
        <v>45627.671909722223</v>
      </c>
      <c r="Q4502" s="19">
        <v>7.5129999999999999</v>
      </c>
      <c r="R4502" s="19" t="s">
        <v>55</v>
      </c>
      <c r="S4502" s="62" t="s">
        <v>54</v>
      </c>
    </row>
    <row r="4503" spans="1:19" x14ac:dyDescent="0.25">
      <c r="A4503" s="62" t="s">
        <v>54</v>
      </c>
      <c r="B4503" s="19">
        <v>30118134</v>
      </c>
      <c r="C4503" s="19" t="s">
        <v>7574</v>
      </c>
      <c r="D4503" s="19">
        <v>377305</v>
      </c>
      <c r="E4503" s="19">
        <v>4595714</v>
      </c>
      <c r="F4503" s="19">
        <v>3</v>
      </c>
      <c r="G4503" s="36">
        <v>45628</v>
      </c>
      <c r="H4503" s="19">
        <v>0</v>
      </c>
      <c r="I4503" s="19">
        <v>1</v>
      </c>
      <c r="J4503" s="19">
        <v>0</v>
      </c>
      <c r="L4503" s="19">
        <v>1</v>
      </c>
      <c r="O4503" s="19">
        <v>4417400</v>
      </c>
      <c r="P4503" s="229">
        <v>45627.723043981481</v>
      </c>
      <c r="Q4503" s="19">
        <v>4417.3999999999996</v>
      </c>
      <c r="R4503" s="19" t="s">
        <v>55</v>
      </c>
      <c r="S4503" s="62" t="s">
        <v>54</v>
      </c>
    </row>
    <row r="4504" spans="1:19" x14ac:dyDescent="0.25">
      <c r="A4504" s="62" t="s">
        <v>54</v>
      </c>
      <c r="B4504" s="19">
        <v>30118134</v>
      </c>
      <c r="C4504" s="19" t="s">
        <v>7574</v>
      </c>
      <c r="D4504" s="19">
        <v>377305</v>
      </c>
      <c r="E4504" s="19">
        <v>4595714</v>
      </c>
      <c r="F4504" s="19">
        <v>4</v>
      </c>
      <c r="G4504" s="36">
        <v>45628</v>
      </c>
      <c r="H4504" s="19">
        <v>0</v>
      </c>
      <c r="I4504" s="19">
        <v>0</v>
      </c>
      <c r="J4504" s="19">
        <v>1934</v>
      </c>
      <c r="K4504" s="19" t="s">
        <v>160</v>
      </c>
      <c r="L4504" s="19">
        <v>1</v>
      </c>
      <c r="O4504" s="19">
        <v>189844</v>
      </c>
      <c r="P4504" s="229">
        <v>45627.725231481483</v>
      </c>
      <c r="Q4504" s="19">
        <v>189.84399999999999</v>
      </c>
      <c r="R4504" s="19" t="s">
        <v>55</v>
      </c>
      <c r="S4504" s="62" t="s">
        <v>54</v>
      </c>
    </row>
    <row r="4505" spans="1:19" x14ac:dyDescent="0.25">
      <c r="A4505" s="62" t="s">
        <v>54</v>
      </c>
      <c r="B4505" s="19">
        <v>30118134</v>
      </c>
      <c r="C4505" s="19" t="s">
        <v>7574</v>
      </c>
      <c r="D4505" s="19">
        <v>377305</v>
      </c>
      <c r="E4505" s="19">
        <v>4595714</v>
      </c>
      <c r="F4505" s="19">
        <v>5</v>
      </c>
      <c r="G4505" s="36">
        <v>45628</v>
      </c>
      <c r="H4505" s="19">
        <v>0</v>
      </c>
      <c r="I4505" s="19">
        <v>1</v>
      </c>
      <c r="J4505" s="19">
        <v>0</v>
      </c>
      <c r="L4505" s="19">
        <v>1</v>
      </c>
      <c r="O4505" s="19">
        <v>6694143</v>
      </c>
      <c r="P4505" s="229">
        <v>45627.802719907406</v>
      </c>
      <c r="Q4505" s="19">
        <v>6694.143</v>
      </c>
      <c r="R4505" s="19" t="s">
        <v>55</v>
      </c>
      <c r="S4505" s="62" t="s">
        <v>54</v>
      </c>
    </row>
    <row r="4506" spans="1:19" x14ac:dyDescent="0.25">
      <c r="A4506" s="62" t="s">
        <v>54</v>
      </c>
      <c r="B4506" s="19">
        <v>30118134</v>
      </c>
      <c r="C4506" s="19" t="s">
        <v>7574</v>
      </c>
      <c r="D4506" s="19">
        <v>377305</v>
      </c>
      <c r="E4506" s="19">
        <v>4595714</v>
      </c>
      <c r="F4506" s="19">
        <v>6</v>
      </c>
      <c r="G4506" s="36">
        <v>45628</v>
      </c>
      <c r="H4506" s="19">
        <v>0</v>
      </c>
      <c r="I4506" s="19">
        <v>0</v>
      </c>
      <c r="J4506" s="19">
        <v>-3</v>
      </c>
      <c r="K4506" s="19" t="s">
        <v>185</v>
      </c>
      <c r="L4506" s="19">
        <v>1</v>
      </c>
      <c r="O4506" s="19">
        <v>7160</v>
      </c>
      <c r="P4506" s="229">
        <v>45627.802800925929</v>
      </c>
      <c r="Q4506" s="19">
        <v>7.16</v>
      </c>
      <c r="R4506" s="19" t="s">
        <v>55</v>
      </c>
      <c r="S4506" s="62" t="s">
        <v>54</v>
      </c>
    </row>
    <row r="4507" spans="1:19" x14ac:dyDescent="0.25">
      <c r="A4507" s="62" t="s">
        <v>54</v>
      </c>
      <c r="B4507" s="19">
        <v>30118134</v>
      </c>
      <c r="C4507" s="19" t="s">
        <v>7574</v>
      </c>
      <c r="D4507" s="19">
        <v>377305</v>
      </c>
      <c r="E4507" s="19">
        <v>4595714</v>
      </c>
      <c r="F4507" s="19">
        <v>7</v>
      </c>
      <c r="G4507" s="36">
        <v>45628</v>
      </c>
      <c r="H4507" s="19">
        <v>1</v>
      </c>
      <c r="I4507" s="19">
        <v>0</v>
      </c>
      <c r="J4507" s="19">
        <v>0</v>
      </c>
      <c r="L4507" s="19">
        <v>1</v>
      </c>
      <c r="M4507" s="19">
        <v>4010439</v>
      </c>
      <c r="N4507" s="19" t="s">
        <v>210</v>
      </c>
      <c r="O4507" s="19">
        <v>284797</v>
      </c>
      <c r="P4507" s="229">
        <v>45627.80609953704</v>
      </c>
      <c r="Q4507" s="19">
        <v>284.79700000000003</v>
      </c>
      <c r="R4507" s="19" t="s">
        <v>55</v>
      </c>
      <c r="S4507" s="62" t="s">
        <v>54</v>
      </c>
    </row>
    <row r="4508" spans="1:19" x14ac:dyDescent="0.25">
      <c r="A4508" s="62" t="s">
        <v>54</v>
      </c>
      <c r="B4508" s="19">
        <v>30118134</v>
      </c>
      <c r="C4508" s="19" t="s">
        <v>7574</v>
      </c>
      <c r="D4508" s="19">
        <v>377305</v>
      </c>
      <c r="E4508" s="19">
        <v>4595714</v>
      </c>
      <c r="F4508" s="19">
        <v>8</v>
      </c>
      <c r="G4508" s="36">
        <v>45628</v>
      </c>
      <c r="H4508" s="19">
        <v>0</v>
      </c>
      <c r="I4508" s="19">
        <v>0</v>
      </c>
      <c r="J4508" s="19">
        <v>1938</v>
      </c>
      <c r="K4508" s="19" t="s">
        <v>163</v>
      </c>
      <c r="L4508" s="19">
        <v>1</v>
      </c>
      <c r="M4508" s="19">
        <v>4010439</v>
      </c>
      <c r="N4508" s="19" t="s">
        <v>210</v>
      </c>
      <c r="O4508" s="19">
        <v>8706</v>
      </c>
      <c r="P4508" s="229">
        <v>45627.806192129632</v>
      </c>
      <c r="Q4508" s="19">
        <v>8.7059999999999995</v>
      </c>
      <c r="R4508" s="19" t="s">
        <v>55</v>
      </c>
      <c r="S4508" s="62" t="s">
        <v>54</v>
      </c>
    </row>
    <row r="4509" spans="1:19" x14ac:dyDescent="0.25">
      <c r="A4509" s="62" t="s">
        <v>54</v>
      </c>
      <c r="B4509" s="19">
        <v>30118134</v>
      </c>
      <c r="C4509" s="19" t="s">
        <v>7574</v>
      </c>
      <c r="D4509" s="19">
        <v>377305</v>
      </c>
      <c r="E4509" s="19">
        <v>4595714</v>
      </c>
      <c r="F4509" s="19">
        <v>9</v>
      </c>
      <c r="G4509" s="36">
        <v>45628</v>
      </c>
      <c r="H4509" s="19">
        <v>0</v>
      </c>
      <c r="I4509" s="19">
        <v>1</v>
      </c>
      <c r="J4509" s="19">
        <v>0</v>
      </c>
      <c r="L4509" s="19">
        <v>1</v>
      </c>
      <c r="O4509" s="19">
        <v>4126284</v>
      </c>
      <c r="P4509" s="229">
        <v>45627.853958333333</v>
      </c>
      <c r="Q4509" s="19">
        <v>4126.2839999999997</v>
      </c>
      <c r="R4509" s="19" t="s">
        <v>55</v>
      </c>
      <c r="S4509" s="62" t="s">
        <v>54</v>
      </c>
    </row>
    <row r="4510" spans="1:19" x14ac:dyDescent="0.25">
      <c r="A4510" s="62" t="s">
        <v>54</v>
      </c>
      <c r="B4510" s="19">
        <v>30118134</v>
      </c>
      <c r="C4510" s="19" t="s">
        <v>7574</v>
      </c>
      <c r="D4510" s="19">
        <v>377305</v>
      </c>
      <c r="E4510" s="19">
        <v>4595714</v>
      </c>
      <c r="F4510" s="19">
        <v>10</v>
      </c>
      <c r="G4510" s="36">
        <v>45628</v>
      </c>
      <c r="H4510" s="19">
        <v>0</v>
      </c>
      <c r="I4510" s="19">
        <v>0</v>
      </c>
      <c r="J4510" s="19">
        <v>1933</v>
      </c>
      <c r="K4510" s="19" t="s">
        <v>167</v>
      </c>
      <c r="L4510" s="19">
        <v>1</v>
      </c>
      <c r="O4510" s="19">
        <v>2568193</v>
      </c>
      <c r="P4510" s="229">
        <v>45627.883680555555</v>
      </c>
      <c r="Q4510" s="19">
        <v>2568.1930000000002</v>
      </c>
      <c r="R4510" s="19" t="s">
        <v>55</v>
      </c>
      <c r="S4510" s="62" t="s">
        <v>54</v>
      </c>
    </row>
    <row r="4511" spans="1:19" x14ac:dyDescent="0.25">
      <c r="A4511" s="62" t="s">
        <v>54</v>
      </c>
      <c r="B4511" s="19">
        <v>30118134</v>
      </c>
      <c r="C4511" s="19" t="s">
        <v>7574</v>
      </c>
      <c r="D4511" s="19">
        <v>377305</v>
      </c>
      <c r="E4511" s="19">
        <v>4595714</v>
      </c>
      <c r="F4511" s="19">
        <v>11</v>
      </c>
      <c r="G4511" s="36">
        <v>45628</v>
      </c>
      <c r="H4511" s="19">
        <v>0</v>
      </c>
      <c r="I4511" s="19">
        <v>1</v>
      </c>
      <c r="J4511" s="19">
        <v>0</v>
      </c>
      <c r="L4511" s="19">
        <v>1</v>
      </c>
      <c r="O4511" s="19">
        <v>10547780</v>
      </c>
      <c r="P4511" s="229">
        <v>45628.00576388889</v>
      </c>
      <c r="Q4511" s="19">
        <v>10547.78</v>
      </c>
      <c r="R4511" s="19" t="s">
        <v>55</v>
      </c>
      <c r="S4511" s="62" t="s">
        <v>54</v>
      </c>
    </row>
    <row r="4512" spans="1:19" x14ac:dyDescent="0.25">
      <c r="A4512" s="62" t="s">
        <v>54</v>
      </c>
      <c r="B4512" s="19">
        <v>30118134</v>
      </c>
      <c r="C4512" s="19" t="s">
        <v>7574</v>
      </c>
      <c r="D4512" s="19">
        <v>377305</v>
      </c>
      <c r="E4512" s="19">
        <v>4595714</v>
      </c>
      <c r="F4512" s="19">
        <v>12</v>
      </c>
      <c r="G4512" s="36">
        <v>45628</v>
      </c>
      <c r="H4512" s="19">
        <v>0</v>
      </c>
      <c r="I4512" s="19">
        <v>0</v>
      </c>
      <c r="J4512" s="19">
        <v>0</v>
      </c>
      <c r="L4512" s="19">
        <v>2</v>
      </c>
      <c r="O4512" s="19">
        <v>0</v>
      </c>
      <c r="P4512" s="229">
        <v>45628.00576388889</v>
      </c>
      <c r="Q4512" s="19">
        <v>0</v>
      </c>
      <c r="R4512" s="19" t="s">
        <v>55</v>
      </c>
      <c r="S4512" s="62" t="s">
        <v>54</v>
      </c>
    </row>
    <row r="4513" spans="1:19" x14ac:dyDescent="0.25">
      <c r="A4513" s="62" t="s">
        <v>54</v>
      </c>
      <c r="B4513" s="19">
        <v>30118134</v>
      </c>
      <c r="C4513" s="19" t="s">
        <v>7574</v>
      </c>
      <c r="D4513" s="19">
        <v>377305</v>
      </c>
      <c r="E4513" s="19">
        <v>4595714</v>
      </c>
      <c r="F4513" s="19">
        <v>1</v>
      </c>
      <c r="G4513" s="36">
        <v>45629</v>
      </c>
      <c r="H4513" s="19">
        <v>0</v>
      </c>
      <c r="I4513" s="19">
        <v>0</v>
      </c>
      <c r="J4513" s="19">
        <v>0</v>
      </c>
      <c r="L4513" s="19">
        <v>0</v>
      </c>
      <c r="O4513" s="19">
        <v>3</v>
      </c>
      <c r="P4513" s="229">
        <v>45628.691006944442</v>
      </c>
      <c r="Q4513" s="19">
        <v>3.0000000000000001E-3</v>
      </c>
      <c r="R4513" s="19" t="s">
        <v>55</v>
      </c>
      <c r="S4513" s="62" t="s">
        <v>54</v>
      </c>
    </row>
    <row r="4514" spans="1:19" x14ac:dyDescent="0.25">
      <c r="A4514" s="62" t="s">
        <v>54</v>
      </c>
      <c r="B4514" s="19">
        <v>30118134</v>
      </c>
      <c r="C4514" s="19" t="s">
        <v>7574</v>
      </c>
      <c r="D4514" s="19">
        <v>377305</v>
      </c>
      <c r="E4514" s="19">
        <v>4595714</v>
      </c>
      <c r="F4514" s="19">
        <v>2</v>
      </c>
      <c r="G4514" s="36">
        <v>45629</v>
      </c>
      <c r="H4514" s="19">
        <v>0</v>
      </c>
      <c r="I4514" s="19">
        <v>0</v>
      </c>
      <c r="J4514" s="19">
        <v>0</v>
      </c>
      <c r="L4514" s="19">
        <v>1</v>
      </c>
      <c r="O4514" s="19">
        <v>52360</v>
      </c>
      <c r="P4514" s="229">
        <v>45628.691608796296</v>
      </c>
      <c r="Q4514" s="19">
        <v>52.36</v>
      </c>
      <c r="R4514" s="19" t="s">
        <v>55</v>
      </c>
      <c r="S4514" s="62" t="s">
        <v>54</v>
      </c>
    </row>
    <row r="4515" spans="1:19" x14ac:dyDescent="0.25">
      <c r="A4515" s="62" t="s">
        <v>54</v>
      </c>
      <c r="B4515" s="19">
        <v>30118134</v>
      </c>
      <c r="C4515" s="19" t="s">
        <v>7574</v>
      </c>
      <c r="D4515" s="19">
        <v>377305</v>
      </c>
      <c r="E4515" s="19">
        <v>4595714</v>
      </c>
      <c r="F4515" s="19">
        <v>3</v>
      </c>
      <c r="G4515" s="36">
        <v>45629</v>
      </c>
      <c r="H4515" s="19">
        <v>0</v>
      </c>
      <c r="I4515" s="19">
        <v>0</v>
      </c>
      <c r="J4515" s="19">
        <v>1931</v>
      </c>
      <c r="K4515" s="19" t="s">
        <v>168</v>
      </c>
      <c r="L4515" s="19">
        <v>1</v>
      </c>
      <c r="O4515" s="19">
        <v>1676790</v>
      </c>
      <c r="P4515" s="229">
        <v>45628.711018518516</v>
      </c>
      <c r="Q4515" s="19">
        <v>1676.79</v>
      </c>
      <c r="R4515" s="19" t="s">
        <v>55</v>
      </c>
      <c r="S4515" s="62" t="s">
        <v>54</v>
      </c>
    </row>
    <row r="4516" spans="1:19" x14ac:dyDescent="0.25">
      <c r="A4516" s="62" t="s">
        <v>54</v>
      </c>
      <c r="B4516" s="19">
        <v>30118134</v>
      </c>
      <c r="C4516" s="19" t="s">
        <v>7574</v>
      </c>
      <c r="D4516" s="19">
        <v>377305</v>
      </c>
      <c r="E4516" s="19">
        <v>4595714</v>
      </c>
      <c r="F4516" s="19">
        <v>4</v>
      </c>
      <c r="G4516" s="36">
        <v>45629</v>
      </c>
      <c r="H4516" s="19">
        <v>0</v>
      </c>
      <c r="I4516" s="19">
        <v>1</v>
      </c>
      <c r="J4516" s="19">
        <v>0</v>
      </c>
      <c r="L4516" s="19">
        <v>1</v>
      </c>
      <c r="O4516" s="19">
        <v>1919954</v>
      </c>
      <c r="P4516" s="229">
        <v>45628.733240740738</v>
      </c>
      <c r="Q4516" s="19">
        <v>1919.954</v>
      </c>
      <c r="R4516" s="19" t="s">
        <v>55</v>
      </c>
      <c r="S4516" s="62" t="s">
        <v>54</v>
      </c>
    </row>
    <row r="4517" spans="1:19" x14ac:dyDescent="0.25">
      <c r="A4517" s="62" t="s">
        <v>54</v>
      </c>
      <c r="B4517" s="19">
        <v>30118134</v>
      </c>
      <c r="C4517" s="19" t="s">
        <v>7574</v>
      </c>
      <c r="D4517" s="19">
        <v>377305</v>
      </c>
      <c r="E4517" s="19">
        <v>4595714</v>
      </c>
      <c r="F4517" s="19">
        <v>5</v>
      </c>
      <c r="G4517" s="36">
        <v>45629</v>
      </c>
      <c r="H4517" s="19">
        <v>0</v>
      </c>
      <c r="I4517" s="19">
        <v>0</v>
      </c>
      <c r="J4517" s="19">
        <v>1934</v>
      </c>
      <c r="K4517" s="19" t="s">
        <v>160</v>
      </c>
      <c r="L4517" s="19">
        <v>1</v>
      </c>
      <c r="O4517" s="19">
        <v>232000</v>
      </c>
      <c r="P4517" s="229">
        <v>45628.735925925925</v>
      </c>
      <c r="Q4517" s="19">
        <v>232</v>
      </c>
      <c r="R4517" s="19" t="s">
        <v>55</v>
      </c>
      <c r="S4517" s="62" t="s">
        <v>54</v>
      </c>
    </row>
    <row r="4518" spans="1:19" x14ac:dyDescent="0.25">
      <c r="A4518" s="62" t="s">
        <v>54</v>
      </c>
      <c r="B4518" s="19">
        <v>30118134</v>
      </c>
      <c r="C4518" s="19" t="s">
        <v>7574</v>
      </c>
      <c r="D4518" s="19">
        <v>377305</v>
      </c>
      <c r="E4518" s="19">
        <v>4595714</v>
      </c>
      <c r="F4518" s="19">
        <v>6</v>
      </c>
      <c r="G4518" s="36">
        <v>45629</v>
      </c>
      <c r="H4518" s="19">
        <v>0</v>
      </c>
      <c r="I4518" s="19">
        <v>1</v>
      </c>
      <c r="J4518" s="19">
        <v>0</v>
      </c>
      <c r="L4518" s="19">
        <v>1</v>
      </c>
      <c r="O4518" s="19">
        <v>12641250</v>
      </c>
      <c r="P4518" s="229">
        <v>45628.882233796299</v>
      </c>
      <c r="Q4518" s="19">
        <v>12641.25</v>
      </c>
      <c r="R4518" s="19" t="s">
        <v>55</v>
      </c>
      <c r="S4518" s="62" t="s">
        <v>54</v>
      </c>
    </row>
    <row r="4519" spans="1:19" x14ac:dyDescent="0.25">
      <c r="A4519" s="62" t="s">
        <v>54</v>
      </c>
      <c r="B4519" s="19">
        <v>30118134</v>
      </c>
      <c r="C4519" s="19" t="s">
        <v>7574</v>
      </c>
      <c r="D4519" s="19">
        <v>377305</v>
      </c>
      <c r="E4519" s="19">
        <v>4595714</v>
      </c>
      <c r="F4519" s="19">
        <v>7</v>
      </c>
      <c r="G4519" s="36">
        <v>45629</v>
      </c>
      <c r="H4519" s="19">
        <v>0</v>
      </c>
      <c r="I4519" s="19">
        <v>0</v>
      </c>
      <c r="J4519" s="19">
        <v>1933</v>
      </c>
      <c r="K4519" s="19" t="s">
        <v>167</v>
      </c>
      <c r="L4519" s="19">
        <v>1</v>
      </c>
      <c r="O4519" s="19">
        <v>761936</v>
      </c>
      <c r="P4519" s="229">
        <v>45628.891053240739</v>
      </c>
      <c r="Q4519" s="19">
        <v>761.93600000000004</v>
      </c>
      <c r="R4519" s="19" t="s">
        <v>55</v>
      </c>
      <c r="S4519" s="62" t="s">
        <v>54</v>
      </c>
    </row>
    <row r="4520" spans="1:19" x14ac:dyDescent="0.25">
      <c r="A4520" s="62" t="s">
        <v>54</v>
      </c>
      <c r="B4520" s="19">
        <v>30118134</v>
      </c>
      <c r="C4520" s="19" t="s">
        <v>7574</v>
      </c>
      <c r="D4520" s="19">
        <v>377305</v>
      </c>
      <c r="E4520" s="19">
        <v>4595714</v>
      </c>
      <c r="F4520" s="19">
        <v>8</v>
      </c>
      <c r="G4520" s="36">
        <v>45629</v>
      </c>
      <c r="H4520" s="19">
        <v>0</v>
      </c>
      <c r="I4520" s="19">
        <v>0</v>
      </c>
      <c r="J4520" s="19">
        <v>0</v>
      </c>
      <c r="L4520" s="19">
        <v>2</v>
      </c>
      <c r="O4520" s="19">
        <v>0</v>
      </c>
      <c r="P4520" s="229">
        <v>45628.891053240739</v>
      </c>
      <c r="Q4520" s="19">
        <v>0</v>
      </c>
      <c r="R4520" s="19" t="s">
        <v>55</v>
      </c>
      <c r="S4520" s="62" t="s">
        <v>54</v>
      </c>
    </row>
    <row r="4521" spans="1:19" x14ac:dyDescent="0.25">
      <c r="A4521" s="62" t="s">
        <v>54</v>
      </c>
      <c r="B4521" s="19">
        <v>30118134</v>
      </c>
      <c r="C4521" s="19" t="s">
        <v>7574</v>
      </c>
      <c r="D4521" s="19">
        <v>377305</v>
      </c>
      <c r="E4521" s="19">
        <v>4595714</v>
      </c>
      <c r="F4521" s="19">
        <v>1</v>
      </c>
      <c r="G4521" s="36">
        <v>45629</v>
      </c>
      <c r="H4521" s="19">
        <v>0</v>
      </c>
      <c r="I4521" s="19">
        <v>0</v>
      </c>
      <c r="J4521" s="19">
        <v>0</v>
      </c>
      <c r="L4521" s="19">
        <v>0</v>
      </c>
      <c r="O4521" s="19">
        <v>0</v>
      </c>
      <c r="P4521" s="229">
        <v>45628.915752314817</v>
      </c>
      <c r="Q4521" s="19">
        <v>0</v>
      </c>
      <c r="R4521" s="19" t="s">
        <v>55</v>
      </c>
      <c r="S4521" s="62" t="s">
        <v>54</v>
      </c>
    </row>
    <row r="4522" spans="1:19" x14ac:dyDescent="0.25">
      <c r="A4522" s="62" t="s">
        <v>54</v>
      </c>
      <c r="B4522" s="19">
        <v>30118134</v>
      </c>
      <c r="C4522" s="19" t="s">
        <v>7574</v>
      </c>
      <c r="D4522" s="19">
        <v>377305</v>
      </c>
      <c r="E4522" s="19">
        <v>4595714</v>
      </c>
      <c r="F4522" s="19">
        <v>2</v>
      </c>
      <c r="G4522" s="36">
        <v>45629</v>
      </c>
      <c r="H4522" s="19">
        <v>0</v>
      </c>
      <c r="I4522" s="19">
        <v>0</v>
      </c>
      <c r="J4522" s="19">
        <v>0</v>
      </c>
      <c r="L4522" s="19">
        <v>1</v>
      </c>
      <c r="O4522" s="19">
        <v>22440</v>
      </c>
      <c r="P4522" s="229">
        <v>45628.916006944448</v>
      </c>
      <c r="Q4522" s="19">
        <v>22.44</v>
      </c>
      <c r="R4522" s="19" t="s">
        <v>55</v>
      </c>
      <c r="S4522" s="62" t="s">
        <v>54</v>
      </c>
    </row>
    <row r="4523" spans="1:19" x14ac:dyDescent="0.25">
      <c r="A4523" s="62" t="s">
        <v>54</v>
      </c>
      <c r="B4523" s="19">
        <v>30118134</v>
      </c>
      <c r="C4523" s="19" t="s">
        <v>7574</v>
      </c>
      <c r="D4523" s="19">
        <v>377305</v>
      </c>
      <c r="E4523" s="19">
        <v>4595714</v>
      </c>
      <c r="F4523" s="19">
        <v>3</v>
      </c>
      <c r="G4523" s="36">
        <v>45629</v>
      </c>
      <c r="H4523" s="19">
        <v>0</v>
      </c>
      <c r="I4523" s="19">
        <v>1</v>
      </c>
      <c r="J4523" s="19">
        <v>0</v>
      </c>
      <c r="L4523" s="19">
        <v>1</v>
      </c>
      <c r="O4523" s="19">
        <v>91823</v>
      </c>
      <c r="P4523" s="229">
        <v>45628.917071759257</v>
      </c>
      <c r="Q4523" s="19">
        <v>91.822999999999993</v>
      </c>
      <c r="R4523" s="19" t="s">
        <v>55</v>
      </c>
      <c r="S4523" s="62" t="s">
        <v>54</v>
      </c>
    </row>
    <row r="4524" spans="1:19" x14ac:dyDescent="0.25">
      <c r="A4524" s="62" t="s">
        <v>54</v>
      </c>
      <c r="B4524" s="19">
        <v>30118134</v>
      </c>
      <c r="C4524" s="19" t="s">
        <v>7574</v>
      </c>
      <c r="D4524" s="19">
        <v>377305</v>
      </c>
      <c r="E4524" s="19">
        <v>4595714</v>
      </c>
      <c r="F4524" s="19">
        <v>4</v>
      </c>
      <c r="G4524" s="36">
        <v>45629</v>
      </c>
      <c r="H4524" s="19">
        <v>0</v>
      </c>
      <c r="I4524" s="19">
        <v>0</v>
      </c>
      <c r="J4524" s="19">
        <v>1931</v>
      </c>
      <c r="K4524" s="19" t="s">
        <v>168</v>
      </c>
      <c r="L4524" s="19">
        <v>1</v>
      </c>
      <c r="O4524" s="19">
        <v>1678053</v>
      </c>
      <c r="P4524" s="229">
        <v>45628.936493055553</v>
      </c>
      <c r="Q4524" s="19">
        <v>1678.0530000000001</v>
      </c>
      <c r="R4524" s="19" t="s">
        <v>55</v>
      </c>
      <c r="S4524" s="62" t="s">
        <v>54</v>
      </c>
    </row>
    <row r="4525" spans="1:19" x14ac:dyDescent="0.25">
      <c r="A4525" s="62" t="s">
        <v>54</v>
      </c>
      <c r="B4525" s="19">
        <v>30118134</v>
      </c>
      <c r="C4525" s="19" t="s">
        <v>7574</v>
      </c>
      <c r="D4525" s="19">
        <v>377305</v>
      </c>
      <c r="E4525" s="19">
        <v>4595714</v>
      </c>
      <c r="F4525" s="19">
        <v>5</v>
      </c>
      <c r="G4525" s="36">
        <v>45629</v>
      </c>
      <c r="H4525" s="19">
        <v>0</v>
      </c>
      <c r="I4525" s="19">
        <v>1</v>
      </c>
      <c r="J4525" s="19">
        <v>0</v>
      </c>
      <c r="L4525" s="19">
        <v>1</v>
      </c>
      <c r="O4525" s="19">
        <v>1934030</v>
      </c>
      <c r="P4525" s="229">
        <v>45628.958877314813</v>
      </c>
      <c r="Q4525" s="19">
        <v>1934.03</v>
      </c>
      <c r="R4525" s="19" t="s">
        <v>55</v>
      </c>
      <c r="S4525" s="62" t="s">
        <v>54</v>
      </c>
    </row>
    <row r="4526" spans="1:19" x14ac:dyDescent="0.25">
      <c r="A4526" s="62" t="s">
        <v>54</v>
      </c>
      <c r="B4526" s="19">
        <v>30118134</v>
      </c>
      <c r="C4526" s="19" t="s">
        <v>7574</v>
      </c>
      <c r="D4526" s="19">
        <v>377305</v>
      </c>
      <c r="E4526" s="19">
        <v>4595714</v>
      </c>
      <c r="F4526" s="19">
        <v>6</v>
      </c>
      <c r="G4526" s="36">
        <v>45629</v>
      </c>
      <c r="H4526" s="19">
        <v>0</v>
      </c>
      <c r="I4526" s="19">
        <v>0</v>
      </c>
      <c r="J4526" s="19">
        <v>1931</v>
      </c>
      <c r="K4526" s="19" t="s">
        <v>168</v>
      </c>
      <c r="L4526" s="19">
        <v>1</v>
      </c>
      <c r="O4526" s="19">
        <v>4443200</v>
      </c>
      <c r="P4526" s="229">
        <v>45629.010300925926</v>
      </c>
      <c r="Q4526" s="19">
        <v>4443.2</v>
      </c>
      <c r="R4526" s="19" t="s">
        <v>55</v>
      </c>
      <c r="S4526" s="62" t="s">
        <v>54</v>
      </c>
    </row>
    <row r="4527" spans="1:19" x14ac:dyDescent="0.25">
      <c r="A4527" s="62" t="s">
        <v>54</v>
      </c>
      <c r="B4527" s="19">
        <v>30118134</v>
      </c>
      <c r="C4527" s="19" t="s">
        <v>7574</v>
      </c>
      <c r="D4527" s="19">
        <v>377305</v>
      </c>
      <c r="E4527" s="19">
        <v>4595714</v>
      </c>
      <c r="F4527" s="19">
        <v>7</v>
      </c>
      <c r="G4527" s="36">
        <v>45629</v>
      </c>
      <c r="H4527" s="19">
        <v>0</v>
      </c>
      <c r="I4527" s="19">
        <v>0</v>
      </c>
      <c r="J4527" s="19">
        <v>0</v>
      </c>
      <c r="L4527" s="19">
        <v>2</v>
      </c>
      <c r="O4527" s="19">
        <v>0</v>
      </c>
      <c r="P4527" s="229">
        <v>45629.010300925926</v>
      </c>
      <c r="Q4527" s="19">
        <v>0</v>
      </c>
      <c r="R4527" s="19" t="s">
        <v>55</v>
      </c>
      <c r="S4527" s="62" t="s">
        <v>54</v>
      </c>
    </row>
    <row r="4528" spans="1:19" x14ac:dyDescent="0.25">
      <c r="A4528" s="62" t="s">
        <v>54</v>
      </c>
      <c r="B4528" s="19">
        <v>30118134</v>
      </c>
      <c r="C4528" s="19" t="s">
        <v>7574</v>
      </c>
      <c r="D4528" s="19">
        <v>377305</v>
      </c>
      <c r="E4528" s="19">
        <v>4595714</v>
      </c>
      <c r="F4528" s="19">
        <v>1</v>
      </c>
      <c r="G4528" s="36">
        <v>45630</v>
      </c>
      <c r="H4528" s="19">
        <v>0</v>
      </c>
      <c r="I4528" s="19">
        <v>0</v>
      </c>
      <c r="J4528" s="19">
        <v>0</v>
      </c>
      <c r="L4528" s="19">
        <v>0</v>
      </c>
      <c r="O4528" s="19">
        <v>13</v>
      </c>
      <c r="P4528" s="229">
        <v>45629.689479166664</v>
      </c>
      <c r="Q4528" s="19">
        <v>1.2999999999999999E-2</v>
      </c>
      <c r="R4528" s="19" t="s">
        <v>55</v>
      </c>
      <c r="S4528" s="62" t="s">
        <v>54</v>
      </c>
    </row>
    <row r="4529" spans="1:19" x14ac:dyDescent="0.25">
      <c r="A4529" s="62" t="s">
        <v>54</v>
      </c>
      <c r="B4529" s="19">
        <v>30118134</v>
      </c>
      <c r="C4529" s="19" t="s">
        <v>7574</v>
      </c>
      <c r="D4529" s="19">
        <v>377305</v>
      </c>
      <c r="E4529" s="19">
        <v>4595714</v>
      </c>
      <c r="F4529" s="19">
        <v>2</v>
      </c>
      <c r="G4529" s="36">
        <v>45630</v>
      </c>
      <c r="H4529" s="19">
        <v>0</v>
      </c>
      <c r="I4529" s="19">
        <v>0</v>
      </c>
      <c r="J4529" s="19">
        <v>0</v>
      </c>
      <c r="L4529" s="19">
        <v>1</v>
      </c>
      <c r="O4529" s="19">
        <v>33577</v>
      </c>
      <c r="P4529" s="229">
        <v>45629.689872685187</v>
      </c>
      <c r="Q4529" s="19">
        <v>33.576999999999998</v>
      </c>
      <c r="R4529" s="19" t="s">
        <v>55</v>
      </c>
      <c r="S4529" s="62" t="s">
        <v>54</v>
      </c>
    </row>
    <row r="4530" spans="1:19" x14ac:dyDescent="0.25">
      <c r="A4530" s="62" t="s">
        <v>54</v>
      </c>
      <c r="B4530" s="19">
        <v>30118134</v>
      </c>
      <c r="C4530" s="19" t="s">
        <v>7574</v>
      </c>
      <c r="D4530" s="19">
        <v>377305</v>
      </c>
      <c r="E4530" s="19">
        <v>4595714</v>
      </c>
      <c r="F4530" s="19">
        <v>3</v>
      </c>
      <c r="G4530" s="36">
        <v>45630</v>
      </c>
      <c r="H4530" s="19">
        <v>0</v>
      </c>
      <c r="I4530" s="19">
        <v>1</v>
      </c>
      <c r="J4530" s="19">
        <v>0</v>
      </c>
      <c r="L4530" s="19">
        <v>1</v>
      </c>
      <c r="O4530" s="19">
        <v>3377693</v>
      </c>
      <c r="P4530" s="229">
        <v>45629.72896990741</v>
      </c>
      <c r="Q4530" s="19">
        <v>3377.6930000000002</v>
      </c>
      <c r="R4530" s="19" t="s">
        <v>55</v>
      </c>
      <c r="S4530" s="62" t="s">
        <v>54</v>
      </c>
    </row>
    <row r="4531" spans="1:19" x14ac:dyDescent="0.25">
      <c r="A4531" s="62" t="s">
        <v>54</v>
      </c>
      <c r="B4531" s="19">
        <v>30118134</v>
      </c>
      <c r="C4531" s="19" t="s">
        <v>7574</v>
      </c>
      <c r="D4531" s="19">
        <v>377305</v>
      </c>
      <c r="E4531" s="19">
        <v>4595714</v>
      </c>
      <c r="F4531" s="19">
        <v>4</v>
      </c>
      <c r="G4531" s="36">
        <v>45630</v>
      </c>
      <c r="H4531" s="19">
        <v>0</v>
      </c>
      <c r="I4531" s="19">
        <v>0</v>
      </c>
      <c r="J4531" s="19">
        <v>1934</v>
      </c>
      <c r="K4531" s="19" t="s">
        <v>160</v>
      </c>
      <c r="L4531" s="19">
        <v>1</v>
      </c>
      <c r="O4531" s="19">
        <v>163494</v>
      </c>
      <c r="P4531" s="229">
        <v>45629.730856481481</v>
      </c>
      <c r="Q4531" s="19">
        <v>163.494</v>
      </c>
      <c r="R4531" s="19" t="s">
        <v>55</v>
      </c>
      <c r="S4531" s="62" t="s">
        <v>54</v>
      </c>
    </row>
    <row r="4532" spans="1:19" x14ac:dyDescent="0.25">
      <c r="A4532" s="62" t="s">
        <v>54</v>
      </c>
      <c r="B4532" s="19">
        <v>30118134</v>
      </c>
      <c r="C4532" s="19" t="s">
        <v>7574</v>
      </c>
      <c r="D4532" s="19">
        <v>377305</v>
      </c>
      <c r="E4532" s="19">
        <v>4595714</v>
      </c>
      <c r="F4532" s="19">
        <v>5</v>
      </c>
      <c r="G4532" s="36">
        <v>45630</v>
      </c>
      <c r="H4532" s="19">
        <v>0</v>
      </c>
      <c r="I4532" s="19">
        <v>1</v>
      </c>
      <c r="J4532" s="19">
        <v>0</v>
      </c>
      <c r="L4532" s="19">
        <v>1</v>
      </c>
      <c r="O4532" s="19">
        <v>5312066</v>
      </c>
      <c r="P4532" s="229">
        <v>45629.792337962965</v>
      </c>
      <c r="Q4532" s="19">
        <v>5312.0659999999998</v>
      </c>
      <c r="R4532" s="19" t="s">
        <v>55</v>
      </c>
      <c r="S4532" s="62" t="s">
        <v>54</v>
      </c>
    </row>
    <row r="4533" spans="1:19" x14ac:dyDescent="0.25">
      <c r="A4533" s="62" t="s">
        <v>54</v>
      </c>
      <c r="B4533" s="19">
        <v>30118134</v>
      </c>
      <c r="C4533" s="19" t="s">
        <v>7574</v>
      </c>
      <c r="D4533" s="19">
        <v>377305</v>
      </c>
      <c r="E4533" s="19">
        <v>4595714</v>
      </c>
      <c r="F4533" s="19">
        <v>6</v>
      </c>
      <c r="G4533" s="36">
        <v>45630</v>
      </c>
      <c r="H4533" s="19">
        <v>0</v>
      </c>
      <c r="I4533" s="19">
        <v>0</v>
      </c>
      <c r="J4533" s="19">
        <v>1934</v>
      </c>
      <c r="K4533" s="19" t="s">
        <v>160</v>
      </c>
      <c r="L4533" s="19">
        <v>1</v>
      </c>
      <c r="O4533" s="19">
        <v>473810</v>
      </c>
      <c r="P4533" s="229">
        <v>45629.797824074078</v>
      </c>
      <c r="Q4533" s="19">
        <v>473.81</v>
      </c>
      <c r="R4533" s="19" t="s">
        <v>55</v>
      </c>
      <c r="S4533" s="62" t="s">
        <v>54</v>
      </c>
    </row>
    <row r="4534" spans="1:19" x14ac:dyDescent="0.25">
      <c r="A4534" s="62" t="s">
        <v>54</v>
      </c>
      <c r="B4534" s="19">
        <v>30118134</v>
      </c>
      <c r="C4534" s="19" t="s">
        <v>7574</v>
      </c>
      <c r="D4534" s="19">
        <v>377305</v>
      </c>
      <c r="E4534" s="19">
        <v>4595714</v>
      </c>
      <c r="F4534" s="19">
        <v>7</v>
      </c>
      <c r="G4534" s="36">
        <v>45630</v>
      </c>
      <c r="H4534" s="19">
        <v>0</v>
      </c>
      <c r="I4534" s="19">
        <v>1</v>
      </c>
      <c r="J4534" s="19">
        <v>0</v>
      </c>
      <c r="L4534" s="19">
        <v>1</v>
      </c>
      <c r="O4534" s="19">
        <v>4570020</v>
      </c>
      <c r="P4534" s="229">
        <v>45629.850717592592</v>
      </c>
      <c r="Q4534" s="19">
        <v>4570.0200000000004</v>
      </c>
      <c r="R4534" s="19" t="s">
        <v>55</v>
      </c>
      <c r="S4534" s="62" t="s">
        <v>54</v>
      </c>
    </row>
    <row r="4535" spans="1:19" x14ac:dyDescent="0.25">
      <c r="A4535" s="62" t="s">
        <v>54</v>
      </c>
      <c r="B4535" s="19">
        <v>30118134</v>
      </c>
      <c r="C4535" s="19" t="s">
        <v>7574</v>
      </c>
      <c r="D4535" s="19">
        <v>377305</v>
      </c>
      <c r="E4535" s="19">
        <v>4595714</v>
      </c>
      <c r="F4535" s="19">
        <v>8</v>
      </c>
      <c r="G4535" s="36">
        <v>45630</v>
      </c>
      <c r="H4535" s="19">
        <v>0</v>
      </c>
      <c r="I4535" s="19">
        <v>0</v>
      </c>
      <c r="J4535" s="19">
        <v>1934</v>
      </c>
      <c r="K4535" s="19" t="s">
        <v>160</v>
      </c>
      <c r="L4535" s="19">
        <v>1</v>
      </c>
      <c r="O4535" s="19">
        <v>345597</v>
      </c>
      <c r="P4535" s="229">
        <v>45629.854722222219</v>
      </c>
      <c r="Q4535" s="19">
        <v>345.59699999999998</v>
      </c>
      <c r="R4535" s="19" t="s">
        <v>55</v>
      </c>
      <c r="S4535" s="62" t="s">
        <v>54</v>
      </c>
    </row>
    <row r="4536" spans="1:19" x14ac:dyDescent="0.25">
      <c r="A4536" s="62" t="s">
        <v>54</v>
      </c>
      <c r="B4536" s="19">
        <v>30118134</v>
      </c>
      <c r="C4536" s="19" t="s">
        <v>7574</v>
      </c>
      <c r="D4536" s="19">
        <v>377305</v>
      </c>
      <c r="E4536" s="19">
        <v>4595714</v>
      </c>
      <c r="F4536" s="19">
        <v>9</v>
      </c>
      <c r="G4536" s="36">
        <v>45630</v>
      </c>
      <c r="H4536" s="19">
        <v>0</v>
      </c>
      <c r="I4536" s="19">
        <v>1</v>
      </c>
      <c r="J4536" s="19">
        <v>0</v>
      </c>
      <c r="L4536" s="19">
        <v>1</v>
      </c>
      <c r="O4536" s="19">
        <v>6478927</v>
      </c>
      <c r="P4536" s="229">
        <v>45629.929710648146</v>
      </c>
      <c r="Q4536" s="19">
        <v>6478.9269999999997</v>
      </c>
      <c r="R4536" s="19" t="s">
        <v>55</v>
      </c>
      <c r="S4536" s="62" t="s">
        <v>54</v>
      </c>
    </row>
    <row r="4537" spans="1:19" x14ac:dyDescent="0.25">
      <c r="A4537" s="62" t="s">
        <v>54</v>
      </c>
      <c r="B4537" s="19">
        <v>30118134</v>
      </c>
      <c r="C4537" s="19" t="s">
        <v>7574</v>
      </c>
      <c r="D4537" s="19">
        <v>377305</v>
      </c>
      <c r="E4537" s="19">
        <v>4595714</v>
      </c>
      <c r="F4537" s="19">
        <v>10</v>
      </c>
      <c r="G4537" s="36">
        <v>45630</v>
      </c>
      <c r="H4537" s="19">
        <v>0</v>
      </c>
      <c r="I4537" s="19">
        <v>0</v>
      </c>
      <c r="J4537" s="19">
        <v>1933</v>
      </c>
      <c r="K4537" s="19" t="s">
        <v>167</v>
      </c>
      <c r="L4537" s="19">
        <v>1</v>
      </c>
      <c r="O4537" s="19">
        <v>772576</v>
      </c>
      <c r="P4537" s="229">
        <v>45629.938645833332</v>
      </c>
      <c r="Q4537" s="19">
        <v>772.57600000000002</v>
      </c>
      <c r="R4537" s="19" t="s">
        <v>55</v>
      </c>
      <c r="S4537" s="62" t="s">
        <v>54</v>
      </c>
    </row>
    <row r="4538" spans="1:19" x14ac:dyDescent="0.25">
      <c r="A4538" s="62" t="s">
        <v>54</v>
      </c>
      <c r="B4538" s="19">
        <v>30118134</v>
      </c>
      <c r="C4538" s="19" t="s">
        <v>7574</v>
      </c>
      <c r="D4538" s="19">
        <v>377305</v>
      </c>
      <c r="E4538" s="19">
        <v>4595714</v>
      </c>
      <c r="F4538" s="19">
        <v>11</v>
      </c>
      <c r="G4538" s="36">
        <v>45630</v>
      </c>
      <c r="H4538" s="19">
        <v>0</v>
      </c>
      <c r="I4538" s="19">
        <v>0</v>
      </c>
      <c r="J4538" s="19">
        <v>0</v>
      </c>
      <c r="L4538" s="19">
        <v>2</v>
      </c>
      <c r="O4538" s="19">
        <v>0</v>
      </c>
      <c r="P4538" s="229">
        <v>45629.938645833332</v>
      </c>
      <c r="Q4538" s="19">
        <v>0</v>
      </c>
      <c r="R4538" s="19" t="s">
        <v>55</v>
      </c>
      <c r="S4538" s="62" t="s">
        <v>54</v>
      </c>
    </row>
    <row r="4539" spans="1:19" x14ac:dyDescent="0.25">
      <c r="A4539" s="62" t="s">
        <v>54</v>
      </c>
      <c r="B4539" s="19">
        <v>30118134</v>
      </c>
      <c r="C4539" s="19" t="s">
        <v>7574</v>
      </c>
      <c r="D4539" s="19">
        <v>377305</v>
      </c>
      <c r="E4539" s="19">
        <v>4595714</v>
      </c>
      <c r="F4539" s="19">
        <v>1</v>
      </c>
      <c r="G4539" s="36">
        <v>45630</v>
      </c>
      <c r="H4539" s="19">
        <v>0</v>
      </c>
      <c r="I4539" s="19">
        <v>0</v>
      </c>
      <c r="J4539" s="19">
        <v>0</v>
      </c>
      <c r="L4539" s="19">
        <v>0</v>
      </c>
      <c r="O4539" s="19">
        <v>4</v>
      </c>
      <c r="P4539" s="229">
        <v>45629.963391203702</v>
      </c>
      <c r="Q4539" s="19">
        <v>4.0000000000000001E-3</v>
      </c>
      <c r="R4539" s="19" t="s">
        <v>55</v>
      </c>
      <c r="S4539" s="62" t="s">
        <v>54</v>
      </c>
    </row>
    <row r="4540" spans="1:19" x14ac:dyDescent="0.25">
      <c r="A4540" s="62" t="s">
        <v>54</v>
      </c>
      <c r="B4540" s="19">
        <v>30118134</v>
      </c>
      <c r="C4540" s="19" t="s">
        <v>7574</v>
      </c>
      <c r="D4540" s="19">
        <v>377305</v>
      </c>
      <c r="E4540" s="19">
        <v>4595714</v>
      </c>
      <c r="F4540" s="19">
        <v>2</v>
      </c>
      <c r="G4540" s="36">
        <v>45630</v>
      </c>
      <c r="H4540" s="19">
        <v>0</v>
      </c>
      <c r="I4540" s="19">
        <v>0</v>
      </c>
      <c r="J4540" s="19">
        <v>0</v>
      </c>
      <c r="L4540" s="19">
        <v>1</v>
      </c>
      <c r="O4540" s="19">
        <v>4303</v>
      </c>
      <c r="P4540" s="229">
        <v>45629.963437500002</v>
      </c>
      <c r="Q4540" s="19">
        <v>4.3029999999999999</v>
      </c>
      <c r="R4540" s="19" t="s">
        <v>55</v>
      </c>
      <c r="S4540" s="62" t="s">
        <v>54</v>
      </c>
    </row>
    <row r="4541" spans="1:19" x14ac:dyDescent="0.25">
      <c r="A4541" s="62" t="s">
        <v>54</v>
      </c>
      <c r="B4541" s="19">
        <v>30118134</v>
      </c>
      <c r="C4541" s="19" t="s">
        <v>7574</v>
      </c>
      <c r="D4541" s="19">
        <v>377305</v>
      </c>
      <c r="E4541" s="19">
        <v>4595714</v>
      </c>
      <c r="F4541" s="19">
        <v>3</v>
      </c>
      <c r="G4541" s="36">
        <v>45630</v>
      </c>
      <c r="H4541" s="19">
        <v>0</v>
      </c>
      <c r="I4541" s="19">
        <v>1</v>
      </c>
      <c r="J4541" s="19">
        <v>0</v>
      </c>
      <c r="L4541" s="19">
        <v>1</v>
      </c>
      <c r="O4541" s="19">
        <v>3463127</v>
      </c>
      <c r="P4541" s="229">
        <v>45630.003518518519</v>
      </c>
      <c r="Q4541" s="19">
        <v>3463.127</v>
      </c>
      <c r="R4541" s="19" t="s">
        <v>55</v>
      </c>
      <c r="S4541" s="62" t="s">
        <v>54</v>
      </c>
    </row>
    <row r="4542" spans="1:19" x14ac:dyDescent="0.25">
      <c r="A4542" s="62" t="s">
        <v>54</v>
      </c>
      <c r="B4542" s="19">
        <v>30118134</v>
      </c>
      <c r="C4542" s="19" t="s">
        <v>7574</v>
      </c>
      <c r="D4542" s="19">
        <v>377305</v>
      </c>
      <c r="E4542" s="19">
        <v>4595714</v>
      </c>
      <c r="F4542" s="19">
        <v>4</v>
      </c>
      <c r="G4542" s="36">
        <v>45630</v>
      </c>
      <c r="H4542" s="19">
        <v>0</v>
      </c>
      <c r="I4542" s="19">
        <v>0</v>
      </c>
      <c r="J4542" s="19">
        <v>0</v>
      </c>
      <c r="L4542" s="19">
        <v>2</v>
      </c>
      <c r="O4542" s="19">
        <v>0</v>
      </c>
      <c r="P4542" s="229">
        <v>45630.003518518519</v>
      </c>
      <c r="Q4542" s="19">
        <v>0</v>
      </c>
      <c r="R4542" s="19" t="s">
        <v>55</v>
      </c>
      <c r="S4542" s="62" t="s">
        <v>54</v>
      </c>
    </row>
    <row r="4543" spans="1:19" x14ac:dyDescent="0.25">
      <c r="A4543" s="62" t="s">
        <v>54</v>
      </c>
      <c r="B4543" s="19">
        <v>30118134</v>
      </c>
      <c r="C4543" s="19" t="s">
        <v>7574</v>
      </c>
      <c r="D4543" s="19">
        <v>377305</v>
      </c>
      <c r="E4543" s="19">
        <v>4595714</v>
      </c>
      <c r="F4543" s="19">
        <v>1</v>
      </c>
      <c r="G4543" s="36">
        <v>45631</v>
      </c>
      <c r="H4543" s="19">
        <v>0</v>
      </c>
      <c r="I4543" s="19">
        <v>0</v>
      </c>
      <c r="J4543" s="19">
        <v>0</v>
      </c>
      <c r="L4543" s="19">
        <v>0</v>
      </c>
      <c r="O4543" s="19">
        <v>3</v>
      </c>
      <c r="P4543" s="229">
        <v>45630.668981481482</v>
      </c>
      <c r="Q4543" s="19">
        <v>3.0000000000000001E-3</v>
      </c>
      <c r="R4543" s="19" t="s">
        <v>55</v>
      </c>
      <c r="S4543" s="62" t="s">
        <v>54</v>
      </c>
    </row>
    <row r="4544" spans="1:19" x14ac:dyDescent="0.25">
      <c r="A4544" s="62" t="s">
        <v>54</v>
      </c>
      <c r="B4544" s="19">
        <v>30118134</v>
      </c>
      <c r="C4544" s="19" t="s">
        <v>7574</v>
      </c>
      <c r="D4544" s="19">
        <v>377305</v>
      </c>
      <c r="E4544" s="19">
        <v>4595714</v>
      </c>
      <c r="F4544" s="19">
        <v>2</v>
      </c>
      <c r="G4544" s="36">
        <v>45631</v>
      </c>
      <c r="H4544" s="19">
        <v>0</v>
      </c>
      <c r="I4544" s="19">
        <v>0</v>
      </c>
      <c r="J4544" s="19">
        <v>0</v>
      </c>
      <c r="L4544" s="19">
        <v>1</v>
      </c>
      <c r="O4544" s="19">
        <v>4387</v>
      </c>
      <c r="P4544" s="229">
        <v>45630.669027777774</v>
      </c>
      <c r="Q4544" s="19">
        <v>4.3869999999999996</v>
      </c>
      <c r="R4544" s="19" t="s">
        <v>55</v>
      </c>
      <c r="S4544" s="62" t="s">
        <v>54</v>
      </c>
    </row>
    <row r="4545" spans="1:19" x14ac:dyDescent="0.25">
      <c r="A4545" s="62" t="s">
        <v>54</v>
      </c>
      <c r="B4545" s="19">
        <v>30118134</v>
      </c>
      <c r="C4545" s="19" t="s">
        <v>7574</v>
      </c>
      <c r="D4545" s="19">
        <v>377305</v>
      </c>
      <c r="E4545" s="19">
        <v>4595714</v>
      </c>
      <c r="F4545" s="19">
        <v>3</v>
      </c>
      <c r="G4545" s="36">
        <v>45631</v>
      </c>
      <c r="H4545" s="19">
        <v>0</v>
      </c>
      <c r="I4545" s="19">
        <v>1</v>
      </c>
      <c r="J4545" s="19">
        <v>0</v>
      </c>
      <c r="L4545" s="19">
        <v>1</v>
      </c>
      <c r="O4545" s="19">
        <v>247837</v>
      </c>
      <c r="P4545" s="229">
        <v>45630.671898148146</v>
      </c>
      <c r="Q4545" s="19">
        <v>247.83699999999999</v>
      </c>
      <c r="R4545" s="19" t="s">
        <v>55</v>
      </c>
      <c r="S4545" s="62" t="s">
        <v>54</v>
      </c>
    </row>
    <row r="4546" spans="1:19" x14ac:dyDescent="0.25">
      <c r="A4546" s="62" t="s">
        <v>54</v>
      </c>
      <c r="B4546" s="19">
        <v>30118134</v>
      </c>
      <c r="C4546" s="19" t="s">
        <v>7574</v>
      </c>
      <c r="D4546" s="19">
        <v>377305</v>
      </c>
      <c r="E4546" s="19">
        <v>4595714</v>
      </c>
      <c r="F4546" s="19">
        <v>4</v>
      </c>
      <c r="G4546" s="36">
        <v>45631</v>
      </c>
      <c r="H4546" s="19">
        <v>0</v>
      </c>
      <c r="I4546" s="19">
        <v>0</v>
      </c>
      <c r="J4546" s="19">
        <v>1934</v>
      </c>
      <c r="K4546" s="19" t="s">
        <v>160</v>
      </c>
      <c r="L4546" s="19">
        <v>1</v>
      </c>
      <c r="O4546" s="19">
        <v>403956</v>
      </c>
      <c r="P4546" s="229">
        <v>45630.676574074074</v>
      </c>
      <c r="Q4546" s="19">
        <v>403.95600000000002</v>
      </c>
      <c r="R4546" s="19" t="s">
        <v>55</v>
      </c>
      <c r="S4546" s="62" t="s">
        <v>54</v>
      </c>
    </row>
    <row r="4547" spans="1:19" x14ac:dyDescent="0.25">
      <c r="A4547" s="62" t="s">
        <v>54</v>
      </c>
      <c r="B4547" s="19">
        <v>30118134</v>
      </c>
      <c r="C4547" s="19" t="s">
        <v>7574</v>
      </c>
      <c r="D4547" s="19">
        <v>377305</v>
      </c>
      <c r="E4547" s="19">
        <v>4595714</v>
      </c>
      <c r="F4547" s="19">
        <v>5</v>
      </c>
      <c r="G4547" s="36">
        <v>45631</v>
      </c>
      <c r="H4547" s="19">
        <v>0</v>
      </c>
      <c r="I4547" s="19">
        <v>0</v>
      </c>
      <c r="J4547" s="19">
        <v>0</v>
      </c>
      <c r="L4547" s="19">
        <v>2</v>
      </c>
      <c r="O4547" s="19">
        <v>0</v>
      </c>
      <c r="P4547" s="229">
        <v>45630.676574074074</v>
      </c>
      <c r="Q4547" s="19">
        <v>0</v>
      </c>
      <c r="R4547" s="19" t="s">
        <v>55</v>
      </c>
      <c r="S4547" s="62" t="s">
        <v>54</v>
      </c>
    </row>
    <row r="4548" spans="1:19" x14ac:dyDescent="0.25">
      <c r="A4548" s="62" t="s">
        <v>54</v>
      </c>
      <c r="B4548" s="19">
        <v>30118134</v>
      </c>
      <c r="C4548" s="19" t="s">
        <v>7574</v>
      </c>
      <c r="D4548" s="19">
        <v>377305</v>
      </c>
      <c r="E4548" s="19">
        <v>4595714</v>
      </c>
      <c r="F4548" s="19">
        <v>1</v>
      </c>
      <c r="G4548" s="36">
        <v>45631</v>
      </c>
      <c r="H4548" s="19">
        <v>0</v>
      </c>
      <c r="I4548" s="19">
        <v>0</v>
      </c>
      <c r="J4548" s="19">
        <v>0</v>
      </c>
      <c r="L4548" s="19">
        <v>0</v>
      </c>
      <c r="O4548" s="19">
        <v>13</v>
      </c>
      <c r="P4548" s="229">
        <v>45630.676793981482</v>
      </c>
      <c r="Q4548" s="19">
        <v>1.2999999999999999E-2</v>
      </c>
      <c r="R4548" s="19" t="s">
        <v>55</v>
      </c>
      <c r="S4548" s="62" t="s">
        <v>54</v>
      </c>
    </row>
    <row r="4549" spans="1:19" x14ac:dyDescent="0.25">
      <c r="A4549" s="62" t="s">
        <v>54</v>
      </c>
      <c r="B4549" s="19">
        <v>30118134</v>
      </c>
      <c r="C4549" s="19" t="s">
        <v>7574</v>
      </c>
      <c r="D4549" s="19">
        <v>377305</v>
      </c>
      <c r="E4549" s="19">
        <v>4595714</v>
      </c>
      <c r="F4549" s="19">
        <v>2</v>
      </c>
      <c r="G4549" s="36">
        <v>45631</v>
      </c>
      <c r="H4549" s="19">
        <v>0</v>
      </c>
      <c r="I4549" s="19">
        <v>0</v>
      </c>
      <c r="J4549" s="19">
        <v>0</v>
      </c>
      <c r="L4549" s="19">
        <v>1</v>
      </c>
      <c r="O4549" s="19">
        <v>4097</v>
      </c>
      <c r="P4549" s="229">
        <v>45630.676840277774</v>
      </c>
      <c r="Q4549" s="19">
        <v>4.0970000000000004</v>
      </c>
      <c r="R4549" s="19" t="s">
        <v>55</v>
      </c>
      <c r="S4549" s="62" t="s">
        <v>54</v>
      </c>
    </row>
    <row r="4550" spans="1:19" x14ac:dyDescent="0.25">
      <c r="A4550" s="62" t="s">
        <v>54</v>
      </c>
      <c r="B4550" s="19">
        <v>30118134</v>
      </c>
      <c r="C4550" s="19" t="s">
        <v>7574</v>
      </c>
      <c r="D4550" s="19">
        <v>377305</v>
      </c>
      <c r="E4550" s="19">
        <v>4595714</v>
      </c>
      <c r="F4550" s="19">
        <v>3</v>
      </c>
      <c r="G4550" s="36">
        <v>45631</v>
      </c>
      <c r="H4550" s="19">
        <v>0</v>
      </c>
      <c r="I4550" s="19">
        <v>1</v>
      </c>
      <c r="J4550" s="19">
        <v>0</v>
      </c>
      <c r="L4550" s="19">
        <v>1</v>
      </c>
      <c r="O4550" s="19">
        <v>15386437</v>
      </c>
      <c r="P4550" s="229">
        <v>45630.854930555557</v>
      </c>
      <c r="Q4550" s="19">
        <v>15386.437</v>
      </c>
      <c r="R4550" s="19" t="s">
        <v>55</v>
      </c>
      <c r="S4550" s="62" t="s">
        <v>54</v>
      </c>
    </row>
    <row r="4551" spans="1:19" x14ac:dyDescent="0.25">
      <c r="A4551" s="62" t="s">
        <v>54</v>
      </c>
      <c r="B4551" s="19">
        <v>30118134</v>
      </c>
      <c r="C4551" s="19" t="s">
        <v>7574</v>
      </c>
      <c r="D4551" s="19">
        <v>377305</v>
      </c>
      <c r="E4551" s="19">
        <v>4595714</v>
      </c>
      <c r="F4551" s="19">
        <v>4</v>
      </c>
      <c r="G4551" s="36">
        <v>45631</v>
      </c>
      <c r="H4551" s="19">
        <v>0</v>
      </c>
      <c r="I4551" s="19">
        <v>0</v>
      </c>
      <c r="J4551" s="19">
        <v>1931</v>
      </c>
      <c r="K4551" s="19" t="s">
        <v>168</v>
      </c>
      <c r="L4551" s="19">
        <v>1</v>
      </c>
      <c r="O4551" s="19">
        <v>1852190</v>
      </c>
      <c r="P4551" s="229">
        <v>45630.87636574074</v>
      </c>
      <c r="Q4551" s="19">
        <v>1852.19</v>
      </c>
      <c r="R4551" s="19" t="s">
        <v>55</v>
      </c>
      <c r="S4551" s="62" t="s">
        <v>54</v>
      </c>
    </row>
    <row r="4552" spans="1:19" x14ac:dyDescent="0.25">
      <c r="A4552" s="62" t="s">
        <v>54</v>
      </c>
      <c r="B4552" s="19">
        <v>30118134</v>
      </c>
      <c r="C4552" s="19" t="s">
        <v>7574</v>
      </c>
      <c r="D4552" s="19">
        <v>377305</v>
      </c>
      <c r="E4552" s="19">
        <v>4595714</v>
      </c>
      <c r="F4552" s="19">
        <v>5</v>
      </c>
      <c r="G4552" s="36">
        <v>45631</v>
      </c>
      <c r="H4552" s="19">
        <v>0</v>
      </c>
      <c r="I4552" s="19">
        <v>1</v>
      </c>
      <c r="J4552" s="19">
        <v>0</v>
      </c>
      <c r="L4552" s="19">
        <v>1</v>
      </c>
      <c r="O4552" s="19">
        <v>4280530</v>
      </c>
      <c r="P4552" s="229">
        <v>45630.925902777781</v>
      </c>
      <c r="Q4552" s="19">
        <v>4280.53</v>
      </c>
      <c r="R4552" s="19" t="s">
        <v>55</v>
      </c>
      <c r="S4552" s="62" t="s">
        <v>54</v>
      </c>
    </row>
    <row r="4553" spans="1:19" x14ac:dyDescent="0.25">
      <c r="A4553" s="62" t="s">
        <v>54</v>
      </c>
      <c r="B4553" s="19">
        <v>30118134</v>
      </c>
      <c r="C4553" s="19" t="s">
        <v>7574</v>
      </c>
      <c r="D4553" s="19">
        <v>377305</v>
      </c>
      <c r="E4553" s="19">
        <v>4595714</v>
      </c>
      <c r="F4553" s="19">
        <v>6</v>
      </c>
      <c r="G4553" s="36">
        <v>45631</v>
      </c>
      <c r="H4553" s="19">
        <v>0</v>
      </c>
      <c r="I4553" s="19">
        <v>0</v>
      </c>
      <c r="J4553" s="19">
        <v>1933</v>
      </c>
      <c r="K4553" s="19" t="s">
        <v>167</v>
      </c>
      <c r="L4553" s="19">
        <v>1</v>
      </c>
      <c r="O4553" s="19">
        <v>951130</v>
      </c>
      <c r="P4553" s="229">
        <v>45630.936909722222</v>
      </c>
      <c r="Q4553" s="19">
        <v>951.13</v>
      </c>
      <c r="R4553" s="19" t="s">
        <v>55</v>
      </c>
      <c r="S4553" s="62" t="s">
        <v>54</v>
      </c>
    </row>
    <row r="4554" spans="1:19" x14ac:dyDescent="0.25">
      <c r="A4554" s="62" t="s">
        <v>54</v>
      </c>
      <c r="B4554" s="19">
        <v>30118134</v>
      </c>
      <c r="C4554" s="19" t="s">
        <v>7574</v>
      </c>
      <c r="D4554" s="19">
        <v>377305</v>
      </c>
      <c r="E4554" s="19">
        <v>4595714</v>
      </c>
      <c r="F4554" s="19">
        <v>7</v>
      </c>
      <c r="G4554" s="36">
        <v>45631</v>
      </c>
      <c r="H4554" s="19">
        <v>0</v>
      </c>
      <c r="I4554" s="19">
        <v>0</v>
      </c>
      <c r="J4554" s="19">
        <v>0</v>
      </c>
      <c r="L4554" s="19">
        <v>2</v>
      </c>
      <c r="O4554" s="19">
        <v>0</v>
      </c>
      <c r="P4554" s="229">
        <v>45630.936909722222</v>
      </c>
      <c r="Q4554" s="19">
        <v>0</v>
      </c>
      <c r="R4554" s="19" t="s">
        <v>55</v>
      </c>
      <c r="S4554" s="62" t="s">
        <v>54</v>
      </c>
    </row>
    <row r="4555" spans="1:19" x14ac:dyDescent="0.25">
      <c r="A4555" s="62" t="s">
        <v>54</v>
      </c>
      <c r="B4555" s="19">
        <v>30118134</v>
      </c>
      <c r="C4555" s="19" t="s">
        <v>7574</v>
      </c>
      <c r="D4555" s="19">
        <v>377305</v>
      </c>
      <c r="E4555" s="19">
        <v>4595714</v>
      </c>
      <c r="F4555" s="19">
        <v>1</v>
      </c>
      <c r="G4555" s="36">
        <v>45631</v>
      </c>
      <c r="H4555" s="19">
        <v>0</v>
      </c>
      <c r="I4555" s="19">
        <v>0</v>
      </c>
      <c r="J4555" s="19">
        <v>0</v>
      </c>
      <c r="L4555" s="19">
        <v>0</v>
      </c>
      <c r="O4555" s="19">
        <v>17</v>
      </c>
      <c r="P4555" s="229">
        <v>45630.967106481483</v>
      </c>
      <c r="Q4555" s="19">
        <v>1.7000000000000001E-2</v>
      </c>
      <c r="R4555" s="19" t="s">
        <v>55</v>
      </c>
      <c r="S4555" s="62" t="s">
        <v>54</v>
      </c>
    </row>
    <row r="4556" spans="1:19" x14ac:dyDescent="0.25">
      <c r="A4556" s="62" t="s">
        <v>54</v>
      </c>
      <c r="B4556" s="19">
        <v>30118134</v>
      </c>
      <c r="C4556" s="19" t="s">
        <v>7574</v>
      </c>
      <c r="D4556" s="19">
        <v>377305</v>
      </c>
      <c r="E4556" s="19">
        <v>4595714</v>
      </c>
      <c r="F4556" s="19">
        <v>2</v>
      </c>
      <c r="G4556" s="36">
        <v>45631</v>
      </c>
      <c r="H4556" s="19">
        <v>0</v>
      </c>
      <c r="I4556" s="19">
        <v>0</v>
      </c>
      <c r="J4556" s="19">
        <v>0</v>
      </c>
      <c r="L4556" s="19">
        <v>1</v>
      </c>
      <c r="O4556" s="19">
        <v>5153</v>
      </c>
      <c r="P4556" s="229">
        <v>45630.967164351852</v>
      </c>
      <c r="Q4556" s="19">
        <v>5.1529999999999996</v>
      </c>
      <c r="R4556" s="19" t="s">
        <v>55</v>
      </c>
      <c r="S4556" s="62" t="s">
        <v>54</v>
      </c>
    </row>
    <row r="4557" spans="1:19" x14ac:dyDescent="0.25">
      <c r="A4557" s="62" t="s">
        <v>54</v>
      </c>
      <c r="B4557" s="19">
        <v>30118134</v>
      </c>
      <c r="C4557" s="19" t="s">
        <v>7574</v>
      </c>
      <c r="D4557" s="19">
        <v>377305</v>
      </c>
      <c r="E4557" s="19">
        <v>4595714</v>
      </c>
      <c r="F4557" s="19">
        <v>3</v>
      </c>
      <c r="G4557" s="36">
        <v>45631</v>
      </c>
      <c r="H4557" s="19">
        <v>0</v>
      </c>
      <c r="I4557" s="19">
        <v>1</v>
      </c>
      <c r="J4557" s="19">
        <v>0</v>
      </c>
      <c r="L4557" s="19">
        <v>1</v>
      </c>
      <c r="O4557" s="19">
        <v>1201304</v>
      </c>
      <c r="P4557" s="229">
        <v>45630.981064814812</v>
      </c>
      <c r="Q4557" s="19">
        <v>1201.3040000000001</v>
      </c>
      <c r="R4557" s="19" t="s">
        <v>55</v>
      </c>
      <c r="S4557" s="62" t="s">
        <v>54</v>
      </c>
    </row>
    <row r="4558" spans="1:19" x14ac:dyDescent="0.25">
      <c r="A4558" s="62" t="s">
        <v>54</v>
      </c>
      <c r="B4558" s="19">
        <v>30118134</v>
      </c>
      <c r="C4558" s="19" t="s">
        <v>7574</v>
      </c>
      <c r="D4558" s="19">
        <v>377305</v>
      </c>
      <c r="E4558" s="19">
        <v>4595714</v>
      </c>
      <c r="F4558" s="19">
        <v>4</v>
      </c>
      <c r="G4558" s="36">
        <v>45631</v>
      </c>
      <c r="H4558" s="19">
        <v>0</v>
      </c>
      <c r="I4558" s="19">
        <v>0</v>
      </c>
      <c r="J4558" s="19">
        <v>0</v>
      </c>
      <c r="L4558" s="19">
        <v>2</v>
      </c>
      <c r="O4558" s="19">
        <v>0</v>
      </c>
      <c r="P4558" s="229">
        <v>45630.981064814812</v>
      </c>
      <c r="Q4558" s="19">
        <v>0</v>
      </c>
      <c r="R4558" s="19" t="s">
        <v>55</v>
      </c>
      <c r="S4558" s="62" t="s">
        <v>54</v>
      </c>
    </row>
    <row r="4559" spans="1:19" x14ac:dyDescent="0.25">
      <c r="A4559" s="62" t="s">
        <v>54</v>
      </c>
      <c r="B4559" s="19">
        <v>30118134</v>
      </c>
      <c r="C4559" s="19" t="s">
        <v>7574</v>
      </c>
      <c r="D4559" s="19">
        <v>377305</v>
      </c>
      <c r="E4559" s="19">
        <v>4595714</v>
      </c>
      <c r="F4559" s="19">
        <v>1</v>
      </c>
      <c r="G4559" s="36">
        <v>45632</v>
      </c>
      <c r="H4559" s="19">
        <v>0</v>
      </c>
      <c r="I4559" s="19">
        <v>0</v>
      </c>
      <c r="J4559" s="19">
        <v>0</v>
      </c>
      <c r="L4559" s="19">
        <v>0</v>
      </c>
      <c r="O4559" s="19">
        <v>3</v>
      </c>
      <c r="P4559" s="229">
        <v>45631.669108796297</v>
      </c>
      <c r="Q4559" s="19">
        <v>3.0000000000000001E-3</v>
      </c>
      <c r="R4559" s="19" t="s">
        <v>55</v>
      </c>
      <c r="S4559" s="62" t="s">
        <v>54</v>
      </c>
    </row>
    <row r="4560" spans="1:19" x14ac:dyDescent="0.25">
      <c r="A4560" s="62" t="s">
        <v>54</v>
      </c>
      <c r="B4560" s="19">
        <v>30118134</v>
      </c>
      <c r="C4560" s="19" t="s">
        <v>7574</v>
      </c>
      <c r="D4560" s="19">
        <v>377305</v>
      </c>
      <c r="E4560" s="19">
        <v>4595714</v>
      </c>
      <c r="F4560" s="19">
        <v>2</v>
      </c>
      <c r="G4560" s="36">
        <v>45632</v>
      </c>
      <c r="H4560" s="19">
        <v>0</v>
      </c>
      <c r="I4560" s="19">
        <v>0</v>
      </c>
      <c r="J4560" s="19">
        <v>0</v>
      </c>
      <c r="L4560" s="19">
        <v>1</v>
      </c>
      <c r="O4560" s="19">
        <v>325530</v>
      </c>
      <c r="P4560" s="229">
        <v>45631.672881944447</v>
      </c>
      <c r="Q4560" s="19">
        <v>325.52999999999997</v>
      </c>
      <c r="R4560" s="19" t="s">
        <v>55</v>
      </c>
      <c r="S4560" s="62" t="s">
        <v>54</v>
      </c>
    </row>
    <row r="4561" spans="1:19" x14ac:dyDescent="0.25">
      <c r="A4561" s="62" t="s">
        <v>54</v>
      </c>
      <c r="B4561" s="19">
        <v>30118134</v>
      </c>
      <c r="C4561" s="19" t="s">
        <v>7574</v>
      </c>
      <c r="D4561" s="19">
        <v>377305</v>
      </c>
      <c r="E4561" s="19">
        <v>4595714</v>
      </c>
      <c r="F4561" s="19">
        <v>3</v>
      </c>
      <c r="G4561" s="36">
        <v>45632</v>
      </c>
      <c r="H4561" s="19">
        <v>0</v>
      </c>
      <c r="I4561" s="19">
        <v>1</v>
      </c>
      <c r="J4561" s="19">
        <v>0</v>
      </c>
      <c r="L4561" s="19">
        <v>1</v>
      </c>
      <c r="O4561" s="19">
        <v>12171723</v>
      </c>
      <c r="P4561" s="229">
        <v>45631.813750000001</v>
      </c>
      <c r="Q4561" s="19">
        <v>12171.723</v>
      </c>
      <c r="R4561" s="19" t="s">
        <v>55</v>
      </c>
      <c r="S4561" s="62" t="s">
        <v>54</v>
      </c>
    </row>
    <row r="4562" spans="1:19" x14ac:dyDescent="0.25">
      <c r="A4562" s="62" t="s">
        <v>54</v>
      </c>
      <c r="B4562" s="19">
        <v>30118134</v>
      </c>
      <c r="C4562" s="19" t="s">
        <v>7574</v>
      </c>
      <c r="D4562" s="19">
        <v>377305</v>
      </c>
      <c r="E4562" s="19">
        <v>4595714</v>
      </c>
      <c r="F4562" s="19">
        <v>4</v>
      </c>
      <c r="G4562" s="36">
        <v>45632</v>
      </c>
      <c r="H4562" s="19">
        <v>0</v>
      </c>
      <c r="I4562" s="19">
        <v>0</v>
      </c>
      <c r="J4562" s="19">
        <v>1931</v>
      </c>
      <c r="K4562" s="19" t="s">
        <v>168</v>
      </c>
      <c r="L4562" s="19">
        <v>1</v>
      </c>
      <c r="O4562" s="19">
        <v>1912767</v>
      </c>
      <c r="P4562" s="229">
        <v>45631.8358912037</v>
      </c>
      <c r="Q4562" s="19">
        <v>1912.7670000000001</v>
      </c>
      <c r="R4562" s="19" t="s">
        <v>55</v>
      </c>
      <c r="S4562" s="62" t="s">
        <v>54</v>
      </c>
    </row>
    <row r="4563" spans="1:19" x14ac:dyDescent="0.25">
      <c r="A4563" s="62" t="s">
        <v>54</v>
      </c>
      <c r="B4563" s="19">
        <v>30118134</v>
      </c>
      <c r="C4563" s="19" t="s">
        <v>7574</v>
      </c>
      <c r="D4563" s="19">
        <v>377305</v>
      </c>
      <c r="E4563" s="19">
        <v>4595714</v>
      </c>
      <c r="F4563" s="19">
        <v>5</v>
      </c>
      <c r="G4563" s="36">
        <v>45632</v>
      </c>
      <c r="H4563" s="19">
        <v>0</v>
      </c>
      <c r="I4563" s="19">
        <v>1</v>
      </c>
      <c r="J4563" s="19">
        <v>0</v>
      </c>
      <c r="L4563" s="19">
        <v>1</v>
      </c>
      <c r="O4563" s="19">
        <v>6980673</v>
      </c>
      <c r="P4563" s="229">
        <v>45631.916689814818</v>
      </c>
      <c r="Q4563" s="19">
        <v>6980.6729999999998</v>
      </c>
      <c r="R4563" s="19" t="s">
        <v>55</v>
      </c>
      <c r="S4563" s="62" t="s">
        <v>54</v>
      </c>
    </row>
    <row r="4564" spans="1:19" x14ac:dyDescent="0.25">
      <c r="A4564" s="62" t="s">
        <v>54</v>
      </c>
      <c r="B4564" s="19">
        <v>30118134</v>
      </c>
      <c r="C4564" s="19" t="s">
        <v>7574</v>
      </c>
      <c r="D4564" s="19">
        <v>377305</v>
      </c>
      <c r="E4564" s="19">
        <v>4595714</v>
      </c>
      <c r="F4564" s="19">
        <v>6</v>
      </c>
      <c r="G4564" s="36">
        <v>45632</v>
      </c>
      <c r="H4564" s="19">
        <v>0</v>
      </c>
      <c r="I4564" s="19">
        <v>0</v>
      </c>
      <c r="J4564" s="19">
        <v>1933</v>
      </c>
      <c r="K4564" s="19" t="s">
        <v>167</v>
      </c>
      <c r="L4564" s="19">
        <v>1</v>
      </c>
      <c r="O4564" s="19">
        <v>397150</v>
      </c>
      <c r="P4564" s="229">
        <v>45631.921284722222</v>
      </c>
      <c r="Q4564" s="19">
        <v>397.15</v>
      </c>
      <c r="R4564" s="19" t="s">
        <v>55</v>
      </c>
      <c r="S4564" s="62" t="s">
        <v>54</v>
      </c>
    </row>
    <row r="4565" spans="1:19" x14ac:dyDescent="0.25">
      <c r="A4565" s="62" t="s">
        <v>54</v>
      </c>
      <c r="B4565" s="19">
        <v>30118134</v>
      </c>
      <c r="C4565" s="19" t="s">
        <v>7574</v>
      </c>
      <c r="D4565" s="19">
        <v>377305</v>
      </c>
      <c r="E4565" s="19">
        <v>4595714</v>
      </c>
      <c r="F4565" s="19">
        <v>7</v>
      </c>
      <c r="G4565" s="36">
        <v>45632</v>
      </c>
      <c r="H4565" s="19">
        <v>0</v>
      </c>
      <c r="I4565" s="19">
        <v>0</v>
      </c>
      <c r="J4565" s="19">
        <v>0</v>
      </c>
      <c r="L4565" s="19">
        <v>2</v>
      </c>
      <c r="O4565" s="19">
        <v>0</v>
      </c>
      <c r="P4565" s="229">
        <v>45631.921284722222</v>
      </c>
      <c r="Q4565" s="19">
        <v>0</v>
      </c>
      <c r="R4565" s="19" t="s">
        <v>55</v>
      </c>
      <c r="S4565" s="62" t="s">
        <v>54</v>
      </c>
    </row>
    <row r="4566" spans="1:19" x14ac:dyDescent="0.25">
      <c r="A4566" s="62" t="s">
        <v>54</v>
      </c>
      <c r="B4566" s="19">
        <v>30118134</v>
      </c>
      <c r="C4566" s="19" t="s">
        <v>7574</v>
      </c>
      <c r="D4566" s="19">
        <v>377305</v>
      </c>
      <c r="E4566" s="19">
        <v>4595714</v>
      </c>
      <c r="F4566" s="19">
        <v>1</v>
      </c>
      <c r="G4566" s="36">
        <v>45632</v>
      </c>
      <c r="H4566" s="19">
        <v>0</v>
      </c>
      <c r="I4566" s="19">
        <v>0</v>
      </c>
      <c r="J4566" s="19">
        <v>0</v>
      </c>
      <c r="L4566" s="19">
        <v>0</v>
      </c>
      <c r="O4566" s="19">
        <v>14</v>
      </c>
      <c r="P4566" s="229">
        <v>45631.961192129631</v>
      </c>
      <c r="Q4566" s="19">
        <v>1.4E-2</v>
      </c>
      <c r="R4566" s="19" t="s">
        <v>55</v>
      </c>
      <c r="S4566" s="62" t="s">
        <v>54</v>
      </c>
    </row>
    <row r="4567" spans="1:19" x14ac:dyDescent="0.25">
      <c r="A4567" s="62" t="s">
        <v>54</v>
      </c>
      <c r="B4567" s="19">
        <v>30118134</v>
      </c>
      <c r="C4567" s="19" t="s">
        <v>7574</v>
      </c>
      <c r="D4567" s="19">
        <v>377305</v>
      </c>
      <c r="E4567" s="19">
        <v>4595714</v>
      </c>
      <c r="F4567" s="19">
        <v>2</v>
      </c>
      <c r="G4567" s="36">
        <v>45632</v>
      </c>
      <c r="H4567" s="19">
        <v>0</v>
      </c>
      <c r="I4567" s="19">
        <v>0</v>
      </c>
      <c r="J4567" s="19">
        <v>0</v>
      </c>
      <c r="L4567" s="19">
        <v>1</v>
      </c>
      <c r="O4567" s="19">
        <v>9776</v>
      </c>
      <c r="P4567" s="229">
        <v>45631.96130787037</v>
      </c>
      <c r="Q4567" s="19">
        <v>9.7759999999999998</v>
      </c>
      <c r="R4567" s="19" t="s">
        <v>55</v>
      </c>
      <c r="S4567" s="62" t="s">
        <v>54</v>
      </c>
    </row>
    <row r="4568" spans="1:19" x14ac:dyDescent="0.25">
      <c r="A4568" s="62" t="s">
        <v>54</v>
      </c>
      <c r="B4568" s="19">
        <v>30118134</v>
      </c>
      <c r="C4568" s="19" t="s">
        <v>7574</v>
      </c>
      <c r="D4568" s="19">
        <v>377305</v>
      </c>
      <c r="E4568" s="19">
        <v>4595714</v>
      </c>
      <c r="F4568" s="19">
        <v>3</v>
      </c>
      <c r="G4568" s="36">
        <v>45632</v>
      </c>
      <c r="H4568" s="19">
        <v>0</v>
      </c>
      <c r="I4568" s="19">
        <v>1</v>
      </c>
      <c r="J4568" s="19">
        <v>0</v>
      </c>
      <c r="L4568" s="19">
        <v>1</v>
      </c>
      <c r="O4568" s="19">
        <v>4021924</v>
      </c>
      <c r="P4568" s="229">
        <v>45632.0078587963</v>
      </c>
      <c r="Q4568" s="19">
        <v>4021.924</v>
      </c>
      <c r="R4568" s="19" t="s">
        <v>55</v>
      </c>
      <c r="S4568" s="62" t="s">
        <v>54</v>
      </c>
    </row>
    <row r="4569" spans="1:19" x14ac:dyDescent="0.25">
      <c r="A4569" s="62" t="s">
        <v>54</v>
      </c>
      <c r="B4569" s="19">
        <v>30118134</v>
      </c>
      <c r="C4569" s="19" t="s">
        <v>7574</v>
      </c>
      <c r="D4569" s="19">
        <v>377305</v>
      </c>
      <c r="E4569" s="19">
        <v>4595714</v>
      </c>
      <c r="F4569" s="19">
        <v>4</v>
      </c>
      <c r="G4569" s="36">
        <v>45632</v>
      </c>
      <c r="H4569" s="19">
        <v>0</v>
      </c>
      <c r="I4569" s="19">
        <v>0</v>
      </c>
      <c r="J4569" s="19">
        <v>0</v>
      </c>
      <c r="L4569" s="19">
        <v>2</v>
      </c>
      <c r="O4569" s="19">
        <v>0</v>
      </c>
      <c r="P4569" s="229">
        <v>45632.0078587963</v>
      </c>
      <c r="Q4569" s="19">
        <v>0</v>
      </c>
      <c r="R4569" s="19" t="s">
        <v>55</v>
      </c>
      <c r="S4569" s="62" t="s">
        <v>54</v>
      </c>
    </row>
    <row r="4570" spans="1:19" x14ac:dyDescent="0.25">
      <c r="A4570" s="62" t="s">
        <v>53</v>
      </c>
      <c r="B4570" s="19">
        <v>25400916</v>
      </c>
      <c r="C4570" s="19" t="s">
        <v>7564</v>
      </c>
      <c r="D4570" s="19">
        <v>377308</v>
      </c>
      <c r="E4570" s="19">
        <v>4595714</v>
      </c>
      <c r="F4570" s="19">
        <v>1</v>
      </c>
      <c r="G4570" s="36">
        <v>45628</v>
      </c>
      <c r="H4570" s="19">
        <v>0</v>
      </c>
      <c r="I4570" s="19">
        <v>0</v>
      </c>
      <c r="J4570" s="19">
        <v>0</v>
      </c>
      <c r="L4570" s="19">
        <v>0</v>
      </c>
      <c r="O4570" s="19">
        <v>0</v>
      </c>
      <c r="P4570" s="229">
        <v>45628.35732638889</v>
      </c>
      <c r="Q4570" s="19">
        <v>0</v>
      </c>
      <c r="R4570" s="19" t="s">
        <v>43</v>
      </c>
      <c r="S4570" s="62" t="s">
        <v>53</v>
      </c>
    </row>
    <row r="4571" spans="1:19" x14ac:dyDescent="0.25">
      <c r="A4571" s="62" t="s">
        <v>53</v>
      </c>
      <c r="B4571" s="19">
        <v>25400916</v>
      </c>
      <c r="C4571" s="19" t="s">
        <v>7564</v>
      </c>
      <c r="D4571" s="19">
        <v>377308</v>
      </c>
      <c r="E4571" s="19">
        <v>4595714</v>
      </c>
      <c r="F4571" s="19">
        <v>2</v>
      </c>
      <c r="G4571" s="36">
        <v>45628</v>
      </c>
      <c r="H4571" s="19">
        <v>0</v>
      </c>
      <c r="I4571" s="19">
        <v>0</v>
      </c>
      <c r="J4571" s="19">
        <v>0</v>
      </c>
      <c r="L4571" s="19">
        <v>1</v>
      </c>
      <c r="O4571" s="19">
        <v>3327</v>
      </c>
      <c r="P4571" s="229">
        <v>45628.357372685183</v>
      </c>
      <c r="Q4571" s="19">
        <v>3.327</v>
      </c>
      <c r="R4571" s="19" t="s">
        <v>43</v>
      </c>
      <c r="S4571" s="62" t="s">
        <v>53</v>
      </c>
    </row>
    <row r="4572" spans="1:19" x14ac:dyDescent="0.25">
      <c r="A4572" s="62" t="s">
        <v>53</v>
      </c>
      <c r="B4572" s="19">
        <v>25400916</v>
      </c>
      <c r="C4572" s="19" t="s">
        <v>7564</v>
      </c>
      <c r="D4572" s="19">
        <v>377308</v>
      </c>
      <c r="E4572" s="19">
        <v>4595714</v>
      </c>
      <c r="F4572" s="19">
        <v>3</v>
      </c>
      <c r="G4572" s="36">
        <v>45628</v>
      </c>
      <c r="H4572" s="19">
        <v>0</v>
      </c>
      <c r="I4572" s="19">
        <v>1</v>
      </c>
      <c r="J4572" s="19">
        <v>0</v>
      </c>
      <c r="L4572" s="19">
        <v>1</v>
      </c>
      <c r="O4572" s="19">
        <v>1389840</v>
      </c>
      <c r="P4572" s="229">
        <v>45628.373449074075</v>
      </c>
      <c r="Q4572" s="19">
        <v>1389.84</v>
      </c>
      <c r="R4572" s="19" t="s">
        <v>43</v>
      </c>
      <c r="S4572" s="62" t="s">
        <v>53</v>
      </c>
    </row>
    <row r="4573" spans="1:19" x14ac:dyDescent="0.25">
      <c r="A4573" s="62" t="s">
        <v>53</v>
      </c>
      <c r="B4573" s="19">
        <v>25400916</v>
      </c>
      <c r="C4573" s="19" t="s">
        <v>7564</v>
      </c>
      <c r="D4573" s="19">
        <v>377308</v>
      </c>
      <c r="E4573" s="19">
        <v>4595714</v>
      </c>
      <c r="F4573" s="19">
        <v>4</v>
      </c>
      <c r="G4573" s="36">
        <v>45628</v>
      </c>
      <c r="H4573" s="19">
        <v>0</v>
      </c>
      <c r="I4573" s="19">
        <v>0</v>
      </c>
      <c r="J4573" s="19">
        <v>-3</v>
      </c>
      <c r="K4573" s="19" t="s">
        <v>185</v>
      </c>
      <c r="L4573" s="19">
        <v>1</v>
      </c>
      <c r="O4573" s="19">
        <v>5100</v>
      </c>
      <c r="P4573" s="229">
        <v>45628.373518518521</v>
      </c>
      <c r="Q4573" s="19">
        <v>5.0999999999999996</v>
      </c>
      <c r="R4573" s="19" t="s">
        <v>43</v>
      </c>
      <c r="S4573" s="62" t="s">
        <v>53</v>
      </c>
    </row>
    <row r="4574" spans="1:19" x14ac:dyDescent="0.25">
      <c r="A4574" s="62" t="s">
        <v>53</v>
      </c>
      <c r="B4574" s="19">
        <v>25400916</v>
      </c>
      <c r="C4574" s="19" t="s">
        <v>7564</v>
      </c>
      <c r="D4574" s="19">
        <v>377308</v>
      </c>
      <c r="E4574" s="19">
        <v>4595714</v>
      </c>
      <c r="F4574" s="19">
        <v>5</v>
      </c>
      <c r="G4574" s="36">
        <v>45628</v>
      </c>
      <c r="H4574" s="19">
        <v>1</v>
      </c>
      <c r="I4574" s="19">
        <v>0</v>
      </c>
      <c r="J4574" s="19">
        <v>0</v>
      </c>
      <c r="L4574" s="19">
        <v>1</v>
      </c>
      <c r="M4574" s="19">
        <v>4010427</v>
      </c>
      <c r="N4574" s="19" t="s">
        <v>215</v>
      </c>
      <c r="O4574" s="19">
        <v>495037</v>
      </c>
      <c r="P4574" s="229">
        <v>45628.379247685189</v>
      </c>
      <c r="Q4574" s="19">
        <v>495.03699999999998</v>
      </c>
      <c r="R4574" s="19" t="s">
        <v>43</v>
      </c>
      <c r="S4574" s="62" t="s">
        <v>53</v>
      </c>
    </row>
    <row r="4575" spans="1:19" x14ac:dyDescent="0.25">
      <c r="A4575" s="62" t="s">
        <v>53</v>
      </c>
      <c r="B4575" s="19">
        <v>25400916</v>
      </c>
      <c r="C4575" s="19" t="s">
        <v>7564</v>
      </c>
      <c r="D4575" s="19">
        <v>377308</v>
      </c>
      <c r="E4575" s="19">
        <v>4595714</v>
      </c>
      <c r="F4575" s="19">
        <v>6</v>
      </c>
      <c r="G4575" s="36">
        <v>45628</v>
      </c>
      <c r="H4575" s="19">
        <v>0</v>
      </c>
      <c r="I4575" s="19">
        <v>0</v>
      </c>
      <c r="J4575" s="19">
        <v>1938</v>
      </c>
      <c r="K4575" s="19" t="s">
        <v>163</v>
      </c>
      <c r="L4575" s="19">
        <v>1</v>
      </c>
      <c r="M4575" s="19">
        <v>4010427</v>
      </c>
      <c r="N4575" s="19" t="s">
        <v>215</v>
      </c>
      <c r="O4575" s="19">
        <v>148326</v>
      </c>
      <c r="P4575" s="229">
        <v>45628.380960648145</v>
      </c>
      <c r="Q4575" s="19">
        <v>148.32599999999999</v>
      </c>
      <c r="R4575" s="19" t="s">
        <v>43</v>
      </c>
      <c r="S4575" s="62" t="s">
        <v>53</v>
      </c>
    </row>
    <row r="4576" spans="1:19" x14ac:dyDescent="0.25">
      <c r="A4576" s="62" t="s">
        <v>53</v>
      </c>
      <c r="B4576" s="19">
        <v>25400916</v>
      </c>
      <c r="C4576" s="19" t="s">
        <v>7564</v>
      </c>
      <c r="D4576" s="19">
        <v>377308</v>
      </c>
      <c r="E4576" s="19">
        <v>4595714</v>
      </c>
      <c r="F4576" s="19">
        <v>7</v>
      </c>
      <c r="G4576" s="36">
        <v>45628</v>
      </c>
      <c r="H4576" s="19">
        <v>0</v>
      </c>
      <c r="I4576" s="19">
        <v>1</v>
      </c>
      <c r="J4576" s="19">
        <v>0</v>
      </c>
      <c r="L4576" s="19">
        <v>1</v>
      </c>
      <c r="O4576" s="19">
        <v>1145420</v>
      </c>
      <c r="P4576" s="229">
        <v>45628.394212962965</v>
      </c>
      <c r="Q4576" s="19">
        <v>1145.42</v>
      </c>
      <c r="R4576" s="19" t="s">
        <v>43</v>
      </c>
      <c r="S4576" s="62" t="s">
        <v>53</v>
      </c>
    </row>
    <row r="4577" spans="1:19" x14ac:dyDescent="0.25">
      <c r="A4577" s="62" t="s">
        <v>53</v>
      </c>
      <c r="B4577" s="19">
        <v>25400916</v>
      </c>
      <c r="C4577" s="19" t="s">
        <v>7564</v>
      </c>
      <c r="D4577" s="19">
        <v>377308</v>
      </c>
      <c r="E4577" s="19">
        <v>4595714</v>
      </c>
      <c r="F4577" s="19">
        <v>8</v>
      </c>
      <c r="G4577" s="36">
        <v>45628</v>
      </c>
      <c r="H4577" s="19">
        <v>1</v>
      </c>
      <c r="I4577" s="19">
        <v>0</v>
      </c>
      <c r="J4577" s="19">
        <v>0</v>
      </c>
      <c r="L4577" s="19">
        <v>1</v>
      </c>
      <c r="M4577" s="19">
        <v>431941</v>
      </c>
      <c r="N4577" s="19" t="s">
        <v>214</v>
      </c>
      <c r="O4577" s="19">
        <v>1392270</v>
      </c>
      <c r="P4577" s="229">
        <v>45628.41033564815</v>
      </c>
      <c r="Q4577" s="19">
        <v>1392.27</v>
      </c>
      <c r="R4577" s="19" t="s">
        <v>43</v>
      </c>
      <c r="S4577" s="62" t="s">
        <v>53</v>
      </c>
    </row>
    <row r="4578" spans="1:19" x14ac:dyDescent="0.25">
      <c r="A4578" s="62" t="s">
        <v>53</v>
      </c>
      <c r="B4578" s="19">
        <v>25400916</v>
      </c>
      <c r="C4578" s="19" t="s">
        <v>7564</v>
      </c>
      <c r="D4578" s="19">
        <v>377308</v>
      </c>
      <c r="E4578" s="19">
        <v>4595714</v>
      </c>
      <c r="F4578" s="19">
        <v>9</v>
      </c>
      <c r="G4578" s="36">
        <v>45628</v>
      </c>
      <c r="H4578" s="19">
        <v>0</v>
      </c>
      <c r="I4578" s="19">
        <v>0</v>
      </c>
      <c r="J4578" s="19">
        <v>1938</v>
      </c>
      <c r="K4578" s="19" t="s">
        <v>163</v>
      </c>
      <c r="L4578" s="19">
        <v>1</v>
      </c>
      <c r="M4578" s="19">
        <v>431941</v>
      </c>
      <c r="N4578" s="19" t="s">
        <v>214</v>
      </c>
      <c r="O4578" s="19">
        <v>307007</v>
      </c>
      <c r="P4578" s="229">
        <v>45628.413888888892</v>
      </c>
      <c r="Q4578" s="19">
        <v>307.00700000000001</v>
      </c>
      <c r="R4578" s="19" t="s">
        <v>43</v>
      </c>
      <c r="S4578" s="62" t="s">
        <v>53</v>
      </c>
    </row>
    <row r="4579" spans="1:19" x14ac:dyDescent="0.25">
      <c r="A4579" s="62" t="s">
        <v>53</v>
      </c>
      <c r="B4579" s="19">
        <v>25400916</v>
      </c>
      <c r="C4579" s="19" t="s">
        <v>7564</v>
      </c>
      <c r="D4579" s="19">
        <v>377308</v>
      </c>
      <c r="E4579" s="19">
        <v>4595714</v>
      </c>
      <c r="F4579" s="19">
        <v>10</v>
      </c>
      <c r="G4579" s="36">
        <v>45628</v>
      </c>
      <c r="H4579" s="19">
        <v>0</v>
      </c>
      <c r="I4579" s="19">
        <v>1</v>
      </c>
      <c r="J4579" s="19">
        <v>0</v>
      </c>
      <c r="L4579" s="19">
        <v>1</v>
      </c>
      <c r="O4579" s="19">
        <v>664893</v>
      </c>
      <c r="P4579" s="229">
        <v>45628.421585648146</v>
      </c>
      <c r="Q4579" s="19">
        <v>664.89300000000003</v>
      </c>
      <c r="R4579" s="19" t="s">
        <v>43</v>
      </c>
      <c r="S4579" s="62" t="s">
        <v>53</v>
      </c>
    </row>
    <row r="4580" spans="1:19" x14ac:dyDescent="0.25">
      <c r="A4580" s="62" t="s">
        <v>53</v>
      </c>
      <c r="B4580" s="19">
        <v>25400916</v>
      </c>
      <c r="C4580" s="19" t="s">
        <v>7564</v>
      </c>
      <c r="D4580" s="19">
        <v>377308</v>
      </c>
      <c r="E4580" s="19">
        <v>4595714</v>
      </c>
      <c r="F4580" s="19">
        <v>11</v>
      </c>
      <c r="G4580" s="36">
        <v>45628</v>
      </c>
      <c r="H4580" s="19">
        <v>0</v>
      </c>
      <c r="I4580" s="19">
        <v>0</v>
      </c>
      <c r="J4580" s="19">
        <v>-3</v>
      </c>
      <c r="K4580" s="19" t="s">
        <v>185</v>
      </c>
      <c r="L4580" s="19">
        <v>1</v>
      </c>
      <c r="O4580" s="19">
        <v>6337</v>
      </c>
      <c r="P4580" s="229">
        <v>45628.421655092592</v>
      </c>
      <c r="Q4580" s="19">
        <v>6.3369999999999997</v>
      </c>
      <c r="R4580" s="19" t="s">
        <v>43</v>
      </c>
      <c r="S4580" s="62" t="s">
        <v>53</v>
      </c>
    </row>
    <row r="4581" spans="1:19" x14ac:dyDescent="0.25">
      <c r="A4581" s="62" t="s">
        <v>53</v>
      </c>
      <c r="B4581" s="19">
        <v>25400916</v>
      </c>
      <c r="C4581" s="19" t="s">
        <v>7564</v>
      </c>
      <c r="D4581" s="19">
        <v>377308</v>
      </c>
      <c r="E4581" s="19">
        <v>4595714</v>
      </c>
      <c r="F4581" s="19">
        <v>12</v>
      </c>
      <c r="G4581" s="36">
        <v>45628</v>
      </c>
      <c r="H4581" s="19">
        <v>1</v>
      </c>
      <c r="I4581" s="19">
        <v>0</v>
      </c>
      <c r="J4581" s="19">
        <v>0</v>
      </c>
      <c r="L4581" s="19">
        <v>1</v>
      </c>
      <c r="M4581" s="19">
        <v>4010427</v>
      </c>
      <c r="N4581" s="19" t="s">
        <v>215</v>
      </c>
      <c r="O4581" s="19">
        <v>1144933</v>
      </c>
      <c r="P4581" s="229">
        <v>45628.434907407405</v>
      </c>
      <c r="Q4581" s="19">
        <v>1144.933</v>
      </c>
      <c r="R4581" s="19" t="s">
        <v>43</v>
      </c>
      <c r="S4581" s="62" t="s">
        <v>53</v>
      </c>
    </row>
    <row r="4582" spans="1:19" x14ac:dyDescent="0.25">
      <c r="A4582" s="62" t="s">
        <v>53</v>
      </c>
      <c r="B4582" s="19">
        <v>25400916</v>
      </c>
      <c r="C4582" s="19" t="s">
        <v>7564</v>
      </c>
      <c r="D4582" s="19">
        <v>377308</v>
      </c>
      <c r="E4582" s="19">
        <v>4595714</v>
      </c>
      <c r="F4582" s="19">
        <v>13</v>
      </c>
      <c r="G4582" s="36">
        <v>45628</v>
      </c>
      <c r="H4582" s="19">
        <v>0</v>
      </c>
      <c r="I4582" s="19">
        <v>0</v>
      </c>
      <c r="J4582" s="19">
        <v>1938</v>
      </c>
      <c r="K4582" s="19" t="s">
        <v>163</v>
      </c>
      <c r="L4582" s="19">
        <v>1</v>
      </c>
      <c r="M4582" s="19">
        <v>4010427</v>
      </c>
      <c r="N4582" s="19" t="s">
        <v>215</v>
      </c>
      <c r="O4582" s="19">
        <v>296100</v>
      </c>
      <c r="P4582" s="229">
        <v>45628.438333333332</v>
      </c>
      <c r="Q4582" s="19">
        <v>296.10000000000002</v>
      </c>
      <c r="R4582" s="19" t="s">
        <v>43</v>
      </c>
      <c r="S4582" s="62" t="s">
        <v>53</v>
      </c>
    </row>
    <row r="4583" spans="1:19" x14ac:dyDescent="0.25">
      <c r="A4583" s="62" t="s">
        <v>53</v>
      </c>
      <c r="B4583" s="19">
        <v>25400916</v>
      </c>
      <c r="C4583" s="19" t="s">
        <v>7564</v>
      </c>
      <c r="D4583" s="19">
        <v>377308</v>
      </c>
      <c r="E4583" s="19">
        <v>4595714</v>
      </c>
      <c r="F4583" s="19">
        <v>14</v>
      </c>
      <c r="G4583" s="36">
        <v>45628</v>
      </c>
      <c r="H4583" s="19">
        <v>0</v>
      </c>
      <c r="I4583" s="19">
        <v>1</v>
      </c>
      <c r="J4583" s="19">
        <v>0</v>
      </c>
      <c r="L4583" s="19">
        <v>1</v>
      </c>
      <c r="O4583" s="19">
        <v>733060</v>
      </c>
      <c r="P4583" s="229">
        <v>45628.446817129632</v>
      </c>
      <c r="Q4583" s="19">
        <v>733.06</v>
      </c>
      <c r="R4583" s="19" t="s">
        <v>43</v>
      </c>
      <c r="S4583" s="62" t="s">
        <v>53</v>
      </c>
    </row>
    <row r="4584" spans="1:19" x14ac:dyDescent="0.25">
      <c r="A4584" s="62" t="s">
        <v>53</v>
      </c>
      <c r="B4584" s="19">
        <v>25400916</v>
      </c>
      <c r="C4584" s="19" t="s">
        <v>7564</v>
      </c>
      <c r="D4584" s="19">
        <v>377308</v>
      </c>
      <c r="E4584" s="19">
        <v>4595714</v>
      </c>
      <c r="F4584" s="19">
        <v>15</v>
      </c>
      <c r="G4584" s="36">
        <v>45628</v>
      </c>
      <c r="H4584" s="19">
        <v>0</v>
      </c>
      <c r="I4584" s="19">
        <v>0</v>
      </c>
      <c r="J4584" s="19">
        <v>-3</v>
      </c>
      <c r="K4584" s="19" t="s">
        <v>185</v>
      </c>
      <c r="L4584" s="19">
        <v>1</v>
      </c>
      <c r="O4584" s="19">
        <v>6447</v>
      </c>
      <c r="P4584" s="229">
        <v>45628.446886574071</v>
      </c>
      <c r="Q4584" s="19">
        <v>6.4470000000000001</v>
      </c>
      <c r="R4584" s="19" t="s">
        <v>43</v>
      </c>
      <c r="S4584" s="62" t="s">
        <v>53</v>
      </c>
    </row>
    <row r="4585" spans="1:19" x14ac:dyDescent="0.25">
      <c r="A4585" s="62" t="s">
        <v>53</v>
      </c>
      <c r="B4585" s="19">
        <v>25400916</v>
      </c>
      <c r="C4585" s="19" t="s">
        <v>7564</v>
      </c>
      <c r="D4585" s="19">
        <v>377308</v>
      </c>
      <c r="E4585" s="19">
        <v>4595714</v>
      </c>
      <c r="F4585" s="19">
        <v>16</v>
      </c>
      <c r="G4585" s="36">
        <v>45628</v>
      </c>
      <c r="H4585" s="19">
        <v>1</v>
      </c>
      <c r="I4585" s="19">
        <v>0</v>
      </c>
      <c r="J4585" s="19">
        <v>0</v>
      </c>
      <c r="L4585" s="19">
        <v>1</v>
      </c>
      <c r="M4585" s="19">
        <v>4010427</v>
      </c>
      <c r="N4585" s="19" t="s">
        <v>215</v>
      </c>
      <c r="O4585" s="19">
        <v>384277</v>
      </c>
      <c r="P4585" s="229">
        <v>45628.451342592591</v>
      </c>
      <c r="Q4585" s="19">
        <v>384.27699999999999</v>
      </c>
      <c r="R4585" s="19" t="s">
        <v>43</v>
      </c>
      <c r="S4585" s="62" t="s">
        <v>53</v>
      </c>
    </row>
    <row r="4586" spans="1:19" x14ac:dyDescent="0.25">
      <c r="A4586" s="62" t="s">
        <v>53</v>
      </c>
      <c r="B4586" s="19">
        <v>25400916</v>
      </c>
      <c r="C4586" s="19" t="s">
        <v>7564</v>
      </c>
      <c r="D4586" s="19">
        <v>377308</v>
      </c>
      <c r="E4586" s="19">
        <v>4595714</v>
      </c>
      <c r="F4586" s="19">
        <v>17</v>
      </c>
      <c r="G4586" s="36">
        <v>45628</v>
      </c>
      <c r="H4586" s="19">
        <v>0</v>
      </c>
      <c r="I4586" s="19">
        <v>0</v>
      </c>
      <c r="J4586" s="19">
        <v>1938</v>
      </c>
      <c r="K4586" s="19" t="s">
        <v>163</v>
      </c>
      <c r="L4586" s="19">
        <v>1</v>
      </c>
      <c r="M4586" s="19">
        <v>4010427</v>
      </c>
      <c r="N4586" s="19" t="s">
        <v>215</v>
      </c>
      <c r="O4586" s="19">
        <v>314390</v>
      </c>
      <c r="P4586" s="229">
        <v>45628.454976851855</v>
      </c>
      <c r="Q4586" s="19">
        <v>314.39</v>
      </c>
      <c r="R4586" s="19" t="s">
        <v>43</v>
      </c>
      <c r="S4586" s="62" t="s">
        <v>53</v>
      </c>
    </row>
    <row r="4587" spans="1:19" x14ac:dyDescent="0.25">
      <c r="A4587" s="62" t="s">
        <v>53</v>
      </c>
      <c r="B4587" s="19">
        <v>25400916</v>
      </c>
      <c r="C4587" s="19" t="s">
        <v>7564</v>
      </c>
      <c r="D4587" s="19">
        <v>377308</v>
      </c>
      <c r="E4587" s="19">
        <v>4595714</v>
      </c>
      <c r="F4587" s="19">
        <v>18</v>
      </c>
      <c r="G4587" s="36">
        <v>45628</v>
      </c>
      <c r="H4587" s="19">
        <v>0</v>
      </c>
      <c r="I4587" s="19">
        <v>1</v>
      </c>
      <c r="J4587" s="19">
        <v>0</v>
      </c>
      <c r="L4587" s="19">
        <v>1</v>
      </c>
      <c r="O4587" s="19">
        <v>1568080</v>
      </c>
      <c r="P4587" s="229">
        <v>45628.473124999997</v>
      </c>
      <c r="Q4587" s="19">
        <v>1568.08</v>
      </c>
      <c r="R4587" s="19" t="s">
        <v>43</v>
      </c>
      <c r="S4587" s="62" t="s">
        <v>53</v>
      </c>
    </row>
    <row r="4588" spans="1:19" x14ac:dyDescent="0.25">
      <c r="A4588" s="62" t="s">
        <v>53</v>
      </c>
      <c r="B4588" s="19">
        <v>25400916</v>
      </c>
      <c r="C4588" s="19" t="s">
        <v>7564</v>
      </c>
      <c r="D4588" s="19">
        <v>377308</v>
      </c>
      <c r="E4588" s="19">
        <v>4595714</v>
      </c>
      <c r="F4588" s="19">
        <v>19</v>
      </c>
      <c r="G4588" s="36">
        <v>45628</v>
      </c>
      <c r="H4588" s="19">
        <v>0</v>
      </c>
      <c r="I4588" s="19">
        <v>0</v>
      </c>
      <c r="J4588" s="19">
        <v>-3</v>
      </c>
      <c r="K4588" s="19" t="s">
        <v>185</v>
      </c>
      <c r="L4588" s="19">
        <v>1</v>
      </c>
      <c r="O4588" s="19">
        <v>6923</v>
      </c>
      <c r="P4588" s="229">
        <v>45628.47320601852</v>
      </c>
      <c r="Q4588" s="19">
        <v>6.923</v>
      </c>
      <c r="R4588" s="19" t="s">
        <v>43</v>
      </c>
      <c r="S4588" s="62" t="s">
        <v>53</v>
      </c>
    </row>
    <row r="4589" spans="1:19" x14ac:dyDescent="0.25">
      <c r="A4589" s="62" t="s">
        <v>53</v>
      </c>
      <c r="B4589" s="19">
        <v>25400916</v>
      </c>
      <c r="C4589" s="19" t="s">
        <v>7564</v>
      </c>
      <c r="D4589" s="19">
        <v>377308</v>
      </c>
      <c r="E4589" s="19">
        <v>4595714</v>
      </c>
      <c r="F4589" s="19">
        <v>20</v>
      </c>
      <c r="G4589" s="36">
        <v>45628</v>
      </c>
      <c r="H4589" s="19">
        <v>1</v>
      </c>
      <c r="I4589" s="19">
        <v>0</v>
      </c>
      <c r="J4589" s="19">
        <v>0</v>
      </c>
      <c r="L4589" s="19">
        <v>1</v>
      </c>
      <c r="M4589" s="19">
        <v>4010427</v>
      </c>
      <c r="N4589" s="19" t="s">
        <v>215</v>
      </c>
      <c r="O4589" s="19">
        <v>167257</v>
      </c>
      <c r="P4589" s="229">
        <v>45628.475138888891</v>
      </c>
      <c r="Q4589" s="19">
        <v>167.25700000000001</v>
      </c>
      <c r="R4589" s="19" t="s">
        <v>43</v>
      </c>
      <c r="S4589" s="62" t="s">
        <v>53</v>
      </c>
    </row>
    <row r="4590" spans="1:19" x14ac:dyDescent="0.25">
      <c r="A4590" s="62" t="s">
        <v>53</v>
      </c>
      <c r="B4590" s="19">
        <v>25400916</v>
      </c>
      <c r="C4590" s="19" t="s">
        <v>7564</v>
      </c>
      <c r="D4590" s="19">
        <v>377308</v>
      </c>
      <c r="E4590" s="19">
        <v>4595714</v>
      </c>
      <c r="F4590" s="19">
        <v>21</v>
      </c>
      <c r="G4590" s="36">
        <v>45628</v>
      </c>
      <c r="H4590" s="19">
        <v>0</v>
      </c>
      <c r="I4590" s="19">
        <v>0</v>
      </c>
      <c r="J4590" s="19">
        <v>1938</v>
      </c>
      <c r="K4590" s="19" t="s">
        <v>163</v>
      </c>
      <c r="L4590" s="19">
        <v>1</v>
      </c>
      <c r="M4590" s="19">
        <v>4010427</v>
      </c>
      <c r="N4590" s="19" t="s">
        <v>215</v>
      </c>
      <c r="O4590" s="19">
        <v>167200</v>
      </c>
      <c r="P4590" s="229">
        <v>45628.477083333331</v>
      </c>
      <c r="Q4590" s="19">
        <v>167.2</v>
      </c>
      <c r="R4590" s="19" t="s">
        <v>43</v>
      </c>
      <c r="S4590" s="62" t="s">
        <v>53</v>
      </c>
    </row>
    <row r="4591" spans="1:19" x14ac:dyDescent="0.25">
      <c r="A4591" s="62" t="s">
        <v>53</v>
      </c>
      <c r="B4591" s="19">
        <v>25400916</v>
      </c>
      <c r="C4591" s="19" t="s">
        <v>7564</v>
      </c>
      <c r="D4591" s="19">
        <v>377308</v>
      </c>
      <c r="E4591" s="19">
        <v>4595714</v>
      </c>
      <c r="F4591" s="19">
        <v>22</v>
      </c>
      <c r="G4591" s="36">
        <v>45628</v>
      </c>
      <c r="H4591" s="19">
        <v>0</v>
      </c>
      <c r="I4591" s="19">
        <v>1</v>
      </c>
      <c r="J4591" s="19">
        <v>0</v>
      </c>
      <c r="L4591" s="19">
        <v>1</v>
      </c>
      <c r="O4591" s="19">
        <v>120386</v>
      </c>
      <c r="P4591" s="229">
        <v>45628.478472222225</v>
      </c>
      <c r="Q4591" s="19">
        <v>120.386</v>
      </c>
      <c r="R4591" s="19" t="s">
        <v>43</v>
      </c>
      <c r="S4591" s="62" t="s">
        <v>53</v>
      </c>
    </row>
    <row r="4592" spans="1:19" x14ac:dyDescent="0.25">
      <c r="A4592" s="62" t="s">
        <v>53</v>
      </c>
      <c r="B4592" s="19">
        <v>25400916</v>
      </c>
      <c r="C4592" s="19" t="s">
        <v>7564</v>
      </c>
      <c r="D4592" s="19">
        <v>377308</v>
      </c>
      <c r="E4592" s="19">
        <v>4595714</v>
      </c>
      <c r="F4592" s="19">
        <v>23</v>
      </c>
      <c r="G4592" s="36">
        <v>45628</v>
      </c>
      <c r="H4592" s="19">
        <v>0</v>
      </c>
      <c r="I4592" s="19">
        <v>0</v>
      </c>
      <c r="J4592" s="19">
        <v>1934</v>
      </c>
      <c r="K4592" s="19" t="s">
        <v>160</v>
      </c>
      <c r="L4592" s="19">
        <v>1</v>
      </c>
      <c r="O4592" s="19">
        <v>1085840</v>
      </c>
      <c r="P4592" s="229">
        <v>45628.491041666668</v>
      </c>
      <c r="Q4592" s="19">
        <v>1085.8399999999999</v>
      </c>
      <c r="R4592" s="19" t="s">
        <v>43</v>
      </c>
      <c r="S4592" s="62" t="s">
        <v>53</v>
      </c>
    </row>
    <row r="4593" spans="1:19" x14ac:dyDescent="0.25">
      <c r="A4593" s="62" t="s">
        <v>53</v>
      </c>
      <c r="B4593" s="19">
        <v>25400916</v>
      </c>
      <c r="C4593" s="19" t="s">
        <v>7564</v>
      </c>
      <c r="D4593" s="19">
        <v>377308</v>
      </c>
      <c r="E4593" s="19">
        <v>4595714</v>
      </c>
      <c r="F4593" s="19">
        <v>24</v>
      </c>
      <c r="G4593" s="36">
        <v>45628</v>
      </c>
      <c r="H4593" s="19">
        <v>0</v>
      </c>
      <c r="I4593" s="19">
        <v>1</v>
      </c>
      <c r="J4593" s="19">
        <v>0</v>
      </c>
      <c r="L4593" s="19">
        <v>1</v>
      </c>
      <c r="O4593" s="19">
        <v>705317</v>
      </c>
      <c r="P4593" s="229">
        <v>45628.499201388891</v>
      </c>
      <c r="Q4593" s="19">
        <v>705.31700000000001</v>
      </c>
      <c r="R4593" s="19" t="s">
        <v>43</v>
      </c>
      <c r="S4593" s="62" t="s">
        <v>53</v>
      </c>
    </row>
    <row r="4594" spans="1:19" x14ac:dyDescent="0.25">
      <c r="A4594" s="62" t="s">
        <v>53</v>
      </c>
      <c r="B4594" s="19">
        <v>25400916</v>
      </c>
      <c r="C4594" s="19" t="s">
        <v>7564</v>
      </c>
      <c r="D4594" s="19">
        <v>377308</v>
      </c>
      <c r="E4594" s="19">
        <v>4595714</v>
      </c>
      <c r="F4594" s="19">
        <v>25</v>
      </c>
      <c r="G4594" s="36">
        <v>45628</v>
      </c>
      <c r="H4594" s="19">
        <v>0</v>
      </c>
      <c r="I4594" s="19">
        <v>0</v>
      </c>
      <c r="J4594" s="19">
        <v>-3</v>
      </c>
      <c r="K4594" s="19" t="s">
        <v>185</v>
      </c>
      <c r="L4594" s="19">
        <v>1</v>
      </c>
      <c r="O4594" s="19">
        <v>5307</v>
      </c>
      <c r="P4594" s="229">
        <v>45628.499259259261</v>
      </c>
      <c r="Q4594" s="19">
        <v>5.3070000000000004</v>
      </c>
      <c r="R4594" s="19" t="s">
        <v>43</v>
      </c>
      <c r="S4594" s="62" t="s">
        <v>53</v>
      </c>
    </row>
    <row r="4595" spans="1:19" x14ac:dyDescent="0.25">
      <c r="A4595" s="62" t="s">
        <v>53</v>
      </c>
      <c r="B4595" s="19">
        <v>25400916</v>
      </c>
      <c r="C4595" s="19" t="s">
        <v>7564</v>
      </c>
      <c r="D4595" s="19">
        <v>377308</v>
      </c>
      <c r="E4595" s="19">
        <v>4595714</v>
      </c>
      <c r="F4595" s="19">
        <v>26</v>
      </c>
      <c r="G4595" s="36">
        <v>45628</v>
      </c>
      <c r="H4595" s="19">
        <v>1</v>
      </c>
      <c r="I4595" s="19">
        <v>0</v>
      </c>
      <c r="J4595" s="19">
        <v>0</v>
      </c>
      <c r="L4595" s="19">
        <v>1</v>
      </c>
      <c r="M4595" s="19">
        <v>4010427</v>
      </c>
      <c r="N4595" s="19" t="s">
        <v>215</v>
      </c>
      <c r="O4595" s="19">
        <v>758010</v>
      </c>
      <c r="P4595" s="229">
        <v>45628.508032407408</v>
      </c>
      <c r="Q4595" s="19">
        <v>758.01</v>
      </c>
      <c r="R4595" s="19" t="s">
        <v>43</v>
      </c>
      <c r="S4595" s="62" t="s">
        <v>53</v>
      </c>
    </row>
    <row r="4596" spans="1:19" x14ac:dyDescent="0.25">
      <c r="A4596" s="62" t="s">
        <v>53</v>
      </c>
      <c r="B4596" s="19">
        <v>25400916</v>
      </c>
      <c r="C4596" s="19" t="s">
        <v>7564</v>
      </c>
      <c r="D4596" s="19">
        <v>377308</v>
      </c>
      <c r="E4596" s="19">
        <v>4595714</v>
      </c>
      <c r="F4596" s="19">
        <v>27</v>
      </c>
      <c r="G4596" s="36">
        <v>45628</v>
      </c>
      <c r="H4596" s="19">
        <v>0</v>
      </c>
      <c r="I4596" s="19">
        <v>0</v>
      </c>
      <c r="J4596" s="19">
        <v>1938</v>
      </c>
      <c r="K4596" s="19" t="s">
        <v>163</v>
      </c>
      <c r="L4596" s="19">
        <v>1</v>
      </c>
      <c r="M4596" s="19">
        <v>4010427</v>
      </c>
      <c r="N4596" s="19" t="s">
        <v>215</v>
      </c>
      <c r="O4596" s="19">
        <v>407666</v>
      </c>
      <c r="P4596" s="229">
        <v>45628.512754629628</v>
      </c>
      <c r="Q4596" s="19">
        <v>407.666</v>
      </c>
      <c r="R4596" s="19" t="s">
        <v>43</v>
      </c>
      <c r="S4596" s="62" t="s">
        <v>53</v>
      </c>
    </row>
    <row r="4597" spans="1:19" x14ac:dyDescent="0.25">
      <c r="A4597" s="62" t="s">
        <v>53</v>
      </c>
      <c r="B4597" s="19">
        <v>25400916</v>
      </c>
      <c r="C4597" s="19" t="s">
        <v>7564</v>
      </c>
      <c r="D4597" s="19">
        <v>377308</v>
      </c>
      <c r="E4597" s="19">
        <v>4595714</v>
      </c>
      <c r="F4597" s="19">
        <v>28</v>
      </c>
      <c r="G4597" s="36">
        <v>45628</v>
      </c>
      <c r="H4597" s="19">
        <v>0</v>
      </c>
      <c r="I4597" s="19">
        <v>1</v>
      </c>
      <c r="J4597" s="19">
        <v>0</v>
      </c>
      <c r="L4597" s="19">
        <v>1</v>
      </c>
      <c r="O4597" s="19">
        <v>697014</v>
      </c>
      <c r="P4597" s="229">
        <v>45628.520821759259</v>
      </c>
      <c r="Q4597" s="19">
        <v>697.01400000000001</v>
      </c>
      <c r="R4597" s="19" t="s">
        <v>43</v>
      </c>
      <c r="S4597" s="62" t="s">
        <v>53</v>
      </c>
    </row>
    <row r="4598" spans="1:19" x14ac:dyDescent="0.25">
      <c r="A4598" s="62" t="s">
        <v>53</v>
      </c>
      <c r="B4598" s="19">
        <v>25400916</v>
      </c>
      <c r="C4598" s="19" t="s">
        <v>7564</v>
      </c>
      <c r="D4598" s="19">
        <v>377308</v>
      </c>
      <c r="E4598" s="19">
        <v>4595714</v>
      </c>
      <c r="F4598" s="19">
        <v>29</v>
      </c>
      <c r="G4598" s="36">
        <v>45628</v>
      </c>
      <c r="H4598" s="19">
        <v>1</v>
      </c>
      <c r="I4598" s="19">
        <v>0</v>
      </c>
      <c r="J4598" s="19">
        <v>0</v>
      </c>
      <c r="L4598" s="19">
        <v>1</v>
      </c>
      <c r="M4598" s="19">
        <v>431941</v>
      </c>
      <c r="N4598" s="19" t="s">
        <v>214</v>
      </c>
      <c r="O4598" s="19">
        <v>2019490</v>
      </c>
      <c r="P4598" s="229">
        <v>45628.54420138889</v>
      </c>
      <c r="Q4598" s="19">
        <v>2019.49</v>
      </c>
      <c r="R4598" s="19" t="s">
        <v>43</v>
      </c>
      <c r="S4598" s="62" t="s">
        <v>53</v>
      </c>
    </row>
    <row r="4599" spans="1:19" x14ac:dyDescent="0.25">
      <c r="A4599" s="62" t="s">
        <v>53</v>
      </c>
      <c r="B4599" s="19">
        <v>25400916</v>
      </c>
      <c r="C4599" s="19" t="s">
        <v>7564</v>
      </c>
      <c r="D4599" s="19">
        <v>377308</v>
      </c>
      <c r="E4599" s="19">
        <v>4595714</v>
      </c>
      <c r="F4599" s="19">
        <v>30</v>
      </c>
      <c r="G4599" s="36">
        <v>45628</v>
      </c>
      <c r="H4599" s="19">
        <v>0</v>
      </c>
      <c r="I4599" s="19">
        <v>0</v>
      </c>
      <c r="J4599" s="19">
        <v>1938</v>
      </c>
      <c r="K4599" s="19" t="s">
        <v>163</v>
      </c>
      <c r="L4599" s="19">
        <v>1</v>
      </c>
      <c r="M4599" s="19">
        <v>431941</v>
      </c>
      <c r="N4599" s="19" t="s">
        <v>214</v>
      </c>
      <c r="O4599" s="19">
        <v>391873</v>
      </c>
      <c r="P4599" s="229">
        <v>45628.548726851855</v>
      </c>
      <c r="Q4599" s="19">
        <v>391.87299999999999</v>
      </c>
      <c r="R4599" s="19" t="s">
        <v>43</v>
      </c>
      <c r="S4599" s="62" t="s">
        <v>53</v>
      </c>
    </row>
    <row r="4600" spans="1:19" x14ac:dyDescent="0.25">
      <c r="A4600" s="62" t="s">
        <v>53</v>
      </c>
      <c r="B4600" s="19">
        <v>25400916</v>
      </c>
      <c r="C4600" s="19" t="s">
        <v>7564</v>
      </c>
      <c r="D4600" s="19">
        <v>377308</v>
      </c>
      <c r="E4600" s="19">
        <v>4595714</v>
      </c>
      <c r="F4600" s="19">
        <v>31</v>
      </c>
      <c r="G4600" s="36">
        <v>45628</v>
      </c>
      <c r="H4600" s="19">
        <v>0</v>
      </c>
      <c r="I4600" s="19">
        <v>1</v>
      </c>
      <c r="J4600" s="19">
        <v>0</v>
      </c>
      <c r="L4600" s="19">
        <v>1</v>
      </c>
      <c r="O4600" s="19">
        <v>180260</v>
      </c>
      <c r="P4600" s="229">
        <v>45628.550821759258</v>
      </c>
      <c r="Q4600" s="19">
        <v>180.26</v>
      </c>
      <c r="R4600" s="19" t="s">
        <v>43</v>
      </c>
      <c r="S4600" s="62" t="s">
        <v>53</v>
      </c>
    </row>
    <row r="4601" spans="1:19" x14ac:dyDescent="0.25">
      <c r="A4601" s="62" t="s">
        <v>53</v>
      </c>
      <c r="B4601" s="19">
        <v>25400916</v>
      </c>
      <c r="C4601" s="19" t="s">
        <v>7564</v>
      </c>
      <c r="D4601" s="19">
        <v>377308</v>
      </c>
      <c r="E4601" s="19">
        <v>4595714</v>
      </c>
      <c r="F4601" s="19">
        <v>32</v>
      </c>
      <c r="G4601" s="36">
        <v>45628</v>
      </c>
      <c r="H4601" s="19">
        <v>1</v>
      </c>
      <c r="I4601" s="19">
        <v>0</v>
      </c>
      <c r="J4601" s="19">
        <v>0</v>
      </c>
      <c r="L4601" s="19">
        <v>1</v>
      </c>
      <c r="M4601" s="19">
        <v>431941</v>
      </c>
      <c r="N4601" s="19" t="s">
        <v>214</v>
      </c>
      <c r="O4601" s="19">
        <v>1472520</v>
      </c>
      <c r="P4601" s="229">
        <v>45628.567858796298</v>
      </c>
      <c r="Q4601" s="19">
        <v>1472.52</v>
      </c>
      <c r="R4601" s="19" t="s">
        <v>43</v>
      </c>
      <c r="S4601" s="62" t="s">
        <v>53</v>
      </c>
    </row>
    <row r="4602" spans="1:19" x14ac:dyDescent="0.25">
      <c r="A4602" s="62" t="s">
        <v>53</v>
      </c>
      <c r="B4602" s="19">
        <v>25400916</v>
      </c>
      <c r="C4602" s="19" t="s">
        <v>7564</v>
      </c>
      <c r="D4602" s="19">
        <v>377308</v>
      </c>
      <c r="E4602" s="19">
        <v>4595714</v>
      </c>
      <c r="F4602" s="19">
        <v>33</v>
      </c>
      <c r="G4602" s="36">
        <v>45628</v>
      </c>
      <c r="H4602" s="19">
        <v>0</v>
      </c>
      <c r="I4602" s="19">
        <v>0</v>
      </c>
      <c r="J4602" s="19">
        <v>1938</v>
      </c>
      <c r="K4602" s="19" t="s">
        <v>163</v>
      </c>
      <c r="L4602" s="19">
        <v>1</v>
      </c>
      <c r="M4602" s="19">
        <v>431941</v>
      </c>
      <c r="N4602" s="19" t="s">
        <v>214</v>
      </c>
      <c r="O4602" s="19">
        <v>217563</v>
      </c>
      <c r="P4602" s="229">
        <v>45628.570381944446</v>
      </c>
      <c r="Q4602" s="19">
        <v>217.56299999999999</v>
      </c>
      <c r="R4602" s="19" t="s">
        <v>43</v>
      </c>
      <c r="S4602" s="62" t="s">
        <v>53</v>
      </c>
    </row>
    <row r="4603" spans="1:19" x14ac:dyDescent="0.25">
      <c r="A4603" s="62" t="s">
        <v>53</v>
      </c>
      <c r="B4603" s="19">
        <v>25400916</v>
      </c>
      <c r="C4603" s="19" t="s">
        <v>7564</v>
      </c>
      <c r="D4603" s="19">
        <v>377308</v>
      </c>
      <c r="E4603" s="19">
        <v>4595714</v>
      </c>
      <c r="F4603" s="19">
        <v>34</v>
      </c>
      <c r="G4603" s="36">
        <v>45628</v>
      </c>
      <c r="H4603" s="19">
        <v>0</v>
      </c>
      <c r="I4603" s="19">
        <v>1</v>
      </c>
      <c r="J4603" s="19">
        <v>0</v>
      </c>
      <c r="L4603" s="19">
        <v>1</v>
      </c>
      <c r="O4603" s="19">
        <v>40</v>
      </c>
      <c r="P4603" s="229">
        <v>45628.570381944446</v>
      </c>
      <c r="Q4603" s="19">
        <v>0.04</v>
      </c>
      <c r="R4603" s="19" t="s">
        <v>43</v>
      </c>
      <c r="S4603" s="62" t="s">
        <v>53</v>
      </c>
    </row>
    <row r="4604" spans="1:19" x14ac:dyDescent="0.25">
      <c r="A4604" s="62" t="s">
        <v>53</v>
      </c>
      <c r="B4604" s="19">
        <v>25400916</v>
      </c>
      <c r="C4604" s="19" t="s">
        <v>7564</v>
      </c>
      <c r="D4604" s="19">
        <v>377308</v>
      </c>
      <c r="E4604" s="19">
        <v>4595714</v>
      </c>
      <c r="F4604" s="19">
        <v>35</v>
      </c>
      <c r="G4604" s="36">
        <v>45628</v>
      </c>
      <c r="H4604" s="19">
        <v>0</v>
      </c>
      <c r="I4604" s="19">
        <v>0</v>
      </c>
      <c r="J4604" s="19">
        <v>-3</v>
      </c>
      <c r="K4604" s="19" t="s">
        <v>185</v>
      </c>
      <c r="L4604" s="19">
        <v>1</v>
      </c>
      <c r="O4604" s="19">
        <v>6434</v>
      </c>
      <c r="P4604" s="229">
        <v>45628.570451388892</v>
      </c>
      <c r="Q4604" s="19">
        <v>6.4340000000000002</v>
      </c>
      <c r="R4604" s="19" t="s">
        <v>43</v>
      </c>
      <c r="S4604" s="62" t="s">
        <v>53</v>
      </c>
    </row>
    <row r="4605" spans="1:19" x14ac:dyDescent="0.25">
      <c r="A4605" s="62" t="s">
        <v>53</v>
      </c>
      <c r="B4605" s="19">
        <v>25400916</v>
      </c>
      <c r="C4605" s="19" t="s">
        <v>7564</v>
      </c>
      <c r="D4605" s="19">
        <v>377308</v>
      </c>
      <c r="E4605" s="19">
        <v>4595714</v>
      </c>
      <c r="F4605" s="19">
        <v>36</v>
      </c>
      <c r="G4605" s="36">
        <v>45628</v>
      </c>
      <c r="H4605" s="19">
        <v>1</v>
      </c>
      <c r="I4605" s="19">
        <v>0</v>
      </c>
      <c r="J4605" s="19">
        <v>0</v>
      </c>
      <c r="L4605" s="19">
        <v>1</v>
      </c>
      <c r="M4605" s="19">
        <v>4010427</v>
      </c>
      <c r="N4605" s="19" t="s">
        <v>215</v>
      </c>
      <c r="O4605" s="19">
        <v>334566</v>
      </c>
      <c r="P4605" s="229">
        <v>45628.574328703704</v>
      </c>
      <c r="Q4605" s="19">
        <v>334.56599999999997</v>
      </c>
      <c r="R4605" s="19" t="s">
        <v>43</v>
      </c>
      <c r="S4605" s="62" t="s">
        <v>53</v>
      </c>
    </row>
    <row r="4606" spans="1:19" x14ac:dyDescent="0.25">
      <c r="A4606" s="62" t="s">
        <v>53</v>
      </c>
      <c r="B4606" s="19">
        <v>25400916</v>
      </c>
      <c r="C4606" s="19" t="s">
        <v>7564</v>
      </c>
      <c r="D4606" s="19">
        <v>377308</v>
      </c>
      <c r="E4606" s="19">
        <v>4595714</v>
      </c>
      <c r="F4606" s="19">
        <v>37</v>
      </c>
      <c r="G4606" s="36">
        <v>45628</v>
      </c>
      <c r="H4606" s="19">
        <v>0</v>
      </c>
      <c r="I4606" s="19">
        <v>0</v>
      </c>
      <c r="J4606" s="19">
        <v>1938</v>
      </c>
      <c r="K4606" s="19" t="s">
        <v>163</v>
      </c>
      <c r="L4606" s="19">
        <v>1</v>
      </c>
      <c r="M4606" s="19">
        <v>4010427</v>
      </c>
      <c r="N4606" s="19" t="s">
        <v>215</v>
      </c>
      <c r="O4606" s="19">
        <v>33054</v>
      </c>
      <c r="P4606" s="229">
        <v>45628.57471064815</v>
      </c>
      <c r="Q4606" s="19">
        <v>33.054000000000002</v>
      </c>
      <c r="R4606" s="19" t="s">
        <v>43</v>
      </c>
      <c r="S4606" s="62" t="s">
        <v>53</v>
      </c>
    </row>
    <row r="4607" spans="1:19" x14ac:dyDescent="0.25">
      <c r="A4607" s="62" t="s">
        <v>53</v>
      </c>
      <c r="B4607" s="19">
        <v>25400916</v>
      </c>
      <c r="C4607" s="19" t="s">
        <v>7564</v>
      </c>
      <c r="D4607" s="19">
        <v>377308</v>
      </c>
      <c r="E4607" s="19">
        <v>4595714</v>
      </c>
      <c r="F4607" s="19">
        <v>38</v>
      </c>
      <c r="G4607" s="36">
        <v>45628</v>
      </c>
      <c r="H4607" s="19">
        <v>0</v>
      </c>
      <c r="I4607" s="19">
        <v>1</v>
      </c>
      <c r="J4607" s="19">
        <v>0</v>
      </c>
      <c r="L4607" s="19">
        <v>1</v>
      </c>
      <c r="O4607" s="19">
        <v>2900</v>
      </c>
      <c r="P4607" s="229">
        <v>45628.574745370373</v>
      </c>
      <c r="Q4607" s="19">
        <v>2.9</v>
      </c>
      <c r="R4607" s="19" t="s">
        <v>43</v>
      </c>
      <c r="S4607" s="62" t="s">
        <v>53</v>
      </c>
    </row>
    <row r="4608" spans="1:19" x14ac:dyDescent="0.25">
      <c r="A4608" s="62" t="s">
        <v>53</v>
      </c>
      <c r="B4608" s="19">
        <v>25400916</v>
      </c>
      <c r="C4608" s="19" t="s">
        <v>7564</v>
      </c>
      <c r="D4608" s="19">
        <v>377308</v>
      </c>
      <c r="E4608" s="19">
        <v>4595714</v>
      </c>
      <c r="F4608" s="19">
        <v>39</v>
      </c>
      <c r="G4608" s="36">
        <v>45628</v>
      </c>
      <c r="H4608" s="19">
        <v>0</v>
      </c>
      <c r="I4608" s="19">
        <v>0</v>
      </c>
      <c r="J4608" s="19">
        <v>1933</v>
      </c>
      <c r="K4608" s="19" t="s">
        <v>167</v>
      </c>
      <c r="L4608" s="19">
        <v>1</v>
      </c>
      <c r="O4608" s="19">
        <v>3924240</v>
      </c>
      <c r="P4608" s="229">
        <v>45628.620162037034</v>
      </c>
      <c r="Q4608" s="19">
        <v>3924.24</v>
      </c>
      <c r="R4608" s="19" t="s">
        <v>43</v>
      </c>
      <c r="S4608" s="62" t="s">
        <v>53</v>
      </c>
    </row>
    <row r="4609" spans="1:19" x14ac:dyDescent="0.25">
      <c r="A4609" s="62" t="s">
        <v>53</v>
      </c>
      <c r="B4609" s="19">
        <v>25400916</v>
      </c>
      <c r="C4609" s="19" t="s">
        <v>7564</v>
      </c>
      <c r="D4609" s="19">
        <v>377308</v>
      </c>
      <c r="E4609" s="19">
        <v>4595714</v>
      </c>
      <c r="F4609" s="19">
        <v>40</v>
      </c>
      <c r="G4609" s="36">
        <v>45628</v>
      </c>
      <c r="H4609" s="19">
        <v>0</v>
      </c>
      <c r="I4609" s="19">
        <v>1</v>
      </c>
      <c r="J4609" s="19">
        <v>0</v>
      </c>
      <c r="L4609" s="19">
        <v>1</v>
      </c>
      <c r="O4609" s="19">
        <v>1178676</v>
      </c>
      <c r="P4609" s="229">
        <v>45628.63380787037</v>
      </c>
      <c r="Q4609" s="19">
        <v>1178.6759999999999</v>
      </c>
      <c r="R4609" s="19" t="s">
        <v>43</v>
      </c>
      <c r="S4609" s="62" t="s">
        <v>53</v>
      </c>
    </row>
    <row r="4610" spans="1:19" x14ac:dyDescent="0.25">
      <c r="A4610" s="62" t="s">
        <v>53</v>
      </c>
      <c r="B4610" s="19">
        <v>25400916</v>
      </c>
      <c r="C4610" s="19" t="s">
        <v>7564</v>
      </c>
      <c r="D4610" s="19">
        <v>377308</v>
      </c>
      <c r="E4610" s="19">
        <v>4595714</v>
      </c>
      <c r="F4610" s="19">
        <v>41</v>
      </c>
      <c r="G4610" s="36">
        <v>45628</v>
      </c>
      <c r="H4610" s="19">
        <v>0</v>
      </c>
      <c r="I4610" s="19">
        <v>0</v>
      </c>
      <c r="J4610" s="19">
        <v>-3</v>
      </c>
      <c r="K4610" s="19" t="s">
        <v>185</v>
      </c>
      <c r="L4610" s="19">
        <v>1</v>
      </c>
      <c r="O4610" s="19">
        <v>8707</v>
      </c>
      <c r="P4610" s="229">
        <v>45628.633900462963</v>
      </c>
      <c r="Q4610" s="19">
        <v>8.7070000000000007</v>
      </c>
      <c r="R4610" s="19" t="s">
        <v>43</v>
      </c>
      <c r="S4610" s="62" t="s">
        <v>53</v>
      </c>
    </row>
    <row r="4611" spans="1:19" x14ac:dyDescent="0.25">
      <c r="A4611" s="62" t="s">
        <v>53</v>
      </c>
      <c r="B4611" s="19">
        <v>25400916</v>
      </c>
      <c r="C4611" s="19" t="s">
        <v>7564</v>
      </c>
      <c r="D4611" s="19">
        <v>377308</v>
      </c>
      <c r="E4611" s="19">
        <v>4595714</v>
      </c>
      <c r="F4611" s="19">
        <v>42</v>
      </c>
      <c r="G4611" s="36">
        <v>45628</v>
      </c>
      <c r="H4611" s="19">
        <v>1</v>
      </c>
      <c r="I4611" s="19">
        <v>0</v>
      </c>
      <c r="J4611" s="19">
        <v>0</v>
      </c>
      <c r="L4611" s="19">
        <v>1</v>
      </c>
      <c r="M4611" s="19">
        <v>4010427</v>
      </c>
      <c r="N4611" s="19" t="s">
        <v>215</v>
      </c>
      <c r="O4611" s="19">
        <v>251743</v>
      </c>
      <c r="P4611" s="229">
        <v>45628.636817129627</v>
      </c>
      <c r="Q4611" s="19">
        <v>251.74299999999999</v>
      </c>
      <c r="R4611" s="19" t="s">
        <v>43</v>
      </c>
      <c r="S4611" s="62" t="s">
        <v>53</v>
      </c>
    </row>
    <row r="4612" spans="1:19" x14ac:dyDescent="0.25">
      <c r="A4612" s="62" t="s">
        <v>53</v>
      </c>
      <c r="B4612" s="19">
        <v>25400916</v>
      </c>
      <c r="C4612" s="19" t="s">
        <v>7564</v>
      </c>
      <c r="D4612" s="19">
        <v>377308</v>
      </c>
      <c r="E4612" s="19">
        <v>4595714</v>
      </c>
      <c r="F4612" s="19">
        <v>43</v>
      </c>
      <c r="G4612" s="36">
        <v>45628</v>
      </c>
      <c r="H4612" s="19">
        <v>0</v>
      </c>
      <c r="I4612" s="19">
        <v>0</v>
      </c>
      <c r="J4612" s="19">
        <v>1938</v>
      </c>
      <c r="K4612" s="19" t="s">
        <v>163</v>
      </c>
      <c r="L4612" s="19">
        <v>1</v>
      </c>
      <c r="M4612" s="19">
        <v>4010427</v>
      </c>
      <c r="N4612" s="19" t="s">
        <v>215</v>
      </c>
      <c r="O4612" s="19">
        <v>190177</v>
      </c>
      <c r="P4612" s="229">
        <v>45628.639016203706</v>
      </c>
      <c r="Q4612" s="19">
        <v>190.17699999999999</v>
      </c>
      <c r="R4612" s="19" t="s">
        <v>43</v>
      </c>
      <c r="S4612" s="62" t="s">
        <v>53</v>
      </c>
    </row>
    <row r="4613" spans="1:19" x14ac:dyDescent="0.25">
      <c r="A4613" s="62" t="s">
        <v>53</v>
      </c>
      <c r="B4613" s="19">
        <v>25400916</v>
      </c>
      <c r="C4613" s="19" t="s">
        <v>7564</v>
      </c>
      <c r="D4613" s="19">
        <v>377308</v>
      </c>
      <c r="E4613" s="19">
        <v>4595714</v>
      </c>
      <c r="F4613" s="19">
        <v>44</v>
      </c>
      <c r="G4613" s="36">
        <v>45628</v>
      </c>
      <c r="H4613" s="19">
        <v>0</v>
      </c>
      <c r="I4613" s="19">
        <v>1</v>
      </c>
      <c r="J4613" s="19">
        <v>0</v>
      </c>
      <c r="L4613" s="19">
        <v>1</v>
      </c>
      <c r="O4613" s="19">
        <v>419033</v>
      </c>
      <c r="P4613" s="229">
        <v>45628.643865740742</v>
      </c>
      <c r="Q4613" s="19">
        <v>419.03300000000002</v>
      </c>
      <c r="R4613" s="19" t="s">
        <v>43</v>
      </c>
      <c r="S4613" s="62" t="s">
        <v>53</v>
      </c>
    </row>
    <row r="4614" spans="1:19" x14ac:dyDescent="0.25">
      <c r="A4614" s="62" t="s">
        <v>53</v>
      </c>
      <c r="B4614" s="19">
        <v>25400916</v>
      </c>
      <c r="C4614" s="19" t="s">
        <v>7564</v>
      </c>
      <c r="D4614" s="19">
        <v>377308</v>
      </c>
      <c r="E4614" s="19">
        <v>4595714</v>
      </c>
      <c r="F4614" s="19">
        <v>45</v>
      </c>
      <c r="G4614" s="36">
        <v>45628</v>
      </c>
      <c r="H4614" s="19">
        <v>1</v>
      </c>
      <c r="I4614" s="19">
        <v>0</v>
      </c>
      <c r="J4614" s="19">
        <v>0</v>
      </c>
      <c r="L4614" s="19">
        <v>1</v>
      </c>
      <c r="M4614" s="19">
        <v>431941</v>
      </c>
      <c r="N4614" s="19" t="s">
        <v>214</v>
      </c>
      <c r="O4614" s="19">
        <v>2089560</v>
      </c>
      <c r="P4614" s="229">
        <v>45628.668055555558</v>
      </c>
      <c r="Q4614" s="19">
        <v>2089.56</v>
      </c>
      <c r="R4614" s="19" t="s">
        <v>43</v>
      </c>
      <c r="S4614" s="62" t="s">
        <v>53</v>
      </c>
    </row>
    <row r="4615" spans="1:19" x14ac:dyDescent="0.25">
      <c r="A4615" s="62" t="s">
        <v>53</v>
      </c>
      <c r="B4615" s="19">
        <v>25400916</v>
      </c>
      <c r="C4615" s="19" t="s">
        <v>7564</v>
      </c>
      <c r="D4615" s="19">
        <v>377308</v>
      </c>
      <c r="E4615" s="19">
        <v>4595714</v>
      </c>
      <c r="F4615" s="19">
        <v>46</v>
      </c>
      <c r="G4615" s="36">
        <v>45628</v>
      </c>
      <c r="H4615" s="19">
        <v>0</v>
      </c>
      <c r="I4615" s="19">
        <v>0</v>
      </c>
      <c r="J4615" s="19">
        <v>1938</v>
      </c>
      <c r="K4615" s="19" t="s">
        <v>163</v>
      </c>
      <c r="L4615" s="19">
        <v>1</v>
      </c>
      <c r="M4615" s="19">
        <v>431941</v>
      </c>
      <c r="N4615" s="19" t="s">
        <v>214</v>
      </c>
      <c r="O4615" s="19">
        <v>270540</v>
      </c>
      <c r="P4615" s="229">
        <v>45628.671180555553</v>
      </c>
      <c r="Q4615" s="19">
        <v>270.54000000000002</v>
      </c>
      <c r="R4615" s="19" t="s">
        <v>43</v>
      </c>
      <c r="S4615" s="62" t="s">
        <v>53</v>
      </c>
    </row>
    <row r="4616" spans="1:19" x14ac:dyDescent="0.25">
      <c r="A4616" s="62" t="s">
        <v>53</v>
      </c>
      <c r="B4616" s="19">
        <v>25400916</v>
      </c>
      <c r="C4616" s="19" t="s">
        <v>7564</v>
      </c>
      <c r="D4616" s="19">
        <v>377308</v>
      </c>
      <c r="E4616" s="19">
        <v>4595714</v>
      </c>
      <c r="F4616" s="19">
        <v>47</v>
      </c>
      <c r="G4616" s="36">
        <v>45628</v>
      </c>
      <c r="H4616" s="19">
        <v>0</v>
      </c>
      <c r="I4616" s="19">
        <v>1</v>
      </c>
      <c r="J4616" s="19">
        <v>0</v>
      </c>
      <c r="L4616" s="19">
        <v>1</v>
      </c>
      <c r="O4616" s="19">
        <v>90367</v>
      </c>
      <c r="P4616" s="229">
        <v>45628.672233796293</v>
      </c>
      <c r="Q4616" s="19">
        <v>90.367000000000004</v>
      </c>
      <c r="R4616" s="19" t="s">
        <v>43</v>
      </c>
      <c r="S4616" s="62" t="s">
        <v>53</v>
      </c>
    </row>
    <row r="4617" spans="1:19" x14ac:dyDescent="0.25">
      <c r="A4617" s="62" t="s">
        <v>53</v>
      </c>
      <c r="B4617" s="19">
        <v>25400916</v>
      </c>
      <c r="C4617" s="19" t="s">
        <v>7564</v>
      </c>
      <c r="D4617" s="19">
        <v>377308</v>
      </c>
      <c r="E4617" s="19">
        <v>4595714</v>
      </c>
      <c r="F4617" s="19">
        <v>48</v>
      </c>
      <c r="G4617" s="36">
        <v>45628</v>
      </c>
      <c r="H4617" s="19">
        <v>0</v>
      </c>
      <c r="I4617" s="19">
        <v>0</v>
      </c>
      <c r="J4617" s="19">
        <v>-3</v>
      </c>
      <c r="K4617" s="19" t="s">
        <v>185</v>
      </c>
      <c r="L4617" s="19">
        <v>1</v>
      </c>
      <c r="O4617" s="19">
        <v>6307</v>
      </c>
      <c r="P4617" s="229">
        <v>45628.672303240739</v>
      </c>
      <c r="Q4617" s="19">
        <v>6.3070000000000004</v>
      </c>
      <c r="R4617" s="19" t="s">
        <v>43</v>
      </c>
      <c r="S4617" s="62" t="s">
        <v>53</v>
      </c>
    </row>
    <row r="4618" spans="1:19" x14ac:dyDescent="0.25">
      <c r="A4618" s="62" t="s">
        <v>53</v>
      </c>
      <c r="B4618" s="19">
        <v>25400916</v>
      </c>
      <c r="C4618" s="19" t="s">
        <v>7564</v>
      </c>
      <c r="D4618" s="19">
        <v>377308</v>
      </c>
      <c r="E4618" s="19">
        <v>4595714</v>
      </c>
      <c r="F4618" s="19">
        <v>49</v>
      </c>
      <c r="G4618" s="36">
        <v>45628</v>
      </c>
      <c r="H4618" s="19">
        <v>1</v>
      </c>
      <c r="I4618" s="19">
        <v>0</v>
      </c>
      <c r="J4618" s="19">
        <v>0</v>
      </c>
      <c r="L4618" s="19">
        <v>1</v>
      </c>
      <c r="M4618" s="19">
        <v>4010427</v>
      </c>
      <c r="N4618" s="19" t="s">
        <v>215</v>
      </c>
      <c r="O4618" s="19">
        <v>235760</v>
      </c>
      <c r="P4618" s="229">
        <v>45628.675034722219</v>
      </c>
      <c r="Q4618" s="19">
        <v>235.76</v>
      </c>
      <c r="R4618" s="19" t="s">
        <v>43</v>
      </c>
      <c r="S4618" s="62" t="s">
        <v>53</v>
      </c>
    </row>
    <row r="4619" spans="1:19" x14ac:dyDescent="0.25">
      <c r="A4619" s="62" t="s">
        <v>53</v>
      </c>
      <c r="B4619" s="19">
        <v>25400916</v>
      </c>
      <c r="C4619" s="19" t="s">
        <v>7564</v>
      </c>
      <c r="D4619" s="19">
        <v>377308</v>
      </c>
      <c r="E4619" s="19">
        <v>4595714</v>
      </c>
      <c r="F4619" s="19">
        <v>50</v>
      </c>
      <c r="G4619" s="36">
        <v>45628</v>
      </c>
      <c r="H4619" s="19">
        <v>0</v>
      </c>
      <c r="I4619" s="19">
        <v>0</v>
      </c>
      <c r="J4619" s="19">
        <v>1938</v>
      </c>
      <c r="K4619" s="19" t="s">
        <v>163</v>
      </c>
      <c r="L4619" s="19">
        <v>1</v>
      </c>
      <c r="M4619" s="19">
        <v>4010427</v>
      </c>
      <c r="N4619" s="19" t="s">
        <v>215</v>
      </c>
      <c r="O4619" s="19">
        <v>242316</v>
      </c>
      <c r="P4619" s="229">
        <v>45628.677835648145</v>
      </c>
      <c r="Q4619" s="19">
        <v>242.316</v>
      </c>
      <c r="R4619" s="19" t="s">
        <v>43</v>
      </c>
      <c r="S4619" s="62" t="s">
        <v>53</v>
      </c>
    </row>
    <row r="4620" spans="1:19" x14ac:dyDescent="0.25">
      <c r="A4620" s="62" t="s">
        <v>53</v>
      </c>
      <c r="B4620" s="19">
        <v>25400916</v>
      </c>
      <c r="C4620" s="19" t="s">
        <v>7564</v>
      </c>
      <c r="D4620" s="19">
        <v>377308</v>
      </c>
      <c r="E4620" s="19">
        <v>4595714</v>
      </c>
      <c r="F4620" s="19">
        <v>51</v>
      </c>
      <c r="G4620" s="36">
        <v>45628</v>
      </c>
      <c r="H4620" s="19">
        <v>0</v>
      </c>
      <c r="I4620" s="19">
        <v>1</v>
      </c>
      <c r="J4620" s="19">
        <v>0</v>
      </c>
      <c r="L4620" s="19">
        <v>1</v>
      </c>
      <c r="O4620" s="19">
        <v>635140</v>
      </c>
      <c r="P4620" s="229">
        <v>45628.685185185182</v>
      </c>
      <c r="Q4620" s="19">
        <v>635.14</v>
      </c>
      <c r="R4620" s="19" t="s">
        <v>43</v>
      </c>
      <c r="S4620" s="62" t="s">
        <v>53</v>
      </c>
    </row>
    <row r="4621" spans="1:19" x14ac:dyDescent="0.25">
      <c r="A4621" s="62" t="s">
        <v>53</v>
      </c>
      <c r="B4621" s="19">
        <v>25400916</v>
      </c>
      <c r="C4621" s="19" t="s">
        <v>7564</v>
      </c>
      <c r="D4621" s="19">
        <v>377308</v>
      </c>
      <c r="E4621" s="19">
        <v>4595714</v>
      </c>
      <c r="F4621" s="19">
        <v>52</v>
      </c>
      <c r="G4621" s="36">
        <v>45628</v>
      </c>
      <c r="H4621" s="19">
        <v>0</v>
      </c>
      <c r="I4621" s="19">
        <v>0</v>
      </c>
      <c r="J4621" s="19">
        <v>-3</v>
      </c>
      <c r="K4621" s="19" t="s">
        <v>185</v>
      </c>
      <c r="L4621" s="19">
        <v>1</v>
      </c>
      <c r="O4621" s="19">
        <v>6400</v>
      </c>
      <c r="P4621" s="229">
        <v>45628.685266203705</v>
      </c>
      <c r="Q4621" s="19">
        <v>6.4</v>
      </c>
      <c r="R4621" s="19" t="s">
        <v>43</v>
      </c>
      <c r="S4621" s="62" t="s">
        <v>53</v>
      </c>
    </row>
    <row r="4622" spans="1:19" x14ac:dyDescent="0.25">
      <c r="A4622" s="62" t="s">
        <v>53</v>
      </c>
      <c r="B4622" s="19">
        <v>25400916</v>
      </c>
      <c r="C4622" s="19" t="s">
        <v>7564</v>
      </c>
      <c r="D4622" s="19">
        <v>377308</v>
      </c>
      <c r="E4622" s="19">
        <v>4595714</v>
      </c>
      <c r="F4622" s="19">
        <v>53</v>
      </c>
      <c r="G4622" s="36">
        <v>45628</v>
      </c>
      <c r="H4622" s="19">
        <v>1</v>
      </c>
      <c r="I4622" s="19">
        <v>0</v>
      </c>
      <c r="J4622" s="19">
        <v>0</v>
      </c>
      <c r="L4622" s="19">
        <v>1</v>
      </c>
      <c r="M4622" s="19">
        <v>4010427</v>
      </c>
      <c r="N4622" s="19" t="s">
        <v>215</v>
      </c>
      <c r="O4622" s="19">
        <v>173057</v>
      </c>
      <c r="P4622" s="229">
        <v>45628.687268518515</v>
      </c>
      <c r="Q4622" s="19">
        <v>173.05699999999999</v>
      </c>
      <c r="R4622" s="19" t="s">
        <v>43</v>
      </c>
      <c r="S4622" s="62" t="s">
        <v>53</v>
      </c>
    </row>
    <row r="4623" spans="1:19" x14ac:dyDescent="0.25">
      <c r="A4623" s="62" t="s">
        <v>53</v>
      </c>
      <c r="B4623" s="19">
        <v>25400916</v>
      </c>
      <c r="C4623" s="19" t="s">
        <v>7564</v>
      </c>
      <c r="D4623" s="19">
        <v>377308</v>
      </c>
      <c r="E4623" s="19">
        <v>4595714</v>
      </c>
      <c r="F4623" s="19">
        <v>54</v>
      </c>
      <c r="G4623" s="36">
        <v>45628</v>
      </c>
      <c r="H4623" s="19">
        <v>0</v>
      </c>
      <c r="I4623" s="19">
        <v>0</v>
      </c>
      <c r="J4623" s="19">
        <v>1938</v>
      </c>
      <c r="K4623" s="19" t="s">
        <v>163</v>
      </c>
      <c r="L4623" s="19">
        <v>1</v>
      </c>
      <c r="M4623" s="19">
        <v>4010427</v>
      </c>
      <c r="N4623" s="19" t="s">
        <v>215</v>
      </c>
      <c r="O4623" s="19">
        <v>257240</v>
      </c>
      <c r="P4623" s="229">
        <v>45628.690243055556</v>
      </c>
      <c r="Q4623" s="19">
        <v>257.24</v>
      </c>
      <c r="R4623" s="19" t="s">
        <v>43</v>
      </c>
      <c r="S4623" s="62" t="s">
        <v>53</v>
      </c>
    </row>
    <row r="4624" spans="1:19" x14ac:dyDescent="0.25">
      <c r="A4624" s="62" t="s">
        <v>53</v>
      </c>
      <c r="B4624" s="19">
        <v>25400916</v>
      </c>
      <c r="C4624" s="19" t="s">
        <v>7564</v>
      </c>
      <c r="D4624" s="19">
        <v>377308</v>
      </c>
      <c r="E4624" s="19">
        <v>4595714</v>
      </c>
      <c r="F4624" s="19">
        <v>55</v>
      </c>
      <c r="G4624" s="36">
        <v>45628</v>
      </c>
      <c r="H4624" s="19">
        <v>0</v>
      </c>
      <c r="I4624" s="19">
        <v>1</v>
      </c>
      <c r="J4624" s="19">
        <v>0</v>
      </c>
      <c r="L4624" s="19">
        <v>1</v>
      </c>
      <c r="O4624" s="19">
        <v>1687</v>
      </c>
      <c r="P4624" s="229">
        <v>45628.690266203703</v>
      </c>
      <c r="Q4624" s="19">
        <v>1.6870000000000001</v>
      </c>
      <c r="R4624" s="19" t="s">
        <v>43</v>
      </c>
      <c r="S4624" s="62" t="s">
        <v>53</v>
      </c>
    </row>
    <row r="4625" spans="1:19" x14ac:dyDescent="0.25">
      <c r="A4625" s="62" t="s">
        <v>53</v>
      </c>
      <c r="B4625" s="19">
        <v>25400916</v>
      </c>
      <c r="C4625" s="19" t="s">
        <v>7564</v>
      </c>
      <c r="D4625" s="19">
        <v>377308</v>
      </c>
      <c r="E4625" s="19">
        <v>4595714</v>
      </c>
      <c r="F4625" s="19">
        <v>56</v>
      </c>
      <c r="G4625" s="36">
        <v>45628</v>
      </c>
      <c r="H4625" s="19">
        <v>0</v>
      </c>
      <c r="I4625" s="19">
        <v>0</v>
      </c>
      <c r="J4625" s="19">
        <v>1934</v>
      </c>
      <c r="K4625" s="19" t="s">
        <v>160</v>
      </c>
      <c r="L4625" s="19">
        <v>1</v>
      </c>
      <c r="O4625" s="19">
        <v>952010</v>
      </c>
      <c r="P4625" s="229">
        <v>45628.701284722221</v>
      </c>
      <c r="Q4625" s="19">
        <v>952.01</v>
      </c>
      <c r="R4625" s="19" t="s">
        <v>43</v>
      </c>
      <c r="S4625" s="62" t="s">
        <v>53</v>
      </c>
    </row>
    <row r="4626" spans="1:19" x14ac:dyDescent="0.25">
      <c r="A4626" s="62" t="s">
        <v>53</v>
      </c>
      <c r="B4626" s="19">
        <v>25400916</v>
      </c>
      <c r="C4626" s="19" t="s">
        <v>7564</v>
      </c>
      <c r="D4626" s="19">
        <v>377308</v>
      </c>
      <c r="E4626" s="19">
        <v>4595714</v>
      </c>
      <c r="F4626" s="19">
        <v>57</v>
      </c>
      <c r="G4626" s="36">
        <v>45628</v>
      </c>
      <c r="H4626" s="19">
        <v>0</v>
      </c>
      <c r="I4626" s="19">
        <v>1</v>
      </c>
      <c r="J4626" s="19">
        <v>0</v>
      </c>
      <c r="L4626" s="19">
        <v>1</v>
      </c>
      <c r="O4626" s="19">
        <v>1372170</v>
      </c>
      <c r="P4626" s="229">
        <v>45628.717164351852</v>
      </c>
      <c r="Q4626" s="19">
        <v>1372.17</v>
      </c>
      <c r="R4626" s="19" t="s">
        <v>43</v>
      </c>
      <c r="S4626" s="62" t="s">
        <v>53</v>
      </c>
    </row>
    <row r="4627" spans="1:19" x14ac:dyDescent="0.25">
      <c r="A4627" s="62" t="s">
        <v>53</v>
      </c>
      <c r="B4627" s="19">
        <v>25400916</v>
      </c>
      <c r="C4627" s="19" t="s">
        <v>7564</v>
      </c>
      <c r="D4627" s="19">
        <v>377308</v>
      </c>
      <c r="E4627" s="19">
        <v>4595714</v>
      </c>
      <c r="F4627" s="19">
        <v>58</v>
      </c>
      <c r="G4627" s="36">
        <v>45628</v>
      </c>
      <c r="H4627" s="19">
        <v>0</v>
      </c>
      <c r="I4627" s="19">
        <v>0</v>
      </c>
      <c r="J4627" s="19">
        <v>-3</v>
      </c>
      <c r="K4627" s="19" t="s">
        <v>185</v>
      </c>
      <c r="L4627" s="19">
        <v>1</v>
      </c>
      <c r="O4627" s="19">
        <v>5113</v>
      </c>
      <c r="P4627" s="229">
        <v>45628.717222222222</v>
      </c>
      <c r="Q4627" s="19">
        <v>5.1130000000000004</v>
      </c>
      <c r="R4627" s="19" t="s">
        <v>43</v>
      </c>
      <c r="S4627" s="62" t="s">
        <v>53</v>
      </c>
    </row>
    <row r="4628" spans="1:19" x14ac:dyDescent="0.25">
      <c r="A4628" s="62" t="s">
        <v>53</v>
      </c>
      <c r="B4628" s="19">
        <v>25400916</v>
      </c>
      <c r="C4628" s="19" t="s">
        <v>7564</v>
      </c>
      <c r="D4628" s="19">
        <v>377308</v>
      </c>
      <c r="E4628" s="19">
        <v>4595714</v>
      </c>
      <c r="F4628" s="19">
        <v>59</v>
      </c>
      <c r="G4628" s="36">
        <v>45628</v>
      </c>
      <c r="H4628" s="19">
        <v>1</v>
      </c>
      <c r="I4628" s="19">
        <v>0</v>
      </c>
      <c r="J4628" s="19">
        <v>0</v>
      </c>
      <c r="L4628" s="19">
        <v>1</v>
      </c>
      <c r="M4628" s="19">
        <v>4010427</v>
      </c>
      <c r="N4628" s="19" t="s">
        <v>215</v>
      </c>
      <c r="O4628" s="19">
        <v>219537</v>
      </c>
      <c r="P4628" s="229">
        <v>45628.719768518517</v>
      </c>
      <c r="Q4628" s="19">
        <v>219.53700000000001</v>
      </c>
      <c r="R4628" s="19" t="s">
        <v>43</v>
      </c>
      <c r="S4628" s="62" t="s">
        <v>53</v>
      </c>
    </row>
    <row r="4629" spans="1:19" x14ac:dyDescent="0.25">
      <c r="A4629" s="62" t="s">
        <v>53</v>
      </c>
      <c r="B4629" s="19">
        <v>25400916</v>
      </c>
      <c r="C4629" s="19" t="s">
        <v>7564</v>
      </c>
      <c r="D4629" s="19">
        <v>377308</v>
      </c>
      <c r="E4629" s="19">
        <v>4595714</v>
      </c>
      <c r="F4629" s="19">
        <v>60</v>
      </c>
      <c r="G4629" s="36">
        <v>45628</v>
      </c>
      <c r="H4629" s="19">
        <v>0</v>
      </c>
      <c r="I4629" s="19">
        <v>0</v>
      </c>
      <c r="J4629" s="19">
        <v>1938</v>
      </c>
      <c r="K4629" s="19" t="s">
        <v>163</v>
      </c>
      <c r="L4629" s="19">
        <v>1</v>
      </c>
      <c r="M4629" s="19">
        <v>4010427</v>
      </c>
      <c r="N4629" s="19" t="s">
        <v>215</v>
      </c>
      <c r="O4629" s="19">
        <v>138796</v>
      </c>
      <c r="P4629" s="229">
        <v>45628.721365740741</v>
      </c>
      <c r="Q4629" s="19">
        <v>138.79599999999999</v>
      </c>
      <c r="R4629" s="19" t="s">
        <v>43</v>
      </c>
      <c r="S4629" s="62" t="s">
        <v>53</v>
      </c>
    </row>
    <row r="4630" spans="1:19" x14ac:dyDescent="0.25">
      <c r="A4630" s="62" t="s">
        <v>53</v>
      </c>
      <c r="B4630" s="19">
        <v>25400916</v>
      </c>
      <c r="C4630" s="19" t="s">
        <v>7564</v>
      </c>
      <c r="D4630" s="19">
        <v>377308</v>
      </c>
      <c r="E4630" s="19">
        <v>4595714</v>
      </c>
      <c r="F4630" s="19">
        <v>61</v>
      </c>
      <c r="G4630" s="36">
        <v>45628</v>
      </c>
      <c r="H4630" s="19">
        <v>0</v>
      </c>
      <c r="I4630" s="19">
        <v>1</v>
      </c>
      <c r="J4630" s="19">
        <v>0</v>
      </c>
      <c r="L4630" s="19">
        <v>1</v>
      </c>
      <c r="O4630" s="19">
        <v>685460</v>
      </c>
      <c r="P4630" s="229">
        <v>45628.729305555556</v>
      </c>
      <c r="Q4630" s="19">
        <v>685.46</v>
      </c>
      <c r="R4630" s="19" t="s">
        <v>43</v>
      </c>
      <c r="S4630" s="62" t="s">
        <v>53</v>
      </c>
    </row>
    <row r="4631" spans="1:19" x14ac:dyDescent="0.25">
      <c r="A4631" s="62" t="s">
        <v>53</v>
      </c>
      <c r="B4631" s="19">
        <v>25400916</v>
      </c>
      <c r="C4631" s="19" t="s">
        <v>7564</v>
      </c>
      <c r="D4631" s="19">
        <v>377308</v>
      </c>
      <c r="E4631" s="19">
        <v>4595714</v>
      </c>
      <c r="F4631" s="19">
        <v>62</v>
      </c>
      <c r="G4631" s="36">
        <v>45628</v>
      </c>
      <c r="H4631" s="19">
        <v>0</v>
      </c>
      <c r="I4631" s="19">
        <v>0</v>
      </c>
      <c r="J4631" s="19">
        <v>0</v>
      </c>
      <c r="L4631" s="19">
        <v>2</v>
      </c>
      <c r="O4631" s="19">
        <v>0</v>
      </c>
      <c r="P4631" s="229">
        <v>45628.729305555556</v>
      </c>
      <c r="Q4631" s="19">
        <v>0</v>
      </c>
      <c r="R4631" s="19" t="s">
        <v>43</v>
      </c>
      <c r="S4631" s="62" t="s">
        <v>53</v>
      </c>
    </row>
    <row r="4632" spans="1:19" x14ac:dyDescent="0.25">
      <c r="A4632" s="62" t="s">
        <v>53</v>
      </c>
      <c r="B4632" s="19">
        <v>25400916</v>
      </c>
      <c r="C4632" s="19" t="s">
        <v>7564</v>
      </c>
      <c r="D4632" s="19">
        <v>377308</v>
      </c>
      <c r="E4632" s="19">
        <v>4595714</v>
      </c>
      <c r="F4632" s="19">
        <v>1</v>
      </c>
      <c r="G4632" s="36">
        <v>45629</v>
      </c>
      <c r="H4632" s="19">
        <v>0</v>
      </c>
      <c r="I4632" s="19">
        <v>0</v>
      </c>
      <c r="J4632" s="19">
        <v>0</v>
      </c>
      <c r="L4632" s="19">
        <v>0</v>
      </c>
      <c r="O4632" s="19">
        <v>3</v>
      </c>
      <c r="P4632" s="229">
        <v>45629.360868055555</v>
      </c>
      <c r="Q4632" s="19">
        <v>3.0000000000000001E-3</v>
      </c>
      <c r="R4632" s="19" t="s">
        <v>43</v>
      </c>
      <c r="S4632" s="62" t="s">
        <v>53</v>
      </c>
    </row>
    <row r="4633" spans="1:19" x14ac:dyDescent="0.25">
      <c r="A4633" s="62" t="s">
        <v>53</v>
      </c>
      <c r="B4633" s="19">
        <v>25400916</v>
      </c>
      <c r="C4633" s="19" t="s">
        <v>7564</v>
      </c>
      <c r="D4633" s="19">
        <v>377308</v>
      </c>
      <c r="E4633" s="19">
        <v>4595714</v>
      </c>
      <c r="F4633" s="19">
        <v>2</v>
      </c>
      <c r="G4633" s="36">
        <v>45629</v>
      </c>
      <c r="H4633" s="19">
        <v>0</v>
      </c>
      <c r="I4633" s="19">
        <v>0</v>
      </c>
      <c r="J4633" s="19">
        <v>0</v>
      </c>
      <c r="L4633" s="19">
        <v>1</v>
      </c>
      <c r="O4633" s="19">
        <v>2850</v>
      </c>
      <c r="P4633" s="229">
        <v>45629.360902777778</v>
      </c>
      <c r="Q4633" s="19">
        <v>2.85</v>
      </c>
      <c r="R4633" s="19" t="s">
        <v>43</v>
      </c>
      <c r="S4633" s="62" t="s">
        <v>53</v>
      </c>
    </row>
    <row r="4634" spans="1:19" x14ac:dyDescent="0.25">
      <c r="A4634" s="62" t="s">
        <v>53</v>
      </c>
      <c r="B4634" s="19">
        <v>25400916</v>
      </c>
      <c r="C4634" s="19" t="s">
        <v>7564</v>
      </c>
      <c r="D4634" s="19">
        <v>377308</v>
      </c>
      <c r="E4634" s="19">
        <v>4595714</v>
      </c>
      <c r="F4634" s="19">
        <v>3</v>
      </c>
      <c r="G4634" s="36">
        <v>45629</v>
      </c>
      <c r="H4634" s="19">
        <v>0</v>
      </c>
      <c r="I4634" s="19">
        <v>1</v>
      </c>
      <c r="J4634" s="19">
        <v>0</v>
      </c>
      <c r="L4634" s="19">
        <v>1</v>
      </c>
      <c r="O4634" s="19">
        <v>1994563</v>
      </c>
      <c r="P4634" s="229">
        <v>45629.383981481478</v>
      </c>
      <c r="Q4634" s="19">
        <v>1994.5630000000001</v>
      </c>
      <c r="R4634" s="19" t="s">
        <v>43</v>
      </c>
      <c r="S4634" s="62" t="s">
        <v>53</v>
      </c>
    </row>
    <row r="4635" spans="1:19" x14ac:dyDescent="0.25">
      <c r="A4635" s="62" t="s">
        <v>53</v>
      </c>
      <c r="B4635" s="19">
        <v>25400916</v>
      </c>
      <c r="C4635" s="19" t="s">
        <v>7564</v>
      </c>
      <c r="D4635" s="19">
        <v>377308</v>
      </c>
      <c r="E4635" s="19">
        <v>4595714</v>
      </c>
      <c r="F4635" s="19">
        <v>4</v>
      </c>
      <c r="G4635" s="36">
        <v>45629</v>
      </c>
      <c r="H4635" s="19">
        <v>0</v>
      </c>
      <c r="I4635" s="19">
        <v>0</v>
      </c>
      <c r="J4635" s="19">
        <v>-3</v>
      </c>
      <c r="K4635" s="19" t="s">
        <v>185</v>
      </c>
      <c r="L4635" s="19">
        <v>1</v>
      </c>
      <c r="O4635" s="19">
        <v>4757</v>
      </c>
      <c r="P4635" s="229">
        <v>45629.384039351855</v>
      </c>
      <c r="Q4635" s="19">
        <v>4.7569999999999997</v>
      </c>
      <c r="R4635" s="19" t="s">
        <v>43</v>
      </c>
      <c r="S4635" s="62" t="s">
        <v>53</v>
      </c>
    </row>
    <row r="4636" spans="1:19" x14ac:dyDescent="0.25">
      <c r="A4636" s="62" t="s">
        <v>53</v>
      </c>
      <c r="B4636" s="19">
        <v>25400916</v>
      </c>
      <c r="C4636" s="19" t="s">
        <v>7564</v>
      </c>
      <c r="D4636" s="19">
        <v>377308</v>
      </c>
      <c r="E4636" s="19">
        <v>4595714</v>
      </c>
      <c r="F4636" s="19">
        <v>5</v>
      </c>
      <c r="G4636" s="36">
        <v>45629</v>
      </c>
      <c r="H4636" s="19">
        <v>1</v>
      </c>
      <c r="I4636" s="19">
        <v>0</v>
      </c>
      <c r="J4636" s="19">
        <v>0</v>
      </c>
      <c r="L4636" s="19">
        <v>1</v>
      </c>
      <c r="M4636" s="19">
        <v>4010427</v>
      </c>
      <c r="N4636" s="19" t="s">
        <v>215</v>
      </c>
      <c r="O4636" s="19">
        <v>136700</v>
      </c>
      <c r="P4636" s="229">
        <v>45629.385625000003</v>
      </c>
      <c r="Q4636" s="19">
        <v>136.69999999999999</v>
      </c>
      <c r="R4636" s="19" t="s">
        <v>43</v>
      </c>
      <c r="S4636" s="62" t="s">
        <v>53</v>
      </c>
    </row>
    <row r="4637" spans="1:19" x14ac:dyDescent="0.25">
      <c r="A4637" s="62" t="s">
        <v>53</v>
      </c>
      <c r="B4637" s="19">
        <v>25400916</v>
      </c>
      <c r="C4637" s="19" t="s">
        <v>7564</v>
      </c>
      <c r="D4637" s="19">
        <v>377308</v>
      </c>
      <c r="E4637" s="19">
        <v>4595714</v>
      </c>
      <c r="F4637" s="19">
        <v>6</v>
      </c>
      <c r="G4637" s="36">
        <v>45629</v>
      </c>
      <c r="H4637" s="19">
        <v>0</v>
      </c>
      <c r="I4637" s="19">
        <v>0</v>
      </c>
      <c r="J4637" s="19">
        <v>1938</v>
      </c>
      <c r="K4637" s="19" t="s">
        <v>163</v>
      </c>
      <c r="L4637" s="19">
        <v>1</v>
      </c>
      <c r="M4637" s="19">
        <v>4010427</v>
      </c>
      <c r="N4637" s="19" t="s">
        <v>215</v>
      </c>
      <c r="O4637" s="19">
        <v>330670</v>
      </c>
      <c r="P4637" s="229">
        <v>45629.389444444445</v>
      </c>
      <c r="Q4637" s="19">
        <v>330.67</v>
      </c>
      <c r="R4637" s="19" t="s">
        <v>43</v>
      </c>
      <c r="S4637" s="62" t="s">
        <v>53</v>
      </c>
    </row>
    <row r="4638" spans="1:19" x14ac:dyDescent="0.25">
      <c r="A4638" s="62" t="s">
        <v>53</v>
      </c>
      <c r="B4638" s="19">
        <v>25400916</v>
      </c>
      <c r="C4638" s="19" t="s">
        <v>7564</v>
      </c>
      <c r="D4638" s="19">
        <v>377308</v>
      </c>
      <c r="E4638" s="19">
        <v>4595714</v>
      </c>
      <c r="F4638" s="19">
        <v>7</v>
      </c>
      <c r="G4638" s="36">
        <v>45629</v>
      </c>
      <c r="H4638" s="19">
        <v>0</v>
      </c>
      <c r="I4638" s="19">
        <v>1</v>
      </c>
      <c r="J4638" s="19">
        <v>0</v>
      </c>
      <c r="L4638" s="19">
        <v>1</v>
      </c>
      <c r="O4638" s="19">
        <v>3173433</v>
      </c>
      <c r="P4638" s="229">
        <v>45629.426180555558</v>
      </c>
      <c r="Q4638" s="19">
        <v>3173.433</v>
      </c>
      <c r="R4638" s="19" t="s">
        <v>43</v>
      </c>
      <c r="S4638" s="62" t="s">
        <v>53</v>
      </c>
    </row>
    <row r="4639" spans="1:19" x14ac:dyDescent="0.25">
      <c r="A4639" s="62" t="s">
        <v>53</v>
      </c>
      <c r="B4639" s="19">
        <v>25400916</v>
      </c>
      <c r="C4639" s="19" t="s">
        <v>7564</v>
      </c>
      <c r="D4639" s="19">
        <v>377308</v>
      </c>
      <c r="E4639" s="19">
        <v>4595714</v>
      </c>
      <c r="F4639" s="19">
        <v>8</v>
      </c>
      <c r="G4639" s="36">
        <v>45629</v>
      </c>
      <c r="H4639" s="19">
        <v>1</v>
      </c>
      <c r="I4639" s="19">
        <v>0</v>
      </c>
      <c r="J4639" s="19">
        <v>0</v>
      </c>
      <c r="L4639" s="19">
        <v>1</v>
      </c>
      <c r="M4639" s="19">
        <v>431941</v>
      </c>
      <c r="N4639" s="19" t="s">
        <v>214</v>
      </c>
      <c r="O4639" s="19">
        <v>30080</v>
      </c>
      <c r="P4639" s="229">
        <v>45629.426527777781</v>
      </c>
      <c r="Q4639" s="19">
        <v>30.08</v>
      </c>
      <c r="R4639" s="19" t="s">
        <v>43</v>
      </c>
      <c r="S4639" s="62" t="s">
        <v>53</v>
      </c>
    </row>
    <row r="4640" spans="1:19" x14ac:dyDescent="0.25">
      <c r="A4640" s="62" t="s">
        <v>53</v>
      </c>
      <c r="B4640" s="19">
        <v>25400916</v>
      </c>
      <c r="C4640" s="19" t="s">
        <v>7564</v>
      </c>
      <c r="D4640" s="19">
        <v>377308</v>
      </c>
      <c r="E4640" s="19">
        <v>4595714</v>
      </c>
      <c r="F4640" s="19">
        <v>9</v>
      </c>
      <c r="G4640" s="36">
        <v>45629</v>
      </c>
      <c r="H4640" s="19">
        <v>0</v>
      </c>
      <c r="I4640" s="19">
        <v>0</v>
      </c>
      <c r="J4640" s="19">
        <v>-1</v>
      </c>
      <c r="K4640" s="19" t="s">
        <v>119</v>
      </c>
      <c r="L4640" s="19">
        <v>1</v>
      </c>
      <c r="O4640" s="19">
        <v>594954</v>
      </c>
      <c r="P4640" s="229">
        <v>45629.43341435185</v>
      </c>
      <c r="Q4640" s="19">
        <v>594.95399999999995</v>
      </c>
      <c r="R4640" s="19" t="s">
        <v>43</v>
      </c>
      <c r="S4640" s="62" t="s">
        <v>53</v>
      </c>
    </row>
    <row r="4641" spans="1:19" x14ac:dyDescent="0.25">
      <c r="A4641" s="62" t="s">
        <v>53</v>
      </c>
      <c r="B4641" s="19">
        <v>25400916</v>
      </c>
      <c r="C4641" s="19" t="s">
        <v>7564</v>
      </c>
      <c r="D4641" s="19">
        <v>377308</v>
      </c>
      <c r="E4641" s="19">
        <v>4595714</v>
      </c>
      <c r="F4641" s="19">
        <v>10</v>
      </c>
      <c r="G4641" s="36">
        <v>45629</v>
      </c>
      <c r="H4641" s="19">
        <v>0</v>
      </c>
      <c r="I4641" s="19">
        <v>1</v>
      </c>
      <c r="J4641" s="19">
        <v>0</v>
      </c>
      <c r="L4641" s="19">
        <v>1</v>
      </c>
      <c r="O4641" s="19">
        <v>1410596</v>
      </c>
      <c r="P4641" s="229">
        <v>45629.449733796297</v>
      </c>
      <c r="Q4641" s="19">
        <v>1410.596</v>
      </c>
      <c r="R4641" s="19" t="s">
        <v>43</v>
      </c>
      <c r="S4641" s="62" t="s">
        <v>53</v>
      </c>
    </row>
    <row r="4642" spans="1:19" x14ac:dyDescent="0.25">
      <c r="A4642" s="62" t="s">
        <v>53</v>
      </c>
      <c r="B4642" s="19">
        <v>25400916</v>
      </c>
      <c r="C4642" s="19" t="s">
        <v>7564</v>
      </c>
      <c r="D4642" s="19">
        <v>377308</v>
      </c>
      <c r="E4642" s="19">
        <v>4595714</v>
      </c>
      <c r="F4642" s="19">
        <v>11</v>
      </c>
      <c r="G4642" s="36">
        <v>45629</v>
      </c>
      <c r="H4642" s="19">
        <v>0</v>
      </c>
      <c r="I4642" s="19">
        <v>0</v>
      </c>
      <c r="J4642" s="19">
        <v>1934</v>
      </c>
      <c r="K4642" s="19" t="s">
        <v>160</v>
      </c>
      <c r="L4642" s="19">
        <v>1</v>
      </c>
      <c r="O4642" s="19">
        <v>910960</v>
      </c>
      <c r="P4642" s="229">
        <v>45629.460277777776</v>
      </c>
      <c r="Q4642" s="19">
        <v>910.96</v>
      </c>
      <c r="R4642" s="19" t="s">
        <v>43</v>
      </c>
      <c r="S4642" s="62" t="s">
        <v>53</v>
      </c>
    </row>
    <row r="4643" spans="1:19" x14ac:dyDescent="0.25">
      <c r="A4643" s="62" t="s">
        <v>53</v>
      </c>
      <c r="B4643" s="19">
        <v>25400916</v>
      </c>
      <c r="C4643" s="19" t="s">
        <v>7564</v>
      </c>
      <c r="D4643" s="19">
        <v>377308</v>
      </c>
      <c r="E4643" s="19">
        <v>4595714</v>
      </c>
      <c r="F4643" s="19">
        <v>12</v>
      </c>
      <c r="G4643" s="36">
        <v>45629</v>
      </c>
      <c r="H4643" s="19">
        <v>0</v>
      </c>
      <c r="I4643" s="19">
        <v>1</v>
      </c>
      <c r="J4643" s="19">
        <v>0</v>
      </c>
      <c r="L4643" s="19">
        <v>1</v>
      </c>
      <c r="O4643" s="19">
        <v>805824</v>
      </c>
      <c r="P4643" s="229">
        <v>45629.469606481478</v>
      </c>
      <c r="Q4643" s="19">
        <v>805.82399999999996</v>
      </c>
      <c r="R4643" s="19" t="s">
        <v>43</v>
      </c>
      <c r="S4643" s="62" t="s">
        <v>53</v>
      </c>
    </row>
    <row r="4644" spans="1:19" x14ac:dyDescent="0.25">
      <c r="A4644" s="62" t="s">
        <v>53</v>
      </c>
      <c r="B4644" s="19">
        <v>25400916</v>
      </c>
      <c r="C4644" s="19" t="s">
        <v>7564</v>
      </c>
      <c r="D4644" s="19">
        <v>377308</v>
      </c>
      <c r="E4644" s="19">
        <v>4595714</v>
      </c>
      <c r="F4644" s="19">
        <v>13</v>
      </c>
      <c r="G4644" s="36">
        <v>45629</v>
      </c>
      <c r="H4644" s="19">
        <v>1</v>
      </c>
      <c r="I4644" s="19">
        <v>0</v>
      </c>
      <c r="J4644" s="19">
        <v>0</v>
      </c>
      <c r="L4644" s="19">
        <v>1</v>
      </c>
      <c r="M4644" s="19">
        <v>431941</v>
      </c>
      <c r="N4644" s="19" t="s">
        <v>214</v>
      </c>
      <c r="O4644" s="19">
        <v>1263976</v>
      </c>
      <c r="P4644" s="229">
        <v>45629.484236111108</v>
      </c>
      <c r="Q4644" s="19">
        <v>1263.9760000000001</v>
      </c>
      <c r="R4644" s="19" t="s">
        <v>43</v>
      </c>
      <c r="S4644" s="62" t="s">
        <v>53</v>
      </c>
    </row>
    <row r="4645" spans="1:19" x14ac:dyDescent="0.25">
      <c r="A4645" s="62" t="s">
        <v>53</v>
      </c>
      <c r="B4645" s="19">
        <v>25400916</v>
      </c>
      <c r="C4645" s="19" t="s">
        <v>7564</v>
      </c>
      <c r="D4645" s="19">
        <v>377308</v>
      </c>
      <c r="E4645" s="19">
        <v>4595714</v>
      </c>
      <c r="F4645" s="19">
        <v>14</v>
      </c>
      <c r="G4645" s="36">
        <v>45629</v>
      </c>
      <c r="H4645" s="19">
        <v>0</v>
      </c>
      <c r="I4645" s="19">
        <v>0</v>
      </c>
      <c r="J4645" s="19">
        <v>1938</v>
      </c>
      <c r="K4645" s="19" t="s">
        <v>163</v>
      </c>
      <c r="L4645" s="19">
        <v>1</v>
      </c>
      <c r="M4645" s="19">
        <v>431941</v>
      </c>
      <c r="N4645" s="19" t="s">
        <v>214</v>
      </c>
      <c r="O4645" s="19">
        <v>341970</v>
      </c>
      <c r="P4645" s="229">
        <v>45629.488194444442</v>
      </c>
      <c r="Q4645" s="19">
        <v>341.97</v>
      </c>
      <c r="R4645" s="19" t="s">
        <v>43</v>
      </c>
      <c r="S4645" s="62" t="s">
        <v>53</v>
      </c>
    </row>
    <row r="4646" spans="1:19" x14ac:dyDescent="0.25">
      <c r="A4646" s="62" t="s">
        <v>53</v>
      </c>
      <c r="B4646" s="19">
        <v>25400916</v>
      </c>
      <c r="C4646" s="19" t="s">
        <v>7564</v>
      </c>
      <c r="D4646" s="19">
        <v>377308</v>
      </c>
      <c r="E4646" s="19">
        <v>4595714</v>
      </c>
      <c r="F4646" s="19">
        <v>15</v>
      </c>
      <c r="G4646" s="36">
        <v>45629</v>
      </c>
      <c r="H4646" s="19">
        <v>0</v>
      </c>
      <c r="I4646" s="19">
        <v>1</v>
      </c>
      <c r="J4646" s="19">
        <v>0</v>
      </c>
      <c r="L4646" s="19">
        <v>1</v>
      </c>
      <c r="O4646" s="19">
        <v>1843857</v>
      </c>
      <c r="P4646" s="229">
        <v>45629.50953703704</v>
      </c>
      <c r="Q4646" s="19">
        <v>1843.857</v>
      </c>
      <c r="R4646" s="19" t="s">
        <v>43</v>
      </c>
      <c r="S4646" s="62" t="s">
        <v>53</v>
      </c>
    </row>
    <row r="4647" spans="1:19" x14ac:dyDescent="0.25">
      <c r="A4647" s="62" t="s">
        <v>53</v>
      </c>
      <c r="B4647" s="19">
        <v>25400916</v>
      </c>
      <c r="C4647" s="19" t="s">
        <v>7564</v>
      </c>
      <c r="D4647" s="19">
        <v>377308</v>
      </c>
      <c r="E4647" s="19">
        <v>4595714</v>
      </c>
      <c r="F4647" s="19">
        <v>16</v>
      </c>
      <c r="G4647" s="36">
        <v>45629</v>
      </c>
      <c r="H4647" s="19">
        <v>1</v>
      </c>
      <c r="I4647" s="19">
        <v>0</v>
      </c>
      <c r="J4647" s="19">
        <v>0</v>
      </c>
      <c r="L4647" s="19">
        <v>1</v>
      </c>
      <c r="M4647" s="19">
        <v>431941</v>
      </c>
      <c r="N4647" s="19" t="s">
        <v>214</v>
      </c>
      <c r="O4647" s="19">
        <v>501077</v>
      </c>
      <c r="P4647" s="229">
        <v>45629.515335648146</v>
      </c>
      <c r="Q4647" s="19">
        <v>501.077</v>
      </c>
      <c r="R4647" s="19" t="s">
        <v>43</v>
      </c>
      <c r="S4647" s="62" t="s">
        <v>53</v>
      </c>
    </row>
    <row r="4648" spans="1:19" x14ac:dyDescent="0.25">
      <c r="A4648" s="62" t="s">
        <v>53</v>
      </c>
      <c r="B4648" s="19">
        <v>25400916</v>
      </c>
      <c r="C4648" s="19" t="s">
        <v>7564</v>
      </c>
      <c r="D4648" s="19">
        <v>377308</v>
      </c>
      <c r="E4648" s="19">
        <v>4595714</v>
      </c>
      <c r="F4648" s="19">
        <v>17</v>
      </c>
      <c r="G4648" s="36">
        <v>45629</v>
      </c>
      <c r="H4648" s="19">
        <v>0</v>
      </c>
      <c r="I4648" s="19">
        <v>0</v>
      </c>
      <c r="J4648" s="19">
        <v>1938</v>
      </c>
      <c r="K4648" s="19" t="s">
        <v>163</v>
      </c>
      <c r="L4648" s="19">
        <v>1</v>
      </c>
      <c r="M4648" s="19">
        <v>431941</v>
      </c>
      <c r="N4648" s="19" t="s">
        <v>214</v>
      </c>
      <c r="O4648" s="19">
        <v>892250</v>
      </c>
      <c r="P4648" s="229">
        <v>45629.525659722225</v>
      </c>
      <c r="Q4648" s="19">
        <v>892.25</v>
      </c>
      <c r="R4648" s="19" t="s">
        <v>43</v>
      </c>
      <c r="S4648" s="62" t="s">
        <v>53</v>
      </c>
    </row>
    <row r="4649" spans="1:19" x14ac:dyDescent="0.25">
      <c r="A4649" s="62" t="s">
        <v>53</v>
      </c>
      <c r="B4649" s="19">
        <v>25400916</v>
      </c>
      <c r="C4649" s="19" t="s">
        <v>7564</v>
      </c>
      <c r="D4649" s="19">
        <v>377308</v>
      </c>
      <c r="E4649" s="19">
        <v>4595714</v>
      </c>
      <c r="F4649" s="19">
        <v>18</v>
      </c>
      <c r="G4649" s="36">
        <v>45629</v>
      </c>
      <c r="H4649" s="19">
        <v>0</v>
      </c>
      <c r="I4649" s="19">
        <v>1</v>
      </c>
      <c r="J4649" s="19">
        <v>0</v>
      </c>
      <c r="L4649" s="19">
        <v>1</v>
      </c>
      <c r="O4649" s="19">
        <v>1723770</v>
      </c>
      <c r="P4649" s="229">
        <v>45629.545613425929</v>
      </c>
      <c r="Q4649" s="19">
        <v>1723.77</v>
      </c>
      <c r="R4649" s="19" t="s">
        <v>43</v>
      </c>
      <c r="S4649" s="62" t="s">
        <v>53</v>
      </c>
    </row>
    <row r="4650" spans="1:19" x14ac:dyDescent="0.25">
      <c r="A4650" s="62" t="s">
        <v>53</v>
      </c>
      <c r="B4650" s="19">
        <v>25400916</v>
      </c>
      <c r="C4650" s="19" t="s">
        <v>7564</v>
      </c>
      <c r="D4650" s="19">
        <v>377308</v>
      </c>
      <c r="E4650" s="19">
        <v>4595714</v>
      </c>
      <c r="F4650" s="19">
        <v>19</v>
      </c>
      <c r="G4650" s="36">
        <v>45629</v>
      </c>
      <c r="H4650" s="19">
        <v>0</v>
      </c>
      <c r="I4650" s="19">
        <v>0</v>
      </c>
      <c r="J4650" s="19">
        <v>-3</v>
      </c>
      <c r="K4650" s="19" t="s">
        <v>185</v>
      </c>
      <c r="L4650" s="19">
        <v>1</v>
      </c>
      <c r="O4650" s="19">
        <v>6816</v>
      </c>
      <c r="P4650" s="229">
        <v>45629.545694444445</v>
      </c>
      <c r="Q4650" s="19">
        <v>6.8159999999999998</v>
      </c>
      <c r="R4650" s="19" t="s">
        <v>43</v>
      </c>
      <c r="S4650" s="62" t="s">
        <v>53</v>
      </c>
    </row>
    <row r="4651" spans="1:19" x14ac:dyDescent="0.25">
      <c r="A4651" s="62" t="s">
        <v>53</v>
      </c>
      <c r="B4651" s="19">
        <v>25400916</v>
      </c>
      <c r="C4651" s="19" t="s">
        <v>7564</v>
      </c>
      <c r="D4651" s="19">
        <v>377308</v>
      </c>
      <c r="E4651" s="19">
        <v>4595714</v>
      </c>
      <c r="F4651" s="19">
        <v>20</v>
      </c>
      <c r="G4651" s="36">
        <v>45629</v>
      </c>
      <c r="H4651" s="19">
        <v>1</v>
      </c>
      <c r="I4651" s="19">
        <v>0</v>
      </c>
      <c r="J4651" s="19">
        <v>0</v>
      </c>
      <c r="L4651" s="19">
        <v>1</v>
      </c>
      <c r="M4651" s="19">
        <v>4010427</v>
      </c>
      <c r="N4651" s="19" t="s">
        <v>215</v>
      </c>
      <c r="O4651" s="19">
        <v>273644</v>
      </c>
      <c r="P4651" s="229">
        <v>45629.548854166664</v>
      </c>
      <c r="Q4651" s="19">
        <v>273.64400000000001</v>
      </c>
      <c r="R4651" s="19" t="s">
        <v>43</v>
      </c>
      <c r="S4651" s="62" t="s">
        <v>53</v>
      </c>
    </row>
    <row r="4652" spans="1:19" x14ac:dyDescent="0.25">
      <c r="A4652" s="62" t="s">
        <v>53</v>
      </c>
      <c r="B4652" s="19">
        <v>25400916</v>
      </c>
      <c r="C4652" s="19" t="s">
        <v>7564</v>
      </c>
      <c r="D4652" s="19">
        <v>377308</v>
      </c>
      <c r="E4652" s="19">
        <v>4595714</v>
      </c>
      <c r="F4652" s="19">
        <v>21</v>
      </c>
      <c r="G4652" s="36">
        <v>45629</v>
      </c>
      <c r="H4652" s="19">
        <v>0</v>
      </c>
      <c r="I4652" s="19">
        <v>0</v>
      </c>
      <c r="J4652" s="19">
        <v>1938</v>
      </c>
      <c r="K4652" s="19" t="s">
        <v>163</v>
      </c>
      <c r="L4652" s="19">
        <v>1</v>
      </c>
      <c r="M4652" s="19">
        <v>4010427</v>
      </c>
      <c r="N4652" s="19" t="s">
        <v>215</v>
      </c>
      <c r="O4652" s="19">
        <v>640823</v>
      </c>
      <c r="P4652" s="229">
        <v>45629.556273148148</v>
      </c>
      <c r="Q4652" s="19">
        <v>640.82299999999998</v>
      </c>
      <c r="R4652" s="19" t="s">
        <v>43</v>
      </c>
      <c r="S4652" s="62" t="s">
        <v>53</v>
      </c>
    </row>
    <row r="4653" spans="1:19" x14ac:dyDescent="0.25">
      <c r="A4653" s="62" t="s">
        <v>53</v>
      </c>
      <c r="B4653" s="19">
        <v>25400916</v>
      </c>
      <c r="C4653" s="19" t="s">
        <v>7564</v>
      </c>
      <c r="D4653" s="19">
        <v>377308</v>
      </c>
      <c r="E4653" s="19">
        <v>4595714</v>
      </c>
      <c r="F4653" s="19">
        <v>22</v>
      </c>
      <c r="G4653" s="36">
        <v>45629</v>
      </c>
      <c r="H4653" s="19">
        <v>0</v>
      </c>
      <c r="I4653" s="19">
        <v>1</v>
      </c>
      <c r="J4653" s="19">
        <v>0</v>
      </c>
      <c r="L4653" s="19">
        <v>1</v>
      </c>
      <c r="O4653" s="19">
        <v>602297</v>
      </c>
      <c r="P4653" s="229">
        <v>45629.563252314816</v>
      </c>
      <c r="Q4653" s="19">
        <v>602.29700000000003</v>
      </c>
      <c r="R4653" s="19" t="s">
        <v>43</v>
      </c>
      <c r="S4653" s="62" t="s">
        <v>53</v>
      </c>
    </row>
    <row r="4654" spans="1:19" x14ac:dyDescent="0.25">
      <c r="A4654" s="62" t="s">
        <v>53</v>
      </c>
      <c r="B4654" s="19">
        <v>25400916</v>
      </c>
      <c r="C4654" s="19" t="s">
        <v>7564</v>
      </c>
      <c r="D4654" s="19">
        <v>377308</v>
      </c>
      <c r="E4654" s="19">
        <v>4595714</v>
      </c>
      <c r="F4654" s="19">
        <v>23</v>
      </c>
      <c r="G4654" s="36">
        <v>45629</v>
      </c>
      <c r="H4654" s="19">
        <v>0</v>
      </c>
      <c r="I4654" s="19">
        <v>0</v>
      </c>
      <c r="J4654" s="19">
        <v>1933</v>
      </c>
      <c r="K4654" s="19" t="s">
        <v>167</v>
      </c>
      <c r="L4654" s="19">
        <v>1</v>
      </c>
      <c r="O4654" s="19">
        <v>3686346</v>
      </c>
      <c r="P4654" s="229">
        <v>45629.605914351851</v>
      </c>
      <c r="Q4654" s="19">
        <v>3686.346</v>
      </c>
      <c r="R4654" s="19" t="s">
        <v>43</v>
      </c>
      <c r="S4654" s="62" t="s">
        <v>53</v>
      </c>
    </row>
    <row r="4655" spans="1:19" x14ac:dyDescent="0.25">
      <c r="A4655" s="62" t="s">
        <v>53</v>
      </c>
      <c r="B4655" s="19">
        <v>25400916</v>
      </c>
      <c r="C4655" s="19" t="s">
        <v>7564</v>
      </c>
      <c r="D4655" s="19">
        <v>377308</v>
      </c>
      <c r="E4655" s="19">
        <v>4595714</v>
      </c>
      <c r="F4655" s="19">
        <v>24</v>
      </c>
      <c r="G4655" s="36">
        <v>45629</v>
      </c>
      <c r="H4655" s="19">
        <v>0</v>
      </c>
      <c r="I4655" s="19">
        <v>1</v>
      </c>
      <c r="J4655" s="19">
        <v>0</v>
      </c>
      <c r="L4655" s="19">
        <v>1</v>
      </c>
      <c r="O4655" s="19">
        <v>246430</v>
      </c>
      <c r="P4655" s="229">
        <v>45629.608761574076</v>
      </c>
      <c r="Q4655" s="19">
        <v>246.43</v>
      </c>
      <c r="R4655" s="19" t="s">
        <v>43</v>
      </c>
      <c r="S4655" s="62" t="s">
        <v>53</v>
      </c>
    </row>
    <row r="4656" spans="1:19" x14ac:dyDescent="0.25">
      <c r="A4656" s="62" t="s">
        <v>53</v>
      </c>
      <c r="B4656" s="19">
        <v>25400916</v>
      </c>
      <c r="C4656" s="19" t="s">
        <v>7564</v>
      </c>
      <c r="D4656" s="19">
        <v>377308</v>
      </c>
      <c r="E4656" s="19">
        <v>4595714</v>
      </c>
      <c r="F4656" s="19">
        <v>25</v>
      </c>
      <c r="G4656" s="36">
        <v>45629</v>
      </c>
      <c r="H4656" s="19">
        <v>0</v>
      </c>
      <c r="I4656" s="19">
        <v>0</v>
      </c>
      <c r="J4656" s="19">
        <v>1931</v>
      </c>
      <c r="K4656" s="19" t="s">
        <v>168</v>
      </c>
      <c r="L4656" s="19">
        <v>1</v>
      </c>
      <c r="O4656" s="19">
        <v>123074</v>
      </c>
      <c r="P4656" s="229">
        <v>45629.610185185185</v>
      </c>
      <c r="Q4656" s="19">
        <v>123.074</v>
      </c>
      <c r="R4656" s="19" t="s">
        <v>43</v>
      </c>
      <c r="S4656" s="62" t="s">
        <v>53</v>
      </c>
    </row>
    <row r="4657" spans="1:19" x14ac:dyDescent="0.25">
      <c r="A4657" s="62" t="s">
        <v>53</v>
      </c>
      <c r="B4657" s="19">
        <v>25400916</v>
      </c>
      <c r="C4657" s="19" t="s">
        <v>7564</v>
      </c>
      <c r="D4657" s="19">
        <v>377308</v>
      </c>
      <c r="E4657" s="19">
        <v>4595714</v>
      </c>
      <c r="F4657" s="19">
        <v>26</v>
      </c>
      <c r="G4657" s="36">
        <v>45629</v>
      </c>
      <c r="H4657" s="19">
        <v>0</v>
      </c>
      <c r="I4657" s="19">
        <v>1</v>
      </c>
      <c r="J4657" s="19">
        <v>0</v>
      </c>
      <c r="L4657" s="19">
        <v>1</v>
      </c>
      <c r="O4657" s="19">
        <v>1282666</v>
      </c>
      <c r="P4657" s="229">
        <v>45629.625034722223</v>
      </c>
      <c r="Q4657" s="19">
        <v>1282.6659999999999</v>
      </c>
      <c r="R4657" s="19" t="s">
        <v>43</v>
      </c>
      <c r="S4657" s="62" t="s">
        <v>53</v>
      </c>
    </row>
    <row r="4658" spans="1:19" x14ac:dyDescent="0.25">
      <c r="A4658" s="62" t="s">
        <v>53</v>
      </c>
      <c r="B4658" s="19">
        <v>25400916</v>
      </c>
      <c r="C4658" s="19" t="s">
        <v>7564</v>
      </c>
      <c r="D4658" s="19">
        <v>377308</v>
      </c>
      <c r="E4658" s="19">
        <v>4595714</v>
      </c>
      <c r="F4658" s="19">
        <v>27</v>
      </c>
      <c r="G4658" s="36">
        <v>45629</v>
      </c>
      <c r="H4658" s="19">
        <v>1</v>
      </c>
      <c r="I4658" s="19">
        <v>0</v>
      </c>
      <c r="J4658" s="19">
        <v>0</v>
      </c>
      <c r="L4658" s="19">
        <v>1</v>
      </c>
      <c r="M4658" s="19">
        <v>431941</v>
      </c>
      <c r="N4658" s="19" t="s">
        <v>214</v>
      </c>
      <c r="O4658" s="19">
        <v>1074564</v>
      </c>
      <c r="P4658" s="229">
        <v>45629.637476851851</v>
      </c>
      <c r="Q4658" s="19">
        <v>1074.5640000000001</v>
      </c>
      <c r="R4658" s="19" t="s">
        <v>43</v>
      </c>
      <c r="S4658" s="62" t="s">
        <v>53</v>
      </c>
    </row>
    <row r="4659" spans="1:19" x14ac:dyDescent="0.25">
      <c r="A4659" s="62" t="s">
        <v>53</v>
      </c>
      <c r="B4659" s="19">
        <v>25400916</v>
      </c>
      <c r="C4659" s="19" t="s">
        <v>7564</v>
      </c>
      <c r="D4659" s="19">
        <v>377308</v>
      </c>
      <c r="E4659" s="19">
        <v>4595714</v>
      </c>
      <c r="F4659" s="19">
        <v>28</v>
      </c>
      <c r="G4659" s="36">
        <v>45629</v>
      </c>
      <c r="H4659" s="19">
        <v>0</v>
      </c>
      <c r="I4659" s="19">
        <v>0</v>
      </c>
      <c r="J4659" s="19">
        <v>1938</v>
      </c>
      <c r="K4659" s="19" t="s">
        <v>163</v>
      </c>
      <c r="L4659" s="19">
        <v>1</v>
      </c>
      <c r="M4659" s="19">
        <v>431941</v>
      </c>
      <c r="N4659" s="19" t="s">
        <v>214</v>
      </c>
      <c r="O4659" s="19">
        <v>336770</v>
      </c>
      <c r="P4659" s="229">
        <v>45629.641365740739</v>
      </c>
      <c r="Q4659" s="19">
        <v>336.77</v>
      </c>
      <c r="R4659" s="19" t="s">
        <v>43</v>
      </c>
      <c r="S4659" s="62" t="s">
        <v>53</v>
      </c>
    </row>
    <row r="4660" spans="1:19" x14ac:dyDescent="0.25">
      <c r="A4660" s="62" t="s">
        <v>53</v>
      </c>
      <c r="B4660" s="19">
        <v>25400916</v>
      </c>
      <c r="C4660" s="19" t="s">
        <v>7564</v>
      </c>
      <c r="D4660" s="19">
        <v>377308</v>
      </c>
      <c r="E4660" s="19">
        <v>4595714</v>
      </c>
      <c r="F4660" s="19">
        <v>29</v>
      </c>
      <c r="G4660" s="36">
        <v>45629</v>
      </c>
      <c r="H4660" s="19">
        <v>0</v>
      </c>
      <c r="I4660" s="19">
        <v>1</v>
      </c>
      <c r="J4660" s="19">
        <v>0</v>
      </c>
      <c r="L4660" s="19">
        <v>1</v>
      </c>
      <c r="O4660" s="19">
        <v>2125123</v>
      </c>
      <c r="P4660" s="229">
        <v>45629.665972222225</v>
      </c>
      <c r="Q4660" s="19">
        <v>2125.123</v>
      </c>
      <c r="R4660" s="19" t="s">
        <v>43</v>
      </c>
      <c r="S4660" s="62" t="s">
        <v>53</v>
      </c>
    </row>
    <row r="4661" spans="1:19" x14ac:dyDescent="0.25">
      <c r="A4661" s="62" t="s">
        <v>53</v>
      </c>
      <c r="B4661" s="19">
        <v>25400916</v>
      </c>
      <c r="C4661" s="19" t="s">
        <v>7564</v>
      </c>
      <c r="D4661" s="19">
        <v>377308</v>
      </c>
      <c r="E4661" s="19">
        <v>4595714</v>
      </c>
      <c r="F4661" s="19">
        <v>30</v>
      </c>
      <c r="G4661" s="36">
        <v>45629</v>
      </c>
      <c r="H4661" s="19">
        <v>0</v>
      </c>
      <c r="I4661" s="19">
        <v>0</v>
      </c>
      <c r="J4661" s="19">
        <v>-3</v>
      </c>
      <c r="K4661" s="19" t="s">
        <v>185</v>
      </c>
      <c r="L4661" s="19">
        <v>1</v>
      </c>
      <c r="O4661" s="19">
        <v>427</v>
      </c>
      <c r="P4661" s="229">
        <v>45629.665972222225</v>
      </c>
      <c r="Q4661" s="19">
        <v>0.42699999999999999</v>
      </c>
      <c r="R4661" s="19" t="s">
        <v>43</v>
      </c>
      <c r="S4661" s="62" t="s">
        <v>53</v>
      </c>
    </row>
    <row r="4662" spans="1:19" x14ac:dyDescent="0.25">
      <c r="A4662" s="62" t="s">
        <v>53</v>
      </c>
      <c r="B4662" s="19">
        <v>25400916</v>
      </c>
      <c r="C4662" s="19" t="s">
        <v>7564</v>
      </c>
      <c r="D4662" s="19">
        <v>377308</v>
      </c>
      <c r="E4662" s="19">
        <v>4595714</v>
      </c>
      <c r="F4662" s="19">
        <v>31</v>
      </c>
      <c r="G4662" s="36">
        <v>45629</v>
      </c>
      <c r="H4662" s="19">
        <v>0</v>
      </c>
      <c r="I4662" s="19">
        <v>1</v>
      </c>
      <c r="J4662" s="19">
        <v>0</v>
      </c>
      <c r="L4662" s="19">
        <v>1</v>
      </c>
      <c r="O4662" s="19">
        <v>1664796</v>
      </c>
      <c r="P4662" s="229">
        <v>45629.685243055559</v>
      </c>
      <c r="Q4662" s="19">
        <v>1664.796</v>
      </c>
      <c r="R4662" s="19" t="s">
        <v>43</v>
      </c>
      <c r="S4662" s="62" t="s">
        <v>53</v>
      </c>
    </row>
    <row r="4663" spans="1:19" x14ac:dyDescent="0.25">
      <c r="A4663" s="62" t="s">
        <v>53</v>
      </c>
      <c r="B4663" s="19">
        <v>25400916</v>
      </c>
      <c r="C4663" s="19" t="s">
        <v>7564</v>
      </c>
      <c r="D4663" s="19">
        <v>377308</v>
      </c>
      <c r="E4663" s="19">
        <v>4595714</v>
      </c>
      <c r="F4663" s="19">
        <v>32</v>
      </c>
      <c r="G4663" s="36">
        <v>45629</v>
      </c>
      <c r="H4663" s="19">
        <v>0</v>
      </c>
      <c r="I4663" s="19">
        <v>0</v>
      </c>
      <c r="J4663" s="19">
        <v>-3</v>
      </c>
      <c r="K4663" s="19" t="s">
        <v>185</v>
      </c>
      <c r="L4663" s="19">
        <v>1</v>
      </c>
      <c r="O4663" s="19">
        <v>5447</v>
      </c>
      <c r="P4663" s="229">
        <v>45629.685300925928</v>
      </c>
      <c r="Q4663" s="19">
        <v>5.4470000000000001</v>
      </c>
      <c r="R4663" s="19" t="s">
        <v>43</v>
      </c>
      <c r="S4663" s="62" t="s">
        <v>53</v>
      </c>
    </row>
    <row r="4664" spans="1:19" x14ac:dyDescent="0.25">
      <c r="A4664" s="62" t="s">
        <v>53</v>
      </c>
      <c r="B4664" s="19">
        <v>25400916</v>
      </c>
      <c r="C4664" s="19" t="s">
        <v>7564</v>
      </c>
      <c r="D4664" s="19">
        <v>377308</v>
      </c>
      <c r="E4664" s="19">
        <v>4595714</v>
      </c>
      <c r="F4664" s="19">
        <v>33</v>
      </c>
      <c r="G4664" s="36">
        <v>45629</v>
      </c>
      <c r="H4664" s="19">
        <v>1</v>
      </c>
      <c r="I4664" s="19">
        <v>0</v>
      </c>
      <c r="J4664" s="19">
        <v>0</v>
      </c>
      <c r="L4664" s="19">
        <v>1</v>
      </c>
      <c r="M4664" s="19">
        <v>4010427</v>
      </c>
      <c r="N4664" s="19" t="s">
        <v>215</v>
      </c>
      <c r="O4664" s="19">
        <v>175333</v>
      </c>
      <c r="P4664" s="229">
        <v>45629.687337962961</v>
      </c>
      <c r="Q4664" s="19">
        <v>175.333</v>
      </c>
      <c r="R4664" s="19" t="s">
        <v>43</v>
      </c>
      <c r="S4664" s="62" t="s">
        <v>53</v>
      </c>
    </row>
    <row r="4665" spans="1:19" x14ac:dyDescent="0.25">
      <c r="A4665" s="62" t="s">
        <v>53</v>
      </c>
      <c r="B4665" s="19">
        <v>25400916</v>
      </c>
      <c r="C4665" s="19" t="s">
        <v>7564</v>
      </c>
      <c r="D4665" s="19">
        <v>377308</v>
      </c>
      <c r="E4665" s="19">
        <v>4595714</v>
      </c>
      <c r="F4665" s="19">
        <v>34</v>
      </c>
      <c r="G4665" s="36">
        <v>45629</v>
      </c>
      <c r="H4665" s="19">
        <v>0</v>
      </c>
      <c r="I4665" s="19">
        <v>0</v>
      </c>
      <c r="J4665" s="19">
        <v>1938</v>
      </c>
      <c r="K4665" s="19" t="s">
        <v>163</v>
      </c>
      <c r="L4665" s="19">
        <v>1</v>
      </c>
      <c r="M4665" s="19">
        <v>4010427</v>
      </c>
      <c r="N4665" s="19" t="s">
        <v>215</v>
      </c>
      <c r="O4665" s="19">
        <v>176404</v>
      </c>
      <c r="P4665" s="229">
        <v>45629.689375000002</v>
      </c>
      <c r="Q4665" s="19">
        <v>176.404</v>
      </c>
      <c r="R4665" s="19" t="s">
        <v>43</v>
      </c>
      <c r="S4665" s="62" t="s">
        <v>53</v>
      </c>
    </row>
    <row r="4666" spans="1:19" x14ac:dyDescent="0.25">
      <c r="A4666" s="62" t="s">
        <v>53</v>
      </c>
      <c r="B4666" s="19">
        <v>25400916</v>
      </c>
      <c r="C4666" s="19" t="s">
        <v>7564</v>
      </c>
      <c r="D4666" s="19">
        <v>377308</v>
      </c>
      <c r="E4666" s="19">
        <v>4595714</v>
      </c>
      <c r="F4666" s="19">
        <v>35</v>
      </c>
      <c r="G4666" s="36">
        <v>45629</v>
      </c>
      <c r="H4666" s="19">
        <v>0</v>
      </c>
      <c r="I4666" s="19">
        <v>1</v>
      </c>
      <c r="J4666" s="19">
        <v>0</v>
      </c>
      <c r="L4666" s="19">
        <v>1</v>
      </c>
      <c r="O4666" s="19">
        <v>899310</v>
      </c>
      <c r="P4666" s="229">
        <v>45629.699780092589</v>
      </c>
      <c r="Q4666" s="19">
        <v>899.31</v>
      </c>
      <c r="R4666" s="19" t="s">
        <v>43</v>
      </c>
      <c r="S4666" s="62" t="s">
        <v>53</v>
      </c>
    </row>
    <row r="4667" spans="1:19" x14ac:dyDescent="0.25">
      <c r="A4667" s="62" t="s">
        <v>53</v>
      </c>
      <c r="B4667" s="19">
        <v>25400916</v>
      </c>
      <c r="C4667" s="19" t="s">
        <v>7564</v>
      </c>
      <c r="D4667" s="19">
        <v>377308</v>
      </c>
      <c r="E4667" s="19">
        <v>4595714</v>
      </c>
      <c r="F4667" s="19">
        <v>36</v>
      </c>
      <c r="G4667" s="36">
        <v>45629</v>
      </c>
      <c r="H4667" s="19">
        <v>0</v>
      </c>
      <c r="I4667" s="19">
        <v>0</v>
      </c>
      <c r="J4667" s="19">
        <v>1934</v>
      </c>
      <c r="K4667" s="19" t="s">
        <v>160</v>
      </c>
      <c r="L4667" s="19">
        <v>1</v>
      </c>
      <c r="O4667" s="19">
        <v>924296</v>
      </c>
      <c r="P4667" s="229">
        <v>45629.710486111115</v>
      </c>
      <c r="Q4667" s="19">
        <v>924.29600000000005</v>
      </c>
      <c r="R4667" s="19" t="s">
        <v>43</v>
      </c>
      <c r="S4667" s="62" t="s">
        <v>53</v>
      </c>
    </row>
    <row r="4668" spans="1:19" x14ac:dyDescent="0.25">
      <c r="A4668" s="62" t="s">
        <v>53</v>
      </c>
      <c r="B4668" s="19">
        <v>25400916</v>
      </c>
      <c r="C4668" s="19" t="s">
        <v>7564</v>
      </c>
      <c r="D4668" s="19">
        <v>377308</v>
      </c>
      <c r="E4668" s="19">
        <v>4595714</v>
      </c>
      <c r="F4668" s="19">
        <v>37</v>
      </c>
      <c r="G4668" s="36">
        <v>45629</v>
      </c>
      <c r="H4668" s="19">
        <v>0</v>
      </c>
      <c r="I4668" s="19">
        <v>1</v>
      </c>
      <c r="J4668" s="19">
        <v>0</v>
      </c>
      <c r="L4668" s="19">
        <v>1</v>
      </c>
      <c r="O4668" s="19">
        <v>1621030</v>
      </c>
      <c r="P4668" s="229">
        <v>45629.729247685187</v>
      </c>
      <c r="Q4668" s="19">
        <v>1621.03</v>
      </c>
      <c r="R4668" s="19" t="s">
        <v>43</v>
      </c>
      <c r="S4668" s="62" t="s">
        <v>53</v>
      </c>
    </row>
    <row r="4669" spans="1:19" x14ac:dyDescent="0.25">
      <c r="A4669" s="62" t="s">
        <v>53</v>
      </c>
      <c r="B4669" s="19">
        <v>25400916</v>
      </c>
      <c r="C4669" s="19" t="s">
        <v>7564</v>
      </c>
      <c r="D4669" s="19">
        <v>377308</v>
      </c>
      <c r="E4669" s="19">
        <v>4595714</v>
      </c>
      <c r="F4669" s="19">
        <v>38</v>
      </c>
      <c r="G4669" s="36">
        <v>45629</v>
      </c>
      <c r="H4669" s="19">
        <v>0</v>
      </c>
      <c r="I4669" s="19">
        <v>0</v>
      </c>
      <c r="J4669" s="19">
        <v>0</v>
      </c>
      <c r="L4669" s="19">
        <v>2</v>
      </c>
      <c r="O4669" s="19">
        <v>0</v>
      </c>
      <c r="P4669" s="229">
        <v>45629.729247685187</v>
      </c>
      <c r="Q4669" s="19">
        <v>0</v>
      </c>
      <c r="R4669" s="19" t="s">
        <v>43</v>
      </c>
      <c r="S4669" s="62" t="s">
        <v>53</v>
      </c>
    </row>
    <row r="4670" spans="1:19" x14ac:dyDescent="0.25">
      <c r="A4670" s="62" t="s">
        <v>71</v>
      </c>
      <c r="B4670" s="19">
        <v>20755385</v>
      </c>
      <c r="C4670" s="19" t="s">
        <v>72</v>
      </c>
      <c r="D4670" s="19">
        <v>377301</v>
      </c>
      <c r="E4670" s="19">
        <v>4595714</v>
      </c>
      <c r="F4670" s="19">
        <v>1</v>
      </c>
      <c r="G4670" s="36">
        <v>45629</v>
      </c>
      <c r="H4670" s="19">
        <v>0</v>
      </c>
      <c r="I4670" s="19">
        <v>0</v>
      </c>
      <c r="J4670" s="19">
        <v>0</v>
      </c>
      <c r="L4670" s="19">
        <v>0</v>
      </c>
      <c r="O4670" s="19">
        <v>3</v>
      </c>
      <c r="P4670" s="229">
        <v>45629.148541666669</v>
      </c>
      <c r="Q4670" s="19">
        <v>3.0000000000000001E-3</v>
      </c>
      <c r="R4670" s="19" t="s">
        <v>52</v>
      </c>
      <c r="S4670" s="62" t="s">
        <v>71</v>
      </c>
    </row>
    <row r="4671" spans="1:19" x14ac:dyDescent="0.25">
      <c r="A4671" s="62" t="s">
        <v>71</v>
      </c>
      <c r="B4671" s="19">
        <v>20755385</v>
      </c>
      <c r="C4671" s="19" t="s">
        <v>72</v>
      </c>
      <c r="D4671" s="19">
        <v>377301</v>
      </c>
      <c r="E4671" s="19">
        <v>4595714</v>
      </c>
      <c r="F4671" s="19">
        <v>2</v>
      </c>
      <c r="G4671" s="36">
        <v>45629</v>
      </c>
      <c r="H4671" s="19">
        <v>0</v>
      </c>
      <c r="I4671" s="19">
        <v>0</v>
      </c>
      <c r="J4671" s="19">
        <v>0</v>
      </c>
      <c r="L4671" s="19">
        <v>1</v>
      </c>
      <c r="O4671" s="19">
        <v>12127</v>
      </c>
      <c r="P4671" s="229">
        <v>45629.148680555554</v>
      </c>
      <c r="Q4671" s="19">
        <v>12.127000000000001</v>
      </c>
      <c r="R4671" s="19" t="s">
        <v>52</v>
      </c>
      <c r="S4671" s="62" t="s">
        <v>71</v>
      </c>
    </row>
    <row r="4672" spans="1:19" x14ac:dyDescent="0.25">
      <c r="A4672" s="62" t="s">
        <v>71</v>
      </c>
      <c r="B4672" s="19">
        <v>20755385</v>
      </c>
      <c r="C4672" s="19" t="s">
        <v>72</v>
      </c>
      <c r="D4672" s="19">
        <v>377301</v>
      </c>
      <c r="E4672" s="19">
        <v>4595714</v>
      </c>
      <c r="F4672" s="19">
        <v>3</v>
      </c>
      <c r="G4672" s="36">
        <v>45629</v>
      </c>
      <c r="H4672" s="19">
        <v>0</v>
      </c>
      <c r="I4672" s="19">
        <v>1</v>
      </c>
      <c r="J4672" s="19">
        <v>0</v>
      </c>
      <c r="L4672" s="19">
        <v>1</v>
      </c>
      <c r="O4672" s="19">
        <v>1592953</v>
      </c>
      <c r="P4672" s="229">
        <v>45629.167118055557</v>
      </c>
      <c r="Q4672" s="19">
        <v>1592.953</v>
      </c>
      <c r="R4672" s="19" t="s">
        <v>52</v>
      </c>
      <c r="S4672" s="62" t="s">
        <v>71</v>
      </c>
    </row>
    <row r="4673" spans="1:19" x14ac:dyDescent="0.25">
      <c r="A4673" s="62" t="s">
        <v>71</v>
      </c>
      <c r="B4673" s="19">
        <v>20755385</v>
      </c>
      <c r="C4673" s="19" t="s">
        <v>72</v>
      </c>
      <c r="D4673" s="19">
        <v>377301</v>
      </c>
      <c r="E4673" s="19">
        <v>4595714</v>
      </c>
      <c r="F4673" s="19">
        <v>4</v>
      </c>
      <c r="G4673" s="36">
        <v>45629</v>
      </c>
      <c r="H4673" s="19">
        <v>0</v>
      </c>
      <c r="I4673" s="19">
        <v>0</v>
      </c>
      <c r="J4673" s="19">
        <v>0</v>
      </c>
      <c r="L4673" s="19">
        <v>2</v>
      </c>
      <c r="O4673" s="19">
        <v>0</v>
      </c>
      <c r="P4673" s="229">
        <v>45629.167118055557</v>
      </c>
      <c r="Q4673" s="19">
        <v>0</v>
      </c>
      <c r="R4673" s="19" t="s">
        <v>52</v>
      </c>
      <c r="S4673" s="62" t="s">
        <v>71</v>
      </c>
    </row>
    <row r="4674" spans="1:19" x14ac:dyDescent="0.25">
      <c r="A4674" s="62" t="s">
        <v>294</v>
      </c>
      <c r="B4674" s="19">
        <v>39261994</v>
      </c>
      <c r="C4674" s="19" t="s">
        <v>7598</v>
      </c>
      <c r="D4674" s="19">
        <v>2441596</v>
      </c>
      <c r="E4674" s="19">
        <v>4595714</v>
      </c>
      <c r="F4674" s="19">
        <v>1</v>
      </c>
      <c r="G4674" s="36">
        <v>45628</v>
      </c>
      <c r="H4674" s="19">
        <v>0</v>
      </c>
      <c r="I4674" s="19">
        <v>0</v>
      </c>
      <c r="J4674" s="19">
        <v>0</v>
      </c>
      <c r="L4674" s="19">
        <v>0</v>
      </c>
      <c r="O4674" s="19">
        <v>3</v>
      </c>
      <c r="P4674" s="229">
        <v>45628.173958333333</v>
      </c>
      <c r="Q4674" s="19">
        <v>3.0000000000000001E-3</v>
      </c>
      <c r="R4674" s="19" t="s">
        <v>52</v>
      </c>
      <c r="S4674" s="62" t="s">
        <v>294</v>
      </c>
    </row>
    <row r="4675" spans="1:19" x14ac:dyDescent="0.25">
      <c r="A4675" s="62" t="s">
        <v>294</v>
      </c>
      <c r="B4675" s="19">
        <v>39261994</v>
      </c>
      <c r="C4675" s="19" t="s">
        <v>7598</v>
      </c>
      <c r="D4675" s="19">
        <v>2441596</v>
      </c>
      <c r="E4675" s="19">
        <v>4595714</v>
      </c>
      <c r="F4675" s="19">
        <v>2</v>
      </c>
      <c r="G4675" s="36">
        <v>45628</v>
      </c>
      <c r="H4675" s="19">
        <v>0</v>
      </c>
      <c r="I4675" s="19">
        <v>0</v>
      </c>
      <c r="J4675" s="19">
        <v>0</v>
      </c>
      <c r="L4675" s="19">
        <v>1</v>
      </c>
      <c r="O4675" s="19">
        <v>3814</v>
      </c>
      <c r="P4675" s="229">
        <v>45628.174004629633</v>
      </c>
      <c r="Q4675" s="19">
        <v>3.8140000000000001</v>
      </c>
      <c r="R4675" s="19" t="s">
        <v>52</v>
      </c>
      <c r="S4675" s="62" t="s">
        <v>294</v>
      </c>
    </row>
    <row r="4676" spans="1:19" x14ac:dyDescent="0.25">
      <c r="A4676" s="62" t="s">
        <v>294</v>
      </c>
      <c r="B4676" s="19">
        <v>39261994</v>
      </c>
      <c r="C4676" s="19" t="s">
        <v>7598</v>
      </c>
      <c r="D4676" s="19">
        <v>2441596</v>
      </c>
      <c r="E4676" s="19">
        <v>4595714</v>
      </c>
      <c r="F4676" s="19">
        <v>3</v>
      </c>
      <c r="G4676" s="36">
        <v>45628</v>
      </c>
      <c r="H4676" s="19">
        <v>0</v>
      </c>
      <c r="I4676" s="19">
        <v>1</v>
      </c>
      <c r="J4676" s="19">
        <v>0</v>
      </c>
      <c r="L4676" s="19">
        <v>1</v>
      </c>
      <c r="O4676" s="19">
        <v>1988146</v>
      </c>
      <c r="P4676" s="229">
        <v>45628.197013888886</v>
      </c>
      <c r="Q4676" s="19">
        <v>1988.146</v>
      </c>
      <c r="R4676" s="19" t="s">
        <v>52</v>
      </c>
      <c r="S4676" s="62" t="s">
        <v>294</v>
      </c>
    </row>
    <row r="4677" spans="1:19" x14ac:dyDescent="0.25">
      <c r="A4677" s="62" t="s">
        <v>294</v>
      </c>
      <c r="B4677" s="19">
        <v>39261994</v>
      </c>
      <c r="C4677" s="19" t="s">
        <v>7598</v>
      </c>
      <c r="D4677" s="19">
        <v>2441596</v>
      </c>
      <c r="E4677" s="19">
        <v>4595714</v>
      </c>
      <c r="F4677" s="19">
        <v>4</v>
      </c>
      <c r="G4677" s="36">
        <v>45628</v>
      </c>
      <c r="H4677" s="19">
        <v>0</v>
      </c>
      <c r="I4677" s="19">
        <v>0</v>
      </c>
      <c r="J4677" s="19">
        <v>1934</v>
      </c>
      <c r="K4677" s="19" t="s">
        <v>160</v>
      </c>
      <c r="L4677" s="19">
        <v>1</v>
      </c>
      <c r="O4677" s="19">
        <v>303647</v>
      </c>
      <c r="P4677" s="229">
        <v>45628.200532407405</v>
      </c>
      <c r="Q4677" s="19">
        <v>303.64699999999999</v>
      </c>
      <c r="R4677" s="19" t="s">
        <v>52</v>
      </c>
      <c r="S4677" s="62" t="s">
        <v>294</v>
      </c>
    </row>
    <row r="4678" spans="1:19" x14ac:dyDescent="0.25">
      <c r="A4678" s="62" t="s">
        <v>294</v>
      </c>
      <c r="B4678" s="19">
        <v>39261994</v>
      </c>
      <c r="C4678" s="19" t="s">
        <v>7598</v>
      </c>
      <c r="D4678" s="19">
        <v>2441596</v>
      </c>
      <c r="E4678" s="19">
        <v>4595714</v>
      </c>
      <c r="F4678" s="19">
        <v>5</v>
      </c>
      <c r="G4678" s="36">
        <v>45628</v>
      </c>
      <c r="H4678" s="19">
        <v>0</v>
      </c>
      <c r="I4678" s="19">
        <v>1</v>
      </c>
      <c r="J4678" s="19">
        <v>0</v>
      </c>
      <c r="L4678" s="19">
        <v>1</v>
      </c>
      <c r="O4678" s="19">
        <v>2526930</v>
      </c>
      <c r="P4678" s="229">
        <v>45628.229768518519</v>
      </c>
      <c r="Q4678" s="19">
        <v>2526.9299999999998</v>
      </c>
      <c r="R4678" s="19" t="s">
        <v>52</v>
      </c>
      <c r="S4678" s="62" t="s">
        <v>294</v>
      </c>
    </row>
    <row r="4679" spans="1:19" x14ac:dyDescent="0.25">
      <c r="A4679" s="62" t="s">
        <v>294</v>
      </c>
      <c r="B4679" s="19">
        <v>39261994</v>
      </c>
      <c r="C4679" s="19" t="s">
        <v>7598</v>
      </c>
      <c r="D4679" s="19">
        <v>2441596</v>
      </c>
      <c r="E4679" s="19">
        <v>4595714</v>
      </c>
      <c r="F4679" s="19">
        <v>6</v>
      </c>
      <c r="G4679" s="36">
        <v>45628</v>
      </c>
      <c r="H4679" s="19">
        <v>0</v>
      </c>
      <c r="I4679" s="19">
        <v>0</v>
      </c>
      <c r="J4679" s="19">
        <v>1931</v>
      </c>
      <c r="K4679" s="19" t="s">
        <v>168</v>
      </c>
      <c r="L4679" s="19">
        <v>1</v>
      </c>
      <c r="O4679" s="19">
        <v>880907</v>
      </c>
      <c r="P4679" s="229">
        <v>45628.239965277775</v>
      </c>
      <c r="Q4679" s="19">
        <v>880.90700000000004</v>
      </c>
      <c r="R4679" s="19" t="s">
        <v>52</v>
      </c>
      <c r="S4679" s="62" t="s">
        <v>294</v>
      </c>
    </row>
    <row r="4680" spans="1:19" x14ac:dyDescent="0.25">
      <c r="A4680" s="62" t="s">
        <v>294</v>
      </c>
      <c r="B4680" s="19">
        <v>39261994</v>
      </c>
      <c r="C4680" s="19" t="s">
        <v>7598</v>
      </c>
      <c r="D4680" s="19">
        <v>2441596</v>
      </c>
      <c r="E4680" s="19">
        <v>4595714</v>
      </c>
      <c r="F4680" s="19">
        <v>7</v>
      </c>
      <c r="G4680" s="36">
        <v>45628</v>
      </c>
      <c r="H4680" s="19">
        <v>0</v>
      </c>
      <c r="I4680" s="19">
        <v>0</v>
      </c>
      <c r="J4680" s="19">
        <v>1934</v>
      </c>
      <c r="K4680" s="19" t="s">
        <v>160</v>
      </c>
      <c r="L4680" s="19">
        <v>1</v>
      </c>
      <c r="O4680" s="19">
        <v>903</v>
      </c>
      <c r="P4680" s="229">
        <v>45628.239976851852</v>
      </c>
      <c r="Q4680" s="19">
        <v>0.90300000000000002</v>
      </c>
      <c r="R4680" s="19" t="s">
        <v>52</v>
      </c>
      <c r="S4680" s="62" t="s">
        <v>294</v>
      </c>
    </row>
    <row r="4681" spans="1:19" x14ac:dyDescent="0.25">
      <c r="A4681" s="62" t="s">
        <v>294</v>
      </c>
      <c r="B4681" s="19">
        <v>39261994</v>
      </c>
      <c r="C4681" s="19" t="s">
        <v>7598</v>
      </c>
      <c r="D4681" s="19">
        <v>2441596</v>
      </c>
      <c r="E4681" s="19">
        <v>4595714</v>
      </c>
      <c r="F4681" s="19">
        <v>8</v>
      </c>
      <c r="G4681" s="36">
        <v>45628</v>
      </c>
      <c r="H4681" s="19">
        <v>0</v>
      </c>
      <c r="I4681" s="19">
        <v>1</v>
      </c>
      <c r="J4681" s="19">
        <v>0</v>
      </c>
      <c r="L4681" s="19">
        <v>1</v>
      </c>
      <c r="O4681" s="19">
        <v>411323</v>
      </c>
      <c r="P4681" s="229">
        <v>45628.244745370372</v>
      </c>
      <c r="Q4681" s="19">
        <v>411.32299999999998</v>
      </c>
      <c r="R4681" s="19" t="s">
        <v>52</v>
      </c>
      <c r="S4681" s="62" t="s">
        <v>294</v>
      </c>
    </row>
    <row r="4682" spans="1:19" x14ac:dyDescent="0.25">
      <c r="A4682" s="62" t="s">
        <v>294</v>
      </c>
      <c r="B4682" s="19">
        <v>39261994</v>
      </c>
      <c r="C4682" s="19" t="s">
        <v>7598</v>
      </c>
      <c r="D4682" s="19">
        <v>2441596</v>
      </c>
      <c r="E4682" s="19">
        <v>4595714</v>
      </c>
      <c r="F4682" s="19">
        <v>9</v>
      </c>
      <c r="G4682" s="36">
        <v>45628</v>
      </c>
      <c r="H4682" s="19">
        <v>0</v>
      </c>
      <c r="I4682" s="19">
        <v>0</v>
      </c>
      <c r="J4682" s="19">
        <v>1934</v>
      </c>
      <c r="K4682" s="19" t="s">
        <v>160</v>
      </c>
      <c r="L4682" s="19">
        <v>1</v>
      </c>
      <c r="O4682" s="19">
        <v>167727</v>
      </c>
      <c r="P4682" s="229">
        <v>45628.246678240743</v>
      </c>
      <c r="Q4682" s="19">
        <v>167.727</v>
      </c>
      <c r="R4682" s="19" t="s">
        <v>52</v>
      </c>
      <c r="S4682" s="62" t="s">
        <v>294</v>
      </c>
    </row>
    <row r="4683" spans="1:19" x14ac:dyDescent="0.25">
      <c r="A4683" s="62" t="s">
        <v>294</v>
      </c>
      <c r="B4683" s="19">
        <v>39261994</v>
      </c>
      <c r="C4683" s="19" t="s">
        <v>7598</v>
      </c>
      <c r="D4683" s="19">
        <v>2441596</v>
      </c>
      <c r="E4683" s="19">
        <v>4595714</v>
      </c>
      <c r="F4683" s="19">
        <v>10</v>
      </c>
      <c r="G4683" s="36">
        <v>45628</v>
      </c>
      <c r="H4683" s="19">
        <v>0</v>
      </c>
      <c r="I4683" s="19">
        <v>1</v>
      </c>
      <c r="J4683" s="19">
        <v>0</v>
      </c>
      <c r="L4683" s="19">
        <v>1</v>
      </c>
      <c r="O4683" s="19">
        <v>973027</v>
      </c>
      <c r="P4683" s="229">
        <v>45628.257939814815</v>
      </c>
      <c r="Q4683" s="19">
        <v>973.02700000000004</v>
      </c>
      <c r="R4683" s="19" t="s">
        <v>52</v>
      </c>
      <c r="S4683" s="62" t="s">
        <v>294</v>
      </c>
    </row>
    <row r="4684" spans="1:19" x14ac:dyDescent="0.25">
      <c r="A4684" s="62" t="s">
        <v>294</v>
      </c>
      <c r="B4684" s="19">
        <v>39261994</v>
      </c>
      <c r="C4684" s="19" t="s">
        <v>7598</v>
      </c>
      <c r="D4684" s="19">
        <v>2441596</v>
      </c>
      <c r="E4684" s="19">
        <v>4595714</v>
      </c>
      <c r="F4684" s="19">
        <v>11</v>
      </c>
      <c r="G4684" s="36">
        <v>45628</v>
      </c>
      <c r="H4684" s="19">
        <v>0</v>
      </c>
      <c r="I4684" s="19">
        <v>0</v>
      </c>
      <c r="J4684" s="19">
        <v>1931</v>
      </c>
      <c r="K4684" s="19" t="s">
        <v>168</v>
      </c>
      <c r="L4684" s="19">
        <v>1</v>
      </c>
      <c r="O4684" s="19">
        <v>4583960</v>
      </c>
      <c r="P4684" s="229">
        <v>45628.310995370368</v>
      </c>
      <c r="Q4684" s="19">
        <v>4583.96</v>
      </c>
      <c r="R4684" s="19" t="s">
        <v>52</v>
      </c>
      <c r="S4684" s="62" t="s">
        <v>294</v>
      </c>
    </row>
    <row r="4685" spans="1:19" x14ac:dyDescent="0.25">
      <c r="A4685" s="62" t="s">
        <v>294</v>
      </c>
      <c r="B4685" s="19">
        <v>39261994</v>
      </c>
      <c r="C4685" s="19" t="s">
        <v>7598</v>
      </c>
      <c r="D4685" s="19">
        <v>2441596</v>
      </c>
      <c r="E4685" s="19">
        <v>4595714</v>
      </c>
      <c r="F4685" s="19">
        <v>12</v>
      </c>
      <c r="G4685" s="36">
        <v>45628</v>
      </c>
      <c r="H4685" s="19">
        <v>0</v>
      </c>
      <c r="I4685" s="19">
        <v>1</v>
      </c>
      <c r="J4685" s="19">
        <v>0</v>
      </c>
      <c r="L4685" s="19">
        <v>1</v>
      </c>
      <c r="O4685" s="19">
        <v>501356</v>
      </c>
      <c r="P4685" s="229">
        <v>45628.316805555558</v>
      </c>
      <c r="Q4685" s="19">
        <v>501.35599999999999</v>
      </c>
      <c r="R4685" s="19" t="s">
        <v>52</v>
      </c>
      <c r="S4685" s="62" t="s">
        <v>294</v>
      </c>
    </row>
    <row r="4686" spans="1:19" x14ac:dyDescent="0.25">
      <c r="A4686" s="62" t="s">
        <v>294</v>
      </c>
      <c r="B4686" s="19">
        <v>39261994</v>
      </c>
      <c r="C4686" s="19" t="s">
        <v>7598</v>
      </c>
      <c r="D4686" s="19">
        <v>2441596</v>
      </c>
      <c r="E4686" s="19">
        <v>4595714</v>
      </c>
      <c r="F4686" s="19">
        <v>13</v>
      </c>
      <c r="G4686" s="36">
        <v>45628</v>
      </c>
      <c r="H4686" s="19">
        <v>0</v>
      </c>
      <c r="I4686" s="19">
        <v>0</v>
      </c>
      <c r="J4686" s="19">
        <v>-3</v>
      </c>
      <c r="K4686" s="19" t="s">
        <v>185</v>
      </c>
      <c r="L4686" s="19">
        <v>1</v>
      </c>
      <c r="O4686" s="19">
        <v>11777</v>
      </c>
      <c r="P4686" s="229">
        <v>45628.316932870373</v>
      </c>
      <c r="Q4686" s="19">
        <v>11.776999999999999</v>
      </c>
      <c r="R4686" s="19" t="s">
        <v>52</v>
      </c>
      <c r="S4686" s="62" t="s">
        <v>294</v>
      </c>
    </row>
    <row r="4687" spans="1:19" x14ac:dyDescent="0.25">
      <c r="A4687" s="62" t="s">
        <v>294</v>
      </c>
      <c r="B4687" s="19">
        <v>39261994</v>
      </c>
      <c r="C4687" s="19" t="s">
        <v>7598</v>
      </c>
      <c r="D4687" s="19">
        <v>2441596</v>
      </c>
      <c r="E4687" s="19">
        <v>4595714</v>
      </c>
      <c r="F4687" s="19">
        <v>14</v>
      </c>
      <c r="G4687" s="36">
        <v>45628</v>
      </c>
      <c r="H4687" s="19">
        <v>1</v>
      </c>
      <c r="I4687" s="19">
        <v>0</v>
      </c>
      <c r="J4687" s="19">
        <v>0</v>
      </c>
      <c r="L4687" s="19">
        <v>1</v>
      </c>
      <c r="M4687" s="19">
        <v>18609452</v>
      </c>
      <c r="N4687" s="19" t="s">
        <v>357</v>
      </c>
      <c r="O4687" s="19">
        <v>563977</v>
      </c>
      <c r="P4687" s="229">
        <v>45628.323460648149</v>
      </c>
      <c r="Q4687" s="19">
        <v>563.97699999999998</v>
      </c>
      <c r="R4687" s="19" t="s">
        <v>52</v>
      </c>
      <c r="S4687" s="62" t="s">
        <v>294</v>
      </c>
    </row>
    <row r="4688" spans="1:19" x14ac:dyDescent="0.25">
      <c r="A4688" s="62" t="s">
        <v>294</v>
      </c>
      <c r="B4688" s="19">
        <v>39261994</v>
      </c>
      <c r="C4688" s="19" t="s">
        <v>7598</v>
      </c>
      <c r="D4688" s="19">
        <v>2441596</v>
      </c>
      <c r="E4688" s="19">
        <v>4595714</v>
      </c>
      <c r="F4688" s="19">
        <v>15</v>
      </c>
      <c r="G4688" s="36">
        <v>45628</v>
      </c>
      <c r="H4688" s="19">
        <v>0</v>
      </c>
      <c r="I4688" s="19">
        <v>0</v>
      </c>
      <c r="J4688" s="19">
        <v>1938</v>
      </c>
      <c r="K4688" s="19" t="s">
        <v>163</v>
      </c>
      <c r="L4688" s="19">
        <v>1</v>
      </c>
      <c r="M4688" s="19">
        <v>18609452</v>
      </c>
      <c r="N4688" s="19" t="s">
        <v>357</v>
      </c>
      <c r="O4688" s="19">
        <v>5540</v>
      </c>
      <c r="P4688" s="229">
        <v>45628.323530092595</v>
      </c>
      <c r="Q4688" s="19">
        <v>5.54</v>
      </c>
      <c r="R4688" s="19" t="s">
        <v>52</v>
      </c>
      <c r="S4688" s="62" t="s">
        <v>294</v>
      </c>
    </row>
    <row r="4689" spans="1:19" x14ac:dyDescent="0.25">
      <c r="A4689" s="62" t="s">
        <v>294</v>
      </c>
      <c r="B4689" s="19">
        <v>39261994</v>
      </c>
      <c r="C4689" s="19" t="s">
        <v>7598</v>
      </c>
      <c r="D4689" s="19">
        <v>2441596</v>
      </c>
      <c r="E4689" s="19">
        <v>4595714</v>
      </c>
      <c r="F4689" s="19">
        <v>16</v>
      </c>
      <c r="G4689" s="36">
        <v>45628</v>
      </c>
      <c r="H4689" s="19">
        <v>0</v>
      </c>
      <c r="I4689" s="19">
        <v>1</v>
      </c>
      <c r="J4689" s="19">
        <v>0</v>
      </c>
      <c r="L4689" s="19">
        <v>1</v>
      </c>
      <c r="O4689" s="19">
        <v>19840</v>
      </c>
      <c r="P4689" s="229">
        <v>45628.323761574073</v>
      </c>
      <c r="Q4689" s="19">
        <v>19.84</v>
      </c>
      <c r="R4689" s="19" t="s">
        <v>52</v>
      </c>
      <c r="S4689" s="62" t="s">
        <v>294</v>
      </c>
    </row>
    <row r="4690" spans="1:19" x14ac:dyDescent="0.25">
      <c r="A4690" s="62" t="s">
        <v>294</v>
      </c>
      <c r="B4690" s="19">
        <v>39261994</v>
      </c>
      <c r="C4690" s="19" t="s">
        <v>7598</v>
      </c>
      <c r="D4690" s="19">
        <v>2441596</v>
      </c>
      <c r="E4690" s="19">
        <v>4595714</v>
      </c>
      <c r="F4690" s="19">
        <v>17</v>
      </c>
      <c r="G4690" s="36">
        <v>45628</v>
      </c>
      <c r="H4690" s="19">
        <v>0</v>
      </c>
      <c r="I4690" s="19">
        <v>0</v>
      </c>
      <c r="J4690" s="19">
        <v>1934</v>
      </c>
      <c r="K4690" s="19" t="s">
        <v>160</v>
      </c>
      <c r="L4690" s="19">
        <v>1</v>
      </c>
      <c r="O4690" s="19">
        <v>669650</v>
      </c>
      <c r="P4690" s="229">
        <v>45628.331504629627</v>
      </c>
      <c r="Q4690" s="19">
        <v>669.65</v>
      </c>
      <c r="R4690" s="19" t="s">
        <v>52</v>
      </c>
      <c r="S4690" s="62" t="s">
        <v>294</v>
      </c>
    </row>
    <row r="4691" spans="1:19" x14ac:dyDescent="0.25">
      <c r="A4691" s="62" t="s">
        <v>294</v>
      </c>
      <c r="B4691" s="19">
        <v>39261994</v>
      </c>
      <c r="C4691" s="19" t="s">
        <v>7598</v>
      </c>
      <c r="D4691" s="19">
        <v>2441596</v>
      </c>
      <c r="E4691" s="19">
        <v>4595714</v>
      </c>
      <c r="F4691" s="19">
        <v>18</v>
      </c>
      <c r="G4691" s="36">
        <v>45628</v>
      </c>
      <c r="H4691" s="19">
        <v>0</v>
      </c>
      <c r="I4691" s="19">
        <v>1</v>
      </c>
      <c r="J4691" s="19">
        <v>0</v>
      </c>
      <c r="L4691" s="19">
        <v>1</v>
      </c>
      <c r="O4691" s="19">
        <v>154980</v>
      </c>
      <c r="P4691" s="229">
        <v>45628.333298611113</v>
      </c>
      <c r="Q4691" s="19">
        <v>154.97999999999999</v>
      </c>
      <c r="R4691" s="19" t="s">
        <v>52</v>
      </c>
      <c r="S4691" s="62" t="s">
        <v>294</v>
      </c>
    </row>
    <row r="4692" spans="1:19" x14ac:dyDescent="0.25">
      <c r="A4692" s="62" t="s">
        <v>294</v>
      </c>
      <c r="B4692" s="19">
        <v>39261994</v>
      </c>
      <c r="C4692" s="19" t="s">
        <v>7598</v>
      </c>
      <c r="D4692" s="19">
        <v>2441596</v>
      </c>
      <c r="E4692" s="19">
        <v>4595714</v>
      </c>
      <c r="F4692" s="19">
        <v>19</v>
      </c>
      <c r="G4692" s="36">
        <v>45628</v>
      </c>
      <c r="H4692" s="19">
        <v>0</v>
      </c>
      <c r="I4692" s="19">
        <v>0</v>
      </c>
      <c r="J4692" s="19">
        <v>1933</v>
      </c>
      <c r="K4692" s="19" t="s">
        <v>167</v>
      </c>
      <c r="L4692" s="19">
        <v>1</v>
      </c>
      <c r="O4692" s="19">
        <v>3913953</v>
      </c>
      <c r="P4692" s="229">
        <v>45628.378599537034</v>
      </c>
      <c r="Q4692" s="19">
        <v>3913.953</v>
      </c>
      <c r="R4692" s="19" t="s">
        <v>52</v>
      </c>
      <c r="S4692" s="62" t="s">
        <v>294</v>
      </c>
    </row>
    <row r="4693" spans="1:19" x14ac:dyDescent="0.25">
      <c r="A4693" s="62" t="s">
        <v>294</v>
      </c>
      <c r="B4693" s="19">
        <v>39261994</v>
      </c>
      <c r="C4693" s="19" t="s">
        <v>7598</v>
      </c>
      <c r="D4693" s="19">
        <v>2441596</v>
      </c>
      <c r="E4693" s="19">
        <v>4595714</v>
      </c>
      <c r="F4693" s="19">
        <v>20</v>
      </c>
      <c r="G4693" s="36">
        <v>45628</v>
      </c>
      <c r="H4693" s="19">
        <v>0</v>
      </c>
      <c r="I4693" s="19">
        <v>1</v>
      </c>
      <c r="J4693" s="19">
        <v>0</v>
      </c>
      <c r="L4693" s="19">
        <v>1</v>
      </c>
      <c r="O4693" s="19">
        <v>861813</v>
      </c>
      <c r="P4693" s="229">
        <v>45628.38857638889</v>
      </c>
      <c r="Q4693" s="19">
        <v>861.81299999999999</v>
      </c>
      <c r="R4693" s="19" t="s">
        <v>52</v>
      </c>
      <c r="S4693" s="62" t="s">
        <v>294</v>
      </c>
    </row>
    <row r="4694" spans="1:19" x14ac:dyDescent="0.25">
      <c r="A4694" s="62" t="s">
        <v>294</v>
      </c>
      <c r="B4694" s="19">
        <v>39261994</v>
      </c>
      <c r="C4694" s="19" t="s">
        <v>7598</v>
      </c>
      <c r="D4694" s="19">
        <v>2441596</v>
      </c>
      <c r="E4694" s="19">
        <v>4595714</v>
      </c>
      <c r="F4694" s="19">
        <v>21</v>
      </c>
      <c r="G4694" s="36">
        <v>45628</v>
      </c>
      <c r="H4694" s="19">
        <v>0</v>
      </c>
      <c r="I4694" s="19">
        <v>0</v>
      </c>
      <c r="J4694" s="19">
        <v>1931</v>
      </c>
      <c r="K4694" s="19" t="s">
        <v>168</v>
      </c>
      <c r="L4694" s="19">
        <v>1</v>
      </c>
      <c r="O4694" s="19">
        <v>654060</v>
      </c>
      <c r="P4694" s="229">
        <v>45628.396145833336</v>
      </c>
      <c r="Q4694" s="19">
        <v>654.05999999999995</v>
      </c>
      <c r="R4694" s="19" t="s">
        <v>52</v>
      </c>
      <c r="S4694" s="62" t="s">
        <v>294</v>
      </c>
    </row>
    <row r="4695" spans="1:19" x14ac:dyDescent="0.25">
      <c r="A4695" s="62" t="s">
        <v>294</v>
      </c>
      <c r="B4695" s="19">
        <v>39261994</v>
      </c>
      <c r="C4695" s="19" t="s">
        <v>7598</v>
      </c>
      <c r="D4695" s="19">
        <v>2441596</v>
      </c>
      <c r="E4695" s="19">
        <v>4595714</v>
      </c>
      <c r="F4695" s="19">
        <v>22</v>
      </c>
      <c r="G4695" s="36">
        <v>45628</v>
      </c>
      <c r="H4695" s="19">
        <v>0</v>
      </c>
      <c r="I4695" s="19">
        <v>1</v>
      </c>
      <c r="J4695" s="19">
        <v>0</v>
      </c>
      <c r="L4695" s="19">
        <v>1</v>
      </c>
      <c r="O4695" s="19">
        <v>4848087</v>
      </c>
      <c r="P4695" s="229">
        <v>45628.452256944445</v>
      </c>
      <c r="Q4695" s="19">
        <v>4848.0870000000004</v>
      </c>
      <c r="R4695" s="19" t="s">
        <v>52</v>
      </c>
      <c r="S4695" s="62" t="s">
        <v>294</v>
      </c>
    </row>
    <row r="4696" spans="1:19" x14ac:dyDescent="0.25">
      <c r="A4696" s="62" t="s">
        <v>294</v>
      </c>
      <c r="B4696" s="19">
        <v>39261994</v>
      </c>
      <c r="C4696" s="19" t="s">
        <v>7598</v>
      </c>
      <c r="D4696" s="19">
        <v>2441596</v>
      </c>
      <c r="E4696" s="19">
        <v>4595714</v>
      </c>
      <c r="F4696" s="19">
        <v>23</v>
      </c>
      <c r="G4696" s="36">
        <v>45628</v>
      </c>
      <c r="H4696" s="19">
        <v>0</v>
      </c>
      <c r="I4696" s="19">
        <v>0</v>
      </c>
      <c r="J4696" s="19">
        <v>1934</v>
      </c>
      <c r="K4696" s="19" t="s">
        <v>160</v>
      </c>
      <c r="L4696" s="19">
        <v>1</v>
      </c>
      <c r="O4696" s="19">
        <v>228680</v>
      </c>
      <c r="P4696" s="229">
        <v>45628.454907407409</v>
      </c>
      <c r="Q4696" s="19">
        <v>228.68</v>
      </c>
      <c r="R4696" s="19" t="s">
        <v>52</v>
      </c>
      <c r="S4696" s="62" t="s">
        <v>294</v>
      </c>
    </row>
    <row r="4697" spans="1:19" x14ac:dyDescent="0.25">
      <c r="A4697" s="62" t="s">
        <v>294</v>
      </c>
      <c r="B4697" s="19">
        <v>39261994</v>
      </c>
      <c r="C4697" s="19" t="s">
        <v>7598</v>
      </c>
      <c r="D4697" s="19">
        <v>2441596</v>
      </c>
      <c r="E4697" s="19">
        <v>4595714</v>
      </c>
      <c r="F4697" s="19">
        <v>24</v>
      </c>
      <c r="G4697" s="36">
        <v>45628</v>
      </c>
      <c r="H4697" s="19">
        <v>0</v>
      </c>
      <c r="I4697" s="19">
        <v>1</v>
      </c>
      <c r="J4697" s="19">
        <v>0</v>
      </c>
      <c r="L4697" s="19">
        <v>1</v>
      </c>
      <c r="O4697" s="19">
        <v>1625490</v>
      </c>
      <c r="P4697" s="229">
        <v>45628.473715277774</v>
      </c>
      <c r="Q4697" s="19">
        <v>1625.49</v>
      </c>
      <c r="R4697" s="19" t="s">
        <v>52</v>
      </c>
      <c r="S4697" s="62" t="s">
        <v>294</v>
      </c>
    </row>
    <row r="4698" spans="1:19" x14ac:dyDescent="0.25">
      <c r="A4698" s="62" t="s">
        <v>294</v>
      </c>
      <c r="B4698" s="19">
        <v>39261994</v>
      </c>
      <c r="C4698" s="19" t="s">
        <v>7598</v>
      </c>
      <c r="D4698" s="19">
        <v>2441596</v>
      </c>
      <c r="E4698" s="19">
        <v>4595714</v>
      </c>
      <c r="F4698" s="19">
        <v>25</v>
      </c>
      <c r="G4698" s="36">
        <v>45628</v>
      </c>
      <c r="H4698" s="19">
        <v>0</v>
      </c>
      <c r="I4698" s="19">
        <v>0</v>
      </c>
      <c r="J4698" s="19">
        <v>0</v>
      </c>
      <c r="L4698" s="19">
        <v>2</v>
      </c>
      <c r="O4698" s="19">
        <v>0</v>
      </c>
      <c r="P4698" s="229">
        <v>45628.473715277774</v>
      </c>
      <c r="Q4698" s="19">
        <v>0</v>
      </c>
      <c r="R4698" s="19" t="s">
        <v>52</v>
      </c>
      <c r="S4698" s="62" t="s">
        <v>294</v>
      </c>
    </row>
    <row r="4699" spans="1:19" x14ac:dyDescent="0.25">
      <c r="A4699" s="62" t="s">
        <v>294</v>
      </c>
      <c r="B4699" s="19">
        <v>39261994</v>
      </c>
      <c r="C4699" s="19" t="s">
        <v>7598</v>
      </c>
      <c r="D4699" s="19">
        <v>2441596</v>
      </c>
      <c r="E4699" s="19">
        <v>4595714</v>
      </c>
      <c r="F4699" s="19">
        <v>1</v>
      </c>
      <c r="G4699" s="36">
        <v>45629</v>
      </c>
      <c r="H4699" s="19">
        <v>0</v>
      </c>
      <c r="I4699" s="19">
        <v>0</v>
      </c>
      <c r="J4699" s="19">
        <v>0</v>
      </c>
      <c r="L4699" s="19">
        <v>0</v>
      </c>
      <c r="O4699" s="19">
        <v>3</v>
      </c>
      <c r="P4699" s="229">
        <v>45629.169502314813</v>
      </c>
      <c r="Q4699" s="19">
        <v>3.0000000000000001E-3</v>
      </c>
      <c r="R4699" s="19" t="s">
        <v>52</v>
      </c>
      <c r="S4699" s="62" t="s">
        <v>294</v>
      </c>
    </row>
    <row r="4700" spans="1:19" x14ac:dyDescent="0.25">
      <c r="A4700" s="62" t="s">
        <v>294</v>
      </c>
      <c r="B4700" s="19">
        <v>39261994</v>
      </c>
      <c r="C4700" s="19" t="s">
        <v>7598</v>
      </c>
      <c r="D4700" s="19">
        <v>2441596</v>
      </c>
      <c r="E4700" s="19">
        <v>4595714</v>
      </c>
      <c r="F4700" s="19">
        <v>2</v>
      </c>
      <c r="G4700" s="36">
        <v>45629</v>
      </c>
      <c r="H4700" s="19">
        <v>0</v>
      </c>
      <c r="I4700" s="19">
        <v>0</v>
      </c>
      <c r="J4700" s="19">
        <v>0</v>
      </c>
      <c r="L4700" s="19">
        <v>1</v>
      </c>
      <c r="O4700" s="19">
        <v>2744</v>
      </c>
      <c r="P4700" s="229">
        <v>45629.169537037036</v>
      </c>
      <c r="Q4700" s="19">
        <v>2.7440000000000002</v>
      </c>
      <c r="R4700" s="19" t="s">
        <v>52</v>
      </c>
      <c r="S4700" s="62" t="s">
        <v>294</v>
      </c>
    </row>
    <row r="4701" spans="1:19" x14ac:dyDescent="0.25">
      <c r="A4701" s="62" t="s">
        <v>294</v>
      </c>
      <c r="B4701" s="19">
        <v>39261994</v>
      </c>
      <c r="C4701" s="19" t="s">
        <v>7598</v>
      </c>
      <c r="D4701" s="19">
        <v>2441596</v>
      </c>
      <c r="E4701" s="19">
        <v>4595714</v>
      </c>
      <c r="F4701" s="19">
        <v>3</v>
      </c>
      <c r="G4701" s="36">
        <v>45629</v>
      </c>
      <c r="H4701" s="19">
        <v>0</v>
      </c>
      <c r="I4701" s="19">
        <v>1</v>
      </c>
      <c r="J4701" s="19">
        <v>0</v>
      </c>
      <c r="L4701" s="19">
        <v>1</v>
      </c>
      <c r="O4701" s="19">
        <v>1212213</v>
      </c>
      <c r="P4701" s="229">
        <v>45629.183564814812</v>
      </c>
      <c r="Q4701" s="19">
        <v>1212.213</v>
      </c>
      <c r="R4701" s="19" t="s">
        <v>52</v>
      </c>
      <c r="S4701" s="62" t="s">
        <v>294</v>
      </c>
    </row>
    <row r="4702" spans="1:19" x14ac:dyDescent="0.25">
      <c r="A4702" s="62" t="s">
        <v>294</v>
      </c>
      <c r="B4702" s="19">
        <v>39261994</v>
      </c>
      <c r="C4702" s="19" t="s">
        <v>7598</v>
      </c>
      <c r="D4702" s="19">
        <v>2441596</v>
      </c>
      <c r="E4702" s="19">
        <v>4595714</v>
      </c>
      <c r="F4702" s="19">
        <v>4</v>
      </c>
      <c r="G4702" s="36">
        <v>45629</v>
      </c>
      <c r="H4702" s="19">
        <v>0</v>
      </c>
      <c r="I4702" s="19">
        <v>0</v>
      </c>
      <c r="J4702" s="19">
        <v>1934</v>
      </c>
      <c r="K4702" s="19" t="s">
        <v>160</v>
      </c>
      <c r="L4702" s="19">
        <v>1</v>
      </c>
      <c r="O4702" s="19">
        <v>10058313</v>
      </c>
      <c r="P4702" s="229">
        <v>45629.299976851849</v>
      </c>
      <c r="Q4702" s="19">
        <v>10058.313</v>
      </c>
      <c r="R4702" s="19" t="s">
        <v>52</v>
      </c>
      <c r="S4702" s="62" t="s">
        <v>294</v>
      </c>
    </row>
    <row r="4703" spans="1:19" x14ac:dyDescent="0.25">
      <c r="A4703" s="62" t="s">
        <v>294</v>
      </c>
      <c r="B4703" s="19">
        <v>39261994</v>
      </c>
      <c r="C4703" s="19" t="s">
        <v>7598</v>
      </c>
      <c r="D4703" s="19">
        <v>2441596</v>
      </c>
      <c r="E4703" s="19">
        <v>4595714</v>
      </c>
      <c r="F4703" s="19">
        <v>5</v>
      </c>
      <c r="G4703" s="36">
        <v>45629</v>
      </c>
      <c r="H4703" s="19">
        <v>0</v>
      </c>
      <c r="I4703" s="19">
        <v>0</v>
      </c>
      <c r="J4703" s="19">
        <v>0</v>
      </c>
      <c r="L4703" s="19">
        <v>2</v>
      </c>
      <c r="O4703" s="19">
        <v>0</v>
      </c>
      <c r="P4703" s="229">
        <v>45629.299976851849</v>
      </c>
      <c r="Q4703" s="19">
        <v>0</v>
      </c>
      <c r="R4703" s="19" t="s">
        <v>52</v>
      </c>
      <c r="S4703" s="62" t="s">
        <v>294</v>
      </c>
    </row>
    <row r="4704" spans="1:19" x14ac:dyDescent="0.25">
      <c r="A4704" s="62" t="s">
        <v>294</v>
      </c>
      <c r="B4704" s="19">
        <v>39261994</v>
      </c>
      <c r="C4704" s="19" t="s">
        <v>7598</v>
      </c>
      <c r="D4704" s="19">
        <v>2441596</v>
      </c>
      <c r="E4704" s="19">
        <v>4595714</v>
      </c>
      <c r="F4704" s="19">
        <v>1</v>
      </c>
      <c r="G4704" s="36">
        <v>45629</v>
      </c>
      <c r="H4704" s="19">
        <v>0</v>
      </c>
      <c r="I4704" s="19">
        <v>0</v>
      </c>
      <c r="J4704" s="19">
        <v>0</v>
      </c>
      <c r="L4704" s="19">
        <v>0</v>
      </c>
      <c r="O4704" s="19">
        <v>4</v>
      </c>
      <c r="P4704" s="229">
        <v>45629.405925925923</v>
      </c>
      <c r="Q4704" s="19">
        <v>4.0000000000000001E-3</v>
      </c>
      <c r="R4704" s="19" t="s">
        <v>52</v>
      </c>
      <c r="S4704" s="62" t="s">
        <v>294</v>
      </c>
    </row>
    <row r="4705" spans="1:19" x14ac:dyDescent="0.25">
      <c r="A4705" s="62" t="s">
        <v>294</v>
      </c>
      <c r="B4705" s="19">
        <v>39261994</v>
      </c>
      <c r="C4705" s="19" t="s">
        <v>7598</v>
      </c>
      <c r="D4705" s="19">
        <v>2441596</v>
      </c>
      <c r="E4705" s="19">
        <v>4595714</v>
      </c>
      <c r="F4705" s="19">
        <v>2</v>
      </c>
      <c r="G4705" s="36">
        <v>45629</v>
      </c>
      <c r="H4705" s="19">
        <v>0</v>
      </c>
      <c r="I4705" s="19">
        <v>0</v>
      </c>
      <c r="J4705" s="19">
        <v>0</v>
      </c>
      <c r="L4705" s="19">
        <v>1</v>
      </c>
      <c r="O4705" s="19">
        <v>2383</v>
      </c>
      <c r="P4705" s="229">
        <v>45629.405949074076</v>
      </c>
      <c r="Q4705" s="19">
        <v>2.383</v>
      </c>
      <c r="R4705" s="19" t="s">
        <v>52</v>
      </c>
      <c r="S4705" s="62" t="s">
        <v>294</v>
      </c>
    </row>
    <row r="4706" spans="1:19" x14ac:dyDescent="0.25">
      <c r="A4706" s="62" t="s">
        <v>294</v>
      </c>
      <c r="B4706" s="19">
        <v>39261994</v>
      </c>
      <c r="C4706" s="19" t="s">
        <v>7598</v>
      </c>
      <c r="D4706" s="19">
        <v>2441596</v>
      </c>
      <c r="E4706" s="19">
        <v>4595714</v>
      </c>
      <c r="F4706" s="19">
        <v>3</v>
      </c>
      <c r="G4706" s="36">
        <v>45629</v>
      </c>
      <c r="H4706" s="19">
        <v>0</v>
      </c>
      <c r="I4706" s="19">
        <v>1</v>
      </c>
      <c r="J4706" s="19">
        <v>0</v>
      </c>
      <c r="L4706" s="19">
        <v>1</v>
      </c>
      <c r="O4706" s="19">
        <v>5704910</v>
      </c>
      <c r="P4706" s="229">
        <v>45629.471979166665</v>
      </c>
      <c r="Q4706" s="19">
        <v>5704.91</v>
      </c>
      <c r="R4706" s="19" t="s">
        <v>52</v>
      </c>
      <c r="S4706" s="62" t="s">
        <v>294</v>
      </c>
    </row>
    <row r="4707" spans="1:19" x14ac:dyDescent="0.25">
      <c r="A4707" s="62" t="s">
        <v>294</v>
      </c>
      <c r="B4707" s="19">
        <v>39261994</v>
      </c>
      <c r="C4707" s="19" t="s">
        <v>7598</v>
      </c>
      <c r="D4707" s="19">
        <v>2441596</v>
      </c>
      <c r="E4707" s="19">
        <v>4595714</v>
      </c>
      <c r="F4707" s="19">
        <v>4</v>
      </c>
      <c r="G4707" s="36">
        <v>45629</v>
      </c>
      <c r="H4707" s="19">
        <v>0</v>
      </c>
      <c r="I4707" s="19">
        <v>0</v>
      </c>
      <c r="J4707" s="19">
        <v>0</v>
      </c>
      <c r="L4707" s="19">
        <v>2</v>
      </c>
      <c r="O4707" s="19">
        <v>0</v>
      </c>
      <c r="P4707" s="229">
        <v>45629.471979166665</v>
      </c>
      <c r="Q4707" s="19">
        <v>0</v>
      </c>
      <c r="R4707" s="19" t="s">
        <v>52</v>
      </c>
      <c r="S4707" s="62" t="s">
        <v>294</v>
      </c>
    </row>
    <row r="4708" spans="1:19" x14ac:dyDescent="0.25">
      <c r="A4708" s="62" t="s">
        <v>294</v>
      </c>
      <c r="B4708" s="19">
        <v>39261994</v>
      </c>
      <c r="C4708" s="19" t="s">
        <v>7598</v>
      </c>
      <c r="D4708" s="19">
        <v>2441596</v>
      </c>
      <c r="E4708" s="19">
        <v>4595714</v>
      </c>
      <c r="F4708" s="19">
        <v>1</v>
      </c>
      <c r="G4708" s="36">
        <v>45631</v>
      </c>
      <c r="H4708" s="19">
        <v>0</v>
      </c>
      <c r="I4708" s="19">
        <v>0</v>
      </c>
      <c r="J4708" s="19">
        <v>0</v>
      </c>
      <c r="L4708" s="19">
        <v>0</v>
      </c>
      <c r="O4708" s="19">
        <v>3</v>
      </c>
      <c r="P4708" s="229">
        <v>45631.177384259259</v>
      </c>
      <c r="Q4708" s="19">
        <v>3.0000000000000001E-3</v>
      </c>
      <c r="R4708" s="19" t="s">
        <v>52</v>
      </c>
      <c r="S4708" s="62" t="s">
        <v>294</v>
      </c>
    </row>
    <row r="4709" spans="1:19" x14ac:dyDescent="0.25">
      <c r="A4709" s="62" t="s">
        <v>294</v>
      </c>
      <c r="B4709" s="19">
        <v>39261994</v>
      </c>
      <c r="C4709" s="19" t="s">
        <v>7598</v>
      </c>
      <c r="D4709" s="19">
        <v>2441596</v>
      </c>
      <c r="E4709" s="19">
        <v>4595714</v>
      </c>
      <c r="F4709" s="19">
        <v>2</v>
      </c>
      <c r="G4709" s="36">
        <v>45631</v>
      </c>
      <c r="H4709" s="19">
        <v>0</v>
      </c>
      <c r="I4709" s="19">
        <v>0</v>
      </c>
      <c r="J4709" s="19">
        <v>0</v>
      </c>
      <c r="L4709" s="19">
        <v>1</v>
      </c>
      <c r="O4709" s="19">
        <v>2473</v>
      </c>
      <c r="P4709" s="229">
        <v>45631.177418981482</v>
      </c>
      <c r="Q4709" s="19">
        <v>2.4729999999999999</v>
      </c>
      <c r="R4709" s="19" t="s">
        <v>52</v>
      </c>
      <c r="S4709" s="62" t="s">
        <v>294</v>
      </c>
    </row>
    <row r="4710" spans="1:19" x14ac:dyDescent="0.25">
      <c r="A4710" s="62" t="s">
        <v>294</v>
      </c>
      <c r="B4710" s="19">
        <v>39261994</v>
      </c>
      <c r="C4710" s="19" t="s">
        <v>7598</v>
      </c>
      <c r="D4710" s="19">
        <v>2441596</v>
      </c>
      <c r="E4710" s="19">
        <v>4595714</v>
      </c>
      <c r="F4710" s="19">
        <v>3</v>
      </c>
      <c r="G4710" s="36">
        <v>45631</v>
      </c>
      <c r="H4710" s="19">
        <v>0</v>
      </c>
      <c r="I4710" s="19">
        <v>1</v>
      </c>
      <c r="J4710" s="19">
        <v>0</v>
      </c>
      <c r="L4710" s="19">
        <v>1</v>
      </c>
      <c r="O4710" s="19">
        <v>3453764</v>
      </c>
      <c r="P4710" s="229">
        <v>45631.217395833337</v>
      </c>
      <c r="Q4710" s="19">
        <v>3453.7640000000001</v>
      </c>
      <c r="R4710" s="19" t="s">
        <v>52</v>
      </c>
      <c r="S4710" s="62" t="s">
        <v>294</v>
      </c>
    </row>
    <row r="4711" spans="1:19" x14ac:dyDescent="0.25">
      <c r="A4711" s="62" t="s">
        <v>294</v>
      </c>
      <c r="B4711" s="19">
        <v>39261994</v>
      </c>
      <c r="C4711" s="19" t="s">
        <v>7598</v>
      </c>
      <c r="D4711" s="19">
        <v>2441596</v>
      </c>
      <c r="E4711" s="19">
        <v>4595714</v>
      </c>
      <c r="F4711" s="19">
        <v>4</v>
      </c>
      <c r="G4711" s="36">
        <v>45631</v>
      </c>
      <c r="H4711" s="19">
        <v>0</v>
      </c>
      <c r="I4711" s="19">
        <v>0</v>
      </c>
      <c r="J4711" s="19">
        <v>1934</v>
      </c>
      <c r="K4711" s="19" t="s">
        <v>160</v>
      </c>
      <c r="L4711" s="19">
        <v>1</v>
      </c>
      <c r="O4711" s="19">
        <v>414233</v>
      </c>
      <c r="P4711" s="229">
        <v>45631.222187500003</v>
      </c>
      <c r="Q4711" s="19">
        <v>414.233</v>
      </c>
      <c r="R4711" s="19" t="s">
        <v>52</v>
      </c>
      <c r="S4711" s="62" t="s">
        <v>294</v>
      </c>
    </row>
    <row r="4712" spans="1:19" x14ac:dyDescent="0.25">
      <c r="A4712" s="62" t="s">
        <v>294</v>
      </c>
      <c r="B4712" s="19">
        <v>39261994</v>
      </c>
      <c r="C4712" s="19" t="s">
        <v>7598</v>
      </c>
      <c r="D4712" s="19">
        <v>2441596</v>
      </c>
      <c r="E4712" s="19">
        <v>4595714</v>
      </c>
      <c r="F4712" s="19">
        <v>5</v>
      </c>
      <c r="G4712" s="36">
        <v>45631</v>
      </c>
      <c r="H4712" s="19">
        <v>0</v>
      </c>
      <c r="I4712" s="19">
        <v>1</v>
      </c>
      <c r="J4712" s="19">
        <v>0</v>
      </c>
      <c r="L4712" s="19">
        <v>1</v>
      </c>
      <c r="O4712" s="19">
        <v>37413</v>
      </c>
      <c r="P4712" s="229">
        <v>45631.222615740742</v>
      </c>
      <c r="Q4712" s="19">
        <v>37.412999999999997</v>
      </c>
      <c r="R4712" s="19" t="s">
        <v>52</v>
      </c>
      <c r="S4712" s="62" t="s">
        <v>294</v>
      </c>
    </row>
    <row r="4713" spans="1:19" x14ac:dyDescent="0.25">
      <c r="A4713" s="62" t="s">
        <v>294</v>
      </c>
      <c r="B4713" s="19">
        <v>39261994</v>
      </c>
      <c r="C4713" s="19" t="s">
        <v>7598</v>
      </c>
      <c r="D4713" s="19">
        <v>2441596</v>
      </c>
      <c r="E4713" s="19">
        <v>4595714</v>
      </c>
      <c r="F4713" s="19">
        <v>6</v>
      </c>
      <c r="G4713" s="36">
        <v>45631</v>
      </c>
      <c r="H4713" s="19">
        <v>0</v>
      </c>
      <c r="I4713" s="19">
        <v>0</v>
      </c>
      <c r="J4713" s="19">
        <v>1937</v>
      </c>
      <c r="K4713" s="19" t="s">
        <v>169</v>
      </c>
      <c r="L4713" s="19">
        <v>1</v>
      </c>
      <c r="O4713" s="19">
        <v>8180</v>
      </c>
      <c r="P4713" s="229">
        <v>45631.222708333335</v>
      </c>
      <c r="Q4713" s="19">
        <v>8.18</v>
      </c>
      <c r="R4713" s="19" t="s">
        <v>52</v>
      </c>
      <c r="S4713" s="62" t="s">
        <v>294</v>
      </c>
    </row>
    <row r="4714" spans="1:19" x14ac:dyDescent="0.25">
      <c r="A4714" s="62" t="s">
        <v>294</v>
      </c>
      <c r="B4714" s="19">
        <v>39261994</v>
      </c>
      <c r="C4714" s="19" t="s">
        <v>7598</v>
      </c>
      <c r="D4714" s="19">
        <v>2441596</v>
      </c>
      <c r="E4714" s="19">
        <v>4595714</v>
      </c>
      <c r="F4714" s="19">
        <v>7</v>
      </c>
      <c r="G4714" s="36">
        <v>45631</v>
      </c>
      <c r="H4714" s="19">
        <v>0</v>
      </c>
      <c r="I4714" s="19">
        <v>1</v>
      </c>
      <c r="J4714" s="19">
        <v>0</v>
      </c>
      <c r="L4714" s="19">
        <v>1</v>
      </c>
      <c r="O4714" s="19">
        <v>1250770</v>
      </c>
      <c r="P4714" s="229">
        <v>45631.237187500003</v>
      </c>
      <c r="Q4714" s="19">
        <v>1250.77</v>
      </c>
      <c r="R4714" s="19" t="s">
        <v>52</v>
      </c>
      <c r="S4714" s="62" t="s">
        <v>294</v>
      </c>
    </row>
    <row r="4715" spans="1:19" x14ac:dyDescent="0.25">
      <c r="A4715" s="62" t="s">
        <v>294</v>
      </c>
      <c r="B4715" s="19">
        <v>39261994</v>
      </c>
      <c r="C4715" s="19" t="s">
        <v>7598</v>
      </c>
      <c r="D4715" s="19">
        <v>2441596</v>
      </c>
      <c r="E4715" s="19">
        <v>4595714</v>
      </c>
      <c r="F4715" s="19">
        <v>8</v>
      </c>
      <c r="G4715" s="36">
        <v>45631</v>
      </c>
      <c r="H4715" s="19">
        <v>0</v>
      </c>
      <c r="I4715" s="19">
        <v>0</v>
      </c>
      <c r="J4715" s="19">
        <v>1931</v>
      </c>
      <c r="K4715" s="19" t="s">
        <v>168</v>
      </c>
      <c r="L4715" s="19">
        <v>1</v>
      </c>
      <c r="O4715" s="19">
        <v>4106114</v>
      </c>
      <c r="P4715" s="229">
        <v>45631.284710648149</v>
      </c>
      <c r="Q4715" s="19">
        <v>4106.1139999999996</v>
      </c>
      <c r="R4715" s="19" t="s">
        <v>52</v>
      </c>
      <c r="S4715" s="62" t="s">
        <v>294</v>
      </c>
    </row>
    <row r="4716" spans="1:19" x14ac:dyDescent="0.25">
      <c r="A4716" s="62" t="s">
        <v>294</v>
      </c>
      <c r="B4716" s="19">
        <v>39261994</v>
      </c>
      <c r="C4716" s="19" t="s">
        <v>7598</v>
      </c>
      <c r="D4716" s="19">
        <v>2441596</v>
      </c>
      <c r="E4716" s="19">
        <v>4595714</v>
      </c>
      <c r="F4716" s="19">
        <v>9</v>
      </c>
      <c r="G4716" s="36">
        <v>45631</v>
      </c>
      <c r="H4716" s="19">
        <v>0</v>
      </c>
      <c r="I4716" s="19">
        <v>0</v>
      </c>
      <c r="J4716" s="19">
        <v>0</v>
      </c>
      <c r="L4716" s="19">
        <v>2</v>
      </c>
      <c r="O4716" s="19">
        <v>0</v>
      </c>
      <c r="P4716" s="229">
        <v>45631.284710648149</v>
      </c>
      <c r="Q4716" s="19">
        <v>0</v>
      </c>
      <c r="R4716" s="19" t="s">
        <v>52</v>
      </c>
      <c r="S4716" s="62" t="s">
        <v>294</v>
      </c>
    </row>
    <row r="4717" spans="1:19" x14ac:dyDescent="0.25">
      <c r="A4717" s="62" t="s">
        <v>2244</v>
      </c>
      <c r="B4717" s="19">
        <v>39691660</v>
      </c>
      <c r="C4717" s="19" t="s">
        <v>7612</v>
      </c>
      <c r="D4717" s="19">
        <v>377304</v>
      </c>
      <c r="E4717" s="19">
        <v>4595714</v>
      </c>
      <c r="F4717" s="19">
        <v>1</v>
      </c>
      <c r="G4717" s="36">
        <v>45628</v>
      </c>
      <c r="H4717" s="19">
        <v>0</v>
      </c>
      <c r="I4717" s="19">
        <v>0</v>
      </c>
      <c r="J4717" s="19">
        <v>0</v>
      </c>
      <c r="L4717" s="19">
        <v>0</v>
      </c>
      <c r="O4717" s="19">
        <v>3</v>
      </c>
      <c r="P4717" s="229">
        <v>45627.687094907407</v>
      </c>
      <c r="Q4717" s="19">
        <v>3.0000000000000001E-3</v>
      </c>
      <c r="R4717" s="19" t="s">
        <v>55</v>
      </c>
      <c r="S4717" s="62" t="s">
        <v>2244</v>
      </c>
    </row>
    <row r="4718" spans="1:19" x14ac:dyDescent="0.25">
      <c r="A4718" s="62" t="s">
        <v>2244</v>
      </c>
      <c r="B4718" s="19">
        <v>39691660</v>
      </c>
      <c r="C4718" s="19" t="s">
        <v>7612</v>
      </c>
      <c r="D4718" s="19">
        <v>377304</v>
      </c>
      <c r="E4718" s="19">
        <v>4595714</v>
      </c>
      <c r="F4718" s="19">
        <v>2</v>
      </c>
      <c r="G4718" s="36">
        <v>45628</v>
      </c>
      <c r="H4718" s="19">
        <v>0</v>
      </c>
      <c r="I4718" s="19">
        <v>0</v>
      </c>
      <c r="J4718" s="19">
        <v>0</v>
      </c>
      <c r="L4718" s="19">
        <v>1</v>
      </c>
      <c r="O4718" s="19">
        <v>7250</v>
      </c>
      <c r="P4718" s="229">
        <v>45627.687175925923</v>
      </c>
      <c r="Q4718" s="19">
        <v>7.25</v>
      </c>
      <c r="R4718" s="19" t="s">
        <v>55</v>
      </c>
      <c r="S4718" s="62" t="s">
        <v>2244</v>
      </c>
    </row>
    <row r="4719" spans="1:19" x14ac:dyDescent="0.25">
      <c r="A4719" s="62" t="s">
        <v>2244</v>
      </c>
      <c r="B4719" s="19">
        <v>39691660</v>
      </c>
      <c r="C4719" s="19" t="s">
        <v>7612</v>
      </c>
      <c r="D4719" s="19">
        <v>377304</v>
      </c>
      <c r="E4719" s="19">
        <v>4595714</v>
      </c>
      <c r="F4719" s="19">
        <v>3</v>
      </c>
      <c r="G4719" s="36">
        <v>45628</v>
      </c>
      <c r="H4719" s="19">
        <v>0</v>
      </c>
      <c r="I4719" s="19">
        <v>1</v>
      </c>
      <c r="J4719" s="19">
        <v>0</v>
      </c>
      <c r="L4719" s="19">
        <v>1</v>
      </c>
      <c r="O4719" s="19">
        <v>3286923</v>
      </c>
      <c r="P4719" s="229">
        <v>45627.725219907406</v>
      </c>
      <c r="Q4719" s="19">
        <v>3286.9229999999998</v>
      </c>
      <c r="R4719" s="19" t="s">
        <v>55</v>
      </c>
      <c r="S4719" s="62" t="s">
        <v>2244</v>
      </c>
    </row>
    <row r="4720" spans="1:19" x14ac:dyDescent="0.25">
      <c r="A4720" s="62" t="s">
        <v>2244</v>
      </c>
      <c r="B4720" s="19">
        <v>39691660</v>
      </c>
      <c r="C4720" s="19" t="s">
        <v>7612</v>
      </c>
      <c r="D4720" s="19">
        <v>377304</v>
      </c>
      <c r="E4720" s="19">
        <v>4595714</v>
      </c>
      <c r="F4720" s="19">
        <v>4</v>
      </c>
      <c r="G4720" s="36">
        <v>45628</v>
      </c>
      <c r="H4720" s="19">
        <v>0</v>
      </c>
      <c r="I4720" s="19">
        <v>0</v>
      </c>
      <c r="J4720" s="19">
        <v>-3</v>
      </c>
      <c r="K4720" s="19" t="s">
        <v>185</v>
      </c>
      <c r="L4720" s="19">
        <v>1</v>
      </c>
      <c r="O4720" s="19">
        <v>8597</v>
      </c>
      <c r="P4720" s="229">
        <v>45627.725312499999</v>
      </c>
      <c r="Q4720" s="19">
        <v>8.5969999999999995</v>
      </c>
      <c r="R4720" s="19" t="s">
        <v>55</v>
      </c>
      <c r="S4720" s="62" t="s">
        <v>2244</v>
      </c>
    </row>
    <row r="4721" spans="1:19" x14ac:dyDescent="0.25">
      <c r="A4721" s="62" t="s">
        <v>2244</v>
      </c>
      <c r="B4721" s="19">
        <v>39691660</v>
      </c>
      <c r="C4721" s="19" t="s">
        <v>7612</v>
      </c>
      <c r="D4721" s="19">
        <v>377304</v>
      </c>
      <c r="E4721" s="19">
        <v>4595714</v>
      </c>
      <c r="F4721" s="19">
        <v>5</v>
      </c>
      <c r="G4721" s="36">
        <v>45628</v>
      </c>
      <c r="H4721" s="19">
        <v>1</v>
      </c>
      <c r="I4721" s="19">
        <v>0</v>
      </c>
      <c r="J4721" s="19">
        <v>0</v>
      </c>
      <c r="L4721" s="19">
        <v>1</v>
      </c>
      <c r="M4721" s="19">
        <v>4010439</v>
      </c>
      <c r="N4721" s="19" t="s">
        <v>210</v>
      </c>
      <c r="O4721" s="19">
        <v>1033527</v>
      </c>
      <c r="P4721" s="229">
        <v>45627.737280092595</v>
      </c>
      <c r="Q4721" s="19">
        <v>1033.527</v>
      </c>
      <c r="R4721" s="19" t="s">
        <v>55</v>
      </c>
      <c r="S4721" s="62" t="s">
        <v>2244</v>
      </c>
    </row>
    <row r="4722" spans="1:19" x14ac:dyDescent="0.25">
      <c r="A4722" s="62" t="s">
        <v>2244</v>
      </c>
      <c r="B4722" s="19">
        <v>39691660</v>
      </c>
      <c r="C4722" s="19" t="s">
        <v>7612</v>
      </c>
      <c r="D4722" s="19">
        <v>377304</v>
      </c>
      <c r="E4722" s="19">
        <v>4595714</v>
      </c>
      <c r="F4722" s="19">
        <v>6</v>
      </c>
      <c r="G4722" s="36">
        <v>45628</v>
      </c>
      <c r="H4722" s="19">
        <v>0</v>
      </c>
      <c r="I4722" s="19">
        <v>0</v>
      </c>
      <c r="J4722" s="19">
        <v>1938</v>
      </c>
      <c r="K4722" s="19" t="s">
        <v>163</v>
      </c>
      <c r="L4722" s="19">
        <v>1</v>
      </c>
      <c r="M4722" s="19">
        <v>4010439</v>
      </c>
      <c r="N4722" s="19" t="s">
        <v>210</v>
      </c>
      <c r="O4722" s="19">
        <v>3566</v>
      </c>
      <c r="P4722" s="229">
        <v>45627.737314814818</v>
      </c>
      <c r="Q4722" s="19">
        <v>3.5659999999999998</v>
      </c>
      <c r="R4722" s="19" t="s">
        <v>55</v>
      </c>
      <c r="S4722" s="62" t="s">
        <v>2244</v>
      </c>
    </row>
    <row r="4723" spans="1:19" x14ac:dyDescent="0.25">
      <c r="A4723" s="62" t="s">
        <v>2244</v>
      </c>
      <c r="B4723" s="19">
        <v>39691660</v>
      </c>
      <c r="C4723" s="19" t="s">
        <v>7612</v>
      </c>
      <c r="D4723" s="19">
        <v>377304</v>
      </c>
      <c r="E4723" s="19">
        <v>4595714</v>
      </c>
      <c r="F4723" s="19">
        <v>7</v>
      </c>
      <c r="G4723" s="36">
        <v>45628</v>
      </c>
      <c r="H4723" s="19">
        <v>0</v>
      </c>
      <c r="I4723" s="19">
        <v>1</v>
      </c>
      <c r="J4723" s="19">
        <v>0</v>
      </c>
      <c r="L4723" s="19">
        <v>1</v>
      </c>
      <c r="O4723" s="19">
        <v>1387287</v>
      </c>
      <c r="P4723" s="229">
        <v>45627.753379629627</v>
      </c>
      <c r="Q4723" s="19">
        <v>1387.287</v>
      </c>
      <c r="R4723" s="19" t="s">
        <v>55</v>
      </c>
      <c r="S4723" s="62" t="s">
        <v>2244</v>
      </c>
    </row>
    <row r="4724" spans="1:19" x14ac:dyDescent="0.25">
      <c r="A4724" s="62" t="s">
        <v>2244</v>
      </c>
      <c r="B4724" s="19">
        <v>39691660</v>
      </c>
      <c r="C4724" s="19" t="s">
        <v>7612</v>
      </c>
      <c r="D4724" s="19">
        <v>377304</v>
      </c>
      <c r="E4724" s="19">
        <v>4595714</v>
      </c>
      <c r="F4724" s="19">
        <v>8</v>
      </c>
      <c r="G4724" s="36">
        <v>45628</v>
      </c>
      <c r="H4724" s="19">
        <v>0</v>
      </c>
      <c r="I4724" s="19">
        <v>0</v>
      </c>
      <c r="J4724" s="19">
        <v>-3</v>
      </c>
      <c r="K4724" s="19" t="s">
        <v>185</v>
      </c>
      <c r="L4724" s="19">
        <v>1</v>
      </c>
      <c r="O4724" s="19">
        <v>10907</v>
      </c>
      <c r="P4724" s="229">
        <v>45627.753506944442</v>
      </c>
      <c r="Q4724" s="19">
        <v>10.907</v>
      </c>
      <c r="R4724" s="19" t="s">
        <v>55</v>
      </c>
      <c r="S4724" s="62" t="s">
        <v>2244</v>
      </c>
    </row>
    <row r="4725" spans="1:19" x14ac:dyDescent="0.25">
      <c r="A4725" s="62" t="s">
        <v>2244</v>
      </c>
      <c r="B4725" s="19">
        <v>39691660</v>
      </c>
      <c r="C4725" s="19" t="s">
        <v>7612</v>
      </c>
      <c r="D4725" s="19">
        <v>377304</v>
      </c>
      <c r="E4725" s="19">
        <v>4595714</v>
      </c>
      <c r="F4725" s="19">
        <v>9</v>
      </c>
      <c r="G4725" s="36">
        <v>45628</v>
      </c>
      <c r="H4725" s="19">
        <v>1</v>
      </c>
      <c r="I4725" s="19">
        <v>0</v>
      </c>
      <c r="J4725" s="19">
        <v>0</v>
      </c>
      <c r="L4725" s="19">
        <v>1</v>
      </c>
      <c r="M4725" s="19">
        <v>4010439</v>
      </c>
      <c r="N4725" s="19" t="s">
        <v>210</v>
      </c>
      <c r="O4725" s="19">
        <v>217823</v>
      </c>
      <c r="P4725" s="229">
        <v>45627.756018518521</v>
      </c>
      <c r="Q4725" s="19">
        <v>217.82300000000001</v>
      </c>
      <c r="R4725" s="19" t="s">
        <v>55</v>
      </c>
      <c r="S4725" s="62" t="s">
        <v>2244</v>
      </c>
    </row>
    <row r="4726" spans="1:19" x14ac:dyDescent="0.25">
      <c r="A4726" s="62" t="s">
        <v>2244</v>
      </c>
      <c r="B4726" s="19">
        <v>39691660</v>
      </c>
      <c r="C4726" s="19" t="s">
        <v>7612</v>
      </c>
      <c r="D4726" s="19">
        <v>377304</v>
      </c>
      <c r="E4726" s="19">
        <v>4595714</v>
      </c>
      <c r="F4726" s="19">
        <v>10</v>
      </c>
      <c r="G4726" s="36">
        <v>45628</v>
      </c>
      <c r="H4726" s="19">
        <v>0</v>
      </c>
      <c r="I4726" s="19">
        <v>0</v>
      </c>
      <c r="J4726" s="19">
        <v>1938</v>
      </c>
      <c r="K4726" s="19" t="s">
        <v>163</v>
      </c>
      <c r="L4726" s="19">
        <v>1</v>
      </c>
      <c r="M4726" s="19">
        <v>4010439</v>
      </c>
      <c r="N4726" s="19" t="s">
        <v>210</v>
      </c>
      <c r="O4726" s="19">
        <v>52727</v>
      </c>
      <c r="P4726" s="229">
        <v>45627.756631944445</v>
      </c>
      <c r="Q4726" s="19">
        <v>52.726999999999997</v>
      </c>
      <c r="R4726" s="19" t="s">
        <v>55</v>
      </c>
      <c r="S4726" s="62" t="s">
        <v>2244</v>
      </c>
    </row>
    <row r="4727" spans="1:19" x14ac:dyDescent="0.25">
      <c r="A4727" s="62" t="s">
        <v>2244</v>
      </c>
      <c r="B4727" s="19">
        <v>39691660</v>
      </c>
      <c r="C4727" s="19" t="s">
        <v>7612</v>
      </c>
      <c r="D4727" s="19">
        <v>377304</v>
      </c>
      <c r="E4727" s="19">
        <v>4595714</v>
      </c>
      <c r="F4727" s="19">
        <v>11</v>
      </c>
      <c r="G4727" s="36">
        <v>45628</v>
      </c>
      <c r="H4727" s="19">
        <v>0</v>
      </c>
      <c r="I4727" s="19">
        <v>1</v>
      </c>
      <c r="J4727" s="19">
        <v>0</v>
      </c>
      <c r="L4727" s="19">
        <v>1</v>
      </c>
      <c r="O4727" s="19">
        <v>245770</v>
      </c>
      <c r="P4727" s="229">
        <v>45627.759479166663</v>
      </c>
      <c r="Q4727" s="19">
        <v>245.77</v>
      </c>
      <c r="R4727" s="19" t="s">
        <v>55</v>
      </c>
      <c r="S4727" s="62" t="s">
        <v>2244</v>
      </c>
    </row>
    <row r="4728" spans="1:19" x14ac:dyDescent="0.25">
      <c r="A4728" s="62" t="s">
        <v>2244</v>
      </c>
      <c r="B4728" s="19">
        <v>39691660</v>
      </c>
      <c r="C4728" s="19" t="s">
        <v>7612</v>
      </c>
      <c r="D4728" s="19">
        <v>377304</v>
      </c>
      <c r="E4728" s="19">
        <v>4595714</v>
      </c>
      <c r="F4728" s="19">
        <v>12</v>
      </c>
      <c r="G4728" s="36">
        <v>45628</v>
      </c>
      <c r="H4728" s="19">
        <v>0</v>
      </c>
      <c r="I4728" s="19">
        <v>0</v>
      </c>
      <c r="J4728" s="19">
        <v>-3</v>
      </c>
      <c r="K4728" s="19" t="s">
        <v>185</v>
      </c>
      <c r="L4728" s="19">
        <v>1</v>
      </c>
      <c r="O4728" s="19">
        <v>9013</v>
      </c>
      <c r="P4728" s="229">
        <v>45627.759583333333</v>
      </c>
      <c r="Q4728" s="19">
        <v>9.0129999999999999</v>
      </c>
      <c r="R4728" s="19" t="s">
        <v>55</v>
      </c>
      <c r="S4728" s="62" t="s">
        <v>2244</v>
      </c>
    </row>
    <row r="4729" spans="1:19" x14ac:dyDescent="0.25">
      <c r="A4729" s="62" t="s">
        <v>2244</v>
      </c>
      <c r="B4729" s="19">
        <v>39691660</v>
      </c>
      <c r="C4729" s="19" t="s">
        <v>7612</v>
      </c>
      <c r="D4729" s="19">
        <v>377304</v>
      </c>
      <c r="E4729" s="19">
        <v>4595714</v>
      </c>
      <c r="F4729" s="19">
        <v>13</v>
      </c>
      <c r="G4729" s="36">
        <v>45628</v>
      </c>
      <c r="H4729" s="19">
        <v>1</v>
      </c>
      <c r="I4729" s="19">
        <v>0</v>
      </c>
      <c r="J4729" s="19">
        <v>0</v>
      </c>
      <c r="L4729" s="19">
        <v>1</v>
      </c>
      <c r="M4729" s="19">
        <v>4010439</v>
      </c>
      <c r="N4729" s="19" t="s">
        <v>210</v>
      </c>
      <c r="O4729" s="19">
        <v>65930</v>
      </c>
      <c r="P4729" s="229">
        <v>45627.760347222225</v>
      </c>
      <c r="Q4729" s="19">
        <v>65.930000000000007</v>
      </c>
      <c r="R4729" s="19" t="s">
        <v>55</v>
      </c>
      <c r="S4729" s="62" t="s">
        <v>2244</v>
      </c>
    </row>
    <row r="4730" spans="1:19" x14ac:dyDescent="0.25">
      <c r="A4730" s="62" t="s">
        <v>2244</v>
      </c>
      <c r="B4730" s="19">
        <v>39691660</v>
      </c>
      <c r="C4730" s="19" t="s">
        <v>7612</v>
      </c>
      <c r="D4730" s="19">
        <v>377304</v>
      </c>
      <c r="E4730" s="19">
        <v>4595714</v>
      </c>
      <c r="F4730" s="19">
        <v>14</v>
      </c>
      <c r="G4730" s="36">
        <v>45628</v>
      </c>
      <c r="H4730" s="19">
        <v>0</v>
      </c>
      <c r="I4730" s="19">
        <v>0</v>
      </c>
      <c r="J4730" s="19">
        <v>-7</v>
      </c>
      <c r="K4730" s="19" t="s">
        <v>187</v>
      </c>
      <c r="L4730" s="19">
        <v>1</v>
      </c>
      <c r="O4730" s="19">
        <v>290</v>
      </c>
      <c r="P4730" s="229">
        <v>45627.760347222225</v>
      </c>
      <c r="Q4730" s="19">
        <v>0.28999999999999998</v>
      </c>
      <c r="R4730" s="19" t="s">
        <v>55</v>
      </c>
      <c r="S4730" s="62" t="s">
        <v>2244</v>
      </c>
    </row>
    <row r="4731" spans="1:19" x14ac:dyDescent="0.25">
      <c r="A4731" s="62" t="s">
        <v>2244</v>
      </c>
      <c r="B4731" s="19">
        <v>39691660</v>
      </c>
      <c r="C4731" s="19" t="s">
        <v>7612</v>
      </c>
      <c r="D4731" s="19">
        <v>377304</v>
      </c>
      <c r="E4731" s="19">
        <v>4595714</v>
      </c>
      <c r="F4731" s="19">
        <v>15</v>
      </c>
      <c r="G4731" s="36">
        <v>45628</v>
      </c>
      <c r="H4731" s="19">
        <v>2</v>
      </c>
      <c r="I4731" s="19">
        <v>0</v>
      </c>
      <c r="J4731" s="19">
        <v>0</v>
      </c>
      <c r="L4731" s="19">
        <v>1</v>
      </c>
      <c r="M4731" s="19">
        <v>4010439</v>
      </c>
      <c r="N4731" s="19" t="s">
        <v>210</v>
      </c>
      <c r="O4731" s="19">
        <v>13813</v>
      </c>
      <c r="P4731" s="229">
        <v>45627.760509259257</v>
      </c>
      <c r="Q4731" s="19">
        <v>13.813000000000001</v>
      </c>
      <c r="R4731" s="19" t="s">
        <v>55</v>
      </c>
      <c r="S4731" s="62" t="s">
        <v>2244</v>
      </c>
    </row>
    <row r="4732" spans="1:19" x14ac:dyDescent="0.25">
      <c r="A4732" s="62" t="s">
        <v>2244</v>
      </c>
      <c r="B4732" s="19">
        <v>39691660</v>
      </c>
      <c r="C4732" s="19" t="s">
        <v>7612</v>
      </c>
      <c r="D4732" s="19">
        <v>377304</v>
      </c>
      <c r="E4732" s="19">
        <v>4595714</v>
      </c>
      <c r="F4732" s="19">
        <v>16</v>
      </c>
      <c r="G4732" s="36">
        <v>45628</v>
      </c>
      <c r="H4732" s="19">
        <v>0</v>
      </c>
      <c r="I4732" s="19">
        <v>0</v>
      </c>
      <c r="J4732" s="19">
        <v>1938</v>
      </c>
      <c r="K4732" s="19" t="s">
        <v>163</v>
      </c>
      <c r="L4732" s="19">
        <v>1</v>
      </c>
      <c r="M4732" s="19">
        <v>4010439</v>
      </c>
      <c r="N4732" s="19" t="s">
        <v>210</v>
      </c>
      <c r="O4732" s="19">
        <v>4900</v>
      </c>
      <c r="P4732" s="229">
        <v>45627.760567129626</v>
      </c>
      <c r="Q4732" s="19">
        <v>4.9000000000000004</v>
      </c>
      <c r="R4732" s="19" t="s">
        <v>55</v>
      </c>
      <c r="S4732" s="62" t="s">
        <v>2244</v>
      </c>
    </row>
    <row r="4733" spans="1:19" x14ac:dyDescent="0.25">
      <c r="A4733" s="62" t="s">
        <v>2244</v>
      </c>
      <c r="B4733" s="19">
        <v>39691660</v>
      </c>
      <c r="C4733" s="19" t="s">
        <v>7612</v>
      </c>
      <c r="D4733" s="19">
        <v>377304</v>
      </c>
      <c r="E4733" s="19">
        <v>4595714</v>
      </c>
      <c r="F4733" s="19">
        <v>17</v>
      </c>
      <c r="G4733" s="36">
        <v>45628</v>
      </c>
      <c r="H4733" s="19">
        <v>0</v>
      </c>
      <c r="I4733" s="19">
        <v>1</v>
      </c>
      <c r="J4733" s="19">
        <v>0</v>
      </c>
      <c r="L4733" s="19">
        <v>1</v>
      </c>
      <c r="O4733" s="19">
        <v>1235347</v>
      </c>
      <c r="P4733" s="229">
        <v>45627.774861111109</v>
      </c>
      <c r="Q4733" s="19">
        <v>1235.347</v>
      </c>
      <c r="R4733" s="19" t="s">
        <v>55</v>
      </c>
      <c r="S4733" s="62" t="s">
        <v>2244</v>
      </c>
    </row>
    <row r="4734" spans="1:19" x14ac:dyDescent="0.25">
      <c r="A4734" s="62" t="s">
        <v>2244</v>
      </c>
      <c r="B4734" s="19">
        <v>39691660</v>
      </c>
      <c r="C4734" s="19" t="s">
        <v>7612</v>
      </c>
      <c r="D4734" s="19">
        <v>377304</v>
      </c>
      <c r="E4734" s="19">
        <v>4595714</v>
      </c>
      <c r="F4734" s="19">
        <v>18</v>
      </c>
      <c r="G4734" s="36">
        <v>45628</v>
      </c>
      <c r="H4734" s="19">
        <v>1</v>
      </c>
      <c r="I4734" s="19">
        <v>0</v>
      </c>
      <c r="J4734" s="19">
        <v>0</v>
      </c>
      <c r="L4734" s="19">
        <v>1</v>
      </c>
      <c r="M4734" s="19">
        <v>431940</v>
      </c>
      <c r="N4734" s="19" t="s">
        <v>209</v>
      </c>
      <c r="O4734" s="19">
        <v>343520</v>
      </c>
      <c r="P4734" s="229">
        <v>45627.77884259259</v>
      </c>
      <c r="Q4734" s="19">
        <v>343.52</v>
      </c>
      <c r="R4734" s="19" t="s">
        <v>55</v>
      </c>
      <c r="S4734" s="62" t="s">
        <v>2244</v>
      </c>
    </row>
    <row r="4735" spans="1:19" x14ac:dyDescent="0.25">
      <c r="A4735" s="62" t="s">
        <v>2244</v>
      </c>
      <c r="B4735" s="19">
        <v>39691660</v>
      </c>
      <c r="C4735" s="19" t="s">
        <v>7612</v>
      </c>
      <c r="D4735" s="19">
        <v>377304</v>
      </c>
      <c r="E4735" s="19">
        <v>4595714</v>
      </c>
      <c r="F4735" s="19">
        <v>19</v>
      </c>
      <c r="G4735" s="36">
        <v>45628</v>
      </c>
      <c r="H4735" s="19">
        <v>0</v>
      </c>
      <c r="I4735" s="19">
        <v>0</v>
      </c>
      <c r="J4735" s="19">
        <v>1938</v>
      </c>
      <c r="K4735" s="19" t="s">
        <v>163</v>
      </c>
      <c r="L4735" s="19">
        <v>1</v>
      </c>
      <c r="M4735" s="19">
        <v>431940</v>
      </c>
      <c r="N4735" s="19" t="s">
        <v>209</v>
      </c>
      <c r="O4735" s="19">
        <v>20443</v>
      </c>
      <c r="P4735" s="229">
        <v>45627.779074074075</v>
      </c>
      <c r="Q4735" s="19">
        <v>20.443000000000001</v>
      </c>
      <c r="R4735" s="19" t="s">
        <v>55</v>
      </c>
      <c r="S4735" s="62" t="s">
        <v>2244</v>
      </c>
    </row>
    <row r="4736" spans="1:19" x14ac:dyDescent="0.25">
      <c r="A4736" s="62" t="s">
        <v>2244</v>
      </c>
      <c r="B4736" s="19">
        <v>39691660</v>
      </c>
      <c r="C4736" s="19" t="s">
        <v>7612</v>
      </c>
      <c r="D4736" s="19">
        <v>377304</v>
      </c>
      <c r="E4736" s="19">
        <v>4595714</v>
      </c>
      <c r="F4736" s="19">
        <v>20</v>
      </c>
      <c r="G4736" s="36">
        <v>45628</v>
      </c>
      <c r="H4736" s="19">
        <v>0</v>
      </c>
      <c r="I4736" s="19">
        <v>1</v>
      </c>
      <c r="J4736" s="19">
        <v>0</v>
      </c>
      <c r="L4736" s="19">
        <v>1</v>
      </c>
      <c r="O4736" s="19">
        <v>1874310</v>
      </c>
      <c r="P4736" s="229">
        <v>45627.800763888888</v>
      </c>
      <c r="Q4736" s="19">
        <v>1874.31</v>
      </c>
      <c r="R4736" s="19" t="s">
        <v>55</v>
      </c>
      <c r="S4736" s="62" t="s">
        <v>2244</v>
      </c>
    </row>
    <row r="4737" spans="1:19" x14ac:dyDescent="0.25">
      <c r="A4737" s="62" t="s">
        <v>2244</v>
      </c>
      <c r="B4737" s="19">
        <v>39691660</v>
      </c>
      <c r="C4737" s="19" t="s">
        <v>7612</v>
      </c>
      <c r="D4737" s="19">
        <v>377304</v>
      </c>
      <c r="E4737" s="19">
        <v>4595714</v>
      </c>
      <c r="F4737" s="19">
        <v>21</v>
      </c>
      <c r="G4737" s="36">
        <v>45628</v>
      </c>
      <c r="H4737" s="19">
        <v>0</v>
      </c>
      <c r="I4737" s="19">
        <v>0</v>
      </c>
      <c r="J4737" s="19">
        <v>-3</v>
      </c>
      <c r="K4737" s="19" t="s">
        <v>185</v>
      </c>
      <c r="L4737" s="19">
        <v>1</v>
      </c>
      <c r="O4737" s="19">
        <v>10490</v>
      </c>
      <c r="P4737" s="229">
        <v>45627.800891203704</v>
      </c>
      <c r="Q4737" s="19">
        <v>10.49</v>
      </c>
      <c r="R4737" s="19" t="s">
        <v>55</v>
      </c>
      <c r="S4737" s="62" t="s">
        <v>2244</v>
      </c>
    </row>
    <row r="4738" spans="1:19" x14ac:dyDescent="0.25">
      <c r="A4738" s="62" t="s">
        <v>2244</v>
      </c>
      <c r="B4738" s="19">
        <v>39691660</v>
      </c>
      <c r="C4738" s="19" t="s">
        <v>7612</v>
      </c>
      <c r="D4738" s="19">
        <v>377304</v>
      </c>
      <c r="E4738" s="19">
        <v>4595714</v>
      </c>
      <c r="F4738" s="19">
        <v>22</v>
      </c>
      <c r="G4738" s="36">
        <v>45628</v>
      </c>
      <c r="H4738" s="19">
        <v>1</v>
      </c>
      <c r="I4738" s="19">
        <v>0</v>
      </c>
      <c r="J4738" s="19">
        <v>0</v>
      </c>
      <c r="L4738" s="19">
        <v>1</v>
      </c>
      <c r="M4738" s="19">
        <v>4010439</v>
      </c>
      <c r="N4738" s="19" t="s">
        <v>210</v>
      </c>
      <c r="O4738" s="19">
        <v>738514</v>
      </c>
      <c r="P4738" s="229">
        <v>45627.809432870374</v>
      </c>
      <c r="Q4738" s="19">
        <v>738.51400000000001</v>
      </c>
      <c r="R4738" s="19" t="s">
        <v>55</v>
      </c>
      <c r="S4738" s="62" t="s">
        <v>2244</v>
      </c>
    </row>
    <row r="4739" spans="1:19" x14ac:dyDescent="0.25">
      <c r="A4739" s="62" t="s">
        <v>2244</v>
      </c>
      <c r="B4739" s="19">
        <v>39691660</v>
      </c>
      <c r="C4739" s="19" t="s">
        <v>7612</v>
      </c>
      <c r="D4739" s="19">
        <v>377304</v>
      </c>
      <c r="E4739" s="19">
        <v>4595714</v>
      </c>
      <c r="F4739" s="19">
        <v>23</v>
      </c>
      <c r="G4739" s="36">
        <v>45628</v>
      </c>
      <c r="H4739" s="19">
        <v>0</v>
      </c>
      <c r="I4739" s="19">
        <v>0</v>
      </c>
      <c r="J4739" s="19">
        <v>1938</v>
      </c>
      <c r="K4739" s="19" t="s">
        <v>163</v>
      </c>
      <c r="L4739" s="19">
        <v>1</v>
      </c>
      <c r="M4739" s="19">
        <v>4010439</v>
      </c>
      <c r="N4739" s="19" t="s">
        <v>210</v>
      </c>
      <c r="O4739" s="19">
        <v>5020</v>
      </c>
      <c r="P4739" s="229">
        <v>45627.809502314813</v>
      </c>
      <c r="Q4739" s="19">
        <v>5.0199999999999996</v>
      </c>
      <c r="R4739" s="19" t="s">
        <v>55</v>
      </c>
      <c r="S4739" s="62" t="s">
        <v>2244</v>
      </c>
    </row>
    <row r="4740" spans="1:19" x14ac:dyDescent="0.25">
      <c r="A4740" s="62" t="s">
        <v>2244</v>
      </c>
      <c r="B4740" s="19">
        <v>39691660</v>
      </c>
      <c r="C4740" s="19" t="s">
        <v>7612</v>
      </c>
      <c r="D4740" s="19">
        <v>377304</v>
      </c>
      <c r="E4740" s="19">
        <v>4595714</v>
      </c>
      <c r="F4740" s="19">
        <v>24</v>
      </c>
      <c r="G4740" s="36">
        <v>45628</v>
      </c>
      <c r="H4740" s="19">
        <v>0</v>
      </c>
      <c r="I4740" s="19">
        <v>1</v>
      </c>
      <c r="J4740" s="19">
        <v>0</v>
      </c>
      <c r="L4740" s="19">
        <v>1</v>
      </c>
      <c r="O4740" s="19">
        <v>2444956</v>
      </c>
      <c r="P4740" s="229">
        <v>45627.837789351855</v>
      </c>
      <c r="Q4740" s="19">
        <v>2444.9560000000001</v>
      </c>
      <c r="R4740" s="19" t="s">
        <v>55</v>
      </c>
      <c r="S4740" s="62" t="s">
        <v>2244</v>
      </c>
    </row>
    <row r="4741" spans="1:19" x14ac:dyDescent="0.25">
      <c r="A4741" s="62" t="s">
        <v>2244</v>
      </c>
      <c r="B4741" s="19">
        <v>39691660</v>
      </c>
      <c r="C4741" s="19" t="s">
        <v>7612</v>
      </c>
      <c r="D4741" s="19">
        <v>377304</v>
      </c>
      <c r="E4741" s="19">
        <v>4595714</v>
      </c>
      <c r="F4741" s="19">
        <v>25</v>
      </c>
      <c r="G4741" s="36">
        <v>45628</v>
      </c>
      <c r="H4741" s="19">
        <v>0</v>
      </c>
      <c r="I4741" s="19">
        <v>0</v>
      </c>
      <c r="J4741" s="19">
        <v>-3</v>
      </c>
      <c r="K4741" s="19" t="s">
        <v>185</v>
      </c>
      <c r="L4741" s="19">
        <v>1</v>
      </c>
      <c r="O4741" s="19">
        <v>8117</v>
      </c>
      <c r="P4741" s="229">
        <v>45627.837893518517</v>
      </c>
      <c r="Q4741" s="19">
        <v>8.1170000000000009</v>
      </c>
      <c r="R4741" s="19" t="s">
        <v>55</v>
      </c>
      <c r="S4741" s="62" t="s">
        <v>2244</v>
      </c>
    </row>
    <row r="4742" spans="1:19" x14ac:dyDescent="0.25">
      <c r="A4742" s="62" t="s">
        <v>2244</v>
      </c>
      <c r="B4742" s="19">
        <v>39691660</v>
      </c>
      <c r="C4742" s="19" t="s">
        <v>7612</v>
      </c>
      <c r="D4742" s="19">
        <v>377304</v>
      </c>
      <c r="E4742" s="19">
        <v>4595714</v>
      </c>
      <c r="F4742" s="19">
        <v>26</v>
      </c>
      <c r="G4742" s="36">
        <v>45628</v>
      </c>
      <c r="H4742" s="19">
        <v>1</v>
      </c>
      <c r="I4742" s="19">
        <v>0</v>
      </c>
      <c r="J4742" s="19">
        <v>0</v>
      </c>
      <c r="L4742" s="19">
        <v>1</v>
      </c>
      <c r="M4742" s="19">
        <v>4010439</v>
      </c>
      <c r="N4742" s="19" t="s">
        <v>210</v>
      </c>
      <c r="O4742" s="19">
        <v>202550</v>
      </c>
      <c r="P4742" s="229">
        <v>45627.840231481481</v>
      </c>
      <c r="Q4742" s="19">
        <v>202.55</v>
      </c>
      <c r="R4742" s="19" t="s">
        <v>55</v>
      </c>
      <c r="S4742" s="62" t="s">
        <v>2244</v>
      </c>
    </row>
    <row r="4743" spans="1:19" x14ac:dyDescent="0.25">
      <c r="A4743" s="62" t="s">
        <v>2244</v>
      </c>
      <c r="B4743" s="19">
        <v>39691660</v>
      </c>
      <c r="C4743" s="19" t="s">
        <v>7612</v>
      </c>
      <c r="D4743" s="19">
        <v>377304</v>
      </c>
      <c r="E4743" s="19">
        <v>4595714</v>
      </c>
      <c r="F4743" s="19">
        <v>27</v>
      </c>
      <c r="G4743" s="36">
        <v>45628</v>
      </c>
      <c r="H4743" s="19">
        <v>0</v>
      </c>
      <c r="I4743" s="19">
        <v>0</v>
      </c>
      <c r="J4743" s="19">
        <v>1938</v>
      </c>
      <c r="K4743" s="19" t="s">
        <v>163</v>
      </c>
      <c r="L4743" s="19">
        <v>1</v>
      </c>
      <c r="M4743" s="19">
        <v>4010439</v>
      </c>
      <c r="N4743" s="19" t="s">
        <v>210</v>
      </c>
      <c r="O4743" s="19">
        <v>4377</v>
      </c>
      <c r="P4743" s="229">
        <v>45627.840289351851</v>
      </c>
      <c r="Q4743" s="19">
        <v>4.3769999999999998</v>
      </c>
      <c r="R4743" s="19" t="s">
        <v>55</v>
      </c>
      <c r="S4743" s="62" t="s">
        <v>2244</v>
      </c>
    </row>
    <row r="4744" spans="1:19" x14ac:dyDescent="0.25">
      <c r="A4744" s="62" t="s">
        <v>2244</v>
      </c>
      <c r="B4744" s="19">
        <v>39691660</v>
      </c>
      <c r="C4744" s="19" t="s">
        <v>7612</v>
      </c>
      <c r="D4744" s="19">
        <v>377304</v>
      </c>
      <c r="E4744" s="19">
        <v>4595714</v>
      </c>
      <c r="F4744" s="19">
        <v>28</v>
      </c>
      <c r="G4744" s="36">
        <v>45628</v>
      </c>
      <c r="H4744" s="19">
        <v>0</v>
      </c>
      <c r="I4744" s="19">
        <v>1</v>
      </c>
      <c r="J4744" s="19">
        <v>0</v>
      </c>
      <c r="L4744" s="19">
        <v>1</v>
      </c>
      <c r="O4744" s="19">
        <v>2365080</v>
      </c>
      <c r="P4744" s="229">
        <v>45627.867662037039</v>
      </c>
      <c r="Q4744" s="19">
        <v>2365.08</v>
      </c>
      <c r="R4744" s="19" t="s">
        <v>55</v>
      </c>
      <c r="S4744" s="62" t="s">
        <v>2244</v>
      </c>
    </row>
    <row r="4745" spans="1:19" x14ac:dyDescent="0.25">
      <c r="A4745" s="62" t="s">
        <v>2244</v>
      </c>
      <c r="B4745" s="19">
        <v>39691660</v>
      </c>
      <c r="C4745" s="19" t="s">
        <v>7612</v>
      </c>
      <c r="D4745" s="19">
        <v>377304</v>
      </c>
      <c r="E4745" s="19">
        <v>4595714</v>
      </c>
      <c r="F4745" s="19">
        <v>29</v>
      </c>
      <c r="G4745" s="36">
        <v>45628</v>
      </c>
      <c r="H4745" s="19">
        <v>0</v>
      </c>
      <c r="I4745" s="19">
        <v>0</v>
      </c>
      <c r="J4745" s="19">
        <v>-3</v>
      </c>
      <c r="K4745" s="19" t="s">
        <v>185</v>
      </c>
      <c r="L4745" s="19">
        <v>1</v>
      </c>
      <c r="O4745" s="19">
        <v>8196</v>
      </c>
      <c r="P4745" s="229">
        <v>45627.867754629631</v>
      </c>
      <c r="Q4745" s="19">
        <v>8.1959999999999997</v>
      </c>
      <c r="R4745" s="19" t="s">
        <v>55</v>
      </c>
      <c r="S4745" s="62" t="s">
        <v>2244</v>
      </c>
    </row>
    <row r="4746" spans="1:19" x14ac:dyDescent="0.25">
      <c r="A4746" s="62" t="s">
        <v>2244</v>
      </c>
      <c r="B4746" s="19">
        <v>39691660</v>
      </c>
      <c r="C4746" s="19" t="s">
        <v>7612</v>
      </c>
      <c r="D4746" s="19">
        <v>377304</v>
      </c>
      <c r="E4746" s="19">
        <v>4595714</v>
      </c>
      <c r="F4746" s="19">
        <v>30</v>
      </c>
      <c r="G4746" s="36">
        <v>45628</v>
      </c>
      <c r="H4746" s="19">
        <v>1</v>
      </c>
      <c r="I4746" s="19">
        <v>0</v>
      </c>
      <c r="J4746" s="19">
        <v>0</v>
      </c>
      <c r="L4746" s="19">
        <v>1</v>
      </c>
      <c r="M4746" s="19">
        <v>4010439</v>
      </c>
      <c r="N4746" s="19" t="s">
        <v>210</v>
      </c>
      <c r="O4746" s="19">
        <v>264164</v>
      </c>
      <c r="P4746" s="229">
        <v>45627.870810185188</v>
      </c>
      <c r="Q4746" s="19">
        <v>264.16399999999999</v>
      </c>
      <c r="R4746" s="19" t="s">
        <v>55</v>
      </c>
      <c r="S4746" s="62" t="s">
        <v>2244</v>
      </c>
    </row>
    <row r="4747" spans="1:19" x14ac:dyDescent="0.25">
      <c r="A4747" s="62" t="s">
        <v>2244</v>
      </c>
      <c r="B4747" s="19">
        <v>39691660</v>
      </c>
      <c r="C4747" s="19" t="s">
        <v>7612</v>
      </c>
      <c r="D4747" s="19">
        <v>377304</v>
      </c>
      <c r="E4747" s="19">
        <v>4595714</v>
      </c>
      <c r="F4747" s="19">
        <v>31</v>
      </c>
      <c r="G4747" s="36">
        <v>45628</v>
      </c>
      <c r="H4747" s="19">
        <v>0</v>
      </c>
      <c r="I4747" s="19">
        <v>0</v>
      </c>
      <c r="J4747" s="19">
        <v>-7</v>
      </c>
      <c r="K4747" s="19" t="s">
        <v>187</v>
      </c>
      <c r="L4747" s="19">
        <v>1</v>
      </c>
      <c r="O4747" s="19">
        <v>273</v>
      </c>
      <c r="P4747" s="229">
        <v>45627.870810185188</v>
      </c>
      <c r="Q4747" s="19">
        <v>0.27300000000000002</v>
      </c>
      <c r="R4747" s="19" t="s">
        <v>55</v>
      </c>
      <c r="S4747" s="62" t="s">
        <v>2244</v>
      </c>
    </row>
    <row r="4748" spans="1:19" x14ac:dyDescent="0.25">
      <c r="A4748" s="62" t="s">
        <v>2244</v>
      </c>
      <c r="B4748" s="19">
        <v>39691660</v>
      </c>
      <c r="C4748" s="19" t="s">
        <v>7612</v>
      </c>
      <c r="D4748" s="19">
        <v>377304</v>
      </c>
      <c r="E4748" s="19">
        <v>4595714</v>
      </c>
      <c r="F4748" s="19">
        <v>32</v>
      </c>
      <c r="G4748" s="36">
        <v>45628</v>
      </c>
      <c r="H4748" s="19">
        <v>2</v>
      </c>
      <c r="I4748" s="19">
        <v>0</v>
      </c>
      <c r="J4748" s="19">
        <v>0</v>
      </c>
      <c r="L4748" s="19">
        <v>1</v>
      </c>
      <c r="M4748" s="19">
        <v>4010439</v>
      </c>
      <c r="N4748" s="19" t="s">
        <v>210</v>
      </c>
      <c r="O4748" s="19">
        <v>9520</v>
      </c>
      <c r="P4748" s="229">
        <v>45627.870925925927</v>
      </c>
      <c r="Q4748" s="19">
        <v>9.52</v>
      </c>
      <c r="R4748" s="19" t="s">
        <v>55</v>
      </c>
      <c r="S4748" s="62" t="s">
        <v>2244</v>
      </c>
    </row>
    <row r="4749" spans="1:19" x14ac:dyDescent="0.25">
      <c r="A4749" s="62" t="s">
        <v>2244</v>
      </c>
      <c r="B4749" s="19">
        <v>39691660</v>
      </c>
      <c r="C4749" s="19" t="s">
        <v>7612</v>
      </c>
      <c r="D4749" s="19">
        <v>377304</v>
      </c>
      <c r="E4749" s="19">
        <v>4595714</v>
      </c>
      <c r="F4749" s="19">
        <v>33</v>
      </c>
      <c r="G4749" s="36">
        <v>45628</v>
      </c>
      <c r="H4749" s="19">
        <v>0</v>
      </c>
      <c r="I4749" s="19">
        <v>0</v>
      </c>
      <c r="J4749" s="19">
        <v>1938</v>
      </c>
      <c r="K4749" s="19" t="s">
        <v>163</v>
      </c>
      <c r="L4749" s="19">
        <v>1</v>
      </c>
      <c r="M4749" s="19">
        <v>4010439</v>
      </c>
      <c r="N4749" s="19" t="s">
        <v>210</v>
      </c>
      <c r="O4749" s="19">
        <v>5483</v>
      </c>
      <c r="P4749" s="229">
        <v>45627.870983796296</v>
      </c>
      <c r="Q4749" s="19">
        <v>5.4829999999999997</v>
      </c>
      <c r="R4749" s="19" t="s">
        <v>55</v>
      </c>
      <c r="S4749" s="62" t="s">
        <v>2244</v>
      </c>
    </row>
    <row r="4750" spans="1:19" x14ac:dyDescent="0.25">
      <c r="A4750" s="62" t="s">
        <v>2244</v>
      </c>
      <c r="B4750" s="19">
        <v>39691660</v>
      </c>
      <c r="C4750" s="19" t="s">
        <v>7612</v>
      </c>
      <c r="D4750" s="19">
        <v>377304</v>
      </c>
      <c r="E4750" s="19">
        <v>4595714</v>
      </c>
      <c r="F4750" s="19">
        <v>34</v>
      </c>
      <c r="G4750" s="36">
        <v>45628</v>
      </c>
      <c r="H4750" s="19">
        <v>0</v>
      </c>
      <c r="I4750" s="19">
        <v>1</v>
      </c>
      <c r="J4750" s="19">
        <v>0</v>
      </c>
      <c r="L4750" s="19">
        <v>1</v>
      </c>
      <c r="O4750" s="19">
        <v>1366764</v>
      </c>
      <c r="P4750" s="229">
        <v>45627.886805555558</v>
      </c>
      <c r="Q4750" s="19">
        <v>1366.7639999999999</v>
      </c>
      <c r="R4750" s="19" t="s">
        <v>55</v>
      </c>
      <c r="S4750" s="62" t="s">
        <v>2244</v>
      </c>
    </row>
    <row r="4751" spans="1:19" x14ac:dyDescent="0.25">
      <c r="A4751" s="62" t="s">
        <v>2244</v>
      </c>
      <c r="B4751" s="19">
        <v>39691660</v>
      </c>
      <c r="C4751" s="19" t="s">
        <v>7612</v>
      </c>
      <c r="D4751" s="19">
        <v>377304</v>
      </c>
      <c r="E4751" s="19">
        <v>4595714</v>
      </c>
      <c r="F4751" s="19">
        <v>35</v>
      </c>
      <c r="G4751" s="36">
        <v>45628</v>
      </c>
      <c r="H4751" s="19">
        <v>0</v>
      </c>
      <c r="I4751" s="19">
        <v>0</v>
      </c>
      <c r="J4751" s="19">
        <v>1933</v>
      </c>
      <c r="K4751" s="19" t="s">
        <v>167</v>
      </c>
      <c r="L4751" s="19">
        <v>1</v>
      </c>
      <c r="O4751" s="19">
        <v>1462463</v>
      </c>
      <c r="P4751" s="229">
        <v>45627.903726851851</v>
      </c>
      <c r="Q4751" s="19">
        <v>1462.463</v>
      </c>
      <c r="R4751" s="19" t="s">
        <v>55</v>
      </c>
      <c r="S4751" s="62" t="s">
        <v>2244</v>
      </c>
    </row>
    <row r="4752" spans="1:19" x14ac:dyDescent="0.25">
      <c r="A4752" s="62" t="s">
        <v>2244</v>
      </c>
      <c r="B4752" s="19">
        <v>39691660</v>
      </c>
      <c r="C4752" s="19" t="s">
        <v>7612</v>
      </c>
      <c r="D4752" s="19">
        <v>377304</v>
      </c>
      <c r="E4752" s="19">
        <v>4595714</v>
      </c>
      <c r="F4752" s="19">
        <v>36</v>
      </c>
      <c r="G4752" s="36">
        <v>45628</v>
      </c>
      <c r="H4752" s="19">
        <v>0</v>
      </c>
      <c r="I4752" s="19">
        <v>0</v>
      </c>
      <c r="J4752" s="19">
        <v>0</v>
      </c>
      <c r="L4752" s="19">
        <v>2</v>
      </c>
      <c r="O4752" s="19">
        <v>0</v>
      </c>
      <c r="P4752" s="229">
        <v>45627.903726851851</v>
      </c>
      <c r="Q4752" s="19">
        <v>0</v>
      </c>
      <c r="R4752" s="19" t="s">
        <v>55</v>
      </c>
      <c r="S4752" s="62" t="s">
        <v>2244</v>
      </c>
    </row>
    <row r="4753" spans="1:19" x14ac:dyDescent="0.25">
      <c r="A4753" s="62" t="s">
        <v>2244</v>
      </c>
      <c r="B4753" s="19">
        <v>39691660</v>
      </c>
      <c r="C4753" s="19" t="s">
        <v>7612</v>
      </c>
      <c r="D4753" s="19">
        <v>377304</v>
      </c>
      <c r="E4753" s="19">
        <v>4595714</v>
      </c>
      <c r="F4753" s="19">
        <v>1</v>
      </c>
      <c r="G4753" s="36">
        <v>45628</v>
      </c>
      <c r="H4753" s="19">
        <v>0</v>
      </c>
      <c r="I4753" s="19">
        <v>0</v>
      </c>
      <c r="J4753" s="19">
        <v>0</v>
      </c>
      <c r="L4753" s="19">
        <v>0</v>
      </c>
      <c r="O4753" s="19">
        <v>3</v>
      </c>
      <c r="P4753" s="229">
        <v>45627.922731481478</v>
      </c>
      <c r="Q4753" s="19">
        <v>3.0000000000000001E-3</v>
      </c>
      <c r="R4753" s="19" t="s">
        <v>55</v>
      </c>
      <c r="S4753" s="62" t="s">
        <v>2244</v>
      </c>
    </row>
    <row r="4754" spans="1:19" x14ac:dyDescent="0.25">
      <c r="A4754" s="62" t="s">
        <v>2244</v>
      </c>
      <c r="B4754" s="19">
        <v>39691660</v>
      </c>
      <c r="C4754" s="19" t="s">
        <v>7612</v>
      </c>
      <c r="D4754" s="19">
        <v>377304</v>
      </c>
      <c r="E4754" s="19">
        <v>4595714</v>
      </c>
      <c r="F4754" s="19">
        <v>2</v>
      </c>
      <c r="G4754" s="36">
        <v>45628</v>
      </c>
      <c r="H4754" s="19">
        <v>0</v>
      </c>
      <c r="I4754" s="19">
        <v>0</v>
      </c>
      <c r="J4754" s="19">
        <v>0</v>
      </c>
      <c r="L4754" s="19">
        <v>1</v>
      </c>
      <c r="O4754" s="19">
        <v>3004</v>
      </c>
      <c r="P4754" s="229">
        <v>45627.922766203701</v>
      </c>
      <c r="Q4754" s="19">
        <v>3.004</v>
      </c>
      <c r="R4754" s="19" t="s">
        <v>55</v>
      </c>
      <c r="S4754" s="62" t="s">
        <v>2244</v>
      </c>
    </row>
    <row r="4755" spans="1:19" x14ac:dyDescent="0.25">
      <c r="A4755" s="62" t="s">
        <v>2244</v>
      </c>
      <c r="B4755" s="19">
        <v>39691660</v>
      </c>
      <c r="C4755" s="19" t="s">
        <v>7612</v>
      </c>
      <c r="D4755" s="19">
        <v>377304</v>
      </c>
      <c r="E4755" s="19">
        <v>4595714</v>
      </c>
      <c r="F4755" s="19">
        <v>3</v>
      </c>
      <c r="G4755" s="36">
        <v>45628</v>
      </c>
      <c r="H4755" s="19">
        <v>0</v>
      </c>
      <c r="I4755" s="19">
        <v>1</v>
      </c>
      <c r="J4755" s="19">
        <v>0</v>
      </c>
      <c r="L4755" s="19">
        <v>1</v>
      </c>
      <c r="O4755" s="19">
        <v>1320236</v>
      </c>
      <c r="P4755" s="229">
        <v>45627.938043981485</v>
      </c>
      <c r="Q4755" s="19">
        <v>1320.2360000000001</v>
      </c>
      <c r="R4755" s="19" t="s">
        <v>55</v>
      </c>
      <c r="S4755" s="62" t="s">
        <v>2244</v>
      </c>
    </row>
    <row r="4756" spans="1:19" x14ac:dyDescent="0.25">
      <c r="A4756" s="62" t="s">
        <v>2244</v>
      </c>
      <c r="B4756" s="19">
        <v>39691660</v>
      </c>
      <c r="C4756" s="19" t="s">
        <v>7612</v>
      </c>
      <c r="D4756" s="19">
        <v>377304</v>
      </c>
      <c r="E4756" s="19">
        <v>4595714</v>
      </c>
      <c r="F4756" s="19">
        <v>4</v>
      </c>
      <c r="G4756" s="36">
        <v>45628</v>
      </c>
      <c r="H4756" s="19">
        <v>0</v>
      </c>
      <c r="I4756" s="19">
        <v>0</v>
      </c>
      <c r="J4756" s="19">
        <v>-3</v>
      </c>
      <c r="K4756" s="19" t="s">
        <v>185</v>
      </c>
      <c r="L4756" s="19">
        <v>1</v>
      </c>
      <c r="O4756" s="19">
        <v>8077</v>
      </c>
      <c r="P4756" s="229">
        <v>45627.938136574077</v>
      </c>
      <c r="Q4756" s="19">
        <v>8.077</v>
      </c>
      <c r="R4756" s="19" t="s">
        <v>55</v>
      </c>
      <c r="S4756" s="62" t="s">
        <v>2244</v>
      </c>
    </row>
    <row r="4757" spans="1:19" x14ac:dyDescent="0.25">
      <c r="A4757" s="62" t="s">
        <v>2244</v>
      </c>
      <c r="B4757" s="19">
        <v>39691660</v>
      </c>
      <c r="C4757" s="19" t="s">
        <v>7612</v>
      </c>
      <c r="D4757" s="19">
        <v>377304</v>
      </c>
      <c r="E4757" s="19">
        <v>4595714</v>
      </c>
      <c r="F4757" s="19">
        <v>5</v>
      </c>
      <c r="G4757" s="36">
        <v>45628</v>
      </c>
      <c r="H4757" s="19">
        <v>1</v>
      </c>
      <c r="I4757" s="19">
        <v>0</v>
      </c>
      <c r="J4757" s="19">
        <v>0</v>
      </c>
      <c r="L4757" s="19">
        <v>1</v>
      </c>
      <c r="M4757" s="19">
        <v>4010439</v>
      </c>
      <c r="N4757" s="19" t="s">
        <v>210</v>
      </c>
      <c r="O4757" s="19">
        <v>265043</v>
      </c>
      <c r="P4757" s="229">
        <v>45627.941203703704</v>
      </c>
      <c r="Q4757" s="19">
        <v>265.04300000000001</v>
      </c>
      <c r="R4757" s="19" t="s">
        <v>55</v>
      </c>
      <c r="S4757" s="62" t="s">
        <v>2244</v>
      </c>
    </row>
    <row r="4758" spans="1:19" x14ac:dyDescent="0.25">
      <c r="A4758" s="62" t="s">
        <v>2244</v>
      </c>
      <c r="B4758" s="19">
        <v>39691660</v>
      </c>
      <c r="C4758" s="19" t="s">
        <v>7612</v>
      </c>
      <c r="D4758" s="19">
        <v>377304</v>
      </c>
      <c r="E4758" s="19">
        <v>4595714</v>
      </c>
      <c r="F4758" s="19">
        <v>6</v>
      </c>
      <c r="G4758" s="36">
        <v>45628</v>
      </c>
      <c r="H4758" s="19">
        <v>0</v>
      </c>
      <c r="I4758" s="19">
        <v>0</v>
      </c>
      <c r="J4758" s="19">
        <v>1938</v>
      </c>
      <c r="K4758" s="19" t="s">
        <v>163</v>
      </c>
      <c r="L4758" s="19">
        <v>1</v>
      </c>
      <c r="M4758" s="19">
        <v>4010439</v>
      </c>
      <c r="N4758" s="19" t="s">
        <v>210</v>
      </c>
      <c r="O4758" s="19">
        <v>4934</v>
      </c>
      <c r="P4758" s="229">
        <v>45627.941261574073</v>
      </c>
      <c r="Q4758" s="19">
        <v>4.9340000000000002</v>
      </c>
      <c r="R4758" s="19" t="s">
        <v>55</v>
      </c>
      <c r="S4758" s="62" t="s">
        <v>2244</v>
      </c>
    </row>
    <row r="4759" spans="1:19" x14ac:dyDescent="0.25">
      <c r="A4759" s="62" t="s">
        <v>2244</v>
      </c>
      <c r="B4759" s="19">
        <v>39691660</v>
      </c>
      <c r="C4759" s="19" t="s">
        <v>7612</v>
      </c>
      <c r="D4759" s="19">
        <v>377304</v>
      </c>
      <c r="E4759" s="19">
        <v>4595714</v>
      </c>
      <c r="F4759" s="19">
        <v>7</v>
      </c>
      <c r="G4759" s="36">
        <v>45628</v>
      </c>
      <c r="H4759" s="19">
        <v>0</v>
      </c>
      <c r="I4759" s="19">
        <v>1</v>
      </c>
      <c r="J4759" s="19">
        <v>0</v>
      </c>
      <c r="L4759" s="19">
        <v>1</v>
      </c>
      <c r="O4759" s="19">
        <v>190436</v>
      </c>
      <c r="P4759" s="229">
        <v>45627.943460648145</v>
      </c>
      <c r="Q4759" s="19">
        <v>190.43600000000001</v>
      </c>
      <c r="R4759" s="19" t="s">
        <v>55</v>
      </c>
      <c r="S4759" s="62" t="s">
        <v>2244</v>
      </c>
    </row>
    <row r="4760" spans="1:19" x14ac:dyDescent="0.25">
      <c r="A4760" s="62" t="s">
        <v>2244</v>
      </c>
      <c r="B4760" s="19">
        <v>39691660</v>
      </c>
      <c r="C4760" s="19" t="s">
        <v>7612</v>
      </c>
      <c r="D4760" s="19">
        <v>377304</v>
      </c>
      <c r="E4760" s="19">
        <v>4595714</v>
      </c>
      <c r="F4760" s="19">
        <v>8</v>
      </c>
      <c r="G4760" s="36">
        <v>45628</v>
      </c>
      <c r="H4760" s="19">
        <v>1</v>
      </c>
      <c r="I4760" s="19">
        <v>0</v>
      </c>
      <c r="J4760" s="19">
        <v>0</v>
      </c>
      <c r="L4760" s="19">
        <v>1</v>
      </c>
      <c r="M4760" s="19">
        <v>431940</v>
      </c>
      <c r="N4760" s="19" t="s">
        <v>209</v>
      </c>
      <c r="O4760" s="19">
        <v>273827</v>
      </c>
      <c r="P4760" s="229">
        <v>45627.946631944447</v>
      </c>
      <c r="Q4760" s="19">
        <v>273.827</v>
      </c>
      <c r="R4760" s="19" t="s">
        <v>55</v>
      </c>
      <c r="S4760" s="62" t="s">
        <v>2244</v>
      </c>
    </row>
    <row r="4761" spans="1:19" x14ac:dyDescent="0.25">
      <c r="A4761" s="62" t="s">
        <v>2244</v>
      </c>
      <c r="B4761" s="19">
        <v>39691660</v>
      </c>
      <c r="C4761" s="19" t="s">
        <v>7612</v>
      </c>
      <c r="D4761" s="19">
        <v>377304</v>
      </c>
      <c r="E4761" s="19">
        <v>4595714</v>
      </c>
      <c r="F4761" s="19">
        <v>9</v>
      </c>
      <c r="G4761" s="36">
        <v>45628</v>
      </c>
      <c r="H4761" s="19">
        <v>0</v>
      </c>
      <c r="I4761" s="19">
        <v>0</v>
      </c>
      <c r="J4761" s="19">
        <v>1938</v>
      </c>
      <c r="K4761" s="19" t="s">
        <v>163</v>
      </c>
      <c r="L4761" s="19">
        <v>1</v>
      </c>
      <c r="M4761" s="19">
        <v>431940</v>
      </c>
      <c r="N4761" s="19" t="s">
        <v>209</v>
      </c>
      <c r="O4761" s="19">
        <v>204753</v>
      </c>
      <c r="P4761" s="229">
        <v>45627.949004629627</v>
      </c>
      <c r="Q4761" s="19">
        <v>204.75299999999999</v>
      </c>
      <c r="R4761" s="19" t="s">
        <v>55</v>
      </c>
      <c r="S4761" s="62" t="s">
        <v>2244</v>
      </c>
    </row>
    <row r="4762" spans="1:19" x14ac:dyDescent="0.25">
      <c r="A4762" s="62" t="s">
        <v>2244</v>
      </c>
      <c r="B4762" s="19">
        <v>39691660</v>
      </c>
      <c r="C4762" s="19" t="s">
        <v>7612</v>
      </c>
      <c r="D4762" s="19">
        <v>377304</v>
      </c>
      <c r="E4762" s="19">
        <v>4595714</v>
      </c>
      <c r="F4762" s="19">
        <v>10</v>
      </c>
      <c r="G4762" s="36">
        <v>45628</v>
      </c>
      <c r="H4762" s="19">
        <v>0</v>
      </c>
      <c r="I4762" s="19">
        <v>1</v>
      </c>
      <c r="J4762" s="19">
        <v>0</v>
      </c>
      <c r="L4762" s="19">
        <v>1</v>
      </c>
      <c r="O4762" s="19">
        <v>626847</v>
      </c>
      <c r="P4762" s="229">
        <v>45627.956261574072</v>
      </c>
      <c r="Q4762" s="19">
        <v>626.84699999999998</v>
      </c>
      <c r="R4762" s="19" t="s">
        <v>55</v>
      </c>
      <c r="S4762" s="62" t="s">
        <v>2244</v>
      </c>
    </row>
    <row r="4763" spans="1:19" x14ac:dyDescent="0.25">
      <c r="A4763" s="62" t="s">
        <v>2244</v>
      </c>
      <c r="B4763" s="19">
        <v>39691660</v>
      </c>
      <c r="C4763" s="19" t="s">
        <v>7612</v>
      </c>
      <c r="D4763" s="19">
        <v>377304</v>
      </c>
      <c r="E4763" s="19">
        <v>4595714</v>
      </c>
      <c r="F4763" s="19">
        <v>11</v>
      </c>
      <c r="G4763" s="36">
        <v>45628</v>
      </c>
      <c r="H4763" s="19">
        <v>0</v>
      </c>
      <c r="I4763" s="19">
        <v>0</v>
      </c>
      <c r="J4763" s="19">
        <v>1931</v>
      </c>
      <c r="K4763" s="19" t="s">
        <v>168</v>
      </c>
      <c r="L4763" s="19">
        <v>1</v>
      </c>
      <c r="O4763" s="19">
        <v>463210</v>
      </c>
      <c r="P4763" s="229">
        <v>45627.96162037037</v>
      </c>
      <c r="Q4763" s="19">
        <v>463.21</v>
      </c>
      <c r="R4763" s="19" t="s">
        <v>55</v>
      </c>
      <c r="S4763" s="62" t="s">
        <v>2244</v>
      </c>
    </row>
    <row r="4764" spans="1:19" x14ac:dyDescent="0.25">
      <c r="A4764" s="62" t="s">
        <v>2244</v>
      </c>
      <c r="B4764" s="19">
        <v>39691660</v>
      </c>
      <c r="C4764" s="19" t="s">
        <v>7612</v>
      </c>
      <c r="D4764" s="19">
        <v>377304</v>
      </c>
      <c r="E4764" s="19">
        <v>4595714</v>
      </c>
      <c r="F4764" s="19">
        <v>12</v>
      </c>
      <c r="G4764" s="36">
        <v>45628</v>
      </c>
      <c r="H4764" s="19">
        <v>0</v>
      </c>
      <c r="I4764" s="19">
        <v>1</v>
      </c>
      <c r="J4764" s="19">
        <v>0</v>
      </c>
      <c r="L4764" s="19">
        <v>1</v>
      </c>
      <c r="O4764" s="19">
        <v>314037</v>
      </c>
      <c r="P4764" s="229">
        <v>45627.965254629627</v>
      </c>
      <c r="Q4764" s="19">
        <v>314.03699999999998</v>
      </c>
      <c r="R4764" s="19" t="s">
        <v>55</v>
      </c>
      <c r="S4764" s="62" t="s">
        <v>2244</v>
      </c>
    </row>
    <row r="4765" spans="1:19" x14ac:dyDescent="0.25">
      <c r="A4765" s="62" t="s">
        <v>2244</v>
      </c>
      <c r="B4765" s="19">
        <v>39691660</v>
      </c>
      <c r="C4765" s="19" t="s">
        <v>7612</v>
      </c>
      <c r="D4765" s="19">
        <v>377304</v>
      </c>
      <c r="E4765" s="19">
        <v>4595714</v>
      </c>
      <c r="F4765" s="19">
        <v>13</v>
      </c>
      <c r="G4765" s="36">
        <v>45628</v>
      </c>
      <c r="H4765" s="19">
        <v>0</v>
      </c>
      <c r="I4765" s="19">
        <v>0</v>
      </c>
      <c r="J4765" s="19">
        <v>-3</v>
      </c>
      <c r="K4765" s="19" t="s">
        <v>185</v>
      </c>
      <c r="L4765" s="19">
        <v>1</v>
      </c>
      <c r="O4765" s="19">
        <v>9556</v>
      </c>
      <c r="P4765" s="229">
        <v>45627.965370370373</v>
      </c>
      <c r="Q4765" s="19">
        <v>9.5559999999999992</v>
      </c>
      <c r="R4765" s="19" t="s">
        <v>55</v>
      </c>
      <c r="S4765" s="62" t="s">
        <v>2244</v>
      </c>
    </row>
    <row r="4766" spans="1:19" x14ac:dyDescent="0.25">
      <c r="A4766" s="62" t="s">
        <v>2244</v>
      </c>
      <c r="B4766" s="19">
        <v>39691660</v>
      </c>
      <c r="C4766" s="19" t="s">
        <v>7612</v>
      </c>
      <c r="D4766" s="19">
        <v>377304</v>
      </c>
      <c r="E4766" s="19">
        <v>4595714</v>
      </c>
      <c r="F4766" s="19">
        <v>14</v>
      </c>
      <c r="G4766" s="36">
        <v>45628</v>
      </c>
      <c r="H4766" s="19">
        <v>1</v>
      </c>
      <c r="I4766" s="19">
        <v>0</v>
      </c>
      <c r="J4766" s="19">
        <v>0</v>
      </c>
      <c r="L4766" s="19">
        <v>1</v>
      </c>
      <c r="M4766" s="19">
        <v>4010439</v>
      </c>
      <c r="N4766" s="19" t="s">
        <v>210</v>
      </c>
      <c r="O4766" s="19">
        <v>705604</v>
      </c>
      <c r="P4766" s="229">
        <v>45627.973530092589</v>
      </c>
      <c r="Q4766" s="19">
        <v>705.60400000000004</v>
      </c>
      <c r="R4766" s="19" t="s">
        <v>55</v>
      </c>
      <c r="S4766" s="62" t="s">
        <v>2244</v>
      </c>
    </row>
    <row r="4767" spans="1:19" x14ac:dyDescent="0.25">
      <c r="A4767" s="62" t="s">
        <v>2244</v>
      </c>
      <c r="B4767" s="19">
        <v>39691660</v>
      </c>
      <c r="C4767" s="19" t="s">
        <v>7612</v>
      </c>
      <c r="D4767" s="19">
        <v>377304</v>
      </c>
      <c r="E4767" s="19">
        <v>4595714</v>
      </c>
      <c r="F4767" s="19">
        <v>15</v>
      </c>
      <c r="G4767" s="36">
        <v>45628</v>
      </c>
      <c r="H4767" s="19">
        <v>0</v>
      </c>
      <c r="I4767" s="19">
        <v>0</v>
      </c>
      <c r="J4767" s="19">
        <v>1938</v>
      </c>
      <c r="K4767" s="19" t="s">
        <v>163</v>
      </c>
      <c r="L4767" s="19">
        <v>1</v>
      </c>
      <c r="M4767" s="19">
        <v>4010439</v>
      </c>
      <c r="N4767" s="19" t="s">
        <v>210</v>
      </c>
      <c r="O4767" s="19">
        <v>3760</v>
      </c>
      <c r="P4767" s="229">
        <v>45627.973576388889</v>
      </c>
      <c r="Q4767" s="19">
        <v>3.76</v>
      </c>
      <c r="R4767" s="19" t="s">
        <v>55</v>
      </c>
      <c r="S4767" s="62" t="s">
        <v>2244</v>
      </c>
    </row>
    <row r="4768" spans="1:19" x14ac:dyDescent="0.25">
      <c r="A4768" s="62" t="s">
        <v>2244</v>
      </c>
      <c r="B4768" s="19">
        <v>39691660</v>
      </c>
      <c r="C4768" s="19" t="s">
        <v>7612</v>
      </c>
      <c r="D4768" s="19">
        <v>377304</v>
      </c>
      <c r="E4768" s="19">
        <v>4595714</v>
      </c>
      <c r="F4768" s="19">
        <v>16</v>
      </c>
      <c r="G4768" s="36">
        <v>45628</v>
      </c>
      <c r="H4768" s="19">
        <v>0</v>
      </c>
      <c r="I4768" s="19">
        <v>1</v>
      </c>
      <c r="J4768" s="19">
        <v>0</v>
      </c>
      <c r="L4768" s="19">
        <v>1</v>
      </c>
      <c r="O4768" s="19">
        <v>4115116</v>
      </c>
      <c r="P4768" s="229">
        <v>45628.021203703705</v>
      </c>
      <c r="Q4768" s="19">
        <v>4115.116</v>
      </c>
      <c r="R4768" s="19" t="s">
        <v>55</v>
      </c>
      <c r="S4768" s="62" t="s">
        <v>2244</v>
      </c>
    </row>
    <row r="4769" spans="1:19" x14ac:dyDescent="0.25">
      <c r="A4769" s="62" t="s">
        <v>2244</v>
      </c>
      <c r="B4769" s="19">
        <v>39691660</v>
      </c>
      <c r="C4769" s="19" t="s">
        <v>7612</v>
      </c>
      <c r="D4769" s="19">
        <v>377304</v>
      </c>
      <c r="E4769" s="19">
        <v>4595714</v>
      </c>
      <c r="F4769" s="19">
        <v>17</v>
      </c>
      <c r="G4769" s="36">
        <v>45628</v>
      </c>
      <c r="H4769" s="19">
        <v>0</v>
      </c>
      <c r="I4769" s="19">
        <v>0</v>
      </c>
      <c r="J4769" s="19">
        <v>0</v>
      </c>
      <c r="L4769" s="19">
        <v>2</v>
      </c>
      <c r="O4769" s="19">
        <v>0</v>
      </c>
      <c r="P4769" s="229">
        <v>45628.021203703705</v>
      </c>
      <c r="Q4769" s="19">
        <v>0</v>
      </c>
      <c r="R4769" s="19" t="s">
        <v>55</v>
      </c>
      <c r="S4769" s="62" t="s">
        <v>2244</v>
      </c>
    </row>
    <row r="4770" spans="1:19" x14ac:dyDescent="0.25">
      <c r="A4770" s="62" t="s">
        <v>2244</v>
      </c>
      <c r="B4770" s="19">
        <v>39691660</v>
      </c>
      <c r="C4770" s="19" t="s">
        <v>7612</v>
      </c>
      <c r="D4770" s="19">
        <v>377304</v>
      </c>
      <c r="E4770" s="19">
        <v>4595714</v>
      </c>
      <c r="F4770" s="19">
        <v>1</v>
      </c>
      <c r="G4770" s="36">
        <v>45629</v>
      </c>
      <c r="H4770" s="19">
        <v>0</v>
      </c>
      <c r="I4770" s="19">
        <v>0</v>
      </c>
      <c r="J4770" s="19">
        <v>0</v>
      </c>
      <c r="L4770" s="19">
        <v>0</v>
      </c>
      <c r="O4770" s="19">
        <v>3</v>
      </c>
      <c r="P4770" s="229">
        <v>45628.686990740738</v>
      </c>
      <c r="Q4770" s="19">
        <v>3.0000000000000001E-3</v>
      </c>
      <c r="R4770" s="19" t="s">
        <v>55</v>
      </c>
      <c r="S4770" s="62" t="s">
        <v>2244</v>
      </c>
    </row>
    <row r="4771" spans="1:19" x14ac:dyDescent="0.25">
      <c r="A4771" s="62" t="s">
        <v>2244</v>
      </c>
      <c r="B4771" s="19">
        <v>39691660</v>
      </c>
      <c r="C4771" s="19" t="s">
        <v>7612</v>
      </c>
      <c r="D4771" s="19">
        <v>377304</v>
      </c>
      <c r="E4771" s="19">
        <v>4595714</v>
      </c>
      <c r="F4771" s="19">
        <v>2</v>
      </c>
      <c r="G4771" s="36">
        <v>45629</v>
      </c>
      <c r="H4771" s="19">
        <v>0</v>
      </c>
      <c r="I4771" s="19">
        <v>0</v>
      </c>
      <c r="J4771" s="19">
        <v>0</v>
      </c>
      <c r="L4771" s="19">
        <v>1</v>
      </c>
      <c r="O4771" s="19">
        <v>2823</v>
      </c>
      <c r="P4771" s="229">
        <v>45628.687025462961</v>
      </c>
      <c r="Q4771" s="19">
        <v>2.823</v>
      </c>
      <c r="R4771" s="19" t="s">
        <v>55</v>
      </c>
      <c r="S4771" s="62" t="s">
        <v>2244</v>
      </c>
    </row>
    <row r="4772" spans="1:19" x14ac:dyDescent="0.25">
      <c r="A4772" s="62" t="s">
        <v>2244</v>
      </c>
      <c r="B4772" s="19">
        <v>39691660</v>
      </c>
      <c r="C4772" s="19" t="s">
        <v>7612</v>
      </c>
      <c r="D4772" s="19">
        <v>377304</v>
      </c>
      <c r="E4772" s="19">
        <v>4595714</v>
      </c>
      <c r="F4772" s="19">
        <v>3</v>
      </c>
      <c r="G4772" s="36">
        <v>45629</v>
      </c>
      <c r="H4772" s="19">
        <v>0</v>
      </c>
      <c r="I4772" s="19">
        <v>1</v>
      </c>
      <c r="J4772" s="19">
        <v>0</v>
      </c>
      <c r="L4772" s="19">
        <v>1</v>
      </c>
      <c r="O4772" s="19">
        <v>2404324</v>
      </c>
      <c r="P4772" s="229">
        <v>45628.714849537035</v>
      </c>
      <c r="Q4772" s="19">
        <v>2404.3240000000001</v>
      </c>
      <c r="R4772" s="19" t="s">
        <v>55</v>
      </c>
      <c r="S4772" s="62" t="s">
        <v>2244</v>
      </c>
    </row>
    <row r="4773" spans="1:19" x14ac:dyDescent="0.25">
      <c r="A4773" s="62" t="s">
        <v>2244</v>
      </c>
      <c r="B4773" s="19">
        <v>39691660</v>
      </c>
      <c r="C4773" s="19" t="s">
        <v>7612</v>
      </c>
      <c r="D4773" s="19">
        <v>377304</v>
      </c>
      <c r="E4773" s="19">
        <v>4595714</v>
      </c>
      <c r="F4773" s="19">
        <v>4</v>
      </c>
      <c r="G4773" s="36">
        <v>45629</v>
      </c>
      <c r="H4773" s="19">
        <v>0</v>
      </c>
      <c r="I4773" s="19">
        <v>0</v>
      </c>
      <c r="J4773" s="19">
        <v>-3</v>
      </c>
      <c r="K4773" s="19" t="s">
        <v>185</v>
      </c>
      <c r="L4773" s="19">
        <v>1</v>
      </c>
      <c r="O4773" s="19">
        <v>9326</v>
      </c>
      <c r="P4773" s="229">
        <v>45628.714965277781</v>
      </c>
      <c r="Q4773" s="19">
        <v>9.3260000000000005</v>
      </c>
      <c r="R4773" s="19" t="s">
        <v>55</v>
      </c>
      <c r="S4773" s="62" t="s">
        <v>2244</v>
      </c>
    </row>
    <row r="4774" spans="1:19" x14ac:dyDescent="0.25">
      <c r="A4774" s="62" t="s">
        <v>2244</v>
      </c>
      <c r="B4774" s="19">
        <v>39691660</v>
      </c>
      <c r="C4774" s="19" t="s">
        <v>7612</v>
      </c>
      <c r="D4774" s="19">
        <v>377304</v>
      </c>
      <c r="E4774" s="19">
        <v>4595714</v>
      </c>
      <c r="F4774" s="19">
        <v>5</v>
      </c>
      <c r="G4774" s="36">
        <v>45629</v>
      </c>
      <c r="H4774" s="19">
        <v>1</v>
      </c>
      <c r="I4774" s="19">
        <v>0</v>
      </c>
      <c r="J4774" s="19">
        <v>0</v>
      </c>
      <c r="L4774" s="19">
        <v>1</v>
      </c>
      <c r="M4774" s="19">
        <v>4010439</v>
      </c>
      <c r="N4774" s="19" t="s">
        <v>210</v>
      </c>
      <c r="O4774" s="19">
        <v>963460</v>
      </c>
      <c r="P4774" s="229">
        <v>45628.726111111115</v>
      </c>
      <c r="Q4774" s="19">
        <v>963.46</v>
      </c>
      <c r="R4774" s="19" t="s">
        <v>55</v>
      </c>
      <c r="S4774" s="62" t="s">
        <v>2244</v>
      </c>
    </row>
    <row r="4775" spans="1:19" x14ac:dyDescent="0.25">
      <c r="A4775" s="62" t="s">
        <v>2244</v>
      </c>
      <c r="B4775" s="19">
        <v>39691660</v>
      </c>
      <c r="C4775" s="19" t="s">
        <v>7612</v>
      </c>
      <c r="D4775" s="19">
        <v>377304</v>
      </c>
      <c r="E4775" s="19">
        <v>4595714</v>
      </c>
      <c r="F4775" s="19">
        <v>6</v>
      </c>
      <c r="G4775" s="36">
        <v>45629</v>
      </c>
      <c r="H4775" s="19">
        <v>0</v>
      </c>
      <c r="I4775" s="19">
        <v>0</v>
      </c>
      <c r="J4775" s="19">
        <v>1938</v>
      </c>
      <c r="K4775" s="19" t="s">
        <v>163</v>
      </c>
      <c r="L4775" s="19">
        <v>1</v>
      </c>
      <c r="M4775" s="19">
        <v>4010439</v>
      </c>
      <c r="N4775" s="19" t="s">
        <v>210</v>
      </c>
      <c r="O4775" s="19">
        <v>71840</v>
      </c>
      <c r="P4775" s="229">
        <v>45628.726944444446</v>
      </c>
      <c r="Q4775" s="19">
        <v>71.84</v>
      </c>
      <c r="R4775" s="19" t="s">
        <v>55</v>
      </c>
      <c r="S4775" s="62" t="s">
        <v>2244</v>
      </c>
    </row>
    <row r="4776" spans="1:19" x14ac:dyDescent="0.25">
      <c r="A4776" s="62" t="s">
        <v>2244</v>
      </c>
      <c r="B4776" s="19">
        <v>39691660</v>
      </c>
      <c r="C4776" s="19" t="s">
        <v>7612</v>
      </c>
      <c r="D4776" s="19">
        <v>377304</v>
      </c>
      <c r="E4776" s="19">
        <v>4595714</v>
      </c>
      <c r="F4776" s="19">
        <v>7</v>
      </c>
      <c r="G4776" s="36">
        <v>45629</v>
      </c>
      <c r="H4776" s="19">
        <v>0</v>
      </c>
      <c r="I4776" s="19">
        <v>1</v>
      </c>
      <c r="J4776" s="19">
        <v>0</v>
      </c>
      <c r="L4776" s="19">
        <v>1</v>
      </c>
      <c r="O4776" s="19">
        <v>2284334</v>
      </c>
      <c r="P4776" s="229">
        <v>45628.753379629627</v>
      </c>
      <c r="Q4776" s="19">
        <v>2284.3339999999998</v>
      </c>
      <c r="R4776" s="19" t="s">
        <v>55</v>
      </c>
      <c r="S4776" s="62" t="s">
        <v>2244</v>
      </c>
    </row>
    <row r="4777" spans="1:19" x14ac:dyDescent="0.25">
      <c r="A4777" s="62" t="s">
        <v>2244</v>
      </c>
      <c r="B4777" s="19">
        <v>39691660</v>
      </c>
      <c r="C4777" s="19" t="s">
        <v>7612</v>
      </c>
      <c r="D4777" s="19">
        <v>377304</v>
      </c>
      <c r="E4777" s="19">
        <v>4595714</v>
      </c>
      <c r="F4777" s="19">
        <v>8</v>
      </c>
      <c r="G4777" s="36">
        <v>45629</v>
      </c>
      <c r="H4777" s="19">
        <v>0</v>
      </c>
      <c r="I4777" s="19">
        <v>0</v>
      </c>
      <c r="J4777" s="19">
        <v>-3</v>
      </c>
      <c r="K4777" s="19" t="s">
        <v>185</v>
      </c>
      <c r="L4777" s="19">
        <v>1</v>
      </c>
      <c r="O4777" s="19">
        <v>9786</v>
      </c>
      <c r="P4777" s="229">
        <v>45628.753495370373</v>
      </c>
      <c r="Q4777" s="19">
        <v>9.7859999999999996</v>
      </c>
      <c r="R4777" s="19" t="s">
        <v>55</v>
      </c>
      <c r="S4777" s="62" t="s">
        <v>2244</v>
      </c>
    </row>
    <row r="4778" spans="1:19" x14ac:dyDescent="0.25">
      <c r="A4778" s="62" t="s">
        <v>2244</v>
      </c>
      <c r="B4778" s="19">
        <v>39691660</v>
      </c>
      <c r="C4778" s="19" t="s">
        <v>7612</v>
      </c>
      <c r="D4778" s="19">
        <v>377304</v>
      </c>
      <c r="E4778" s="19">
        <v>4595714</v>
      </c>
      <c r="F4778" s="19">
        <v>9</v>
      </c>
      <c r="G4778" s="36">
        <v>45629</v>
      </c>
      <c r="H4778" s="19">
        <v>1</v>
      </c>
      <c r="I4778" s="19">
        <v>0</v>
      </c>
      <c r="J4778" s="19">
        <v>0</v>
      </c>
      <c r="L4778" s="19">
        <v>1</v>
      </c>
      <c r="M4778" s="19">
        <v>4010439</v>
      </c>
      <c r="N4778" s="19" t="s">
        <v>210</v>
      </c>
      <c r="O4778" s="19">
        <v>217614</v>
      </c>
      <c r="P4778" s="229">
        <v>45628.756018518521</v>
      </c>
      <c r="Q4778" s="19">
        <v>217.614</v>
      </c>
      <c r="R4778" s="19" t="s">
        <v>55</v>
      </c>
      <c r="S4778" s="62" t="s">
        <v>2244</v>
      </c>
    </row>
    <row r="4779" spans="1:19" x14ac:dyDescent="0.25">
      <c r="A4779" s="62" t="s">
        <v>2244</v>
      </c>
      <c r="B4779" s="19">
        <v>39691660</v>
      </c>
      <c r="C4779" s="19" t="s">
        <v>7612</v>
      </c>
      <c r="D4779" s="19">
        <v>377304</v>
      </c>
      <c r="E4779" s="19">
        <v>4595714</v>
      </c>
      <c r="F4779" s="19">
        <v>10</v>
      </c>
      <c r="G4779" s="36">
        <v>45629</v>
      </c>
      <c r="H4779" s="19">
        <v>0</v>
      </c>
      <c r="I4779" s="19">
        <v>0</v>
      </c>
      <c r="J4779" s="19">
        <v>1938</v>
      </c>
      <c r="K4779" s="19" t="s">
        <v>163</v>
      </c>
      <c r="L4779" s="19">
        <v>1</v>
      </c>
      <c r="M4779" s="19">
        <v>4010439</v>
      </c>
      <c r="N4779" s="19" t="s">
        <v>210</v>
      </c>
      <c r="O4779" s="19">
        <v>47710</v>
      </c>
      <c r="P4779" s="229">
        <v>45628.756574074076</v>
      </c>
      <c r="Q4779" s="19">
        <v>47.71</v>
      </c>
      <c r="R4779" s="19" t="s">
        <v>55</v>
      </c>
      <c r="S4779" s="62" t="s">
        <v>2244</v>
      </c>
    </row>
    <row r="4780" spans="1:19" x14ac:dyDescent="0.25">
      <c r="A4780" s="62" t="s">
        <v>2244</v>
      </c>
      <c r="B4780" s="19">
        <v>39691660</v>
      </c>
      <c r="C4780" s="19" t="s">
        <v>7612</v>
      </c>
      <c r="D4780" s="19">
        <v>377304</v>
      </c>
      <c r="E4780" s="19">
        <v>4595714</v>
      </c>
      <c r="F4780" s="19">
        <v>11</v>
      </c>
      <c r="G4780" s="36">
        <v>45629</v>
      </c>
      <c r="H4780" s="19">
        <v>0</v>
      </c>
      <c r="I4780" s="19">
        <v>1</v>
      </c>
      <c r="J4780" s="19">
        <v>0</v>
      </c>
      <c r="L4780" s="19">
        <v>1</v>
      </c>
      <c r="O4780" s="19">
        <v>3869290</v>
      </c>
      <c r="P4780" s="229">
        <v>45628.801354166666</v>
      </c>
      <c r="Q4780" s="19">
        <v>3869.29</v>
      </c>
      <c r="R4780" s="19" t="s">
        <v>55</v>
      </c>
      <c r="S4780" s="62" t="s">
        <v>2244</v>
      </c>
    </row>
    <row r="4781" spans="1:19" x14ac:dyDescent="0.25">
      <c r="A4781" s="62" t="s">
        <v>2244</v>
      </c>
      <c r="B4781" s="19">
        <v>39691660</v>
      </c>
      <c r="C4781" s="19" t="s">
        <v>7612</v>
      </c>
      <c r="D4781" s="19">
        <v>377304</v>
      </c>
      <c r="E4781" s="19">
        <v>4595714</v>
      </c>
      <c r="F4781" s="19">
        <v>12</v>
      </c>
      <c r="G4781" s="36">
        <v>45629</v>
      </c>
      <c r="H4781" s="19">
        <v>0</v>
      </c>
      <c r="I4781" s="19">
        <v>0</v>
      </c>
      <c r="J4781" s="19">
        <v>1934</v>
      </c>
      <c r="K4781" s="19" t="s">
        <v>160</v>
      </c>
      <c r="L4781" s="19">
        <v>1</v>
      </c>
      <c r="O4781" s="19">
        <v>656923</v>
      </c>
      <c r="P4781" s="229">
        <v>45628.808958333335</v>
      </c>
      <c r="Q4781" s="19">
        <v>656.923</v>
      </c>
      <c r="R4781" s="19" t="s">
        <v>55</v>
      </c>
      <c r="S4781" s="62" t="s">
        <v>2244</v>
      </c>
    </row>
    <row r="4782" spans="1:19" x14ac:dyDescent="0.25">
      <c r="A4782" s="62" t="s">
        <v>2244</v>
      </c>
      <c r="B4782" s="19">
        <v>39691660</v>
      </c>
      <c r="C4782" s="19" t="s">
        <v>7612</v>
      </c>
      <c r="D4782" s="19">
        <v>377304</v>
      </c>
      <c r="E4782" s="19">
        <v>4595714</v>
      </c>
      <c r="F4782" s="19">
        <v>13</v>
      </c>
      <c r="G4782" s="36">
        <v>45629</v>
      </c>
      <c r="H4782" s="19">
        <v>0</v>
      </c>
      <c r="I4782" s="19">
        <v>1</v>
      </c>
      <c r="J4782" s="19">
        <v>0</v>
      </c>
      <c r="L4782" s="19">
        <v>1</v>
      </c>
      <c r="O4782" s="19">
        <v>2062990</v>
      </c>
      <c r="P4782" s="229">
        <v>45628.832835648151</v>
      </c>
      <c r="Q4782" s="19">
        <v>2062.9899999999998</v>
      </c>
      <c r="R4782" s="19" t="s">
        <v>55</v>
      </c>
      <c r="S4782" s="62" t="s">
        <v>2244</v>
      </c>
    </row>
    <row r="4783" spans="1:19" x14ac:dyDescent="0.25">
      <c r="A4783" s="62" t="s">
        <v>2244</v>
      </c>
      <c r="B4783" s="19">
        <v>39691660</v>
      </c>
      <c r="C4783" s="19" t="s">
        <v>7612</v>
      </c>
      <c r="D4783" s="19">
        <v>377304</v>
      </c>
      <c r="E4783" s="19">
        <v>4595714</v>
      </c>
      <c r="F4783" s="19">
        <v>14</v>
      </c>
      <c r="G4783" s="36">
        <v>45629</v>
      </c>
      <c r="H4783" s="19">
        <v>0</v>
      </c>
      <c r="I4783" s="19">
        <v>0</v>
      </c>
      <c r="J4783" s="19">
        <v>1934</v>
      </c>
      <c r="K4783" s="19" t="s">
        <v>160</v>
      </c>
      <c r="L4783" s="19">
        <v>1</v>
      </c>
      <c r="O4783" s="19">
        <v>2333</v>
      </c>
      <c r="P4783" s="229">
        <v>45628.832858796297</v>
      </c>
      <c r="Q4783" s="19">
        <v>2.3330000000000002</v>
      </c>
      <c r="R4783" s="19" t="s">
        <v>55</v>
      </c>
      <c r="S4783" s="62" t="s">
        <v>2244</v>
      </c>
    </row>
    <row r="4784" spans="1:19" x14ac:dyDescent="0.25">
      <c r="A4784" s="62" t="s">
        <v>2244</v>
      </c>
      <c r="B4784" s="19">
        <v>39691660</v>
      </c>
      <c r="C4784" s="19" t="s">
        <v>7612</v>
      </c>
      <c r="D4784" s="19">
        <v>377304</v>
      </c>
      <c r="E4784" s="19">
        <v>4595714</v>
      </c>
      <c r="F4784" s="19">
        <v>15</v>
      </c>
      <c r="G4784" s="36">
        <v>45629</v>
      </c>
      <c r="H4784" s="19">
        <v>0</v>
      </c>
      <c r="I4784" s="19">
        <v>1</v>
      </c>
      <c r="J4784" s="19">
        <v>0</v>
      </c>
      <c r="L4784" s="19">
        <v>1</v>
      </c>
      <c r="O4784" s="19">
        <v>884520</v>
      </c>
      <c r="P4784" s="229">
        <v>45628.843101851853</v>
      </c>
      <c r="Q4784" s="19">
        <v>884.52</v>
      </c>
      <c r="R4784" s="19" t="s">
        <v>55</v>
      </c>
      <c r="S4784" s="62" t="s">
        <v>2244</v>
      </c>
    </row>
    <row r="4785" spans="1:19" x14ac:dyDescent="0.25">
      <c r="A4785" s="62" t="s">
        <v>2244</v>
      </c>
      <c r="B4785" s="19">
        <v>39691660</v>
      </c>
      <c r="C4785" s="19" t="s">
        <v>7612</v>
      </c>
      <c r="D4785" s="19">
        <v>377304</v>
      </c>
      <c r="E4785" s="19">
        <v>4595714</v>
      </c>
      <c r="F4785" s="19">
        <v>16</v>
      </c>
      <c r="G4785" s="36">
        <v>45629</v>
      </c>
      <c r="H4785" s="19">
        <v>0</v>
      </c>
      <c r="I4785" s="19">
        <v>0</v>
      </c>
      <c r="J4785" s="19">
        <v>1934</v>
      </c>
      <c r="K4785" s="19" t="s">
        <v>160</v>
      </c>
      <c r="L4785" s="19">
        <v>1</v>
      </c>
      <c r="O4785" s="19">
        <v>693567</v>
      </c>
      <c r="P4785" s="229">
        <v>45628.851122685184</v>
      </c>
      <c r="Q4785" s="19">
        <v>693.56700000000001</v>
      </c>
      <c r="R4785" s="19" t="s">
        <v>55</v>
      </c>
      <c r="S4785" s="62" t="s">
        <v>2244</v>
      </c>
    </row>
    <row r="4786" spans="1:19" x14ac:dyDescent="0.25">
      <c r="A4786" s="62" t="s">
        <v>2244</v>
      </c>
      <c r="B4786" s="19">
        <v>39691660</v>
      </c>
      <c r="C4786" s="19" t="s">
        <v>7612</v>
      </c>
      <c r="D4786" s="19">
        <v>377304</v>
      </c>
      <c r="E4786" s="19">
        <v>4595714</v>
      </c>
      <c r="F4786" s="19">
        <v>17</v>
      </c>
      <c r="G4786" s="36">
        <v>45629</v>
      </c>
      <c r="H4786" s="19">
        <v>0</v>
      </c>
      <c r="I4786" s="19">
        <v>1</v>
      </c>
      <c r="J4786" s="19">
        <v>0</v>
      </c>
      <c r="L4786" s="19">
        <v>1</v>
      </c>
      <c r="O4786" s="19">
        <v>2095117</v>
      </c>
      <c r="P4786" s="229">
        <v>45628.87537037037</v>
      </c>
      <c r="Q4786" s="19">
        <v>2095.1170000000002</v>
      </c>
      <c r="R4786" s="19" t="s">
        <v>55</v>
      </c>
      <c r="S4786" s="62" t="s">
        <v>2244</v>
      </c>
    </row>
    <row r="4787" spans="1:19" x14ac:dyDescent="0.25">
      <c r="A4787" s="62" t="s">
        <v>2244</v>
      </c>
      <c r="B4787" s="19">
        <v>39691660</v>
      </c>
      <c r="C4787" s="19" t="s">
        <v>7612</v>
      </c>
      <c r="D4787" s="19">
        <v>377304</v>
      </c>
      <c r="E4787" s="19">
        <v>4595714</v>
      </c>
      <c r="F4787" s="19">
        <v>18</v>
      </c>
      <c r="G4787" s="36">
        <v>45629</v>
      </c>
      <c r="H4787" s="19">
        <v>0</v>
      </c>
      <c r="I4787" s="19">
        <v>0</v>
      </c>
      <c r="J4787" s="19">
        <v>-3</v>
      </c>
      <c r="K4787" s="19" t="s">
        <v>185</v>
      </c>
      <c r="L4787" s="19">
        <v>1</v>
      </c>
      <c r="O4787" s="19">
        <v>11086</v>
      </c>
      <c r="P4787" s="229">
        <v>45628.875497685185</v>
      </c>
      <c r="Q4787" s="19">
        <v>11.086</v>
      </c>
      <c r="R4787" s="19" t="s">
        <v>55</v>
      </c>
      <c r="S4787" s="62" t="s">
        <v>2244</v>
      </c>
    </row>
    <row r="4788" spans="1:19" x14ac:dyDescent="0.25">
      <c r="A4788" s="62" t="s">
        <v>2244</v>
      </c>
      <c r="B4788" s="19">
        <v>39691660</v>
      </c>
      <c r="C4788" s="19" t="s">
        <v>7612</v>
      </c>
      <c r="D4788" s="19">
        <v>377304</v>
      </c>
      <c r="E4788" s="19">
        <v>4595714</v>
      </c>
      <c r="F4788" s="19">
        <v>19</v>
      </c>
      <c r="G4788" s="36">
        <v>45629</v>
      </c>
      <c r="H4788" s="19">
        <v>1</v>
      </c>
      <c r="I4788" s="19">
        <v>0</v>
      </c>
      <c r="J4788" s="19">
        <v>0</v>
      </c>
      <c r="L4788" s="19">
        <v>1</v>
      </c>
      <c r="M4788" s="19">
        <v>4010439</v>
      </c>
      <c r="N4788" s="19" t="s">
        <v>210</v>
      </c>
      <c r="O4788" s="19">
        <v>622644</v>
      </c>
      <c r="P4788" s="229">
        <v>45628.882708333331</v>
      </c>
      <c r="Q4788" s="19">
        <v>622.64400000000001</v>
      </c>
      <c r="R4788" s="19" t="s">
        <v>55</v>
      </c>
      <c r="S4788" s="62" t="s">
        <v>2244</v>
      </c>
    </row>
    <row r="4789" spans="1:19" x14ac:dyDescent="0.25">
      <c r="A4789" s="62" t="s">
        <v>2244</v>
      </c>
      <c r="B4789" s="19">
        <v>39691660</v>
      </c>
      <c r="C4789" s="19" t="s">
        <v>7612</v>
      </c>
      <c r="D4789" s="19">
        <v>377304</v>
      </c>
      <c r="E4789" s="19">
        <v>4595714</v>
      </c>
      <c r="F4789" s="19">
        <v>20</v>
      </c>
      <c r="G4789" s="36">
        <v>45629</v>
      </c>
      <c r="H4789" s="19">
        <v>0</v>
      </c>
      <c r="I4789" s="19">
        <v>0</v>
      </c>
      <c r="J4789" s="19">
        <v>1938</v>
      </c>
      <c r="K4789" s="19" t="s">
        <v>163</v>
      </c>
      <c r="L4789" s="19">
        <v>1</v>
      </c>
      <c r="M4789" s="19">
        <v>4010439</v>
      </c>
      <c r="N4789" s="19" t="s">
        <v>210</v>
      </c>
      <c r="O4789" s="19">
        <v>38810</v>
      </c>
      <c r="P4789" s="229">
        <v>45628.883159722223</v>
      </c>
      <c r="Q4789" s="19">
        <v>38.81</v>
      </c>
      <c r="R4789" s="19" t="s">
        <v>55</v>
      </c>
      <c r="S4789" s="62" t="s">
        <v>2244</v>
      </c>
    </row>
    <row r="4790" spans="1:19" x14ac:dyDescent="0.25">
      <c r="A4790" s="62" t="s">
        <v>2244</v>
      </c>
      <c r="B4790" s="19">
        <v>39691660</v>
      </c>
      <c r="C4790" s="19" t="s">
        <v>7612</v>
      </c>
      <c r="D4790" s="19">
        <v>377304</v>
      </c>
      <c r="E4790" s="19">
        <v>4595714</v>
      </c>
      <c r="F4790" s="19">
        <v>21</v>
      </c>
      <c r="G4790" s="36">
        <v>45629</v>
      </c>
      <c r="H4790" s="19">
        <v>0</v>
      </c>
      <c r="I4790" s="19">
        <v>1</v>
      </c>
      <c r="J4790" s="19">
        <v>0</v>
      </c>
      <c r="L4790" s="19">
        <v>1</v>
      </c>
      <c r="O4790" s="19">
        <v>3590</v>
      </c>
      <c r="P4790" s="229">
        <v>45628.883194444446</v>
      </c>
      <c r="Q4790" s="19">
        <v>3.59</v>
      </c>
      <c r="R4790" s="19" t="s">
        <v>55</v>
      </c>
      <c r="S4790" s="62" t="s">
        <v>2244</v>
      </c>
    </row>
    <row r="4791" spans="1:19" x14ac:dyDescent="0.25">
      <c r="A4791" s="62" t="s">
        <v>2244</v>
      </c>
      <c r="B4791" s="19">
        <v>39691660</v>
      </c>
      <c r="C4791" s="19" t="s">
        <v>7612</v>
      </c>
      <c r="D4791" s="19">
        <v>377304</v>
      </c>
      <c r="E4791" s="19">
        <v>4595714</v>
      </c>
      <c r="F4791" s="19">
        <v>22</v>
      </c>
      <c r="G4791" s="36">
        <v>45629</v>
      </c>
      <c r="H4791" s="19">
        <v>0</v>
      </c>
      <c r="I4791" s="19">
        <v>0</v>
      </c>
      <c r="J4791" s="19">
        <v>1933</v>
      </c>
      <c r="K4791" s="19" t="s">
        <v>167</v>
      </c>
      <c r="L4791" s="19">
        <v>1</v>
      </c>
      <c r="O4791" s="19">
        <v>2617843</v>
      </c>
      <c r="P4791" s="229">
        <v>45628.913495370369</v>
      </c>
      <c r="Q4791" s="19">
        <v>2617.8429999999998</v>
      </c>
      <c r="R4791" s="19" t="s">
        <v>55</v>
      </c>
      <c r="S4791" s="62" t="s">
        <v>2244</v>
      </c>
    </row>
    <row r="4792" spans="1:19" x14ac:dyDescent="0.25">
      <c r="A4792" s="62" t="s">
        <v>2244</v>
      </c>
      <c r="B4792" s="19">
        <v>39691660</v>
      </c>
      <c r="C4792" s="19" t="s">
        <v>7612</v>
      </c>
      <c r="D4792" s="19">
        <v>377304</v>
      </c>
      <c r="E4792" s="19">
        <v>4595714</v>
      </c>
      <c r="F4792" s="19">
        <v>23</v>
      </c>
      <c r="G4792" s="36">
        <v>45629</v>
      </c>
      <c r="H4792" s="19">
        <v>0</v>
      </c>
      <c r="I4792" s="19">
        <v>1</v>
      </c>
      <c r="J4792" s="19">
        <v>0</v>
      </c>
      <c r="L4792" s="19">
        <v>1</v>
      </c>
      <c r="O4792" s="19">
        <v>1387443</v>
      </c>
      <c r="P4792" s="229">
        <v>45628.929560185185</v>
      </c>
      <c r="Q4792" s="19">
        <v>1387.443</v>
      </c>
      <c r="R4792" s="19" t="s">
        <v>55</v>
      </c>
      <c r="S4792" s="62" t="s">
        <v>2244</v>
      </c>
    </row>
    <row r="4793" spans="1:19" x14ac:dyDescent="0.25">
      <c r="A4793" s="62" t="s">
        <v>2244</v>
      </c>
      <c r="B4793" s="19">
        <v>39691660</v>
      </c>
      <c r="C4793" s="19" t="s">
        <v>7612</v>
      </c>
      <c r="D4793" s="19">
        <v>377304</v>
      </c>
      <c r="E4793" s="19">
        <v>4595714</v>
      </c>
      <c r="F4793" s="19">
        <v>24</v>
      </c>
      <c r="G4793" s="36">
        <v>45629</v>
      </c>
      <c r="H4793" s="19">
        <v>0</v>
      </c>
      <c r="I4793" s="19">
        <v>0</v>
      </c>
      <c r="J4793" s="19">
        <v>-3</v>
      </c>
      <c r="K4793" s="19" t="s">
        <v>185</v>
      </c>
      <c r="L4793" s="19">
        <v>1</v>
      </c>
      <c r="O4793" s="19">
        <v>1780</v>
      </c>
      <c r="P4793" s="229">
        <v>45628.929571759261</v>
      </c>
      <c r="Q4793" s="19">
        <v>1.78</v>
      </c>
      <c r="R4793" s="19" t="s">
        <v>55</v>
      </c>
      <c r="S4793" s="62" t="s">
        <v>2244</v>
      </c>
    </row>
    <row r="4794" spans="1:19" x14ac:dyDescent="0.25">
      <c r="A4794" s="62" t="s">
        <v>2244</v>
      </c>
      <c r="B4794" s="19">
        <v>39691660</v>
      </c>
      <c r="C4794" s="19" t="s">
        <v>7612</v>
      </c>
      <c r="D4794" s="19">
        <v>377304</v>
      </c>
      <c r="E4794" s="19">
        <v>4595714</v>
      </c>
      <c r="F4794" s="19">
        <v>25</v>
      </c>
      <c r="G4794" s="36">
        <v>45629</v>
      </c>
      <c r="H4794" s="19">
        <v>1</v>
      </c>
      <c r="I4794" s="19">
        <v>0</v>
      </c>
      <c r="J4794" s="19">
        <v>0</v>
      </c>
      <c r="L4794" s="19">
        <v>1</v>
      </c>
      <c r="M4794" s="19">
        <v>4010439</v>
      </c>
      <c r="N4794" s="19" t="s">
        <v>210</v>
      </c>
      <c r="O4794" s="19">
        <v>20600</v>
      </c>
      <c r="P4794" s="229">
        <v>45628.929814814815</v>
      </c>
      <c r="Q4794" s="19">
        <v>20.6</v>
      </c>
      <c r="R4794" s="19" t="s">
        <v>55</v>
      </c>
      <c r="S4794" s="62" t="s">
        <v>2244</v>
      </c>
    </row>
    <row r="4795" spans="1:19" x14ac:dyDescent="0.25">
      <c r="A4795" s="62" t="s">
        <v>2244</v>
      </c>
      <c r="B4795" s="19">
        <v>39691660</v>
      </c>
      <c r="C4795" s="19" t="s">
        <v>7612</v>
      </c>
      <c r="D4795" s="19">
        <v>377304</v>
      </c>
      <c r="E4795" s="19">
        <v>4595714</v>
      </c>
      <c r="F4795" s="19">
        <v>26</v>
      </c>
      <c r="G4795" s="36">
        <v>45629</v>
      </c>
      <c r="H4795" s="19">
        <v>0</v>
      </c>
      <c r="I4795" s="19">
        <v>0</v>
      </c>
      <c r="J4795" s="19">
        <v>1938</v>
      </c>
      <c r="K4795" s="19" t="s">
        <v>163</v>
      </c>
      <c r="L4795" s="19">
        <v>1</v>
      </c>
      <c r="M4795" s="19">
        <v>4010439</v>
      </c>
      <c r="N4795" s="19" t="s">
        <v>210</v>
      </c>
      <c r="O4795" s="19">
        <v>14087</v>
      </c>
      <c r="P4795" s="229">
        <v>45628.929976851854</v>
      </c>
      <c r="Q4795" s="19">
        <v>14.087</v>
      </c>
      <c r="R4795" s="19" t="s">
        <v>55</v>
      </c>
      <c r="S4795" s="62" t="s">
        <v>2244</v>
      </c>
    </row>
    <row r="4796" spans="1:19" x14ac:dyDescent="0.25">
      <c r="A4796" s="62" t="s">
        <v>2244</v>
      </c>
      <c r="B4796" s="19">
        <v>39691660</v>
      </c>
      <c r="C4796" s="19" t="s">
        <v>7612</v>
      </c>
      <c r="D4796" s="19">
        <v>377304</v>
      </c>
      <c r="E4796" s="19">
        <v>4595714</v>
      </c>
      <c r="F4796" s="19">
        <v>27</v>
      </c>
      <c r="G4796" s="36">
        <v>45629</v>
      </c>
      <c r="H4796" s="19">
        <v>0</v>
      </c>
      <c r="I4796" s="19">
        <v>1</v>
      </c>
      <c r="J4796" s="19">
        <v>0</v>
      </c>
      <c r="L4796" s="19">
        <v>1</v>
      </c>
      <c r="O4796" s="19">
        <v>53373</v>
      </c>
      <c r="P4796" s="229">
        <v>45628.930601851855</v>
      </c>
      <c r="Q4796" s="19">
        <v>53.372999999999998</v>
      </c>
      <c r="R4796" s="19" t="s">
        <v>55</v>
      </c>
      <c r="S4796" s="62" t="s">
        <v>2244</v>
      </c>
    </row>
    <row r="4797" spans="1:19" x14ac:dyDescent="0.25">
      <c r="A4797" s="62" t="s">
        <v>2244</v>
      </c>
      <c r="B4797" s="19">
        <v>39691660</v>
      </c>
      <c r="C4797" s="19" t="s">
        <v>7612</v>
      </c>
      <c r="D4797" s="19">
        <v>377304</v>
      </c>
      <c r="E4797" s="19">
        <v>4595714</v>
      </c>
      <c r="F4797" s="19">
        <v>28</v>
      </c>
      <c r="G4797" s="36">
        <v>45629</v>
      </c>
      <c r="H4797" s="19">
        <v>0</v>
      </c>
      <c r="I4797" s="19">
        <v>0</v>
      </c>
      <c r="J4797" s="19">
        <v>0</v>
      </c>
      <c r="L4797" s="19">
        <v>1</v>
      </c>
      <c r="O4797" s="19">
        <v>5770</v>
      </c>
      <c r="P4797" s="229">
        <v>45628.930659722224</v>
      </c>
      <c r="Q4797" s="19">
        <v>5.77</v>
      </c>
      <c r="R4797" s="19" t="s">
        <v>55</v>
      </c>
      <c r="S4797" s="62" t="s">
        <v>2244</v>
      </c>
    </row>
    <row r="4798" spans="1:19" x14ac:dyDescent="0.25">
      <c r="A4798" s="62" t="s">
        <v>2244</v>
      </c>
      <c r="B4798" s="19">
        <v>39691660</v>
      </c>
      <c r="C4798" s="19" t="s">
        <v>7612</v>
      </c>
      <c r="D4798" s="19">
        <v>377304</v>
      </c>
      <c r="E4798" s="19">
        <v>4595714</v>
      </c>
      <c r="F4798" s="19">
        <v>29</v>
      </c>
      <c r="G4798" s="36">
        <v>45629</v>
      </c>
      <c r="H4798" s="19">
        <v>0</v>
      </c>
      <c r="I4798" s="19">
        <v>1</v>
      </c>
      <c r="J4798" s="19">
        <v>0</v>
      </c>
      <c r="L4798" s="19">
        <v>1</v>
      </c>
      <c r="O4798" s="19">
        <v>7878387</v>
      </c>
      <c r="P4798" s="229">
        <v>45629.021851851852</v>
      </c>
      <c r="Q4798" s="19">
        <v>7878.3869999999997</v>
      </c>
      <c r="R4798" s="19" t="s">
        <v>55</v>
      </c>
      <c r="S4798" s="62" t="s">
        <v>2244</v>
      </c>
    </row>
    <row r="4799" spans="1:19" x14ac:dyDescent="0.25">
      <c r="A4799" s="62" t="s">
        <v>2244</v>
      </c>
      <c r="B4799" s="19">
        <v>39691660</v>
      </c>
      <c r="C4799" s="19" t="s">
        <v>7612</v>
      </c>
      <c r="D4799" s="19">
        <v>377304</v>
      </c>
      <c r="E4799" s="19">
        <v>4595714</v>
      </c>
      <c r="F4799" s="19">
        <v>30</v>
      </c>
      <c r="G4799" s="36">
        <v>45629</v>
      </c>
      <c r="H4799" s="19">
        <v>0</v>
      </c>
      <c r="I4799" s="19">
        <v>0</v>
      </c>
      <c r="J4799" s="19">
        <v>0</v>
      </c>
      <c r="L4799" s="19">
        <v>2</v>
      </c>
      <c r="O4799" s="19">
        <v>0</v>
      </c>
      <c r="P4799" s="229">
        <v>45629.021851851852</v>
      </c>
      <c r="Q4799" s="19">
        <v>0</v>
      </c>
      <c r="R4799" s="19" t="s">
        <v>55</v>
      </c>
      <c r="S4799" s="62" t="s">
        <v>2244</v>
      </c>
    </row>
    <row r="4800" spans="1:19" x14ac:dyDescent="0.25">
      <c r="A4800" s="62" t="s">
        <v>2244</v>
      </c>
      <c r="B4800" s="19">
        <v>39691660</v>
      </c>
      <c r="C4800" s="19" t="s">
        <v>7612</v>
      </c>
      <c r="D4800" s="19">
        <v>377304</v>
      </c>
      <c r="E4800" s="19">
        <v>4595714</v>
      </c>
      <c r="F4800" s="19">
        <v>1</v>
      </c>
      <c r="G4800" s="36">
        <v>45630</v>
      </c>
      <c r="H4800" s="19">
        <v>0</v>
      </c>
      <c r="I4800" s="19">
        <v>0</v>
      </c>
      <c r="J4800" s="19">
        <v>0</v>
      </c>
      <c r="L4800" s="19">
        <v>0</v>
      </c>
      <c r="O4800" s="19">
        <v>13</v>
      </c>
      <c r="P4800" s="229">
        <v>45629.689942129633</v>
      </c>
      <c r="Q4800" s="19">
        <v>1.2999999999999999E-2</v>
      </c>
      <c r="R4800" s="19" t="s">
        <v>55</v>
      </c>
      <c r="S4800" s="62" t="s">
        <v>2244</v>
      </c>
    </row>
    <row r="4801" spans="1:19" x14ac:dyDescent="0.25">
      <c r="A4801" s="62" t="s">
        <v>2244</v>
      </c>
      <c r="B4801" s="19">
        <v>39691660</v>
      </c>
      <c r="C4801" s="19" t="s">
        <v>7612</v>
      </c>
      <c r="D4801" s="19">
        <v>377304</v>
      </c>
      <c r="E4801" s="19">
        <v>4595714</v>
      </c>
      <c r="F4801" s="19">
        <v>2</v>
      </c>
      <c r="G4801" s="36">
        <v>45630</v>
      </c>
      <c r="H4801" s="19">
        <v>0</v>
      </c>
      <c r="I4801" s="19">
        <v>0</v>
      </c>
      <c r="J4801" s="19">
        <v>0</v>
      </c>
      <c r="L4801" s="19">
        <v>1</v>
      </c>
      <c r="O4801" s="19">
        <v>5407</v>
      </c>
      <c r="P4801" s="229">
        <v>45629.69</v>
      </c>
      <c r="Q4801" s="19">
        <v>5.407</v>
      </c>
      <c r="R4801" s="19" t="s">
        <v>55</v>
      </c>
      <c r="S4801" s="62" t="s">
        <v>2244</v>
      </c>
    </row>
    <row r="4802" spans="1:19" x14ac:dyDescent="0.25">
      <c r="A4802" s="62" t="s">
        <v>2244</v>
      </c>
      <c r="B4802" s="19">
        <v>39691660</v>
      </c>
      <c r="C4802" s="19" t="s">
        <v>7612</v>
      </c>
      <c r="D4802" s="19">
        <v>377304</v>
      </c>
      <c r="E4802" s="19">
        <v>4595714</v>
      </c>
      <c r="F4802" s="19">
        <v>3</v>
      </c>
      <c r="G4802" s="36">
        <v>45630</v>
      </c>
      <c r="H4802" s="19">
        <v>0</v>
      </c>
      <c r="I4802" s="19">
        <v>1</v>
      </c>
      <c r="J4802" s="19">
        <v>0</v>
      </c>
      <c r="L4802" s="19">
        <v>1</v>
      </c>
      <c r="O4802" s="19">
        <v>1382453</v>
      </c>
      <c r="P4802" s="229">
        <v>45629.706006944441</v>
      </c>
      <c r="Q4802" s="19">
        <v>1382.453</v>
      </c>
      <c r="R4802" s="19" t="s">
        <v>55</v>
      </c>
      <c r="S4802" s="62" t="s">
        <v>2244</v>
      </c>
    </row>
    <row r="4803" spans="1:19" x14ac:dyDescent="0.25">
      <c r="A4803" s="62" t="s">
        <v>2244</v>
      </c>
      <c r="B4803" s="19">
        <v>39691660</v>
      </c>
      <c r="C4803" s="19" t="s">
        <v>7612</v>
      </c>
      <c r="D4803" s="19">
        <v>377304</v>
      </c>
      <c r="E4803" s="19">
        <v>4595714</v>
      </c>
      <c r="F4803" s="19">
        <v>4</v>
      </c>
      <c r="G4803" s="36">
        <v>45630</v>
      </c>
      <c r="H4803" s="19">
        <v>1</v>
      </c>
      <c r="I4803" s="19">
        <v>0</v>
      </c>
      <c r="J4803" s="19">
        <v>0</v>
      </c>
      <c r="L4803" s="19">
        <v>1</v>
      </c>
      <c r="M4803" s="19">
        <v>431940</v>
      </c>
      <c r="N4803" s="19" t="s">
        <v>209</v>
      </c>
      <c r="O4803" s="19">
        <v>279647</v>
      </c>
      <c r="P4803" s="229">
        <v>45629.709236111114</v>
      </c>
      <c r="Q4803" s="19">
        <v>279.64699999999999</v>
      </c>
      <c r="R4803" s="19" t="s">
        <v>55</v>
      </c>
      <c r="S4803" s="62" t="s">
        <v>2244</v>
      </c>
    </row>
    <row r="4804" spans="1:19" x14ac:dyDescent="0.25">
      <c r="A4804" s="62" t="s">
        <v>2244</v>
      </c>
      <c r="B4804" s="19">
        <v>39691660</v>
      </c>
      <c r="C4804" s="19" t="s">
        <v>7612</v>
      </c>
      <c r="D4804" s="19">
        <v>377304</v>
      </c>
      <c r="E4804" s="19">
        <v>4595714</v>
      </c>
      <c r="F4804" s="19">
        <v>5</v>
      </c>
      <c r="G4804" s="36">
        <v>45630</v>
      </c>
      <c r="H4804" s="19">
        <v>0</v>
      </c>
      <c r="I4804" s="19">
        <v>0</v>
      </c>
      <c r="J4804" s="19">
        <v>1938</v>
      </c>
      <c r="K4804" s="19" t="s">
        <v>163</v>
      </c>
      <c r="L4804" s="19">
        <v>1</v>
      </c>
      <c r="M4804" s="19">
        <v>431940</v>
      </c>
      <c r="N4804" s="19" t="s">
        <v>209</v>
      </c>
      <c r="O4804" s="19">
        <v>279686</v>
      </c>
      <c r="P4804" s="229">
        <v>45629.712476851855</v>
      </c>
      <c r="Q4804" s="19">
        <v>279.68599999999998</v>
      </c>
      <c r="R4804" s="19" t="s">
        <v>55</v>
      </c>
      <c r="S4804" s="62" t="s">
        <v>2244</v>
      </c>
    </row>
    <row r="4805" spans="1:19" x14ac:dyDescent="0.25">
      <c r="A4805" s="62" t="s">
        <v>2244</v>
      </c>
      <c r="B4805" s="19">
        <v>39691660</v>
      </c>
      <c r="C4805" s="19" t="s">
        <v>7612</v>
      </c>
      <c r="D4805" s="19">
        <v>377304</v>
      </c>
      <c r="E4805" s="19">
        <v>4595714</v>
      </c>
      <c r="F4805" s="19">
        <v>6</v>
      </c>
      <c r="G4805" s="36">
        <v>45630</v>
      </c>
      <c r="H4805" s="19">
        <v>0</v>
      </c>
      <c r="I4805" s="19">
        <v>1</v>
      </c>
      <c r="J4805" s="19">
        <v>0</v>
      </c>
      <c r="L4805" s="19">
        <v>1</v>
      </c>
      <c r="O4805" s="19">
        <v>5887920</v>
      </c>
      <c r="P4805" s="229">
        <v>45629.780624999999</v>
      </c>
      <c r="Q4805" s="19">
        <v>5887.92</v>
      </c>
      <c r="R4805" s="19" t="s">
        <v>55</v>
      </c>
      <c r="S4805" s="62" t="s">
        <v>2244</v>
      </c>
    </row>
    <row r="4806" spans="1:19" x14ac:dyDescent="0.25">
      <c r="A4806" s="62" t="s">
        <v>2244</v>
      </c>
      <c r="B4806" s="19">
        <v>39691660</v>
      </c>
      <c r="C4806" s="19" t="s">
        <v>7612</v>
      </c>
      <c r="D4806" s="19">
        <v>377304</v>
      </c>
      <c r="E4806" s="19">
        <v>4595714</v>
      </c>
      <c r="F4806" s="19">
        <v>7</v>
      </c>
      <c r="G4806" s="36">
        <v>45630</v>
      </c>
      <c r="H4806" s="19">
        <v>0</v>
      </c>
      <c r="I4806" s="19">
        <v>0</v>
      </c>
      <c r="J4806" s="19">
        <v>-3</v>
      </c>
      <c r="K4806" s="19" t="s">
        <v>185</v>
      </c>
      <c r="L4806" s="19">
        <v>1</v>
      </c>
      <c r="O4806" s="19">
        <v>13307</v>
      </c>
      <c r="P4806" s="229">
        <v>45629.780775462961</v>
      </c>
      <c r="Q4806" s="19">
        <v>13.307</v>
      </c>
      <c r="R4806" s="19" t="s">
        <v>55</v>
      </c>
      <c r="S4806" s="62" t="s">
        <v>2244</v>
      </c>
    </row>
    <row r="4807" spans="1:19" x14ac:dyDescent="0.25">
      <c r="A4807" s="62" t="s">
        <v>2244</v>
      </c>
      <c r="B4807" s="19">
        <v>39691660</v>
      </c>
      <c r="C4807" s="19" t="s">
        <v>7612</v>
      </c>
      <c r="D4807" s="19">
        <v>377304</v>
      </c>
      <c r="E4807" s="19">
        <v>4595714</v>
      </c>
      <c r="F4807" s="19">
        <v>8</v>
      </c>
      <c r="G4807" s="36">
        <v>45630</v>
      </c>
      <c r="H4807" s="19">
        <v>1</v>
      </c>
      <c r="I4807" s="19">
        <v>0</v>
      </c>
      <c r="J4807" s="19">
        <v>0</v>
      </c>
      <c r="L4807" s="19">
        <v>1</v>
      </c>
      <c r="M4807" s="19">
        <v>4010439</v>
      </c>
      <c r="N4807" s="19" t="s">
        <v>210</v>
      </c>
      <c r="O4807" s="19">
        <v>465503</v>
      </c>
      <c r="P4807" s="229">
        <v>45629.786168981482</v>
      </c>
      <c r="Q4807" s="19">
        <v>465.50299999999999</v>
      </c>
      <c r="R4807" s="19" t="s">
        <v>55</v>
      </c>
      <c r="S4807" s="62" t="s">
        <v>2244</v>
      </c>
    </row>
    <row r="4808" spans="1:19" x14ac:dyDescent="0.25">
      <c r="A4808" s="62" t="s">
        <v>2244</v>
      </c>
      <c r="B4808" s="19">
        <v>39691660</v>
      </c>
      <c r="C4808" s="19" t="s">
        <v>7612</v>
      </c>
      <c r="D4808" s="19">
        <v>377304</v>
      </c>
      <c r="E4808" s="19">
        <v>4595714</v>
      </c>
      <c r="F4808" s="19">
        <v>9</v>
      </c>
      <c r="G4808" s="36">
        <v>45630</v>
      </c>
      <c r="H4808" s="19">
        <v>0</v>
      </c>
      <c r="I4808" s="19">
        <v>0</v>
      </c>
      <c r="J4808" s="19">
        <v>1938</v>
      </c>
      <c r="K4808" s="19" t="s">
        <v>163</v>
      </c>
      <c r="L4808" s="19">
        <v>1</v>
      </c>
      <c r="M4808" s="19">
        <v>4010439</v>
      </c>
      <c r="N4808" s="19" t="s">
        <v>210</v>
      </c>
      <c r="O4808" s="19">
        <v>160434</v>
      </c>
      <c r="P4808" s="229">
        <v>45629.78802083333</v>
      </c>
      <c r="Q4808" s="19">
        <v>160.434</v>
      </c>
      <c r="R4808" s="19" t="s">
        <v>55</v>
      </c>
      <c r="S4808" s="62" t="s">
        <v>2244</v>
      </c>
    </row>
    <row r="4809" spans="1:19" x14ac:dyDescent="0.25">
      <c r="A4809" s="62" t="s">
        <v>2244</v>
      </c>
      <c r="B4809" s="19">
        <v>39691660</v>
      </c>
      <c r="C4809" s="19" t="s">
        <v>7612</v>
      </c>
      <c r="D4809" s="19">
        <v>377304</v>
      </c>
      <c r="E4809" s="19">
        <v>4595714</v>
      </c>
      <c r="F4809" s="19">
        <v>10</v>
      </c>
      <c r="G4809" s="36">
        <v>45630</v>
      </c>
      <c r="H4809" s="19">
        <v>0</v>
      </c>
      <c r="I4809" s="19">
        <v>1</v>
      </c>
      <c r="J4809" s="19">
        <v>0</v>
      </c>
      <c r="L4809" s="19">
        <v>1</v>
      </c>
      <c r="O4809" s="19">
        <v>796390</v>
      </c>
      <c r="P4809" s="229">
        <v>45629.79724537037</v>
      </c>
      <c r="Q4809" s="19">
        <v>796.39</v>
      </c>
      <c r="R4809" s="19" t="s">
        <v>55</v>
      </c>
      <c r="S4809" s="62" t="s">
        <v>2244</v>
      </c>
    </row>
    <row r="4810" spans="1:19" x14ac:dyDescent="0.25">
      <c r="A4810" s="62" t="s">
        <v>2244</v>
      </c>
      <c r="B4810" s="19">
        <v>39691660</v>
      </c>
      <c r="C4810" s="19" t="s">
        <v>7612</v>
      </c>
      <c r="D4810" s="19">
        <v>377304</v>
      </c>
      <c r="E4810" s="19">
        <v>4595714</v>
      </c>
      <c r="F4810" s="19">
        <v>11</v>
      </c>
      <c r="G4810" s="36">
        <v>45630</v>
      </c>
      <c r="H4810" s="19">
        <v>0</v>
      </c>
      <c r="I4810" s="19">
        <v>0</v>
      </c>
      <c r="J4810" s="19">
        <v>-3</v>
      </c>
      <c r="K4810" s="19" t="s">
        <v>185</v>
      </c>
      <c r="L4810" s="19">
        <v>1</v>
      </c>
      <c r="O4810" s="19">
        <v>8346</v>
      </c>
      <c r="P4810" s="229">
        <v>45629.797337962962</v>
      </c>
      <c r="Q4810" s="19">
        <v>8.3460000000000001</v>
      </c>
      <c r="R4810" s="19" t="s">
        <v>55</v>
      </c>
      <c r="S4810" s="62" t="s">
        <v>2244</v>
      </c>
    </row>
    <row r="4811" spans="1:19" x14ac:dyDescent="0.25">
      <c r="A4811" s="62" t="s">
        <v>2244</v>
      </c>
      <c r="B4811" s="19">
        <v>39691660</v>
      </c>
      <c r="C4811" s="19" t="s">
        <v>7612</v>
      </c>
      <c r="D4811" s="19">
        <v>377304</v>
      </c>
      <c r="E4811" s="19">
        <v>4595714</v>
      </c>
      <c r="F4811" s="19">
        <v>12</v>
      </c>
      <c r="G4811" s="36">
        <v>45630</v>
      </c>
      <c r="H4811" s="19">
        <v>1</v>
      </c>
      <c r="I4811" s="19">
        <v>0</v>
      </c>
      <c r="J4811" s="19">
        <v>0</v>
      </c>
      <c r="L4811" s="19">
        <v>1</v>
      </c>
      <c r="M4811" s="19">
        <v>4010439</v>
      </c>
      <c r="N4811" s="19" t="s">
        <v>210</v>
      </c>
      <c r="O4811" s="19">
        <v>304214</v>
      </c>
      <c r="P4811" s="229">
        <v>45629.800856481481</v>
      </c>
      <c r="Q4811" s="19">
        <v>304.214</v>
      </c>
      <c r="R4811" s="19" t="s">
        <v>55</v>
      </c>
      <c r="S4811" s="62" t="s">
        <v>2244</v>
      </c>
    </row>
    <row r="4812" spans="1:19" x14ac:dyDescent="0.25">
      <c r="A4812" s="62" t="s">
        <v>2244</v>
      </c>
      <c r="B4812" s="19">
        <v>39691660</v>
      </c>
      <c r="C4812" s="19" t="s">
        <v>7612</v>
      </c>
      <c r="D4812" s="19">
        <v>377304</v>
      </c>
      <c r="E4812" s="19">
        <v>4595714</v>
      </c>
      <c r="F4812" s="19">
        <v>13</v>
      </c>
      <c r="G4812" s="36">
        <v>45630</v>
      </c>
      <c r="H4812" s="19">
        <v>0</v>
      </c>
      <c r="I4812" s="19">
        <v>0</v>
      </c>
      <c r="J4812" s="19">
        <v>1938</v>
      </c>
      <c r="K4812" s="19" t="s">
        <v>163</v>
      </c>
      <c r="L4812" s="19">
        <v>1</v>
      </c>
      <c r="M4812" s="19">
        <v>4010439</v>
      </c>
      <c r="N4812" s="19" t="s">
        <v>210</v>
      </c>
      <c r="O4812" s="19">
        <v>24590</v>
      </c>
      <c r="P4812" s="229">
        <v>45629.801145833335</v>
      </c>
      <c r="Q4812" s="19">
        <v>24.59</v>
      </c>
      <c r="R4812" s="19" t="s">
        <v>55</v>
      </c>
      <c r="S4812" s="62" t="s">
        <v>2244</v>
      </c>
    </row>
    <row r="4813" spans="1:19" x14ac:dyDescent="0.25">
      <c r="A4813" s="62" t="s">
        <v>2244</v>
      </c>
      <c r="B4813" s="19">
        <v>39691660</v>
      </c>
      <c r="C4813" s="19" t="s">
        <v>7612</v>
      </c>
      <c r="D4813" s="19">
        <v>377304</v>
      </c>
      <c r="E4813" s="19">
        <v>4595714</v>
      </c>
      <c r="F4813" s="19">
        <v>14</v>
      </c>
      <c r="G4813" s="36">
        <v>45630</v>
      </c>
      <c r="H4813" s="19">
        <v>0</v>
      </c>
      <c r="I4813" s="19">
        <v>1</v>
      </c>
      <c r="J4813" s="19">
        <v>0</v>
      </c>
      <c r="L4813" s="19">
        <v>1</v>
      </c>
      <c r="O4813" s="19">
        <v>1283543</v>
      </c>
      <c r="P4813" s="229">
        <v>45629.815995370373</v>
      </c>
      <c r="Q4813" s="19">
        <v>1283.5429999999999</v>
      </c>
      <c r="R4813" s="19" t="s">
        <v>55</v>
      </c>
      <c r="S4813" s="62" t="s">
        <v>2244</v>
      </c>
    </row>
    <row r="4814" spans="1:19" x14ac:dyDescent="0.25">
      <c r="A4814" s="62" t="s">
        <v>2244</v>
      </c>
      <c r="B4814" s="19">
        <v>39691660</v>
      </c>
      <c r="C4814" s="19" t="s">
        <v>7612</v>
      </c>
      <c r="D4814" s="19">
        <v>377304</v>
      </c>
      <c r="E4814" s="19">
        <v>4595714</v>
      </c>
      <c r="F4814" s="19">
        <v>15</v>
      </c>
      <c r="G4814" s="36">
        <v>45630</v>
      </c>
      <c r="H4814" s="19">
        <v>1</v>
      </c>
      <c r="I4814" s="19">
        <v>0</v>
      </c>
      <c r="J4814" s="19">
        <v>0</v>
      </c>
      <c r="L4814" s="19">
        <v>1</v>
      </c>
      <c r="M4814" s="19">
        <v>431940</v>
      </c>
      <c r="N4814" s="19" t="s">
        <v>209</v>
      </c>
      <c r="O4814" s="19">
        <v>424400</v>
      </c>
      <c r="P4814" s="229">
        <v>45629.820914351854</v>
      </c>
      <c r="Q4814" s="19">
        <v>424.4</v>
      </c>
      <c r="R4814" s="19" t="s">
        <v>55</v>
      </c>
      <c r="S4814" s="62" t="s">
        <v>2244</v>
      </c>
    </row>
    <row r="4815" spans="1:19" x14ac:dyDescent="0.25">
      <c r="A4815" s="62" t="s">
        <v>2244</v>
      </c>
      <c r="B4815" s="19">
        <v>39691660</v>
      </c>
      <c r="C4815" s="19" t="s">
        <v>7612</v>
      </c>
      <c r="D4815" s="19">
        <v>377304</v>
      </c>
      <c r="E4815" s="19">
        <v>4595714</v>
      </c>
      <c r="F4815" s="19">
        <v>16</v>
      </c>
      <c r="G4815" s="36">
        <v>45630</v>
      </c>
      <c r="H4815" s="19">
        <v>0</v>
      </c>
      <c r="I4815" s="19">
        <v>0</v>
      </c>
      <c r="J4815" s="19">
        <v>1938</v>
      </c>
      <c r="K4815" s="19" t="s">
        <v>163</v>
      </c>
      <c r="L4815" s="19">
        <v>1</v>
      </c>
      <c r="M4815" s="19">
        <v>431940</v>
      </c>
      <c r="N4815" s="19" t="s">
        <v>209</v>
      </c>
      <c r="O4815" s="19">
        <v>109530</v>
      </c>
      <c r="P4815" s="229">
        <v>45629.822175925925</v>
      </c>
      <c r="Q4815" s="19">
        <v>109.53</v>
      </c>
      <c r="R4815" s="19" t="s">
        <v>55</v>
      </c>
      <c r="S4815" s="62" t="s">
        <v>2244</v>
      </c>
    </row>
    <row r="4816" spans="1:19" x14ac:dyDescent="0.25">
      <c r="A4816" s="62" t="s">
        <v>2244</v>
      </c>
      <c r="B4816" s="19">
        <v>39691660</v>
      </c>
      <c r="C4816" s="19" t="s">
        <v>7612</v>
      </c>
      <c r="D4816" s="19">
        <v>377304</v>
      </c>
      <c r="E4816" s="19">
        <v>4595714</v>
      </c>
      <c r="F4816" s="19">
        <v>17</v>
      </c>
      <c r="G4816" s="36">
        <v>45630</v>
      </c>
      <c r="H4816" s="19">
        <v>0</v>
      </c>
      <c r="I4816" s="19">
        <v>1</v>
      </c>
      <c r="J4816" s="19">
        <v>0</v>
      </c>
      <c r="L4816" s="19">
        <v>1</v>
      </c>
      <c r="O4816" s="19">
        <v>572710</v>
      </c>
      <c r="P4816" s="229">
        <v>45629.82880787037</v>
      </c>
      <c r="Q4816" s="19">
        <v>572.71</v>
      </c>
      <c r="R4816" s="19" t="s">
        <v>55</v>
      </c>
      <c r="S4816" s="62" t="s">
        <v>2244</v>
      </c>
    </row>
    <row r="4817" spans="1:19" x14ac:dyDescent="0.25">
      <c r="A4817" s="62" t="s">
        <v>2244</v>
      </c>
      <c r="B4817" s="19">
        <v>39691660</v>
      </c>
      <c r="C4817" s="19" t="s">
        <v>7612</v>
      </c>
      <c r="D4817" s="19">
        <v>377304</v>
      </c>
      <c r="E4817" s="19">
        <v>4595714</v>
      </c>
      <c r="F4817" s="19">
        <v>18</v>
      </c>
      <c r="G4817" s="36">
        <v>45630</v>
      </c>
      <c r="H4817" s="19">
        <v>0</v>
      </c>
      <c r="I4817" s="19">
        <v>0</v>
      </c>
      <c r="J4817" s="19">
        <v>1934</v>
      </c>
      <c r="K4817" s="19" t="s">
        <v>160</v>
      </c>
      <c r="L4817" s="19">
        <v>1</v>
      </c>
      <c r="O4817" s="19">
        <v>1913110</v>
      </c>
      <c r="P4817" s="229">
        <v>45629.850949074076</v>
      </c>
      <c r="Q4817" s="19">
        <v>1913.11</v>
      </c>
      <c r="R4817" s="19" t="s">
        <v>55</v>
      </c>
      <c r="S4817" s="62" t="s">
        <v>2244</v>
      </c>
    </row>
    <row r="4818" spans="1:19" x14ac:dyDescent="0.25">
      <c r="A4818" s="62" t="s">
        <v>2244</v>
      </c>
      <c r="B4818" s="19">
        <v>39691660</v>
      </c>
      <c r="C4818" s="19" t="s">
        <v>7612</v>
      </c>
      <c r="D4818" s="19">
        <v>377304</v>
      </c>
      <c r="E4818" s="19">
        <v>4595714</v>
      </c>
      <c r="F4818" s="19">
        <v>19</v>
      </c>
      <c r="G4818" s="36">
        <v>45630</v>
      </c>
      <c r="H4818" s="19">
        <v>0</v>
      </c>
      <c r="I4818" s="19">
        <v>0</v>
      </c>
      <c r="J4818" s="19">
        <v>0</v>
      </c>
      <c r="L4818" s="19">
        <v>2</v>
      </c>
      <c r="O4818" s="19">
        <v>0</v>
      </c>
      <c r="P4818" s="229">
        <v>45629.850949074076</v>
      </c>
      <c r="Q4818" s="19">
        <v>0</v>
      </c>
      <c r="R4818" s="19" t="s">
        <v>55</v>
      </c>
      <c r="S4818" s="62" t="s">
        <v>2244</v>
      </c>
    </row>
    <row r="4819" spans="1:19" x14ac:dyDescent="0.25">
      <c r="A4819" s="62" t="s">
        <v>2244</v>
      </c>
      <c r="B4819" s="19">
        <v>39691660</v>
      </c>
      <c r="C4819" s="19" t="s">
        <v>7612</v>
      </c>
      <c r="D4819" s="19">
        <v>377304</v>
      </c>
      <c r="E4819" s="19">
        <v>4595714</v>
      </c>
      <c r="F4819" s="19">
        <v>1</v>
      </c>
      <c r="G4819" s="36">
        <v>45630</v>
      </c>
      <c r="H4819" s="19">
        <v>0</v>
      </c>
      <c r="I4819" s="19">
        <v>0</v>
      </c>
      <c r="J4819" s="19">
        <v>0</v>
      </c>
      <c r="L4819" s="19">
        <v>0</v>
      </c>
      <c r="O4819" s="19">
        <v>3</v>
      </c>
      <c r="P4819" s="229">
        <v>45629.880937499998</v>
      </c>
      <c r="Q4819" s="19">
        <v>3.0000000000000001E-3</v>
      </c>
      <c r="R4819" s="19" t="s">
        <v>55</v>
      </c>
      <c r="S4819" s="62" t="s">
        <v>2244</v>
      </c>
    </row>
    <row r="4820" spans="1:19" x14ac:dyDescent="0.25">
      <c r="A4820" s="62" t="s">
        <v>2244</v>
      </c>
      <c r="B4820" s="19">
        <v>39691660</v>
      </c>
      <c r="C4820" s="19" t="s">
        <v>7612</v>
      </c>
      <c r="D4820" s="19">
        <v>377304</v>
      </c>
      <c r="E4820" s="19">
        <v>4595714</v>
      </c>
      <c r="F4820" s="19">
        <v>2</v>
      </c>
      <c r="G4820" s="36">
        <v>45630</v>
      </c>
      <c r="H4820" s="19">
        <v>0</v>
      </c>
      <c r="I4820" s="19">
        <v>0</v>
      </c>
      <c r="J4820" s="19">
        <v>0</v>
      </c>
      <c r="L4820" s="19">
        <v>1</v>
      </c>
      <c r="O4820" s="19">
        <v>34247</v>
      </c>
      <c r="P4820" s="229">
        <v>45629.881331018521</v>
      </c>
      <c r="Q4820" s="19">
        <v>34.247</v>
      </c>
      <c r="R4820" s="19" t="s">
        <v>55</v>
      </c>
      <c r="S4820" s="62" t="s">
        <v>2244</v>
      </c>
    </row>
    <row r="4821" spans="1:19" x14ac:dyDescent="0.25">
      <c r="A4821" s="62" t="s">
        <v>2244</v>
      </c>
      <c r="B4821" s="19">
        <v>39691660</v>
      </c>
      <c r="C4821" s="19" t="s">
        <v>7612</v>
      </c>
      <c r="D4821" s="19">
        <v>377304</v>
      </c>
      <c r="E4821" s="19">
        <v>4595714</v>
      </c>
      <c r="F4821" s="19">
        <v>3</v>
      </c>
      <c r="G4821" s="36">
        <v>45630</v>
      </c>
      <c r="H4821" s="19">
        <v>0</v>
      </c>
      <c r="I4821" s="19">
        <v>1</v>
      </c>
      <c r="J4821" s="19">
        <v>0</v>
      </c>
      <c r="L4821" s="19">
        <v>1</v>
      </c>
      <c r="O4821" s="19">
        <v>189776</v>
      </c>
      <c r="P4821" s="229">
        <v>45629.883530092593</v>
      </c>
      <c r="Q4821" s="19">
        <v>189.77600000000001</v>
      </c>
      <c r="R4821" s="19" t="s">
        <v>55</v>
      </c>
      <c r="S4821" s="62" t="s">
        <v>2244</v>
      </c>
    </row>
    <row r="4822" spans="1:19" x14ac:dyDescent="0.25">
      <c r="A4822" s="62" t="s">
        <v>2244</v>
      </c>
      <c r="B4822" s="19">
        <v>39691660</v>
      </c>
      <c r="C4822" s="19" t="s">
        <v>7612</v>
      </c>
      <c r="D4822" s="19">
        <v>377304</v>
      </c>
      <c r="E4822" s="19">
        <v>4595714</v>
      </c>
      <c r="F4822" s="19">
        <v>4</v>
      </c>
      <c r="G4822" s="36">
        <v>45630</v>
      </c>
      <c r="H4822" s="19">
        <v>0</v>
      </c>
      <c r="I4822" s="19">
        <v>0</v>
      </c>
      <c r="J4822" s="19">
        <v>1933</v>
      </c>
      <c r="K4822" s="19" t="s">
        <v>167</v>
      </c>
      <c r="L4822" s="19">
        <v>1</v>
      </c>
      <c r="O4822" s="19">
        <v>380157</v>
      </c>
      <c r="P4822" s="229">
        <v>45629.887928240743</v>
      </c>
      <c r="Q4822" s="19">
        <v>380.15699999999998</v>
      </c>
      <c r="R4822" s="19" t="s">
        <v>55</v>
      </c>
      <c r="S4822" s="62" t="s">
        <v>2244</v>
      </c>
    </row>
    <row r="4823" spans="1:19" x14ac:dyDescent="0.25">
      <c r="A4823" s="62" t="s">
        <v>2244</v>
      </c>
      <c r="B4823" s="19">
        <v>39691660</v>
      </c>
      <c r="C4823" s="19" t="s">
        <v>7612</v>
      </c>
      <c r="D4823" s="19">
        <v>377304</v>
      </c>
      <c r="E4823" s="19">
        <v>4595714</v>
      </c>
      <c r="F4823" s="19">
        <v>5</v>
      </c>
      <c r="G4823" s="36">
        <v>45630</v>
      </c>
      <c r="H4823" s="19">
        <v>0</v>
      </c>
      <c r="I4823" s="19">
        <v>1</v>
      </c>
      <c r="J4823" s="19">
        <v>0</v>
      </c>
      <c r="L4823" s="19">
        <v>1</v>
      </c>
      <c r="O4823" s="19">
        <v>1013</v>
      </c>
      <c r="P4823" s="229">
        <v>45629.887939814813</v>
      </c>
      <c r="Q4823" s="19">
        <v>1.0129999999999999</v>
      </c>
      <c r="R4823" s="19" t="s">
        <v>55</v>
      </c>
      <c r="S4823" s="62" t="s">
        <v>2244</v>
      </c>
    </row>
    <row r="4824" spans="1:19" x14ac:dyDescent="0.25">
      <c r="A4824" s="62" t="s">
        <v>2244</v>
      </c>
      <c r="B4824" s="19">
        <v>39691660</v>
      </c>
      <c r="C4824" s="19" t="s">
        <v>7612</v>
      </c>
      <c r="D4824" s="19">
        <v>377304</v>
      </c>
      <c r="E4824" s="19">
        <v>4595714</v>
      </c>
      <c r="F4824" s="19">
        <v>6</v>
      </c>
      <c r="G4824" s="36">
        <v>45630</v>
      </c>
      <c r="H4824" s="19">
        <v>0</v>
      </c>
      <c r="I4824" s="19">
        <v>0</v>
      </c>
      <c r="J4824" s="19">
        <v>1933</v>
      </c>
      <c r="K4824" s="19" t="s">
        <v>167</v>
      </c>
      <c r="L4824" s="19">
        <v>1</v>
      </c>
      <c r="O4824" s="19">
        <v>2613700</v>
      </c>
      <c r="P4824" s="229">
        <v>45629.918194444443</v>
      </c>
      <c r="Q4824" s="19">
        <v>2613.6999999999998</v>
      </c>
      <c r="R4824" s="19" t="s">
        <v>55</v>
      </c>
      <c r="S4824" s="62" t="s">
        <v>2244</v>
      </c>
    </row>
    <row r="4825" spans="1:19" x14ac:dyDescent="0.25">
      <c r="A4825" s="62" t="s">
        <v>2244</v>
      </c>
      <c r="B4825" s="19">
        <v>39691660</v>
      </c>
      <c r="C4825" s="19" t="s">
        <v>7612</v>
      </c>
      <c r="D4825" s="19">
        <v>377304</v>
      </c>
      <c r="E4825" s="19">
        <v>4595714</v>
      </c>
      <c r="F4825" s="19">
        <v>7</v>
      </c>
      <c r="G4825" s="36">
        <v>45630</v>
      </c>
      <c r="H4825" s="19">
        <v>0</v>
      </c>
      <c r="I4825" s="19">
        <v>1</v>
      </c>
      <c r="J4825" s="19">
        <v>0</v>
      </c>
      <c r="L4825" s="19">
        <v>1</v>
      </c>
      <c r="O4825" s="19">
        <v>5507634</v>
      </c>
      <c r="P4825" s="229">
        <v>45629.981944444444</v>
      </c>
      <c r="Q4825" s="19">
        <v>5507.634</v>
      </c>
      <c r="R4825" s="19" t="s">
        <v>55</v>
      </c>
      <c r="S4825" s="62" t="s">
        <v>2244</v>
      </c>
    </row>
    <row r="4826" spans="1:19" x14ac:dyDescent="0.25">
      <c r="A4826" s="62" t="s">
        <v>2244</v>
      </c>
      <c r="B4826" s="19">
        <v>39691660</v>
      </c>
      <c r="C4826" s="19" t="s">
        <v>7612</v>
      </c>
      <c r="D4826" s="19">
        <v>377304</v>
      </c>
      <c r="E4826" s="19">
        <v>4595714</v>
      </c>
      <c r="F4826" s="19">
        <v>8</v>
      </c>
      <c r="G4826" s="36">
        <v>45630</v>
      </c>
      <c r="H4826" s="19">
        <v>0</v>
      </c>
      <c r="I4826" s="19">
        <v>0</v>
      </c>
      <c r="J4826" s="19">
        <v>1934</v>
      </c>
      <c r="K4826" s="19" t="s">
        <v>160</v>
      </c>
      <c r="L4826" s="19">
        <v>1</v>
      </c>
      <c r="O4826" s="19">
        <v>674756</v>
      </c>
      <c r="P4826" s="229">
        <v>45629.989745370367</v>
      </c>
      <c r="Q4826" s="19">
        <v>674.75599999999997</v>
      </c>
      <c r="R4826" s="19" t="s">
        <v>55</v>
      </c>
      <c r="S4826" s="62" t="s">
        <v>2244</v>
      </c>
    </row>
    <row r="4827" spans="1:19" x14ac:dyDescent="0.25">
      <c r="A4827" s="62" t="s">
        <v>2244</v>
      </c>
      <c r="B4827" s="19">
        <v>39691660</v>
      </c>
      <c r="C4827" s="19" t="s">
        <v>7612</v>
      </c>
      <c r="D4827" s="19">
        <v>377304</v>
      </c>
      <c r="E4827" s="19">
        <v>4595714</v>
      </c>
      <c r="F4827" s="19">
        <v>9</v>
      </c>
      <c r="G4827" s="36">
        <v>45630</v>
      </c>
      <c r="H4827" s="19">
        <v>0</v>
      </c>
      <c r="I4827" s="19">
        <v>1</v>
      </c>
      <c r="J4827" s="19">
        <v>0</v>
      </c>
      <c r="L4827" s="19">
        <v>1</v>
      </c>
      <c r="O4827" s="19">
        <v>2657594</v>
      </c>
      <c r="P4827" s="229">
        <v>45630.020509259259</v>
      </c>
      <c r="Q4827" s="19">
        <v>2657.5940000000001</v>
      </c>
      <c r="R4827" s="19" t="s">
        <v>55</v>
      </c>
      <c r="S4827" s="62" t="s">
        <v>2244</v>
      </c>
    </row>
    <row r="4828" spans="1:19" x14ac:dyDescent="0.25">
      <c r="A4828" s="62" t="s">
        <v>2244</v>
      </c>
      <c r="B4828" s="19">
        <v>39691660</v>
      </c>
      <c r="C4828" s="19" t="s">
        <v>7612</v>
      </c>
      <c r="D4828" s="19">
        <v>377304</v>
      </c>
      <c r="E4828" s="19">
        <v>4595714</v>
      </c>
      <c r="F4828" s="19">
        <v>10</v>
      </c>
      <c r="G4828" s="36">
        <v>45630</v>
      </c>
      <c r="H4828" s="19">
        <v>0</v>
      </c>
      <c r="I4828" s="19">
        <v>0</v>
      </c>
      <c r="J4828" s="19">
        <v>0</v>
      </c>
      <c r="L4828" s="19">
        <v>2</v>
      </c>
      <c r="O4828" s="19">
        <v>0</v>
      </c>
      <c r="P4828" s="229">
        <v>45630.020509259259</v>
      </c>
      <c r="Q4828" s="19">
        <v>0</v>
      </c>
      <c r="R4828" s="19" t="s">
        <v>55</v>
      </c>
      <c r="S4828" s="62" t="s">
        <v>2244</v>
      </c>
    </row>
    <row r="4829" spans="1:19" x14ac:dyDescent="0.25">
      <c r="A4829" s="62" t="s">
        <v>2244</v>
      </c>
      <c r="B4829" s="19">
        <v>39691660</v>
      </c>
      <c r="C4829" s="19" t="s">
        <v>7612</v>
      </c>
      <c r="D4829" s="19">
        <v>377304</v>
      </c>
      <c r="E4829" s="19">
        <v>4595714</v>
      </c>
      <c r="F4829" s="19">
        <v>1</v>
      </c>
      <c r="G4829" s="36">
        <v>45631</v>
      </c>
      <c r="H4829" s="19">
        <v>0</v>
      </c>
      <c r="I4829" s="19">
        <v>0</v>
      </c>
      <c r="J4829" s="19">
        <v>0</v>
      </c>
      <c r="L4829" s="19">
        <v>0</v>
      </c>
      <c r="O4829" s="19">
        <v>17</v>
      </c>
      <c r="P4829" s="229">
        <v>45630.688437500001</v>
      </c>
      <c r="Q4829" s="19">
        <v>1.7000000000000001E-2</v>
      </c>
      <c r="R4829" s="19" t="s">
        <v>55</v>
      </c>
      <c r="S4829" s="62" t="s">
        <v>2244</v>
      </c>
    </row>
    <row r="4830" spans="1:19" x14ac:dyDescent="0.25">
      <c r="A4830" s="62" t="s">
        <v>2244</v>
      </c>
      <c r="B4830" s="19">
        <v>39691660</v>
      </c>
      <c r="C4830" s="19" t="s">
        <v>7612</v>
      </c>
      <c r="D4830" s="19">
        <v>377304</v>
      </c>
      <c r="E4830" s="19">
        <v>4595714</v>
      </c>
      <c r="F4830" s="19">
        <v>2</v>
      </c>
      <c r="G4830" s="36">
        <v>45631</v>
      </c>
      <c r="H4830" s="19">
        <v>0</v>
      </c>
      <c r="I4830" s="19">
        <v>0</v>
      </c>
      <c r="J4830" s="19">
        <v>0</v>
      </c>
      <c r="L4830" s="19">
        <v>1</v>
      </c>
      <c r="O4830" s="19">
        <v>5027</v>
      </c>
      <c r="P4830" s="229">
        <v>45630.68849537037</v>
      </c>
      <c r="Q4830" s="19">
        <v>5.0270000000000001</v>
      </c>
      <c r="R4830" s="19" t="s">
        <v>55</v>
      </c>
      <c r="S4830" s="62" t="s">
        <v>2244</v>
      </c>
    </row>
    <row r="4831" spans="1:19" x14ac:dyDescent="0.25">
      <c r="A4831" s="62" t="s">
        <v>2244</v>
      </c>
      <c r="B4831" s="19">
        <v>39691660</v>
      </c>
      <c r="C4831" s="19" t="s">
        <v>7612</v>
      </c>
      <c r="D4831" s="19">
        <v>377304</v>
      </c>
      <c r="E4831" s="19">
        <v>4595714</v>
      </c>
      <c r="F4831" s="19">
        <v>3</v>
      </c>
      <c r="G4831" s="36">
        <v>45631</v>
      </c>
      <c r="H4831" s="19">
        <v>0</v>
      </c>
      <c r="I4831" s="19">
        <v>1</v>
      </c>
      <c r="J4831" s="19">
        <v>0</v>
      </c>
      <c r="L4831" s="19">
        <v>1</v>
      </c>
      <c r="O4831" s="19">
        <v>3220870</v>
      </c>
      <c r="P4831" s="229">
        <v>45630.725775462961</v>
      </c>
      <c r="Q4831" s="19">
        <v>3220.87</v>
      </c>
      <c r="R4831" s="19" t="s">
        <v>55</v>
      </c>
      <c r="S4831" s="62" t="s">
        <v>2244</v>
      </c>
    </row>
    <row r="4832" spans="1:19" x14ac:dyDescent="0.25">
      <c r="A4832" s="62" t="s">
        <v>2244</v>
      </c>
      <c r="B4832" s="19">
        <v>39691660</v>
      </c>
      <c r="C4832" s="19" t="s">
        <v>7612</v>
      </c>
      <c r="D4832" s="19">
        <v>377304</v>
      </c>
      <c r="E4832" s="19">
        <v>4595714</v>
      </c>
      <c r="F4832" s="19">
        <v>4</v>
      </c>
      <c r="G4832" s="36">
        <v>45631</v>
      </c>
      <c r="H4832" s="19">
        <v>0</v>
      </c>
      <c r="I4832" s="19">
        <v>0</v>
      </c>
      <c r="J4832" s="19">
        <v>1934</v>
      </c>
      <c r="K4832" s="19" t="s">
        <v>160</v>
      </c>
      <c r="L4832" s="19">
        <v>1</v>
      </c>
      <c r="O4832" s="19">
        <v>251656</v>
      </c>
      <c r="P4832" s="229">
        <v>45630.728680555556</v>
      </c>
      <c r="Q4832" s="19">
        <v>251.65600000000001</v>
      </c>
      <c r="R4832" s="19" t="s">
        <v>55</v>
      </c>
      <c r="S4832" s="62" t="s">
        <v>2244</v>
      </c>
    </row>
    <row r="4833" spans="1:19" x14ac:dyDescent="0.25">
      <c r="A4833" s="62" t="s">
        <v>2244</v>
      </c>
      <c r="B4833" s="19">
        <v>39691660</v>
      </c>
      <c r="C4833" s="19" t="s">
        <v>7612</v>
      </c>
      <c r="D4833" s="19">
        <v>377304</v>
      </c>
      <c r="E4833" s="19">
        <v>4595714</v>
      </c>
      <c r="F4833" s="19">
        <v>5</v>
      </c>
      <c r="G4833" s="36">
        <v>45631</v>
      </c>
      <c r="H4833" s="19">
        <v>0</v>
      </c>
      <c r="I4833" s="19">
        <v>1</v>
      </c>
      <c r="J4833" s="19">
        <v>0</v>
      </c>
      <c r="L4833" s="19">
        <v>1</v>
      </c>
      <c r="O4833" s="19">
        <v>2697020</v>
      </c>
      <c r="P4833" s="229">
        <v>45630.759895833333</v>
      </c>
      <c r="Q4833" s="19">
        <v>2697.02</v>
      </c>
      <c r="R4833" s="19" t="s">
        <v>55</v>
      </c>
      <c r="S4833" s="62" t="s">
        <v>2244</v>
      </c>
    </row>
    <row r="4834" spans="1:19" x14ac:dyDescent="0.25">
      <c r="A4834" s="62" t="s">
        <v>2244</v>
      </c>
      <c r="B4834" s="19">
        <v>39691660</v>
      </c>
      <c r="C4834" s="19" t="s">
        <v>7612</v>
      </c>
      <c r="D4834" s="19">
        <v>377304</v>
      </c>
      <c r="E4834" s="19">
        <v>4595714</v>
      </c>
      <c r="F4834" s="19">
        <v>6</v>
      </c>
      <c r="G4834" s="36">
        <v>45631</v>
      </c>
      <c r="H4834" s="19">
        <v>0</v>
      </c>
      <c r="I4834" s="19">
        <v>0</v>
      </c>
      <c r="J4834" s="19">
        <v>1934</v>
      </c>
      <c r="K4834" s="19" t="s">
        <v>160</v>
      </c>
      <c r="L4834" s="19">
        <v>1</v>
      </c>
      <c r="O4834" s="19">
        <v>248537</v>
      </c>
      <c r="P4834" s="229">
        <v>45630.762777777774</v>
      </c>
      <c r="Q4834" s="19">
        <v>248.53700000000001</v>
      </c>
      <c r="R4834" s="19" t="s">
        <v>55</v>
      </c>
      <c r="S4834" s="62" t="s">
        <v>2244</v>
      </c>
    </row>
    <row r="4835" spans="1:19" x14ac:dyDescent="0.25">
      <c r="A4835" s="62" t="s">
        <v>2244</v>
      </c>
      <c r="B4835" s="19">
        <v>39691660</v>
      </c>
      <c r="C4835" s="19" t="s">
        <v>7612</v>
      </c>
      <c r="D4835" s="19">
        <v>377304</v>
      </c>
      <c r="E4835" s="19">
        <v>4595714</v>
      </c>
      <c r="F4835" s="19">
        <v>7</v>
      </c>
      <c r="G4835" s="36">
        <v>45631</v>
      </c>
      <c r="H4835" s="19">
        <v>0</v>
      </c>
      <c r="I4835" s="19">
        <v>1</v>
      </c>
      <c r="J4835" s="19">
        <v>0</v>
      </c>
      <c r="L4835" s="19">
        <v>1</v>
      </c>
      <c r="O4835" s="19">
        <v>4389753</v>
      </c>
      <c r="P4835" s="229">
        <v>45630.813587962963</v>
      </c>
      <c r="Q4835" s="19">
        <v>4389.7529999999997</v>
      </c>
      <c r="R4835" s="19" t="s">
        <v>55</v>
      </c>
      <c r="S4835" s="62" t="s">
        <v>2244</v>
      </c>
    </row>
    <row r="4836" spans="1:19" x14ac:dyDescent="0.25">
      <c r="A4836" s="62" t="s">
        <v>2244</v>
      </c>
      <c r="B4836" s="19">
        <v>39691660</v>
      </c>
      <c r="C4836" s="19" t="s">
        <v>7612</v>
      </c>
      <c r="D4836" s="19">
        <v>377304</v>
      </c>
      <c r="E4836" s="19">
        <v>4595714</v>
      </c>
      <c r="F4836" s="19">
        <v>8</v>
      </c>
      <c r="G4836" s="36">
        <v>45631</v>
      </c>
      <c r="H4836" s="19">
        <v>0</v>
      </c>
      <c r="I4836" s="19">
        <v>0</v>
      </c>
      <c r="J4836" s="19">
        <v>1931</v>
      </c>
      <c r="K4836" s="19" t="s">
        <v>168</v>
      </c>
      <c r="L4836" s="19">
        <v>1</v>
      </c>
      <c r="O4836" s="19">
        <v>323677</v>
      </c>
      <c r="P4836" s="229">
        <v>45630.817326388889</v>
      </c>
      <c r="Q4836" s="19">
        <v>323.67700000000002</v>
      </c>
      <c r="R4836" s="19" t="s">
        <v>55</v>
      </c>
      <c r="S4836" s="62" t="s">
        <v>2244</v>
      </c>
    </row>
    <row r="4837" spans="1:19" x14ac:dyDescent="0.25">
      <c r="A4837" s="62" t="s">
        <v>2244</v>
      </c>
      <c r="B4837" s="19">
        <v>39691660</v>
      </c>
      <c r="C4837" s="19" t="s">
        <v>7612</v>
      </c>
      <c r="D4837" s="19">
        <v>377304</v>
      </c>
      <c r="E4837" s="19">
        <v>4595714</v>
      </c>
      <c r="F4837" s="19">
        <v>9</v>
      </c>
      <c r="G4837" s="36">
        <v>45631</v>
      </c>
      <c r="H4837" s="19">
        <v>0</v>
      </c>
      <c r="I4837" s="19">
        <v>1</v>
      </c>
      <c r="J4837" s="19">
        <v>0</v>
      </c>
      <c r="L4837" s="19">
        <v>1</v>
      </c>
      <c r="O4837" s="19">
        <v>862847</v>
      </c>
      <c r="P4837" s="229">
        <v>45630.827314814815</v>
      </c>
      <c r="Q4837" s="19">
        <v>862.84699999999998</v>
      </c>
      <c r="R4837" s="19" t="s">
        <v>55</v>
      </c>
      <c r="S4837" s="62" t="s">
        <v>2244</v>
      </c>
    </row>
    <row r="4838" spans="1:19" x14ac:dyDescent="0.25">
      <c r="A4838" s="62" t="s">
        <v>2244</v>
      </c>
      <c r="B4838" s="19">
        <v>39691660</v>
      </c>
      <c r="C4838" s="19" t="s">
        <v>7612</v>
      </c>
      <c r="D4838" s="19">
        <v>377304</v>
      </c>
      <c r="E4838" s="19">
        <v>4595714</v>
      </c>
      <c r="F4838" s="19">
        <v>10</v>
      </c>
      <c r="G4838" s="36">
        <v>45631</v>
      </c>
      <c r="H4838" s="19">
        <v>1</v>
      </c>
      <c r="I4838" s="19">
        <v>0</v>
      </c>
      <c r="J4838" s="19">
        <v>0</v>
      </c>
      <c r="L4838" s="19">
        <v>1</v>
      </c>
      <c r="M4838" s="19">
        <v>431940</v>
      </c>
      <c r="N4838" s="19" t="s">
        <v>209</v>
      </c>
      <c r="O4838" s="19">
        <v>800260</v>
      </c>
      <c r="P4838" s="229">
        <v>45630.836574074077</v>
      </c>
      <c r="Q4838" s="19">
        <v>800.26</v>
      </c>
      <c r="R4838" s="19" t="s">
        <v>55</v>
      </c>
      <c r="S4838" s="62" t="s">
        <v>2244</v>
      </c>
    </row>
    <row r="4839" spans="1:19" x14ac:dyDescent="0.25">
      <c r="A4839" s="62" t="s">
        <v>2244</v>
      </c>
      <c r="B4839" s="19">
        <v>39691660</v>
      </c>
      <c r="C4839" s="19" t="s">
        <v>7612</v>
      </c>
      <c r="D4839" s="19">
        <v>377304</v>
      </c>
      <c r="E4839" s="19">
        <v>4595714</v>
      </c>
      <c r="F4839" s="19">
        <v>11</v>
      </c>
      <c r="G4839" s="36">
        <v>45631</v>
      </c>
      <c r="H4839" s="19">
        <v>0</v>
      </c>
      <c r="I4839" s="19">
        <v>0</v>
      </c>
      <c r="J4839" s="19">
        <v>1938</v>
      </c>
      <c r="K4839" s="19" t="s">
        <v>163</v>
      </c>
      <c r="L4839" s="19">
        <v>1</v>
      </c>
      <c r="M4839" s="19">
        <v>431940</v>
      </c>
      <c r="N4839" s="19" t="s">
        <v>209</v>
      </c>
      <c r="O4839" s="19">
        <v>27043</v>
      </c>
      <c r="P4839" s="229">
        <v>45630.836898148147</v>
      </c>
      <c r="Q4839" s="19">
        <v>27.042999999999999</v>
      </c>
      <c r="R4839" s="19" t="s">
        <v>55</v>
      </c>
      <c r="S4839" s="62" t="s">
        <v>2244</v>
      </c>
    </row>
    <row r="4840" spans="1:19" x14ac:dyDescent="0.25">
      <c r="A4840" s="62" t="s">
        <v>2244</v>
      </c>
      <c r="B4840" s="19">
        <v>39691660</v>
      </c>
      <c r="C4840" s="19" t="s">
        <v>7612</v>
      </c>
      <c r="D4840" s="19">
        <v>377304</v>
      </c>
      <c r="E4840" s="19">
        <v>4595714</v>
      </c>
      <c r="F4840" s="19">
        <v>12</v>
      </c>
      <c r="G4840" s="36">
        <v>45631</v>
      </c>
      <c r="H4840" s="19">
        <v>0</v>
      </c>
      <c r="I4840" s="19">
        <v>1</v>
      </c>
      <c r="J4840" s="19">
        <v>0</v>
      </c>
      <c r="L4840" s="19">
        <v>1</v>
      </c>
      <c r="O4840" s="19">
        <v>2416370</v>
      </c>
      <c r="P4840" s="229">
        <v>45630.864861111113</v>
      </c>
      <c r="Q4840" s="19">
        <v>2416.37</v>
      </c>
      <c r="R4840" s="19" t="s">
        <v>55</v>
      </c>
      <c r="S4840" s="62" t="s">
        <v>2244</v>
      </c>
    </row>
    <row r="4841" spans="1:19" x14ac:dyDescent="0.25">
      <c r="A4841" s="62" t="s">
        <v>2244</v>
      </c>
      <c r="B4841" s="19">
        <v>39691660</v>
      </c>
      <c r="C4841" s="19" t="s">
        <v>7612</v>
      </c>
      <c r="D4841" s="19">
        <v>377304</v>
      </c>
      <c r="E4841" s="19">
        <v>4595714</v>
      </c>
      <c r="F4841" s="19">
        <v>13</v>
      </c>
      <c r="G4841" s="36">
        <v>45631</v>
      </c>
      <c r="H4841" s="19">
        <v>0</v>
      </c>
      <c r="I4841" s="19">
        <v>0</v>
      </c>
      <c r="J4841" s="19">
        <v>1933</v>
      </c>
      <c r="K4841" s="19" t="s">
        <v>167</v>
      </c>
      <c r="L4841" s="19">
        <v>1</v>
      </c>
      <c r="O4841" s="19">
        <v>2039473</v>
      </c>
      <c r="P4841" s="229">
        <v>45630.888460648152</v>
      </c>
      <c r="Q4841" s="19">
        <v>2039.473</v>
      </c>
      <c r="R4841" s="19" t="s">
        <v>55</v>
      </c>
      <c r="S4841" s="62" t="s">
        <v>2244</v>
      </c>
    </row>
    <row r="4842" spans="1:19" x14ac:dyDescent="0.25">
      <c r="A4842" s="62" t="s">
        <v>2244</v>
      </c>
      <c r="B4842" s="19">
        <v>39691660</v>
      </c>
      <c r="C4842" s="19" t="s">
        <v>7612</v>
      </c>
      <c r="D4842" s="19">
        <v>377304</v>
      </c>
      <c r="E4842" s="19">
        <v>4595714</v>
      </c>
      <c r="F4842" s="19">
        <v>14</v>
      </c>
      <c r="G4842" s="36">
        <v>45631</v>
      </c>
      <c r="H4842" s="19">
        <v>0</v>
      </c>
      <c r="I4842" s="19">
        <v>0</v>
      </c>
      <c r="J4842" s="19">
        <v>0</v>
      </c>
      <c r="L4842" s="19">
        <v>2</v>
      </c>
      <c r="O4842" s="19">
        <v>0</v>
      </c>
      <c r="P4842" s="229">
        <v>45630.888460648152</v>
      </c>
      <c r="Q4842" s="19">
        <v>0</v>
      </c>
      <c r="R4842" s="19" t="s">
        <v>55</v>
      </c>
      <c r="S4842" s="62" t="s">
        <v>2244</v>
      </c>
    </row>
    <row r="4843" spans="1:19" x14ac:dyDescent="0.25">
      <c r="A4843" s="62" t="s">
        <v>2244</v>
      </c>
      <c r="B4843" s="19">
        <v>39691660</v>
      </c>
      <c r="C4843" s="19" t="s">
        <v>7612</v>
      </c>
      <c r="D4843" s="19">
        <v>377304</v>
      </c>
      <c r="E4843" s="19">
        <v>4595714</v>
      </c>
      <c r="F4843" s="19">
        <v>1</v>
      </c>
      <c r="G4843" s="36">
        <v>45631</v>
      </c>
      <c r="H4843" s="19">
        <v>0</v>
      </c>
      <c r="I4843" s="19">
        <v>0</v>
      </c>
      <c r="J4843" s="19">
        <v>0</v>
      </c>
      <c r="L4843" s="19">
        <v>0</v>
      </c>
      <c r="O4843" s="19">
        <v>3</v>
      </c>
      <c r="P4843" s="229">
        <v>45630.896041666667</v>
      </c>
      <c r="Q4843" s="19">
        <v>3.0000000000000001E-3</v>
      </c>
      <c r="R4843" s="19" t="s">
        <v>55</v>
      </c>
      <c r="S4843" s="62" t="s">
        <v>2244</v>
      </c>
    </row>
    <row r="4844" spans="1:19" x14ac:dyDescent="0.25">
      <c r="A4844" s="62" t="s">
        <v>2244</v>
      </c>
      <c r="B4844" s="19">
        <v>39691660</v>
      </c>
      <c r="C4844" s="19" t="s">
        <v>7612</v>
      </c>
      <c r="D4844" s="19">
        <v>377304</v>
      </c>
      <c r="E4844" s="19">
        <v>4595714</v>
      </c>
      <c r="F4844" s="19">
        <v>2</v>
      </c>
      <c r="G4844" s="36">
        <v>45631</v>
      </c>
      <c r="H4844" s="19">
        <v>0</v>
      </c>
      <c r="I4844" s="19">
        <v>0</v>
      </c>
      <c r="J4844" s="19">
        <v>0</v>
      </c>
      <c r="L4844" s="19">
        <v>1</v>
      </c>
      <c r="O4844" s="19">
        <v>5343</v>
      </c>
      <c r="P4844" s="229">
        <v>45630.896099537036</v>
      </c>
      <c r="Q4844" s="19">
        <v>5.343</v>
      </c>
      <c r="R4844" s="19" t="s">
        <v>55</v>
      </c>
      <c r="S4844" s="62" t="s">
        <v>2244</v>
      </c>
    </row>
    <row r="4845" spans="1:19" x14ac:dyDescent="0.25">
      <c r="A4845" s="62" t="s">
        <v>2244</v>
      </c>
      <c r="B4845" s="19">
        <v>39691660</v>
      </c>
      <c r="C4845" s="19" t="s">
        <v>7612</v>
      </c>
      <c r="D4845" s="19">
        <v>377304</v>
      </c>
      <c r="E4845" s="19">
        <v>4595714</v>
      </c>
      <c r="F4845" s="19">
        <v>3</v>
      </c>
      <c r="G4845" s="36">
        <v>45631</v>
      </c>
      <c r="H4845" s="19">
        <v>0</v>
      </c>
      <c r="I4845" s="19">
        <v>1</v>
      </c>
      <c r="J4845" s="19">
        <v>0</v>
      </c>
      <c r="L4845" s="19">
        <v>1</v>
      </c>
      <c r="O4845" s="19">
        <v>5425570</v>
      </c>
      <c r="P4845" s="229">
        <v>45630.95890046296</v>
      </c>
      <c r="Q4845" s="19">
        <v>5425.57</v>
      </c>
      <c r="R4845" s="19" t="s">
        <v>55</v>
      </c>
      <c r="S4845" s="62" t="s">
        <v>2244</v>
      </c>
    </row>
    <row r="4846" spans="1:19" x14ac:dyDescent="0.25">
      <c r="A4846" s="62" t="s">
        <v>2244</v>
      </c>
      <c r="B4846" s="19">
        <v>39691660</v>
      </c>
      <c r="C4846" s="19" t="s">
        <v>7612</v>
      </c>
      <c r="D4846" s="19">
        <v>377304</v>
      </c>
      <c r="E4846" s="19">
        <v>4595714</v>
      </c>
      <c r="F4846" s="19">
        <v>4</v>
      </c>
      <c r="G4846" s="36">
        <v>45631</v>
      </c>
      <c r="H4846" s="19">
        <v>1</v>
      </c>
      <c r="I4846" s="19">
        <v>0</v>
      </c>
      <c r="J4846" s="19">
        <v>0</v>
      </c>
      <c r="L4846" s="19">
        <v>1</v>
      </c>
      <c r="M4846" s="19">
        <v>431940</v>
      </c>
      <c r="N4846" s="19" t="s">
        <v>209</v>
      </c>
      <c r="O4846" s="19">
        <v>655064</v>
      </c>
      <c r="P4846" s="229">
        <v>45630.966481481482</v>
      </c>
      <c r="Q4846" s="19">
        <v>655.06399999999996</v>
      </c>
      <c r="R4846" s="19" t="s">
        <v>55</v>
      </c>
      <c r="S4846" s="62" t="s">
        <v>2244</v>
      </c>
    </row>
    <row r="4847" spans="1:19" x14ac:dyDescent="0.25">
      <c r="A4847" s="62" t="s">
        <v>2244</v>
      </c>
      <c r="B4847" s="19">
        <v>39691660</v>
      </c>
      <c r="C4847" s="19" t="s">
        <v>7612</v>
      </c>
      <c r="D4847" s="19">
        <v>377304</v>
      </c>
      <c r="E4847" s="19">
        <v>4595714</v>
      </c>
      <c r="F4847" s="19">
        <v>5</v>
      </c>
      <c r="G4847" s="36">
        <v>45631</v>
      </c>
      <c r="H4847" s="19">
        <v>0</v>
      </c>
      <c r="I4847" s="19">
        <v>0</v>
      </c>
      <c r="J4847" s="19">
        <v>1938</v>
      </c>
      <c r="K4847" s="19" t="s">
        <v>163</v>
      </c>
      <c r="L4847" s="19">
        <v>1</v>
      </c>
      <c r="M4847" s="19">
        <v>431940</v>
      </c>
      <c r="N4847" s="19" t="s">
        <v>209</v>
      </c>
      <c r="O4847" s="19">
        <v>19596</v>
      </c>
      <c r="P4847" s="229">
        <v>45630.96670138889</v>
      </c>
      <c r="Q4847" s="19">
        <v>19.596</v>
      </c>
      <c r="R4847" s="19" t="s">
        <v>55</v>
      </c>
      <c r="S4847" s="62" t="s">
        <v>2244</v>
      </c>
    </row>
    <row r="4848" spans="1:19" x14ac:dyDescent="0.25">
      <c r="A4848" s="62" t="s">
        <v>2244</v>
      </c>
      <c r="B4848" s="19">
        <v>39691660</v>
      </c>
      <c r="C4848" s="19" t="s">
        <v>7612</v>
      </c>
      <c r="D4848" s="19">
        <v>377304</v>
      </c>
      <c r="E4848" s="19">
        <v>4595714</v>
      </c>
      <c r="F4848" s="19">
        <v>6</v>
      </c>
      <c r="G4848" s="36">
        <v>45631</v>
      </c>
      <c r="H4848" s="19">
        <v>0</v>
      </c>
      <c r="I4848" s="19">
        <v>1</v>
      </c>
      <c r="J4848" s="19">
        <v>0</v>
      </c>
      <c r="L4848" s="19">
        <v>1</v>
      </c>
      <c r="O4848" s="19">
        <v>3522010</v>
      </c>
      <c r="P4848" s="229">
        <v>45631.007465277777</v>
      </c>
      <c r="Q4848" s="19">
        <v>3522.01</v>
      </c>
      <c r="R4848" s="19" t="s">
        <v>55</v>
      </c>
      <c r="S4848" s="62" t="s">
        <v>2244</v>
      </c>
    </row>
    <row r="4849" spans="1:19" x14ac:dyDescent="0.25">
      <c r="A4849" s="62" t="s">
        <v>2244</v>
      </c>
      <c r="B4849" s="19">
        <v>39691660</v>
      </c>
      <c r="C4849" s="19" t="s">
        <v>7612</v>
      </c>
      <c r="D4849" s="19">
        <v>377304</v>
      </c>
      <c r="E4849" s="19">
        <v>4595714</v>
      </c>
      <c r="F4849" s="19">
        <v>7</v>
      </c>
      <c r="G4849" s="36">
        <v>45631</v>
      </c>
      <c r="H4849" s="19">
        <v>0</v>
      </c>
      <c r="I4849" s="19">
        <v>0</v>
      </c>
      <c r="J4849" s="19">
        <v>-3</v>
      </c>
      <c r="K4849" s="19" t="s">
        <v>185</v>
      </c>
      <c r="L4849" s="19">
        <v>1</v>
      </c>
      <c r="O4849" s="19">
        <v>7910</v>
      </c>
      <c r="P4849" s="229">
        <v>45631.007557870369</v>
      </c>
      <c r="Q4849" s="19">
        <v>7.91</v>
      </c>
      <c r="R4849" s="19" t="s">
        <v>55</v>
      </c>
      <c r="S4849" s="62" t="s">
        <v>2244</v>
      </c>
    </row>
    <row r="4850" spans="1:19" x14ac:dyDescent="0.25">
      <c r="A4850" s="62" t="s">
        <v>2244</v>
      </c>
      <c r="B4850" s="19">
        <v>39691660</v>
      </c>
      <c r="C4850" s="19" t="s">
        <v>7612</v>
      </c>
      <c r="D4850" s="19">
        <v>377304</v>
      </c>
      <c r="E4850" s="19">
        <v>4595714</v>
      </c>
      <c r="F4850" s="19">
        <v>8</v>
      </c>
      <c r="G4850" s="36">
        <v>45631</v>
      </c>
      <c r="H4850" s="19">
        <v>1</v>
      </c>
      <c r="I4850" s="19">
        <v>0</v>
      </c>
      <c r="J4850" s="19">
        <v>0</v>
      </c>
      <c r="L4850" s="19">
        <v>1</v>
      </c>
      <c r="M4850" s="19">
        <v>4010439</v>
      </c>
      <c r="N4850" s="19" t="s">
        <v>210</v>
      </c>
      <c r="O4850" s="19">
        <v>794450</v>
      </c>
      <c r="P4850" s="229">
        <v>45631.016759259262</v>
      </c>
      <c r="Q4850" s="19">
        <v>794.45</v>
      </c>
      <c r="R4850" s="19" t="s">
        <v>55</v>
      </c>
      <c r="S4850" s="62" t="s">
        <v>2244</v>
      </c>
    </row>
    <row r="4851" spans="1:19" x14ac:dyDescent="0.25">
      <c r="A4851" s="62" t="s">
        <v>2244</v>
      </c>
      <c r="B4851" s="19">
        <v>39691660</v>
      </c>
      <c r="C4851" s="19" t="s">
        <v>7612</v>
      </c>
      <c r="D4851" s="19">
        <v>377304</v>
      </c>
      <c r="E4851" s="19">
        <v>4595714</v>
      </c>
      <c r="F4851" s="19">
        <v>9</v>
      </c>
      <c r="G4851" s="36">
        <v>45631</v>
      </c>
      <c r="H4851" s="19">
        <v>0</v>
      </c>
      <c r="I4851" s="19">
        <v>0</v>
      </c>
      <c r="J4851" s="19">
        <v>1938</v>
      </c>
      <c r="K4851" s="19" t="s">
        <v>163</v>
      </c>
      <c r="L4851" s="19">
        <v>1</v>
      </c>
      <c r="M4851" s="19">
        <v>4010439</v>
      </c>
      <c r="N4851" s="19" t="s">
        <v>210</v>
      </c>
      <c r="O4851" s="19">
        <v>198714</v>
      </c>
      <c r="P4851" s="229">
        <v>45631.019050925926</v>
      </c>
      <c r="Q4851" s="19">
        <v>198.714</v>
      </c>
      <c r="R4851" s="19" t="s">
        <v>55</v>
      </c>
      <c r="S4851" s="62" t="s">
        <v>2244</v>
      </c>
    </row>
    <row r="4852" spans="1:19" x14ac:dyDescent="0.25">
      <c r="A4852" s="62" t="s">
        <v>2244</v>
      </c>
      <c r="B4852" s="19">
        <v>39691660</v>
      </c>
      <c r="C4852" s="19" t="s">
        <v>7612</v>
      </c>
      <c r="D4852" s="19">
        <v>377304</v>
      </c>
      <c r="E4852" s="19">
        <v>4595714</v>
      </c>
      <c r="F4852" s="19">
        <v>10</v>
      </c>
      <c r="G4852" s="36">
        <v>45631</v>
      </c>
      <c r="H4852" s="19">
        <v>0</v>
      </c>
      <c r="I4852" s="19">
        <v>1</v>
      </c>
      <c r="J4852" s="19">
        <v>0</v>
      </c>
      <c r="L4852" s="19">
        <v>1</v>
      </c>
      <c r="O4852" s="19">
        <v>260920</v>
      </c>
      <c r="P4852" s="229">
        <v>45631.02207175926</v>
      </c>
      <c r="Q4852" s="19">
        <v>260.92</v>
      </c>
      <c r="R4852" s="19" t="s">
        <v>55</v>
      </c>
      <c r="S4852" s="62" t="s">
        <v>2244</v>
      </c>
    </row>
    <row r="4853" spans="1:19" x14ac:dyDescent="0.25">
      <c r="A4853" s="62" t="s">
        <v>2244</v>
      </c>
      <c r="B4853" s="19">
        <v>39691660</v>
      </c>
      <c r="C4853" s="19" t="s">
        <v>7612</v>
      </c>
      <c r="D4853" s="19">
        <v>377304</v>
      </c>
      <c r="E4853" s="19">
        <v>4595714</v>
      </c>
      <c r="F4853" s="19">
        <v>11</v>
      </c>
      <c r="G4853" s="36">
        <v>45631</v>
      </c>
      <c r="H4853" s="19">
        <v>0</v>
      </c>
      <c r="I4853" s="19">
        <v>0</v>
      </c>
      <c r="J4853" s="19">
        <v>0</v>
      </c>
      <c r="L4853" s="19">
        <v>2</v>
      </c>
      <c r="O4853" s="19">
        <v>0</v>
      </c>
      <c r="P4853" s="229">
        <v>45631.02207175926</v>
      </c>
      <c r="Q4853" s="19">
        <v>0</v>
      </c>
      <c r="R4853" s="19" t="s">
        <v>55</v>
      </c>
      <c r="S4853" s="62" t="s">
        <v>2244</v>
      </c>
    </row>
    <row r="4854" spans="1:19" x14ac:dyDescent="0.25">
      <c r="A4854" s="62" t="s">
        <v>2244</v>
      </c>
      <c r="B4854" s="19">
        <v>39691660</v>
      </c>
      <c r="C4854" s="19" t="s">
        <v>7612</v>
      </c>
      <c r="D4854" s="19">
        <v>377304</v>
      </c>
      <c r="E4854" s="19">
        <v>4595714</v>
      </c>
      <c r="F4854" s="19">
        <v>1</v>
      </c>
      <c r="G4854" s="36">
        <v>45632</v>
      </c>
      <c r="H4854" s="19">
        <v>0</v>
      </c>
      <c r="I4854" s="19">
        <v>0</v>
      </c>
      <c r="J4854" s="19">
        <v>0</v>
      </c>
      <c r="L4854" s="19">
        <v>0</v>
      </c>
      <c r="O4854" s="19">
        <v>3</v>
      </c>
      <c r="P4854" s="229">
        <v>45631.688530092593</v>
      </c>
      <c r="Q4854" s="19">
        <v>3.0000000000000001E-3</v>
      </c>
      <c r="R4854" s="19" t="s">
        <v>55</v>
      </c>
      <c r="S4854" s="62" t="s">
        <v>2244</v>
      </c>
    </row>
    <row r="4855" spans="1:19" x14ac:dyDescent="0.25">
      <c r="A4855" s="62" t="s">
        <v>2244</v>
      </c>
      <c r="B4855" s="19">
        <v>39691660</v>
      </c>
      <c r="C4855" s="19" t="s">
        <v>7612</v>
      </c>
      <c r="D4855" s="19">
        <v>377304</v>
      </c>
      <c r="E4855" s="19">
        <v>4595714</v>
      </c>
      <c r="F4855" s="19">
        <v>2</v>
      </c>
      <c r="G4855" s="36">
        <v>45632</v>
      </c>
      <c r="H4855" s="19">
        <v>0</v>
      </c>
      <c r="I4855" s="19">
        <v>0</v>
      </c>
      <c r="J4855" s="19">
        <v>0</v>
      </c>
      <c r="L4855" s="19">
        <v>1</v>
      </c>
      <c r="O4855" s="19">
        <v>7047</v>
      </c>
      <c r="P4855" s="229">
        <v>45631.688611111109</v>
      </c>
      <c r="Q4855" s="19">
        <v>7.0469999999999997</v>
      </c>
      <c r="R4855" s="19" t="s">
        <v>55</v>
      </c>
      <c r="S4855" s="62" t="s">
        <v>2244</v>
      </c>
    </row>
    <row r="4856" spans="1:19" x14ac:dyDescent="0.25">
      <c r="A4856" s="62" t="s">
        <v>2244</v>
      </c>
      <c r="B4856" s="19">
        <v>39691660</v>
      </c>
      <c r="C4856" s="19" t="s">
        <v>7612</v>
      </c>
      <c r="D4856" s="19">
        <v>377304</v>
      </c>
      <c r="E4856" s="19">
        <v>4595714</v>
      </c>
      <c r="F4856" s="19">
        <v>3</v>
      </c>
      <c r="G4856" s="36">
        <v>45632</v>
      </c>
      <c r="H4856" s="19">
        <v>0</v>
      </c>
      <c r="I4856" s="19">
        <v>1</v>
      </c>
      <c r="J4856" s="19">
        <v>0</v>
      </c>
      <c r="L4856" s="19">
        <v>1</v>
      </c>
      <c r="O4856" s="19">
        <v>7258230</v>
      </c>
      <c r="P4856" s="229">
        <v>45631.772615740738</v>
      </c>
      <c r="Q4856" s="19">
        <v>7258.23</v>
      </c>
      <c r="R4856" s="19" t="s">
        <v>55</v>
      </c>
      <c r="S4856" s="62" t="s">
        <v>2244</v>
      </c>
    </row>
    <row r="4857" spans="1:19" x14ac:dyDescent="0.25">
      <c r="A4857" s="62" t="s">
        <v>2244</v>
      </c>
      <c r="B4857" s="19">
        <v>39691660</v>
      </c>
      <c r="C4857" s="19" t="s">
        <v>7612</v>
      </c>
      <c r="D4857" s="19">
        <v>377304</v>
      </c>
      <c r="E4857" s="19">
        <v>4595714</v>
      </c>
      <c r="F4857" s="19">
        <v>4</v>
      </c>
      <c r="G4857" s="36">
        <v>45632</v>
      </c>
      <c r="H4857" s="19">
        <v>0</v>
      </c>
      <c r="I4857" s="19">
        <v>0</v>
      </c>
      <c r="J4857" s="19">
        <v>1934</v>
      </c>
      <c r="K4857" s="19" t="s">
        <v>160</v>
      </c>
      <c r="L4857" s="19">
        <v>1</v>
      </c>
      <c r="O4857" s="19">
        <v>875790</v>
      </c>
      <c r="P4857" s="229">
        <v>45631.782754629632</v>
      </c>
      <c r="Q4857" s="19">
        <v>875.79</v>
      </c>
      <c r="R4857" s="19" t="s">
        <v>55</v>
      </c>
      <c r="S4857" s="62" t="s">
        <v>2244</v>
      </c>
    </row>
    <row r="4858" spans="1:19" x14ac:dyDescent="0.25">
      <c r="A4858" s="62" t="s">
        <v>2244</v>
      </c>
      <c r="B4858" s="19">
        <v>39691660</v>
      </c>
      <c r="C4858" s="19" t="s">
        <v>7612</v>
      </c>
      <c r="D4858" s="19">
        <v>377304</v>
      </c>
      <c r="E4858" s="19">
        <v>4595714</v>
      </c>
      <c r="F4858" s="19">
        <v>5</v>
      </c>
      <c r="G4858" s="36">
        <v>45632</v>
      </c>
      <c r="H4858" s="19">
        <v>0</v>
      </c>
      <c r="I4858" s="19">
        <v>1</v>
      </c>
      <c r="J4858" s="19">
        <v>0</v>
      </c>
      <c r="L4858" s="19">
        <v>1</v>
      </c>
      <c r="O4858" s="19">
        <v>4187780</v>
      </c>
      <c r="P4858" s="229">
        <v>45631.831226851849</v>
      </c>
      <c r="Q4858" s="19">
        <v>4187.78</v>
      </c>
      <c r="R4858" s="19" t="s">
        <v>55</v>
      </c>
      <c r="S4858" s="62" t="s">
        <v>2244</v>
      </c>
    </row>
    <row r="4859" spans="1:19" x14ac:dyDescent="0.25">
      <c r="A4859" s="62" t="s">
        <v>2244</v>
      </c>
      <c r="B4859" s="19">
        <v>39691660</v>
      </c>
      <c r="C4859" s="19" t="s">
        <v>7612</v>
      </c>
      <c r="D4859" s="19">
        <v>377304</v>
      </c>
      <c r="E4859" s="19">
        <v>4595714</v>
      </c>
      <c r="F4859" s="19">
        <v>6</v>
      </c>
      <c r="G4859" s="36">
        <v>45632</v>
      </c>
      <c r="H4859" s="19">
        <v>1</v>
      </c>
      <c r="I4859" s="19">
        <v>0</v>
      </c>
      <c r="J4859" s="19">
        <v>0</v>
      </c>
      <c r="L4859" s="19">
        <v>1</v>
      </c>
      <c r="M4859" s="19">
        <v>431940</v>
      </c>
      <c r="N4859" s="19" t="s">
        <v>209</v>
      </c>
      <c r="O4859" s="19">
        <v>1063533</v>
      </c>
      <c r="P4859" s="229">
        <v>45631.843530092592</v>
      </c>
      <c r="Q4859" s="19">
        <v>1063.5329999999999</v>
      </c>
      <c r="R4859" s="19" t="s">
        <v>55</v>
      </c>
      <c r="S4859" s="62" t="s">
        <v>2244</v>
      </c>
    </row>
    <row r="4860" spans="1:19" x14ac:dyDescent="0.25">
      <c r="A4860" s="62" t="s">
        <v>2244</v>
      </c>
      <c r="B4860" s="19">
        <v>39691660</v>
      </c>
      <c r="C4860" s="19" t="s">
        <v>7612</v>
      </c>
      <c r="D4860" s="19">
        <v>377304</v>
      </c>
      <c r="E4860" s="19">
        <v>4595714</v>
      </c>
      <c r="F4860" s="19">
        <v>7</v>
      </c>
      <c r="G4860" s="36">
        <v>45632</v>
      </c>
      <c r="H4860" s="19">
        <v>0</v>
      </c>
      <c r="I4860" s="19">
        <v>0</v>
      </c>
      <c r="J4860" s="19">
        <v>1938</v>
      </c>
      <c r="K4860" s="19" t="s">
        <v>163</v>
      </c>
      <c r="L4860" s="19">
        <v>1</v>
      </c>
      <c r="M4860" s="19">
        <v>431940</v>
      </c>
      <c r="N4860" s="19" t="s">
        <v>209</v>
      </c>
      <c r="O4860" s="19">
        <v>81210</v>
      </c>
      <c r="P4860" s="229">
        <v>45631.844467592593</v>
      </c>
      <c r="Q4860" s="19">
        <v>81.209999999999994</v>
      </c>
      <c r="R4860" s="19" t="s">
        <v>55</v>
      </c>
      <c r="S4860" s="62" t="s">
        <v>2244</v>
      </c>
    </row>
    <row r="4861" spans="1:19" x14ac:dyDescent="0.25">
      <c r="A4861" s="62" t="s">
        <v>2244</v>
      </c>
      <c r="B4861" s="19">
        <v>39691660</v>
      </c>
      <c r="C4861" s="19" t="s">
        <v>7612</v>
      </c>
      <c r="D4861" s="19">
        <v>377304</v>
      </c>
      <c r="E4861" s="19">
        <v>4595714</v>
      </c>
      <c r="F4861" s="19">
        <v>8</v>
      </c>
      <c r="G4861" s="36">
        <v>45632</v>
      </c>
      <c r="H4861" s="19">
        <v>0</v>
      </c>
      <c r="I4861" s="19">
        <v>1</v>
      </c>
      <c r="J4861" s="19">
        <v>0</v>
      </c>
      <c r="L4861" s="19">
        <v>1</v>
      </c>
      <c r="O4861" s="19">
        <v>581064</v>
      </c>
      <c r="P4861" s="229">
        <v>45631.85119212963</v>
      </c>
      <c r="Q4861" s="19">
        <v>581.06399999999996</v>
      </c>
      <c r="R4861" s="19" t="s">
        <v>55</v>
      </c>
      <c r="S4861" s="62" t="s">
        <v>2244</v>
      </c>
    </row>
    <row r="4862" spans="1:19" x14ac:dyDescent="0.25">
      <c r="A4862" s="62" t="s">
        <v>2244</v>
      </c>
      <c r="B4862" s="19">
        <v>39691660</v>
      </c>
      <c r="C4862" s="19" t="s">
        <v>7612</v>
      </c>
      <c r="D4862" s="19">
        <v>377304</v>
      </c>
      <c r="E4862" s="19">
        <v>4595714</v>
      </c>
      <c r="F4862" s="19">
        <v>9</v>
      </c>
      <c r="G4862" s="36">
        <v>45632</v>
      </c>
      <c r="H4862" s="19">
        <v>0</v>
      </c>
      <c r="I4862" s="19">
        <v>0</v>
      </c>
      <c r="J4862" s="19">
        <v>1933</v>
      </c>
      <c r="K4862" s="19" t="s">
        <v>167</v>
      </c>
      <c r="L4862" s="19">
        <v>1</v>
      </c>
      <c r="O4862" s="19">
        <v>2094643</v>
      </c>
      <c r="P4862" s="229">
        <v>45631.875439814816</v>
      </c>
      <c r="Q4862" s="19">
        <v>2094.643</v>
      </c>
      <c r="R4862" s="19" t="s">
        <v>55</v>
      </c>
      <c r="S4862" s="62" t="s">
        <v>2244</v>
      </c>
    </row>
    <row r="4863" spans="1:19" x14ac:dyDescent="0.25">
      <c r="A4863" s="62" t="s">
        <v>2244</v>
      </c>
      <c r="B4863" s="19">
        <v>39691660</v>
      </c>
      <c r="C4863" s="19" t="s">
        <v>7612</v>
      </c>
      <c r="D4863" s="19">
        <v>377304</v>
      </c>
      <c r="E4863" s="19">
        <v>4595714</v>
      </c>
      <c r="F4863" s="19">
        <v>10</v>
      </c>
      <c r="G4863" s="36">
        <v>45632</v>
      </c>
      <c r="H4863" s="19">
        <v>0</v>
      </c>
      <c r="I4863" s="19">
        <v>0</v>
      </c>
      <c r="J4863" s="19">
        <v>0</v>
      </c>
      <c r="L4863" s="19">
        <v>2</v>
      </c>
      <c r="O4863" s="19">
        <v>0</v>
      </c>
      <c r="P4863" s="229">
        <v>45631.875439814816</v>
      </c>
      <c r="Q4863" s="19">
        <v>0</v>
      </c>
      <c r="R4863" s="19" t="s">
        <v>55</v>
      </c>
      <c r="S4863" s="62" t="s">
        <v>2244</v>
      </c>
    </row>
    <row r="4864" spans="1:19" x14ac:dyDescent="0.25">
      <c r="A4864" s="62" t="s">
        <v>2244</v>
      </c>
      <c r="B4864" s="19">
        <v>39691660</v>
      </c>
      <c r="C4864" s="19" t="s">
        <v>7612</v>
      </c>
      <c r="D4864" s="19">
        <v>377304</v>
      </c>
      <c r="E4864" s="19">
        <v>4595714</v>
      </c>
      <c r="F4864" s="19">
        <v>1</v>
      </c>
      <c r="G4864" s="36">
        <v>45632</v>
      </c>
      <c r="H4864" s="19">
        <v>0</v>
      </c>
      <c r="I4864" s="19">
        <v>0</v>
      </c>
      <c r="J4864" s="19">
        <v>0</v>
      </c>
      <c r="L4864" s="19">
        <v>0</v>
      </c>
      <c r="O4864" s="19">
        <v>3</v>
      </c>
      <c r="P4864" s="229">
        <v>45631.876793981479</v>
      </c>
      <c r="Q4864" s="19">
        <v>3.0000000000000001E-3</v>
      </c>
      <c r="R4864" s="19" t="s">
        <v>55</v>
      </c>
      <c r="S4864" s="62" t="s">
        <v>2244</v>
      </c>
    </row>
    <row r="4865" spans="1:19" x14ac:dyDescent="0.25">
      <c r="A4865" s="62" t="s">
        <v>2244</v>
      </c>
      <c r="B4865" s="19">
        <v>39691660</v>
      </c>
      <c r="C4865" s="19" t="s">
        <v>7612</v>
      </c>
      <c r="D4865" s="19">
        <v>377304</v>
      </c>
      <c r="E4865" s="19">
        <v>4595714</v>
      </c>
      <c r="F4865" s="19">
        <v>2</v>
      </c>
      <c r="G4865" s="36">
        <v>45632</v>
      </c>
      <c r="H4865" s="19">
        <v>0</v>
      </c>
      <c r="I4865" s="19">
        <v>0</v>
      </c>
      <c r="J4865" s="19">
        <v>0</v>
      </c>
      <c r="L4865" s="19">
        <v>1</v>
      </c>
      <c r="O4865" s="19">
        <v>29890</v>
      </c>
      <c r="P4865" s="229">
        <v>45631.877141203702</v>
      </c>
      <c r="Q4865" s="19">
        <v>29.89</v>
      </c>
      <c r="R4865" s="19" t="s">
        <v>55</v>
      </c>
      <c r="S4865" s="62" t="s">
        <v>2244</v>
      </c>
    </row>
    <row r="4866" spans="1:19" x14ac:dyDescent="0.25">
      <c r="A4866" s="62" t="s">
        <v>2244</v>
      </c>
      <c r="B4866" s="19">
        <v>39691660</v>
      </c>
      <c r="C4866" s="19" t="s">
        <v>7612</v>
      </c>
      <c r="D4866" s="19">
        <v>377304</v>
      </c>
      <c r="E4866" s="19">
        <v>4595714</v>
      </c>
      <c r="F4866" s="19">
        <v>3</v>
      </c>
      <c r="G4866" s="36">
        <v>45632</v>
      </c>
      <c r="H4866" s="19">
        <v>0</v>
      </c>
      <c r="I4866" s="19">
        <v>1</v>
      </c>
      <c r="J4866" s="19">
        <v>0</v>
      </c>
      <c r="L4866" s="19">
        <v>1</v>
      </c>
      <c r="O4866" s="19">
        <v>3556730</v>
      </c>
      <c r="P4866" s="229">
        <v>45631.918310185189</v>
      </c>
      <c r="Q4866" s="19">
        <v>3556.73</v>
      </c>
      <c r="R4866" s="19" t="s">
        <v>55</v>
      </c>
      <c r="S4866" s="62" t="s">
        <v>2244</v>
      </c>
    </row>
    <row r="4867" spans="1:19" x14ac:dyDescent="0.25">
      <c r="A4867" s="62" t="s">
        <v>2244</v>
      </c>
      <c r="B4867" s="19">
        <v>39691660</v>
      </c>
      <c r="C4867" s="19" t="s">
        <v>7612</v>
      </c>
      <c r="D4867" s="19">
        <v>377304</v>
      </c>
      <c r="E4867" s="19">
        <v>4595714</v>
      </c>
      <c r="F4867" s="19">
        <v>4</v>
      </c>
      <c r="G4867" s="36">
        <v>45632</v>
      </c>
      <c r="H4867" s="19">
        <v>0</v>
      </c>
      <c r="I4867" s="19">
        <v>0</v>
      </c>
      <c r="J4867" s="19">
        <v>-3</v>
      </c>
      <c r="K4867" s="19" t="s">
        <v>185</v>
      </c>
      <c r="L4867" s="19">
        <v>1</v>
      </c>
      <c r="O4867" s="19">
        <v>7754</v>
      </c>
      <c r="P4867" s="229">
        <v>45631.918402777781</v>
      </c>
      <c r="Q4867" s="19">
        <v>7.7539999999999996</v>
      </c>
      <c r="R4867" s="19" t="s">
        <v>55</v>
      </c>
      <c r="S4867" s="62" t="s">
        <v>2244</v>
      </c>
    </row>
    <row r="4868" spans="1:19" x14ac:dyDescent="0.25">
      <c r="A4868" s="62" t="s">
        <v>2244</v>
      </c>
      <c r="B4868" s="19">
        <v>39691660</v>
      </c>
      <c r="C4868" s="19" t="s">
        <v>7612</v>
      </c>
      <c r="D4868" s="19">
        <v>377304</v>
      </c>
      <c r="E4868" s="19">
        <v>4595714</v>
      </c>
      <c r="F4868" s="19">
        <v>5</v>
      </c>
      <c r="G4868" s="36">
        <v>45632</v>
      </c>
      <c r="H4868" s="19">
        <v>1</v>
      </c>
      <c r="I4868" s="19">
        <v>0</v>
      </c>
      <c r="J4868" s="19">
        <v>0</v>
      </c>
      <c r="L4868" s="19">
        <v>1</v>
      </c>
      <c r="M4868" s="19">
        <v>4010439</v>
      </c>
      <c r="N4868" s="19" t="s">
        <v>210</v>
      </c>
      <c r="O4868" s="19">
        <v>95090</v>
      </c>
      <c r="P4868" s="229">
        <v>45631.919502314813</v>
      </c>
      <c r="Q4868" s="19">
        <v>95.09</v>
      </c>
      <c r="R4868" s="19" t="s">
        <v>55</v>
      </c>
      <c r="S4868" s="62" t="s">
        <v>2244</v>
      </c>
    </row>
    <row r="4869" spans="1:19" x14ac:dyDescent="0.25">
      <c r="A4869" s="62" t="s">
        <v>2244</v>
      </c>
      <c r="B4869" s="19">
        <v>39691660</v>
      </c>
      <c r="C4869" s="19" t="s">
        <v>7612</v>
      </c>
      <c r="D4869" s="19">
        <v>377304</v>
      </c>
      <c r="E4869" s="19">
        <v>4595714</v>
      </c>
      <c r="F4869" s="19">
        <v>6</v>
      </c>
      <c r="G4869" s="36">
        <v>45632</v>
      </c>
      <c r="H4869" s="19">
        <v>0</v>
      </c>
      <c r="I4869" s="19">
        <v>0</v>
      </c>
      <c r="J4869" s="19">
        <v>1938</v>
      </c>
      <c r="K4869" s="19" t="s">
        <v>163</v>
      </c>
      <c r="L4869" s="19">
        <v>1</v>
      </c>
      <c r="M4869" s="19">
        <v>4010439</v>
      </c>
      <c r="N4869" s="19" t="s">
        <v>210</v>
      </c>
      <c r="O4869" s="19">
        <v>9666</v>
      </c>
      <c r="P4869" s="229">
        <v>45631.919606481482</v>
      </c>
      <c r="Q4869" s="19">
        <v>9.6660000000000004</v>
      </c>
      <c r="R4869" s="19" t="s">
        <v>55</v>
      </c>
      <c r="S4869" s="62" t="s">
        <v>2244</v>
      </c>
    </row>
    <row r="4870" spans="1:19" x14ac:dyDescent="0.25">
      <c r="A4870" s="62" t="s">
        <v>2244</v>
      </c>
      <c r="B4870" s="19">
        <v>39691660</v>
      </c>
      <c r="C4870" s="19" t="s">
        <v>7612</v>
      </c>
      <c r="D4870" s="19">
        <v>377304</v>
      </c>
      <c r="E4870" s="19">
        <v>4595714</v>
      </c>
      <c r="F4870" s="19">
        <v>7</v>
      </c>
      <c r="G4870" s="36">
        <v>45632</v>
      </c>
      <c r="H4870" s="19">
        <v>0</v>
      </c>
      <c r="I4870" s="19">
        <v>1</v>
      </c>
      <c r="J4870" s="19">
        <v>0</v>
      </c>
      <c r="L4870" s="19">
        <v>1</v>
      </c>
      <c r="O4870" s="19">
        <v>773064</v>
      </c>
      <c r="P4870" s="229">
        <v>45631.928564814814</v>
      </c>
      <c r="Q4870" s="19">
        <v>773.06399999999996</v>
      </c>
      <c r="R4870" s="19" t="s">
        <v>55</v>
      </c>
      <c r="S4870" s="62" t="s">
        <v>2244</v>
      </c>
    </row>
    <row r="4871" spans="1:19" x14ac:dyDescent="0.25">
      <c r="A4871" s="62" t="s">
        <v>2244</v>
      </c>
      <c r="B4871" s="19">
        <v>39691660</v>
      </c>
      <c r="C4871" s="19" t="s">
        <v>7612</v>
      </c>
      <c r="D4871" s="19">
        <v>377304</v>
      </c>
      <c r="E4871" s="19">
        <v>4595714</v>
      </c>
      <c r="F4871" s="19">
        <v>8</v>
      </c>
      <c r="G4871" s="36">
        <v>45632</v>
      </c>
      <c r="H4871" s="19">
        <v>0</v>
      </c>
      <c r="I4871" s="19">
        <v>0</v>
      </c>
      <c r="J4871" s="19">
        <v>-3</v>
      </c>
      <c r="K4871" s="19" t="s">
        <v>185</v>
      </c>
      <c r="L4871" s="19">
        <v>1</v>
      </c>
      <c r="O4871" s="19">
        <v>7833</v>
      </c>
      <c r="P4871" s="229">
        <v>45631.92864583333</v>
      </c>
      <c r="Q4871" s="19">
        <v>7.8330000000000002</v>
      </c>
      <c r="R4871" s="19" t="s">
        <v>55</v>
      </c>
      <c r="S4871" s="62" t="s">
        <v>2244</v>
      </c>
    </row>
    <row r="4872" spans="1:19" x14ac:dyDescent="0.25">
      <c r="A4872" s="62" t="s">
        <v>2244</v>
      </c>
      <c r="B4872" s="19">
        <v>39691660</v>
      </c>
      <c r="C4872" s="19" t="s">
        <v>7612</v>
      </c>
      <c r="D4872" s="19">
        <v>377304</v>
      </c>
      <c r="E4872" s="19">
        <v>4595714</v>
      </c>
      <c r="F4872" s="19">
        <v>9</v>
      </c>
      <c r="G4872" s="36">
        <v>45632</v>
      </c>
      <c r="H4872" s="19">
        <v>1</v>
      </c>
      <c r="I4872" s="19">
        <v>0</v>
      </c>
      <c r="J4872" s="19">
        <v>0</v>
      </c>
      <c r="L4872" s="19">
        <v>1</v>
      </c>
      <c r="M4872" s="19">
        <v>4010439</v>
      </c>
      <c r="N4872" s="19" t="s">
        <v>210</v>
      </c>
      <c r="O4872" s="19">
        <v>364010</v>
      </c>
      <c r="P4872" s="229">
        <v>45631.932858796295</v>
      </c>
      <c r="Q4872" s="19">
        <v>364.01</v>
      </c>
      <c r="R4872" s="19" t="s">
        <v>55</v>
      </c>
      <c r="S4872" s="62" t="s">
        <v>2244</v>
      </c>
    </row>
    <row r="4873" spans="1:19" x14ac:dyDescent="0.25">
      <c r="A4873" s="62" t="s">
        <v>2244</v>
      </c>
      <c r="B4873" s="19">
        <v>39691660</v>
      </c>
      <c r="C4873" s="19" t="s">
        <v>7612</v>
      </c>
      <c r="D4873" s="19">
        <v>377304</v>
      </c>
      <c r="E4873" s="19">
        <v>4595714</v>
      </c>
      <c r="F4873" s="19">
        <v>10</v>
      </c>
      <c r="G4873" s="36">
        <v>45632</v>
      </c>
      <c r="H4873" s="19">
        <v>0</v>
      </c>
      <c r="I4873" s="19">
        <v>0</v>
      </c>
      <c r="J4873" s="19">
        <v>1938</v>
      </c>
      <c r="K4873" s="19" t="s">
        <v>163</v>
      </c>
      <c r="L4873" s="19">
        <v>1</v>
      </c>
      <c r="M4873" s="19">
        <v>4010439</v>
      </c>
      <c r="N4873" s="19" t="s">
        <v>210</v>
      </c>
      <c r="O4873" s="19">
        <v>53733</v>
      </c>
      <c r="P4873" s="229">
        <v>45631.933483796296</v>
      </c>
      <c r="Q4873" s="19">
        <v>53.732999999999997</v>
      </c>
      <c r="R4873" s="19" t="s">
        <v>55</v>
      </c>
      <c r="S4873" s="62" t="s">
        <v>2244</v>
      </c>
    </row>
    <row r="4874" spans="1:19" x14ac:dyDescent="0.25">
      <c r="A4874" s="62" t="s">
        <v>2244</v>
      </c>
      <c r="B4874" s="19">
        <v>39691660</v>
      </c>
      <c r="C4874" s="19" t="s">
        <v>7612</v>
      </c>
      <c r="D4874" s="19">
        <v>377304</v>
      </c>
      <c r="E4874" s="19">
        <v>4595714</v>
      </c>
      <c r="F4874" s="19">
        <v>11</v>
      </c>
      <c r="G4874" s="36">
        <v>45632</v>
      </c>
      <c r="H4874" s="19">
        <v>0</v>
      </c>
      <c r="I4874" s="19">
        <v>1</v>
      </c>
      <c r="J4874" s="19">
        <v>0</v>
      </c>
      <c r="L4874" s="19">
        <v>1</v>
      </c>
      <c r="O4874" s="19">
        <v>96380</v>
      </c>
      <c r="P4874" s="229">
        <v>45631.934594907405</v>
      </c>
      <c r="Q4874" s="19">
        <v>96.38</v>
      </c>
      <c r="R4874" s="19" t="s">
        <v>55</v>
      </c>
      <c r="S4874" s="62" t="s">
        <v>2244</v>
      </c>
    </row>
    <row r="4875" spans="1:19" x14ac:dyDescent="0.25">
      <c r="A4875" s="62" t="s">
        <v>2244</v>
      </c>
      <c r="B4875" s="19">
        <v>39691660</v>
      </c>
      <c r="C4875" s="19" t="s">
        <v>7612</v>
      </c>
      <c r="D4875" s="19">
        <v>377304</v>
      </c>
      <c r="E4875" s="19">
        <v>4595714</v>
      </c>
      <c r="F4875" s="19">
        <v>12</v>
      </c>
      <c r="G4875" s="36">
        <v>45632</v>
      </c>
      <c r="H4875" s="19">
        <v>1</v>
      </c>
      <c r="I4875" s="19">
        <v>0</v>
      </c>
      <c r="J4875" s="19">
        <v>0</v>
      </c>
      <c r="L4875" s="19">
        <v>1</v>
      </c>
      <c r="M4875" s="19">
        <v>431940</v>
      </c>
      <c r="N4875" s="19" t="s">
        <v>209</v>
      </c>
      <c r="O4875" s="19">
        <v>377460</v>
      </c>
      <c r="P4875" s="229">
        <v>45631.938969907409</v>
      </c>
      <c r="Q4875" s="19">
        <v>377.46</v>
      </c>
      <c r="R4875" s="19" t="s">
        <v>55</v>
      </c>
      <c r="S4875" s="62" t="s">
        <v>2244</v>
      </c>
    </row>
    <row r="4876" spans="1:19" x14ac:dyDescent="0.25">
      <c r="A4876" s="62" t="s">
        <v>2244</v>
      </c>
      <c r="B4876" s="19">
        <v>39691660</v>
      </c>
      <c r="C4876" s="19" t="s">
        <v>7612</v>
      </c>
      <c r="D4876" s="19">
        <v>377304</v>
      </c>
      <c r="E4876" s="19">
        <v>4595714</v>
      </c>
      <c r="F4876" s="19">
        <v>13</v>
      </c>
      <c r="G4876" s="36">
        <v>45632</v>
      </c>
      <c r="H4876" s="19">
        <v>0</v>
      </c>
      <c r="I4876" s="19">
        <v>0</v>
      </c>
      <c r="J4876" s="19">
        <v>1938</v>
      </c>
      <c r="K4876" s="19" t="s">
        <v>163</v>
      </c>
      <c r="L4876" s="19">
        <v>1</v>
      </c>
      <c r="M4876" s="19">
        <v>431940</v>
      </c>
      <c r="N4876" s="19" t="s">
        <v>209</v>
      </c>
      <c r="O4876" s="19">
        <v>164384</v>
      </c>
      <c r="P4876" s="229">
        <v>45631.940868055557</v>
      </c>
      <c r="Q4876" s="19">
        <v>164.38399999999999</v>
      </c>
      <c r="R4876" s="19" t="s">
        <v>55</v>
      </c>
      <c r="S4876" s="62" t="s">
        <v>2244</v>
      </c>
    </row>
    <row r="4877" spans="1:19" x14ac:dyDescent="0.25">
      <c r="A4877" s="62" t="s">
        <v>2244</v>
      </c>
      <c r="B4877" s="19">
        <v>39691660</v>
      </c>
      <c r="C4877" s="19" t="s">
        <v>7612</v>
      </c>
      <c r="D4877" s="19">
        <v>377304</v>
      </c>
      <c r="E4877" s="19">
        <v>4595714</v>
      </c>
      <c r="F4877" s="19">
        <v>14</v>
      </c>
      <c r="G4877" s="36">
        <v>45632</v>
      </c>
      <c r="H4877" s="19">
        <v>0</v>
      </c>
      <c r="I4877" s="19">
        <v>1</v>
      </c>
      <c r="J4877" s="19">
        <v>0</v>
      </c>
      <c r="L4877" s="19">
        <v>1</v>
      </c>
      <c r="O4877" s="19">
        <v>2073093</v>
      </c>
      <c r="P4877" s="229">
        <v>45631.964861111112</v>
      </c>
      <c r="Q4877" s="19">
        <v>2073.0929999999998</v>
      </c>
      <c r="R4877" s="19" t="s">
        <v>55</v>
      </c>
      <c r="S4877" s="62" t="s">
        <v>2244</v>
      </c>
    </row>
    <row r="4878" spans="1:19" x14ac:dyDescent="0.25">
      <c r="A4878" s="62" t="s">
        <v>2244</v>
      </c>
      <c r="B4878" s="19">
        <v>39691660</v>
      </c>
      <c r="C4878" s="19" t="s">
        <v>7612</v>
      </c>
      <c r="D4878" s="19">
        <v>377304</v>
      </c>
      <c r="E4878" s="19">
        <v>4595714</v>
      </c>
      <c r="F4878" s="19">
        <v>15</v>
      </c>
      <c r="G4878" s="36">
        <v>45632</v>
      </c>
      <c r="H4878" s="19">
        <v>0</v>
      </c>
      <c r="I4878" s="19">
        <v>0</v>
      </c>
      <c r="J4878" s="19">
        <v>-3</v>
      </c>
      <c r="K4878" s="19" t="s">
        <v>185</v>
      </c>
      <c r="L4878" s="19">
        <v>1</v>
      </c>
      <c r="O4878" s="19">
        <v>11810</v>
      </c>
      <c r="P4878" s="229">
        <v>45631.964999999997</v>
      </c>
      <c r="Q4878" s="19">
        <v>11.81</v>
      </c>
      <c r="R4878" s="19" t="s">
        <v>55</v>
      </c>
      <c r="S4878" s="62" t="s">
        <v>2244</v>
      </c>
    </row>
    <row r="4879" spans="1:19" x14ac:dyDescent="0.25">
      <c r="A4879" s="62" t="s">
        <v>2244</v>
      </c>
      <c r="B4879" s="19">
        <v>39691660</v>
      </c>
      <c r="C4879" s="19" t="s">
        <v>7612</v>
      </c>
      <c r="D4879" s="19">
        <v>377304</v>
      </c>
      <c r="E4879" s="19">
        <v>4595714</v>
      </c>
      <c r="F4879" s="19">
        <v>16</v>
      </c>
      <c r="G4879" s="36">
        <v>45632</v>
      </c>
      <c r="H4879" s="19">
        <v>1</v>
      </c>
      <c r="I4879" s="19">
        <v>0</v>
      </c>
      <c r="J4879" s="19">
        <v>0</v>
      </c>
      <c r="L4879" s="19">
        <v>1</v>
      </c>
      <c r="M4879" s="19">
        <v>4010439</v>
      </c>
      <c r="N4879" s="19" t="s">
        <v>210</v>
      </c>
      <c r="O4879" s="19">
        <v>291600</v>
      </c>
      <c r="P4879" s="229">
        <v>45631.96837962963</v>
      </c>
      <c r="Q4879" s="19">
        <v>291.60000000000002</v>
      </c>
      <c r="R4879" s="19" t="s">
        <v>55</v>
      </c>
      <c r="S4879" s="62" t="s">
        <v>2244</v>
      </c>
    </row>
    <row r="4880" spans="1:19" x14ac:dyDescent="0.25">
      <c r="A4880" s="62" t="s">
        <v>2244</v>
      </c>
      <c r="B4880" s="19">
        <v>39691660</v>
      </c>
      <c r="C4880" s="19" t="s">
        <v>7612</v>
      </c>
      <c r="D4880" s="19">
        <v>377304</v>
      </c>
      <c r="E4880" s="19">
        <v>4595714</v>
      </c>
      <c r="F4880" s="19">
        <v>17</v>
      </c>
      <c r="G4880" s="36">
        <v>45632</v>
      </c>
      <c r="H4880" s="19">
        <v>0</v>
      </c>
      <c r="I4880" s="19">
        <v>0</v>
      </c>
      <c r="J4880" s="19">
        <v>1938</v>
      </c>
      <c r="K4880" s="19" t="s">
        <v>163</v>
      </c>
      <c r="L4880" s="19">
        <v>1</v>
      </c>
      <c r="M4880" s="19">
        <v>4010439</v>
      </c>
      <c r="N4880" s="19" t="s">
        <v>210</v>
      </c>
      <c r="O4880" s="19">
        <v>16343</v>
      </c>
      <c r="P4880" s="229">
        <v>45631.968564814815</v>
      </c>
      <c r="Q4880" s="19">
        <v>16.343</v>
      </c>
      <c r="R4880" s="19" t="s">
        <v>55</v>
      </c>
      <c r="S4880" s="62" t="s">
        <v>2244</v>
      </c>
    </row>
    <row r="4881" spans="1:19" x14ac:dyDescent="0.25">
      <c r="A4881" s="62" t="s">
        <v>2244</v>
      </c>
      <c r="B4881" s="19">
        <v>39691660</v>
      </c>
      <c r="C4881" s="19" t="s">
        <v>7612</v>
      </c>
      <c r="D4881" s="19">
        <v>377304</v>
      </c>
      <c r="E4881" s="19">
        <v>4595714</v>
      </c>
      <c r="F4881" s="19">
        <v>18</v>
      </c>
      <c r="G4881" s="36">
        <v>45632</v>
      </c>
      <c r="H4881" s="19">
        <v>0</v>
      </c>
      <c r="I4881" s="19">
        <v>1</v>
      </c>
      <c r="J4881" s="19">
        <v>0</v>
      </c>
      <c r="L4881" s="19">
        <v>1</v>
      </c>
      <c r="O4881" s="19">
        <v>4634820</v>
      </c>
      <c r="P4881" s="229">
        <v>45632.022210648145</v>
      </c>
      <c r="Q4881" s="19">
        <v>4634.82</v>
      </c>
      <c r="R4881" s="19" t="s">
        <v>55</v>
      </c>
      <c r="S4881" s="62" t="s">
        <v>2244</v>
      </c>
    </row>
    <row r="4882" spans="1:19" x14ac:dyDescent="0.25">
      <c r="A4882" s="62" t="s">
        <v>2244</v>
      </c>
      <c r="B4882" s="19">
        <v>39691660</v>
      </c>
      <c r="C4882" s="19" t="s">
        <v>7612</v>
      </c>
      <c r="D4882" s="19">
        <v>377304</v>
      </c>
      <c r="E4882" s="19">
        <v>4595714</v>
      </c>
      <c r="F4882" s="19">
        <v>19</v>
      </c>
      <c r="G4882" s="36">
        <v>45632</v>
      </c>
      <c r="H4882" s="19">
        <v>0</v>
      </c>
      <c r="I4882" s="19">
        <v>0</v>
      </c>
      <c r="J4882" s="19">
        <v>0</v>
      </c>
      <c r="L4882" s="19">
        <v>2</v>
      </c>
      <c r="O4882" s="19">
        <v>0</v>
      </c>
      <c r="P4882" s="229">
        <v>45632.022210648145</v>
      </c>
      <c r="Q4882" s="19">
        <v>0</v>
      </c>
      <c r="R4882" s="19" t="s">
        <v>55</v>
      </c>
      <c r="S4882" s="62" t="s">
        <v>2244</v>
      </c>
    </row>
    <row r="4883" spans="1:19" x14ac:dyDescent="0.25">
      <c r="A4883" s="62" t="s">
        <v>49</v>
      </c>
      <c r="B4883" s="19">
        <v>25400917</v>
      </c>
      <c r="C4883" s="19" t="s">
        <v>7571</v>
      </c>
      <c r="D4883" s="19">
        <v>377308</v>
      </c>
      <c r="E4883" s="19">
        <v>4595714</v>
      </c>
      <c r="F4883" s="19">
        <v>1</v>
      </c>
      <c r="G4883" s="36">
        <v>45628</v>
      </c>
      <c r="H4883" s="19">
        <v>0</v>
      </c>
      <c r="I4883" s="19">
        <v>0</v>
      </c>
      <c r="J4883" s="19">
        <v>0</v>
      </c>
      <c r="L4883" s="19">
        <v>0</v>
      </c>
      <c r="O4883" s="19">
        <v>3</v>
      </c>
      <c r="P4883" s="229">
        <v>45628.326238425929</v>
      </c>
      <c r="Q4883" s="19">
        <v>3.0000000000000001E-3</v>
      </c>
      <c r="R4883" s="19" t="s">
        <v>43</v>
      </c>
      <c r="S4883" s="62" t="s">
        <v>49</v>
      </c>
    </row>
    <row r="4884" spans="1:19" x14ac:dyDescent="0.25">
      <c r="A4884" s="62" t="s">
        <v>49</v>
      </c>
      <c r="B4884" s="19">
        <v>25400917</v>
      </c>
      <c r="C4884" s="19" t="s">
        <v>7571</v>
      </c>
      <c r="D4884" s="19">
        <v>377308</v>
      </c>
      <c r="E4884" s="19">
        <v>4595714</v>
      </c>
      <c r="F4884" s="19">
        <v>2</v>
      </c>
      <c r="G4884" s="36">
        <v>45628</v>
      </c>
      <c r="H4884" s="19">
        <v>0</v>
      </c>
      <c r="I4884" s="19">
        <v>0</v>
      </c>
      <c r="J4884" s="19">
        <v>0</v>
      </c>
      <c r="L4884" s="19">
        <v>1</v>
      </c>
      <c r="O4884" s="19">
        <v>3553</v>
      </c>
      <c r="P4884" s="229">
        <v>45628.326284722221</v>
      </c>
      <c r="Q4884" s="19">
        <v>3.5529999999999999</v>
      </c>
      <c r="R4884" s="19" t="s">
        <v>43</v>
      </c>
      <c r="S4884" s="62" t="s">
        <v>49</v>
      </c>
    </row>
    <row r="4885" spans="1:19" x14ac:dyDescent="0.25">
      <c r="A4885" s="62" t="s">
        <v>49</v>
      </c>
      <c r="B4885" s="19">
        <v>25400917</v>
      </c>
      <c r="C4885" s="19" t="s">
        <v>7571</v>
      </c>
      <c r="D4885" s="19">
        <v>377308</v>
      </c>
      <c r="E4885" s="19">
        <v>4595714</v>
      </c>
      <c r="F4885" s="19">
        <v>3</v>
      </c>
      <c r="G4885" s="36">
        <v>45628</v>
      </c>
      <c r="H4885" s="19">
        <v>0</v>
      </c>
      <c r="I4885" s="19">
        <v>1</v>
      </c>
      <c r="J4885" s="19">
        <v>0</v>
      </c>
      <c r="L4885" s="19">
        <v>1</v>
      </c>
      <c r="O4885" s="19">
        <v>2264370</v>
      </c>
      <c r="P4885" s="229">
        <v>45628.352488425924</v>
      </c>
      <c r="Q4885" s="19">
        <v>2264.37</v>
      </c>
      <c r="R4885" s="19" t="s">
        <v>43</v>
      </c>
      <c r="S4885" s="62" t="s">
        <v>49</v>
      </c>
    </row>
    <row r="4886" spans="1:19" x14ac:dyDescent="0.25">
      <c r="A4886" s="62" t="s">
        <v>49</v>
      </c>
      <c r="B4886" s="19">
        <v>25400917</v>
      </c>
      <c r="C4886" s="19" t="s">
        <v>7571</v>
      </c>
      <c r="D4886" s="19">
        <v>377308</v>
      </c>
      <c r="E4886" s="19">
        <v>4595714</v>
      </c>
      <c r="F4886" s="19">
        <v>4</v>
      </c>
      <c r="G4886" s="36">
        <v>45628</v>
      </c>
      <c r="H4886" s="19">
        <v>1</v>
      </c>
      <c r="I4886" s="19">
        <v>0</v>
      </c>
      <c r="J4886" s="19">
        <v>0</v>
      </c>
      <c r="L4886" s="19">
        <v>1</v>
      </c>
      <c r="M4886" s="19">
        <v>431941</v>
      </c>
      <c r="N4886" s="19" t="s">
        <v>214</v>
      </c>
      <c r="O4886" s="19">
        <v>722634</v>
      </c>
      <c r="P4886" s="229">
        <v>45628.360856481479</v>
      </c>
      <c r="Q4886" s="19">
        <v>722.63400000000001</v>
      </c>
      <c r="R4886" s="19" t="s">
        <v>43</v>
      </c>
      <c r="S4886" s="62" t="s">
        <v>49</v>
      </c>
    </row>
    <row r="4887" spans="1:19" x14ac:dyDescent="0.25">
      <c r="A4887" s="62" t="s">
        <v>49</v>
      </c>
      <c r="B4887" s="19">
        <v>25400917</v>
      </c>
      <c r="C4887" s="19" t="s">
        <v>7571</v>
      </c>
      <c r="D4887" s="19">
        <v>377308</v>
      </c>
      <c r="E4887" s="19">
        <v>4595714</v>
      </c>
      <c r="F4887" s="19">
        <v>5</v>
      </c>
      <c r="G4887" s="36">
        <v>45628</v>
      </c>
      <c r="H4887" s="19">
        <v>0</v>
      </c>
      <c r="I4887" s="19">
        <v>0</v>
      </c>
      <c r="J4887" s="19">
        <v>1938</v>
      </c>
      <c r="K4887" s="19" t="s">
        <v>163</v>
      </c>
      <c r="L4887" s="19">
        <v>1</v>
      </c>
      <c r="M4887" s="19">
        <v>431941</v>
      </c>
      <c r="N4887" s="19" t="s">
        <v>214</v>
      </c>
      <c r="O4887" s="19">
        <v>528336</v>
      </c>
      <c r="P4887" s="229">
        <v>45628.366967592592</v>
      </c>
      <c r="Q4887" s="19">
        <v>528.33600000000001</v>
      </c>
      <c r="R4887" s="19" t="s">
        <v>43</v>
      </c>
      <c r="S4887" s="62" t="s">
        <v>49</v>
      </c>
    </row>
    <row r="4888" spans="1:19" x14ac:dyDescent="0.25">
      <c r="A4888" s="62" t="s">
        <v>49</v>
      </c>
      <c r="B4888" s="19">
        <v>25400917</v>
      </c>
      <c r="C4888" s="19" t="s">
        <v>7571</v>
      </c>
      <c r="D4888" s="19">
        <v>377308</v>
      </c>
      <c r="E4888" s="19">
        <v>4595714</v>
      </c>
      <c r="F4888" s="19">
        <v>6</v>
      </c>
      <c r="G4888" s="36">
        <v>45628</v>
      </c>
      <c r="H4888" s="19">
        <v>0</v>
      </c>
      <c r="I4888" s="19">
        <v>1</v>
      </c>
      <c r="J4888" s="19">
        <v>0</v>
      </c>
      <c r="L4888" s="19">
        <v>1</v>
      </c>
      <c r="O4888" s="19">
        <v>1271097</v>
      </c>
      <c r="P4888" s="229">
        <v>45628.381678240738</v>
      </c>
      <c r="Q4888" s="19">
        <v>1271.097</v>
      </c>
      <c r="R4888" s="19" t="s">
        <v>43</v>
      </c>
      <c r="S4888" s="62" t="s">
        <v>49</v>
      </c>
    </row>
    <row r="4889" spans="1:19" x14ac:dyDescent="0.25">
      <c r="A4889" s="62" t="s">
        <v>49</v>
      </c>
      <c r="B4889" s="19">
        <v>25400917</v>
      </c>
      <c r="C4889" s="19" t="s">
        <v>7571</v>
      </c>
      <c r="D4889" s="19">
        <v>377308</v>
      </c>
      <c r="E4889" s="19">
        <v>4595714</v>
      </c>
      <c r="F4889" s="19">
        <v>7</v>
      </c>
      <c r="G4889" s="36">
        <v>45628</v>
      </c>
      <c r="H4889" s="19">
        <v>1</v>
      </c>
      <c r="I4889" s="19">
        <v>0</v>
      </c>
      <c r="J4889" s="19">
        <v>0</v>
      </c>
      <c r="L4889" s="19">
        <v>1</v>
      </c>
      <c r="M4889" s="19">
        <v>431941</v>
      </c>
      <c r="N4889" s="19" t="s">
        <v>214</v>
      </c>
      <c r="O4889" s="19">
        <v>1121637</v>
      </c>
      <c r="P4889" s="229">
        <v>45628.39466435185</v>
      </c>
      <c r="Q4889" s="19">
        <v>1121.6369999999999</v>
      </c>
      <c r="R4889" s="19" t="s">
        <v>43</v>
      </c>
      <c r="S4889" s="62" t="s">
        <v>49</v>
      </c>
    </row>
    <row r="4890" spans="1:19" x14ac:dyDescent="0.25">
      <c r="A4890" s="62" t="s">
        <v>49</v>
      </c>
      <c r="B4890" s="19">
        <v>25400917</v>
      </c>
      <c r="C4890" s="19" t="s">
        <v>7571</v>
      </c>
      <c r="D4890" s="19">
        <v>377308</v>
      </c>
      <c r="E4890" s="19">
        <v>4595714</v>
      </c>
      <c r="F4890" s="19">
        <v>8</v>
      </c>
      <c r="G4890" s="36">
        <v>45628</v>
      </c>
      <c r="H4890" s="19">
        <v>0</v>
      </c>
      <c r="I4890" s="19">
        <v>0</v>
      </c>
      <c r="J4890" s="19">
        <v>1938</v>
      </c>
      <c r="K4890" s="19" t="s">
        <v>163</v>
      </c>
      <c r="L4890" s="19">
        <v>1</v>
      </c>
      <c r="M4890" s="19">
        <v>431941</v>
      </c>
      <c r="N4890" s="19" t="s">
        <v>214</v>
      </c>
      <c r="O4890" s="19">
        <v>249450</v>
      </c>
      <c r="P4890" s="229">
        <v>45628.397557870368</v>
      </c>
      <c r="Q4890" s="19">
        <v>249.45</v>
      </c>
      <c r="R4890" s="19" t="s">
        <v>43</v>
      </c>
      <c r="S4890" s="62" t="s">
        <v>49</v>
      </c>
    </row>
    <row r="4891" spans="1:19" x14ac:dyDescent="0.25">
      <c r="A4891" s="62" t="s">
        <v>49</v>
      </c>
      <c r="B4891" s="19">
        <v>25400917</v>
      </c>
      <c r="C4891" s="19" t="s">
        <v>7571</v>
      </c>
      <c r="D4891" s="19">
        <v>377308</v>
      </c>
      <c r="E4891" s="19">
        <v>4595714</v>
      </c>
      <c r="F4891" s="19">
        <v>9</v>
      </c>
      <c r="G4891" s="36">
        <v>45628</v>
      </c>
      <c r="H4891" s="19">
        <v>0</v>
      </c>
      <c r="I4891" s="19">
        <v>1</v>
      </c>
      <c r="J4891" s="19">
        <v>0</v>
      </c>
      <c r="L4891" s="19">
        <v>1</v>
      </c>
      <c r="O4891" s="19">
        <v>1054983</v>
      </c>
      <c r="P4891" s="229">
        <v>45628.409756944442</v>
      </c>
      <c r="Q4891" s="19">
        <v>1054.9829999999999</v>
      </c>
      <c r="R4891" s="19" t="s">
        <v>43</v>
      </c>
      <c r="S4891" s="62" t="s">
        <v>49</v>
      </c>
    </row>
    <row r="4892" spans="1:19" x14ac:dyDescent="0.25">
      <c r="A4892" s="62" t="s">
        <v>49</v>
      </c>
      <c r="B4892" s="19">
        <v>25400917</v>
      </c>
      <c r="C4892" s="19" t="s">
        <v>7571</v>
      </c>
      <c r="D4892" s="19">
        <v>377308</v>
      </c>
      <c r="E4892" s="19">
        <v>4595714</v>
      </c>
      <c r="F4892" s="19">
        <v>10</v>
      </c>
      <c r="G4892" s="36">
        <v>45628</v>
      </c>
      <c r="H4892" s="19">
        <v>1</v>
      </c>
      <c r="I4892" s="19">
        <v>0</v>
      </c>
      <c r="J4892" s="19">
        <v>0</v>
      </c>
      <c r="L4892" s="19">
        <v>1</v>
      </c>
      <c r="M4892" s="19">
        <v>431941</v>
      </c>
      <c r="N4892" s="19" t="s">
        <v>214</v>
      </c>
      <c r="O4892" s="19">
        <v>1050347</v>
      </c>
      <c r="P4892" s="229">
        <v>45628.4219212963</v>
      </c>
      <c r="Q4892" s="19">
        <v>1050.347</v>
      </c>
      <c r="R4892" s="19" t="s">
        <v>43</v>
      </c>
      <c r="S4892" s="62" t="s">
        <v>49</v>
      </c>
    </row>
    <row r="4893" spans="1:19" x14ac:dyDescent="0.25">
      <c r="A4893" s="62" t="s">
        <v>49</v>
      </c>
      <c r="B4893" s="19">
        <v>25400917</v>
      </c>
      <c r="C4893" s="19" t="s">
        <v>7571</v>
      </c>
      <c r="D4893" s="19">
        <v>377308</v>
      </c>
      <c r="E4893" s="19">
        <v>4595714</v>
      </c>
      <c r="F4893" s="19">
        <v>11</v>
      </c>
      <c r="G4893" s="36">
        <v>45628</v>
      </c>
      <c r="H4893" s="19">
        <v>0</v>
      </c>
      <c r="I4893" s="19">
        <v>0</v>
      </c>
      <c r="J4893" s="19">
        <v>1938</v>
      </c>
      <c r="K4893" s="19" t="s">
        <v>163</v>
      </c>
      <c r="L4893" s="19">
        <v>1</v>
      </c>
      <c r="M4893" s="19">
        <v>431941</v>
      </c>
      <c r="N4893" s="19" t="s">
        <v>214</v>
      </c>
      <c r="O4893" s="19">
        <v>449450</v>
      </c>
      <c r="P4893" s="229">
        <v>45628.427118055559</v>
      </c>
      <c r="Q4893" s="19">
        <v>449.45</v>
      </c>
      <c r="R4893" s="19" t="s">
        <v>43</v>
      </c>
      <c r="S4893" s="62" t="s">
        <v>49</v>
      </c>
    </row>
    <row r="4894" spans="1:19" x14ac:dyDescent="0.25">
      <c r="A4894" s="62" t="s">
        <v>49</v>
      </c>
      <c r="B4894" s="19">
        <v>25400917</v>
      </c>
      <c r="C4894" s="19" t="s">
        <v>7571</v>
      </c>
      <c r="D4894" s="19">
        <v>377308</v>
      </c>
      <c r="E4894" s="19">
        <v>4595714</v>
      </c>
      <c r="F4894" s="19">
        <v>12</v>
      </c>
      <c r="G4894" s="36">
        <v>45628</v>
      </c>
      <c r="H4894" s="19">
        <v>0</v>
      </c>
      <c r="I4894" s="19">
        <v>1</v>
      </c>
      <c r="J4894" s="19">
        <v>0</v>
      </c>
      <c r="L4894" s="19">
        <v>1</v>
      </c>
      <c r="O4894" s="19">
        <v>65023</v>
      </c>
      <c r="P4894" s="229">
        <v>45628.427870370368</v>
      </c>
      <c r="Q4894" s="19">
        <v>65.022999999999996</v>
      </c>
      <c r="R4894" s="19" t="s">
        <v>43</v>
      </c>
      <c r="S4894" s="62" t="s">
        <v>49</v>
      </c>
    </row>
    <row r="4895" spans="1:19" x14ac:dyDescent="0.25">
      <c r="A4895" s="62" t="s">
        <v>49</v>
      </c>
      <c r="B4895" s="19">
        <v>25400917</v>
      </c>
      <c r="C4895" s="19" t="s">
        <v>7571</v>
      </c>
      <c r="D4895" s="19">
        <v>377308</v>
      </c>
      <c r="E4895" s="19">
        <v>4595714</v>
      </c>
      <c r="F4895" s="19">
        <v>13</v>
      </c>
      <c r="G4895" s="36">
        <v>45628</v>
      </c>
      <c r="H4895" s="19">
        <v>0</v>
      </c>
      <c r="I4895" s="19">
        <v>0</v>
      </c>
      <c r="J4895" s="19">
        <v>1934</v>
      </c>
      <c r="K4895" s="19" t="s">
        <v>160</v>
      </c>
      <c r="L4895" s="19">
        <v>1</v>
      </c>
      <c r="O4895" s="19">
        <v>1043587</v>
      </c>
      <c r="P4895" s="229">
        <v>45628.439953703702</v>
      </c>
      <c r="Q4895" s="19">
        <v>1043.587</v>
      </c>
      <c r="R4895" s="19" t="s">
        <v>43</v>
      </c>
      <c r="S4895" s="62" t="s">
        <v>49</v>
      </c>
    </row>
    <row r="4896" spans="1:19" x14ac:dyDescent="0.25">
      <c r="A4896" s="62" t="s">
        <v>49</v>
      </c>
      <c r="B4896" s="19">
        <v>25400917</v>
      </c>
      <c r="C4896" s="19" t="s">
        <v>7571</v>
      </c>
      <c r="D4896" s="19">
        <v>377308</v>
      </c>
      <c r="E4896" s="19">
        <v>4595714</v>
      </c>
      <c r="F4896" s="19">
        <v>14</v>
      </c>
      <c r="G4896" s="36">
        <v>45628</v>
      </c>
      <c r="H4896" s="19">
        <v>0</v>
      </c>
      <c r="I4896" s="19">
        <v>1</v>
      </c>
      <c r="J4896" s="19">
        <v>0</v>
      </c>
      <c r="L4896" s="19">
        <v>1</v>
      </c>
      <c r="O4896" s="19">
        <v>792033</v>
      </c>
      <c r="P4896" s="229">
        <v>45628.449120370373</v>
      </c>
      <c r="Q4896" s="19">
        <v>792.03300000000002</v>
      </c>
      <c r="R4896" s="19" t="s">
        <v>43</v>
      </c>
      <c r="S4896" s="62" t="s">
        <v>49</v>
      </c>
    </row>
    <row r="4897" spans="1:19" x14ac:dyDescent="0.25">
      <c r="A4897" s="62" t="s">
        <v>49</v>
      </c>
      <c r="B4897" s="19">
        <v>25400917</v>
      </c>
      <c r="C4897" s="19" t="s">
        <v>7571</v>
      </c>
      <c r="D4897" s="19">
        <v>377308</v>
      </c>
      <c r="E4897" s="19">
        <v>4595714</v>
      </c>
      <c r="F4897" s="19">
        <v>15</v>
      </c>
      <c r="G4897" s="36">
        <v>45628</v>
      </c>
      <c r="H4897" s="19">
        <v>0</v>
      </c>
      <c r="I4897" s="19">
        <v>0</v>
      </c>
      <c r="J4897" s="19">
        <v>-3</v>
      </c>
      <c r="K4897" s="19" t="s">
        <v>185</v>
      </c>
      <c r="L4897" s="19">
        <v>1</v>
      </c>
      <c r="O4897" s="19">
        <v>4340</v>
      </c>
      <c r="P4897" s="229">
        <v>45628.449166666665</v>
      </c>
      <c r="Q4897" s="19">
        <v>4.34</v>
      </c>
      <c r="R4897" s="19" t="s">
        <v>43</v>
      </c>
      <c r="S4897" s="62" t="s">
        <v>49</v>
      </c>
    </row>
    <row r="4898" spans="1:19" x14ac:dyDescent="0.25">
      <c r="A4898" s="62" t="s">
        <v>49</v>
      </c>
      <c r="B4898" s="19">
        <v>25400917</v>
      </c>
      <c r="C4898" s="19" t="s">
        <v>7571</v>
      </c>
      <c r="D4898" s="19">
        <v>377308</v>
      </c>
      <c r="E4898" s="19">
        <v>4595714</v>
      </c>
      <c r="F4898" s="19">
        <v>16</v>
      </c>
      <c r="G4898" s="36">
        <v>45628</v>
      </c>
      <c r="H4898" s="19">
        <v>1</v>
      </c>
      <c r="I4898" s="19">
        <v>0</v>
      </c>
      <c r="J4898" s="19">
        <v>0</v>
      </c>
      <c r="L4898" s="19">
        <v>1</v>
      </c>
      <c r="M4898" s="19">
        <v>4010427</v>
      </c>
      <c r="N4898" s="19" t="s">
        <v>215</v>
      </c>
      <c r="O4898" s="19">
        <v>427547</v>
      </c>
      <c r="P4898" s="229">
        <v>45628.45412037037</v>
      </c>
      <c r="Q4898" s="19">
        <v>427.54700000000003</v>
      </c>
      <c r="R4898" s="19" t="s">
        <v>43</v>
      </c>
      <c r="S4898" s="62" t="s">
        <v>49</v>
      </c>
    </row>
    <row r="4899" spans="1:19" x14ac:dyDescent="0.25">
      <c r="A4899" s="62" t="s">
        <v>49</v>
      </c>
      <c r="B4899" s="19">
        <v>25400917</v>
      </c>
      <c r="C4899" s="19" t="s">
        <v>7571</v>
      </c>
      <c r="D4899" s="19">
        <v>377308</v>
      </c>
      <c r="E4899" s="19">
        <v>4595714</v>
      </c>
      <c r="F4899" s="19">
        <v>17</v>
      </c>
      <c r="G4899" s="36">
        <v>45628</v>
      </c>
      <c r="H4899" s="19">
        <v>0</v>
      </c>
      <c r="I4899" s="19">
        <v>0</v>
      </c>
      <c r="J4899" s="19">
        <v>1938</v>
      </c>
      <c r="K4899" s="19" t="s">
        <v>163</v>
      </c>
      <c r="L4899" s="19">
        <v>1</v>
      </c>
      <c r="M4899" s="19">
        <v>4010427</v>
      </c>
      <c r="N4899" s="19" t="s">
        <v>215</v>
      </c>
      <c r="O4899" s="19">
        <v>43923</v>
      </c>
      <c r="P4899" s="229">
        <v>45628.454629629632</v>
      </c>
      <c r="Q4899" s="19">
        <v>43.923000000000002</v>
      </c>
      <c r="R4899" s="19" t="s">
        <v>43</v>
      </c>
      <c r="S4899" s="62" t="s">
        <v>49</v>
      </c>
    </row>
    <row r="4900" spans="1:19" x14ac:dyDescent="0.25">
      <c r="A4900" s="62" t="s">
        <v>49</v>
      </c>
      <c r="B4900" s="19">
        <v>25400917</v>
      </c>
      <c r="C4900" s="19" t="s">
        <v>7571</v>
      </c>
      <c r="D4900" s="19">
        <v>377308</v>
      </c>
      <c r="E4900" s="19">
        <v>4595714</v>
      </c>
      <c r="F4900" s="19">
        <v>18</v>
      </c>
      <c r="G4900" s="36">
        <v>45628</v>
      </c>
      <c r="H4900" s="19">
        <v>0</v>
      </c>
      <c r="I4900" s="19">
        <v>0</v>
      </c>
      <c r="J4900" s="19">
        <v>1932</v>
      </c>
      <c r="K4900" s="19" t="s">
        <v>173</v>
      </c>
      <c r="L4900" s="19">
        <v>1</v>
      </c>
      <c r="O4900" s="19">
        <v>489090</v>
      </c>
      <c r="P4900" s="229">
        <v>45628.460289351853</v>
      </c>
      <c r="Q4900" s="19">
        <v>489.09</v>
      </c>
      <c r="R4900" s="19" t="s">
        <v>43</v>
      </c>
      <c r="S4900" s="62" t="s">
        <v>49</v>
      </c>
    </row>
    <row r="4901" spans="1:19" x14ac:dyDescent="0.25">
      <c r="A4901" s="62" t="s">
        <v>49</v>
      </c>
      <c r="B4901" s="19">
        <v>25400917</v>
      </c>
      <c r="C4901" s="19" t="s">
        <v>7571</v>
      </c>
      <c r="D4901" s="19">
        <v>377308</v>
      </c>
      <c r="E4901" s="19">
        <v>4595714</v>
      </c>
      <c r="F4901" s="19">
        <v>19</v>
      </c>
      <c r="G4901" s="36">
        <v>45628</v>
      </c>
      <c r="H4901" s="19">
        <v>0</v>
      </c>
      <c r="I4901" s="19">
        <v>1</v>
      </c>
      <c r="J4901" s="19">
        <v>0</v>
      </c>
      <c r="L4901" s="19">
        <v>1</v>
      </c>
      <c r="O4901" s="19">
        <v>2265707</v>
      </c>
      <c r="P4901" s="229">
        <v>45628.486516203702</v>
      </c>
      <c r="Q4901" s="19">
        <v>2265.7069999999999</v>
      </c>
      <c r="R4901" s="19" t="s">
        <v>43</v>
      </c>
      <c r="S4901" s="62" t="s">
        <v>49</v>
      </c>
    </row>
    <row r="4902" spans="1:19" x14ac:dyDescent="0.25">
      <c r="A4902" s="62" t="s">
        <v>49</v>
      </c>
      <c r="B4902" s="19">
        <v>25400917</v>
      </c>
      <c r="C4902" s="19" t="s">
        <v>7571</v>
      </c>
      <c r="D4902" s="19">
        <v>377308</v>
      </c>
      <c r="E4902" s="19">
        <v>4595714</v>
      </c>
      <c r="F4902" s="19">
        <v>20</v>
      </c>
      <c r="G4902" s="36">
        <v>45628</v>
      </c>
      <c r="H4902" s="19">
        <v>0</v>
      </c>
      <c r="I4902" s="19">
        <v>0</v>
      </c>
      <c r="J4902" s="19">
        <v>-3</v>
      </c>
      <c r="K4902" s="19" t="s">
        <v>185</v>
      </c>
      <c r="L4902" s="19">
        <v>1</v>
      </c>
      <c r="O4902" s="19">
        <v>4060</v>
      </c>
      <c r="P4902" s="229">
        <v>45628.486562500002</v>
      </c>
      <c r="Q4902" s="19">
        <v>4.0599999999999996</v>
      </c>
      <c r="R4902" s="19" t="s">
        <v>43</v>
      </c>
      <c r="S4902" s="62" t="s">
        <v>49</v>
      </c>
    </row>
    <row r="4903" spans="1:19" x14ac:dyDescent="0.25">
      <c r="A4903" s="62" t="s">
        <v>49</v>
      </c>
      <c r="B4903" s="19">
        <v>25400917</v>
      </c>
      <c r="C4903" s="19" t="s">
        <v>7571</v>
      </c>
      <c r="D4903" s="19">
        <v>377308</v>
      </c>
      <c r="E4903" s="19">
        <v>4595714</v>
      </c>
      <c r="F4903" s="19">
        <v>21</v>
      </c>
      <c r="G4903" s="36">
        <v>45628</v>
      </c>
      <c r="H4903" s="19">
        <v>1</v>
      </c>
      <c r="I4903" s="19">
        <v>0</v>
      </c>
      <c r="J4903" s="19">
        <v>0</v>
      </c>
      <c r="L4903" s="19">
        <v>1</v>
      </c>
      <c r="M4903" s="19">
        <v>4010427</v>
      </c>
      <c r="N4903" s="19" t="s">
        <v>215</v>
      </c>
      <c r="O4903" s="19">
        <v>543926</v>
      </c>
      <c r="P4903" s="229">
        <v>45628.492858796293</v>
      </c>
      <c r="Q4903" s="19">
        <v>543.92600000000004</v>
      </c>
      <c r="R4903" s="19" t="s">
        <v>43</v>
      </c>
      <c r="S4903" s="62" t="s">
        <v>49</v>
      </c>
    </row>
    <row r="4904" spans="1:19" x14ac:dyDescent="0.25">
      <c r="A4904" s="62" t="s">
        <v>49</v>
      </c>
      <c r="B4904" s="19">
        <v>25400917</v>
      </c>
      <c r="C4904" s="19" t="s">
        <v>7571</v>
      </c>
      <c r="D4904" s="19">
        <v>377308</v>
      </c>
      <c r="E4904" s="19">
        <v>4595714</v>
      </c>
      <c r="F4904" s="19">
        <v>22</v>
      </c>
      <c r="G4904" s="36">
        <v>45628</v>
      </c>
      <c r="H4904" s="19">
        <v>0</v>
      </c>
      <c r="I4904" s="19">
        <v>0</v>
      </c>
      <c r="J4904" s="19">
        <v>1938</v>
      </c>
      <c r="K4904" s="19" t="s">
        <v>163</v>
      </c>
      <c r="L4904" s="19">
        <v>1</v>
      </c>
      <c r="M4904" s="19">
        <v>4010427</v>
      </c>
      <c r="N4904" s="19" t="s">
        <v>215</v>
      </c>
      <c r="O4904" s="19">
        <v>321584</v>
      </c>
      <c r="P4904" s="229">
        <v>45628.496574074074</v>
      </c>
      <c r="Q4904" s="19">
        <v>321.584</v>
      </c>
      <c r="R4904" s="19" t="s">
        <v>43</v>
      </c>
      <c r="S4904" s="62" t="s">
        <v>49</v>
      </c>
    </row>
    <row r="4905" spans="1:19" x14ac:dyDescent="0.25">
      <c r="A4905" s="62" t="s">
        <v>49</v>
      </c>
      <c r="B4905" s="19">
        <v>25400917</v>
      </c>
      <c r="C4905" s="19" t="s">
        <v>7571</v>
      </c>
      <c r="D4905" s="19">
        <v>377308</v>
      </c>
      <c r="E4905" s="19">
        <v>4595714</v>
      </c>
      <c r="F4905" s="19">
        <v>23</v>
      </c>
      <c r="G4905" s="36">
        <v>45628</v>
      </c>
      <c r="H4905" s="19">
        <v>0</v>
      </c>
      <c r="I4905" s="19">
        <v>1</v>
      </c>
      <c r="J4905" s="19">
        <v>0</v>
      </c>
      <c r="L4905" s="19">
        <v>1</v>
      </c>
      <c r="O4905" s="19">
        <v>459910</v>
      </c>
      <c r="P4905" s="229">
        <v>45628.501898148148</v>
      </c>
      <c r="Q4905" s="19">
        <v>459.91</v>
      </c>
      <c r="R4905" s="19" t="s">
        <v>43</v>
      </c>
      <c r="S4905" s="62" t="s">
        <v>49</v>
      </c>
    </row>
    <row r="4906" spans="1:19" x14ac:dyDescent="0.25">
      <c r="A4906" s="62" t="s">
        <v>49</v>
      </c>
      <c r="B4906" s="19">
        <v>25400917</v>
      </c>
      <c r="C4906" s="19" t="s">
        <v>7571</v>
      </c>
      <c r="D4906" s="19">
        <v>377308</v>
      </c>
      <c r="E4906" s="19">
        <v>4595714</v>
      </c>
      <c r="F4906" s="19">
        <v>24</v>
      </c>
      <c r="G4906" s="36">
        <v>45628</v>
      </c>
      <c r="H4906" s="19">
        <v>0</v>
      </c>
      <c r="I4906" s="19">
        <v>0</v>
      </c>
      <c r="J4906" s="19">
        <v>1933</v>
      </c>
      <c r="K4906" s="19" t="s">
        <v>167</v>
      </c>
      <c r="L4906" s="19">
        <v>1</v>
      </c>
      <c r="O4906" s="19">
        <v>3905436</v>
      </c>
      <c r="P4906" s="229">
        <v>45628.547094907408</v>
      </c>
      <c r="Q4906" s="19">
        <v>3905.4360000000001</v>
      </c>
      <c r="R4906" s="19" t="s">
        <v>43</v>
      </c>
      <c r="S4906" s="62" t="s">
        <v>49</v>
      </c>
    </row>
    <row r="4907" spans="1:19" x14ac:dyDescent="0.25">
      <c r="A4907" s="62" t="s">
        <v>49</v>
      </c>
      <c r="B4907" s="19">
        <v>25400917</v>
      </c>
      <c r="C4907" s="19" t="s">
        <v>7571</v>
      </c>
      <c r="D4907" s="19">
        <v>377308</v>
      </c>
      <c r="E4907" s="19">
        <v>4595714</v>
      </c>
      <c r="F4907" s="19">
        <v>25</v>
      </c>
      <c r="G4907" s="36">
        <v>45628</v>
      </c>
      <c r="H4907" s="19">
        <v>0</v>
      </c>
      <c r="I4907" s="19">
        <v>1</v>
      </c>
      <c r="J4907" s="19">
        <v>0</v>
      </c>
      <c r="L4907" s="19">
        <v>1</v>
      </c>
      <c r="O4907" s="19">
        <v>39487</v>
      </c>
      <c r="P4907" s="229">
        <v>45628.54755787037</v>
      </c>
      <c r="Q4907" s="19">
        <v>39.487000000000002</v>
      </c>
      <c r="R4907" s="19" t="s">
        <v>43</v>
      </c>
      <c r="S4907" s="62" t="s">
        <v>49</v>
      </c>
    </row>
    <row r="4908" spans="1:19" x14ac:dyDescent="0.25">
      <c r="A4908" s="62" t="s">
        <v>49</v>
      </c>
      <c r="B4908" s="19">
        <v>25400917</v>
      </c>
      <c r="C4908" s="19" t="s">
        <v>7571</v>
      </c>
      <c r="D4908" s="19">
        <v>377308</v>
      </c>
      <c r="E4908" s="19">
        <v>4595714</v>
      </c>
      <c r="F4908" s="19">
        <v>26</v>
      </c>
      <c r="G4908" s="36">
        <v>45628</v>
      </c>
      <c r="H4908" s="19">
        <v>1</v>
      </c>
      <c r="I4908" s="19">
        <v>0</v>
      </c>
      <c r="J4908" s="19">
        <v>0</v>
      </c>
      <c r="L4908" s="19">
        <v>1</v>
      </c>
      <c r="M4908" s="19">
        <v>431941</v>
      </c>
      <c r="N4908" s="19" t="s">
        <v>214</v>
      </c>
      <c r="O4908" s="19">
        <v>1689530</v>
      </c>
      <c r="P4908" s="229">
        <v>45628.567106481481</v>
      </c>
      <c r="Q4908" s="19">
        <v>1689.53</v>
      </c>
      <c r="R4908" s="19" t="s">
        <v>43</v>
      </c>
      <c r="S4908" s="62" t="s">
        <v>49</v>
      </c>
    </row>
    <row r="4909" spans="1:19" x14ac:dyDescent="0.25">
      <c r="A4909" s="62" t="s">
        <v>49</v>
      </c>
      <c r="B4909" s="19">
        <v>25400917</v>
      </c>
      <c r="C4909" s="19" t="s">
        <v>7571</v>
      </c>
      <c r="D4909" s="19">
        <v>377308</v>
      </c>
      <c r="E4909" s="19">
        <v>4595714</v>
      </c>
      <c r="F4909" s="19">
        <v>27</v>
      </c>
      <c r="G4909" s="36">
        <v>45628</v>
      </c>
      <c r="H4909" s="19">
        <v>0</v>
      </c>
      <c r="I4909" s="19">
        <v>0</v>
      </c>
      <c r="J4909" s="19">
        <v>1938</v>
      </c>
      <c r="K4909" s="19" t="s">
        <v>163</v>
      </c>
      <c r="L4909" s="19">
        <v>1</v>
      </c>
      <c r="M4909" s="19">
        <v>431941</v>
      </c>
      <c r="N4909" s="19" t="s">
        <v>214</v>
      </c>
      <c r="O4909" s="19">
        <v>150460</v>
      </c>
      <c r="P4909" s="229">
        <v>45628.568854166668</v>
      </c>
      <c r="Q4909" s="19">
        <v>150.46</v>
      </c>
      <c r="R4909" s="19" t="s">
        <v>43</v>
      </c>
      <c r="S4909" s="62" t="s">
        <v>49</v>
      </c>
    </row>
    <row r="4910" spans="1:19" x14ac:dyDescent="0.25">
      <c r="A4910" s="62" t="s">
        <v>49</v>
      </c>
      <c r="B4910" s="19">
        <v>25400917</v>
      </c>
      <c r="C4910" s="19" t="s">
        <v>7571</v>
      </c>
      <c r="D4910" s="19">
        <v>377308</v>
      </c>
      <c r="E4910" s="19">
        <v>4595714</v>
      </c>
      <c r="F4910" s="19">
        <v>28</v>
      </c>
      <c r="G4910" s="36">
        <v>45628</v>
      </c>
      <c r="H4910" s="19">
        <v>0</v>
      </c>
      <c r="I4910" s="19">
        <v>0</v>
      </c>
      <c r="J4910" s="19">
        <v>1932</v>
      </c>
      <c r="K4910" s="19" t="s">
        <v>173</v>
      </c>
      <c r="L4910" s="19">
        <v>1</v>
      </c>
      <c r="O4910" s="19">
        <v>238173</v>
      </c>
      <c r="P4910" s="229">
        <v>45628.571608796294</v>
      </c>
      <c r="Q4910" s="19">
        <v>238.173</v>
      </c>
      <c r="R4910" s="19" t="s">
        <v>43</v>
      </c>
      <c r="S4910" s="62" t="s">
        <v>49</v>
      </c>
    </row>
    <row r="4911" spans="1:19" x14ac:dyDescent="0.25">
      <c r="A4911" s="62" t="s">
        <v>49</v>
      </c>
      <c r="B4911" s="19">
        <v>25400917</v>
      </c>
      <c r="C4911" s="19" t="s">
        <v>7571</v>
      </c>
      <c r="D4911" s="19">
        <v>377308</v>
      </c>
      <c r="E4911" s="19">
        <v>4595714</v>
      </c>
      <c r="F4911" s="19">
        <v>29</v>
      </c>
      <c r="G4911" s="36">
        <v>45628</v>
      </c>
      <c r="H4911" s="19">
        <v>0</v>
      </c>
      <c r="I4911" s="19">
        <v>1</v>
      </c>
      <c r="J4911" s="19">
        <v>0</v>
      </c>
      <c r="L4911" s="19">
        <v>1</v>
      </c>
      <c r="O4911" s="19">
        <v>700920</v>
      </c>
      <c r="P4911" s="229">
        <v>45628.579722222225</v>
      </c>
      <c r="Q4911" s="19">
        <v>700.92</v>
      </c>
      <c r="R4911" s="19" t="s">
        <v>43</v>
      </c>
      <c r="S4911" s="62" t="s">
        <v>49</v>
      </c>
    </row>
    <row r="4912" spans="1:19" x14ac:dyDescent="0.25">
      <c r="A4912" s="62" t="s">
        <v>49</v>
      </c>
      <c r="B4912" s="19">
        <v>25400917</v>
      </c>
      <c r="C4912" s="19" t="s">
        <v>7571</v>
      </c>
      <c r="D4912" s="19">
        <v>377308</v>
      </c>
      <c r="E4912" s="19">
        <v>4595714</v>
      </c>
      <c r="F4912" s="19">
        <v>30</v>
      </c>
      <c r="G4912" s="36">
        <v>45628</v>
      </c>
      <c r="H4912" s="19">
        <v>0</v>
      </c>
      <c r="I4912" s="19">
        <v>0</v>
      </c>
      <c r="J4912" s="19">
        <v>-3</v>
      </c>
      <c r="K4912" s="19" t="s">
        <v>185</v>
      </c>
      <c r="L4912" s="19">
        <v>1</v>
      </c>
      <c r="O4912" s="19">
        <v>5590</v>
      </c>
      <c r="P4912" s="229">
        <v>45628.579791666663</v>
      </c>
      <c r="Q4912" s="19">
        <v>5.59</v>
      </c>
      <c r="R4912" s="19" t="s">
        <v>43</v>
      </c>
      <c r="S4912" s="62" t="s">
        <v>49</v>
      </c>
    </row>
    <row r="4913" spans="1:19" x14ac:dyDescent="0.25">
      <c r="A4913" s="62" t="s">
        <v>49</v>
      </c>
      <c r="B4913" s="19">
        <v>25400917</v>
      </c>
      <c r="C4913" s="19" t="s">
        <v>7571</v>
      </c>
      <c r="D4913" s="19">
        <v>377308</v>
      </c>
      <c r="E4913" s="19">
        <v>4595714</v>
      </c>
      <c r="F4913" s="19">
        <v>31</v>
      </c>
      <c r="G4913" s="36">
        <v>45628</v>
      </c>
      <c r="H4913" s="19">
        <v>1</v>
      </c>
      <c r="I4913" s="19">
        <v>0</v>
      </c>
      <c r="J4913" s="19">
        <v>0</v>
      </c>
      <c r="L4913" s="19">
        <v>1</v>
      </c>
      <c r="M4913" s="19">
        <v>4010427</v>
      </c>
      <c r="N4913" s="19" t="s">
        <v>215</v>
      </c>
      <c r="O4913" s="19">
        <v>553084</v>
      </c>
      <c r="P4913" s="229">
        <v>45628.586192129631</v>
      </c>
      <c r="Q4913" s="19">
        <v>553.08399999999995</v>
      </c>
      <c r="R4913" s="19" t="s">
        <v>43</v>
      </c>
      <c r="S4913" s="62" t="s">
        <v>49</v>
      </c>
    </row>
    <row r="4914" spans="1:19" x14ac:dyDescent="0.25">
      <c r="A4914" s="62" t="s">
        <v>49</v>
      </c>
      <c r="B4914" s="19">
        <v>25400917</v>
      </c>
      <c r="C4914" s="19" t="s">
        <v>7571</v>
      </c>
      <c r="D4914" s="19">
        <v>377308</v>
      </c>
      <c r="E4914" s="19">
        <v>4595714</v>
      </c>
      <c r="F4914" s="19">
        <v>32</v>
      </c>
      <c r="G4914" s="36">
        <v>45628</v>
      </c>
      <c r="H4914" s="19">
        <v>0</v>
      </c>
      <c r="I4914" s="19">
        <v>0</v>
      </c>
      <c r="J4914" s="19">
        <v>1938</v>
      </c>
      <c r="K4914" s="19" t="s">
        <v>163</v>
      </c>
      <c r="L4914" s="19">
        <v>1</v>
      </c>
      <c r="M4914" s="19">
        <v>4010427</v>
      </c>
      <c r="N4914" s="19" t="s">
        <v>215</v>
      </c>
      <c r="O4914" s="19">
        <v>232856</v>
      </c>
      <c r="P4914" s="229">
        <v>45628.588888888888</v>
      </c>
      <c r="Q4914" s="19">
        <v>232.85599999999999</v>
      </c>
      <c r="R4914" s="19" t="s">
        <v>43</v>
      </c>
      <c r="S4914" s="62" t="s">
        <v>49</v>
      </c>
    </row>
    <row r="4915" spans="1:19" x14ac:dyDescent="0.25">
      <c r="A4915" s="62" t="s">
        <v>49</v>
      </c>
      <c r="B4915" s="19">
        <v>25400917</v>
      </c>
      <c r="C4915" s="19" t="s">
        <v>7571</v>
      </c>
      <c r="D4915" s="19">
        <v>377308</v>
      </c>
      <c r="E4915" s="19">
        <v>4595714</v>
      </c>
      <c r="F4915" s="19">
        <v>33</v>
      </c>
      <c r="G4915" s="36">
        <v>45628</v>
      </c>
      <c r="H4915" s="19">
        <v>0</v>
      </c>
      <c r="I4915" s="19">
        <v>1</v>
      </c>
      <c r="J4915" s="19">
        <v>0</v>
      </c>
      <c r="L4915" s="19">
        <v>1</v>
      </c>
      <c r="O4915" s="19">
        <v>2457760</v>
      </c>
      <c r="P4915" s="229">
        <v>45628.617326388892</v>
      </c>
      <c r="Q4915" s="19">
        <v>2457.7600000000002</v>
      </c>
      <c r="R4915" s="19" t="s">
        <v>43</v>
      </c>
      <c r="S4915" s="62" t="s">
        <v>49</v>
      </c>
    </row>
    <row r="4916" spans="1:19" x14ac:dyDescent="0.25">
      <c r="A4916" s="62" t="s">
        <v>49</v>
      </c>
      <c r="B4916" s="19">
        <v>25400917</v>
      </c>
      <c r="C4916" s="19" t="s">
        <v>7571</v>
      </c>
      <c r="D4916" s="19">
        <v>377308</v>
      </c>
      <c r="E4916" s="19">
        <v>4595714</v>
      </c>
      <c r="F4916" s="19">
        <v>34</v>
      </c>
      <c r="G4916" s="36">
        <v>45628</v>
      </c>
      <c r="H4916" s="19">
        <v>0</v>
      </c>
      <c r="I4916" s="19">
        <v>0</v>
      </c>
      <c r="J4916" s="19">
        <v>-3</v>
      </c>
      <c r="K4916" s="19" t="s">
        <v>185</v>
      </c>
      <c r="L4916" s="19">
        <v>1</v>
      </c>
      <c r="O4916" s="19">
        <v>4187</v>
      </c>
      <c r="P4916" s="229">
        <v>45628.617372685185</v>
      </c>
      <c r="Q4916" s="19">
        <v>4.1870000000000003</v>
      </c>
      <c r="R4916" s="19" t="s">
        <v>43</v>
      </c>
      <c r="S4916" s="62" t="s">
        <v>49</v>
      </c>
    </row>
    <row r="4917" spans="1:19" x14ac:dyDescent="0.25">
      <c r="A4917" s="62" t="s">
        <v>49</v>
      </c>
      <c r="B4917" s="19">
        <v>25400917</v>
      </c>
      <c r="C4917" s="19" t="s">
        <v>7571</v>
      </c>
      <c r="D4917" s="19">
        <v>377308</v>
      </c>
      <c r="E4917" s="19">
        <v>4595714</v>
      </c>
      <c r="F4917" s="19">
        <v>35</v>
      </c>
      <c r="G4917" s="36">
        <v>45628</v>
      </c>
      <c r="H4917" s="19">
        <v>1</v>
      </c>
      <c r="I4917" s="19">
        <v>0</v>
      </c>
      <c r="J4917" s="19">
        <v>0</v>
      </c>
      <c r="L4917" s="19">
        <v>1</v>
      </c>
      <c r="M4917" s="19">
        <v>4010427</v>
      </c>
      <c r="N4917" s="19" t="s">
        <v>215</v>
      </c>
      <c r="O4917" s="19">
        <v>572267</v>
      </c>
      <c r="P4917" s="229">
        <v>45628.62400462963</v>
      </c>
      <c r="Q4917" s="19">
        <v>572.26700000000005</v>
      </c>
      <c r="R4917" s="19" t="s">
        <v>43</v>
      </c>
      <c r="S4917" s="62" t="s">
        <v>49</v>
      </c>
    </row>
    <row r="4918" spans="1:19" x14ac:dyDescent="0.25">
      <c r="A4918" s="62" t="s">
        <v>49</v>
      </c>
      <c r="B4918" s="19">
        <v>25400917</v>
      </c>
      <c r="C4918" s="19" t="s">
        <v>7571</v>
      </c>
      <c r="D4918" s="19">
        <v>377308</v>
      </c>
      <c r="E4918" s="19">
        <v>4595714</v>
      </c>
      <c r="F4918" s="19">
        <v>36</v>
      </c>
      <c r="G4918" s="36">
        <v>45628</v>
      </c>
      <c r="H4918" s="19">
        <v>0</v>
      </c>
      <c r="I4918" s="19">
        <v>0</v>
      </c>
      <c r="J4918" s="19">
        <v>1938</v>
      </c>
      <c r="K4918" s="19" t="s">
        <v>163</v>
      </c>
      <c r="L4918" s="19">
        <v>1</v>
      </c>
      <c r="M4918" s="19">
        <v>4010427</v>
      </c>
      <c r="N4918" s="19" t="s">
        <v>215</v>
      </c>
      <c r="O4918" s="19">
        <v>440176</v>
      </c>
      <c r="P4918" s="229">
        <v>45628.62909722222</v>
      </c>
      <c r="Q4918" s="19">
        <v>440.17599999999999</v>
      </c>
      <c r="R4918" s="19" t="s">
        <v>43</v>
      </c>
      <c r="S4918" s="62" t="s">
        <v>49</v>
      </c>
    </row>
    <row r="4919" spans="1:19" x14ac:dyDescent="0.25">
      <c r="A4919" s="62" t="s">
        <v>49</v>
      </c>
      <c r="B4919" s="19">
        <v>25400917</v>
      </c>
      <c r="C4919" s="19" t="s">
        <v>7571</v>
      </c>
      <c r="D4919" s="19">
        <v>377308</v>
      </c>
      <c r="E4919" s="19">
        <v>4595714</v>
      </c>
      <c r="F4919" s="19">
        <v>37</v>
      </c>
      <c r="G4919" s="36">
        <v>45628</v>
      </c>
      <c r="H4919" s="19">
        <v>0</v>
      </c>
      <c r="I4919" s="19">
        <v>1</v>
      </c>
      <c r="J4919" s="19">
        <v>0</v>
      </c>
      <c r="L4919" s="19">
        <v>1</v>
      </c>
      <c r="O4919" s="19">
        <v>437040</v>
      </c>
      <c r="P4919" s="229">
        <v>45628.634155092594</v>
      </c>
      <c r="Q4919" s="19">
        <v>437.04</v>
      </c>
      <c r="R4919" s="19" t="s">
        <v>43</v>
      </c>
      <c r="S4919" s="62" t="s">
        <v>49</v>
      </c>
    </row>
    <row r="4920" spans="1:19" x14ac:dyDescent="0.25">
      <c r="A4920" s="62" t="s">
        <v>49</v>
      </c>
      <c r="B4920" s="19">
        <v>25400917</v>
      </c>
      <c r="C4920" s="19" t="s">
        <v>7571</v>
      </c>
      <c r="D4920" s="19">
        <v>377308</v>
      </c>
      <c r="E4920" s="19">
        <v>4595714</v>
      </c>
      <c r="F4920" s="19">
        <v>38</v>
      </c>
      <c r="G4920" s="36">
        <v>45628</v>
      </c>
      <c r="H4920" s="19">
        <v>0</v>
      </c>
      <c r="I4920" s="19">
        <v>0</v>
      </c>
      <c r="J4920" s="19">
        <v>1934</v>
      </c>
      <c r="K4920" s="19" t="s">
        <v>160</v>
      </c>
      <c r="L4920" s="19">
        <v>1</v>
      </c>
      <c r="O4920" s="19">
        <v>1035660</v>
      </c>
      <c r="P4920" s="229">
        <v>45628.646145833336</v>
      </c>
      <c r="Q4920" s="19">
        <v>1035.6600000000001</v>
      </c>
      <c r="R4920" s="19" t="s">
        <v>43</v>
      </c>
      <c r="S4920" s="62" t="s">
        <v>49</v>
      </c>
    </row>
    <row r="4921" spans="1:19" x14ac:dyDescent="0.25">
      <c r="A4921" s="62" t="s">
        <v>49</v>
      </c>
      <c r="B4921" s="19">
        <v>25400917</v>
      </c>
      <c r="C4921" s="19" t="s">
        <v>7571</v>
      </c>
      <c r="D4921" s="19">
        <v>377308</v>
      </c>
      <c r="E4921" s="19">
        <v>4595714</v>
      </c>
      <c r="F4921" s="19">
        <v>39</v>
      </c>
      <c r="G4921" s="36">
        <v>45628</v>
      </c>
      <c r="H4921" s="19">
        <v>0</v>
      </c>
      <c r="I4921" s="19">
        <v>1</v>
      </c>
      <c r="J4921" s="19">
        <v>0</v>
      </c>
      <c r="L4921" s="19">
        <v>1</v>
      </c>
      <c r="O4921" s="19">
        <v>1349340</v>
      </c>
      <c r="P4921" s="229">
        <v>45628.661759259259</v>
      </c>
      <c r="Q4921" s="19">
        <v>1349.34</v>
      </c>
      <c r="R4921" s="19" t="s">
        <v>43</v>
      </c>
      <c r="S4921" s="62" t="s">
        <v>49</v>
      </c>
    </row>
    <row r="4922" spans="1:19" x14ac:dyDescent="0.25">
      <c r="A4922" s="62" t="s">
        <v>49</v>
      </c>
      <c r="B4922" s="19">
        <v>25400917</v>
      </c>
      <c r="C4922" s="19" t="s">
        <v>7571</v>
      </c>
      <c r="D4922" s="19">
        <v>377308</v>
      </c>
      <c r="E4922" s="19">
        <v>4595714</v>
      </c>
      <c r="F4922" s="19">
        <v>40</v>
      </c>
      <c r="G4922" s="36">
        <v>45628</v>
      </c>
      <c r="H4922" s="19">
        <v>1</v>
      </c>
      <c r="I4922" s="19">
        <v>0</v>
      </c>
      <c r="J4922" s="19">
        <v>0</v>
      </c>
      <c r="L4922" s="19">
        <v>1</v>
      </c>
      <c r="M4922" s="19">
        <v>431941</v>
      </c>
      <c r="N4922" s="19" t="s">
        <v>214</v>
      </c>
      <c r="O4922" s="19">
        <v>641820</v>
      </c>
      <c r="P4922" s="229">
        <v>45628.669189814813</v>
      </c>
      <c r="Q4922" s="19">
        <v>641.82000000000005</v>
      </c>
      <c r="R4922" s="19" t="s">
        <v>43</v>
      </c>
      <c r="S4922" s="62" t="s">
        <v>49</v>
      </c>
    </row>
    <row r="4923" spans="1:19" x14ac:dyDescent="0.25">
      <c r="A4923" s="62" t="s">
        <v>49</v>
      </c>
      <c r="B4923" s="19">
        <v>25400917</v>
      </c>
      <c r="C4923" s="19" t="s">
        <v>7571</v>
      </c>
      <c r="D4923" s="19">
        <v>377308</v>
      </c>
      <c r="E4923" s="19">
        <v>4595714</v>
      </c>
      <c r="F4923" s="19">
        <v>41</v>
      </c>
      <c r="G4923" s="36">
        <v>45628</v>
      </c>
      <c r="H4923" s="19">
        <v>0</v>
      </c>
      <c r="I4923" s="19">
        <v>0</v>
      </c>
      <c r="J4923" s="19">
        <v>1938</v>
      </c>
      <c r="K4923" s="19" t="s">
        <v>163</v>
      </c>
      <c r="L4923" s="19">
        <v>1</v>
      </c>
      <c r="M4923" s="19">
        <v>431941</v>
      </c>
      <c r="N4923" s="19" t="s">
        <v>214</v>
      </c>
      <c r="O4923" s="19">
        <v>181054</v>
      </c>
      <c r="P4923" s="229">
        <v>45628.671284722222</v>
      </c>
      <c r="Q4923" s="19">
        <v>181.054</v>
      </c>
      <c r="R4923" s="19" t="s">
        <v>43</v>
      </c>
      <c r="S4923" s="62" t="s">
        <v>49</v>
      </c>
    </row>
    <row r="4924" spans="1:19" x14ac:dyDescent="0.25">
      <c r="A4924" s="62" t="s">
        <v>49</v>
      </c>
      <c r="B4924" s="19">
        <v>25400917</v>
      </c>
      <c r="C4924" s="19" t="s">
        <v>7571</v>
      </c>
      <c r="D4924" s="19">
        <v>377308</v>
      </c>
      <c r="E4924" s="19">
        <v>4595714</v>
      </c>
      <c r="F4924" s="19">
        <v>42</v>
      </c>
      <c r="G4924" s="36">
        <v>45628</v>
      </c>
      <c r="H4924" s="19">
        <v>0</v>
      </c>
      <c r="I4924" s="19">
        <v>0</v>
      </c>
      <c r="J4924" s="19">
        <v>1932</v>
      </c>
      <c r="K4924" s="19" t="s">
        <v>173</v>
      </c>
      <c r="L4924" s="19">
        <v>1</v>
      </c>
      <c r="O4924" s="19">
        <v>300690</v>
      </c>
      <c r="P4924" s="229">
        <v>45628.674768518518</v>
      </c>
      <c r="Q4924" s="19">
        <v>300.69</v>
      </c>
      <c r="R4924" s="19" t="s">
        <v>43</v>
      </c>
      <c r="S4924" s="62" t="s">
        <v>49</v>
      </c>
    </row>
    <row r="4925" spans="1:19" x14ac:dyDescent="0.25">
      <c r="A4925" s="62" t="s">
        <v>49</v>
      </c>
      <c r="B4925" s="19">
        <v>25400917</v>
      </c>
      <c r="C4925" s="19" t="s">
        <v>7571</v>
      </c>
      <c r="D4925" s="19">
        <v>377308</v>
      </c>
      <c r="E4925" s="19">
        <v>4595714</v>
      </c>
      <c r="F4925" s="19">
        <v>43</v>
      </c>
      <c r="G4925" s="36">
        <v>45628</v>
      </c>
      <c r="H4925" s="19">
        <v>0</v>
      </c>
      <c r="I4925" s="19">
        <v>1</v>
      </c>
      <c r="J4925" s="19">
        <v>0</v>
      </c>
      <c r="L4925" s="19">
        <v>1</v>
      </c>
      <c r="O4925" s="19">
        <v>689923</v>
      </c>
      <c r="P4925" s="229">
        <v>45628.682743055557</v>
      </c>
      <c r="Q4925" s="19">
        <v>689.923</v>
      </c>
      <c r="R4925" s="19" t="s">
        <v>43</v>
      </c>
      <c r="S4925" s="62" t="s">
        <v>49</v>
      </c>
    </row>
    <row r="4926" spans="1:19" x14ac:dyDescent="0.25">
      <c r="A4926" s="62" t="s">
        <v>49</v>
      </c>
      <c r="B4926" s="19">
        <v>25400917</v>
      </c>
      <c r="C4926" s="19" t="s">
        <v>7571</v>
      </c>
      <c r="D4926" s="19">
        <v>377308</v>
      </c>
      <c r="E4926" s="19">
        <v>4595714</v>
      </c>
      <c r="F4926" s="19">
        <v>44</v>
      </c>
      <c r="G4926" s="36">
        <v>45628</v>
      </c>
      <c r="H4926" s="19">
        <v>0</v>
      </c>
      <c r="I4926" s="19">
        <v>0</v>
      </c>
      <c r="J4926" s="19">
        <v>-3</v>
      </c>
      <c r="K4926" s="19" t="s">
        <v>185</v>
      </c>
      <c r="L4926" s="19">
        <v>1</v>
      </c>
      <c r="O4926" s="19">
        <v>12067</v>
      </c>
      <c r="P4926" s="229">
        <v>45628.682893518519</v>
      </c>
      <c r="Q4926" s="19">
        <v>12.067</v>
      </c>
      <c r="R4926" s="19" t="s">
        <v>43</v>
      </c>
      <c r="S4926" s="62" t="s">
        <v>49</v>
      </c>
    </row>
    <row r="4927" spans="1:19" x14ac:dyDescent="0.25">
      <c r="A4927" s="62" t="s">
        <v>49</v>
      </c>
      <c r="B4927" s="19">
        <v>25400917</v>
      </c>
      <c r="C4927" s="19" t="s">
        <v>7571</v>
      </c>
      <c r="D4927" s="19">
        <v>377308</v>
      </c>
      <c r="E4927" s="19">
        <v>4595714</v>
      </c>
      <c r="F4927" s="19">
        <v>45</v>
      </c>
      <c r="G4927" s="36">
        <v>45628</v>
      </c>
      <c r="H4927" s="19">
        <v>1</v>
      </c>
      <c r="I4927" s="19">
        <v>0</v>
      </c>
      <c r="J4927" s="19">
        <v>0</v>
      </c>
      <c r="L4927" s="19">
        <v>1</v>
      </c>
      <c r="M4927" s="19">
        <v>4010427</v>
      </c>
      <c r="N4927" s="19" t="s">
        <v>215</v>
      </c>
      <c r="O4927" s="19">
        <v>398950</v>
      </c>
      <c r="P4927" s="229">
        <v>45628.6875</v>
      </c>
      <c r="Q4927" s="19">
        <v>398.95</v>
      </c>
      <c r="R4927" s="19" t="s">
        <v>43</v>
      </c>
      <c r="S4927" s="62" t="s">
        <v>49</v>
      </c>
    </row>
    <row r="4928" spans="1:19" x14ac:dyDescent="0.25">
      <c r="A4928" s="62" t="s">
        <v>49</v>
      </c>
      <c r="B4928" s="19">
        <v>25400917</v>
      </c>
      <c r="C4928" s="19" t="s">
        <v>7571</v>
      </c>
      <c r="D4928" s="19">
        <v>377308</v>
      </c>
      <c r="E4928" s="19">
        <v>4595714</v>
      </c>
      <c r="F4928" s="19">
        <v>46</v>
      </c>
      <c r="G4928" s="36">
        <v>45628</v>
      </c>
      <c r="H4928" s="19">
        <v>0</v>
      </c>
      <c r="I4928" s="19">
        <v>0</v>
      </c>
      <c r="J4928" s="19">
        <v>1938</v>
      </c>
      <c r="K4928" s="19" t="s">
        <v>163</v>
      </c>
      <c r="L4928" s="19">
        <v>1</v>
      </c>
      <c r="M4928" s="19">
        <v>4010427</v>
      </c>
      <c r="N4928" s="19" t="s">
        <v>215</v>
      </c>
      <c r="O4928" s="19">
        <v>19766</v>
      </c>
      <c r="P4928" s="229">
        <v>45628.687731481485</v>
      </c>
      <c r="Q4928" s="19">
        <v>19.765999999999998</v>
      </c>
      <c r="R4928" s="19" t="s">
        <v>43</v>
      </c>
      <c r="S4928" s="62" t="s">
        <v>49</v>
      </c>
    </row>
    <row r="4929" spans="1:19" x14ac:dyDescent="0.25">
      <c r="A4929" s="62" t="s">
        <v>49</v>
      </c>
      <c r="B4929" s="19">
        <v>25400917</v>
      </c>
      <c r="C4929" s="19" t="s">
        <v>7571</v>
      </c>
      <c r="D4929" s="19">
        <v>377308</v>
      </c>
      <c r="E4929" s="19">
        <v>4595714</v>
      </c>
      <c r="F4929" s="19">
        <v>47</v>
      </c>
      <c r="G4929" s="36">
        <v>45628</v>
      </c>
      <c r="H4929" s="19">
        <v>0</v>
      </c>
      <c r="I4929" s="19">
        <v>0</v>
      </c>
      <c r="J4929" s="19">
        <v>1932</v>
      </c>
      <c r="K4929" s="19" t="s">
        <v>173</v>
      </c>
      <c r="L4929" s="19">
        <v>1</v>
      </c>
      <c r="O4929" s="19">
        <v>195794</v>
      </c>
      <c r="P4929" s="229">
        <v>45628.69</v>
      </c>
      <c r="Q4929" s="19">
        <v>195.79400000000001</v>
      </c>
      <c r="R4929" s="19" t="s">
        <v>43</v>
      </c>
      <c r="S4929" s="62" t="s">
        <v>49</v>
      </c>
    </row>
    <row r="4930" spans="1:19" x14ac:dyDescent="0.25">
      <c r="A4930" s="62" t="s">
        <v>49</v>
      </c>
      <c r="B4930" s="19">
        <v>25400917</v>
      </c>
      <c r="C4930" s="19" t="s">
        <v>7571</v>
      </c>
      <c r="D4930" s="19">
        <v>377308</v>
      </c>
      <c r="E4930" s="19">
        <v>4595714</v>
      </c>
      <c r="F4930" s="19">
        <v>48</v>
      </c>
      <c r="G4930" s="36">
        <v>45628</v>
      </c>
      <c r="H4930" s="19">
        <v>0</v>
      </c>
      <c r="I4930" s="19">
        <v>1</v>
      </c>
      <c r="J4930" s="19">
        <v>0</v>
      </c>
      <c r="L4930" s="19">
        <v>1</v>
      </c>
      <c r="O4930" s="19">
        <v>1583230</v>
      </c>
      <c r="P4930" s="229">
        <v>45628.708321759259</v>
      </c>
      <c r="Q4930" s="19">
        <v>1583.23</v>
      </c>
      <c r="R4930" s="19" t="s">
        <v>43</v>
      </c>
      <c r="S4930" s="62" t="s">
        <v>49</v>
      </c>
    </row>
    <row r="4931" spans="1:19" x14ac:dyDescent="0.25">
      <c r="A4931" s="62" t="s">
        <v>49</v>
      </c>
      <c r="B4931" s="19">
        <v>25400917</v>
      </c>
      <c r="C4931" s="19" t="s">
        <v>7571</v>
      </c>
      <c r="D4931" s="19">
        <v>377308</v>
      </c>
      <c r="E4931" s="19">
        <v>4595714</v>
      </c>
      <c r="F4931" s="19">
        <v>49</v>
      </c>
      <c r="G4931" s="36">
        <v>45628</v>
      </c>
      <c r="H4931" s="19">
        <v>0</v>
      </c>
      <c r="I4931" s="19">
        <v>0</v>
      </c>
      <c r="J4931" s="19">
        <v>-3</v>
      </c>
      <c r="K4931" s="19" t="s">
        <v>185</v>
      </c>
      <c r="L4931" s="19">
        <v>1</v>
      </c>
      <c r="O4931" s="19">
        <v>6616</v>
      </c>
      <c r="P4931" s="229">
        <v>45628.708402777775</v>
      </c>
      <c r="Q4931" s="19">
        <v>6.6159999999999997</v>
      </c>
      <c r="R4931" s="19" t="s">
        <v>43</v>
      </c>
      <c r="S4931" s="62" t="s">
        <v>49</v>
      </c>
    </row>
    <row r="4932" spans="1:19" x14ac:dyDescent="0.25">
      <c r="A4932" s="62" t="s">
        <v>49</v>
      </c>
      <c r="B4932" s="19">
        <v>25400917</v>
      </c>
      <c r="C4932" s="19" t="s">
        <v>7571</v>
      </c>
      <c r="D4932" s="19">
        <v>377308</v>
      </c>
      <c r="E4932" s="19">
        <v>4595714</v>
      </c>
      <c r="F4932" s="19">
        <v>50</v>
      </c>
      <c r="G4932" s="36">
        <v>45628</v>
      </c>
      <c r="H4932" s="19">
        <v>1</v>
      </c>
      <c r="I4932" s="19">
        <v>0</v>
      </c>
      <c r="J4932" s="19">
        <v>0</v>
      </c>
      <c r="L4932" s="19">
        <v>1</v>
      </c>
      <c r="M4932" s="19">
        <v>4010427</v>
      </c>
      <c r="N4932" s="19" t="s">
        <v>215</v>
      </c>
      <c r="O4932" s="19">
        <v>342954</v>
      </c>
      <c r="P4932" s="229">
        <v>45628.712372685186</v>
      </c>
      <c r="Q4932" s="19">
        <v>342.95400000000001</v>
      </c>
      <c r="R4932" s="19" t="s">
        <v>43</v>
      </c>
      <c r="S4932" s="62" t="s">
        <v>49</v>
      </c>
    </row>
    <row r="4933" spans="1:19" x14ac:dyDescent="0.25">
      <c r="A4933" s="62" t="s">
        <v>49</v>
      </c>
      <c r="B4933" s="19">
        <v>25400917</v>
      </c>
      <c r="C4933" s="19" t="s">
        <v>7571</v>
      </c>
      <c r="D4933" s="19">
        <v>377308</v>
      </c>
      <c r="E4933" s="19">
        <v>4595714</v>
      </c>
      <c r="F4933" s="19">
        <v>51</v>
      </c>
      <c r="G4933" s="36">
        <v>45628</v>
      </c>
      <c r="H4933" s="19">
        <v>0</v>
      </c>
      <c r="I4933" s="19">
        <v>0</v>
      </c>
      <c r="J4933" s="19">
        <v>1938</v>
      </c>
      <c r="K4933" s="19" t="s">
        <v>163</v>
      </c>
      <c r="L4933" s="19">
        <v>1</v>
      </c>
      <c r="M4933" s="19">
        <v>4010427</v>
      </c>
      <c r="N4933" s="19" t="s">
        <v>215</v>
      </c>
      <c r="O4933" s="19">
        <v>145156</v>
      </c>
      <c r="P4933" s="229">
        <v>45628.714050925926</v>
      </c>
      <c r="Q4933" s="19">
        <v>145.15600000000001</v>
      </c>
      <c r="R4933" s="19" t="s">
        <v>43</v>
      </c>
      <c r="S4933" s="62" t="s">
        <v>49</v>
      </c>
    </row>
    <row r="4934" spans="1:19" x14ac:dyDescent="0.25">
      <c r="A4934" s="62" t="s">
        <v>49</v>
      </c>
      <c r="B4934" s="19">
        <v>25400917</v>
      </c>
      <c r="C4934" s="19" t="s">
        <v>7571</v>
      </c>
      <c r="D4934" s="19">
        <v>377308</v>
      </c>
      <c r="E4934" s="19">
        <v>4595714</v>
      </c>
      <c r="F4934" s="19">
        <v>52</v>
      </c>
      <c r="G4934" s="36">
        <v>45628</v>
      </c>
      <c r="H4934" s="19">
        <v>0</v>
      </c>
      <c r="I4934" s="19">
        <v>1</v>
      </c>
      <c r="J4934" s="19">
        <v>0</v>
      </c>
      <c r="L4934" s="19">
        <v>1</v>
      </c>
      <c r="O4934" s="19">
        <v>7244</v>
      </c>
      <c r="P4934" s="229">
        <v>45628.714131944442</v>
      </c>
      <c r="Q4934" s="19">
        <v>7.2439999999999998</v>
      </c>
      <c r="R4934" s="19" t="s">
        <v>43</v>
      </c>
      <c r="S4934" s="62" t="s">
        <v>49</v>
      </c>
    </row>
    <row r="4935" spans="1:19" x14ac:dyDescent="0.25">
      <c r="A4935" s="62" t="s">
        <v>49</v>
      </c>
      <c r="B4935" s="19">
        <v>25400917</v>
      </c>
      <c r="C4935" s="19" t="s">
        <v>7571</v>
      </c>
      <c r="D4935" s="19">
        <v>377308</v>
      </c>
      <c r="E4935" s="19">
        <v>4595714</v>
      </c>
      <c r="F4935" s="19">
        <v>53</v>
      </c>
      <c r="G4935" s="36">
        <v>45628</v>
      </c>
      <c r="H4935" s="19">
        <v>0</v>
      </c>
      <c r="I4935" s="19">
        <v>0</v>
      </c>
      <c r="J4935" s="19">
        <v>0</v>
      </c>
      <c r="L4935" s="19">
        <v>2</v>
      </c>
      <c r="O4935" s="19">
        <v>0</v>
      </c>
      <c r="P4935" s="229">
        <v>45628.714131944442</v>
      </c>
      <c r="Q4935" s="19">
        <v>0</v>
      </c>
      <c r="R4935" s="19" t="s">
        <v>43</v>
      </c>
      <c r="S4935" s="62" t="s">
        <v>49</v>
      </c>
    </row>
    <row r="4936" spans="1:19" x14ac:dyDescent="0.25">
      <c r="A4936" s="62" t="s">
        <v>49</v>
      </c>
      <c r="B4936" s="19">
        <v>25400917</v>
      </c>
      <c r="C4936" s="19" t="s">
        <v>7571</v>
      </c>
      <c r="D4936" s="19">
        <v>377308</v>
      </c>
      <c r="E4936" s="19">
        <v>4595714</v>
      </c>
      <c r="F4936" s="19">
        <v>1</v>
      </c>
      <c r="G4936" s="36">
        <v>45629</v>
      </c>
      <c r="H4936" s="19">
        <v>0</v>
      </c>
      <c r="I4936" s="19">
        <v>0</v>
      </c>
      <c r="J4936" s="19">
        <v>0</v>
      </c>
      <c r="L4936" s="19">
        <v>0</v>
      </c>
      <c r="O4936" s="19">
        <v>4</v>
      </c>
      <c r="P4936" s="229">
        <v>45629.412731481483</v>
      </c>
      <c r="Q4936" s="19">
        <v>4.0000000000000001E-3</v>
      </c>
      <c r="R4936" s="19" t="s">
        <v>43</v>
      </c>
      <c r="S4936" s="62" t="s">
        <v>49</v>
      </c>
    </row>
    <row r="4937" spans="1:19" x14ac:dyDescent="0.25">
      <c r="A4937" s="62" t="s">
        <v>49</v>
      </c>
      <c r="B4937" s="19">
        <v>25400917</v>
      </c>
      <c r="C4937" s="19" t="s">
        <v>7571</v>
      </c>
      <c r="D4937" s="19">
        <v>377308</v>
      </c>
      <c r="E4937" s="19">
        <v>4595714</v>
      </c>
      <c r="F4937" s="19">
        <v>2</v>
      </c>
      <c r="G4937" s="36">
        <v>45629</v>
      </c>
      <c r="H4937" s="19">
        <v>0</v>
      </c>
      <c r="I4937" s="19">
        <v>0</v>
      </c>
      <c r="J4937" s="19">
        <v>0</v>
      </c>
      <c r="L4937" s="19">
        <v>1</v>
      </c>
      <c r="O4937" s="19">
        <v>2666</v>
      </c>
      <c r="P4937" s="229">
        <v>45629.412766203706</v>
      </c>
      <c r="Q4937" s="19">
        <v>2.6659999999999999</v>
      </c>
      <c r="R4937" s="19" t="s">
        <v>43</v>
      </c>
      <c r="S4937" s="62" t="s">
        <v>49</v>
      </c>
    </row>
    <row r="4938" spans="1:19" x14ac:dyDescent="0.25">
      <c r="A4938" s="62" t="s">
        <v>49</v>
      </c>
      <c r="B4938" s="19">
        <v>25400917</v>
      </c>
      <c r="C4938" s="19" t="s">
        <v>7571</v>
      </c>
      <c r="D4938" s="19">
        <v>377308</v>
      </c>
      <c r="E4938" s="19">
        <v>4595714</v>
      </c>
      <c r="F4938" s="19">
        <v>3</v>
      </c>
      <c r="G4938" s="36">
        <v>45629</v>
      </c>
      <c r="H4938" s="19">
        <v>0</v>
      </c>
      <c r="I4938" s="19">
        <v>1</v>
      </c>
      <c r="J4938" s="19">
        <v>0</v>
      </c>
      <c r="L4938" s="19">
        <v>1</v>
      </c>
      <c r="O4938" s="19">
        <v>1748250</v>
      </c>
      <c r="P4938" s="229">
        <v>45629.432997685188</v>
      </c>
      <c r="Q4938" s="19">
        <v>1748.25</v>
      </c>
      <c r="R4938" s="19" t="s">
        <v>43</v>
      </c>
      <c r="S4938" s="62" t="s">
        <v>49</v>
      </c>
    </row>
    <row r="4939" spans="1:19" x14ac:dyDescent="0.25">
      <c r="A4939" s="62" t="s">
        <v>49</v>
      </c>
      <c r="B4939" s="19">
        <v>25400917</v>
      </c>
      <c r="C4939" s="19" t="s">
        <v>7571</v>
      </c>
      <c r="D4939" s="19">
        <v>377308</v>
      </c>
      <c r="E4939" s="19">
        <v>4595714</v>
      </c>
      <c r="F4939" s="19">
        <v>4</v>
      </c>
      <c r="G4939" s="36">
        <v>45629</v>
      </c>
      <c r="H4939" s="19">
        <v>0</v>
      </c>
      <c r="I4939" s="19">
        <v>0</v>
      </c>
      <c r="J4939" s="19">
        <v>-3</v>
      </c>
      <c r="K4939" s="19" t="s">
        <v>185</v>
      </c>
      <c r="L4939" s="19">
        <v>1</v>
      </c>
      <c r="O4939" s="19">
        <v>5184</v>
      </c>
      <c r="P4939" s="229">
        <v>45629.433055555557</v>
      </c>
      <c r="Q4939" s="19">
        <v>5.1840000000000002</v>
      </c>
      <c r="R4939" s="19" t="s">
        <v>43</v>
      </c>
      <c r="S4939" s="62" t="s">
        <v>49</v>
      </c>
    </row>
    <row r="4940" spans="1:19" x14ac:dyDescent="0.25">
      <c r="A4940" s="62" t="s">
        <v>49</v>
      </c>
      <c r="B4940" s="19">
        <v>25400917</v>
      </c>
      <c r="C4940" s="19" t="s">
        <v>7571</v>
      </c>
      <c r="D4940" s="19">
        <v>377308</v>
      </c>
      <c r="E4940" s="19">
        <v>4595714</v>
      </c>
      <c r="F4940" s="19">
        <v>5</v>
      </c>
      <c r="G4940" s="36">
        <v>45629</v>
      </c>
      <c r="H4940" s="19">
        <v>1</v>
      </c>
      <c r="I4940" s="19">
        <v>0</v>
      </c>
      <c r="J4940" s="19">
        <v>0</v>
      </c>
      <c r="L4940" s="19">
        <v>1</v>
      </c>
      <c r="M4940" s="19">
        <v>4010427</v>
      </c>
      <c r="N4940" s="19" t="s">
        <v>215</v>
      </c>
      <c r="O4940" s="19">
        <v>432040</v>
      </c>
      <c r="P4940" s="229">
        <v>45629.438055555554</v>
      </c>
      <c r="Q4940" s="19">
        <v>432.04</v>
      </c>
      <c r="R4940" s="19" t="s">
        <v>43</v>
      </c>
      <c r="S4940" s="62" t="s">
        <v>49</v>
      </c>
    </row>
    <row r="4941" spans="1:19" x14ac:dyDescent="0.25">
      <c r="A4941" s="62" t="s">
        <v>49</v>
      </c>
      <c r="B4941" s="19">
        <v>25400917</v>
      </c>
      <c r="C4941" s="19" t="s">
        <v>7571</v>
      </c>
      <c r="D4941" s="19">
        <v>377308</v>
      </c>
      <c r="E4941" s="19">
        <v>4595714</v>
      </c>
      <c r="F4941" s="19">
        <v>6</v>
      </c>
      <c r="G4941" s="36">
        <v>45629</v>
      </c>
      <c r="H4941" s="19">
        <v>0</v>
      </c>
      <c r="I4941" s="19">
        <v>0</v>
      </c>
      <c r="J4941" s="19">
        <v>1938</v>
      </c>
      <c r="K4941" s="19" t="s">
        <v>163</v>
      </c>
      <c r="L4941" s="19">
        <v>1</v>
      </c>
      <c r="M4941" s="19">
        <v>4010427</v>
      </c>
      <c r="N4941" s="19" t="s">
        <v>215</v>
      </c>
      <c r="O4941" s="19">
        <v>105456</v>
      </c>
      <c r="P4941" s="229">
        <v>45629.439282407409</v>
      </c>
      <c r="Q4941" s="19">
        <v>105.456</v>
      </c>
      <c r="R4941" s="19" t="s">
        <v>43</v>
      </c>
      <c r="S4941" s="62" t="s">
        <v>49</v>
      </c>
    </row>
    <row r="4942" spans="1:19" x14ac:dyDescent="0.25">
      <c r="A4942" s="62" t="s">
        <v>49</v>
      </c>
      <c r="B4942" s="19">
        <v>25400917</v>
      </c>
      <c r="C4942" s="19" t="s">
        <v>7571</v>
      </c>
      <c r="D4942" s="19">
        <v>377308</v>
      </c>
      <c r="E4942" s="19">
        <v>4595714</v>
      </c>
      <c r="F4942" s="19">
        <v>7</v>
      </c>
      <c r="G4942" s="36">
        <v>45629</v>
      </c>
      <c r="H4942" s="19">
        <v>0</v>
      </c>
      <c r="I4942" s="19">
        <v>1</v>
      </c>
      <c r="J4942" s="19">
        <v>0</v>
      </c>
      <c r="L4942" s="19">
        <v>1</v>
      </c>
      <c r="O4942" s="19">
        <v>758057</v>
      </c>
      <c r="P4942" s="229">
        <v>45629.448055555556</v>
      </c>
      <c r="Q4942" s="19">
        <v>758.05700000000002</v>
      </c>
      <c r="R4942" s="19" t="s">
        <v>43</v>
      </c>
      <c r="S4942" s="62" t="s">
        <v>49</v>
      </c>
    </row>
    <row r="4943" spans="1:19" x14ac:dyDescent="0.25">
      <c r="A4943" s="62" t="s">
        <v>49</v>
      </c>
      <c r="B4943" s="19">
        <v>25400917</v>
      </c>
      <c r="C4943" s="19" t="s">
        <v>7571</v>
      </c>
      <c r="D4943" s="19">
        <v>377308</v>
      </c>
      <c r="E4943" s="19">
        <v>4595714</v>
      </c>
      <c r="F4943" s="19">
        <v>8</v>
      </c>
      <c r="G4943" s="36">
        <v>45629</v>
      </c>
      <c r="H4943" s="19">
        <v>0</v>
      </c>
      <c r="I4943" s="19">
        <v>0</v>
      </c>
      <c r="J4943" s="19">
        <v>1934</v>
      </c>
      <c r="K4943" s="19" t="s">
        <v>160</v>
      </c>
      <c r="L4943" s="19">
        <v>1</v>
      </c>
      <c r="O4943" s="19">
        <v>772853</v>
      </c>
      <c r="P4943" s="229">
        <v>45629.457002314812</v>
      </c>
      <c r="Q4943" s="19">
        <v>772.85299999999995</v>
      </c>
      <c r="R4943" s="19" t="s">
        <v>43</v>
      </c>
      <c r="S4943" s="62" t="s">
        <v>49</v>
      </c>
    </row>
    <row r="4944" spans="1:19" x14ac:dyDescent="0.25">
      <c r="A4944" s="62" t="s">
        <v>49</v>
      </c>
      <c r="B4944" s="19">
        <v>25400917</v>
      </c>
      <c r="C4944" s="19" t="s">
        <v>7571</v>
      </c>
      <c r="D4944" s="19">
        <v>377308</v>
      </c>
      <c r="E4944" s="19">
        <v>4595714</v>
      </c>
      <c r="F4944" s="19">
        <v>9</v>
      </c>
      <c r="G4944" s="36">
        <v>45629</v>
      </c>
      <c r="H4944" s="19">
        <v>0</v>
      </c>
      <c r="I4944" s="19">
        <v>1</v>
      </c>
      <c r="J4944" s="19">
        <v>0</v>
      </c>
      <c r="L4944" s="19">
        <v>1</v>
      </c>
      <c r="O4944" s="19">
        <v>928747</v>
      </c>
      <c r="P4944" s="229">
        <v>45629.46775462963</v>
      </c>
      <c r="Q4944" s="19">
        <v>928.74699999999996</v>
      </c>
      <c r="R4944" s="19" t="s">
        <v>43</v>
      </c>
      <c r="S4944" s="62" t="s">
        <v>49</v>
      </c>
    </row>
    <row r="4945" spans="1:19" x14ac:dyDescent="0.25">
      <c r="A4945" s="62" t="s">
        <v>49</v>
      </c>
      <c r="B4945" s="19">
        <v>25400917</v>
      </c>
      <c r="C4945" s="19" t="s">
        <v>7571</v>
      </c>
      <c r="D4945" s="19">
        <v>377308</v>
      </c>
      <c r="E4945" s="19">
        <v>4595714</v>
      </c>
      <c r="F4945" s="19">
        <v>10</v>
      </c>
      <c r="G4945" s="36">
        <v>45629</v>
      </c>
      <c r="H4945" s="19">
        <v>0</v>
      </c>
      <c r="I4945" s="19">
        <v>0</v>
      </c>
      <c r="J4945" s="19">
        <v>-3</v>
      </c>
      <c r="K4945" s="19" t="s">
        <v>185</v>
      </c>
      <c r="L4945" s="19">
        <v>1</v>
      </c>
      <c r="O4945" s="19">
        <v>8937</v>
      </c>
      <c r="P4945" s="229">
        <v>45629.467847222222</v>
      </c>
      <c r="Q4945" s="19">
        <v>8.9369999999999994</v>
      </c>
      <c r="R4945" s="19" t="s">
        <v>43</v>
      </c>
      <c r="S4945" s="62" t="s">
        <v>49</v>
      </c>
    </row>
    <row r="4946" spans="1:19" x14ac:dyDescent="0.25">
      <c r="A4946" s="62" t="s">
        <v>49</v>
      </c>
      <c r="B4946" s="19">
        <v>25400917</v>
      </c>
      <c r="C4946" s="19" t="s">
        <v>7571</v>
      </c>
      <c r="D4946" s="19">
        <v>377308</v>
      </c>
      <c r="E4946" s="19">
        <v>4595714</v>
      </c>
      <c r="F4946" s="19">
        <v>11</v>
      </c>
      <c r="G4946" s="36">
        <v>45629</v>
      </c>
      <c r="H4946" s="19">
        <v>1</v>
      </c>
      <c r="I4946" s="19">
        <v>0</v>
      </c>
      <c r="J4946" s="19">
        <v>0</v>
      </c>
      <c r="L4946" s="19">
        <v>1</v>
      </c>
      <c r="M4946" s="19">
        <v>4010427</v>
      </c>
      <c r="N4946" s="19" t="s">
        <v>215</v>
      </c>
      <c r="O4946" s="19">
        <v>725800</v>
      </c>
      <c r="P4946" s="229">
        <v>45629.47625</v>
      </c>
      <c r="Q4946" s="19">
        <v>725.8</v>
      </c>
      <c r="R4946" s="19" t="s">
        <v>43</v>
      </c>
      <c r="S4946" s="62" t="s">
        <v>49</v>
      </c>
    </row>
    <row r="4947" spans="1:19" x14ac:dyDescent="0.25">
      <c r="A4947" s="62" t="s">
        <v>49</v>
      </c>
      <c r="B4947" s="19">
        <v>25400917</v>
      </c>
      <c r="C4947" s="19" t="s">
        <v>7571</v>
      </c>
      <c r="D4947" s="19">
        <v>377308</v>
      </c>
      <c r="E4947" s="19">
        <v>4595714</v>
      </c>
      <c r="F4947" s="19">
        <v>12</v>
      </c>
      <c r="G4947" s="36">
        <v>45629</v>
      </c>
      <c r="H4947" s="19">
        <v>0</v>
      </c>
      <c r="I4947" s="19">
        <v>0</v>
      </c>
      <c r="J4947" s="19">
        <v>1938</v>
      </c>
      <c r="K4947" s="19" t="s">
        <v>163</v>
      </c>
      <c r="L4947" s="19">
        <v>1</v>
      </c>
      <c r="M4947" s="19">
        <v>4010427</v>
      </c>
      <c r="N4947" s="19" t="s">
        <v>215</v>
      </c>
      <c r="O4947" s="19">
        <v>372903</v>
      </c>
      <c r="P4947" s="229">
        <v>45629.480567129627</v>
      </c>
      <c r="Q4947" s="19">
        <v>372.90300000000002</v>
      </c>
      <c r="R4947" s="19" t="s">
        <v>43</v>
      </c>
      <c r="S4947" s="62" t="s">
        <v>49</v>
      </c>
    </row>
    <row r="4948" spans="1:19" x14ac:dyDescent="0.25">
      <c r="A4948" s="62" t="s">
        <v>49</v>
      </c>
      <c r="B4948" s="19">
        <v>25400917</v>
      </c>
      <c r="C4948" s="19" t="s">
        <v>7571</v>
      </c>
      <c r="D4948" s="19">
        <v>377308</v>
      </c>
      <c r="E4948" s="19">
        <v>4595714</v>
      </c>
      <c r="F4948" s="19">
        <v>13</v>
      </c>
      <c r="G4948" s="36">
        <v>45629</v>
      </c>
      <c r="H4948" s="19">
        <v>0</v>
      </c>
      <c r="I4948" s="19">
        <v>1</v>
      </c>
      <c r="J4948" s="19">
        <v>0</v>
      </c>
      <c r="L4948" s="19">
        <v>1</v>
      </c>
      <c r="O4948" s="19">
        <v>1764443</v>
      </c>
      <c r="P4948" s="229">
        <v>45629.50099537037</v>
      </c>
      <c r="Q4948" s="19">
        <v>1764.443</v>
      </c>
      <c r="R4948" s="19" t="s">
        <v>43</v>
      </c>
      <c r="S4948" s="62" t="s">
        <v>49</v>
      </c>
    </row>
    <row r="4949" spans="1:19" x14ac:dyDescent="0.25">
      <c r="A4949" s="62" t="s">
        <v>49</v>
      </c>
      <c r="B4949" s="19">
        <v>25400917</v>
      </c>
      <c r="C4949" s="19" t="s">
        <v>7571</v>
      </c>
      <c r="D4949" s="19">
        <v>377308</v>
      </c>
      <c r="E4949" s="19">
        <v>4595714</v>
      </c>
      <c r="F4949" s="19">
        <v>14</v>
      </c>
      <c r="G4949" s="36">
        <v>45629</v>
      </c>
      <c r="H4949" s="19">
        <v>0</v>
      </c>
      <c r="I4949" s="19">
        <v>0</v>
      </c>
      <c r="J4949" s="19">
        <v>1936</v>
      </c>
      <c r="K4949" s="19" t="s">
        <v>164</v>
      </c>
      <c r="L4949" s="19">
        <v>1</v>
      </c>
      <c r="O4949" s="19">
        <v>2014</v>
      </c>
      <c r="P4949" s="229">
        <v>45629.501018518517</v>
      </c>
      <c r="Q4949" s="19">
        <v>2.0139999999999998</v>
      </c>
      <c r="R4949" s="19" t="s">
        <v>43</v>
      </c>
      <c r="S4949" s="62" t="s">
        <v>49</v>
      </c>
    </row>
    <row r="4950" spans="1:19" x14ac:dyDescent="0.25">
      <c r="A4950" s="62" t="s">
        <v>49</v>
      </c>
      <c r="B4950" s="19">
        <v>25400917</v>
      </c>
      <c r="C4950" s="19" t="s">
        <v>7571</v>
      </c>
      <c r="D4950" s="19">
        <v>377308</v>
      </c>
      <c r="E4950" s="19">
        <v>4595714</v>
      </c>
      <c r="F4950" s="19">
        <v>15</v>
      </c>
      <c r="G4950" s="36">
        <v>45629</v>
      </c>
      <c r="H4950" s="19">
        <v>0</v>
      </c>
      <c r="I4950" s="19">
        <v>0</v>
      </c>
      <c r="J4950" s="19">
        <v>1933</v>
      </c>
      <c r="K4950" s="19" t="s">
        <v>167</v>
      </c>
      <c r="L4950" s="19">
        <v>1</v>
      </c>
      <c r="O4950" s="19">
        <v>3777780</v>
      </c>
      <c r="P4950" s="229">
        <v>45629.544733796298</v>
      </c>
      <c r="Q4950" s="19">
        <v>3777.78</v>
      </c>
      <c r="R4950" s="19" t="s">
        <v>43</v>
      </c>
      <c r="S4950" s="62" t="s">
        <v>49</v>
      </c>
    </row>
    <row r="4951" spans="1:19" x14ac:dyDescent="0.25">
      <c r="A4951" s="62" t="s">
        <v>49</v>
      </c>
      <c r="B4951" s="19">
        <v>25400917</v>
      </c>
      <c r="C4951" s="19" t="s">
        <v>7571</v>
      </c>
      <c r="D4951" s="19">
        <v>377308</v>
      </c>
      <c r="E4951" s="19">
        <v>4595714</v>
      </c>
      <c r="F4951" s="19">
        <v>16</v>
      </c>
      <c r="G4951" s="36">
        <v>45629</v>
      </c>
      <c r="H4951" s="19">
        <v>0</v>
      </c>
      <c r="I4951" s="19">
        <v>1</v>
      </c>
      <c r="J4951" s="19">
        <v>0</v>
      </c>
      <c r="L4951" s="19">
        <v>1</v>
      </c>
      <c r="O4951" s="19">
        <v>304900</v>
      </c>
      <c r="P4951" s="229">
        <v>45629.548263888886</v>
      </c>
      <c r="Q4951" s="19">
        <v>304.89999999999998</v>
      </c>
      <c r="R4951" s="19" t="s">
        <v>43</v>
      </c>
      <c r="S4951" s="62" t="s">
        <v>49</v>
      </c>
    </row>
    <row r="4952" spans="1:19" x14ac:dyDescent="0.25">
      <c r="A4952" s="62" t="s">
        <v>49</v>
      </c>
      <c r="B4952" s="19">
        <v>25400917</v>
      </c>
      <c r="C4952" s="19" t="s">
        <v>7571</v>
      </c>
      <c r="D4952" s="19">
        <v>377308</v>
      </c>
      <c r="E4952" s="19">
        <v>4595714</v>
      </c>
      <c r="F4952" s="19">
        <v>17</v>
      </c>
      <c r="G4952" s="36">
        <v>45629</v>
      </c>
      <c r="H4952" s="19">
        <v>0</v>
      </c>
      <c r="I4952" s="19">
        <v>0</v>
      </c>
      <c r="J4952" s="19">
        <v>-3</v>
      </c>
      <c r="K4952" s="19" t="s">
        <v>185</v>
      </c>
      <c r="L4952" s="19">
        <v>1</v>
      </c>
      <c r="O4952" s="19">
        <v>11033</v>
      </c>
      <c r="P4952" s="229">
        <v>45629.548391203702</v>
      </c>
      <c r="Q4952" s="19">
        <v>11.032999999999999</v>
      </c>
      <c r="R4952" s="19" t="s">
        <v>43</v>
      </c>
      <c r="S4952" s="62" t="s">
        <v>49</v>
      </c>
    </row>
    <row r="4953" spans="1:19" x14ac:dyDescent="0.25">
      <c r="A4953" s="62" t="s">
        <v>49</v>
      </c>
      <c r="B4953" s="19">
        <v>25400917</v>
      </c>
      <c r="C4953" s="19" t="s">
        <v>7571</v>
      </c>
      <c r="D4953" s="19">
        <v>377308</v>
      </c>
      <c r="E4953" s="19">
        <v>4595714</v>
      </c>
      <c r="F4953" s="19">
        <v>18</v>
      </c>
      <c r="G4953" s="36">
        <v>45629</v>
      </c>
      <c r="H4953" s="19">
        <v>1</v>
      </c>
      <c r="I4953" s="19">
        <v>0</v>
      </c>
      <c r="J4953" s="19">
        <v>0</v>
      </c>
      <c r="L4953" s="19">
        <v>1</v>
      </c>
      <c r="M4953" s="19">
        <v>4010427</v>
      </c>
      <c r="N4953" s="19" t="s">
        <v>215</v>
      </c>
      <c r="O4953" s="19">
        <v>172347</v>
      </c>
      <c r="P4953" s="229">
        <v>45629.550393518519</v>
      </c>
      <c r="Q4953" s="19">
        <v>172.34700000000001</v>
      </c>
      <c r="R4953" s="19" t="s">
        <v>43</v>
      </c>
      <c r="S4953" s="62" t="s">
        <v>49</v>
      </c>
    </row>
    <row r="4954" spans="1:19" x14ac:dyDescent="0.25">
      <c r="A4954" s="62" t="s">
        <v>49</v>
      </c>
      <c r="B4954" s="19">
        <v>25400917</v>
      </c>
      <c r="C4954" s="19" t="s">
        <v>7571</v>
      </c>
      <c r="D4954" s="19">
        <v>377308</v>
      </c>
      <c r="E4954" s="19">
        <v>4595714</v>
      </c>
      <c r="F4954" s="19">
        <v>19</v>
      </c>
      <c r="G4954" s="36">
        <v>45629</v>
      </c>
      <c r="H4954" s="19">
        <v>0</v>
      </c>
      <c r="I4954" s="19">
        <v>0</v>
      </c>
      <c r="J4954" s="19">
        <v>1938</v>
      </c>
      <c r="K4954" s="19" t="s">
        <v>163</v>
      </c>
      <c r="L4954" s="19">
        <v>1</v>
      </c>
      <c r="M4954" s="19">
        <v>4010427</v>
      </c>
      <c r="N4954" s="19" t="s">
        <v>215</v>
      </c>
      <c r="O4954" s="19">
        <v>375246</v>
      </c>
      <c r="P4954" s="229">
        <v>45629.5547337963</v>
      </c>
      <c r="Q4954" s="19">
        <v>375.24599999999998</v>
      </c>
      <c r="R4954" s="19" t="s">
        <v>43</v>
      </c>
      <c r="S4954" s="62" t="s">
        <v>49</v>
      </c>
    </row>
    <row r="4955" spans="1:19" x14ac:dyDescent="0.25">
      <c r="A4955" s="62" t="s">
        <v>49</v>
      </c>
      <c r="B4955" s="19">
        <v>25400917</v>
      </c>
      <c r="C4955" s="19" t="s">
        <v>7571</v>
      </c>
      <c r="D4955" s="19">
        <v>377308</v>
      </c>
      <c r="E4955" s="19">
        <v>4595714</v>
      </c>
      <c r="F4955" s="19">
        <v>20</v>
      </c>
      <c r="G4955" s="36">
        <v>45629</v>
      </c>
      <c r="H4955" s="19">
        <v>0</v>
      </c>
      <c r="I4955" s="19">
        <v>1</v>
      </c>
      <c r="J4955" s="19">
        <v>0</v>
      </c>
      <c r="L4955" s="19">
        <v>1</v>
      </c>
      <c r="O4955" s="19">
        <v>1203517</v>
      </c>
      <c r="P4955" s="229">
        <v>45629.568657407406</v>
      </c>
      <c r="Q4955" s="19">
        <v>1203.5170000000001</v>
      </c>
      <c r="R4955" s="19" t="s">
        <v>43</v>
      </c>
      <c r="S4955" s="62" t="s">
        <v>49</v>
      </c>
    </row>
    <row r="4956" spans="1:19" x14ac:dyDescent="0.25">
      <c r="A4956" s="62" t="s">
        <v>49</v>
      </c>
      <c r="B4956" s="19">
        <v>25400917</v>
      </c>
      <c r="C4956" s="19" t="s">
        <v>7571</v>
      </c>
      <c r="D4956" s="19">
        <v>377308</v>
      </c>
      <c r="E4956" s="19">
        <v>4595714</v>
      </c>
      <c r="F4956" s="19">
        <v>21</v>
      </c>
      <c r="G4956" s="36">
        <v>45629</v>
      </c>
      <c r="H4956" s="19">
        <v>1</v>
      </c>
      <c r="I4956" s="19">
        <v>0</v>
      </c>
      <c r="J4956" s="19">
        <v>0</v>
      </c>
      <c r="L4956" s="19">
        <v>1</v>
      </c>
      <c r="M4956" s="19">
        <v>431941</v>
      </c>
      <c r="N4956" s="19" t="s">
        <v>214</v>
      </c>
      <c r="O4956" s="19">
        <v>447337</v>
      </c>
      <c r="P4956" s="229">
        <v>45629.573842592596</v>
      </c>
      <c r="Q4956" s="19">
        <v>447.33699999999999</v>
      </c>
      <c r="R4956" s="19" t="s">
        <v>43</v>
      </c>
      <c r="S4956" s="62" t="s">
        <v>49</v>
      </c>
    </row>
    <row r="4957" spans="1:19" x14ac:dyDescent="0.25">
      <c r="A4957" s="62" t="s">
        <v>49</v>
      </c>
      <c r="B4957" s="19">
        <v>25400917</v>
      </c>
      <c r="C4957" s="19" t="s">
        <v>7571</v>
      </c>
      <c r="D4957" s="19">
        <v>377308</v>
      </c>
      <c r="E4957" s="19">
        <v>4595714</v>
      </c>
      <c r="F4957" s="19">
        <v>22</v>
      </c>
      <c r="G4957" s="36">
        <v>45629</v>
      </c>
      <c r="H4957" s="19">
        <v>0</v>
      </c>
      <c r="I4957" s="19">
        <v>0</v>
      </c>
      <c r="J4957" s="19">
        <v>1938</v>
      </c>
      <c r="K4957" s="19" t="s">
        <v>163</v>
      </c>
      <c r="L4957" s="19">
        <v>1</v>
      </c>
      <c r="M4957" s="19">
        <v>431941</v>
      </c>
      <c r="N4957" s="19" t="s">
        <v>214</v>
      </c>
      <c r="O4957" s="19">
        <v>268420</v>
      </c>
      <c r="P4957" s="229">
        <v>45629.576944444445</v>
      </c>
      <c r="Q4957" s="19">
        <v>268.42</v>
      </c>
      <c r="R4957" s="19" t="s">
        <v>43</v>
      </c>
      <c r="S4957" s="62" t="s">
        <v>49</v>
      </c>
    </row>
    <row r="4958" spans="1:19" x14ac:dyDescent="0.25">
      <c r="A4958" s="62" t="s">
        <v>49</v>
      </c>
      <c r="B4958" s="19">
        <v>25400917</v>
      </c>
      <c r="C4958" s="19" t="s">
        <v>7571</v>
      </c>
      <c r="D4958" s="19">
        <v>377308</v>
      </c>
      <c r="E4958" s="19">
        <v>4595714</v>
      </c>
      <c r="F4958" s="19">
        <v>23</v>
      </c>
      <c r="G4958" s="36">
        <v>45629</v>
      </c>
      <c r="H4958" s="19">
        <v>0</v>
      </c>
      <c r="I4958" s="19">
        <v>1</v>
      </c>
      <c r="J4958" s="19">
        <v>0</v>
      </c>
      <c r="L4958" s="19">
        <v>1</v>
      </c>
      <c r="O4958" s="19">
        <v>1727370</v>
      </c>
      <c r="P4958" s="229">
        <v>45629.596944444442</v>
      </c>
      <c r="Q4958" s="19">
        <v>1727.37</v>
      </c>
      <c r="R4958" s="19" t="s">
        <v>43</v>
      </c>
      <c r="S4958" s="62" t="s">
        <v>49</v>
      </c>
    </row>
    <row r="4959" spans="1:19" x14ac:dyDescent="0.25">
      <c r="A4959" s="62" t="s">
        <v>49</v>
      </c>
      <c r="B4959" s="19">
        <v>25400917</v>
      </c>
      <c r="C4959" s="19" t="s">
        <v>7571</v>
      </c>
      <c r="D4959" s="19">
        <v>377308</v>
      </c>
      <c r="E4959" s="19">
        <v>4595714</v>
      </c>
      <c r="F4959" s="19">
        <v>24</v>
      </c>
      <c r="G4959" s="36">
        <v>45629</v>
      </c>
      <c r="H4959" s="19">
        <v>0</v>
      </c>
      <c r="I4959" s="19">
        <v>0</v>
      </c>
      <c r="J4959" s="19">
        <v>-3</v>
      </c>
      <c r="K4959" s="19" t="s">
        <v>185</v>
      </c>
      <c r="L4959" s="19">
        <v>1</v>
      </c>
      <c r="O4959" s="19">
        <v>11156</v>
      </c>
      <c r="P4959" s="229">
        <v>45629.597071759257</v>
      </c>
      <c r="Q4959" s="19">
        <v>11.156000000000001</v>
      </c>
      <c r="R4959" s="19" t="s">
        <v>43</v>
      </c>
      <c r="S4959" s="62" t="s">
        <v>49</v>
      </c>
    </row>
    <row r="4960" spans="1:19" x14ac:dyDescent="0.25">
      <c r="A4960" s="62" t="s">
        <v>49</v>
      </c>
      <c r="B4960" s="19">
        <v>25400917</v>
      </c>
      <c r="C4960" s="19" t="s">
        <v>7571</v>
      </c>
      <c r="D4960" s="19">
        <v>377308</v>
      </c>
      <c r="E4960" s="19">
        <v>4595714</v>
      </c>
      <c r="F4960" s="19">
        <v>25</v>
      </c>
      <c r="G4960" s="36">
        <v>45629</v>
      </c>
      <c r="H4960" s="19">
        <v>1</v>
      </c>
      <c r="I4960" s="19">
        <v>0</v>
      </c>
      <c r="J4960" s="19">
        <v>0</v>
      </c>
      <c r="L4960" s="19">
        <v>1</v>
      </c>
      <c r="M4960" s="19">
        <v>4010427</v>
      </c>
      <c r="N4960" s="19" t="s">
        <v>215</v>
      </c>
      <c r="O4960" s="19">
        <v>203904</v>
      </c>
      <c r="P4960" s="229">
        <v>45629.599432870367</v>
      </c>
      <c r="Q4960" s="19">
        <v>203.904</v>
      </c>
      <c r="R4960" s="19" t="s">
        <v>43</v>
      </c>
      <c r="S4960" s="62" t="s">
        <v>49</v>
      </c>
    </row>
    <row r="4961" spans="1:19" x14ac:dyDescent="0.25">
      <c r="A4961" s="62" t="s">
        <v>49</v>
      </c>
      <c r="B4961" s="19">
        <v>25400917</v>
      </c>
      <c r="C4961" s="19" t="s">
        <v>7571</v>
      </c>
      <c r="D4961" s="19">
        <v>377308</v>
      </c>
      <c r="E4961" s="19">
        <v>4595714</v>
      </c>
      <c r="F4961" s="19">
        <v>26</v>
      </c>
      <c r="G4961" s="36">
        <v>45629</v>
      </c>
      <c r="H4961" s="19">
        <v>0</v>
      </c>
      <c r="I4961" s="19">
        <v>0</v>
      </c>
      <c r="J4961" s="19">
        <v>1938</v>
      </c>
      <c r="K4961" s="19" t="s">
        <v>163</v>
      </c>
      <c r="L4961" s="19">
        <v>1</v>
      </c>
      <c r="M4961" s="19">
        <v>4010427</v>
      </c>
      <c r="N4961" s="19" t="s">
        <v>215</v>
      </c>
      <c r="O4961" s="19">
        <v>320180</v>
      </c>
      <c r="P4961" s="229">
        <v>45629.603136574071</v>
      </c>
      <c r="Q4961" s="19">
        <v>320.18</v>
      </c>
      <c r="R4961" s="19" t="s">
        <v>43</v>
      </c>
      <c r="S4961" s="62" t="s">
        <v>49</v>
      </c>
    </row>
    <row r="4962" spans="1:19" x14ac:dyDescent="0.25">
      <c r="A4962" s="62" t="s">
        <v>49</v>
      </c>
      <c r="B4962" s="19">
        <v>25400917</v>
      </c>
      <c r="C4962" s="19" t="s">
        <v>7571</v>
      </c>
      <c r="D4962" s="19">
        <v>377308</v>
      </c>
      <c r="E4962" s="19">
        <v>4595714</v>
      </c>
      <c r="F4962" s="19">
        <v>27</v>
      </c>
      <c r="G4962" s="36">
        <v>45629</v>
      </c>
      <c r="H4962" s="19">
        <v>0</v>
      </c>
      <c r="I4962" s="19">
        <v>1</v>
      </c>
      <c r="J4962" s="19">
        <v>0</v>
      </c>
      <c r="L4962" s="19">
        <v>1</v>
      </c>
      <c r="O4962" s="19">
        <v>484943</v>
      </c>
      <c r="P4962" s="229">
        <v>45629.608749999999</v>
      </c>
      <c r="Q4962" s="19">
        <v>484.94299999999998</v>
      </c>
      <c r="R4962" s="19" t="s">
        <v>43</v>
      </c>
      <c r="S4962" s="62" t="s">
        <v>49</v>
      </c>
    </row>
    <row r="4963" spans="1:19" x14ac:dyDescent="0.25">
      <c r="A4963" s="62" t="s">
        <v>49</v>
      </c>
      <c r="B4963" s="19">
        <v>25400917</v>
      </c>
      <c r="C4963" s="19" t="s">
        <v>7571</v>
      </c>
      <c r="D4963" s="19">
        <v>377308</v>
      </c>
      <c r="E4963" s="19">
        <v>4595714</v>
      </c>
      <c r="F4963" s="19">
        <v>28</v>
      </c>
      <c r="G4963" s="36">
        <v>45629</v>
      </c>
      <c r="H4963" s="19">
        <v>0</v>
      </c>
      <c r="I4963" s="19">
        <v>0</v>
      </c>
      <c r="J4963" s="19">
        <v>1931</v>
      </c>
      <c r="K4963" s="19" t="s">
        <v>168</v>
      </c>
      <c r="L4963" s="19">
        <v>1</v>
      </c>
      <c r="O4963" s="19">
        <v>121467</v>
      </c>
      <c r="P4963" s="229">
        <v>45629.610150462962</v>
      </c>
      <c r="Q4963" s="19">
        <v>121.467</v>
      </c>
      <c r="R4963" s="19" t="s">
        <v>43</v>
      </c>
      <c r="S4963" s="62" t="s">
        <v>49</v>
      </c>
    </row>
    <row r="4964" spans="1:19" x14ac:dyDescent="0.25">
      <c r="A4964" s="62" t="s">
        <v>49</v>
      </c>
      <c r="B4964" s="19">
        <v>25400917</v>
      </c>
      <c r="C4964" s="19" t="s">
        <v>7571</v>
      </c>
      <c r="D4964" s="19">
        <v>377308</v>
      </c>
      <c r="E4964" s="19">
        <v>4595714</v>
      </c>
      <c r="F4964" s="19">
        <v>29</v>
      </c>
      <c r="G4964" s="36">
        <v>45629</v>
      </c>
      <c r="H4964" s="19">
        <v>0</v>
      </c>
      <c r="I4964" s="19">
        <v>1</v>
      </c>
      <c r="J4964" s="19">
        <v>0</v>
      </c>
      <c r="L4964" s="19">
        <v>1</v>
      </c>
      <c r="O4964" s="19">
        <v>1244156</v>
      </c>
      <c r="P4964" s="229">
        <v>45629.624548611115</v>
      </c>
      <c r="Q4964" s="19">
        <v>1244.1559999999999</v>
      </c>
      <c r="R4964" s="19" t="s">
        <v>43</v>
      </c>
      <c r="S4964" s="62" t="s">
        <v>49</v>
      </c>
    </row>
    <row r="4965" spans="1:19" x14ac:dyDescent="0.25">
      <c r="A4965" s="62" t="s">
        <v>49</v>
      </c>
      <c r="B4965" s="19">
        <v>25400917</v>
      </c>
      <c r="C4965" s="19" t="s">
        <v>7571</v>
      </c>
      <c r="D4965" s="19">
        <v>377308</v>
      </c>
      <c r="E4965" s="19">
        <v>4595714</v>
      </c>
      <c r="F4965" s="19">
        <v>30</v>
      </c>
      <c r="G4965" s="36">
        <v>45629</v>
      </c>
      <c r="H4965" s="19">
        <v>0</v>
      </c>
      <c r="I4965" s="19">
        <v>0</v>
      </c>
      <c r="J4965" s="19">
        <v>-3</v>
      </c>
      <c r="K4965" s="19" t="s">
        <v>185</v>
      </c>
      <c r="L4965" s="19">
        <v>1</v>
      </c>
      <c r="O4965" s="19">
        <v>920</v>
      </c>
      <c r="P4965" s="229">
        <v>45629.624560185184</v>
      </c>
      <c r="Q4965" s="19">
        <v>0.92</v>
      </c>
      <c r="R4965" s="19" t="s">
        <v>43</v>
      </c>
      <c r="S4965" s="62" t="s">
        <v>49</v>
      </c>
    </row>
    <row r="4966" spans="1:19" x14ac:dyDescent="0.25">
      <c r="A4966" s="62" t="s">
        <v>49</v>
      </c>
      <c r="B4966" s="19">
        <v>25400917</v>
      </c>
      <c r="C4966" s="19" t="s">
        <v>7571</v>
      </c>
      <c r="D4966" s="19">
        <v>377308</v>
      </c>
      <c r="E4966" s="19">
        <v>4595714</v>
      </c>
      <c r="F4966" s="19">
        <v>31</v>
      </c>
      <c r="G4966" s="36">
        <v>45629</v>
      </c>
      <c r="H4966" s="19">
        <v>0</v>
      </c>
      <c r="I4966" s="19">
        <v>1</v>
      </c>
      <c r="J4966" s="19">
        <v>0</v>
      </c>
      <c r="L4966" s="19">
        <v>1</v>
      </c>
      <c r="O4966" s="19">
        <v>189347</v>
      </c>
      <c r="P4966" s="229">
        <v>45629.626759259256</v>
      </c>
      <c r="Q4966" s="19">
        <v>189.34700000000001</v>
      </c>
      <c r="R4966" s="19" t="s">
        <v>43</v>
      </c>
      <c r="S4966" s="62" t="s">
        <v>49</v>
      </c>
    </row>
    <row r="4967" spans="1:19" x14ac:dyDescent="0.25">
      <c r="A4967" s="62" t="s">
        <v>49</v>
      </c>
      <c r="B4967" s="19">
        <v>25400917</v>
      </c>
      <c r="C4967" s="19" t="s">
        <v>7571</v>
      </c>
      <c r="D4967" s="19">
        <v>377308</v>
      </c>
      <c r="E4967" s="19">
        <v>4595714</v>
      </c>
      <c r="F4967" s="19">
        <v>32</v>
      </c>
      <c r="G4967" s="36">
        <v>45629</v>
      </c>
      <c r="H4967" s="19">
        <v>0</v>
      </c>
      <c r="I4967" s="19">
        <v>0</v>
      </c>
      <c r="J4967" s="19">
        <v>1934</v>
      </c>
      <c r="K4967" s="19" t="s">
        <v>160</v>
      </c>
      <c r="L4967" s="19">
        <v>1</v>
      </c>
      <c r="O4967" s="19">
        <v>1183747</v>
      </c>
      <c r="P4967" s="229">
        <v>45629.640451388892</v>
      </c>
      <c r="Q4967" s="19">
        <v>1183.7470000000001</v>
      </c>
      <c r="R4967" s="19" t="s">
        <v>43</v>
      </c>
      <c r="S4967" s="62" t="s">
        <v>49</v>
      </c>
    </row>
    <row r="4968" spans="1:19" x14ac:dyDescent="0.25">
      <c r="A4968" s="62" t="s">
        <v>49</v>
      </c>
      <c r="B4968" s="19">
        <v>25400917</v>
      </c>
      <c r="C4968" s="19" t="s">
        <v>7571</v>
      </c>
      <c r="D4968" s="19">
        <v>377308</v>
      </c>
      <c r="E4968" s="19">
        <v>4595714</v>
      </c>
      <c r="F4968" s="19">
        <v>33</v>
      </c>
      <c r="G4968" s="36">
        <v>45629</v>
      </c>
      <c r="H4968" s="19">
        <v>0</v>
      </c>
      <c r="I4968" s="19">
        <v>1</v>
      </c>
      <c r="J4968" s="19">
        <v>0</v>
      </c>
      <c r="L4968" s="19">
        <v>1</v>
      </c>
      <c r="O4968" s="19">
        <v>1982230</v>
      </c>
      <c r="P4968" s="229">
        <v>45629.663402777776</v>
      </c>
      <c r="Q4968" s="19">
        <v>1982.23</v>
      </c>
      <c r="R4968" s="19" t="s">
        <v>43</v>
      </c>
      <c r="S4968" s="62" t="s">
        <v>49</v>
      </c>
    </row>
    <row r="4969" spans="1:19" x14ac:dyDescent="0.25">
      <c r="A4969" s="62" t="s">
        <v>49</v>
      </c>
      <c r="B4969" s="19">
        <v>25400917</v>
      </c>
      <c r="C4969" s="19" t="s">
        <v>7571</v>
      </c>
      <c r="D4969" s="19">
        <v>377308</v>
      </c>
      <c r="E4969" s="19">
        <v>4595714</v>
      </c>
      <c r="F4969" s="19">
        <v>34</v>
      </c>
      <c r="G4969" s="36">
        <v>45629</v>
      </c>
      <c r="H4969" s="19">
        <v>0</v>
      </c>
      <c r="I4969" s="19">
        <v>0</v>
      </c>
      <c r="J4969" s="19">
        <v>-3</v>
      </c>
      <c r="K4969" s="19" t="s">
        <v>185</v>
      </c>
      <c r="L4969" s="19">
        <v>1</v>
      </c>
      <c r="O4969" s="19">
        <v>5473</v>
      </c>
      <c r="P4969" s="229">
        <v>45629.663460648146</v>
      </c>
      <c r="Q4969" s="19">
        <v>5.4729999999999999</v>
      </c>
      <c r="R4969" s="19" t="s">
        <v>43</v>
      </c>
      <c r="S4969" s="62" t="s">
        <v>49</v>
      </c>
    </row>
    <row r="4970" spans="1:19" x14ac:dyDescent="0.25">
      <c r="A4970" s="62" t="s">
        <v>49</v>
      </c>
      <c r="B4970" s="19">
        <v>25400917</v>
      </c>
      <c r="C4970" s="19" t="s">
        <v>7571</v>
      </c>
      <c r="D4970" s="19">
        <v>377308</v>
      </c>
      <c r="E4970" s="19">
        <v>4595714</v>
      </c>
      <c r="F4970" s="19">
        <v>35</v>
      </c>
      <c r="G4970" s="36">
        <v>45629</v>
      </c>
      <c r="H4970" s="19">
        <v>1</v>
      </c>
      <c r="I4970" s="19">
        <v>0</v>
      </c>
      <c r="J4970" s="19">
        <v>0</v>
      </c>
      <c r="L4970" s="19">
        <v>1</v>
      </c>
      <c r="M4970" s="19">
        <v>4010427</v>
      </c>
      <c r="N4970" s="19" t="s">
        <v>215</v>
      </c>
      <c r="O4970" s="19">
        <v>516180</v>
      </c>
      <c r="P4970" s="229">
        <v>45629.669432870367</v>
      </c>
      <c r="Q4970" s="19">
        <v>516.17999999999995</v>
      </c>
      <c r="R4970" s="19" t="s">
        <v>43</v>
      </c>
      <c r="S4970" s="62" t="s">
        <v>49</v>
      </c>
    </row>
    <row r="4971" spans="1:19" x14ac:dyDescent="0.25">
      <c r="A4971" s="62" t="s">
        <v>49</v>
      </c>
      <c r="B4971" s="19">
        <v>25400917</v>
      </c>
      <c r="C4971" s="19" t="s">
        <v>7571</v>
      </c>
      <c r="D4971" s="19">
        <v>377308</v>
      </c>
      <c r="E4971" s="19">
        <v>4595714</v>
      </c>
      <c r="F4971" s="19">
        <v>36</v>
      </c>
      <c r="G4971" s="36">
        <v>45629</v>
      </c>
      <c r="H4971" s="19">
        <v>0</v>
      </c>
      <c r="I4971" s="19">
        <v>0</v>
      </c>
      <c r="J4971" s="19">
        <v>1938</v>
      </c>
      <c r="K4971" s="19" t="s">
        <v>163</v>
      </c>
      <c r="L4971" s="19">
        <v>1</v>
      </c>
      <c r="M4971" s="19">
        <v>4010427</v>
      </c>
      <c r="N4971" s="19" t="s">
        <v>215</v>
      </c>
      <c r="O4971" s="19">
        <v>217</v>
      </c>
      <c r="P4971" s="229">
        <v>45629.669432870367</v>
      </c>
      <c r="Q4971" s="19">
        <v>0.217</v>
      </c>
      <c r="R4971" s="19" t="s">
        <v>43</v>
      </c>
      <c r="S4971" s="62" t="s">
        <v>49</v>
      </c>
    </row>
    <row r="4972" spans="1:19" x14ac:dyDescent="0.25">
      <c r="A4972" s="62" t="s">
        <v>49</v>
      </c>
      <c r="B4972" s="19">
        <v>25400917</v>
      </c>
      <c r="C4972" s="19" t="s">
        <v>7571</v>
      </c>
      <c r="D4972" s="19">
        <v>377308</v>
      </c>
      <c r="E4972" s="19">
        <v>4595714</v>
      </c>
      <c r="F4972" s="19">
        <v>37</v>
      </c>
      <c r="G4972" s="36">
        <v>45629</v>
      </c>
      <c r="H4972" s="19">
        <v>0</v>
      </c>
      <c r="I4972" s="19">
        <v>1</v>
      </c>
      <c r="J4972" s="19">
        <v>0</v>
      </c>
      <c r="L4972" s="19">
        <v>1</v>
      </c>
      <c r="O4972" s="19">
        <v>2286</v>
      </c>
      <c r="P4972" s="229">
        <v>45629.66946759259</v>
      </c>
      <c r="Q4972" s="19">
        <v>2.286</v>
      </c>
      <c r="R4972" s="19" t="s">
        <v>43</v>
      </c>
      <c r="S4972" s="62" t="s">
        <v>49</v>
      </c>
    </row>
    <row r="4973" spans="1:19" x14ac:dyDescent="0.25">
      <c r="A4973" s="62" t="s">
        <v>49</v>
      </c>
      <c r="B4973" s="19">
        <v>25400917</v>
      </c>
      <c r="C4973" s="19" t="s">
        <v>7571</v>
      </c>
      <c r="D4973" s="19">
        <v>377308</v>
      </c>
      <c r="E4973" s="19">
        <v>4595714</v>
      </c>
      <c r="F4973" s="19">
        <v>38</v>
      </c>
      <c r="G4973" s="36">
        <v>45629</v>
      </c>
      <c r="H4973" s="19">
        <v>0</v>
      </c>
      <c r="I4973" s="19">
        <v>0</v>
      </c>
      <c r="J4973" s="19">
        <v>1932</v>
      </c>
      <c r="K4973" s="19" t="s">
        <v>173</v>
      </c>
      <c r="L4973" s="19">
        <v>1</v>
      </c>
      <c r="O4973" s="19">
        <v>286094</v>
      </c>
      <c r="P4973" s="229">
        <v>45629.672777777778</v>
      </c>
      <c r="Q4973" s="19">
        <v>286.09399999999999</v>
      </c>
      <c r="R4973" s="19" t="s">
        <v>43</v>
      </c>
      <c r="S4973" s="62" t="s">
        <v>49</v>
      </c>
    </row>
    <row r="4974" spans="1:19" x14ac:dyDescent="0.25">
      <c r="A4974" s="62" t="s">
        <v>49</v>
      </c>
      <c r="B4974" s="19">
        <v>25400917</v>
      </c>
      <c r="C4974" s="19" t="s">
        <v>7571</v>
      </c>
      <c r="D4974" s="19">
        <v>377308</v>
      </c>
      <c r="E4974" s="19">
        <v>4595714</v>
      </c>
      <c r="F4974" s="19">
        <v>39</v>
      </c>
      <c r="G4974" s="36">
        <v>45629</v>
      </c>
      <c r="H4974" s="19">
        <v>0</v>
      </c>
      <c r="I4974" s="19">
        <v>1</v>
      </c>
      <c r="J4974" s="19">
        <v>0</v>
      </c>
      <c r="L4974" s="19">
        <v>1</v>
      </c>
      <c r="O4974" s="19">
        <v>512243</v>
      </c>
      <c r="P4974" s="229">
        <v>45629.678703703707</v>
      </c>
      <c r="Q4974" s="19">
        <v>512.24300000000005</v>
      </c>
      <c r="R4974" s="19" t="s">
        <v>43</v>
      </c>
      <c r="S4974" s="62" t="s">
        <v>49</v>
      </c>
    </row>
    <row r="4975" spans="1:19" x14ac:dyDescent="0.25">
      <c r="A4975" s="62" t="s">
        <v>49</v>
      </c>
      <c r="B4975" s="19">
        <v>25400917</v>
      </c>
      <c r="C4975" s="19" t="s">
        <v>7571</v>
      </c>
      <c r="D4975" s="19">
        <v>377308</v>
      </c>
      <c r="E4975" s="19">
        <v>4595714</v>
      </c>
      <c r="F4975" s="19">
        <v>40</v>
      </c>
      <c r="G4975" s="36">
        <v>45629</v>
      </c>
      <c r="H4975" s="19">
        <v>0</v>
      </c>
      <c r="I4975" s="19">
        <v>0</v>
      </c>
      <c r="J4975" s="19">
        <v>1932</v>
      </c>
      <c r="K4975" s="19" t="s">
        <v>173</v>
      </c>
      <c r="L4975" s="19">
        <v>1</v>
      </c>
      <c r="O4975" s="19">
        <v>54957</v>
      </c>
      <c r="P4975" s="229">
        <v>45629.679340277777</v>
      </c>
      <c r="Q4975" s="19">
        <v>54.957000000000001</v>
      </c>
      <c r="R4975" s="19" t="s">
        <v>43</v>
      </c>
      <c r="S4975" s="62" t="s">
        <v>49</v>
      </c>
    </row>
    <row r="4976" spans="1:19" x14ac:dyDescent="0.25">
      <c r="A4976" s="62" t="s">
        <v>49</v>
      </c>
      <c r="B4976" s="19">
        <v>25400917</v>
      </c>
      <c r="C4976" s="19" t="s">
        <v>7571</v>
      </c>
      <c r="D4976" s="19">
        <v>377308</v>
      </c>
      <c r="E4976" s="19">
        <v>4595714</v>
      </c>
      <c r="F4976" s="19">
        <v>41</v>
      </c>
      <c r="G4976" s="36">
        <v>45629</v>
      </c>
      <c r="H4976" s="19">
        <v>0</v>
      </c>
      <c r="I4976" s="19">
        <v>0</v>
      </c>
      <c r="J4976" s="19">
        <v>1931</v>
      </c>
      <c r="K4976" s="19" t="s">
        <v>168</v>
      </c>
      <c r="L4976" s="19">
        <v>1</v>
      </c>
      <c r="O4976" s="19">
        <v>1265636</v>
      </c>
      <c r="P4976" s="229">
        <v>45629.693993055553</v>
      </c>
      <c r="Q4976" s="19">
        <v>1265.636</v>
      </c>
      <c r="R4976" s="19" t="s">
        <v>43</v>
      </c>
      <c r="S4976" s="62" t="s">
        <v>49</v>
      </c>
    </row>
    <row r="4977" spans="1:19" x14ac:dyDescent="0.25">
      <c r="A4977" s="62" t="s">
        <v>49</v>
      </c>
      <c r="B4977" s="19">
        <v>25400917</v>
      </c>
      <c r="C4977" s="19" t="s">
        <v>7571</v>
      </c>
      <c r="D4977" s="19">
        <v>377308</v>
      </c>
      <c r="E4977" s="19">
        <v>4595714</v>
      </c>
      <c r="F4977" s="19">
        <v>42</v>
      </c>
      <c r="G4977" s="36">
        <v>45629</v>
      </c>
      <c r="H4977" s="19">
        <v>0</v>
      </c>
      <c r="I4977" s="19">
        <v>1</v>
      </c>
      <c r="J4977" s="19">
        <v>0</v>
      </c>
      <c r="L4977" s="19">
        <v>1</v>
      </c>
      <c r="O4977" s="19">
        <v>1516600</v>
      </c>
      <c r="P4977" s="229">
        <v>45629.711539351854</v>
      </c>
      <c r="Q4977" s="19">
        <v>1516.6</v>
      </c>
      <c r="R4977" s="19" t="s">
        <v>43</v>
      </c>
      <c r="S4977" s="62" t="s">
        <v>49</v>
      </c>
    </row>
    <row r="4978" spans="1:19" x14ac:dyDescent="0.25">
      <c r="A4978" s="62" t="s">
        <v>49</v>
      </c>
      <c r="B4978" s="19">
        <v>25400917</v>
      </c>
      <c r="C4978" s="19" t="s">
        <v>7571</v>
      </c>
      <c r="D4978" s="19">
        <v>377308</v>
      </c>
      <c r="E4978" s="19">
        <v>4595714</v>
      </c>
      <c r="F4978" s="19">
        <v>43</v>
      </c>
      <c r="G4978" s="36">
        <v>45629</v>
      </c>
      <c r="H4978" s="19">
        <v>0</v>
      </c>
      <c r="I4978" s="19">
        <v>0</v>
      </c>
      <c r="J4978" s="19">
        <v>0</v>
      </c>
      <c r="L4978" s="19">
        <v>2</v>
      </c>
      <c r="O4978" s="19">
        <v>0</v>
      </c>
      <c r="P4978" s="229">
        <v>45629.711539351854</v>
      </c>
      <c r="Q4978" s="19">
        <v>0</v>
      </c>
      <c r="R4978" s="19" t="s">
        <v>43</v>
      </c>
      <c r="S4978" s="62" t="s">
        <v>49</v>
      </c>
    </row>
    <row r="4979" spans="1:19" x14ac:dyDescent="0.25">
      <c r="A4979" s="62" t="s">
        <v>49</v>
      </c>
      <c r="B4979" s="19">
        <v>25400917</v>
      </c>
      <c r="C4979" s="19" t="s">
        <v>7571</v>
      </c>
      <c r="D4979" s="19">
        <v>377308</v>
      </c>
      <c r="E4979" s="19">
        <v>4595714</v>
      </c>
      <c r="F4979" s="19">
        <v>1</v>
      </c>
      <c r="G4979" s="36">
        <v>45630</v>
      </c>
      <c r="H4979" s="19">
        <v>0</v>
      </c>
      <c r="I4979" s="19">
        <v>0</v>
      </c>
      <c r="J4979" s="19">
        <v>0</v>
      </c>
      <c r="L4979" s="19">
        <v>0</v>
      </c>
      <c r="O4979" s="19">
        <v>3</v>
      </c>
      <c r="P4979" s="229">
        <v>45630.339629629627</v>
      </c>
      <c r="Q4979" s="19">
        <v>3.0000000000000001E-3</v>
      </c>
      <c r="R4979" s="19" t="s">
        <v>43</v>
      </c>
      <c r="S4979" s="62" t="s">
        <v>49</v>
      </c>
    </row>
    <row r="4980" spans="1:19" x14ac:dyDescent="0.25">
      <c r="A4980" s="62" t="s">
        <v>49</v>
      </c>
      <c r="B4980" s="19">
        <v>25400917</v>
      </c>
      <c r="C4980" s="19" t="s">
        <v>7571</v>
      </c>
      <c r="D4980" s="19">
        <v>377308</v>
      </c>
      <c r="E4980" s="19">
        <v>4595714</v>
      </c>
      <c r="F4980" s="19">
        <v>2</v>
      </c>
      <c r="G4980" s="36">
        <v>45630</v>
      </c>
      <c r="H4980" s="19">
        <v>0</v>
      </c>
      <c r="I4980" s="19">
        <v>0</v>
      </c>
      <c r="J4980" s="19">
        <v>0</v>
      </c>
      <c r="L4980" s="19">
        <v>1</v>
      </c>
      <c r="O4980" s="19">
        <v>2590</v>
      </c>
      <c r="P4980" s="229">
        <v>45630.33965277778</v>
      </c>
      <c r="Q4980" s="19">
        <v>2.59</v>
      </c>
      <c r="R4980" s="19" t="s">
        <v>43</v>
      </c>
      <c r="S4980" s="62" t="s">
        <v>49</v>
      </c>
    </row>
    <row r="4981" spans="1:19" x14ac:dyDescent="0.25">
      <c r="A4981" s="62" t="s">
        <v>49</v>
      </c>
      <c r="B4981" s="19">
        <v>25400917</v>
      </c>
      <c r="C4981" s="19" t="s">
        <v>7571</v>
      </c>
      <c r="D4981" s="19">
        <v>377308</v>
      </c>
      <c r="E4981" s="19">
        <v>4595714</v>
      </c>
      <c r="F4981" s="19">
        <v>3</v>
      </c>
      <c r="G4981" s="36">
        <v>45630</v>
      </c>
      <c r="H4981" s="19">
        <v>0</v>
      </c>
      <c r="I4981" s="19">
        <v>1</v>
      </c>
      <c r="J4981" s="19">
        <v>0</v>
      </c>
      <c r="L4981" s="19">
        <v>1</v>
      </c>
      <c r="O4981" s="19">
        <v>1623100</v>
      </c>
      <c r="P4981" s="229">
        <v>45630.358437499999</v>
      </c>
      <c r="Q4981" s="19">
        <v>1623.1</v>
      </c>
      <c r="R4981" s="19" t="s">
        <v>43</v>
      </c>
      <c r="S4981" s="62" t="s">
        <v>49</v>
      </c>
    </row>
    <row r="4982" spans="1:19" x14ac:dyDescent="0.25">
      <c r="A4982" s="62" t="s">
        <v>49</v>
      </c>
      <c r="B4982" s="19">
        <v>25400917</v>
      </c>
      <c r="C4982" s="19" t="s">
        <v>7571</v>
      </c>
      <c r="D4982" s="19">
        <v>377308</v>
      </c>
      <c r="E4982" s="19">
        <v>4595714</v>
      </c>
      <c r="F4982" s="19">
        <v>4</v>
      </c>
      <c r="G4982" s="36">
        <v>45630</v>
      </c>
      <c r="H4982" s="19">
        <v>1</v>
      </c>
      <c r="I4982" s="19">
        <v>0</v>
      </c>
      <c r="J4982" s="19">
        <v>0</v>
      </c>
      <c r="L4982" s="19">
        <v>1</v>
      </c>
      <c r="M4982" s="19">
        <v>431941</v>
      </c>
      <c r="N4982" s="19" t="s">
        <v>214</v>
      </c>
      <c r="O4982" s="19">
        <v>423597</v>
      </c>
      <c r="P4982" s="229">
        <v>45630.363344907404</v>
      </c>
      <c r="Q4982" s="19">
        <v>423.59699999999998</v>
      </c>
      <c r="R4982" s="19" t="s">
        <v>43</v>
      </c>
      <c r="S4982" s="62" t="s">
        <v>49</v>
      </c>
    </row>
    <row r="4983" spans="1:19" x14ac:dyDescent="0.25">
      <c r="A4983" s="62" t="s">
        <v>49</v>
      </c>
      <c r="B4983" s="19">
        <v>25400917</v>
      </c>
      <c r="C4983" s="19" t="s">
        <v>7571</v>
      </c>
      <c r="D4983" s="19">
        <v>377308</v>
      </c>
      <c r="E4983" s="19">
        <v>4595714</v>
      </c>
      <c r="F4983" s="19">
        <v>5</v>
      </c>
      <c r="G4983" s="36">
        <v>45630</v>
      </c>
      <c r="H4983" s="19">
        <v>0</v>
      </c>
      <c r="I4983" s="19">
        <v>0</v>
      </c>
      <c r="J4983" s="19">
        <v>1938</v>
      </c>
      <c r="K4983" s="19" t="s">
        <v>163</v>
      </c>
      <c r="L4983" s="19">
        <v>1</v>
      </c>
      <c r="M4983" s="19">
        <v>431941</v>
      </c>
      <c r="N4983" s="19" t="s">
        <v>214</v>
      </c>
      <c r="O4983" s="19">
        <v>21553</v>
      </c>
      <c r="P4983" s="229">
        <v>45630.363599537035</v>
      </c>
      <c r="Q4983" s="19">
        <v>21.553000000000001</v>
      </c>
      <c r="R4983" s="19" t="s">
        <v>43</v>
      </c>
      <c r="S4983" s="62" t="s">
        <v>49</v>
      </c>
    </row>
    <row r="4984" spans="1:19" x14ac:dyDescent="0.25">
      <c r="A4984" s="62" t="s">
        <v>49</v>
      </c>
      <c r="B4984" s="19">
        <v>25400917</v>
      </c>
      <c r="C4984" s="19" t="s">
        <v>7571</v>
      </c>
      <c r="D4984" s="19">
        <v>377308</v>
      </c>
      <c r="E4984" s="19">
        <v>4595714</v>
      </c>
      <c r="F4984" s="19">
        <v>6</v>
      </c>
      <c r="G4984" s="36">
        <v>45630</v>
      </c>
      <c r="H4984" s="19">
        <v>0</v>
      </c>
      <c r="I4984" s="19">
        <v>0</v>
      </c>
      <c r="J4984" s="19">
        <v>1932</v>
      </c>
      <c r="K4984" s="19" t="s">
        <v>173</v>
      </c>
      <c r="L4984" s="19">
        <v>1</v>
      </c>
      <c r="O4984" s="19">
        <v>222750</v>
      </c>
      <c r="P4984" s="229">
        <v>45630.366168981483</v>
      </c>
      <c r="Q4984" s="19">
        <v>222.75</v>
      </c>
      <c r="R4984" s="19" t="s">
        <v>43</v>
      </c>
      <c r="S4984" s="62" t="s">
        <v>49</v>
      </c>
    </row>
    <row r="4985" spans="1:19" x14ac:dyDescent="0.25">
      <c r="A4985" s="62" t="s">
        <v>49</v>
      </c>
      <c r="B4985" s="19">
        <v>25400917</v>
      </c>
      <c r="C4985" s="19" t="s">
        <v>7571</v>
      </c>
      <c r="D4985" s="19">
        <v>377308</v>
      </c>
      <c r="E4985" s="19">
        <v>4595714</v>
      </c>
      <c r="F4985" s="19">
        <v>7</v>
      </c>
      <c r="G4985" s="36">
        <v>45630</v>
      </c>
      <c r="H4985" s="19">
        <v>0</v>
      </c>
      <c r="I4985" s="19">
        <v>1</v>
      </c>
      <c r="J4985" s="19">
        <v>0</v>
      </c>
      <c r="L4985" s="19">
        <v>1</v>
      </c>
      <c r="O4985" s="19">
        <v>2250177</v>
      </c>
      <c r="P4985" s="229">
        <v>45630.392222222225</v>
      </c>
      <c r="Q4985" s="19">
        <v>2250.1770000000001</v>
      </c>
      <c r="R4985" s="19" t="s">
        <v>43</v>
      </c>
      <c r="S4985" s="62" t="s">
        <v>49</v>
      </c>
    </row>
    <row r="4986" spans="1:19" x14ac:dyDescent="0.25">
      <c r="A4986" s="62" t="s">
        <v>49</v>
      </c>
      <c r="B4986" s="19">
        <v>25400917</v>
      </c>
      <c r="C4986" s="19" t="s">
        <v>7571</v>
      </c>
      <c r="D4986" s="19">
        <v>377308</v>
      </c>
      <c r="E4986" s="19">
        <v>4595714</v>
      </c>
      <c r="F4986" s="19">
        <v>8</v>
      </c>
      <c r="G4986" s="36">
        <v>45630</v>
      </c>
      <c r="H4986" s="19">
        <v>1</v>
      </c>
      <c r="I4986" s="19">
        <v>0</v>
      </c>
      <c r="J4986" s="19">
        <v>0</v>
      </c>
      <c r="L4986" s="19">
        <v>1</v>
      </c>
      <c r="M4986" s="19">
        <v>431941</v>
      </c>
      <c r="N4986" s="19" t="s">
        <v>214</v>
      </c>
      <c r="O4986" s="19">
        <v>500500</v>
      </c>
      <c r="P4986" s="229">
        <v>45630.398009259261</v>
      </c>
      <c r="Q4986" s="19">
        <v>500.5</v>
      </c>
      <c r="R4986" s="19" t="s">
        <v>43</v>
      </c>
      <c r="S4986" s="62" t="s">
        <v>49</v>
      </c>
    </row>
    <row r="4987" spans="1:19" x14ac:dyDescent="0.25">
      <c r="A4987" s="62" t="s">
        <v>49</v>
      </c>
      <c r="B4987" s="19">
        <v>25400917</v>
      </c>
      <c r="C4987" s="19" t="s">
        <v>7571</v>
      </c>
      <c r="D4987" s="19">
        <v>377308</v>
      </c>
      <c r="E4987" s="19">
        <v>4595714</v>
      </c>
      <c r="F4987" s="19">
        <v>9</v>
      </c>
      <c r="G4987" s="36">
        <v>45630</v>
      </c>
      <c r="H4987" s="19">
        <v>0</v>
      </c>
      <c r="I4987" s="19">
        <v>0</v>
      </c>
      <c r="J4987" s="19">
        <v>1938</v>
      </c>
      <c r="K4987" s="19" t="s">
        <v>163</v>
      </c>
      <c r="L4987" s="19">
        <v>1</v>
      </c>
      <c r="M4987" s="19">
        <v>431941</v>
      </c>
      <c r="N4987" s="19" t="s">
        <v>214</v>
      </c>
      <c r="O4987" s="19">
        <v>65733</v>
      </c>
      <c r="P4987" s="229">
        <v>45630.398773148147</v>
      </c>
      <c r="Q4987" s="19">
        <v>65.733000000000004</v>
      </c>
      <c r="R4987" s="19" t="s">
        <v>43</v>
      </c>
      <c r="S4987" s="62" t="s">
        <v>49</v>
      </c>
    </row>
    <row r="4988" spans="1:19" x14ac:dyDescent="0.25">
      <c r="A4988" s="62" t="s">
        <v>49</v>
      </c>
      <c r="B4988" s="19">
        <v>25400917</v>
      </c>
      <c r="C4988" s="19" t="s">
        <v>7571</v>
      </c>
      <c r="D4988" s="19">
        <v>377308</v>
      </c>
      <c r="E4988" s="19">
        <v>4595714</v>
      </c>
      <c r="F4988" s="19">
        <v>10</v>
      </c>
      <c r="G4988" s="36">
        <v>45630</v>
      </c>
      <c r="H4988" s="19">
        <v>0</v>
      </c>
      <c r="I4988" s="19">
        <v>0</v>
      </c>
      <c r="J4988" s="19">
        <v>1932</v>
      </c>
      <c r="K4988" s="19" t="s">
        <v>173</v>
      </c>
      <c r="L4988" s="19">
        <v>1</v>
      </c>
      <c r="O4988" s="19">
        <v>93073</v>
      </c>
      <c r="P4988" s="229">
        <v>45630.39984953704</v>
      </c>
      <c r="Q4988" s="19">
        <v>93.072999999999993</v>
      </c>
      <c r="R4988" s="19" t="s">
        <v>43</v>
      </c>
      <c r="S4988" s="62" t="s">
        <v>49</v>
      </c>
    </row>
    <row r="4989" spans="1:19" x14ac:dyDescent="0.25">
      <c r="A4989" s="62" t="s">
        <v>49</v>
      </c>
      <c r="B4989" s="19">
        <v>25400917</v>
      </c>
      <c r="C4989" s="19" t="s">
        <v>7571</v>
      </c>
      <c r="D4989" s="19">
        <v>377308</v>
      </c>
      <c r="E4989" s="19">
        <v>4595714</v>
      </c>
      <c r="F4989" s="19">
        <v>11</v>
      </c>
      <c r="G4989" s="36">
        <v>45630</v>
      </c>
      <c r="H4989" s="19">
        <v>0</v>
      </c>
      <c r="I4989" s="19">
        <v>1</v>
      </c>
      <c r="J4989" s="19">
        <v>0</v>
      </c>
      <c r="L4989" s="19">
        <v>1</v>
      </c>
      <c r="O4989" s="19">
        <v>1551900</v>
      </c>
      <c r="P4989" s="229">
        <v>45630.417812500003</v>
      </c>
      <c r="Q4989" s="19">
        <v>1551.9</v>
      </c>
      <c r="R4989" s="19" t="s">
        <v>43</v>
      </c>
      <c r="S4989" s="62" t="s">
        <v>49</v>
      </c>
    </row>
    <row r="4990" spans="1:19" x14ac:dyDescent="0.25">
      <c r="A4990" s="62" t="s">
        <v>49</v>
      </c>
      <c r="B4990" s="19">
        <v>25400917</v>
      </c>
      <c r="C4990" s="19" t="s">
        <v>7571</v>
      </c>
      <c r="D4990" s="19">
        <v>377308</v>
      </c>
      <c r="E4990" s="19">
        <v>4595714</v>
      </c>
      <c r="F4990" s="19">
        <v>12</v>
      </c>
      <c r="G4990" s="36">
        <v>45630</v>
      </c>
      <c r="H4990" s="19">
        <v>0</v>
      </c>
      <c r="I4990" s="19">
        <v>0</v>
      </c>
      <c r="J4990" s="19">
        <v>1934</v>
      </c>
      <c r="K4990" s="19" t="s">
        <v>160</v>
      </c>
      <c r="L4990" s="19">
        <v>1</v>
      </c>
      <c r="O4990" s="19">
        <v>950250</v>
      </c>
      <c r="P4990" s="229">
        <v>45630.428807870368</v>
      </c>
      <c r="Q4990" s="19">
        <v>950.25</v>
      </c>
      <c r="R4990" s="19" t="s">
        <v>43</v>
      </c>
      <c r="S4990" s="62" t="s">
        <v>49</v>
      </c>
    </row>
    <row r="4991" spans="1:19" x14ac:dyDescent="0.25">
      <c r="A4991" s="62" t="s">
        <v>49</v>
      </c>
      <c r="B4991" s="19">
        <v>25400917</v>
      </c>
      <c r="C4991" s="19" t="s">
        <v>7571</v>
      </c>
      <c r="D4991" s="19">
        <v>377308</v>
      </c>
      <c r="E4991" s="19">
        <v>4595714</v>
      </c>
      <c r="F4991" s="19">
        <v>13</v>
      </c>
      <c r="G4991" s="36">
        <v>45630</v>
      </c>
      <c r="H4991" s="19">
        <v>0</v>
      </c>
      <c r="I4991" s="19">
        <v>1</v>
      </c>
      <c r="J4991" s="19">
        <v>0</v>
      </c>
      <c r="L4991" s="19">
        <v>1</v>
      </c>
      <c r="O4991" s="19">
        <v>1481534</v>
      </c>
      <c r="P4991" s="229">
        <v>45630.445960648147</v>
      </c>
      <c r="Q4991" s="19">
        <v>1481.5340000000001</v>
      </c>
      <c r="R4991" s="19" t="s">
        <v>43</v>
      </c>
      <c r="S4991" s="62" t="s">
        <v>49</v>
      </c>
    </row>
    <row r="4992" spans="1:19" x14ac:dyDescent="0.25">
      <c r="A4992" s="62" t="s">
        <v>49</v>
      </c>
      <c r="B4992" s="19">
        <v>25400917</v>
      </c>
      <c r="C4992" s="19" t="s">
        <v>7571</v>
      </c>
      <c r="D4992" s="19">
        <v>377308</v>
      </c>
      <c r="E4992" s="19">
        <v>4595714</v>
      </c>
      <c r="F4992" s="19">
        <v>14</v>
      </c>
      <c r="G4992" s="36">
        <v>45630</v>
      </c>
      <c r="H4992" s="19">
        <v>1</v>
      </c>
      <c r="I4992" s="19">
        <v>0</v>
      </c>
      <c r="J4992" s="19">
        <v>0</v>
      </c>
      <c r="L4992" s="19">
        <v>1</v>
      </c>
      <c r="M4992" s="19">
        <v>431941</v>
      </c>
      <c r="N4992" s="19" t="s">
        <v>214</v>
      </c>
      <c r="O4992" s="19">
        <v>428856</v>
      </c>
      <c r="P4992" s="229">
        <v>45630.450914351852</v>
      </c>
      <c r="Q4992" s="19">
        <v>428.85599999999999</v>
      </c>
      <c r="R4992" s="19" t="s">
        <v>43</v>
      </c>
      <c r="S4992" s="62" t="s">
        <v>49</v>
      </c>
    </row>
    <row r="4993" spans="1:19" x14ac:dyDescent="0.25">
      <c r="A4993" s="62" t="s">
        <v>49</v>
      </c>
      <c r="B4993" s="19">
        <v>25400917</v>
      </c>
      <c r="C4993" s="19" t="s">
        <v>7571</v>
      </c>
      <c r="D4993" s="19">
        <v>377308</v>
      </c>
      <c r="E4993" s="19">
        <v>4595714</v>
      </c>
      <c r="F4993" s="19">
        <v>15</v>
      </c>
      <c r="G4993" s="36">
        <v>45630</v>
      </c>
      <c r="H4993" s="19">
        <v>0</v>
      </c>
      <c r="I4993" s="19">
        <v>0</v>
      </c>
      <c r="J4993" s="19">
        <v>1938</v>
      </c>
      <c r="K4993" s="19" t="s">
        <v>163</v>
      </c>
      <c r="L4993" s="19">
        <v>1</v>
      </c>
      <c r="M4993" s="19">
        <v>431941</v>
      </c>
      <c r="N4993" s="19" t="s">
        <v>214</v>
      </c>
      <c r="O4993" s="19">
        <v>325317</v>
      </c>
      <c r="P4993" s="229">
        <v>45630.454687500001</v>
      </c>
      <c r="Q4993" s="19">
        <v>325.31700000000001</v>
      </c>
      <c r="R4993" s="19" t="s">
        <v>43</v>
      </c>
      <c r="S4993" s="62" t="s">
        <v>49</v>
      </c>
    </row>
    <row r="4994" spans="1:19" x14ac:dyDescent="0.25">
      <c r="A4994" s="62" t="s">
        <v>49</v>
      </c>
      <c r="B4994" s="19">
        <v>25400917</v>
      </c>
      <c r="C4994" s="19" t="s">
        <v>7571</v>
      </c>
      <c r="D4994" s="19">
        <v>377308</v>
      </c>
      <c r="E4994" s="19">
        <v>4595714</v>
      </c>
      <c r="F4994" s="19">
        <v>16</v>
      </c>
      <c r="G4994" s="36">
        <v>45630</v>
      </c>
      <c r="H4994" s="19">
        <v>0</v>
      </c>
      <c r="I4994" s="19">
        <v>1</v>
      </c>
      <c r="J4994" s="19">
        <v>0</v>
      </c>
      <c r="L4994" s="19">
        <v>1</v>
      </c>
      <c r="O4994" s="19">
        <v>3395327</v>
      </c>
      <c r="P4994" s="229">
        <v>45630.493981481479</v>
      </c>
      <c r="Q4994" s="19">
        <v>3395.3270000000002</v>
      </c>
      <c r="R4994" s="19" t="s">
        <v>43</v>
      </c>
      <c r="S4994" s="62" t="s">
        <v>49</v>
      </c>
    </row>
    <row r="4995" spans="1:19" x14ac:dyDescent="0.25">
      <c r="A4995" s="62" t="s">
        <v>49</v>
      </c>
      <c r="B4995" s="19">
        <v>25400917</v>
      </c>
      <c r="C4995" s="19" t="s">
        <v>7571</v>
      </c>
      <c r="D4995" s="19">
        <v>377308</v>
      </c>
      <c r="E4995" s="19">
        <v>4595714</v>
      </c>
      <c r="F4995" s="19">
        <v>17</v>
      </c>
      <c r="G4995" s="36">
        <v>45630</v>
      </c>
      <c r="H4995" s="19">
        <v>0</v>
      </c>
      <c r="I4995" s="19">
        <v>0</v>
      </c>
      <c r="J4995" s="19">
        <v>1933</v>
      </c>
      <c r="K4995" s="19" t="s">
        <v>167</v>
      </c>
      <c r="L4995" s="19">
        <v>1</v>
      </c>
      <c r="O4995" s="19">
        <v>4270560</v>
      </c>
      <c r="P4995" s="229">
        <v>45630.543414351851</v>
      </c>
      <c r="Q4995" s="19">
        <v>4270.5600000000004</v>
      </c>
      <c r="R4995" s="19" t="s">
        <v>43</v>
      </c>
      <c r="S4995" s="62" t="s">
        <v>49</v>
      </c>
    </row>
    <row r="4996" spans="1:19" x14ac:dyDescent="0.25">
      <c r="A4996" s="62" t="s">
        <v>49</v>
      </c>
      <c r="B4996" s="19">
        <v>25400917</v>
      </c>
      <c r="C4996" s="19" t="s">
        <v>7571</v>
      </c>
      <c r="D4996" s="19">
        <v>377308</v>
      </c>
      <c r="E4996" s="19">
        <v>4595714</v>
      </c>
      <c r="F4996" s="19">
        <v>18</v>
      </c>
      <c r="G4996" s="36">
        <v>45630</v>
      </c>
      <c r="H4996" s="19">
        <v>0</v>
      </c>
      <c r="I4996" s="19">
        <v>1</v>
      </c>
      <c r="J4996" s="19">
        <v>0</v>
      </c>
      <c r="L4996" s="19">
        <v>1</v>
      </c>
      <c r="O4996" s="19">
        <v>799586</v>
      </c>
      <c r="P4996" s="229">
        <v>45630.552662037036</v>
      </c>
      <c r="Q4996" s="19">
        <v>799.58600000000001</v>
      </c>
      <c r="R4996" s="19" t="s">
        <v>43</v>
      </c>
      <c r="S4996" s="62" t="s">
        <v>49</v>
      </c>
    </row>
    <row r="4997" spans="1:19" x14ac:dyDescent="0.25">
      <c r="A4997" s="62" t="s">
        <v>49</v>
      </c>
      <c r="B4997" s="19">
        <v>25400917</v>
      </c>
      <c r="C4997" s="19" t="s">
        <v>7571</v>
      </c>
      <c r="D4997" s="19">
        <v>377308</v>
      </c>
      <c r="E4997" s="19">
        <v>4595714</v>
      </c>
      <c r="F4997" s="19">
        <v>19</v>
      </c>
      <c r="G4997" s="36">
        <v>45630</v>
      </c>
      <c r="H4997" s="19">
        <v>0</v>
      </c>
      <c r="I4997" s="19">
        <v>0</v>
      </c>
      <c r="J4997" s="19">
        <v>1934</v>
      </c>
      <c r="K4997" s="19" t="s">
        <v>160</v>
      </c>
      <c r="L4997" s="19">
        <v>1</v>
      </c>
      <c r="O4997" s="19">
        <v>213680</v>
      </c>
      <c r="P4997" s="229">
        <v>45630.555138888885</v>
      </c>
      <c r="Q4997" s="19">
        <v>213.68</v>
      </c>
      <c r="R4997" s="19" t="s">
        <v>43</v>
      </c>
      <c r="S4997" s="62" t="s">
        <v>49</v>
      </c>
    </row>
    <row r="4998" spans="1:19" x14ac:dyDescent="0.25">
      <c r="A4998" s="62" t="s">
        <v>49</v>
      </c>
      <c r="B4998" s="19">
        <v>25400917</v>
      </c>
      <c r="C4998" s="19" t="s">
        <v>7571</v>
      </c>
      <c r="D4998" s="19">
        <v>377308</v>
      </c>
      <c r="E4998" s="19">
        <v>4595714</v>
      </c>
      <c r="F4998" s="19">
        <v>20</v>
      </c>
      <c r="G4998" s="36">
        <v>45630</v>
      </c>
      <c r="H4998" s="19">
        <v>0</v>
      </c>
      <c r="I4998" s="19">
        <v>1</v>
      </c>
      <c r="J4998" s="19">
        <v>0</v>
      </c>
      <c r="L4998" s="19">
        <v>1</v>
      </c>
      <c r="O4998" s="19">
        <v>1961704</v>
      </c>
      <c r="P4998" s="229">
        <v>45630.577847222223</v>
      </c>
      <c r="Q4998" s="19">
        <v>1961.704</v>
      </c>
      <c r="R4998" s="19" t="s">
        <v>43</v>
      </c>
      <c r="S4998" s="62" t="s">
        <v>49</v>
      </c>
    </row>
    <row r="4999" spans="1:19" x14ac:dyDescent="0.25">
      <c r="A4999" s="62" t="s">
        <v>49</v>
      </c>
      <c r="B4999" s="19">
        <v>25400917</v>
      </c>
      <c r="C4999" s="19" t="s">
        <v>7571</v>
      </c>
      <c r="D4999" s="19">
        <v>377308</v>
      </c>
      <c r="E4999" s="19">
        <v>4595714</v>
      </c>
      <c r="F4999" s="19">
        <v>21</v>
      </c>
      <c r="G4999" s="36">
        <v>45630</v>
      </c>
      <c r="H4999" s="19">
        <v>0</v>
      </c>
      <c r="I4999" s="19">
        <v>0</v>
      </c>
      <c r="J4999" s="19">
        <v>-3</v>
      </c>
      <c r="K4999" s="19" t="s">
        <v>185</v>
      </c>
      <c r="L4999" s="19">
        <v>1</v>
      </c>
      <c r="O4999" s="19">
        <v>13653</v>
      </c>
      <c r="P4999" s="229">
        <v>45630.577997685185</v>
      </c>
      <c r="Q4999" s="19">
        <v>13.653</v>
      </c>
      <c r="R4999" s="19" t="s">
        <v>43</v>
      </c>
      <c r="S4999" s="62" t="s">
        <v>49</v>
      </c>
    </row>
    <row r="5000" spans="1:19" x14ac:dyDescent="0.25">
      <c r="A5000" s="62" t="s">
        <v>49</v>
      </c>
      <c r="B5000" s="19">
        <v>25400917</v>
      </c>
      <c r="C5000" s="19" t="s">
        <v>7571</v>
      </c>
      <c r="D5000" s="19">
        <v>377308</v>
      </c>
      <c r="E5000" s="19">
        <v>4595714</v>
      </c>
      <c r="F5000" s="19">
        <v>22</v>
      </c>
      <c r="G5000" s="36">
        <v>45630</v>
      </c>
      <c r="H5000" s="19">
        <v>1</v>
      </c>
      <c r="I5000" s="19">
        <v>0</v>
      </c>
      <c r="J5000" s="19">
        <v>0</v>
      </c>
      <c r="L5000" s="19">
        <v>1</v>
      </c>
      <c r="M5000" s="19">
        <v>4010427</v>
      </c>
      <c r="N5000" s="19" t="s">
        <v>215</v>
      </c>
      <c r="O5000" s="19">
        <v>472827</v>
      </c>
      <c r="P5000" s="229">
        <v>45630.583472222221</v>
      </c>
      <c r="Q5000" s="19">
        <v>472.827</v>
      </c>
      <c r="R5000" s="19" t="s">
        <v>43</v>
      </c>
      <c r="S5000" s="62" t="s">
        <v>49</v>
      </c>
    </row>
    <row r="5001" spans="1:19" x14ac:dyDescent="0.25">
      <c r="A5001" s="62" t="s">
        <v>49</v>
      </c>
      <c r="B5001" s="19">
        <v>25400917</v>
      </c>
      <c r="C5001" s="19" t="s">
        <v>7571</v>
      </c>
      <c r="D5001" s="19">
        <v>377308</v>
      </c>
      <c r="E5001" s="19">
        <v>4595714</v>
      </c>
      <c r="F5001" s="19">
        <v>23</v>
      </c>
      <c r="G5001" s="36">
        <v>45630</v>
      </c>
      <c r="H5001" s="19">
        <v>0</v>
      </c>
      <c r="I5001" s="19">
        <v>0</v>
      </c>
      <c r="J5001" s="19">
        <v>1938</v>
      </c>
      <c r="K5001" s="19" t="s">
        <v>163</v>
      </c>
      <c r="L5001" s="19">
        <v>1</v>
      </c>
      <c r="M5001" s="19">
        <v>4010427</v>
      </c>
      <c r="N5001" s="19" t="s">
        <v>215</v>
      </c>
      <c r="O5001" s="19">
        <v>399973</v>
      </c>
      <c r="P5001" s="229">
        <v>45630.588101851848</v>
      </c>
      <c r="Q5001" s="19">
        <v>399.97300000000001</v>
      </c>
      <c r="R5001" s="19" t="s">
        <v>43</v>
      </c>
      <c r="S5001" s="62" t="s">
        <v>49</v>
      </c>
    </row>
    <row r="5002" spans="1:19" x14ac:dyDescent="0.25">
      <c r="A5002" s="62" t="s">
        <v>49</v>
      </c>
      <c r="B5002" s="19">
        <v>25400917</v>
      </c>
      <c r="C5002" s="19" t="s">
        <v>7571</v>
      </c>
      <c r="D5002" s="19">
        <v>377308</v>
      </c>
      <c r="E5002" s="19">
        <v>4595714</v>
      </c>
      <c r="F5002" s="19">
        <v>24</v>
      </c>
      <c r="G5002" s="36">
        <v>45630</v>
      </c>
      <c r="H5002" s="19">
        <v>0</v>
      </c>
      <c r="I5002" s="19">
        <v>1</v>
      </c>
      <c r="J5002" s="19">
        <v>0</v>
      </c>
      <c r="L5002" s="19">
        <v>1</v>
      </c>
      <c r="O5002" s="19">
        <v>2613617</v>
      </c>
      <c r="P5002" s="229">
        <v>45630.618356481478</v>
      </c>
      <c r="Q5002" s="19">
        <v>2613.6170000000002</v>
      </c>
      <c r="R5002" s="19" t="s">
        <v>43</v>
      </c>
      <c r="S5002" s="62" t="s">
        <v>49</v>
      </c>
    </row>
    <row r="5003" spans="1:19" x14ac:dyDescent="0.25">
      <c r="A5003" s="62" t="s">
        <v>49</v>
      </c>
      <c r="B5003" s="19">
        <v>25400917</v>
      </c>
      <c r="C5003" s="19" t="s">
        <v>7571</v>
      </c>
      <c r="D5003" s="19">
        <v>377308</v>
      </c>
      <c r="E5003" s="19">
        <v>4595714</v>
      </c>
      <c r="F5003" s="19">
        <v>25</v>
      </c>
      <c r="G5003" s="36">
        <v>45630</v>
      </c>
      <c r="H5003" s="19">
        <v>0</v>
      </c>
      <c r="I5003" s="19">
        <v>0</v>
      </c>
      <c r="J5003" s="19">
        <v>-3</v>
      </c>
      <c r="K5003" s="19" t="s">
        <v>185</v>
      </c>
      <c r="L5003" s="19">
        <v>1</v>
      </c>
      <c r="O5003" s="19">
        <v>12826</v>
      </c>
      <c r="P5003" s="229">
        <v>45630.618495370371</v>
      </c>
      <c r="Q5003" s="19">
        <v>12.826000000000001</v>
      </c>
      <c r="R5003" s="19" t="s">
        <v>43</v>
      </c>
      <c r="S5003" s="62" t="s">
        <v>49</v>
      </c>
    </row>
    <row r="5004" spans="1:19" x14ac:dyDescent="0.25">
      <c r="A5004" s="62" t="s">
        <v>49</v>
      </c>
      <c r="B5004" s="19">
        <v>25400917</v>
      </c>
      <c r="C5004" s="19" t="s">
        <v>7571</v>
      </c>
      <c r="D5004" s="19">
        <v>377308</v>
      </c>
      <c r="E5004" s="19">
        <v>4595714</v>
      </c>
      <c r="F5004" s="19">
        <v>26</v>
      </c>
      <c r="G5004" s="36">
        <v>45630</v>
      </c>
      <c r="H5004" s="19">
        <v>1</v>
      </c>
      <c r="I5004" s="19">
        <v>0</v>
      </c>
      <c r="J5004" s="19">
        <v>0</v>
      </c>
      <c r="L5004" s="19">
        <v>1</v>
      </c>
      <c r="M5004" s="19">
        <v>4010427</v>
      </c>
      <c r="N5004" s="19" t="s">
        <v>215</v>
      </c>
      <c r="O5004" s="19">
        <v>502530</v>
      </c>
      <c r="P5004" s="229">
        <v>45630.62431712963</v>
      </c>
      <c r="Q5004" s="19">
        <v>502.53</v>
      </c>
      <c r="R5004" s="19" t="s">
        <v>43</v>
      </c>
      <c r="S5004" s="62" t="s">
        <v>49</v>
      </c>
    </row>
    <row r="5005" spans="1:19" x14ac:dyDescent="0.25">
      <c r="A5005" s="62" t="s">
        <v>49</v>
      </c>
      <c r="B5005" s="19">
        <v>25400917</v>
      </c>
      <c r="C5005" s="19" t="s">
        <v>7571</v>
      </c>
      <c r="D5005" s="19">
        <v>377308</v>
      </c>
      <c r="E5005" s="19">
        <v>4595714</v>
      </c>
      <c r="F5005" s="19">
        <v>27</v>
      </c>
      <c r="G5005" s="36">
        <v>45630</v>
      </c>
      <c r="H5005" s="19">
        <v>0</v>
      </c>
      <c r="I5005" s="19">
        <v>0</v>
      </c>
      <c r="J5005" s="19">
        <v>1938</v>
      </c>
      <c r="K5005" s="19" t="s">
        <v>163</v>
      </c>
      <c r="L5005" s="19">
        <v>1</v>
      </c>
      <c r="M5005" s="19">
        <v>4010427</v>
      </c>
      <c r="N5005" s="19" t="s">
        <v>215</v>
      </c>
      <c r="O5005" s="19">
        <v>140420</v>
      </c>
      <c r="P5005" s="229">
        <v>45630.625937500001</v>
      </c>
      <c r="Q5005" s="19">
        <v>140.41999999999999</v>
      </c>
      <c r="R5005" s="19" t="s">
        <v>43</v>
      </c>
      <c r="S5005" s="62" t="s">
        <v>49</v>
      </c>
    </row>
    <row r="5006" spans="1:19" x14ac:dyDescent="0.25">
      <c r="A5006" s="62" t="s">
        <v>49</v>
      </c>
      <c r="B5006" s="19">
        <v>25400917</v>
      </c>
      <c r="C5006" s="19" t="s">
        <v>7571</v>
      </c>
      <c r="D5006" s="19">
        <v>377308</v>
      </c>
      <c r="E5006" s="19">
        <v>4595714</v>
      </c>
      <c r="F5006" s="19">
        <v>28</v>
      </c>
      <c r="G5006" s="36">
        <v>45630</v>
      </c>
      <c r="H5006" s="19">
        <v>0</v>
      </c>
      <c r="I5006" s="19">
        <v>0</v>
      </c>
      <c r="J5006" s="19">
        <v>1932</v>
      </c>
      <c r="K5006" s="19" t="s">
        <v>173</v>
      </c>
      <c r="L5006" s="19">
        <v>1</v>
      </c>
      <c r="O5006" s="19">
        <v>137520</v>
      </c>
      <c r="P5006" s="229">
        <v>45630.627534722225</v>
      </c>
      <c r="Q5006" s="19">
        <v>137.52000000000001</v>
      </c>
      <c r="R5006" s="19" t="s">
        <v>43</v>
      </c>
      <c r="S5006" s="62" t="s">
        <v>49</v>
      </c>
    </row>
    <row r="5007" spans="1:19" x14ac:dyDescent="0.25">
      <c r="A5007" s="62" t="s">
        <v>49</v>
      </c>
      <c r="B5007" s="19">
        <v>25400917</v>
      </c>
      <c r="C5007" s="19" t="s">
        <v>7571</v>
      </c>
      <c r="D5007" s="19">
        <v>377308</v>
      </c>
      <c r="E5007" s="19">
        <v>4595714</v>
      </c>
      <c r="F5007" s="19">
        <v>29</v>
      </c>
      <c r="G5007" s="36">
        <v>45630</v>
      </c>
      <c r="H5007" s="19">
        <v>0</v>
      </c>
      <c r="I5007" s="19">
        <v>1</v>
      </c>
      <c r="J5007" s="19">
        <v>0</v>
      </c>
      <c r="L5007" s="19">
        <v>1</v>
      </c>
      <c r="O5007" s="19">
        <v>233284</v>
      </c>
      <c r="P5007" s="229">
        <v>45630.630231481482</v>
      </c>
      <c r="Q5007" s="19">
        <v>233.28399999999999</v>
      </c>
      <c r="R5007" s="19" t="s">
        <v>43</v>
      </c>
      <c r="S5007" s="62" t="s">
        <v>49</v>
      </c>
    </row>
    <row r="5008" spans="1:19" x14ac:dyDescent="0.25">
      <c r="A5008" s="62" t="s">
        <v>49</v>
      </c>
      <c r="B5008" s="19">
        <v>25400917</v>
      </c>
      <c r="C5008" s="19" t="s">
        <v>7571</v>
      </c>
      <c r="D5008" s="19">
        <v>377308</v>
      </c>
      <c r="E5008" s="19">
        <v>4595714</v>
      </c>
      <c r="F5008" s="19">
        <v>30</v>
      </c>
      <c r="G5008" s="36">
        <v>45630</v>
      </c>
      <c r="H5008" s="19">
        <v>0</v>
      </c>
      <c r="I5008" s="19">
        <v>0</v>
      </c>
      <c r="J5008" s="19">
        <v>1934</v>
      </c>
      <c r="K5008" s="19" t="s">
        <v>160</v>
      </c>
      <c r="L5008" s="19">
        <v>1</v>
      </c>
      <c r="O5008" s="19">
        <v>1202430</v>
      </c>
      <c r="P5008" s="229">
        <v>45630.644155092596</v>
      </c>
      <c r="Q5008" s="19">
        <v>1202.43</v>
      </c>
      <c r="R5008" s="19" t="s">
        <v>43</v>
      </c>
      <c r="S5008" s="62" t="s">
        <v>49</v>
      </c>
    </row>
    <row r="5009" spans="1:19" x14ac:dyDescent="0.25">
      <c r="A5009" s="62" t="s">
        <v>49</v>
      </c>
      <c r="B5009" s="19">
        <v>25400917</v>
      </c>
      <c r="C5009" s="19" t="s">
        <v>7571</v>
      </c>
      <c r="D5009" s="19">
        <v>377308</v>
      </c>
      <c r="E5009" s="19">
        <v>4595714</v>
      </c>
      <c r="F5009" s="19">
        <v>31</v>
      </c>
      <c r="G5009" s="36">
        <v>45630</v>
      </c>
      <c r="H5009" s="19">
        <v>0</v>
      </c>
      <c r="I5009" s="19">
        <v>1</v>
      </c>
      <c r="J5009" s="19">
        <v>0</v>
      </c>
      <c r="L5009" s="19">
        <v>1</v>
      </c>
      <c r="O5009" s="19">
        <v>2742336</v>
      </c>
      <c r="P5009" s="229">
        <v>45630.675891203704</v>
      </c>
      <c r="Q5009" s="19">
        <v>2742.3359999999998</v>
      </c>
      <c r="R5009" s="19" t="s">
        <v>43</v>
      </c>
      <c r="S5009" s="62" t="s">
        <v>49</v>
      </c>
    </row>
    <row r="5010" spans="1:19" x14ac:dyDescent="0.25">
      <c r="A5010" s="62" t="s">
        <v>49</v>
      </c>
      <c r="B5010" s="19">
        <v>25400917</v>
      </c>
      <c r="C5010" s="19" t="s">
        <v>7571</v>
      </c>
      <c r="D5010" s="19">
        <v>377308</v>
      </c>
      <c r="E5010" s="19">
        <v>4595714</v>
      </c>
      <c r="F5010" s="19">
        <v>32</v>
      </c>
      <c r="G5010" s="36">
        <v>45630</v>
      </c>
      <c r="H5010" s="19">
        <v>0</v>
      </c>
      <c r="I5010" s="19">
        <v>0</v>
      </c>
      <c r="J5010" s="19">
        <v>-3</v>
      </c>
      <c r="K5010" s="19" t="s">
        <v>185</v>
      </c>
      <c r="L5010" s="19">
        <v>1</v>
      </c>
      <c r="O5010" s="19">
        <v>10857</v>
      </c>
      <c r="P5010" s="229">
        <v>45630.676018518519</v>
      </c>
      <c r="Q5010" s="19">
        <v>10.856999999999999</v>
      </c>
      <c r="R5010" s="19" t="s">
        <v>43</v>
      </c>
      <c r="S5010" s="62" t="s">
        <v>49</v>
      </c>
    </row>
    <row r="5011" spans="1:19" x14ac:dyDescent="0.25">
      <c r="A5011" s="62" t="s">
        <v>49</v>
      </c>
      <c r="B5011" s="19">
        <v>25400917</v>
      </c>
      <c r="C5011" s="19" t="s">
        <v>7571</v>
      </c>
      <c r="D5011" s="19">
        <v>377308</v>
      </c>
      <c r="E5011" s="19">
        <v>4595714</v>
      </c>
      <c r="F5011" s="19">
        <v>33</v>
      </c>
      <c r="G5011" s="36">
        <v>45630</v>
      </c>
      <c r="H5011" s="19">
        <v>1</v>
      </c>
      <c r="I5011" s="19">
        <v>0</v>
      </c>
      <c r="J5011" s="19">
        <v>0</v>
      </c>
      <c r="L5011" s="19">
        <v>1</v>
      </c>
      <c r="M5011" s="19">
        <v>4010427</v>
      </c>
      <c r="N5011" s="19" t="s">
        <v>215</v>
      </c>
      <c r="O5011" s="19">
        <v>42707</v>
      </c>
      <c r="P5011" s="229">
        <v>45630.676516203705</v>
      </c>
      <c r="Q5011" s="19">
        <v>42.707000000000001</v>
      </c>
      <c r="R5011" s="19" t="s">
        <v>43</v>
      </c>
      <c r="S5011" s="62" t="s">
        <v>49</v>
      </c>
    </row>
    <row r="5012" spans="1:19" x14ac:dyDescent="0.25">
      <c r="A5012" s="62" t="s">
        <v>49</v>
      </c>
      <c r="B5012" s="19">
        <v>25400917</v>
      </c>
      <c r="C5012" s="19" t="s">
        <v>7571</v>
      </c>
      <c r="D5012" s="19">
        <v>377308</v>
      </c>
      <c r="E5012" s="19">
        <v>4595714</v>
      </c>
      <c r="F5012" s="19">
        <v>34</v>
      </c>
      <c r="G5012" s="36">
        <v>45630</v>
      </c>
      <c r="H5012" s="19">
        <v>0</v>
      </c>
      <c r="I5012" s="19">
        <v>0</v>
      </c>
      <c r="J5012" s="19">
        <v>1938</v>
      </c>
      <c r="K5012" s="19" t="s">
        <v>163</v>
      </c>
      <c r="L5012" s="19">
        <v>1</v>
      </c>
      <c r="M5012" s="19">
        <v>4010427</v>
      </c>
      <c r="N5012" s="19" t="s">
        <v>215</v>
      </c>
      <c r="O5012" s="19">
        <v>353290</v>
      </c>
      <c r="P5012" s="229">
        <v>45630.680601851855</v>
      </c>
      <c r="Q5012" s="19">
        <v>353.29</v>
      </c>
      <c r="R5012" s="19" t="s">
        <v>43</v>
      </c>
      <c r="S5012" s="62" t="s">
        <v>49</v>
      </c>
    </row>
    <row r="5013" spans="1:19" x14ac:dyDescent="0.25">
      <c r="A5013" s="62" t="s">
        <v>49</v>
      </c>
      <c r="B5013" s="19">
        <v>25400917</v>
      </c>
      <c r="C5013" s="19" t="s">
        <v>7571</v>
      </c>
      <c r="D5013" s="19">
        <v>377308</v>
      </c>
      <c r="E5013" s="19">
        <v>4595714</v>
      </c>
      <c r="F5013" s="19">
        <v>35</v>
      </c>
      <c r="G5013" s="36">
        <v>45630</v>
      </c>
      <c r="H5013" s="19">
        <v>0</v>
      </c>
      <c r="I5013" s="19">
        <v>1</v>
      </c>
      <c r="J5013" s="19">
        <v>0</v>
      </c>
      <c r="L5013" s="19">
        <v>1</v>
      </c>
      <c r="O5013" s="19">
        <v>2401856</v>
      </c>
      <c r="P5013" s="229">
        <v>45630.708402777775</v>
      </c>
      <c r="Q5013" s="19">
        <v>2401.8560000000002</v>
      </c>
      <c r="R5013" s="19" t="s">
        <v>43</v>
      </c>
      <c r="S5013" s="62" t="s">
        <v>49</v>
      </c>
    </row>
    <row r="5014" spans="1:19" x14ac:dyDescent="0.25">
      <c r="A5014" s="62" t="s">
        <v>49</v>
      </c>
      <c r="B5014" s="19">
        <v>25400917</v>
      </c>
      <c r="C5014" s="19" t="s">
        <v>7571</v>
      </c>
      <c r="D5014" s="19">
        <v>377308</v>
      </c>
      <c r="E5014" s="19">
        <v>4595714</v>
      </c>
      <c r="F5014" s="19">
        <v>36</v>
      </c>
      <c r="G5014" s="36">
        <v>45630</v>
      </c>
      <c r="H5014" s="19">
        <v>0</v>
      </c>
      <c r="I5014" s="19">
        <v>0</v>
      </c>
      <c r="J5014" s="19">
        <v>0</v>
      </c>
      <c r="L5014" s="19">
        <v>2</v>
      </c>
      <c r="O5014" s="19">
        <v>0</v>
      </c>
      <c r="P5014" s="229">
        <v>45630.708402777775</v>
      </c>
      <c r="Q5014" s="19">
        <v>0</v>
      </c>
      <c r="R5014" s="19" t="s">
        <v>43</v>
      </c>
      <c r="S5014" s="62" t="s">
        <v>49</v>
      </c>
    </row>
    <row r="5015" spans="1:19" x14ac:dyDescent="0.25">
      <c r="A5015" s="62" t="s">
        <v>49</v>
      </c>
      <c r="B5015" s="19">
        <v>25400917</v>
      </c>
      <c r="C5015" s="19" t="s">
        <v>7571</v>
      </c>
      <c r="D5015" s="19">
        <v>377308</v>
      </c>
      <c r="E5015" s="19">
        <v>4595714</v>
      </c>
      <c r="F5015" s="19">
        <v>1</v>
      </c>
      <c r="G5015" s="36">
        <v>45631</v>
      </c>
      <c r="H5015" s="19">
        <v>0</v>
      </c>
      <c r="I5015" s="19">
        <v>0</v>
      </c>
      <c r="J5015" s="19">
        <v>0</v>
      </c>
      <c r="L5015" s="19">
        <v>0</v>
      </c>
      <c r="O5015" s="19">
        <v>0</v>
      </c>
      <c r="P5015" s="229">
        <v>45631.333391203705</v>
      </c>
      <c r="Q5015" s="19">
        <v>0</v>
      </c>
      <c r="R5015" s="19" t="s">
        <v>43</v>
      </c>
      <c r="S5015" s="62" t="s">
        <v>49</v>
      </c>
    </row>
    <row r="5016" spans="1:19" x14ac:dyDescent="0.25">
      <c r="A5016" s="62" t="s">
        <v>49</v>
      </c>
      <c r="B5016" s="19">
        <v>25400917</v>
      </c>
      <c r="C5016" s="19" t="s">
        <v>7571</v>
      </c>
      <c r="D5016" s="19">
        <v>377308</v>
      </c>
      <c r="E5016" s="19">
        <v>4595714</v>
      </c>
      <c r="F5016" s="19">
        <v>2</v>
      </c>
      <c r="G5016" s="36">
        <v>45631</v>
      </c>
      <c r="H5016" s="19">
        <v>0</v>
      </c>
      <c r="I5016" s="19">
        <v>0</v>
      </c>
      <c r="J5016" s="19">
        <v>0</v>
      </c>
      <c r="L5016" s="19">
        <v>1</v>
      </c>
      <c r="O5016" s="19">
        <v>3160</v>
      </c>
      <c r="P5016" s="229">
        <v>45631.333425925928</v>
      </c>
      <c r="Q5016" s="19">
        <v>3.16</v>
      </c>
      <c r="R5016" s="19" t="s">
        <v>43</v>
      </c>
      <c r="S5016" s="62" t="s">
        <v>49</v>
      </c>
    </row>
    <row r="5017" spans="1:19" x14ac:dyDescent="0.25">
      <c r="A5017" s="62" t="s">
        <v>49</v>
      </c>
      <c r="B5017" s="19">
        <v>25400917</v>
      </c>
      <c r="C5017" s="19" t="s">
        <v>7571</v>
      </c>
      <c r="D5017" s="19">
        <v>377308</v>
      </c>
      <c r="E5017" s="19">
        <v>4595714</v>
      </c>
      <c r="F5017" s="19">
        <v>3</v>
      </c>
      <c r="G5017" s="36">
        <v>45631</v>
      </c>
      <c r="H5017" s="19">
        <v>0</v>
      </c>
      <c r="I5017" s="19">
        <v>1</v>
      </c>
      <c r="J5017" s="19">
        <v>0</v>
      </c>
      <c r="L5017" s="19">
        <v>1</v>
      </c>
      <c r="O5017" s="19">
        <v>1537507</v>
      </c>
      <c r="P5017" s="229">
        <v>45631.351226851853</v>
      </c>
      <c r="Q5017" s="19">
        <v>1537.5070000000001</v>
      </c>
      <c r="R5017" s="19" t="s">
        <v>43</v>
      </c>
      <c r="S5017" s="62" t="s">
        <v>49</v>
      </c>
    </row>
    <row r="5018" spans="1:19" x14ac:dyDescent="0.25">
      <c r="A5018" s="62" t="s">
        <v>49</v>
      </c>
      <c r="B5018" s="19">
        <v>25400917</v>
      </c>
      <c r="C5018" s="19" t="s">
        <v>7571</v>
      </c>
      <c r="D5018" s="19">
        <v>377308</v>
      </c>
      <c r="E5018" s="19">
        <v>4595714</v>
      </c>
      <c r="F5018" s="19">
        <v>4</v>
      </c>
      <c r="G5018" s="36">
        <v>45631</v>
      </c>
      <c r="H5018" s="19">
        <v>0</v>
      </c>
      <c r="I5018" s="19">
        <v>0</v>
      </c>
      <c r="J5018" s="19">
        <v>-3</v>
      </c>
      <c r="K5018" s="19" t="s">
        <v>185</v>
      </c>
      <c r="L5018" s="19">
        <v>1</v>
      </c>
      <c r="O5018" s="19">
        <v>9390</v>
      </c>
      <c r="P5018" s="229">
        <v>45631.351331018515</v>
      </c>
      <c r="Q5018" s="19">
        <v>9.39</v>
      </c>
      <c r="R5018" s="19" t="s">
        <v>43</v>
      </c>
      <c r="S5018" s="62" t="s">
        <v>49</v>
      </c>
    </row>
    <row r="5019" spans="1:19" x14ac:dyDescent="0.25">
      <c r="A5019" s="62" t="s">
        <v>49</v>
      </c>
      <c r="B5019" s="19">
        <v>25400917</v>
      </c>
      <c r="C5019" s="19" t="s">
        <v>7571</v>
      </c>
      <c r="D5019" s="19">
        <v>377308</v>
      </c>
      <c r="E5019" s="19">
        <v>4595714</v>
      </c>
      <c r="F5019" s="19">
        <v>5</v>
      </c>
      <c r="G5019" s="36">
        <v>45631</v>
      </c>
      <c r="H5019" s="19">
        <v>1</v>
      </c>
      <c r="I5019" s="19">
        <v>0</v>
      </c>
      <c r="J5019" s="19">
        <v>0</v>
      </c>
      <c r="L5019" s="19">
        <v>1</v>
      </c>
      <c r="M5019" s="19">
        <v>4010427</v>
      </c>
      <c r="N5019" s="19" t="s">
        <v>215</v>
      </c>
      <c r="O5019" s="19">
        <v>10930</v>
      </c>
      <c r="P5019" s="229">
        <v>45631.351458333331</v>
      </c>
      <c r="Q5019" s="19">
        <v>10.93</v>
      </c>
      <c r="R5019" s="19" t="s">
        <v>43</v>
      </c>
      <c r="S5019" s="62" t="s">
        <v>49</v>
      </c>
    </row>
    <row r="5020" spans="1:19" x14ac:dyDescent="0.25">
      <c r="A5020" s="62" t="s">
        <v>49</v>
      </c>
      <c r="B5020" s="19">
        <v>25400917</v>
      </c>
      <c r="C5020" s="19" t="s">
        <v>7571</v>
      </c>
      <c r="D5020" s="19">
        <v>377308</v>
      </c>
      <c r="E5020" s="19">
        <v>4595714</v>
      </c>
      <c r="F5020" s="19">
        <v>6</v>
      </c>
      <c r="G5020" s="36">
        <v>45631</v>
      </c>
      <c r="H5020" s="19">
        <v>0</v>
      </c>
      <c r="I5020" s="19">
        <v>0</v>
      </c>
      <c r="J5020" s="19">
        <v>1938</v>
      </c>
      <c r="K5020" s="19" t="s">
        <v>163</v>
      </c>
      <c r="L5020" s="19">
        <v>1</v>
      </c>
      <c r="M5020" s="19">
        <v>4010427</v>
      </c>
      <c r="N5020" s="19" t="s">
        <v>215</v>
      </c>
      <c r="O5020" s="19">
        <v>15726</v>
      </c>
      <c r="P5020" s="229">
        <v>45631.351643518516</v>
      </c>
      <c r="Q5020" s="19">
        <v>15.726000000000001</v>
      </c>
      <c r="R5020" s="19" t="s">
        <v>43</v>
      </c>
      <c r="S5020" s="62" t="s">
        <v>49</v>
      </c>
    </row>
    <row r="5021" spans="1:19" x14ac:dyDescent="0.25">
      <c r="A5021" s="62" t="s">
        <v>49</v>
      </c>
      <c r="B5021" s="19">
        <v>25400917</v>
      </c>
      <c r="C5021" s="19" t="s">
        <v>7571</v>
      </c>
      <c r="D5021" s="19">
        <v>377308</v>
      </c>
      <c r="E5021" s="19">
        <v>4595714</v>
      </c>
      <c r="F5021" s="19">
        <v>7</v>
      </c>
      <c r="G5021" s="36">
        <v>45631</v>
      </c>
      <c r="H5021" s="19">
        <v>0</v>
      </c>
      <c r="I5021" s="19">
        <v>0</v>
      </c>
      <c r="J5021" s="19">
        <v>1932</v>
      </c>
      <c r="K5021" s="19" t="s">
        <v>173</v>
      </c>
      <c r="L5021" s="19">
        <v>1</v>
      </c>
      <c r="O5021" s="19">
        <v>389494</v>
      </c>
      <c r="P5021" s="229">
        <v>45631.356145833335</v>
      </c>
      <c r="Q5021" s="19">
        <v>389.49400000000003</v>
      </c>
      <c r="R5021" s="19" t="s">
        <v>43</v>
      </c>
      <c r="S5021" s="62" t="s">
        <v>49</v>
      </c>
    </row>
    <row r="5022" spans="1:19" x14ac:dyDescent="0.25">
      <c r="A5022" s="62" t="s">
        <v>49</v>
      </c>
      <c r="B5022" s="19">
        <v>25400917</v>
      </c>
      <c r="C5022" s="19" t="s">
        <v>7571</v>
      </c>
      <c r="D5022" s="19">
        <v>377308</v>
      </c>
      <c r="E5022" s="19">
        <v>4595714</v>
      </c>
      <c r="F5022" s="19">
        <v>8</v>
      </c>
      <c r="G5022" s="36">
        <v>45631</v>
      </c>
      <c r="H5022" s="19">
        <v>0</v>
      </c>
      <c r="I5022" s="19">
        <v>1</v>
      </c>
      <c r="J5022" s="19">
        <v>0</v>
      </c>
      <c r="L5022" s="19">
        <v>1</v>
      </c>
      <c r="O5022" s="19">
        <v>2986273</v>
      </c>
      <c r="P5022" s="229">
        <v>45631.390717592592</v>
      </c>
      <c r="Q5022" s="19">
        <v>2986.2730000000001</v>
      </c>
      <c r="R5022" s="19" t="s">
        <v>43</v>
      </c>
      <c r="S5022" s="62" t="s">
        <v>49</v>
      </c>
    </row>
    <row r="5023" spans="1:19" x14ac:dyDescent="0.25">
      <c r="A5023" s="62" t="s">
        <v>49</v>
      </c>
      <c r="B5023" s="19">
        <v>25400917</v>
      </c>
      <c r="C5023" s="19" t="s">
        <v>7571</v>
      </c>
      <c r="D5023" s="19">
        <v>377308</v>
      </c>
      <c r="E5023" s="19">
        <v>4595714</v>
      </c>
      <c r="F5023" s="19">
        <v>9</v>
      </c>
      <c r="G5023" s="36">
        <v>45631</v>
      </c>
      <c r="H5023" s="19">
        <v>0</v>
      </c>
      <c r="I5023" s="19">
        <v>0</v>
      </c>
      <c r="J5023" s="19">
        <v>-3</v>
      </c>
      <c r="K5023" s="19" t="s">
        <v>185</v>
      </c>
      <c r="L5023" s="19">
        <v>1</v>
      </c>
      <c r="O5023" s="19">
        <v>10677</v>
      </c>
      <c r="P5023" s="229">
        <v>45631.390833333331</v>
      </c>
      <c r="Q5023" s="19">
        <v>10.677</v>
      </c>
      <c r="R5023" s="19" t="s">
        <v>43</v>
      </c>
      <c r="S5023" s="62" t="s">
        <v>49</v>
      </c>
    </row>
    <row r="5024" spans="1:19" x14ac:dyDescent="0.25">
      <c r="A5024" s="62" t="s">
        <v>49</v>
      </c>
      <c r="B5024" s="19">
        <v>25400917</v>
      </c>
      <c r="C5024" s="19" t="s">
        <v>7571</v>
      </c>
      <c r="D5024" s="19">
        <v>377308</v>
      </c>
      <c r="E5024" s="19">
        <v>4595714</v>
      </c>
      <c r="F5024" s="19">
        <v>10</v>
      </c>
      <c r="G5024" s="36">
        <v>45631</v>
      </c>
      <c r="H5024" s="19">
        <v>1</v>
      </c>
      <c r="I5024" s="19">
        <v>0</v>
      </c>
      <c r="J5024" s="19">
        <v>0</v>
      </c>
      <c r="L5024" s="19">
        <v>1</v>
      </c>
      <c r="M5024" s="19">
        <v>4010427</v>
      </c>
      <c r="N5024" s="19" t="s">
        <v>215</v>
      </c>
      <c r="O5024" s="19">
        <v>415993</v>
      </c>
      <c r="P5024" s="229">
        <v>45631.395648148151</v>
      </c>
      <c r="Q5024" s="19">
        <v>415.99299999999999</v>
      </c>
      <c r="R5024" s="19" t="s">
        <v>43</v>
      </c>
      <c r="S5024" s="62" t="s">
        <v>49</v>
      </c>
    </row>
    <row r="5025" spans="1:19" x14ac:dyDescent="0.25">
      <c r="A5025" s="62" t="s">
        <v>49</v>
      </c>
      <c r="B5025" s="19">
        <v>25400917</v>
      </c>
      <c r="C5025" s="19" t="s">
        <v>7571</v>
      </c>
      <c r="D5025" s="19">
        <v>377308</v>
      </c>
      <c r="E5025" s="19">
        <v>4595714</v>
      </c>
      <c r="F5025" s="19">
        <v>11</v>
      </c>
      <c r="G5025" s="36">
        <v>45631</v>
      </c>
      <c r="H5025" s="19">
        <v>0</v>
      </c>
      <c r="I5025" s="19">
        <v>0</v>
      </c>
      <c r="J5025" s="19">
        <v>1938</v>
      </c>
      <c r="K5025" s="19" t="s">
        <v>163</v>
      </c>
      <c r="L5025" s="19">
        <v>1</v>
      </c>
      <c r="M5025" s="19">
        <v>4010427</v>
      </c>
      <c r="N5025" s="19" t="s">
        <v>215</v>
      </c>
      <c r="O5025" s="19">
        <v>378027</v>
      </c>
      <c r="P5025" s="229">
        <v>45631.400023148148</v>
      </c>
      <c r="Q5025" s="19">
        <v>378.02699999999999</v>
      </c>
      <c r="R5025" s="19" t="s">
        <v>43</v>
      </c>
      <c r="S5025" s="62" t="s">
        <v>49</v>
      </c>
    </row>
    <row r="5026" spans="1:19" x14ac:dyDescent="0.25">
      <c r="A5026" s="62" t="s">
        <v>49</v>
      </c>
      <c r="B5026" s="19">
        <v>25400917</v>
      </c>
      <c r="C5026" s="19" t="s">
        <v>7571</v>
      </c>
      <c r="D5026" s="19">
        <v>377308</v>
      </c>
      <c r="E5026" s="19">
        <v>4595714</v>
      </c>
      <c r="F5026" s="19">
        <v>12</v>
      </c>
      <c r="G5026" s="36">
        <v>45631</v>
      </c>
      <c r="H5026" s="19">
        <v>0</v>
      </c>
      <c r="I5026" s="19">
        <v>0</v>
      </c>
      <c r="J5026" s="19">
        <v>1932</v>
      </c>
      <c r="K5026" s="19" t="s">
        <v>173</v>
      </c>
      <c r="L5026" s="19">
        <v>1</v>
      </c>
      <c r="O5026" s="19">
        <v>2396</v>
      </c>
      <c r="P5026" s="229">
        <v>45631.400057870371</v>
      </c>
      <c r="Q5026" s="19">
        <v>2.3959999999999999</v>
      </c>
      <c r="R5026" s="19" t="s">
        <v>43</v>
      </c>
      <c r="S5026" s="62" t="s">
        <v>49</v>
      </c>
    </row>
    <row r="5027" spans="1:19" x14ac:dyDescent="0.25">
      <c r="A5027" s="62" t="s">
        <v>49</v>
      </c>
      <c r="B5027" s="19">
        <v>25400917</v>
      </c>
      <c r="C5027" s="19" t="s">
        <v>7571</v>
      </c>
      <c r="D5027" s="19">
        <v>377308</v>
      </c>
      <c r="E5027" s="19">
        <v>4595714</v>
      </c>
      <c r="F5027" s="19">
        <v>13</v>
      </c>
      <c r="G5027" s="36">
        <v>45631</v>
      </c>
      <c r="H5027" s="19">
        <v>0</v>
      </c>
      <c r="I5027" s="19">
        <v>1</v>
      </c>
      <c r="J5027" s="19">
        <v>0</v>
      </c>
      <c r="L5027" s="19">
        <v>1</v>
      </c>
      <c r="O5027" s="19">
        <v>1503547</v>
      </c>
      <c r="P5027" s="229">
        <v>45631.417453703703</v>
      </c>
      <c r="Q5027" s="19">
        <v>1503.547</v>
      </c>
      <c r="R5027" s="19" t="s">
        <v>43</v>
      </c>
      <c r="S5027" s="62" t="s">
        <v>49</v>
      </c>
    </row>
    <row r="5028" spans="1:19" x14ac:dyDescent="0.25">
      <c r="A5028" s="62" t="s">
        <v>49</v>
      </c>
      <c r="B5028" s="19">
        <v>25400917</v>
      </c>
      <c r="C5028" s="19" t="s">
        <v>7571</v>
      </c>
      <c r="D5028" s="19">
        <v>377308</v>
      </c>
      <c r="E5028" s="19">
        <v>4595714</v>
      </c>
      <c r="F5028" s="19">
        <v>14</v>
      </c>
      <c r="G5028" s="36">
        <v>45631</v>
      </c>
      <c r="H5028" s="19">
        <v>0</v>
      </c>
      <c r="I5028" s="19">
        <v>0</v>
      </c>
      <c r="J5028" s="19">
        <v>1934</v>
      </c>
      <c r="K5028" s="19" t="s">
        <v>160</v>
      </c>
      <c r="L5028" s="19">
        <v>1</v>
      </c>
      <c r="O5028" s="19">
        <v>928357</v>
      </c>
      <c r="P5028" s="229">
        <v>45631.428206018521</v>
      </c>
      <c r="Q5028" s="19">
        <v>928.35699999999997</v>
      </c>
      <c r="R5028" s="19" t="s">
        <v>43</v>
      </c>
      <c r="S5028" s="62" t="s">
        <v>49</v>
      </c>
    </row>
    <row r="5029" spans="1:19" x14ac:dyDescent="0.25">
      <c r="A5029" s="62" t="s">
        <v>49</v>
      </c>
      <c r="B5029" s="19">
        <v>25400917</v>
      </c>
      <c r="C5029" s="19" t="s">
        <v>7571</v>
      </c>
      <c r="D5029" s="19">
        <v>377308</v>
      </c>
      <c r="E5029" s="19">
        <v>4595714</v>
      </c>
      <c r="F5029" s="19">
        <v>15</v>
      </c>
      <c r="G5029" s="36">
        <v>45631</v>
      </c>
      <c r="H5029" s="19">
        <v>0</v>
      </c>
      <c r="I5029" s="19">
        <v>1</v>
      </c>
      <c r="J5029" s="19">
        <v>0</v>
      </c>
      <c r="L5029" s="19">
        <v>1</v>
      </c>
      <c r="O5029" s="19">
        <v>2031640</v>
      </c>
      <c r="P5029" s="229">
        <v>45631.45171296296</v>
      </c>
      <c r="Q5029" s="19">
        <v>2031.64</v>
      </c>
      <c r="R5029" s="19" t="s">
        <v>43</v>
      </c>
      <c r="S5029" s="62" t="s">
        <v>49</v>
      </c>
    </row>
    <row r="5030" spans="1:19" x14ac:dyDescent="0.25">
      <c r="A5030" s="62" t="s">
        <v>49</v>
      </c>
      <c r="B5030" s="19">
        <v>25400917</v>
      </c>
      <c r="C5030" s="19" t="s">
        <v>7571</v>
      </c>
      <c r="D5030" s="19">
        <v>377308</v>
      </c>
      <c r="E5030" s="19">
        <v>4595714</v>
      </c>
      <c r="F5030" s="19">
        <v>16</v>
      </c>
      <c r="G5030" s="36">
        <v>45631</v>
      </c>
      <c r="H5030" s="19">
        <v>0</v>
      </c>
      <c r="I5030" s="19">
        <v>0</v>
      </c>
      <c r="J5030" s="19">
        <v>-3</v>
      </c>
      <c r="K5030" s="19" t="s">
        <v>185</v>
      </c>
      <c r="L5030" s="19">
        <v>1</v>
      </c>
      <c r="O5030" s="19">
        <v>9816</v>
      </c>
      <c r="P5030" s="229">
        <v>45631.451828703706</v>
      </c>
      <c r="Q5030" s="19">
        <v>9.8160000000000007</v>
      </c>
      <c r="R5030" s="19" t="s">
        <v>43</v>
      </c>
      <c r="S5030" s="62" t="s">
        <v>49</v>
      </c>
    </row>
    <row r="5031" spans="1:19" x14ac:dyDescent="0.25">
      <c r="A5031" s="62" t="s">
        <v>49</v>
      </c>
      <c r="B5031" s="19">
        <v>25400917</v>
      </c>
      <c r="C5031" s="19" t="s">
        <v>7571</v>
      </c>
      <c r="D5031" s="19">
        <v>377308</v>
      </c>
      <c r="E5031" s="19">
        <v>4595714</v>
      </c>
      <c r="F5031" s="19">
        <v>17</v>
      </c>
      <c r="G5031" s="36">
        <v>45631</v>
      </c>
      <c r="H5031" s="19">
        <v>1</v>
      </c>
      <c r="I5031" s="19">
        <v>0</v>
      </c>
      <c r="J5031" s="19">
        <v>0</v>
      </c>
      <c r="L5031" s="19">
        <v>1</v>
      </c>
      <c r="M5031" s="19">
        <v>4010427</v>
      </c>
      <c r="N5031" s="19" t="s">
        <v>215</v>
      </c>
      <c r="O5031" s="19">
        <v>950947</v>
      </c>
      <c r="P5031" s="229">
        <v>45631.462835648148</v>
      </c>
      <c r="Q5031" s="19">
        <v>950.947</v>
      </c>
      <c r="R5031" s="19" t="s">
        <v>43</v>
      </c>
      <c r="S5031" s="62" t="s">
        <v>49</v>
      </c>
    </row>
    <row r="5032" spans="1:19" x14ac:dyDescent="0.25">
      <c r="A5032" s="62" t="s">
        <v>49</v>
      </c>
      <c r="B5032" s="19">
        <v>25400917</v>
      </c>
      <c r="C5032" s="19" t="s">
        <v>7571</v>
      </c>
      <c r="D5032" s="19">
        <v>377308</v>
      </c>
      <c r="E5032" s="19">
        <v>4595714</v>
      </c>
      <c r="F5032" s="19">
        <v>18</v>
      </c>
      <c r="G5032" s="36">
        <v>45631</v>
      </c>
      <c r="H5032" s="19">
        <v>0</v>
      </c>
      <c r="I5032" s="19">
        <v>0</v>
      </c>
      <c r="J5032" s="19">
        <v>1938</v>
      </c>
      <c r="K5032" s="19" t="s">
        <v>163</v>
      </c>
      <c r="L5032" s="19">
        <v>1</v>
      </c>
      <c r="M5032" s="19">
        <v>4010427</v>
      </c>
      <c r="N5032" s="19" t="s">
        <v>215</v>
      </c>
      <c r="O5032" s="19">
        <v>2453</v>
      </c>
      <c r="P5032" s="229">
        <v>45631.462858796294</v>
      </c>
      <c r="Q5032" s="19">
        <v>2.4529999999999998</v>
      </c>
      <c r="R5032" s="19" t="s">
        <v>43</v>
      </c>
      <c r="S5032" s="62" t="s">
        <v>49</v>
      </c>
    </row>
    <row r="5033" spans="1:19" x14ac:dyDescent="0.25">
      <c r="A5033" s="62" t="s">
        <v>49</v>
      </c>
      <c r="B5033" s="19">
        <v>25400917</v>
      </c>
      <c r="C5033" s="19" t="s">
        <v>7571</v>
      </c>
      <c r="D5033" s="19">
        <v>377308</v>
      </c>
      <c r="E5033" s="19">
        <v>4595714</v>
      </c>
      <c r="F5033" s="19">
        <v>19</v>
      </c>
      <c r="G5033" s="36">
        <v>45631</v>
      </c>
      <c r="H5033" s="19">
        <v>0</v>
      </c>
      <c r="I5033" s="19">
        <v>0</v>
      </c>
      <c r="J5033" s="19">
        <v>1932</v>
      </c>
      <c r="K5033" s="19" t="s">
        <v>173</v>
      </c>
      <c r="L5033" s="19">
        <v>1</v>
      </c>
      <c r="O5033" s="19">
        <v>61774</v>
      </c>
      <c r="P5033" s="229">
        <v>45631.463576388887</v>
      </c>
      <c r="Q5033" s="19">
        <v>61.774000000000001</v>
      </c>
      <c r="R5033" s="19" t="s">
        <v>43</v>
      </c>
      <c r="S5033" s="62" t="s">
        <v>49</v>
      </c>
    </row>
    <row r="5034" spans="1:19" x14ac:dyDescent="0.25">
      <c r="A5034" s="62" t="s">
        <v>49</v>
      </c>
      <c r="B5034" s="19">
        <v>25400917</v>
      </c>
      <c r="C5034" s="19" t="s">
        <v>7571</v>
      </c>
      <c r="D5034" s="19">
        <v>377308</v>
      </c>
      <c r="E5034" s="19">
        <v>4595714</v>
      </c>
      <c r="F5034" s="19">
        <v>20</v>
      </c>
      <c r="G5034" s="36">
        <v>45631</v>
      </c>
      <c r="H5034" s="19">
        <v>0</v>
      </c>
      <c r="I5034" s="19">
        <v>1</v>
      </c>
      <c r="J5034" s="19">
        <v>0</v>
      </c>
      <c r="L5034" s="19">
        <v>1</v>
      </c>
      <c r="O5034" s="19">
        <v>2763696</v>
      </c>
      <c r="P5034" s="229">
        <v>45631.495567129627</v>
      </c>
      <c r="Q5034" s="19">
        <v>2763.6959999999999</v>
      </c>
      <c r="R5034" s="19" t="s">
        <v>43</v>
      </c>
      <c r="S5034" s="62" t="s">
        <v>49</v>
      </c>
    </row>
    <row r="5035" spans="1:19" x14ac:dyDescent="0.25">
      <c r="A5035" s="62" t="s">
        <v>49</v>
      </c>
      <c r="B5035" s="19">
        <v>25400917</v>
      </c>
      <c r="C5035" s="19" t="s">
        <v>7571</v>
      </c>
      <c r="D5035" s="19">
        <v>377308</v>
      </c>
      <c r="E5035" s="19">
        <v>4595714</v>
      </c>
      <c r="F5035" s="19">
        <v>21</v>
      </c>
      <c r="G5035" s="36">
        <v>45631</v>
      </c>
      <c r="H5035" s="19">
        <v>0</v>
      </c>
      <c r="I5035" s="19">
        <v>0</v>
      </c>
      <c r="J5035" s="19">
        <v>-3</v>
      </c>
      <c r="K5035" s="19" t="s">
        <v>185</v>
      </c>
      <c r="L5035" s="19">
        <v>1</v>
      </c>
      <c r="O5035" s="19">
        <v>15524</v>
      </c>
      <c r="P5035" s="229">
        <v>45631.495740740742</v>
      </c>
      <c r="Q5035" s="19">
        <v>15.523999999999999</v>
      </c>
      <c r="R5035" s="19" t="s">
        <v>43</v>
      </c>
      <c r="S5035" s="62" t="s">
        <v>49</v>
      </c>
    </row>
    <row r="5036" spans="1:19" x14ac:dyDescent="0.25">
      <c r="A5036" s="62" t="s">
        <v>49</v>
      </c>
      <c r="B5036" s="19">
        <v>25400917</v>
      </c>
      <c r="C5036" s="19" t="s">
        <v>7571</v>
      </c>
      <c r="D5036" s="19">
        <v>377308</v>
      </c>
      <c r="E5036" s="19">
        <v>4595714</v>
      </c>
      <c r="F5036" s="19">
        <v>22</v>
      </c>
      <c r="G5036" s="36">
        <v>45631</v>
      </c>
      <c r="H5036" s="19">
        <v>1</v>
      </c>
      <c r="I5036" s="19">
        <v>0</v>
      </c>
      <c r="J5036" s="19">
        <v>0</v>
      </c>
      <c r="L5036" s="19">
        <v>1</v>
      </c>
      <c r="M5036" s="19">
        <v>4010427</v>
      </c>
      <c r="N5036" s="19" t="s">
        <v>215</v>
      </c>
      <c r="O5036" s="19">
        <v>645646</v>
      </c>
      <c r="P5036" s="229">
        <v>45631.503217592595</v>
      </c>
      <c r="Q5036" s="19">
        <v>645.64599999999996</v>
      </c>
      <c r="R5036" s="19" t="s">
        <v>43</v>
      </c>
      <c r="S5036" s="62" t="s">
        <v>49</v>
      </c>
    </row>
    <row r="5037" spans="1:19" x14ac:dyDescent="0.25">
      <c r="A5037" s="62" t="s">
        <v>49</v>
      </c>
      <c r="B5037" s="19">
        <v>25400917</v>
      </c>
      <c r="C5037" s="19" t="s">
        <v>7571</v>
      </c>
      <c r="D5037" s="19">
        <v>377308</v>
      </c>
      <c r="E5037" s="19">
        <v>4595714</v>
      </c>
      <c r="F5037" s="19">
        <v>23</v>
      </c>
      <c r="G5037" s="36">
        <v>45631</v>
      </c>
      <c r="H5037" s="19">
        <v>0</v>
      </c>
      <c r="I5037" s="19">
        <v>0</v>
      </c>
      <c r="J5037" s="19">
        <v>1938</v>
      </c>
      <c r="K5037" s="19" t="s">
        <v>163</v>
      </c>
      <c r="L5037" s="19">
        <v>1</v>
      </c>
      <c r="M5037" s="19">
        <v>4010427</v>
      </c>
      <c r="N5037" s="19" t="s">
        <v>215</v>
      </c>
      <c r="O5037" s="19">
        <v>2677</v>
      </c>
      <c r="P5037" s="229">
        <v>45631.503252314818</v>
      </c>
      <c r="Q5037" s="19">
        <v>2.677</v>
      </c>
      <c r="R5037" s="19" t="s">
        <v>43</v>
      </c>
      <c r="S5037" s="62" t="s">
        <v>49</v>
      </c>
    </row>
    <row r="5038" spans="1:19" x14ac:dyDescent="0.25">
      <c r="A5038" s="62" t="s">
        <v>49</v>
      </c>
      <c r="B5038" s="19">
        <v>25400917</v>
      </c>
      <c r="C5038" s="19" t="s">
        <v>7571</v>
      </c>
      <c r="D5038" s="19">
        <v>377308</v>
      </c>
      <c r="E5038" s="19">
        <v>4595714</v>
      </c>
      <c r="F5038" s="19">
        <v>24</v>
      </c>
      <c r="G5038" s="36">
        <v>45631</v>
      </c>
      <c r="H5038" s="19">
        <v>0</v>
      </c>
      <c r="I5038" s="19">
        <v>0</v>
      </c>
      <c r="J5038" s="19">
        <v>1932</v>
      </c>
      <c r="K5038" s="19" t="s">
        <v>173</v>
      </c>
      <c r="L5038" s="19">
        <v>1</v>
      </c>
      <c r="O5038" s="19">
        <v>617640</v>
      </c>
      <c r="P5038" s="229">
        <v>45631.510393518518</v>
      </c>
      <c r="Q5038" s="19">
        <v>617.64</v>
      </c>
      <c r="R5038" s="19" t="s">
        <v>43</v>
      </c>
      <c r="S5038" s="62" t="s">
        <v>49</v>
      </c>
    </row>
    <row r="5039" spans="1:19" x14ac:dyDescent="0.25">
      <c r="A5039" s="62" t="s">
        <v>49</v>
      </c>
      <c r="B5039" s="19">
        <v>25400917</v>
      </c>
      <c r="C5039" s="19" t="s">
        <v>7571</v>
      </c>
      <c r="D5039" s="19">
        <v>377308</v>
      </c>
      <c r="E5039" s="19">
        <v>4595714</v>
      </c>
      <c r="F5039" s="19">
        <v>25</v>
      </c>
      <c r="G5039" s="36">
        <v>45631</v>
      </c>
      <c r="H5039" s="19">
        <v>0</v>
      </c>
      <c r="I5039" s="19">
        <v>1</v>
      </c>
      <c r="J5039" s="19">
        <v>0</v>
      </c>
      <c r="L5039" s="19">
        <v>1</v>
      </c>
      <c r="O5039" s="19">
        <v>324483</v>
      </c>
      <c r="P5039" s="229">
        <v>45631.514155092591</v>
      </c>
      <c r="Q5039" s="19">
        <v>324.483</v>
      </c>
      <c r="R5039" s="19" t="s">
        <v>43</v>
      </c>
      <c r="S5039" s="62" t="s">
        <v>49</v>
      </c>
    </row>
    <row r="5040" spans="1:19" x14ac:dyDescent="0.25">
      <c r="A5040" s="62" t="s">
        <v>49</v>
      </c>
      <c r="B5040" s="19">
        <v>25400917</v>
      </c>
      <c r="C5040" s="19" t="s">
        <v>7571</v>
      </c>
      <c r="D5040" s="19">
        <v>377308</v>
      </c>
      <c r="E5040" s="19">
        <v>4595714</v>
      </c>
      <c r="F5040" s="19">
        <v>26</v>
      </c>
      <c r="G5040" s="36">
        <v>45631</v>
      </c>
      <c r="H5040" s="19">
        <v>0</v>
      </c>
      <c r="I5040" s="19">
        <v>0</v>
      </c>
      <c r="J5040" s="19">
        <v>1933</v>
      </c>
      <c r="K5040" s="19" t="s">
        <v>167</v>
      </c>
      <c r="L5040" s="19">
        <v>1</v>
      </c>
      <c r="O5040" s="19">
        <v>3634387</v>
      </c>
      <c r="P5040" s="229">
        <v>45631.556215277778</v>
      </c>
      <c r="Q5040" s="19">
        <v>3634.3870000000002</v>
      </c>
      <c r="R5040" s="19" t="s">
        <v>43</v>
      </c>
      <c r="S5040" s="62" t="s">
        <v>49</v>
      </c>
    </row>
    <row r="5041" spans="1:19" x14ac:dyDescent="0.25">
      <c r="A5041" s="62" t="s">
        <v>49</v>
      </c>
      <c r="B5041" s="19">
        <v>25400917</v>
      </c>
      <c r="C5041" s="19" t="s">
        <v>7571</v>
      </c>
      <c r="D5041" s="19">
        <v>377308</v>
      </c>
      <c r="E5041" s="19">
        <v>4595714</v>
      </c>
      <c r="F5041" s="19">
        <v>27</v>
      </c>
      <c r="G5041" s="36">
        <v>45631</v>
      </c>
      <c r="H5041" s="19">
        <v>0</v>
      </c>
      <c r="I5041" s="19">
        <v>1</v>
      </c>
      <c r="J5041" s="19">
        <v>0</v>
      </c>
      <c r="L5041" s="19">
        <v>1</v>
      </c>
      <c r="O5041" s="19">
        <v>3067</v>
      </c>
      <c r="P5041" s="229">
        <v>45631.556250000001</v>
      </c>
      <c r="Q5041" s="19">
        <v>3.0670000000000002</v>
      </c>
      <c r="R5041" s="19" t="s">
        <v>43</v>
      </c>
      <c r="S5041" s="62" t="s">
        <v>49</v>
      </c>
    </row>
    <row r="5042" spans="1:19" x14ac:dyDescent="0.25">
      <c r="A5042" s="62" t="s">
        <v>49</v>
      </c>
      <c r="B5042" s="19">
        <v>25400917</v>
      </c>
      <c r="C5042" s="19" t="s">
        <v>7571</v>
      </c>
      <c r="D5042" s="19">
        <v>377308</v>
      </c>
      <c r="E5042" s="19">
        <v>4595714</v>
      </c>
      <c r="F5042" s="19">
        <v>28</v>
      </c>
      <c r="G5042" s="36">
        <v>45631</v>
      </c>
      <c r="H5042" s="19">
        <v>0</v>
      </c>
      <c r="I5042" s="19">
        <v>0</v>
      </c>
      <c r="J5042" s="19">
        <v>-3</v>
      </c>
      <c r="K5042" s="19" t="s">
        <v>185</v>
      </c>
      <c r="L5042" s="19">
        <v>1</v>
      </c>
      <c r="O5042" s="19">
        <v>9856</v>
      </c>
      <c r="P5042" s="229">
        <v>45631.55636574074</v>
      </c>
      <c r="Q5042" s="19">
        <v>9.8559999999999999</v>
      </c>
      <c r="R5042" s="19" t="s">
        <v>43</v>
      </c>
      <c r="S5042" s="62" t="s">
        <v>49</v>
      </c>
    </row>
    <row r="5043" spans="1:19" x14ac:dyDescent="0.25">
      <c r="A5043" s="62" t="s">
        <v>49</v>
      </c>
      <c r="B5043" s="19">
        <v>25400917</v>
      </c>
      <c r="C5043" s="19" t="s">
        <v>7571</v>
      </c>
      <c r="D5043" s="19">
        <v>377308</v>
      </c>
      <c r="E5043" s="19">
        <v>4595714</v>
      </c>
      <c r="F5043" s="19">
        <v>29</v>
      </c>
      <c r="G5043" s="36">
        <v>45631</v>
      </c>
      <c r="H5043" s="19">
        <v>1</v>
      </c>
      <c r="I5043" s="19">
        <v>0</v>
      </c>
      <c r="J5043" s="19">
        <v>0</v>
      </c>
      <c r="L5043" s="19">
        <v>1</v>
      </c>
      <c r="M5043" s="19">
        <v>4010427</v>
      </c>
      <c r="N5043" s="19" t="s">
        <v>215</v>
      </c>
      <c r="O5043" s="19">
        <v>438224</v>
      </c>
      <c r="P5043" s="229">
        <v>45631.561435185184</v>
      </c>
      <c r="Q5043" s="19">
        <v>438.22399999999999</v>
      </c>
      <c r="R5043" s="19" t="s">
        <v>43</v>
      </c>
      <c r="S5043" s="62" t="s">
        <v>49</v>
      </c>
    </row>
    <row r="5044" spans="1:19" x14ac:dyDescent="0.25">
      <c r="A5044" s="62" t="s">
        <v>49</v>
      </c>
      <c r="B5044" s="19">
        <v>25400917</v>
      </c>
      <c r="C5044" s="19" t="s">
        <v>7571</v>
      </c>
      <c r="D5044" s="19">
        <v>377308</v>
      </c>
      <c r="E5044" s="19">
        <v>4595714</v>
      </c>
      <c r="F5044" s="19">
        <v>30</v>
      </c>
      <c r="G5044" s="36">
        <v>45631</v>
      </c>
      <c r="H5044" s="19">
        <v>0</v>
      </c>
      <c r="I5044" s="19">
        <v>0</v>
      </c>
      <c r="J5044" s="19">
        <v>1938</v>
      </c>
      <c r="K5044" s="19" t="s">
        <v>163</v>
      </c>
      <c r="L5044" s="19">
        <v>1</v>
      </c>
      <c r="M5044" s="19">
        <v>4010427</v>
      </c>
      <c r="N5044" s="19" t="s">
        <v>215</v>
      </c>
      <c r="O5044" s="19">
        <v>8300</v>
      </c>
      <c r="P5044" s="229">
        <v>45631.561539351853</v>
      </c>
      <c r="Q5044" s="19">
        <v>8.3000000000000007</v>
      </c>
      <c r="R5044" s="19" t="s">
        <v>43</v>
      </c>
      <c r="S5044" s="62" t="s">
        <v>49</v>
      </c>
    </row>
    <row r="5045" spans="1:19" x14ac:dyDescent="0.25">
      <c r="A5045" s="62" t="s">
        <v>49</v>
      </c>
      <c r="B5045" s="19">
        <v>25400917</v>
      </c>
      <c r="C5045" s="19" t="s">
        <v>7571</v>
      </c>
      <c r="D5045" s="19">
        <v>377308</v>
      </c>
      <c r="E5045" s="19">
        <v>4595714</v>
      </c>
      <c r="F5045" s="19">
        <v>31</v>
      </c>
      <c r="G5045" s="36">
        <v>45631</v>
      </c>
      <c r="H5045" s="19">
        <v>0</v>
      </c>
      <c r="I5045" s="19">
        <v>0</v>
      </c>
      <c r="J5045" s="19">
        <v>1932</v>
      </c>
      <c r="K5045" s="19" t="s">
        <v>173</v>
      </c>
      <c r="L5045" s="19">
        <v>1</v>
      </c>
      <c r="O5045" s="19">
        <v>429176</v>
      </c>
      <c r="P5045" s="229">
        <v>45631.566504629627</v>
      </c>
      <c r="Q5045" s="19">
        <v>429.17599999999999</v>
      </c>
      <c r="R5045" s="19" t="s">
        <v>43</v>
      </c>
      <c r="S5045" s="62" t="s">
        <v>49</v>
      </c>
    </row>
    <row r="5046" spans="1:19" x14ac:dyDescent="0.25">
      <c r="A5046" s="62" t="s">
        <v>49</v>
      </c>
      <c r="B5046" s="19">
        <v>25400917</v>
      </c>
      <c r="C5046" s="19" t="s">
        <v>7571</v>
      </c>
      <c r="D5046" s="19">
        <v>377308</v>
      </c>
      <c r="E5046" s="19">
        <v>4595714</v>
      </c>
      <c r="F5046" s="19">
        <v>32</v>
      </c>
      <c r="G5046" s="36">
        <v>45631</v>
      </c>
      <c r="H5046" s="19">
        <v>0</v>
      </c>
      <c r="I5046" s="19">
        <v>1</v>
      </c>
      <c r="J5046" s="19">
        <v>0</v>
      </c>
      <c r="L5046" s="19">
        <v>1</v>
      </c>
      <c r="O5046" s="19">
        <v>764570</v>
      </c>
      <c r="P5046" s="229">
        <v>45631.57534722222</v>
      </c>
      <c r="Q5046" s="19">
        <v>764.57</v>
      </c>
      <c r="R5046" s="19" t="s">
        <v>43</v>
      </c>
      <c r="S5046" s="62" t="s">
        <v>49</v>
      </c>
    </row>
    <row r="5047" spans="1:19" x14ac:dyDescent="0.25">
      <c r="A5047" s="62" t="s">
        <v>49</v>
      </c>
      <c r="B5047" s="19">
        <v>25400917</v>
      </c>
      <c r="C5047" s="19" t="s">
        <v>7571</v>
      </c>
      <c r="D5047" s="19">
        <v>377308</v>
      </c>
      <c r="E5047" s="19">
        <v>4595714</v>
      </c>
      <c r="F5047" s="19">
        <v>33</v>
      </c>
      <c r="G5047" s="36">
        <v>45631</v>
      </c>
      <c r="H5047" s="19">
        <v>1</v>
      </c>
      <c r="I5047" s="19">
        <v>0</v>
      </c>
      <c r="J5047" s="19">
        <v>0</v>
      </c>
      <c r="L5047" s="19">
        <v>1</v>
      </c>
      <c r="M5047" s="19">
        <v>431941</v>
      </c>
      <c r="N5047" s="19" t="s">
        <v>214</v>
      </c>
      <c r="O5047" s="19">
        <v>932364</v>
      </c>
      <c r="P5047" s="229">
        <v>45631.586145833331</v>
      </c>
      <c r="Q5047" s="19">
        <v>932.36400000000003</v>
      </c>
      <c r="R5047" s="19" t="s">
        <v>43</v>
      </c>
      <c r="S5047" s="62" t="s">
        <v>49</v>
      </c>
    </row>
    <row r="5048" spans="1:19" x14ac:dyDescent="0.25">
      <c r="A5048" s="62" t="s">
        <v>49</v>
      </c>
      <c r="B5048" s="19">
        <v>25400917</v>
      </c>
      <c r="C5048" s="19" t="s">
        <v>7571</v>
      </c>
      <c r="D5048" s="19">
        <v>377308</v>
      </c>
      <c r="E5048" s="19">
        <v>4595714</v>
      </c>
      <c r="F5048" s="19">
        <v>34</v>
      </c>
      <c r="G5048" s="36">
        <v>45631</v>
      </c>
      <c r="H5048" s="19">
        <v>0</v>
      </c>
      <c r="I5048" s="19">
        <v>0</v>
      </c>
      <c r="J5048" s="19">
        <v>1938</v>
      </c>
      <c r="K5048" s="19" t="s">
        <v>163</v>
      </c>
      <c r="L5048" s="19">
        <v>1</v>
      </c>
      <c r="M5048" s="19">
        <v>431941</v>
      </c>
      <c r="N5048" s="19" t="s">
        <v>214</v>
      </c>
      <c r="O5048" s="19">
        <v>339316</v>
      </c>
      <c r="P5048" s="229">
        <v>45631.590069444443</v>
      </c>
      <c r="Q5048" s="19">
        <v>339.31599999999997</v>
      </c>
      <c r="R5048" s="19" t="s">
        <v>43</v>
      </c>
      <c r="S5048" s="62" t="s">
        <v>49</v>
      </c>
    </row>
    <row r="5049" spans="1:19" x14ac:dyDescent="0.25">
      <c r="A5049" s="62" t="s">
        <v>49</v>
      </c>
      <c r="B5049" s="19">
        <v>25400917</v>
      </c>
      <c r="C5049" s="19" t="s">
        <v>7571</v>
      </c>
      <c r="D5049" s="19">
        <v>377308</v>
      </c>
      <c r="E5049" s="19">
        <v>4595714</v>
      </c>
      <c r="F5049" s="19">
        <v>35</v>
      </c>
      <c r="G5049" s="36">
        <v>45631</v>
      </c>
      <c r="H5049" s="19">
        <v>0</v>
      </c>
      <c r="I5049" s="19">
        <v>1</v>
      </c>
      <c r="J5049" s="19">
        <v>0</v>
      </c>
      <c r="L5049" s="19">
        <v>1</v>
      </c>
      <c r="O5049" s="19">
        <v>1432817</v>
      </c>
      <c r="P5049" s="229">
        <v>45631.60665509259</v>
      </c>
      <c r="Q5049" s="19">
        <v>1432.817</v>
      </c>
      <c r="R5049" s="19" t="s">
        <v>43</v>
      </c>
      <c r="S5049" s="62" t="s">
        <v>49</v>
      </c>
    </row>
    <row r="5050" spans="1:19" x14ac:dyDescent="0.25">
      <c r="A5050" s="62" t="s">
        <v>49</v>
      </c>
      <c r="B5050" s="19">
        <v>25400917</v>
      </c>
      <c r="C5050" s="19" t="s">
        <v>7571</v>
      </c>
      <c r="D5050" s="19">
        <v>377308</v>
      </c>
      <c r="E5050" s="19">
        <v>4595714</v>
      </c>
      <c r="F5050" s="19">
        <v>36</v>
      </c>
      <c r="G5050" s="36">
        <v>45631</v>
      </c>
      <c r="H5050" s="19">
        <v>0</v>
      </c>
      <c r="I5050" s="19">
        <v>0</v>
      </c>
      <c r="J5050" s="19">
        <v>-3</v>
      </c>
      <c r="K5050" s="19" t="s">
        <v>185</v>
      </c>
      <c r="L5050" s="19">
        <v>1</v>
      </c>
      <c r="O5050" s="19">
        <v>14533</v>
      </c>
      <c r="P5050" s="229">
        <v>45631.606817129628</v>
      </c>
      <c r="Q5050" s="19">
        <v>14.532999999999999</v>
      </c>
      <c r="R5050" s="19" t="s">
        <v>43</v>
      </c>
      <c r="S5050" s="62" t="s">
        <v>49</v>
      </c>
    </row>
    <row r="5051" spans="1:19" x14ac:dyDescent="0.25">
      <c r="A5051" s="62" t="s">
        <v>49</v>
      </c>
      <c r="B5051" s="19">
        <v>25400917</v>
      </c>
      <c r="C5051" s="19" t="s">
        <v>7571</v>
      </c>
      <c r="D5051" s="19">
        <v>377308</v>
      </c>
      <c r="E5051" s="19">
        <v>4595714</v>
      </c>
      <c r="F5051" s="19">
        <v>37</v>
      </c>
      <c r="G5051" s="36">
        <v>45631</v>
      </c>
      <c r="H5051" s="19">
        <v>1</v>
      </c>
      <c r="I5051" s="19">
        <v>0</v>
      </c>
      <c r="J5051" s="19">
        <v>0</v>
      </c>
      <c r="L5051" s="19">
        <v>1</v>
      </c>
      <c r="M5051" s="19">
        <v>4010427</v>
      </c>
      <c r="N5051" s="19" t="s">
        <v>215</v>
      </c>
      <c r="O5051" s="19">
        <v>55567</v>
      </c>
      <c r="P5051" s="229">
        <v>45631.607465277775</v>
      </c>
      <c r="Q5051" s="19">
        <v>55.567</v>
      </c>
      <c r="R5051" s="19" t="s">
        <v>43</v>
      </c>
      <c r="S5051" s="62" t="s">
        <v>49</v>
      </c>
    </row>
    <row r="5052" spans="1:19" x14ac:dyDescent="0.25">
      <c r="A5052" s="62" t="s">
        <v>49</v>
      </c>
      <c r="B5052" s="19">
        <v>25400917</v>
      </c>
      <c r="C5052" s="19" t="s">
        <v>7571</v>
      </c>
      <c r="D5052" s="19">
        <v>377308</v>
      </c>
      <c r="E5052" s="19">
        <v>4595714</v>
      </c>
      <c r="F5052" s="19">
        <v>38</v>
      </c>
      <c r="G5052" s="36">
        <v>45631</v>
      </c>
      <c r="H5052" s="19">
        <v>0</v>
      </c>
      <c r="I5052" s="19">
        <v>0</v>
      </c>
      <c r="J5052" s="19">
        <v>1938</v>
      </c>
      <c r="K5052" s="19" t="s">
        <v>163</v>
      </c>
      <c r="L5052" s="19">
        <v>1</v>
      </c>
      <c r="M5052" s="19">
        <v>4010427</v>
      </c>
      <c r="N5052" s="19" t="s">
        <v>215</v>
      </c>
      <c r="O5052" s="19">
        <v>14693</v>
      </c>
      <c r="P5052" s="229">
        <v>45631.607638888891</v>
      </c>
      <c r="Q5052" s="19">
        <v>14.693</v>
      </c>
      <c r="R5052" s="19" t="s">
        <v>43</v>
      </c>
      <c r="S5052" s="62" t="s">
        <v>49</v>
      </c>
    </row>
    <row r="5053" spans="1:19" x14ac:dyDescent="0.25">
      <c r="A5053" s="62" t="s">
        <v>49</v>
      </c>
      <c r="B5053" s="19">
        <v>25400917</v>
      </c>
      <c r="C5053" s="19" t="s">
        <v>7571</v>
      </c>
      <c r="D5053" s="19">
        <v>377308</v>
      </c>
      <c r="E5053" s="19">
        <v>4595714</v>
      </c>
      <c r="F5053" s="19">
        <v>39</v>
      </c>
      <c r="G5053" s="36">
        <v>45631</v>
      </c>
      <c r="H5053" s="19">
        <v>0</v>
      </c>
      <c r="I5053" s="19">
        <v>0</v>
      </c>
      <c r="J5053" s="19">
        <v>1932</v>
      </c>
      <c r="K5053" s="19" t="s">
        <v>173</v>
      </c>
      <c r="L5053" s="19">
        <v>1</v>
      </c>
      <c r="O5053" s="19">
        <v>370150</v>
      </c>
      <c r="P5053" s="229">
        <v>45631.611921296295</v>
      </c>
      <c r="Q5053" s="19">
        <v>370.15</v>
      </c>
      <c r="R5053" s="19" t="s">
        <v>43</v>
      </c>
      <c r="S5053" s="62" t="s">
        <v>49</v>
      </c>
    </row>
    <row r="5054" spans="1:19" x14ac:dyDescent="0.25">
      <c r="A5054" s="62" t="s">
        <v>49</v>
      </c>
      <c r="B5054" s="19">
        <v>25400917</v>
      </c>
      <c r="C5054" s="19" t="s">
        <v>7571</v>
      </c>
      <c r="D5054" s="19">
        <v>377308</v>
      </c>
      <c r="E5054" s="19">
        <v>4595714</v>
      </c>
      <c r="F5054" s="19">
        <v>40</v>
      </c>
      <c r="G5054" s="36">
        <v>45631</v>
      </c>
      <c r="H5054" s="19">
        <v>0</v>
      </c>
      <c r="I5054" s="19">
        <v>1</v>
      </c>
      <c r="J5054" s="19">
        <v>0</v>
      </c>
      <c r="L5054" s="19">
        <v>1</v>
      </c>
      <c r="O5054" s="19">
        <v>1130627</v>
      </c>
      <c r="P5054" s="229">
        <v>45631.625011574077</v>
      </c>
      <c r="Q5054" s="19">
        <v>1130.627</v>
      </c>
      <c r="R5054" s="19" t="s">
        <v>43</v>
      </c>
      <c r="S5054" s="62" t="s">
        <v>49</v>
      </c>
    </row>
    <row r="5055" spans="1:19" x14ac:dyDescent="0.25">
      <c r="A5055" s="62" t="s">
        <v>49</v>
      </c>
      <c r="B5055" s="19">
        <v>25400917</v>
      </c>
      <c r="C5055" s="19" t="s">
        <v>7571</v>
      </c>
      <c r="D5055" s="19">
        <v>377308</v>
      </c>
      <c r="E5055" s="19">
        <v>4595714</v>
      </c>
      <c r="F5055" s="19">
        <v>41</v>
      </c>
      <c r="G5055" s="36">
        <v>45631</v>
      </c>
      <c r="H5055" s="19">
        <v>0</v>
      </c>
      <c r="I5055" s="19">
        <v>0</v>
      </c>
      <c r="J5055" s="19">
        <v>1934</v>
      </c>
      <c r="K5055" s="19" t="s">
        <v>160</v>
      </c>
      <c r="L5055" s="19">
        <v>1</v>
      </c>
      <c r="O5055" s="19">
        <v>952633</v>
      </c>
      <c r="P5055" s="229">
        <v>45631.636030092595</v>
      </c>
      <c r="Q5055" s="19">
        <v>952.63300000000004</v>
      </c>
      <c r="R5055" s="19" t="s">
        <v>43</v>
      </c>
      <c r="S5055" s="62" t="s">
        <v>49</v>
      </c>
    </row>
    <row r="5056" spans="1:19" x14ac:dyDescent="0.25">
      <c r="A5056" s="62" t="s">
        <v>49</v>
      </c>
      <c r="B5056" s="19">
        <v>25400917</v>
      </c>
      <c r="C5056" s="19" t="s">
        <v>7571</v>
      </c>
      <c r="D5056" s="19">
        <v>377308</v>
      </c>
      <c r="E5056" s="19">
        <v>4595714</v>
      </c>
      <c r="F5056" s="19">
        <v>42</v>
      </c>
      <c r="G5056" s="36">
        <v>45631</v>
      </c>
      <c r="H5056" s="19">
        <v>0</v>
      </c>
      <c r="I5056" s="19">
        <v>1</v>
      </c>
      <c r="J5056" s="19">
        <v>0</v>
      </c>
      <c r="L5056" s="19">
        <v>1</v>
      </c>
      <c r="O5056" s="19">
        <v>1822387</v>
      </c>
      <c r="P5056" s="229">
        <v>45631.657129629632</v>
      </c>
      <c r="Q5056" s="19">
        <v>1822.3869999999999</v>
      </c>
      <c r="R5056" s="19" t="s">
        <v>43</v>
      </c>
      <c r="S5056" s="62" t="s">
        <v>49</v>
      </c>
    </row>
    <row r="5057" spans="1:19" x14ac:dyDescent="0.25">
      <c r="A5057" s="62" t="s">
        <v>49</v>
      </c>
      <c r="B5057" s="19">
        <v>25400917</v>
      </c>
      <c r="C5057" s="19" t="s">
        <v>7571</v>
      </c>
      <c r="D5057" s="19">
        <v>377308</v>
      </c>
      <c r="E5057" s="19">
        <v>4595714</v>
      </c>
      <c r="F5057" s="19">
        <v>43</v>
      </c>
      <c r="G5057" s="36">
        <v>45631</v>
      </c>
      <c r="H5057" s="19">
        <v>0</v>
      </c>
      <c r="I5057" s="19">
        <v>0</v>
      </c>
      <c r="J5057" s="19">
        <v>-3</v>
      </c>
      <c r="K5057" s="19" t="s">
        <v>185</v>
      </c>
      <c r="L5057" s="19">
        <v>1</v>
      </c>
      <c r="O5057" s="19">
        <v>8057</v>
      </c>
      <c r="P5057" s="229">
        <v>45631.657222222224</v>
      </c>
      <c r="Q5057" s="19">
        <v>8.0570000000000004</v>
      </c>
      <c r="R5057" s="19" t="s">
        <v>43</v>
      </c>
      <c r="S5057" s="62" t="s">
        <v>49</v>
      </c>
    </row>
    <row r="5058" spans="1:19" x14ac:dyDescent="0.25">
      <c r="A5058" s="62" t="s">
        <v>49</v>
      </c>
      <c r="B5058" s="19">
        <v>25400917</v>
      </c>
      <c r="C5058" s="19" t="s">
        <v>7571</v>
      </c>
      <c r="D5058" s="19">
        <v>377308</v>
      </c>
      <c r="E5058" s="19">
        <v>4595714</v>
      </c>
      <c r="F5058" s="19">
        <v>44</v>
      </c>
      <c r="G5058" s="36">
        <v>45631</v>
      </c>
      <c r="H5058" s="19">
        <v>1</v>
      </c>
      <c r="I5058" s="19">
        <v>0</v>
      </c>
      <c r="J5058" s="19">
        <v>0</v>
      </c>
      <c r="L5058" s="19">
        <v>1</v>
      </c>
      <c r="M5058" s="19">
        <v>4010427</v>
      </c>
      <c r="N5058" s="19" t="s">
        <v>215</v>
      </c>
      <c r="O5058" s="19">
        <v>1090</v>
      </c>
      <c r="P5058" s="229">
        <v>45631.657233796293</v>
      </c>
      <c r="Q5058" s="19">
        <v>1.0900000000000001</v>
      </c>
      <c r="R5058" s="19" t="s">
        <v>43</v>
      </c>
      <c r="S5058" s="62" t="s">
        <v>49</v>
      </c>
    </row>
    <row r="5059" spans="1:19" x14ac:dyDescent="0.25">
      <c r="A5059" s="62" t="s">
        <v>49</v>
      </c>
      <c r="B5059" s="19">
        <v>25400917</v>
      </c>
      <c r="C5059" s="19" t="s">
        <v>7571</v>
      </c>
      <c r="D5059" s="19">
        <v>377308</v>
      </c>
      <c r="E5059" s="19">
        <v>4595714</v>
      </c>
      <c r="F5059" s="19">
        <v>45</v>
      </c>
      <c r="G5059" s="36">
        <v>45631</v>
      </c>
      <c r="H5059" s="19">
        <v>0</v>
      </c>
      <c r="I5059" s="19">
        <v>0</v>
      </c>
      <c r="J5059" s="19">
        <v>1938</v>
      </c>
      <c r="K5059" s="19" t="s">
        <v>163</v>
      </c>
      <c r="L5059" s="19">
        <v>1</v>
      </c>
      <c r="M5059" s="19">
        <v>4010427</v>
      </c>
      <c r="N5059" s="19" t="s">
        <v>215</v>
      </c>
      <c r="O5059" s="19">
        <v>556976</v>
      </c>
      <c r="P5059" s="229">
        <v>45631.663680555554</v>
      </c>
      <c r="Q5059" s="19">
        <v>556.976</v>
      </c>
      <c r="R5059" s="19" t="s">
        <v>43</v>
      </c>
      <c r="S5059" s="62" t="s">
        <v>49</v>
      </c>
    </row>
    <row r="5060" spans="1:19" x14ac:dyDescent="0.25">
      <c r="A5060" s="62" t="s">
        <v>49</v>
      </c>
      <c r="B5060" s="19">
        <v>25400917</v>
      </c>
      <c r="C5060" s="19" t="s">
        <v>7571</v>
      </c>
      <c r="D5060" s="19">
        <v>377308</v>
      </c>
      <c r="E5060" s="19">
        <v>4595714</v>
      </c>
      <c r="F5060" s="19">
        <v>46</v>
      </c>
      <c r="G5060" s="36">
        <v>45631</v>
      </c>
      <c r="H5060" s="19">
        <v>0</v>
      </c>
      <c r="I5060" s="19">
        <v>1</v>
      </c>
      <c r="J5060" s="19">
        <v>0</v>
      </c>
      <c r="L5060" s="19">
        <v>1</v>
      </c>
      <c r="O5060" s="19">
        <v>635224</v>
      </c>
      <c r="P5060" s="229">
        <v>45631.671030092592</v>
      </c>
      <c r="Q5060" s="19">
        <v>635.22400000000005</v>
      </c>
      <c r="R5060" s="19" t="s">
        <v>43</v>
      </c>
      <c r="S5060" s="62" t="s">
        <v>49</v>
      </c>
    </row>
    <row r="5061" spans="1:19" x14ac:dyDescent="0.25">
      <c r="A5061" s="62" t="s">
        <v>49</v>
      </c>
      <c r="B5061" s="19">
        <v>25400917</v>
      </c>
      <c r="C5061" s="19" t="s">
        <v>7571</v>
      </c>
      <c r="D5061" s="19">
        <v>377308</v>
      </c>
      <c r="E5061" s="19">
        <v>4595714</v>
      </c>
      <c r="F5061" s="19">
        <v>47</v>
      </c>
      <c r="G5061" s="36">
        <v>45631</v>
      </c>
      <c r="H5061" s="19">
        <v>0</v>
      </c>
      <c r="I5061" s="19">
        <v>0</v>
      </c>
      <c r="J5061" s="19">
        <v>-3</v>
      </c>
      <c r="K5061" s="19" t="s">
        <v>185</v>
      </c>
      <c r="L5061" s="19">
        <v>1</v>
      </c>
      <c r="O5061" s="19">
        <v>13130</v>
      </c>
      <c r="P5061" s="229">
        <v>45631.671180555553</v>
      </c>
      <c r="Q5061" s="19">
        <v>13.13</v>
      </c>
      <c r="R5061" s="19" t="s">
        <v>43</v>
      </c>
      <c r="S5061" s="62" t="s">
        <v>49</v>
      </c>
    </row>
    <row r="5062" spans="1:19" x14ac:dyDescent="0.25">
      <c r="A5062" s="62" t="s">
        <v>49</v>
      </c>
      <c r="B5062" s="19">
        <v>25400917</v>
      </c>
      <c r="C5062" s="19" t="s">
        <v>7571</v>
      </c>
      <c r="D5062" s="19">
        <v>377308</v>
      </c>
      <c r="E5062" s="19">
        <v>4595714</v>
      </c>
      <c r="F5062" s="19">
        <v>48</v>
      </c>
      <c r="G5062" s="36">
        <v>45631</v>
      </c>
      <c r="H5062" s="19">
        <v>1</v>
      </c>
      <c r="I5062" s="19">
        <v>0</v>
      </c>
      <c r="J5062" s="19">
        <v>0</v>
      </c>
      <c r="L5062" s="19">
        <v>1</v>
      </c>
      <c r="M5062" s="19">
        <v>4010427</v>
      </c>
      <c r="N5062" s="19" t="s">
        <v>215</v>
      </c>
      <c r="O5062" s="19">
        <v>205170</v>
      </c>
      <c r="P5062" s="229">
        <v>45631.67355324074</v>
      </c>
      <c r="Q5062" s="19">
        <v>205.17</v>
      </c>
      <c r="R5062" s="19" t="s">
        <v>43</v>
      </c>
      <c r="S5062" s="62" t="s">
        <v>49</v>
      </c>
    </row>
    <row r="5063" spans="1:19" x14ac:dyDescent="0.25">
      <c r="A5063" s="62" t="s">
        <v>49</v>
      </c>
      <c r="B5063" s="19">
        <v>25400917</v>
      </c>
      <c r="C5063" s="19" t="s">
        <v>7571</v>
      </c>
      <c r="D5063" s="19">
        <v>377308</v>
      </c>
      <c r="E5063" s="19">
        <v>4595714</v>
      </c>
      <c r="F5063" s="19">
        <v>49</v>
      </c>
      <c r="G5063" s="36">
        <v>45631</v>
      </c>
      <c r="H5063" s="19">
        <v>0</v>
      </c>
      <c r="I5063" s="19">
        <v>0</v>
      </c>
      <c r="J5063" s="19">
        <v>1938</v>
      </c>
      <c r="K5063" s="19" t="s">
        <v>163</v>
      </c>
      <c r="L5063" s="19">
        <v>1</v>
      </c>
      <c r="M5063" s="19">
        <v>4010427</v>
      </c>
      <c r="N5063" s="19" t="s">
        <v>215</v>
      </c>
      <c r="O5063" s="19">
        <v>12786</v>
      </c>
      <c r="P5063" s="229">
        <v>45631.673703703702</v>
      </c>
      <c r="Q5063" s="19">
        <v>12.786</v>
      </c>
      <c r="R5063" s="19" t="s">
        <v>43</v>
      </c>
      <c r="S5063" s="62" t="s">
        <v>49</v>
      </c>
    </row>
    <row r="5064" spans="1:19" x14ac:dyDescent="0.25">
      <c r="A5064" s="62" t="s">
        <v>49</v>
      </c>
      <c r="B5064" s="19">
        <v>25400917</v>
      </c>
      <c r="C5064" s="19" t="s">
        <v>7571</v>
      </c>
      <c r="D5064" s="19">
        <v>377308</v>
      </c>
      <c r="E5064" s="19">
        <v>4595714</v>
      </c>
      <c r="F5064" s="19">
        <v>50</v>
      </c>
      <c r="G5064" s="36">
        <v>45631</v>
      </c>
      <c r="H5064" s="19">
        <v>0</v>
      </c>
      <c r="I5064" s="19">
        <v>0</v>
      </c>
      <c r="J5064" s="19">
        <v>1932</v>
      </c>
      <c r="K5064" s="19" t="s">
        <v>173</v>
      </c>
      <c r="L5064" s="19">
        <v>1</v>
      </c>
      <c r="O5064" s="19">
        <v>454397</v>
      </c>
      <c r="P5064" s="229">
        <v>45631.67895833333</v>
      </c>
      <c r="Q5064" s="19">
        <v>454.39699999999999</v>
      </c>
      <c r="R5064" s="19" t="s">
        <v>43</v>
      </c>
      <c r="S5064" s="62" t="s">
        <v>49</v>
      </c>
    </row>
    <row r="5065" spans="1:19" x14ac:dyDescent="0.25">
      <c r="A5065" s="62" t="s">
        <v>49</v>
      </c>
      <c r="B5065" s="19">
        <v>25400917</v>
      </c>
      <c r="C5065" s="19" t="s">
        <v>7571</v>
      </c>
      <c r="D5065" s="19">
        <v>377308</v>
      </c>
      <c r="E5065" s="19">
        <v>4595714</v>
      </c>
      <c r="F5065" s="19">
        <v>51</v>
      </c>
      <c r="G5065" s="36">
        <v>45631</v>
      </c>
      <c r="H5065" s="19">
        <v>0</v>
      </c>
      <c r="I5065" s="19">
        <v>1</v>
      </c>
      <c r="J5065" s="19">
        <v>0</v>
      </c>
      <c r="L5065" s="19">
        <v>1</v>
      </c>
      <c r="O5065" s="19">
        <v>1136030</v>
      </c>
      <c r="P5065" s="229">
        <v>45631.692106481481</v>
      </c>
      <c r="Q5065" s="19">
        <v>1136.03</v>
      </c>
      <c r="R5065" s="19" t="s">
        <v>43</v>
      </c>
      <c r="S5065" s="62" t="s">
        <v>49</v>
      </c>
    </row>
    <row r="5066" spans="1:19" x14ac:dyDescent="0.25">
      <c r="A5066" s="62" t="s">
        <v>49</v>
      </c>
      <c r="B5066" s="19">
        <v>25400917</v>
      </c>
      <c r="C5066" s="19" t="s">
        <v>7571</v>
      </c>
      <c r="D5066" s="19">
        <v>377308</v>
      </c>
      <c r="E5066" s="19">
        <v>4595714</v>
      </c>
      <c r="F5066" s="19">
        <v>52</v>
      </c>
      <c r="G5066" s="36">
        <v>45631</v>
      </c>
      <c r="H5066" s="19">
        <v>0</v>
      </c>
      <c r="I5066" s="19">
        <v>0</v>
      </c>
      <c r="J5066" s="19">
        <v>-3</v>
      </c>
      <c r="K5066" s="19" t="s">
        <v>185</v>
      </c>
      <c r="L5066" s="19">
        <v>1</v>
      </c>
      <c r="O5066" s="19">
        <v>11763</v>
      </c>
      <c r="P5066" s="229">
        <v>45631.692245370374</v>
      </c>
      <c r="Q5066" s="19">
        <v>11.763</v>
      </c>
      <c r="R5066" s="19" t="s">
        <v>43</v>
      </c>
      <c r="S5066" s="62" t="s">
        <v>49</v>
      </c>
    </row>
    <row r="5067" spans="1:19" x14ac:dyDescent="0.25">
      <c r="A5067" s="62" t="s">
        <v>49</v>
      </c>
      <c r="B5067" s="19">
        <v>25400917</v>
      </c>
      <c r="C5067" s="19" t="s">
        <v>7571</v>
      </c>
      <c r="D5067" s="19">
        <v>377308</v>
      </c>
      <c r="E5067" s="19">
        <v>4595714</v>
      </c>
      <c r="F5067" s="19">
        <v>53</v>
      </c>
      <c r="G5067" s="36">
        <v>45631</v>
      </c>
      <c r="H5067" s="19">
        <v>1</v>
      </c>
      <c r="I5067" s="19">
        <v>0</v>
      </c>
      <c r="J5067" s="19">
        <v>0</v>
      </c>
      <c r="L5067" s="19">
        <v>1</v>
      </c>
      <c r="M5067" s="19">
        <v>4010427</v>
      </c>
      <c r="N5067" s="19" t="s">
        <v>215</v>
      </c>
      <c r="O5067" s="19">
        <v>500170</v>
      </c>
      <c r="P5067" s="229">
        <v>45631.69803240741</v>
      </c>
      <c r="Q5067" s="19">
        <v>500.17</v>
      </c>
      <c r="R5067" s="19" t="s">
        <v>43</v>
      </c>
      <c r="S5067" s="62" t="s">
        <v>49</v>
      </c>
    </row>
    <row r="5068" spans="1:19" x14ac:dyDescent="0.25">
      <c r="A5068" s="62" t="s">
        <v>49</v>
      </c>
      <c r="B5068" s="19">
        <v>25400917</v>
      </c>
      <c r="C5068" s="19" t="s">
        <v>7571</v>
      </c>
      <c r="D5068" s="19">
        <v>377308</v>
      </c>
      <c r="E5068" s="19">
        <v>4595714</v>
      </c>
      <c r="F5068" s="19">
        <v>54</v>
      </c>
      <c r="G5068" s="36">
        <v>45631</v>
      </c>
      <c r="H5068" s="19">
        <v>0</v>
      </c>
      <c r="I5068" s="19">
        <v>0</v>
      </c>
      <c r="J5068" s="19">
        <v>1938</v>
      </c>
      <c r="K5068" s="19" t="s">
        <v>163</v>
      </c>
      <c r="L5068" s="19">
        <v>1</v>
      </c>
      <c r="M5068" s="19">
        <v>4010427</v>
      </c>
      <c r="N5068" s="19" t="s">
        <v>215</v>
      </c>
      <c r="O5068" s="19">
        <v>384</v>
      </c>
      <c r="P5068" s="229">
        <v>45631.69804398148</v>
      </c>
      <c r="Q5068" s="19">
        <v>0.38400000000000001</v>
      </c>
      <c r="R5068" s="19" t="s">
        <v>43</v>
      </c>
      <c r="S5068" s="62" t="s">
        <v>49</v>
      </c>
    </row>
    <row r="5069" spans="1:19" x14ac:dyDescent="0.25">
      <c r="A5069" s="62" t="s">
        <v>49</v>
      </c>
      <c r="B5069" s="19">
        <v>25400917</v>
      </c>
      <c r="C5069" s="19" t="s">
        <v>7571</v>
      </c>
      <c r="D5069" s="19">
        <v>377308</v>
      </c>
      <c r="E5069" s="19">
        <v>4595714</v>
      </c>
      <c r="F5069" s="19">
        <v>55</v>
      </c>
      <c r="G5069" s="36">
        <v>45631</v>
      </c>
      <c r="H5069" s="19">
        <v>0</v>
      </c>
      <c r="I5069" s="19">
        <v>0</v>
      </c>
      <c r="J5069" s="19">
        <v>1932</v>
      </c>
      <c r="K5069" s="19" t="s">
        <v>173</v>
      </c>
      <c r="L5069" s="19">
        <v>1</v>
      </c>
      <c r="O5069" s="19">
        <v>220210</v>
      </c>
      <c r="P5069" s="229">
        <v>45631.700590277775</v>
      </c>
      <c r="Q5069" s="19">
        <v>220.21</v>
      </c>
      <c r="R5069" s="19" t="s">
        <v>43</v>
      </c>
      <c r="S5069" s="62" t="s">
        <v>49</v>
      </c>
    </row>
    <row r="5070" spans="1:19" x14ac:dyDescent="0.25">
      <c r="A5070" s="62" t="s">
        <v>49</v>
      </c>
      <c r="B5070" s="19">
        <v>25400917</v>
      </c>
      <c r="C5070" s="19" t="s">
        <v>7571</v>
      </c>
      <c r="D5070" s="19">
        <v>377308</v>
      </c>
      <c r="E5070" s="19">
        <v>4595714</v>
      </c>
      <c r="F5070" s="19">
        <v>56</v>
      </c>
      <c r="G5070" s="36">
        <v>45631</v>
      </c>
      <c r="H5070" s="19">
        <v>0</v>
      </c>
      <c r="I5070" s="19">
        <v>1</v>
      </c>
      <c r="J5070" s="19">
        <v>0</v>
      </c>
      <c r="L5070" s="19">
        <v>1</v>
      </c>
      <c r="O5070" s="19">
        <v>685743</v>
      </c>
      <c r="P5070" s="229">
        <v>45631.70853009259</v>
      </c>
      <c r="Q5070" s="19">
        <v>685.74300000000005</v>
      </c>
      <c r="R5070" s="19" t="s">
        <v>43</v>
      </c>
      <c r="S5070" s="62" t="s">
        <v>49</v>
      </c>
    </row>
    <row r="5071" spans="1:19" x14ac:dyDescent="0.25">
      <c r="A5071" s="62" t="s">
        <v>49</v>
      </c>
      <c r="B5071" s="19">
        <v>25400917</v>
      </c>
      <c r="C5071" s="19" t="s">
        <v>7571</v>
      </c>
      <c r="D5071" s="19">
        <v>377308</v>
      </c>
      <c r="E5071" s="19">
        <v>4595714</v>
      </c>
      <c r="F5071" s="19">
        <v>57</v>
      </c>
      <c r="G5071" s="36">
        <v>45631</v>
      </c>
      <c r="H5071" s="19">
        <v>0</v>
      </c>
      <c r="I5071" s="19">
        <v>0</v>
      </c>
      <c r="J5071" s="19">
        <v>0</v>
      </c>
      <c r="L5071" s="19">
        <v>2</v>
      </c>
      <c r="O5071" s="19">
        <v>0</v>
      </c>
      <c r="P5071" s="229">
        <v>45631.70853009259</v>
      </c>
      <c r="Q5071" s="19">
        <v>0</v>
      </c>
      <c r="R5071" s="19" t="s">
        <v>43</v>
      </c>
      <c r="S5071" s="62" t="s">
        <v>49</v>
      </c>
    </row>
    <row r="5072" spans="1:19" x14ac:dyDescent="0.25">
      <c r="A5072" s="62" t="s">
        <v>49</v>
      </c>
      <c r="B5072" s="19">
        <v>25400917</v>
      </c>
      <c r="C5072" s="19" t="s">
        <v>7571</v>
      </c>
      <c r="D5072" s="19">
        <v>377308</v>
      </c>
      <c r="E5072" s="19">
        <v>4595714</v>
      </c>
      <c r="F5072" s="19">
        <v>1</v>
      </c>
      <c r="G5072" s="36">
        <v>45632</v>
      </c>
      <c r="H5072" s="19">
        <v>0</v>
      </c>
      <c r="I5072" s="19">
        <v>0</v>
      </c>
      <c r="J5072" s="19">
        <v>0</v>
      </c>
      <c r="L5072" s="19">
        <v>0</v>
      </c>
      <c r="O5072" s="19">
        <v>3</v>
      </c>
      <c r="P5072" s="229">
        <v>45632.33090277778</v>
      </c>
      <c r="Q5072" s="19">
        <v>3.0000000000000001E-3</v>
      </c>
      <c r="R5072" s="19" t="s">
        <v>43</v>
      </c>
      <c r="S5072" s="62" t="s">
        <v>49</v>
      </c>
    </row>
    <row r="5073" spans="1:19" x14ac:dyDescent="0.25">
      <c r="A5073" s="62" t="s">
        <v>49</v>
      </c>
      <c r="B5073" s="19">
        <v>25400917</v>
      </c>
      <c r="C5073" s="19" t="s">
        <v>7571</v>
      </c>
      <c r="D5073" s="19">
        <v>377308</v>
      </c>
      <c r="E5073" s="19">
        <v>4595714</v>
      </c>
      <c r="F5073" s="19">
        <v>2</v>
      </c>
      <c r="G5073" s="36">
        <v>45632</v>
      </c>
      <c r="H5073" s="19">
        <v>0</v>
      </c>
      <c r="I5073" s="19">
        <v>0</v>
      </c>
      <c r="J5073" s="19">
        <v>0</v>
      </c>
      <c r="L5073" s="19">
        <v>1</v>
      </c>
      <c r="O5073" s="19">
        <v>233227</v>
      </c>
      <c r="P5073" s="229">
        <v>45632.333599537036</v>
      </c>
      <c r="Q5073" s="19">
        <v>233.227</v>
      </c>
      <c r="R5073" s="19" t="s">
        <v>43</v>
      </c>
      <c r="S5073" s="62" t="s">
        <v>49</v>
      </c>
    </row>
    <row r="5074" spans="1:19" x14ac:dyDescent="0.25">
      <c r="A5074" s="62" t="s">
        <v>49</v>
      </c>
      <c r="B5074" s="19">
        <v>25400917</v>
      </c>
      <c r="C5074" s="19" t="s">
        <v>7571</v>
      </c>
      <c r="D5074" s="19">
        <v>377308</v>
      </c>
      <c r="E5074" s="19">
        <v>4595714</v>
      </c>
      <c r="F5074" s="19">
        <v>3</v>
      </c>
      <c r="G5074" s="36">
        <v>45632</v>
      </c>
      <c r="H5074" s="19">
        <v>0</v>
      </c>
      <c r="I5074" s="19">
        <v>1</v>
      </c>
      <c r="J5074" s="19">
        <v>0</v>
      </c>
      <c r="L5074" s="19">
        <v>1</v>
      </c>
      <c r="O5074" s="19">
        <v>940353</v>
      </c>
      <c r="P5074" s="229">
        <v>45632.344490740739</v>
      </c>
      <c r="Q5074" s="19">
        <v>940.35299999999995</v>
      </c>
      <c r="R5074" s="19" t="s">
        <v>43</v>
      </c>
      <c r="S5074" s="62" t="s">
        <v>49</v>
      </c>
    </row>
    <row r="5075" spans="1:19" x14ac:dyDescent="0.25">
      <c r="A5075" s="62" t="s">
        <v>49</v>
      </c>
      <c r="B5075" s="19">
        <v>25400917</v>
      </c>
      <c r="C5075" s="19" t="s">
        <v>7571</v>
      </c>
      <c r="D5075" s="19">
        <v>377308</v>
      </c>
      <c r="E5075" s="19">
        <v>4595714</v>
      </c>
      <c r="F5075" s="19">
        <v>4</v>
      </c>
      <c r="G5075" s="36">
        <v>45632</v>
      </c>
      <c r="H5075" s="19">
        <v>1</v>
      </c>
      <c r="I5075" s="19">
        <v>0</v>
      </c>
      <c r="J5075" s="19">
        <v>0</v>
      </c>
      <c r="L5075" s="19">
        <v>1</v>
      </c>
      <c r="M5075" s="19">
        <v>431941</v>
      </c>
      <c r="N5075" s="19" t="s">
        <v>214</v>
      </c>
      <c r="O5075" s="19">
        <v>534164</v>
      </c>
      <c r="P5075" s="229">
        <v>45632.350671296299</v>
      </c>
      <c r="Q5075" s="19">
        <v>534.16399999999999</v>
      </c>
      <c r="R5075" s="19" t="s">
        <v>43</v>
      </c>
      <c r="S5075" s="62" t="s">
        <v>49</v>
      </c>
    </row>
    <row r="5076" spans="1:19" x14ac:dyDescent="0.25">
      <c r="A5076" s="62" t="s">
        <v>49</v>
      </c>
      <c r="B5076" s="19">
        <v>25400917</v>
      </c>
      <c r="C5076" s="19" t="s">
        <v>7571</v>
      </c>
      <c r="D5076" s="19">
        <v>377308</v>
      </c>
      <c r="E5076" s="19">
        <v>4595714</v>
      </c>
      <c r="F5076" s="19">
        <v>5</v>
      </c>
      <c r="G5076" s="36">
        <v>45632</v>
      </c>
      <c r="H5076" s="19">
        <v>0</v>
      </c>
      <c r="I5076" s="19">
        <v>0</v>
      </c>
      <c r="J5076" s="19">
        <v>1938</v>
      </c>
      <c r="K5076" s="19" t="s">
        <v>163</v>
      </c>
      <c r="L5076" s="19">
        <v>1</v>
      </c>
      <c r="M5076" s="19">
        <v>431941</v>
      </c>
      <c r="N5076" s="19" t="s">
        <v>214</v>
      </c>
      <c r="O5076" s="19">
        <v>244380</v>
      </c>
      <c r="P5076" s="229">
        <v>45632.353495370371</v>
      </c>
      <c r="Q5076" s="19">
        <v>244.38</v>
      </c>
      <c r="R5076" s="19" t="s">
        <v>43</v>
      </c>
      <c r="S5076" s="62" t="s">
        <v>49</v>
      </c>
    </row>
    <row r="5077" spans="1:19" x14ac:dyDescent="0.25">
      <c r="A5077" s="62" t="s">
        <v>49</v>
      </c>
      <c r="B5077" s="19">
        <v>25400917</v>
      </c>
      <c r="C5077" s="19" t="s">
        <v>7571</v>
      </c>
      <c r="D5077" s="19">
        <v>377308</v>
      </c>
      <c r="E5077" s="19">
        <v>4595714</v>
      </c>
      <c r="F5077" s="19">
        <v>6</v>
      </c>
      <c r="G5077" s="36">
        <v>45632</v>
      </c>
      <c r="H5077" s="19">
        <v>0</v>
      </c>
      <c r="I5077" s="19">
        <v>1</v>
      </c>
      <c r="J5077" s="19">
        <v>0</v>
      </c>
      <c r="L5077" s="19">
        <v>1</v>
      </c>
      <c r="O5077" s="19">
        <v>2623846</v>
      </c>
      <c r="P5077" s="229">
        <v>45632.38386574074</v>
      </c>
      <c r="Q5077" s="19">
        <v>2623.846</v>
      </c>
      <c r="R5077" s="19" t="s">
        <v>43</v>
      </c>
      <c r="S5077" s="62" t="s">
        <v>49</v>
      </c>
    </row>
    <row r="5078" spans="1:19" x14ac:dyDescent="0.25">
      <c r="A5078" s="62" t="s">
        <v>49</v>
      </c>
      <c r="B5078" s="19">
        <v>25400917</v>
      </c>
      <c r="C5078" s="19" t="s">
        <v>7571</v>
      </c>
      <c r="D5078" s="19">
        <v>377308</v>
      </c>
      <c r="E5078" s="19">
        <v>4595714</v>
      </c>
      <c r="F5078" s="19">
        <v>7</v>
      </c>
      <c r="G5078" s="36">
        <v>45632</v>
      </c>
      <c r="H5078" s="19">
        <v>1</v>
      </c>
      <c r="I5078" s="19">
        <v>0</v>
      </c>
      <c r="J5078" s="19">
        <v>0</v>
      </c>
      <c r="L5078" s="19">
        <v>1</v>
      </c>
      <c r="M5078" s="19">
        <v>431941</v>
      </c>
      <c r="N5078" s="19" t="s">
        <v>214</v>
      </c>
      <c r="O5078" s="19">
        <v>981967</v>
      </c>
      <c r="P5078" s="229">
        <v>45632.395231481481</v>
      </c>
      <c r="Q5078" s="19">
        <v>981.96699999999998</v>
      </c>
      <c r="R5078" s="19" t="s">
        <v>43</v>
      </c>
      <c r="S5078" s="62" t="s">
        <v>49</v>
      </c>
    </row>
    <row r="5079" spans="1:19" x14ac:dyDescent="0.25">
      <c r="A5079" s="62" t="s">
        <v>49</v>
      </c>
      <c r="B5079" s="19">
        <v>25400917</v>
      </c>
      <c r="C5079" s="19" t="s">
        <v>7571</v>
      </c>
      <c r="D5079" s="19">
        <v>377308</v>
      </c>
      <c r="E5079" s="19">
        <v>4595714</v>
      </c>
      <c r="F5079" s="19">
        <v>8</v>
      </c>
      <c r="G5079" s="36">
        <v>45632</v>
      </c>
      <c r="H5079" s="19">
        <v>0</v>
      </c>
      <c r="I5079" s="19">
        <v>0</v>
      </c>
      <c r="J5079" s="19">
        <v>1938</v>
      </c>
      <c r="K5079" s="19" t="s">
        <v>163</v>
      </c>
      <c r="L5079" s="19">
        <v>1</v>
      </c>
      <c r="M5079" s="19">
        <v>431941</v>
      </c>
      <c r="N5079" s="19" t="s">
        <v>214</v>
      </c>
      <c r="O5079" s="19">
        <v>310483</v>
      </c>
      <c r="P5079" s="229">
        <v>45632.398819444446</v>
      </c>
      <c r="Q5079" s="19">
        <v>310.483</v>
      </c>
      <c r="R5079" s="19" t="s">
        <v>43</v>
      </c>
      <c r="S5079" s="62" t="s">
        <v>49</v>
      </c>
    </row>
    <row r="5080" spans="1:19" x14ac:dyDescent="0.25">
      <c r="A5080" s="62" t="s">
        <v>49</v>
      </c>
      <c r="B5080" s="19">
        <v>25400917</v>
      </c>
      <c r="C5080" s="19" t="s">
        <v>7571</v>
      </c>
      <c r="D5080" s="19">
        <v>377308</v>
      </c>
      <c r="E5080" s="19">
        <v>4595714</v>
      </c>
      <c r="F5080" s="19">
        <v>9</v>
      </c>
      <c r="G5080" s="36">
        <v>45632</v>
      </c>
      <c r="H5080" s="19">
        <v>0</v>
      </c>
      <c r="I5080" s="19">
        <v>1</v>
      </c>
      <c r="J5080" s="19">
        <v>0</v>
      </c>
      <c r="L5080" s="19">
        <v>1</v>
      </c>
      <c r="O5080" s="19">
        <v>1546110</v>
      </c>
      <c r="P5080" s="229">
        <v>45632.416724537034</v>
      </c>
      <c r="Q5080" s="19">
        <v>1546.11</v>
      </c>
      <c r="R5080" s="19" t="s">
        <v>43</v>
      </c>
      <c r="S5080" s="62" t="s">
        <v>49</v>
      </c>
    </row>
    <row r="5081" spans="1:19" x14ac:dyDescent="0.25">
      <c r="A5081" s="62" t="s">
        <v>49</v>
      </c>
      <c r="B5081" s="19">
        <v>25400917</v>
      </c>
      <c r="C5081" s="19" t="s">
        <v>7571</v>
      </c>
      <c r="D5081" s="19">
        <v>377308</v>
      </c>
      <c r="E5081" s="19">
        <v>4595714</v>
      </c>
      <c r="F5081" s="19">
        <v>10</v>
      </c>
      <c r="G5081" s="36">
        <v>45632</v>
      </c>
      <c r="H5081" s="19">
        <v>1</v>
      </c>
      <c r="I5081" s="19">
        <v>0</v>
      </c>
      <c r="J5081" s="19">
        <v>0</v>
      </c>
      <c r="L5081" s="19">
        <v>1</v>
      </c>
      <c r="M5081" s="19">
        <v>431941</v>
      </c>
      <c r="N5081" s="19" t="s">
        <v>214</v>
      </c>
      <c r="O5081" s="19">
        <v>496377</v>
      </c>
      <c r="P5081" s="229">
        <v>45632.422465277778</v>
      </c>
      <c r="Q5081" s="19">
        <v>496.37700000000001</v>
      </c>
      <c r="R5081" s="19" t="s">
        <v>43</v>
      </c>
      <c r="S5081" s="62" t="s">
        <v>49</v>
      </c>
    </row>
    <row r="5082" spans="1:19" x14ac:dyDescent="0.25">
      <c r="A5082" s="62" t="s">
        <v>49</v>
      </c>
      <c r="B5082" s="19">
        <v>25400917</v>
      </c>
      <c r="C5082" s="19" t="s">
        <v>7571</v>
      </c>
      <c r="D5082" s="19">
        <v>377308</v>
      </c>
      <c r="E5082" s="19">
        <v>4595714</v>
      </c>
      <c r="F5082" s="19">
        <v>11</v>
      </c>
      <c r="G5082" s="36">
        <v>45632</v>
      </c>
      <c r="H5082" s="19">
        <v>0</v>
      </c>
      <c r="I5082" s="19">
        <v>0</v>
      </c>
      <c r="J5082" s="19">
        <v>1938</v>
      </c>
      <c r="K5082" s="19" t="s">
        <v>163</v>
      </c>
      <c r="L5082" s="19">
        <v>1</v>
      </c>
      <c r="M5082" s="19">
        <v>431941</v>
      </c>
      <c r="N5082" s="19" t="s">
        <v>214</v>
      </c>
      <c r="O5082" s="19">
        <v>436810</v>
      </c>
      <c r="P5082" s="229">
        <v>45632.427523148152</v>
      </c>
      <c r="Q5082" s="19">
        <v>436.81</v>
      </c>
      <c r="R5082" s="19" t="s">
        <v>43</v>
      </c>
      <c r="S5082" s="62" t="s">
        <v>49</v>
      </c>
    </row>
    <row r="5083" spans="1:19" x14ac:dyDescent="0.25">
      <c r="A5083" s="62" t="s">
        <v>49</v>
      </c>
      <c r="B5083" s="19">
        <v>25400917</v>
      </c>
      <c r="C5083" s="19" t="s">
        <v>7571</v>
      </c>
      <c r="D5083" s="19">
        <v>377308</v>
      </c>
      <c r="E5083" s="19">
        <v>4595714</v>
      </c>
      <c r="F5083" s="19">
        <v>12</v>
      </c>
      <c r="G5083" s="36">
        <v>45632</v>
      </c>
      <c r="H5083" s="19">
        <v>0</v>
      </c>
      <c r="I5083" s="19">
        <v>1</v>
      </c>
      <c r="J5083" s="19">
        <v>0</v>
      </c>
      <c r="L5083" s="19">
        <v>1</v>
      </c>
      <c r="O5083" s="19">
        <v>287827</v>
      </c>
      <c r="P5083" s="229">
        <v>45632.430856481478</v>
      </c>
      <c r="Q5083" s="19">
        <v>287.827</v>
      </c>
      <c r="R5083" s="19" t="s">
        <v>43</v>
      </c>
      <c r="S5083" s="62" t="s">
        <v>49</v>
      </c>
    </row>
    <row r="5084" spans="1:19" x14ac:dyDescent="0.25">
      <c r="A5084" s="62" t="s">
        <v>49</v>
      </c>
      <c r="B5084" s="19">
        <v>25400917</v>
      </c>
      <c r="C5084" s="19" t="s">
        <v>7571</v>
      </c>
      <c r="D5084" s="19">
        <v>377308</v>
      </c>
      <c r="E5084" s="19">
        <v>4595714</v>
      </c>
      <c r="F5084" s="19">
        <v>13</v>
      </c>
      <c r="G5084" s="36">
        <v>45632</v>
      </c>
      <c r="H5084" s="19">
        <v>0</v>
      </c>
      <c r="I5084" s="19">
        <v>0</v>
      </c>
      <c r="J5084" s="19">
        <v>1934</v>
      </c>
      <c r="K5084" s="19" t="s">
        <v>160</v>
      </c>
      <c r="L5084" s="19">
        <v>1</v>
      </c>
      <c r="O5084" s="19">
        <v>937670</v>
      </c>
      <c r="P5084" s="229">
        <v>45632.441701388889</v>
      </c>
      <c r="Q5084" s="19">
        <v>937.67</v>
      </c>
      <c r="R5084" s="19" t="s">
        <v>43</v>
      </c>
      <c r="S5084" s="62" t="s">
        <v>49</v>
      </c>
    </row>
    <row r="5085" spans="1:19" x14ac:dyDescent="0.25">
      <c r="A5085" s="62" t="s">
        <v>49</v>
      </c>
      <c r="B5085" s="19">
        <v>25400917</v>
      </c>
      <c r="C5085" s="19" t="s">
        <v>7571</v>
      </c>
      <c r="D5085" s="19">
        <v>377308</v>
      </c>
      <c r="E5085" s="19">
        <v>4595714</v>
      </c>
      <c r="F5085" s="19">
        <v>14</v>
      </c>
      <c r="G5085" s="36">
        <v>45632</v>
      </c>
      <c r="H5085" s="19">
        <v>0</v>
      </c>
      <c r="I5085" s="19">
        <v>1</v>
      </c>
      <c r="J5085" s="19">
        <v>0</v>
      </c>
      <c r="L5085" s="19">
        <v>1</v>
      </c>
      <c r="O5085" s="19">
        <v>1580130</v>
      </c>
      <c r="P5085" s="229">
        <v>45632.459988425922</v>
      </c>
      <c r="Q5085" s="19">
        <v>1580.13</v>
      </c>
      <c r="R5085" s="19" t="s">
        <v>43</v>
      </c>
      <c r="S5085" s="62" t="s">
        <v>49</v>
      </c>
    </row>
    <row r="5086" spans="1:19" x14ac:dyDescent="0.25">
      <c r="A5086" s="62" t="s">
        <v>49</v>
      </c>
      <c r="B5086" s="19">
        <v>25400917</v>
      </c>
      <c r="C5086" s="19" t="s">
        <v>7571</v>
      </c>
      <c r="D5086" s="19">
        <v>377308</v>
      </c>
      <c r="E5086" s="19">
        <v>4595714</v>
      </c>
      <c r="F5086" s="19">
        <v>15</v>
      </c>
      <c r="G5086" s="36">
        <v>45632</v>
      </c>
      <c r="H5086" s="19">
        <v>1</v>
      </c>
      <c r="I5086" s="19">
        <v>0</v>
      </c>
      <c r="J5086" s="19">
        <v>0</v>
      </c>
      <c r="L5086" s="19">
        <v>1</v>
      </c>
      <c r="M5086" s="19">
        <v>431941</v>
      </c>
      <c r="N5086" s="19" t="s">
        <v>214</v>
      </c>
      <c r="O5086" s="19">
        <v>1005756</v>
      </c>
      <c r="P5086" s="229">
        <v>45632.471631944441</v>
      </c>
      <c r="Q5086" s="19">
        <v>1005.756</v>
      </c>
      <c r="R5086" s="19" t="s">
        <v>43</v>
      </c>
      <c r="S5086" s="62" t="s">
        <v>49</v>
      </c>
    </row>
    <row r="5087" spans="1:19" x14ac:dyDescent="0.25">
      <c r="A5087" s="62" t="s">
        <v>49</v>
      </c>
      <c r="B5087" s="19">
        <v>25400917</v>
      </c>
      <c r="C5087" s="19" t="s">
        <v>7571</v>
      </c>
      <c r="D5087" s="19">
        <v>377308</v>
      </c>
      <c r="E5087" s="19">
        <v>4595714</v>
      </c>
      <c r="F5087" s="19">
        <v>16</v>
      </c>
      <c r="G5087" s="36">
        <v>45632</v>
      </c>
      <c r="H5087" s="19">
        <v>0</v>
      </c>
      <c r="I5087" s="19">
        <v>0</v>
      </c>
      <c r="J5087" s="19">
        <v>1938</v>
      </c>
      <c r="K5087" s="19" t="s">
        <v>163</v>
      </c>
      <c r="L5087" s="19">
        <v>1</v>
      </c>
      <c r="M5087" s="19">
        <v>431941</v>
      </c>
      <c r="N5087" s="19" t="s">
        <v>214</v>
      </c>
      <c r="O5087" s="19">
        <v>456037</v>
      </c>
      <c r="P5087" s="229">
        <v>45632.476909722223</v>
      </c>
      <c r="Q5087" s="19">
        <v>456.03699999999998</v>
      </c>
      <c r="R5087" s="19" t="s">
        <v>43</v>
      </c>
      <c r="S5087" s="62" t="s">
        <v>49</v>
      </c>
    </row>
    <row r="5088" spans="1:19" x14ac:dyDescent="0.25">
      <c r="A5088" s="62" t="s">
        <v>49</v>
      </c>
      <c r="B5088" s="19">
        <v>25400917</v>
      </c>
      <c r="C5088" s="19" t="s">
        <v>7571</v>
      </c>
      <c r="D5088" s="19">
        <v>377308</v>
      </c>
      <c r="E5088" s="19">
        <v>4595714</v>
      </c>
      <c r="F5088" s="19">
        <v>17</v>
      </c>
      <c r="G5088" s="36">
        <v>45632</v>
      </c>
      <c r="H5088" s="19">
        <v>0</v>
      </c>
      <c r="I5088" s="19">
        <v>0</v>
      </c>
      <c r="J5088" s="19">
        <v>1932</v>
      </c>
      <c r="K5088" s="19" t="s">
        <v>173</v>
      </c>
      <c r="L5088" s="19">
        <v>1</v>
      </c>
      <c r="O5088" s="19">
        <v>2590</v>
      </c>
      <c r="P5088" s="229">
        <v>45632.476944444446</v>
      </c>
      <c r="Q5088" s="19">
        <v>2.59</v>
      </c>
      <c r="R5088" s="19" t="s">
        <v>43</v>
      </c>
      <c r="S5088" s="62" t="s">
        <v>49</v>
      </c>
    </row>
    <row r="5089" spans="1:19" x14ac:dyDescent="0.25">
      <c r="A5089" s="62" t="s">
        <v>49</v>
      </c>
      <c r="B5089" s="19">
        <v>25400917</v>
      </c>
      <c r="C5089" s="19" t="s">
        <v>7571</v>
      </c>
      <c r="D5089" s="19">
        <v>377308</v>
      </c>
      <c r="E5089" s="19">
        <v>4595714</v>
      </c>
      <c r="F5089" s="19">
        <v>18</v>
      </c>
      <c r="G5089" s="36">
        <v>45632</v>
      </c>
      <c r="H5089" s="19">
        <v>0</v>
      </c>
      <c r="I5089" s="19">
        <v>1</v>
      </c>
      <c r="J5089" s="19">
        <v>0</v>
      </c>
      <c r="L5089" s="19">
        <v>1</v>
      </c>
      <c r="O5089" s="19">
        <v>2005430</v>
      </c>
      <c r="P5089" s="229">
        <v>45632.500150462962</v>
      </c>
      <c r="Q5089" s="19">
        <v>2005.43</v>
      </c>
      <c r="R5089" s="19" t="s">
        <v>43</v>
      </c>
      <c r="S5089" s="62" t="s">
        <v>49</v>
      </c>
    </row>
    <row r="5090" spans="1:19" x14ac:dyDescent="0.25">
      <c r="A5090" s="62" t="s">
        <v>49</v>
      </c>
      <c r="B5090" s="19">
        <v>25400917</v>
      </c>
      <c r="C5090" s="19" t="s">
        <v>7571</v>
      </c>
      <c r="D5090" s="19">
        <v>377308</v>
      </c>
      <c r="E5090" s="19">
        <v>4595714</v>
      </c>
      <c r="F5090" s="19">
        <v>19</v>
      </c>
      <c r="G5090" s="36">
        <v>45632</v>
      </c>
      <c r="H5090" s="19">
        <v>0</v>
      </c>
      <c r="I5090" s="19">
        <v>0</v>
      </c>
      <c r="J5090" s="19">
        <v>1933</v>
      </c>
      <c r="K5090" s="19" t="s">
        <v>167</v>
      </c>
      <c r="L5090" s="19">
        <v>1</v>
      </c>
      <c r="O5090" s="19">
        <v>3661240</v>
      </c>
      <c r="P5090" s="229">
        <v>45632.542523148149</v>
      </c>
      <c r="Q5090" s="19">
        <v>3661.24</v>
      </c>
      <c r="R5090" s="19" t="s">
        <v>43</v>
      </c>
      <c r="S5090" s="62" t="s">
        <v>49</v>
      </c>
    </row>
    <row r="5091" spans="1:19" x14ac:dyDescent="0.25">
      <c r="A5091" s="62" t="s">
        <v>49</v>
      </c>
      <c r="B5091" s="19">
        <v>25400917</v>
      </c>
      <c r="C5091" s="19" t="s">
        <v>7571</v>
      </c>
      <c r="D5091" s="19">
        <v>377308</v>
      </c>
      <c r="E5091" s="19">
        <v>4595714</v>
      </c>
      <c r="F5091" s="19">
        <v>20</v>
      </c>
      <c r="G5091" s="36">
        <v>45632</v>
      </c>
      <c r="H5091" s="19">
        <v>0</v>
      </c>
      <c r="I5091" s="19">
        <v>1</v>
      </c>
      <c r="J5091" s="19">
        <v>0</v>
      </c>
      <c r="L5091" s="19">
        <v>1</v>
      </c>
      <c r="O5091" s="19">
        <v>654150</v>
      </c>
      <c r="P5091" s="229">
        <v>45632.550104166665</v>
      </c>
      <c r="Q5091" s="19">
        <v>654.15</v>
      </c>
      <c r="R5091" s="19" t="s">
        <v>43</v>
      </c>
      <c r="S5091" s="62" t="s">
        <v>49</v>
      </c>
    </row>
    <row r="5092" spans="1:19" x14ac:dyDescent="0.25">
      <c r="A5092" s="62" t="s">
        <v>49</v>
      </c>
      <c r="B5092" s="19">
        <v>25400917</v>
      </c>
      <c r="C5092" s="19" t="s">
        <v>7571</v>
      </c>
      <c r="D5092" s="19">
        <v>377308</v>
      </c>
      <c r="E5092" s="19">
        <v>4595714</v>
      </c>
      <c r="F5092" s="19">
        <v>21</v>
      </c>
      <c r="G5092" s="36">
        <v>45632</v>
      </c>
      <c r="H5092" s="19">
        <v>0</v>
      </c>
      <c r="I5092" s="19">
        <v>0</v>
      </c>
      <c r="J5092" s="19">
        <v>-3</v>
      </c>
      <c r="K5092" s="19" t="s">
        <v>185</v>
      </c>
      <c r="L5092" s="19">
        <v>1</v>
      </c>
      <c r="O5092" s="19">
        <v>10383</v>
      </c>
      <c r="P5092" s="229">
        <v>45632.550219907411</v>
      </c>
      <c r="Q5092" s="19">
        <v>10.382999999999999</v>
      </c>
      <c r="R5092" s="19" t="s">
        <v>43</v>
      </c>
      <c r="S5092" s="62" t="s">
        <v>49</v>
      </c>
    </row>
    <row r="5093" spans="1:19" x14ac:dyDescent="0.25">
      <c r="A5093" s="62" t="s">
        <v>49</v>
      </c>
      <c r="B5093" s="19">
        <v>25400917</v>
      </c>
      <c r="C5093" s="19" t="s">
        <v>7571</v>
      </c>
      <c r="D5093" s="19">
        <v>377308</v>
      </c>
      <c r="E5093" s="19">
        <v>4595714</v>
      </c>
      <c r="F5093" s="19">
        <v>22</v>
      </c>
      <c r="G5093" s="36">
        <v>45632</v>
      </c>
      <c r="H5093" s="19">
        <v>1</v>
      </c>
      <c r="I5093" s="19">
        <v>0</v>
      </c>
      <c r="J5093" s="19">
        <v>0</v>
      </c>
      <c r="L5093" s="19">
        <v>1</v>
      </c>
      <c r="M5093" s="19">
        <v>4010427</v>
      </c>
      <c r="N5093" s="19" t="s">
        <v>215</v>
      </c>
      <c r="O5093" s="19">
        <v>1229754</v>
      </c>
      <c r="P5093" s="229">
        <v>45632.564456018517</v>
      </c>
      <c r="Q5093" s="19">
        <v>1229.7539999999999</v>
      </c>
      <c r="R5093" s="19" t="s">
        <v>43</v>
      </c>
      <c r="S5093" s="62" t="s">
        <v>49</v>
      </c>
    </row>
    <row r="5094" spans="1:19" x14ac:dyDescent="0.25">
      <c r="A5094" s="62" t="s">
        <v>49</v>
      </c>
      <c r="B5094" s="19">
        <v>25400917</v>
      </c>
      <c r="C5094" s="19" t="s">
        <v>7571</v>
      </c>
      <c r="D5094" s="19">
        <v>377308</v>
      </c>
      <c r="E5094" s="19">
        <v>4595714</v>
      </c>
      <c r="F5094" s="19">
        <v>23</v>
      </c>
      <c r="G5094" s="36">
        <v>45632</v>
      </c>
      <c r="H5094" s="19">
        <v>0</v>
      </c>
      <c r="I5094" s="19">
        <v>0</v>
      </c>
      <c r="J5094" s="19">
        <v>1938</v>
      </c>
      <c r="K5094" s="19" t="s">
        <v>163</v>
      </c>
      <c r="L5094" s="19">
        <v>1</v>
      </c>
      <c r="M5094" s="19">
        <v>4010427</v>
      </c>
      <c r="N5094" s="19" t="s">
        <v>215</v>
      </c>
      <c r="O5094" s="19">
        <v>512373</v>
      </c>
      <c r="P5094" s="229">
        <v>45632.570381944446</v>
      </c>
      <c r="Q5094" s="19">
        <v>512.37300000000005</v>
      </c>
      <c r="R5094" s="19" t="s">
        <v>43</v>
      </c>
      <c r="S5094" s="62" t="s">
        <v>49</v>
      </c>
    </row>
    <row r="5095" spans="1:19" x14ac:dyDescent="0.25">
      <c r="A5095" s="62" t="s">
        <v>49</v>
      </c>
      <c r="B5095" s="19">
        <v>25400917</v>
      </c>
      <c r="C5095" s="19" t="s">
        <v>7571</v>
      </c>
      <c r="D5095" s="19">
        <v>377308</v>
      </c>
      <c r="E5095" s="19">
        <v>4595714</v>
      </c>
      <c r="F5095" s="19">
        <v>24</v>
      </c>
      <c r="G5095" s="36">
        <v>45632</v>
      </c>
      <c r="H5095" s="19">
        <v>0</v>
      </c>
      <c r="I5095" s="19">
        <v>1</v>
      </c>
      <c r="J5095" s="19">
        <v>0</v>
      </c>
      <c r="L5095" s="19">
        <v>1</v>
      </c>
      <c r="O5095" s="19">
        <v>1576663</v>
      </c>
      <c r="P5095" s="229">
        <v>45632.588634259257</v>
      </c>
      <c r="Q5095" s="19">
        <v>1576.663</v>
      </c>
      <c r="R5095" s="19" t="s">
        <v>43</v>
      </c>
      <c r="S5095" s="62" t="s">
        <v>49</v>
      </c>
    </row>
    <row r="5096" spans="1:19" x14ac:dyDescent="0.25">
      <c r="A5096" s="62" t="s">
        <v>49</v>
      </c>
      <c r="B5096" s="19">
        <v>25400917</v>
      </c>
      <c r="C5096" s="19" t="s">
        <v>7571</v>
      </c>
      <c r="D5096" s="19">
        <v>377308</v>
      </c>
      <c r="E5096" s="19">
        <v>4595714</v>
      </c>
      <c r="F5096" s="19">
        <v>25</v>
      </c>
      <c r="G5096" s="36">
        <v>45632</v>
      </c>
      <c r="H5096" s="19">
        <v>0</v>
      </c>
      <c r="I5096" s="19">
        <v>0</v>
      </c>
      <c r="J5096" s="19">
        <v>-3</v>
      </c>
      <c r="K5096" s="19" t="s">
        <v>185</v>
      </c>
      <c r="L5096" s="19">
        <v>1</v>
      </c>
      <c r="O5096" s="19">
        <v>8437</v>
      </c>
      <c r="P5096" s="229">
        <v>45632.588726851849</v>
      </c>
      <c r="Q5096" s="19">
        <v>8.4369999999999994</v>
      </c>
      <c r="R5096" s="19" t="s">
        <v>43</v>
      </c>
      <c r="S5096" s="62" t="s">
        <v>49</v>
      </c>
    </row>
    <row r="5097" spans="1:19" x14ac:dyDescent="0.25">
      <c r="A5097" s="62" t="s">
        <v>49</v>
      </c>
      <c r="B5097" s="19">
        <v>25400917</v>
      </c>
      <c r="C5097" s="19" t="s">
        <v>7571</v>
      </c>
      <c r="D5097" s="19">
        <v>377308</v>
      </c>
      <c r="E5097" s="19">
        <v>4595714</v>
      </c>
      <c r="F5097" s="19">
        <v>26</v>
      </c>
      <c r="G5097" s="36">
        <v>45632</v>
      </c>
      <c r="H5097" s="19">
        <v>1</v>
      </c>
      <c r="I5097" s="19">
        <v>0</v>
      </c>
      <c r="J5097" s="19">
        <v>0</v>
      </c>
      <c r="L5097" s="19">
        <v>1</v>
      </c>
      <c r="M5097" s="19">
        <v>4010427</v>
      </c>
      <c r="N5097" s="19" t="s">
        <v>215</v>
      </c>
      <c r="O5097" s="19">
        <v>1036047</v>
      </c>
      <c r="P5097" s="229">
        <v>45632.600717592592</v>
      </c>
      <c r="Q5097" s="19">
        <v>1036.047</v>
      </c>
      <c r="R5097" s="19" t="s">
        <v>43</v>
      </c>
      <c r="S5097" s="62" t="s">
        <v>49</v>
      </c>
    </row>
    <row r="5098" spans="1:19" x14ac:dyDescent="0.25">
      <c r="A5098" s="62" t="s">
        <v>49</v>
      </c>
      <c r="B5098" s="19">
        <v>25400917</v>
      </c>
      <c r="C5098" s="19" t="s">
        <v>7571</v>
      </c>
      <c r="D5098" s="19">
        <v>377308</v>
      </c>
      <c r="E5098" s="19">
        <v>4595714</v>
      </c>
      <c r="F5098" s="19">
        <v>27</v>
      </c>
      <c r="G5098" s="36">
        <v>45632</v>
      </c>
      <c r="H5098" s="19">
        <v>0</v>
      </c>
      <c r="I5098" s="19">
        <v>0</v>
      </c>
      <c r="J5098" s="19">
        <v>1938</v>
      </c>
      <c r="K5098" s="19" t="s">
        <v>163</v>
      </c>
      <c r="L5098" s="19">
        <v>1</v>
      </c>
      <c r="M5098" s="19">
        <v>4010427</v>
      </c>
      <c r="N5098" s="19" t="s">
        <v>215</v>
      </c>
      <c r="O5098" s="19">
        <v>14600</v>
      </c>
      <c r="P5098" s="229">
        <v>45632.600891203707</v>
      </c>
      <c r="Q5098" s="19">
        <v>14.6</v>
      </c>
      <c r="R5098" s="19" t="s">
        <v>43</v>
      </c>
      <c r="S5098" s="62" t="s">
        <v>49</v>
      </c>
    </row>
    <row r="5099" spans="1:19" x14ac:dyDescent="0.25">
      <c r="A5099" s="62" t="s">
        <v>49</v>
      </c>
      <c r="B5099" s="19">
        <v>25400917</v>
      </c>
      <c r="C5099" s="19" t="s">
        <v>7571</v>
      </c>
      <c r="D5099" s="19">
        <v>377308</v>
      </c>
      <c r="E5099" s="19">
        <v>4595714</v>
      </c>
      <c r="F5099" s="19">
        <v>28</v>
      </c>
      <c r="G5099" s="36">
        <v>45632</v>
      </c>
      <c r="H5099" s="19">
        <v>0</v>
      </c>
      <c r="I5099" s="19">
        <v>0</v>
      </c>
      <c r="J5099" s="19">
        <v>1932</v>
      </c>
      <c r="K5099" s="19" t="s">
        <v>173</v>
      </c>
      <c r="L5099" s="19">
        <v>1</v>
      </c>
      <c r="O5099" s="19">
        <v>454583</v>
      </c>
      <c r="P5099" s="229">
        <v>45632.606145833335</v>
      </c>
      <c r="Q5099" s="19">
        <v>454.58300000000003</v>
      </c>
      <c r="R5099" s="19" t="s">
        <v>43</v>
      </c>
      <c r="S5099" s="62" t="s">
        <v>49</v>
      </c>
    </row>
    <row r="5100" spans="1:19" x14ac:dyDescent="0.25">
      <c r="A5100" s="62" t="s">
        <v>49</v>
      </c>
      <c r="B5100" s="19">
        <v>25400917</v>
      </c>
      <c r="C5100" s="19" t="s">
        <v>7571</v>
      </c>
      <c r="D5100" s="19">
        <v>377308</v>
      </c>
      <c r="E5100" s="19">
        <v>4595714</v>
      </c>
      <c r="F5100" s="19">
        <v>29</v>
      </c>
      <c r="G5100" s="36">
        <v>45632</v>
      </c>
      <c r="H5100" s="19">
        <v>0</v>
      </c>
      <c r="I5100" s="19">
        <v>1</v>
      </c>
      <c r="J5100" s="19">
        <v>0</v>
      </c>
      <c r="L5100" s="19">
        <v>1</v>
      </c>
      <c r="O5100" s="19">
        <v>1326340</v>
      </c>
      <c r="P5100" s="229">
        <v>45632.621504629627</v>
      </c>
      <c r="Q5100" s="19">
        <v>1326.34</v>
      </c>
      <c r="R5100" s="19" t="s">
        <v>43</v>
      </c>
      <c r="S5100" s="62" t="s">
        <v>49</v>
      </c>
    </row>
    <row r="5101" spans="1:19" x14ac:dyDescent="0.25">
      <c r="A5101" s="62" t="s">
        <v>49</v>
      </c>
      <c r="B5101" s="19">
        <v>25400917</v>
      </c>
      <c r="C5101" s="19" t="s">
        <v>7571</v>
      </c>
      <c r="D5101" s="19">
        <v>377308</v>
      </c>
      <c r="E5101" s="19">
        <v>4595714</v>
      </c>
      <c r="F5101" s="19">
        <v>30</v>
      </c>
      <c r="G5101" s="36">
        <v>45632</v>
      </c>
      <c r="H5101" s="19">
        <v>1</v>
      </c>
      <c r="I5101" s="19">
        <v>0</v>
      </c>
      <c r="J5101" s="19">
        <v>0</v>
      </c>
      <c r="L5101" s="19">
        <v>1</v>
      </c>
      <c r="M5101" s="19">
        <v>431941</v>
      </c>
      <c r="N5101" s="19" t="s">
        <v>214</v>
      </c>
      <c r="O5101" s="19">
        <v>747403</v>
      </c>
      <c r="P5101" s="229">
        <v>45632.630150462966</v>
      </c>
      <c r="Q5101" s="19">
        <v>747.40300000000002</v>
      </c>
      <c r="R5101" s="19" t="s">
        <v>43</v>
      </c>
      <c r="S5101" s="62" t="s">
        <v>49</v>
      </c>
    </row>
    <row r="5102" spans="1:19" x14ac:dyDescent="0.25">
      <c r="A5102" s="62" t="s">
        <v>49</v>
      </c>
      <c r="B5102" s="19">
        <v>25400917</v>
      </c>
      <c r="C5102" s="19" t="s">
        <v>7571</v>
      </c>
      <c r="D5102" s="19">
        <v>377308</v>
      </c>
      <c r="E5102" s="19">
        <v>4595714</v>
      </c>
      <c r="F5102" s="19">
        <v>31</v>
      </c>
      <c r="G5102" s="36">
        <v>45632</v>
      </c>
      <c r="H5102" s="19">
        <v>0</v>
      </c>
      <c r="I5102" s="19">
        <v>0</v>
      </c>
      <c r="J5102" s="19">
        <v>1938</v>
      </c>
      <c r="K5102" s="19" t="s">
        <v>163</v>
      </c>
      <c r="L5102" s="19">
        <v>1</v>
      </c>
      <c r="M5102" s="19">
        <v>431941</v>
      </c>
      <c r="N5102" s="19" t="s">
        <v>214</v>
      </c>
      <c r="O5102" s="19">
        <v>356340</v>
      </c>
      <c r="P5102" s="229">
        <v>45632.634270833332</v>
      </c>
      <c r="Q5102" s="19">
        <v>356.34</v>
      </c>
      <c r="R5102" s="19" t="s">
        <v>43</v>
      </c>
      <c r="S5102" s="62" t="s">
        <v>49</v>
      </c>
    </row>
    <row r="5103" spans="1:19" x14ac:dyDescent="0.25">
      <c r="A5103" s="62" t="s">
        <v>49</v>
      </c>
      <c r="B5103" s="19">
        <v>25400917</v>
      </c>
      <c r="C5103" s="19" t="s">
        <v>7571</v>
      </c>
      <c r="D5103" s="19">
        <v>377308</v>
      </c>
      <c r="E5103" s="19">
        <v>4595714</v>
      </c>
      <c r="F5103" s="19">
        <v>32</v>
      </c>
      <c r="G5103" s="36">
        <v>45632</v>
      </c>
      <c r="H5103" s="19">
        <v>0</v>
      </c>
      <c r="I5103" s="19">
        <v>1</v>
      </c>
      <c r="J5103" s="19">
        <v>0</v>
      </c>
      <c r="L5103" s="19">
        <v>1</v>
      </c>
      <c r="O5103" s="19">
        <v>523767</v>
      </c>
      <c r="P5103" s="229">
        <v>45632.640335648146</v>
      </c>
      <c r="Q5103" s="19">
        <v>523.76700000000005</v>
      </c>
      <c r="R5103" s="19" t="s">
        <v>43</v>
      </c>
      <c r="S5103" s="62" t="s">
        <v>49</v>
      </c>
    </row>
    <row r="5104" spans="1:19" x14ac:dyDescent="0.25">
      <c r="A5104" s="62" t="s">
        <v>49</v>
      </c>
      <c r="B5104" s="19">
        <v>25400917</v>
      </c>
      <c r="C5104" s="19" t="s">
        <v>7571</v>
      </c>
      <c r="D5104" s="19">
        <v>377308</v>
      </c>
      <c r="E5104" s="19">
        <v>4595714</v>
      </c>
      <c r="F5104" s="19">
        <v>33</v>
      </c>
      <c r="G5104" s="36">
        <v>45632</v>
      </c>
      <c r="H5104" s="19">
        <v>0</v>
      </c>
      <c r="I5104" s="19">
        <v>0</v>
      </c>
      <c r="J5104" s="19">
        <v>1934</v>
      </c>
      <c r="K5104" s="19" t="s">
        <v>160</v>
      </c>
      <c r="L5104" s="19">
        <v>1</v>
      </c>
      <c r="O5104" s="19">
        <v>988277</v>
      </c>
      <c r="P5104" s="229">
        <v>45632.651782407411</v>
      </c>
      <c r="Q5104" s="19">
        <v>988.27700000000004</v>
      </c>
      <c r="R5104" s="19" t="s">
        <v>43</v>
      </c>
      <c r="S5104" s="62" t="s">
        <v>49</v>
      </c>
    </row>
    <row r="5105" spans="1:19" x14ac:dyDescent="0.25">
      <c r="A5105" s="62" t="s">
        <v>49</v>
      </c>
      <c r="B5105" s="19">
        <v>25400917</v>
      </c>
      <c r="C5105" s="19" t="s">
        <v>7571</v>
      </c>
      <c r="D5105" s="19">
        <v>377308</v>
      </c>
      <c r="E5105" s="19">
        <v>4595714</v>
      </c>
      <c r="F5105" s="19">
        <v>34</v>
      </c>
      <c r="G5105" s="36">
        <v>45632</v>
      </c>
      <c r="H5105" s="19">
        <v>0</v>
      </c>
      <c r="I5105" s="19">
        <v>1</v>
      </c>
      <c r="J5105" s="19">
        <v>0</v>
      </c>
      <c r="L5105" s="19">
        <v>1</v>
      </c>
      <c r="O5105" s="19">
        <v>2191016</v>
      </c>
      <c r="P5105" s="229">
        <v>45632.677141203705</v>
      </c>
      <c r="Q5105" s="19">
        <v>2191.0160000000001</v>
      </c>
      <c r="R5105" s="19" t="s">
        <v>43</v>
      </c>
      <c r="S5105" s="62" t="s">
        <v>49</v>
      </c>
    </row>
    <row r="5106" spans="1:19" x14ac:dyDescent="0.25">
      <c r="A5106" s="62" t="s">
        <v>49</v>
      </c>
      <c r="B5106" s="19">
        <v>25400917</v>
      </c>
      <c r="C5106" s="19" t="s">
        <v>7571</v>
      </c>
      <c r="D5106" s="19">
        <v>377308</v>
      </c>
      <c r="E5106" s="19">
        <v>4595714</v>
      </c>
      <c r="F5106" s="19">
        <v>35</v>
      </c>
      <c r="G5106" s="36">
        <v>45632</v>
      </c>
      <c r="H5106" s="19">
        <v>0</v>
      </c>
      <c r="I5106" s="19">
        <v>0</v>
      </c>
      <c r="J5106" s="19">
        <v>1931</v>
      </c>
      <c r="K5106" s="19" t="s">
        <v>168</v>
      </c>
      <c r="L5106" s="19">
        <v>1</v>
      </c>
      <c r="O5106" s="19">
        <v>648284</v>
      </c>
      <c r="P5106" s="229">
        <v>45632.684641203705</v>
      </c>
      <c r="Q5106" s="19">
        <v>648.28399999999999</v>
      </c>
      <c r="R5106" s="19" t="s">
        <v>43</v>
      </c>
      <c r="S5106" s="62" t="s">
        <v>49</v>
      </c>
    </row>
    <row r="5107" spans="1:19" x14ac:dyDescent="0.25">
      <c r="A5107" s="62" t="s">
        <v>49</v>
      </c>
      <c r="B5107" s="19">
        <v>25400917</v>
      </c>
      <c r="C5107" s="19" t="s">
        <v>7571</v>
      </c>
      <c r="D5107" s="19">
        <v>377308</v>
      </c>
      <c r="E5107" s="19">
        <v>4595714</v>
      </c>
      <c r="F5107" s="19">
        <v>36</v>
      </c>
      <c r="G5107" s="36">
        <v>45632</v>
      </c>
      <c r="H5107" s="19">
        <v>0</v>
      </c>
      <c r="I5107" s="19">
        <v>1</v>
      </c>
      <c r="J5107" s="19">
        <v>0</v>
      </c>
      <c r="L5107" s="19">
        <v>1</v>
      </c>
      <c r="O5107" s="19">
        <v>2062736</v>
      </c>
      <c r="P5107" s="229">
        <v>45632.708518518521</v>
      </c>
      <c r="Q5107" s="19">
        <v>2062.7359999999999</v>
      </c>
      <c r="R5107" s="19" t="s">
        <v>43</v>
      </c>
      <c r="S5107" s="62" t="s">
        <v>49</v>
      </c>
    </row>
    <row r="5108" spans="1:19" x14ac:dyDescent="0.25">
      <c r="A5108" s="62" t="s">
        <v>49</v>
      </c>
      <c r="B5108" s="19">
        <v>25400917</v>
      </c>
      <c r="C5108" s="19" t="s">
        <v>7571</v>
      </c>
      <c r="D5108" s="19">
        <v>377308</v>
      </c>
      <c r="E5108" s="19">
        <v>4595714</v>
      </c>
      <c r="F5108" s="19">
        <v>37</v>
      </c>
      <c r="G5108" s="36">
        <v>45632</v>
      </c>
      <c r="H5108" s="19">
        <v>0</v>
      </c>
      <c r="I5108" s="19">
        <v>0</v>
      </c>
      <c r="J5108" s="19">
        <v>1933</v>
      </c>
      <c r="K5108" s="19" t="s">
        <v>167</v>
      </c>
      <c r="L5108" s="19">
        <v>1</v>
      </c>
      <c r="O5108" s="19">
        <v>3170</v>
      </c>
      <c r="P5108" s="229">
        <v>45632.708553240744</v>
      </c>
      <c r="Q5108" s="19">
        <v>3.17</v>
      </c>
      <c r="R5108" s="19" t="s">
        <v>43</v>
      </c>
      <c r="S5108" s="62" t="s">
        <v>49</v>
      </c>
    </row>
    <row r="5109" spans="1:19" x14ac:dyDescent="0.25">
      <c r="A5109" s="62" t="s">
        <v>49</v>
      </c>
      <c r="B5109" s="19">
        <v>25400917</v>
      </c>
      <c r="C5109" s="19" t="s">
        <v>7571</v>
      </c>
      <c r="D5109" s="19">
        <v>377308</v>
      </c>
      <c r="E5109" s="19">
        <v>4595714</v>
      </c>
      <c r="F5109" s="19">
        <v>38</v>
      </c>
      <c r="G5109" s="36">
        <v>45632</v>
      </c>
      <c r="H5109" s="19">
        <v>0</v>
      </c>
      <c r="I5109" s="19">
        <v>0</v>
      </c>
      <c r="J5109" s="19">
        <v>0</v>
      </c>
      <c r="L5109" s="19">
        <v>2</v>
      </c>
      <c r="O5109" s="19">
        <v>0</v>
      </c>
      <c r="P5109" s="229">
        <v>45632.708553240744</v>
      </c>
      <c r="Q5109" s="19">
        <v>0</v>
      </c>
      <c r="R5109" s="19" t="s">
        <v>43</v>
      </c>
      <c r="S5109" s="62" t="s">
        <v>49</v>
      </c>
    </row>
    <row r="5110" spans="1:19" x14ac:dyDescent="0.25">
      <c r="A5110" s="62" t="s">
        <v>139</v>
      </c>
      <c r="B5110" s="19">
        <v>2670291</v>
      </c>
      <c r="C5110" s="19" t="s">
        <v>124</v>
      </c>
      <c r="D5110" s="19">
        <v>377301</v>
      </c>
      <c r="E5110" s="19">
        <v>4595714</v>
      </c>
      <c r="F5110" s="19">
        <v>1</v>
      </c>
      <c r="G5110" s="36">
        <v>45630</v>
      </c>
      <c r="H5110" s="19">
        <v>0</v>
      </c>
      <c r="I5110" s="19">
        <v>0</v>
      </c>
      <c r="J5110" s="19">
        <v>0</v>
      </c>
      <c r="L5110" s="19">
        <v>0</v>
      </c>
      <c r="O5110" s="19">
        <v>4</v>
      </c>
      <c r="P5110" s="229">
        <v>45630.087777777779</v>
      </c>
      <c r="Q5110" s="19">
        <v>4.0000000000000001E-3</v>
      </c>
      <c r="R5110" s="19" t="s">
        <v>52</v>
      </c>
      <c r="S5110" s="62" t="s">
        <v>139</v>
      </c>
    </row>
    <row r="5111" spans="1:19" x14ac:dyDescent="0.25">
      <c r="A5111" s="62" t="s">
        <v>139</v>
      </c>
      <c r="B5111" s="19">
        <v>2670291</v>
      </c>
      <c r="C5111" s="19" t="s">
        <v>124</v>
      </c>
      <c r="D5111" s="19">
        <v>377301</v>
      </c>
      <c r="E5111" s="19">
        <v>4595714</v>
      </c>
      <c r="F5111" s="19">
        <v>2</v>
      </c>
      <c r="G5111" s="36">
        <v>45630</v>
      </c>
      <c r="H5111" s="19">
        <v>0</v>
      </c>
      <c r="I5111" s="19">
        <v>0</v>
      </c>
      <c r="J5111" s="19">
        <v>0</v>
      </c>
      <c r="L5111" s="19">
        <v>1</v>
      </c>
      <c r="O5111" s="19">
        <v>7080</v>
      </c>
      <c r="P5111" s="229">
        <v>45630.087858796294</v>
      </c>
      <c r="Q5111" s="19">
        <v>7.08</v>
      </c>
      <c r="R5111" s="19" t="s">
        <v>52</v>
      </c>
      <c r="S5111" s="62" t="s">
        <v>139</v>
      </c>
    </row>
    <row r="5112" spans="1:19" x14ac:dyDescent="0.25">
      <c r="A5112" s="62" t="s">
        <v>139</v>
      </c>
      <c r="B5112" s="19">
        <v>2670291</v>
      </c>
      <c r="C5112" s="19" t="s">
        <v>124</v>
      </c>
      <c r="D5112" s="19">
        <v>377301</v>
      </c>
      <c r="E5112" s="19">
        <v>4595714</v>
      </c>
      <c r="F5112" s="19">
        <v>3</v>
      </c>
      <c r="G5112" s="36">
        <v>45630</v>
      </c>
      <c r="H5112" s="19">
        <v>0</v>
      </c>
      <c r="I5112" s="19">
        <v>1</v>
      </c>
      <c r="J5112" s="19">
        <v>0</v>
      </c>
      <c r="L5112" s="19">
        <v>1</v>
      </c>
      <c r="O5112" s="19">
        <v>2080376</v>
      </c>
      <c r="P5112" s="229">
        <v>45630.111944444441</v>
      </c>
      <c r="Q5112" s="19">
        <v>2080.3760000000002</v>
      </c>
      <c r="R5112" s="19" t="s">
        <v>52</v>
      </c>
      <c r="S5112" s="62" t="s">
        <v>139</v>
      </c>
    </row>
    <row r="5113" spans="1:19" x14ac:dyDescent="0.25">
      <c r="A5113" s="62" t="s">
        <v>139</v>
      </c>
      <c r="B5113" s="19">
        <v>2670291</v>
      </c>
      <c r="C5113" s="19" t="s">
        <v>124</v>
      </c>
      <c r="D5113" s="19">
        <v>377301</v>
      </c>
      <c r="E5113" s="19">
        <v>4595714</v>
      </c>
      <c r="F5113" s="19">
        <v>4</v>
      </c>
      <c r="G5113" s="36">
        <v>45630</v>
      </c>
      <c r="H5113" s="19">
        <v>0</v>
      </c>
      <c r="I5113" s="19">
        <v>0</v>
      </c>
      <c r="J5113" s="19">
        <v>1934</v>
      </c>
      <c r="K5113" s="19" t="s">
        <v>160</v>
      </c>
      <c r="L5113" s="19">
        <v>1</v>
      </c>
      <c r="O5113" s="19">
        <v>259284</v>
      </c>
      <c r="P5113" s="229">
        <v>45630.114942129629</v>
      </c>
      <c r="Q5113" s="19">
        <v>259.28399999999999</v>
      </c>
      <c r="R5113" s="19" t="s">
        <v>52</v>
      </c>
      <c r="S5113" s="62" t="s">
        <v>139</v>
      </c>
    </row>
    <row r="5114" spans="1:19" x14ac:dyDescent="0.25">
      <c r="A5114" s="62" t="s">
        <v>139</v>
      </c>
      <c r="B5114" s="19">
        <v>2670291</v>
      </c>
      <c r="C5114" s="19" t="s">
        <v>124</v>
      </c>
      <c r="D5114" s="19">
        <v>377301</v>
      </c>
      <c r="E5114" s="19">
        <v>4595714</v>
      </c>
      <c r="F5114" s="19">
        <v>5</v>
      </c>
      <c r="G5114" s="36">
        <v>45630</v>
      </c>
      <c r="H5114" s="19">
        <v>0</v>
      </c>
      <c r="I5114" s="19">
        <v>1</v>
      </c>
      <c r="J5114" s="19">
        <v>0</v>
      </c>
      <c r="L5114" s="19">
        <v>1</v>
      </c>
      <c r="O5114" s="19">
        <v>2002456</v>
      </c>
      <c r="P5114" s="229">
        <v>45630.138113425928</v>
      </c>
      <c r="Q5114" s="19">
        <v>2002.4559999999999</v>
      </c>
      <c r="R5114" s="19" t="s">
        <v>52</v>
      </c>
      <c r="S5114" s="62" t="s">
        <v>139</v>
      </c>
    </row>
    <row r="5115" spans="1:19" x14ac:dyDescent="0.25">
      <c r="A5115" s="62" t="s">
        <v>139</v>
      </c>
      <c r="B5115" s="19">
        <v>2670291</v>
      </c>
      <c r="C5115" s="19" t="s">
        <v>124</v>
      </c>
      <c r="D5115" s="19">
        <v>377301</v>
      </c>
      <c r="E5115" s="19">
        <v>4595714</v>
      </c>
      <c r="F5115" s="19">
        <v>6</v>
      </c>
      <c r="G5115" s="36">
        <v>45630</v>
      </c>
      <c r="H5115" s="19">
        <v>0</v>
      </c>
      <c r="I5115" s="19">
        <v>0</v>
      </c>
      <c r="J5115" s="19">
        <v>-3</v>
      </c>
      <c r="K5115" s="19" t="s">
        <v>185</v>
      </c>
      <c r="L5115" s="19">
        <v>1</v>
      </c>
      <c r="O5115" s="19">
        <v>8334</v>
      </c>
      <c r="P5115" s="229">
        <v>45630.13821759259</v>
      </c>
      <c r="Q5115" s="19">
        <v>8.3339999999999996</v>
      </c>
      <c r="R5115" s="19" t="s">
        <v>52</v>
      </c>
      <c r="S5115" s="62" t="s">
        <v>139</v>
      </c>
    </row>
    <row r="5116" spans="1:19" x14ac:dyDescent="0.25">
      <c r="A5116" s="62" t="s">
        <v>139</v>
      </c>
      <c r="B5116" s="19">
        <v>2670291</v>
      </c>
      <c r="C5116" s="19" t="s">
        <v>124</v>
      </c>
      <c r="D5116" s="19">
        <v>377301</v>
      </c>
      <c r="E5116" s="19">
        <v>4595714</v>
      </c>
      <c r="F5116" s="19">
        <v>7</v>
      </c>
      <c r="G5116" s="36">
        <v>45630</v>
      </c>
      <c r="H5116" s="19">
        <v>1</v>
      </c>
      <c r="I5116" s="19">
        <v>0</v>
      </c>
      <c r="J5116" s="19">
        <v>0</v>
      </c>
      <c r="L5116" s="19">
        <v>1</v>
      </c>
      <c r="M5116" s="19">
        <v>4225212</v>
      </c>
      <c r="N5116" s="19" t="s">
        <v>220</v>
      </c>
      <c r="O5116" s="19">
        <v>164026</v>
      </c>
      <c r="P5116" s="229">
        <v>45630.140115740738</v>
      </c>
      <c r="Q5116" s="19">
        <v>164.02600000000001</v>
      </c>
      <c r="R5116" s="19" t="s">
        <v>52</v>
      </c>
      <c r="S5116" s="62" t="s">
        <v>139</v>
      </c>
    </row>
    <row r="5117" spans="1:19" x14ac:dyDescent="0.25">
      <c r="A5117" s="62" t="s">
        <v>139</v>
      </c>
      <c r="B5117" s="19">
        <v>2670291</v>
      </c>
      <c r="C5117" s="19" t="s">
        <v>124</v>
      </c>
      <c r="D5117" s="19">
        <v>377301</v>
      </c>
      <c r="E5117" s="19">
        <v>4595714</v>
      </c>
      <c r="F5117" s="19">
        <v>8</v>
      </c>
      <c r="G5117" s="36">
        <v>45630</v>
      </c>
      <c r="H5117" s="19">
        <v>0</v>
      </c>
      <c r="I5117" s="19">
        <v>0</v>
      </c>
      <c r="J5117" s="19">
        <v>1938</v>
      </c>
      <c r="K5117" s="19" t="s">
        <v>163</v>
      </c>
      <c r="L5117" s="19">
        <v>1</v>
      </c>
      <c r="M5117" s="19">
        <v>4225212</v>
      </c>
      <c r="N5117" s="19" t="s">
        <v>220</v>
      </c>
      <c r="O5117" s="19">
        <v>4850</v>
      </c>
      <c r="P5117" s="229">
        <v>45630.140173611115</v>
      </c>
      <c r="Q5117" s="19">
        <v>4.8499999999999996</v>
      </c>
      <c r="R5117" s="19" t="s">
        <v>52</v>
      </c>
      <c r="S5117" s="62" t="s">
        <v>139</v>
      </c>
    </row>
    <row r="5118" spans="1:19" x14ac:dyDescent="0.25">
      <c r="A5118" s="62" t="s">
        <v>139</v>
      </c>
      <c r="B5118" s="19">
        <v>2670291</v>
      </c>
      <c r="C5118" s="19" t="s">
        <v>124</v>
      </c>
      <c r="D5118" s="19">
        <v>377301</v>
      </c>
      <c r="E5118" s="19">
        <v>4595714</v>
      </c>
      <c r="F5118" s="19">
        <v>9</v>
      </c>
      <c r="G5118" s="36">
        <v>45630</v>
      </c>
      <c r="H5118" s="19">
        <v>0</v>
      </c>
      <c r="I5118" s="19">
        <v>1</v>
      </c>
      <c r="J5118" s="19">
        <v>0</v>
      </c>
      <c r="L5118" s="19">
        <v>1</v>
      </c>
      <c r="O5118" s="19">
        <v>236127</v>
      </c>
      <c r="P5118" s="229">
        <v>45630.142905092594</v>
      </c>
      <c r="Q5118" s="19">
        <v>236.12700000000001</v>
      </c>
      <c r="R5118" s="19" t="s">
        <v>52</v>
      </c>
      <c r="S5118" s="62" t="s">
        <v>139</v>
      </c>
    </row>
    <row r="5119" spans="1:19" x14ac:dyDescent="0.25">
      <c r="A5119" s="62" t="s">
        <v>139</v>
      </c>
      <c r="B5119" s="19">
        <v>2670291</v>
      </c>
      <c r="C5119" s="19" t="s">
        <v>124</v>
      </c>
      <c r="D5119" s="19">
        <v>377301</v>
      </c>
      <c r="E5119" s="19">
        <v>4595714</v>
      </c>
      <c r="F5119" s="19">
        <v>10</v>
      </c>
      <c r="G5119" s="36">
        <v>45630</v>
      </c>
      <c r="H5119" s="19">
        <v>0</v>
      </c>
      <c r="I5119" s="19">
        <v>0</v>
      </c>
      <c r="J5119" s="19">
        <v>1931</v>
      </c>
      <c r="K5119" s="19" t="s">
        <v>168</v>
      </c>
      <c r="L5119" s="19">
        <v>1</v>
      </c>
      <c r="O5119" s="19">
        <v>4232327</v>
      </c>
      <c r="P5119" s="229">
        <v>45630.191886574074</v>
      </c>
      <c r="Q5119" s="19">
        <v>4232.3270000000002</v>
      </c>
      <c r="R5119" s="19" t="s">
        <v>52</v>
      </c>
      <c r="S5119" s="62" t="s">
        <v>139</v>
      </c>
    </row>
    <row r="5120" spans="1:19" x14ac:dyDescent="0.25">
      <c r="A5120" s="62" t="s">
        <v>139</v>
      </c>
      <c r="B5120" s="19">
        <v>2670291</v>
      </c>
      <c r="C5120" s="19" t="s">
        <v>124</v>
      </c>
      <c r="D5120" s="19">
        <v>377301</v>
      </c>
      <c r="E5120" s="19">
        <v>4595714</v>
      </c>
      <c r="F5120" s="19">
        <v>11</v>
      </c>
      <c r="G5120" s="36">
        <v>45630</v>
      </c>
      <c r="H5120" s="19">
        <v>0</v>
      </c>
      <c r="I5120" s="19">
        <v>1</v>
      </c>
      <c r="J5120" s="19">
        <v>0</v>
      </c>
      <c r="L5120" s="19">
        <v>1</v>
      </c>
      <c r="O5120" s="19">
        <v>88526</v>
      </c>
      <c r="P5120" s="229">
        <v>45630.192916666667</v>
      </c>
      <c r="Q5120" s="19">
        <v>88.525999999999996</v>
      </c>
      <c r="R5120" s="19" t="s">
        <v>52</v>
      </c>
      <c r="S5120" s="62" t="s">
        <v>139</v>
      </c>
    </row>
    <row r="5121" spans="1:19" x14ac:dyDescent="0.25">
      <c r="A5121" s="62" t="s">
        <v>139</v>
      </c>
      <c r="B5121" s="19">
        <v>2670291</v>
      </c>
      <c r="C5121" s="19" t="s">
        <v>124</v>
      </c>
      <c r="D5121" s="19">
        <v>377301</v>
      </c>
      <c r="E5121" s="19">
        <v>4595714</v>
      </c>
      <c r="F5121" s="19">
        <v>12</v>
      </c>
      <c r="G5121" s="36">
        <v>45630</v>
      </c>
      <c r="H5121" s="19">
        <v>0</v>
      </c>
      <c r="I5121" s="19">
        <v>0</v>
      </c>
      <c r="J5121" s="19">
        <v>-3</v>
      </c>
      <c r="K5121" s="19" t="s">
        <v>185</v>
      </c>
      <c r="L5121" s="19">
        <v>1</v>
      </c>
      <c r="O5121" s="19">
        <v>12944</v>
      </c>
      <c r="P5121" s="229">
        <v>45630.193055555559</v>
      </c>
      <c r="Q5121" s="19">
        <v>12.944000000000001</v>
      </c>
      <c r="R5121" s="19" t="s">
        <v>52</v>
      </c>
      <c r="S5121" s="62" t="s">
        <v>139</v>
      </c>
    </row>
    <row r="5122" spans="1:19" x14ac:dyDescent="0.25">
      <c r="A5122" s="62" t="s">
        <v>139</v>
      </c>
      <c r="B5122" s="19">
        <v>2670291</v>
      </c>
      <c r="C5122" s="19" t="s">
        <v>124</v>
      </c>
      <c r="D5122" s="19">
        <v>377301</v>
      </c>
      <c r="E5122" s="19">
        <v>4595714</v>
      </c>
      <c r="F5122" s="19">
        <v>13</v>
      </c>
      <c r="G5122" s="36">
        <v>45630</v>
      </c>
      <c r="H5122" s="19">
        <v>1</v>
      </c>
      <c r="I5122" s="19">
        <v>0</v>
      </c>
      <c r="J5122" s="19">
        <v>0</v>
      </c>
      <c r="L5122" s="19">
        <v>1</v>
      </c>
      <c r="M5122" s="19">
        <v>4225212</v>
      </c>
      <c r="N5122" s="19" t="s">
        <v>220</v>
      </c>
      <c r="O5122" s="19">
        <v>118766</v>
      </c>
      <c r="P5122" s="229">
        <v>45630.194432870368</v>
      </c>
      <c r="Q5122" s="19">
        <v>118.76600000000001</v>
      </c>
      <c r="R5122" s="19" t="s">
        <v>52</v>
      </c>
      <c r="S5122" s="62" t="s">
        <v>139</v>
      </c>
    </row>
    <row r="5123" spans="1:19" x14ac:dyDescent="0.25">
      <c r="A5123" s="62" t="s">
        <v>139</v>
      </c>
      <c r="B5123" s="19">
        <v>2670291</v>
      </c>
      <c r="C5123" s="19" t="s">
        <v>124</v>
      </c>
      <c r="D5123" s="19">
        <v>377301</v>
      </c>
      <c r="E5123" s="19">
        <v>4595714</v>
      </c>
      <c r="F5123" s="19">
        <v>14</v>
      </c>
      <c r="G5123" s="36">
        <v>45630</v>
      </c>
      <c r="H5123" s="19">
        <v>0</v>
      </c>
      <c r="I5123" s="19">
        <v>0</v>
      </c>
      <c r="J5123" s="19">
        <v>1938</v>
      </c>
      <c r="K5123" s="19" t="s">
        <v>163</v>
      </c>
      <c r="L5123" s="19">
        <v>1</v>
      </c>
      <c r="M5123" s="19">
        <v>4225212</v>
      </c>
      <c r="N5123" s="19" t="s">
        <v>220</v>
      </c>
      <c r="O5123" s="19">
        <v>41297</v>
      </c>
      <c r="P5123" s="229">
        <v>45630.194918981484</v>
      </c>
      <c r="Q5123" s="19">
        <v>41.296999999999997</v>
      </c>
      <c r="R5123" s="19" t="s">
        <v>52</v>
      </c>
      <c r="S5123" s="62" t="s">
        <v>139</v>
      </c>
    </row>
    <row r="5124" spans="1:19" x14ac:dyDescent="0.25">
      <c r="A5124" s="62" t="s">
        <v>139</v>
      </c>
      <c r="B5124" s="19">
        <v>2670291</v>
      </c>
      <c r="C5124" s="19" t="s">
        <v>124</v>
      </c>
      <c r="D5124" s="19">
        <v>377301</v>
      </c>
      <c r="E5124" s="19">
        <v>4595714</v>
      </c>
      <c r="F5124" s="19">
        <v>15</v>
      </c>
      <c r="G5124" s="36">
        <v>45630</v>
      </c>
      <c r="H5124" s="19">
        <v>0</v>
      </c>
      <c r="I5124" s="19">
        <v>1</v>
      </c>
      <c r="J5124" s="19">
        <v>0</v>
      </c>
      <c r="L5124" s="19">
        <v>1</v>
      </c>
      <c r="O5124" s="19">
        <v>4186993</v>
      </c>
      <c r="P5124" s="229">
        <v>45630.243379629632</v>
      </c>
      <c r="Q5124" s="19">
        <v>4186.9930000000004</v>
      </c>
      <c r="R5124" s="19" t="s">
        <v>52</v>
      </c>
      <c r="S5124" s="62" t="s">
        <v>139</v>
      </c>
    </row>
    <row r="5125" spans="1:19" x14ac:dyDescent="0.25">
      <c r="A5125" s="62" t="s">
        <v>139</v>
      </c>
      <c r="B5125" s="19">
        <v>2670291</v>
      </c>
      <c r="C5125" s="19" t="s">
        <v>124</v>
      </c>
      <c r="D5125" s="19">
        <v>377301</v>
      </c>
      <c r="E5125" s="19">
        <v>4595714</v>
      </c>
      <c r="F5125" s="19">
        <v>16</v>
      </c>
      <c r="G5125" s="36">
        <v>45630</v>
      </c>
      <c r="H5125" s="19">
        <v>0</v>
      </c>
      <c r="I5125" s="19">
        <v>0</v>
      </c>
      <c r="J5125" s="19">
        <v>-3</v>
      </c>
      <c r="K5125" s="19" t="s">
        <v>185</v>
      </c>
      <c r="L5125" s="19">
        <v>1</v>
      </c>
      <c r="O5125" s="19">
        <v>17594</v>
      </c>
      <c r="P5125" s="229">
        <v>45630.243576388886</v>
      </c>
      <c r="Q5125" s="19">
        <v>17.594000000000001</v>
      </c>
      <c r="R5125" s="19" t="s">
        <v>52</v>
      </c>
      <c r="S5125" s="62" t="s">
        <v>139</v>
      </c>
    </row>
    <row r="5126" spans="1:19" x14ac:dyDescent="0.25">
      <c r="A5126" s="62" t="s">
        <v>139</v>
      </c>
      <c r="B5126" s="19">
        <v>2670291</v>
      </c>
      <c r="C5126" s="19" t="s">
        <v>124</v>
      </c>
      <c r="D5126" s="19">
        <v>377301</v>
      </c>
      <c r="E5126" s="19">
        <v>4595714</v>
      </c>
      <c r="F5126" s="19">
        <v>17</v>
      </c>
      <c r="G5126" s="36">
        <v>45630</v>
      </c>
      <c r="H5126" s="19">
        <v>0</v>
      </c>
      <c r="I5126" s="19">
        <v>0</v>
      </c>
      <c r="J5126" s="19">
        <v>-1</v>
      </c>
      <c r="K5126" s="19" t="s">
        <v>119</v>
      </c>
      <c r="L5126" s="19">
        <v>1</v>
      </c>
      <c r="M5126" s="19">
        <v>4010454</v>
      </c>
      <c r="N5126" s="19" t="s">
        <v>218</v>
      </c>
      <c r="O5126" s="19">
        <v>25470</v>
      </c>
      <c r="P5126" s="229">
        <v>45630.243877314817</v>
      </c>
      <c r="Q5126" s="19">
        <v>25.47</v>
      </c>
      <c r="R5126" s="19" t="s">
        <v>52</v>
      </c>
      <c r="S5126" s="62" t="s">
        <v>139</v>
      </c>
    </row>
    <row r="5127" spans="1:19" x14ac:dyDescent="0.25">
      <c r="A5127" s="62" t="s">
        <v>139</v>
      </c>
      <c r="B5127" s="19">
        <v>2670291</v>
      </c>
      <c r="C5127" s="19" t="s">
        <v>124</v>
      </c>
      <c r="D5127" s="19">
        <v>377301</v>
      </c>
      <c r="E5127" s="19">
        <v>4595714</v>
      </c>
      <c r="F5127" s="19">
        <v>18</v>
      </c>
      <c r="G5127" s="36">
        <v>45630</v>
      </c>
      <c r="H5127" s="19">
        <v>0</v>
      </c>
      <c r="I5127" s="19">
        <v>1</v>
      </c>
      <c r="J5127" s="19">
        <v>0</v>
      </c>
      <c r="L5127" s="19">
        <v>1</v>
      </c>
      <c r="O5127" s="19">
        <v>26</v>
      </c>
      <c r="P5127" s="229">
        <v>45630.243877314817</v>
      </c>
      <c r="Q5127" s="19">
        <v>2.5999999999999999E-2</v>
      </c>
      <c r="R5127" s="19" t="s">
        <v>52</v>
      </c>
      <c r="S5127" s="62" t="s">
        <v>139</v>
      </c>
    </row>
    <row r="5128" spans="1:19" x14ac:dyDescent="0.25">
      <c r="A5128" s="62" t="s">
        <v>139</v>
      </c>
      <c r="B5128" s="19">
        <v>2670291</v>
      </c>
      <c r="C5128" s="19" t="s">
        <v>124</v>
      </c>
      <c r="D5128" s="19">
        <v>377301</v>
      </c>
      <c r="E5128" s="19">
        <v>4595714</v>
      </c>
      <c r="F5128" s="19">
        <v>19</v>
      </c>
      <c r="G5128" s="36">
        <v>45630</v>
      </c>
      <c r="H5128" s="19">
        <v>0</v>
      </c>
      <c r="I5128" s="19">
        <v>0</v>
      </c>
      <c r="J5128" s="19">
        <v>-3</v>
      </c>
      <c r="K5128" s="19" t="s">
        <v>185</v>
      </c>
      <c r="L5128" s="19">
        <v>1</v>
      </c>
      <c r="O5128" s="19">
        <v>5480</v>
      </c>
      <c r="P5128" s="229">
        <v>45630.243935185186</v>
      </c>
      <c r="Q5128" s="19">
        <v>5.48</v>
      </c>
      <c r="R5128" s="19" t="s">
        <v>52</v>
      </c>
      <c r="S5128" s="62" t="s">
        <v>139</v>
      </c>
    </row>
    <row r="5129" spans="1:19" x14ac:dyDescent="0.25">
      <c r="A5129" s="62" t="s">
        <v>139</v>
      </c>
      <c r="B5129" s="19">
        <v>2670291</v>
      </c>
      <c r="C5129" s="19" t="s">
        <v>124</v>
      </c>
      <c r="D5129" s="19">
        <v>377301</v>
      </c>
      <c r="E5129" s="19">
        <v>4595714</v>
      </c>
      <c r="F5129" s="19">
        <v>20</v>
      </c>
      <c r="G5129" s="36">
        <v>45630</v>
      </c>
      <c r="H5129" s="19">
        <v>1</v>
      </c>
      <c r="I5129" s="19">
        <v>0</v>
      </c>
      <c r="J5129" s="19">
        <v>0</v>
      </c>
      <c r="L5129" s="19">
        <v>1</v>
      </c>
      <c r="M5129" s="19">
        <v>4010454</v>
      </c>
      <c r="N5129" s="19" t="s">
        <v>218</v>
      </c>
      <c r="O5129" s="19">
        <v>142414</v>
      </c>
      <c r="P5129" s="229">
        <v>45630.24559027778</v>
      </c>
      <c r="Q5129" s="19">
        <v>142.41399999999999</v>
      </c>
      <c r="R5129" s="19" t="s">
        <v>52</v>
      </c>
      <c r="S5129" s="62" t="s">
        <v>139</v>
      </c>
    </row>
    <row r="5130" spans="1:19" x14ac:dyDescent="0.25">
      <c r="A5130" s="62" t="s">
        <v>139</v>
      </c>
      <c r="B5130" s="19">
        <v>2670291</v>
      </c>
      <c r="C5130" s="19" t="s">
        <v>124</v>
      </c>
      <c r="D5130" s="19">
        <v>377301</v>
      </c>
      <c r="E5130" s="19">
        <v>4595714</v>
      </c>
      <c r="F5130" s="19">
        <v>21</v>
      </c>
      <c r="G5130" s="36">
        <v>45630</v>
      </c>
      <c r="H5130" s="19">
        <v>0</v>
      </c>
      <c r="I5130" s="19">
        <v>0</v>
      </c>
      <c r="J5130" s="19">
        <v>1938</v>
      </c>
      <c r="K5130" s="19" t="s">
        <v>163</v>
      </c>
      <c r="L5130" s="19">
        <v>1</v>
      </c>
      <c r="M5130" s="19">
        <v>4010454</v>
      </c>
      <c r="N5130" s="19" t="s">
        <v>218</v>
      </c>
      <c r="O5130" s="19">
        <v>8926</v>
      </c>
      <c r="P5130" s="229">
        <v>45630.245682870373</v>
      </c>
      <c r="Q5130" s="19">
        <v>8.9260000000000002</v>
      </c>
      <c r="R5130" s="19" t="s">
        <v>52</v>
      </c>
      <c r="S5130" s="62" t="s">
        <v>139</v>
      </c>
    </row>
    <row r="5131" spans="1:19" x14ac:dyDescent="0.25">
      <c r="A5131" s="62" t="s">
        <v>139</v>
      </c>
      <c r="B5131" s="19">
        <v>2670291</v>
      </c>
      <c r="C5131" s="19" t="s">
        <v>124</v>
      </c>
      <c r="D5131" s="19">
        <v>377301</v>
      </c>
      <c r="E5131" s="19">
        <v>4595714</v>
      </c>
      <c r="F5131" s="19">
        <v>22</v>
      </c>
      <c r="G5131" s="36">
        <v>45630</v>
      </c>
      <c r="H5131" s="19">
        <v>0</v>
      </c>
      <c r="I5131" s="19">
        <v>1</v>
      </c>
      <c r="J5131" s="19">
        <v>0</v>
      </c>
      <c r="L5131" s="19">
        <v>1</v>
      </c>
      <c r="O5131" s="19">
        <v>419214</v>
      </c>
      <c r="P5131" s="229">
        <v>45630.250543981485</v>
      </c>
      <c r="Q5131" s="19">
        <v>419.214</v>
      </c>
      <c r="R5131" s="19" t="s">
        <v>52</v>
      </c>
      <c r="S5131" s="62" t="s">
        <v>139</v>
      </c>
    </row>
    <row r="5132" spans="1:19" x14ac:dyDescent="0.25">
      <c r="A5132" s="62" t="s">
        <v>139</v>
      </c>
      <c r="B5132" s="19">
        <v>2670291</v>
      </c>
      <c r="C5132" s="19" t="s">
        <v>124</v>
      </c>
      <c r="D5132" s="19">
        <v>377301</v>
      </c>
      <c r="E5132" s="19">
        <v>4595714</v>
      </c>
      <c r="F5132" s="19">
        <v>23</v>
      </c>
      <c r="G5132" s="36">
        <v>45630</v>
      </c>
      <c r="H5132" s="19">
        <v>0</v>
      </c>
      <c r="I5132" s="19">
        <v>0</v>
      </c>
      <c r="J5132" s="19">
        <v>0</v>
      </c>
      <c r="L5132" s="19">
        <v>2</v>
      </c>
      <c r="O5132" s="19">
        <v>0</v>
      </c>
      <c r="P5132" s="229">
        <v>45630.250543981485</v>
      </c>
      <c r="Q5132" s="19">
        <v>0</v>
      </c>
      <c r="R5132" s="19" t="s">
        <v>52</v>
      </c>
      <c r="S5132" s="62" t="s">
        <v>139</v>
      </c>
    </row>
    <row r="5133" spans="1:19" x14ac:dyDescent="0.25">
      <c r="A5133" s="62" t="s">
        <v>139</v>
      </c>
      <c r="B5133" s="19">
        <v>2670291</v>
      </c>
      <c r="C5133" s="19" t="s">
        <v>124</v>
      </c>
      <c r="D5133" s="19">
        <v>377301</v>
      </c>
      <c r="E5133" s="19">
        <v>4595714</v>
      </c>
      <c r="F5133" s="19">
        <v>1</v>
      </c>
      <c r="G5133" s="36">
        <v>45632</v>
      </c>
      <c r="H5133" s="19">
        <v>0</v>
      </c>
      <c r="I5133" s="19">
        <v>0</v>
      </c>
      <c r="J5133" s="19">
        <v>0</v>
      </c>
      <c r="L5133" s="19">
        <v>0</v>
      </c>
      <c r="O5133" s="19">
        <v>3</v>
      </c>
      <c r="P5133" s="229">
        <v>45632.086516203701</v>
      </c>
      <c r="Q5133" s="19">
        <v>3.0000000000000001E-3</v>
      </c>
      <c r="R5133" s="19" t="s">
        <v>52</v>
      </c>
      <c r="S5133" s="62" t="s">
        <v>139</v>
      </c>
    </row>
    <row r="5134" spans="1:19" x14ac:dyDescent="0.25">
      <c r="A5134" s="62" t="s">
        <v>139</v>
      </c>
      <c r="B5134" s="19">
        <v>2670291</v>
      </c>
      <c r="C5134" s="19" t="s">
        <v>124</v>
      </c>
      <c r="D5134" s="19">
        <v>377301</v>
      </c>
      <c r="E5134" s="19">
        <v>4595714</v>
      </c>
      <c r="F5134" s="19">
        <v>2</v>
      </c>
      <c r="G5134" s="36">
        <v>45632</v>
      </c>
      <c r="H5134" s="19">
        <v>0</v>
      </c>
      <c r="I5134" s="19">
        <v>0</v>
      </c>
      <c r="J5134" s="19">
        <v>0</v>
      </c>
      <c r="L5134" s="19">
        <v>1</v>
      </c>
      <c r="O5134" s="19">
        <v>4517</v>
      </c>
      <c r="P5134" s="229">
        <v>45632.086562500001</v>
      </c>
      <c r="Q5134" s="19">
        <v>4.5170000000000003</v>
      </c>
      <c r="R5134" s="19" t="s">
        <v>52</v>
      </c>
      <c r="S5134" s="62" t="s">
        <v>139</v>
      </c>
    </row>
    <row r="5135" spans="1:19" x14ac:dyDescent="0.25">
      <c r="A5135" s="62" t="s">
        <v>139</v>
      </c>
      <c r="B5135" s="19">
        <v>2670291</v>
      </c>
      <c r="C5135" s="19" t="s">
        <v>124</v>
      </c>
      <c r="D5135" s="19">
        <v>377301</v>
      </c>
      <c r="E5135" s="19">
        <v>4595714</v>
      </c>
      <c r="F5135" s="19">
        <v>3</v>
      </c>
      <c r="G5135" s="36">
        <v>45632</v>
      </c>
      <c r="H5135" s="19">
        <v>0</v>
      </c>
      <c r="I5135" s="19">
        <v>1</v>
      </c>
      <c r="J5135" s="19">
        <v>0</v>
      </c>
      <c r="L5135" s="19">
        <v>1</v>
      </c>
      <c r="O5135" s="19">
        <v>1396290</v>
      </c>
      <c r="P5135" s="229">
        <v>45632.102719907409</v>
      </c>
      <c r="Q5135" s="19">
        <v>1396.29</v>
      </c>
      <c r="R5135" s="19" t="s">
        <v>52</v>
      </c>
      <c r="S5135" s="62" t="s">
        <v>139</v>
      </c>
    </row>
    <row r="5136" spans="1:19" x14ac:dyDescent="0.25">
      <c r="A5136" s="62" t="s">
        <v>139</v>
      </c>
      <c r="B5136" s="19">
        <v>2670291</v>
      </c>
      <c r="C5136" s="19" t="s">
        <v>124</v>
      </c>
      <c r="D5136" s="19">
        <v>377301</v>
      </c>
      <c r="E5136" s="19">
        <v>4595714</v>
      </c>
      <c r="F5136" s="19">
        <v>4</v>
      </c>
      <c r="G5136" s="36">
        <v>45632</v>
      </c>
      <c r="H5136" s="19">
        <v>0</v>
      </c>
      <c r="I5136" s="19">
        <v>0</v>
      </c>
      <c r="J5136" s="19">
        <v>-3</v>
      </c>
      <c r="K5136" s="19" t="s">
        <v>185</v>
      </c>
      <c r="L5136" s="19">
        <v>1</v>
      </c>
      <c r="O5136" s="19">
        <v>5896</v>
      </c>
      <c r="P5136" s="229">
        <v>45632.102789351855</v>
      </c>
      <c r="Q5136" s="19">
        <v>5.8959999999999999</v>
      </c>
      <c r="R5136" s="19" t="s">
        <v>52</v>
      </c>
      <c r="S5136" s="62" t="s">
        <v>139</v>
      </c>
    </row>
    <row r="5137" spans="1:19" x14ac:dyDescent="0.25">
      <c r="A5137" s="62" t="s">
        <v>139</v>
      </c>
      <c r="B5137" s="19">
        <v>2670291</v>
      </c>
      <c r="C5137" s="19" t="s">
        <v>124</v>
      </c>
      <c r="D5137" s="19">
        <v>377301</v>
      </c>
      <c r="E5137" s="19">
        <v>4595714</v>
      </c>
      <c r="F5137" s="19">
        <v>5</v>
      </c>
      <c r="G5137" s="36">
        <v>45632</v>
      </c>
      <c r="H5137" s="19">
        <v>1</v>
      </c>
      <c r="I5137" s="19">
        <v>0</v>
      </c>
      <c r="J5137" s="19">
        <v>0</v>
      </c>
      <c r="L5137" s="19">
        <v>1</v>
      </c>
      <c r="M5137" s="19">
        <v>4225212</v>
      </c>
      <c r="N5137" s="19" t="s">
        <v>220</v>
      </c>
      <c r="O5137" s="19">
        <v>339750</v>
      </c>
      <c r="P5137" s="229">
        <v>45632.106724537036</v>
      </c>
      <c r="Q5137" s="19">
        <v>339.75</v>
      </c>
      <c r="R5137" s="19" t="s">
        <v>52</v>
      </c>
      <c r="S5137" s="62" t="s">
        <v>139</v>
      </c>
    </row>
    <row r="5138" spans="1:19" x14ac:dyDescent="0.25">
      <c r="A5138" s="62" t="s">
        <v>139</v>
      </c>
      <c r="B5138" s="19">
        <v>2670291</v>
      </c>
      <c r="C5138" s="19" t="s">
        <v>124</v>
      </c>
      <c r="D5138" s="19">
        <v>377301</v>
      </c>
      <c r="E5138" s="19">
        <v>4595714</v>
      </c>
      <c r="F5138" s="19">
        <v>6</v>
      </c>
      <c r="G5138" s="36">
        <v>45632</v>
      </c>
      <c r="H5138" s="19">
        <v>0</v>
      </c>
      <c r="I5138" s="19">
        <v>0</v>
      </c>
      <c r="J5138" s="19">
        <v>1938</v>
      </c>
      <c r="K5138" s="19" t="s">
        <v>163</v>
      </c>
      <c r="L5138" s="19">
        <v>1</v>
      </c>
      <c r="M5138" s="19">
        <v>4225212</v>
      </c>
      <c r="N5138" s="19" t="s">
        <v>220</v>
      </c>
      <c r="O5138" s="19">
        <v>6457</v>
      </c>
      <c r="P5138" s="229">
        <v>45632.106793981482</v>
      </c>
      <c r="Q5138" s="19">
        <v>6.4569999999999999</v>
      </c>
      <c r="R5138" s="19" t="s">
        <v>52</v>
      </c>
      <c r="S5138" s="62" t="s">
        <v>139</v>
      </c>
    </row>
    <row r="5139" spans="1:19" x14ac:dyDescent="0.25">
      <c r="A5139" s="62" t="s">
        <v>139</v>
      </c>
      <c r="B5139" s="19">
        <v>2670291</v>
      </c>
      <c r="C5139" s="19" t="s">
        <v>124</v>
      </c>
      <c r="D5139" s="19">
        <v>377301</v>
      </c>
      <c r="E5139" s="19">
        <v>4595714</v>
      </c>
      <c r="F5139" s="19">
        <v>7</v>
      </c>
      <c r="G5139" s="36">
        <v>45632</v>
      </c>
      <c r="H5139" s="19">
        <v>0</v>
      </c>
      <c r="I5139" s="19">
        <v>1</v>
      </c>
      <c r="J5139" s="19">
        <v>0</v>
      </c>
      <c r="L5139" s="19">
        <v>1</v>
      </c>
      <c r="O5139" s="19">
        <v>289257</v>
      </c>
      <c r="P5139" s="229">
        <v>45632.110150462962</v>
      </c>
      <c r="Q5139" s="19">
        <v>289.25700000000001</v>
      </c>
      <c r="R5139" s="19" t="s">
        <v>52</v>
      </c>
      <c r="S5139" s="62" t="s">
        <v>139</v>
      </c>
    </row>
    <row r="5140" spans="1:19" x14ac:dyDescent="0.25">
      <c r="A5140" s="62" t="s">
        <v>139</v>
      </c>
      <c r="B5140" s="19">
        <v>2670291</v>
      </c>
      <c r="C5140" s="19" t="s">
        <v>124</v>
      </c>
      <c r="D5140" s="19">
        <v>377301</v>
      </c>
      <c r="E5140" s="19">
        <v>4595714</v>
      </c>
      <c r="F5140" s="19">
        <v>8</v>
      </c>
      <c r="G5140" s="36">
        <v>45632</v>
      </c>
      <c r="H5140" s="19">
        <v>0</v>
      </c>
      <c r="I5140" s="19">
        <v>0</v>
      </c>
      <c r="J5140" s="19">
        <v>1934</v>
      </c>
      <c r="K5140" s="19" t="s">
        <v>160</v>
      </c>
      <c r="L5140" s="19">
        <v>1</v>
      </c>
      <c r="O5140" s="19">
        <v>135570</v>
      </c>
      <c r="P5140" s="229">
        <v>45632.111712962964</v>
      </c>
      <c r="Q5140" s="19">
        <v>135.57</v>
      </c>
      <c r="R5140" s="19" t="s">
        <v>52</v>
      </c>
      <c r="S5140" s="62" t="s">
        <v>139</v>
      </c>
    </row>
    <row r="5141" spans="1:19" x14ac:dyDescent="0.25">
      <c r="A5141" s="62" t="s">
        <v>139</v>
      </c>
      <c r="B5141" s="19">
        <v>2670291</v>
      </c>
      <c r="C5141" s="19" t="s">
        <v>124</v>
      </c>
      <c r="D5141" s="19">
        <v>377301</v>
      </c>
      <c r="E5141" s="19">
        <v>4595714</v>
      </c>
      <c r="F5141" s="19">
        <v>9</v>
      </c>
      <c r="G5141" s="36">
        <v>45632</v>
      </c>
      <c r="H5141" s="19">
        <v>0</v>
      </c>
      <c r="I5141" s="19">
        <v>1</v>
      </c>
      <c r="J5141" s="19">
        <v>0</v>
      </c>
      <c r="L5141" s="19">
        <v>1</v>
      </c>
      <c r="O5141" s="19">
        <v>860946</v>
      </c>
      <c r="P5141" s="229">
        <v>45632.121678240743</v>
      </c>
      <c r="Q5141" s="19">
        <v>860.94600000000003</v>
      </c>
      <c r="R5141" s="19" t="s">
        <v>52</v>
      </c>
      <c r="S5141" s="62" t="s">
        <v>139</v>
      </c>
    </row>
    <row r="5142" spans="1:19" x14ac:dyDescent="0.25">
      <c r="A5142" s="62" t="s">
        <v>139</v>
      </c>
      <c r="B5142" s="19">
        <v>2670291</v>
      </c>
      <c r="C5142" s="19" t="s">
        <v>124</v>
      </c>
      <c r="D5142" s="19">
        <v>377301</v>
      </c>
      <c r="E5142" s="19">
        <v>4595714</v>
      </c>
      <c r="F5142" s="19">
        <v>10</v>
      </c>
      <c r="G5142" s="36">
        <v>45632</v>
      </c>
      <c r="H5142" s="19">
        <v>0</v>
      </c>
      <c r="I5142" s="19">
        <v>0</v>
      </c>
      <c r="J5142" s="19">
        <v>-3</v>
      </c>
      <c r="K5142" s="19" t="s">
        <v>185</v>
      </c>
      <c r="L5142" s="19">
        <v>1</v>
      </c>
      <c r="O5142" s="19">
        <v>6807</v>
      </c>
      <c r="P5142" s="229">
        <v>45632.121759259258</v>
      </c>
      <c r="Q5142" s="19">
        <v>6.8070000000000004</v>
      </c>
      <c r="R5142" s="19" t="s">
        <v>52</v>
      </c>
      <c r="S5142" s="62" t="s">
        <v>139</v>
      </c>
    </row>
    <row r="5143" spans="1:19" x14ac:dyDescent="0.25">
      <c r="A5143" s="62" t="s">
        <v>139</v>
      </c>
      <c r="B5143" s="19">
        <v>2670291</v>
      </c>
      <c r="C5143" s="19" t="s">
        <v>124</v>
      </c>
      <c r="D5143" s="19">
        <v>377301</v>
      </c>
      <c r="E5143" s="19">
        <v>4595714</v>
      </c>
      <c r="F5143" s="19">
        <v>11</v>
      </c>
      <c r="G5143" s="36">
        <v>45632</v>
      </c>
      <c r="H5143" s="19">
        <v>1</v>
      </c>
      <c r="I5143" s="19">
        <v>0</v>
      </c>
      <c r="J5143" s="19">
        <v>0</v>
      </c>
      <c r="L5143" s="19">
        <v>1</v>
      </c>
      <c r="M5143" s="19">
        <v>4010454</v>
      </c>
      <c r="N5143" s="19" t="s">
        <v>218</v>
      </c>
      <c r="O5143" s="19">
        <v>282100</v>
      </c>
      <c r="P5143" s="229">
        <v>45632.125023148146</v>
      </c>
      <c r="Q5143" s="19">
        <v>282.10000000000002</v>
      </c>
      <c r="R5143" s="19" t="s">
        <v>52</v>
      </c>
      <c r="S5143" s="62" t="s">
        <v>139</v>
      </c>
    </row>
    <row r="5144" spans="1:19" x14ac:dyDescent="0.25">
      <c r="A5144" s="62" t="s">
        <v>139</v>
      </c>
      <c r="B5144" s="19">
        <v>2670291</v>
      </c>
      <c r="C5144" s="19" t="s">
        <v>124</v>
      </c>
      <c r="D5144" s="19">
        <v>377301</v>
      </c>
      <c r="E5144" s="19">
        <v>4595714</v>
      </c>
      <c r="F5144" s="19">
        <v>12</v>
      </c>
      <c r="G5144" s="36">
        <v>45632</v>
      </c>
      <c r="H5144" s="19">
        <v>0</v>
      </c>
      <c r="I5144" s="19">
        <v>0</v>
      </c>
      <c r="J5144" s="19">
        <v>1938</v>
      </c>
      <c r="K5144" s="19" t="s">
        <v>163</v>
      </c>
      <c r="L5144" s="19">
        <v>1</v>
      </c>
      <c r="M5144" s="19">
        <v>4010454</v>
      </c>
      <c r="N5144" s="19" t="s">
        <v>218</v>
      </c>
      <c r="O5144" s="19">
        <v>4900</v>
      </c>
      <c r="P5144" s="229">
        <v>45632.125081018516</v>
      </c>
      <c r="Q5144" s="19">
        <v>4.9000000000000004</v>
      </c>
      <c r="R5144" s="19" t="s">
        <v>52</v>
      </c>
      <c r="S5144" s="62" t="s">
        <v>139</v>
      </c>
    </row>
    <row r="5145" spans="1:19" x14ac:dyDescent="0.25">
      <c r="A5145" s="62" t="s">
        <v>139</v>
      </c>
      <c r="B5145" s="19">
        <v>2670291</v>
      </c>
      <c r="C5145" s="19" t="s">
        <v>124</v>
      </c>
      <c r="D5145" s="19">
        <v>377301</v>
      </c>
      <c r="E5145" s="19">
        <v>4595714</v>
      </c>
      <c r="F5145" s="19">
        <v>13</v>
      </c>
      <c r="G5145" s="36">
        <v>45632</v>
      </c>
      <c r="H5145" s="19">
        <v>0</v>
      </c>
      <c r="I5145" s="19">
        <v>1</v>
      </c>
      <c r="J5145" s="19">
        <v>0</v>
      </c>
      <c r="L5145" s="19">
        <v>1</v>
      </c>
      <c r="O5145" s="19">
        <v>16597</v>
      </c>
      <c r="P5145" s="229">
        <v>45632.125277777777</v>
      </c>
      <c r="Q5145" s="19">
        <v>16.597000000000001</v>
      </c>
      <c r="R5145" s="19" t="s">
        <v>52</v>
      </c>
      <c r="S5145" s="62" t="s">
        <v>139</v>
      </c>
    </row>
    <row r="5146" spans="1:19" x14ac:dyDescent="0.25">
      <c r="A5146" s="62" t="s">
        <v>139</v>
      </c>
      <c r="B5146" s="19">
        <v>2670291</v>
      </c>
      <c r="C5146" s="19" t="s">
        <v>124</v>
      </c>
      <c r="D5146" s="19">
        <v>377301</v>
      </c>
      <c r="E5146" s="19">
        <v>4595714</v>
      </c>
      <c r="F5146" s="19">
        <v>14</v>
      </c>
      <c r="G5146" s="36">
        <v>45632</v>
      </c>
      <c r="H5146" s="19">
        <v>0</v>
      </c>
      <c r="I5146" s="19">
        <v>0</v>
      </c>
      <c r="J5146" s="19">
        <v>-3</v>
      </c>
      <c r="K5146" s="19" t="s">
        <v>185</v>
      </c>
      <c r="L5146" s="19">
        <v>1</v>
      </c>
      <c r="O5146" s="19">
        <v>5843</v>
      </c>
      <c r="P5146" s="229">
        <v>45632.125335648147</v>
      </c>
      <c r="Q5146" s="19">
        <v>5.843</v>
      </c>
      <c r="R5146" s="19" t="s">
        <v>52</v>
      </c>
      <c r="S5146" s="62" t="s">
        <v>139</v>
      </c>
    </row>
    <row r="5147" spans="1:19" x14ac:dyDescent="0.25">
      <c r="A5147" s="62" t="s">
        <v>139</v>
      </c>
      <c r="B5147" s="19">
        <v>2670291</v>
      </c>
      <c r="C5147" s="19" t="s">
        <v>124</v>
      </c>
      <c r="D5147" s="19">
        <v>377301</v>
      </c>
      <c r="E5147" s="19">
        <v>4595714</v>
      </c>
      <c r="F5147" s="19">
        <v>15</v>
      </c>
      <c r="G5147" s="36">
        <v>45632</v>
      </c>
      <c r="H5147" s="19">
        <v>1</v>
      </c>
      <c r="I5147" s="19">
        <v>0</v>
      </c>
      <c r="J5147" s="19">
        <v>0</v>
      </c>
      <c r="L5147" s="19">
        <v>1</v>
      </c>
      <c r="M5147" s="19">
        <v>4010454</v>
      </c>
      <c r="N5147" s="19" t="s">
        <v>218</v>
      </c>
      <c r="O5147" s="19">
        <v>206287</v>
      </c>
      <c r="P5147" s="229">
        <v>45632.12773148148</v>
      </c>
      <c r="Q5147" s="19">
        <v>206.28700000000001</v>
      </c>
      <c r="R5147" s="19" t="s">
        <v>52</v>
      </c>
      <c r="S5147" s="62" t="s">
        <v>139</v>
      </c>
    </row>
    <row r="5148" spans="1:19" x14ac:dyDescent="0.25">
      <c r="A5148" s="62" t="s">
        <v>139</v>
      </c>
      <c r="B5148" s="19">
        <v>2670291</v>
      </c>
      <c r="C5148" s="19" t="s">
        <v>124</v>
      </c>
      <c r="D5148" s="19">
        <v>377301</v>
      </c>
      <c r="E5148" s="19">
        <v>4595714</v>
      </c>
      <c r="F5148" s="19">
        <v>16</v>
      </c>
      <c r="G5148" s="36">
        <v>45632</v>
      </c>
      <c r="H5148" s="19">
        <v>0</v>
      </c>
      <c r="I5148" s="19">
        <v>0</v>
      </c>
      <c r="J5148" s="19">
        <v>1938</v>
      </c>
      <c r="K5148" s="19" t="s">
        <v>163</v>
      </c>
      <c r="L5148" s="19">
        <v>1</v>
      </c>
      <c r="M5148" s="19">
        <v>4010454</v>
      </c>
      <c r="N5148" s="19" t="s">
        <v>218</v>
      </c>
      <c r="O5148" s="19">
        <v>40486</v>
      </c>
      <c r="P5148" s="229">
        <v>45632.128194444442</v>
      </c>
      <c r="Q5148" s="19">
        <v>40.485999999999997</v>
      </c>
      <c r="R5148" s="19" t="s">
        <v>52</v>
      </c>
      <c r="S5148" s="62" t="s">
        <v>139</v>
      </c>
    </row>
    <row r="5149" spans="1:19" x14ac:dyDescent="0.25">
      <c r="A5149" s="62" t="s">
        <v>139</v>
      </c>
      <c r="B5149" s="19">
        <v>2670291</v>
      </c>
      <c r="C5149" s="19" t="s">
        <v>124</v>
      </c>
      <c r="D5149" s="19">
        <v>377301</v>
      </c>
      <c r="E5149" s="19">
        <v>4595714</v>
      </c>
      <c r="F5149" s="19">
        <v>17</v>
      </c>
      <c r="G5149" s="36">
        <v>45632</v>
      </c>
      <c r="H5149" s="19">
        <v>0</v>
      </c>
      <c r="I5149" s="19">
        <v>1</v>
      </c>
      <c r="J5149" s="19">
        <v>0</v>
      </c>
      <c r="L5149" s="19">
        <v>1</v>
      </c>
      <c r="O5149" s="19">
        <v>2214</v>
      </c>
      <c r="P5149" s="229">
        <v>45632.128217592595</v>
      </c>
      <c r="Q5149" s="19">
        <v>2.214</v>
      </c>
      <c r="R5149" s="19" t="s">
        <v>52</v>
      </c>
      <c r="S5149" s="62" t="s">
        <v>139</v>
      </c>
    </row>
    <row r="5150" spans="1:19" x14ac:dyDescent="0.25">
      <c r="A5150" s="62" t="s">
        <v>139</v>
      </c>
      <c r="B5150" s="19">
        <v>2670291</v>
      </c>
      <c r="C5150" s="19" t="s">
        <v>124</v>
      </c>
      <c r="D5150" s="19">
        <v>377301</v>
      </c>
      <c r="E5150" s="19">
        <v>4595714</v>
      </c>
      <c r="F5150" s="19">
        <v>18</v>
      </c>
      <c r="G5150" s="36">
        <v>45632</v>
      </c>
      <c r="H5150" s="19">
        <v>0</v>
      </c>
      <c r="I5150" s="19">
        <v>0</v>
      </c>
      <c r="J5150" s="19">
        <v>1934</v>
      </c>
      <c r="K5150" s="19" t="s">
        <v>160</v>
      </c>
      <c r="L5150" s="19">
        <v>1</v>
      </c>
      <c r="O5150" s="19">
        <v>33180</v>
      </c>
      <c r="P5150" s="229">
        <v>45632.128611111111</v>
      </c>
      <c r="Q5150" s="19">
        <v>33.18</v>
      </c>
      <c r="R5150" s="19" t="s">
        <v>52</v>
      </c>
      <c r="S5150" s="62" t="s">
        <v>139</v>
      </c>
    </row>
    <row r="5151" spans="1:19" x14ac:dyDescent="0.25">
      <c r="A5151" s="62" t="s">
        <v>139</v>
      </c>
      <c r="B5151" s="19">
        <v>2670291</v>
      </c>
      <c r="C5151" s="19" t="s">
        <v>124</v>
      </c>
      <c r="D5151" s="19">
        <v>377301</v>
      </c>
      <c r="E5151" s="19">
        <v>4595714</v>
      </c>
      <c r="F5151" s="19">
        <v>19</v>
      </c>
      <c r="G5151" s="36">
        <v>45632</v>
      </c>
      <c r="H5151" s="19">
        <v>0</v>
      </c>
      <c r="I5151" s="19">
        <v>1</v>
      </c>
      <c r="J5151" s="19">
        <v>0</v>
      </c>
      <c r="L5151" s="19">
        <v>1</v>
      </c>
      <c r="O5151" s="19">
        <v>1081910</v>
      </c>
      <c r="P5151" s="229">
        <v>45632.141134259262</v>
      </c>
      <c r="Q5151" s="19">
        <v>1081.9100000000001</v>
      </c>
      <c r="R5151" s="19" t="s">
        <v>52</v>
      </c>
      <c r="S5151" s="62" t="s">
        <v>139</v>
      </c>
    </row>
    <row r="5152" spans="1:19" x14ac:dyDescent="0.25">
      <c r="A5152" s="62" t="s">
        <v>139</v>
      </c>
      <c r="B5152" s="19">
        <v>2670291</v>
      </c>
      <c r="C5152" s="19" t="s">
        <v>124</v>
      </c>
      <c r="D5152" s="19">
        <v>377301</v>
      </c>
      <c r="E5152" s="19">
        <v>4595714</v>
      </c>
      <c r="F5152" s="19">
        <v>20</v>
      </c>
      <c r="G5152" s="36">
        <v>45632</v>
      </c>
      <c r="H5152" s="19">
        <v>0</v>
      </c>
      <c r="I5152" s="19">
        <v>0</v>
      </c>
      <c r="J5152" s="19">
        <v>-3</v>
      </c>
      <c r="K5152" s="19" t="s">
        <v>185</v>
      </c>
      <c r="L5152" s="19">
        <v>1</v>
      </c>
      <c r="O5152" s="19">
        <v>8883</v>
      </c>
      <c r="P5152" s="229">
        <v>45632.141226851854</v>
      </c>
      <c r="Q5152" s="19">
        <v>8.8829999999999991</v>
      </c>
      <c r="R5152" s="19" t="s">
        <v>52</v>
      </c>
      <c r="S5152" s="62" t="s">
        <v>139</v>
      </c>
    </row>
    <row r="5153" spans="1:19" x14ac:dyDescent="0.25">
      <c r="A5153" s="62" t="s">
        <v>139</v>
      </c>
      <c r="B5153" s="19">
        <v>2670291</v>
      </c>
      <c r="C5153" s="19" t="s">
        <v>124</v>
      </c>
      <c r="D5153" s="19">
        <v>377301</v>
      </c>
      <c r="E5153" s="19">
        <v>4595714</v>
      </c>
      <c r="F5153" s="19">
        <v>21</v>
      </c>
      <c r="G5153" s="36">
        <v>45632</v>
      </c>
      <c r="H5153" s="19">
        <v>1</v>
      </c>
      <c r="I5153" s="19">
        <v>0</v>
      </c>
      <c r="J5153" s="19">
        <v>0</v>
      </c>
      <c r="L5153" s="19">
        <v>1</v>
      </c>
      <c r="M5153" s="19">
        <v>4010454</v>
      </c>
      <c r="N5153" s="19" t="s">
        <v>218</v>
      </c>
      <c r="O5153" s="19">
        <v>784380</v>
      </c>
      <c r="P5153" s="229">
        <v>45632.150312500002</v>
      </c>
      <c r="Q5153" s="19">
        <v>784.38</v>
      </c>
      <c r="R5153" s="19" t="s">
        <v>52</v>
      </c>
      <c r="S5153" s="62" t="s">
        <v>139</v>
      </c>
    </row>
    <row r="5154" spans="1:19" x14ac:dyDescent="0.25">
      <c r="A5154" s="62" t="s">
        <v>139</v>
      </c>
      <c r="B5154" s="19">
        <v>2670291</v>
      </c>
      <c r="C5154" s="19" t="s">
        <v>124</v>
      </c>
      <c r="D5154" s="19">
        <v>377301</v>
      </c>
      <c r="E5154" s="19">
        <v>4595714</v>
      </c>
      <c r="F5154" s="19">
        <v>22</v>
      </c>
      <c r="G5154" s="36">
        <v>45632</v>
      </c>
      <c r="H5154" s="19">
        <v>0</v>
      </c>
      <c r="I5154" s="19">
        <v>0</v>
      </c>
      <c r="J5154" s="19">
        <v>1938</v>
      </c>
      <c r="K5154" s="19" t="s">
        <v>163</v>
      </c>
      <c r="L5154" s="19">
        <v>1</v>
      </c>
      <c r="M5154" s="19">
        <v>4010454</v>
      </c>
      <c r="N5154" s="19" t="s">
        <v>218</v>
      </c>
      <c r="O5154" s="19">
        <v>13807</v>
      </c>
      <c r="P5154" s="229">
        <v>45632.15047453704</v>
      </c>
      <c r="Q5154" s="19">
        <v>13.807</v>
      </c>
      <c r="R5154" s="19" t="s">
        <v>52</v>
      </c>
      <c r="S5154" s="62" t="s">
        <v>139</v>
      </c>
    </row>
    <row r="5155" spans="1:19" x14ac:dyDescent="0.25">
      <c r="A5155" s="62" t="s">
        <v>139</v>
      </c>
      <c r="B5155" s="19">
        <v>2670291</v>
      </c>
      <c r="C5155" s="19" t="s">
        <v>124</v>
      </c>
      <c r="D5155" s="19">
        <v>377301</v>
      </c>
      <c r="E5155" s="19">
        <v>4595714</v>
      </c>
      <c r="F5155" s="19">
        <v>23</v>
      </c>
      <c r="G5155" s="36">
        <v>45632</v>
      </c>
      <c r="H5155" s="19">
        <v>0</v>
      </c>
      <c r="I5155" s="19">
        <v>1</v>
      </c>
      <c r="J5155" s="19">
        <v>0</v>
      </c>
      <c r="L5155" s="19">
        <v>1</v>
      </c>
      <c r="O5155" s="19">
        <v>717976</v>
      </c>
      <c r="P5155" s="229">
        <v>45632.158784722225</v>
      </c>
      <c r="Q5155" s="19">
        <v>717.976</v>
      </c>
      <c r="R5155" s="19" t="s">
        <v>52</v>
      </c>
      <c r="S5155" s="62" t="s">
        <v>139</v>
      </c>
    </row>
    <row r="5156" spans="1:19" x14ac:dyDescent="0.25">
      <c r="A5156" s="62" t="s">
        <v>139</v>
      </c>
      <c r="B5156" s="19">
        <v>2670291</v>
      </c>
      <c r="C5156" s="19" t="s">
        <v>124</v>
      </c>
      <c r="D5156" s="19">
        <v>377301</v>
      </c>
      <c r="E5156" s="19">
        <v>4595714</v>
      </c>
      <c r="F5156" s="19">
        <v>24</v>
      </c>
      <c r="G5156" s="36">
        <v>45632</v>
      </c>
      <c r="H5156" s="19">
        <v>1</v>
      </c>
      <c r="I5156" s="19">
        <v>0</v>
      </c>
      <c r="J5156" s="19">
        <v>0</v>
      </c>
      <c r="L5156" s="19">
        <v>1</v>
      </c>
      <c r="M5156" s="19">
        <v>431936</v>
      </c>
      <c r="N5156" s="19" t="s">
        <v>223</v>
      </c>
      <c r="O5156" s="19">
        <v>387444</v>
      </c>
      <c r="P5156" s="229">
        <v>45632.163263888891</v>
      </c>
      <c r="Q5156" s="19">
        <v>387.44400000000002</v>
      </c>
      <c r="R5156" s="19" t="s">
        <v>52</v>
      </c>
      <c r="S5156" s="62" t="s">
        <v>139</v>
      </c>
    </row>
    <row r="5157" spans="1:19" x14ac:dyDescent="0.25">
      <c r="A5157" s="62" t="s">
        <v>139</v>
      </c>
      <c r="B5157" s="19">
        <v>2670291</v>
      </c>
      <c r="C5157" s="19" t="s">
        <v>124</v>
      </c>
      <c r="D5157" s="19">
        <v>377301</v>
      </c>
      <c r="E5157" s="19">
        <v>4595714</v>
      </c>
      <c r="F5157" s="19">
        <v>25</v>
      </c>
      <c r="G5157" s="36">
        <v>45632</v>
      </c>
      <c r="H5157" s="19">
        <v>0</v>
      </c>
      <c r="I5157" s="19">
        <v>0</v>
      </c>
      <c r="J5157" s="19">
        <v>1938</v>
      </c>
      <c r="K5157" s="19" t="s">
        <v>163</v>
      </c>
      <c r="L5157" s="19">
        <v>1</v>
      </c>
      <c r="M5157" s="19">
        <v>431936</v>
      </c>
      <c r="N5157" s="19" t="s">
        <v>223</v>
      </c>
      <c r="O5157" s="19">
        <v>3780</v>
      </c>
      <c r="P5157" s="229">
        <v>45632.163310185184</v>
      </c>
      <c r="Q5157" s="19">
        <v>3.78</v>
      </c>
      <c r="R5157" s="19" t="s">
        <v>52</v>
      </c>
      <c r="S5157" s="62" t="s">
        <v>139</v>
      </c>
    </row>
    <row r="5158" spans="1:19" x14ac:dyDescent="0.25">
      <c r="A5158" s="62" t="s">
        <v>139</v>
      </c>
      <c r="B5158" s="19">
        <v>2670291</v>
      </c>
      <c r="C5158" s="19" t="s">
        <v>124</v>
      </c>
      <c r="D5158" s="19">
        <v>377301</v>
      </c>
      <c r="E5158" s="19">
        <v>4595714</v>
      </c>
      <c r="F5158" s="19">
        <v>26</v>
      </c>
      <c r="G5158" s="36">
        <v>45632</v>
      </c>
      <c r="H5158" s="19">
        <v>0</v>
      </c>
      <c r="I5158" s="19">
        <v>1</v>
      </c>
      <c r="J5158" s="19">
        <v>0</v>
      </c>
      <c r="L5158" s="19">
        <v>1</v>
      </c>
      <c r="O5158" s="19">
        <v>9830</v>
      </c>
      <c r="P5158" s="229">
        <v>45632.163425925923</v>
      </c>
      <c r="Q5158" s="19">
        <v>9.83</v>
      </c>
      <c r="R5158" s="19" t="s">
        <v>52</v>
      </c>
      <c r="S5158" s="62" t="s">
        <v>139</v>
      </c>
    </row>
    <row r="5159" spans="1:19" x14ac:dyDescent="0.25">
      <c r="A5159" s="62" t="s">
        <v>139</v>
      </c>
      <c r="B5159" s="19">
        <v>2670291</v>
      </c>
      <c r="C5159" s="19" t="s">
        <v>124</v>
      </c>
      <c r="D5159" s="19">
        <v>377301</v>
      </c>
      <c r="E5159" s="19">
        <v>4595714</v>
      </c>
      <c r="F5159" s="19">
        <v>27</v>
      </c>
      <c r="G5159" s="36">
        <v>45632</v>
      </c>
      <c r="H5159" s="19">
        <v>0</v>
      </c>
      <c r="I5159" s="19">
        <v>0</v>
      </c>
      <c r="J5159" s="19">
        <v>-3</v>
      </c>
      <c r="K5159" s="19" t="s">
        <v>185</v>
      </c>
      <c r="L5159" s="19">
        <v>1</v>
      </c>
      <c r="O5159" s="19">
        <v>6866</v>
      </c>
      <c r="P5159" s="229">
        <v>45632.163506944446</v>
      </c>
      <c r="Q5159" s="19">
        <v>6.8659999999999997</v>
      </c>
      <c r="R5159" s="19" t="s">
        <v>52</v>
      </c>
      <c r="S5159" s="62" t="s">
        <v>139</v>
      </c>
    </row>
    <row r="5160" spans="1:19" x14ac:dyDescent="0.25">
      <c r="A5160" s="62" t="s">
        <v>139</v>
      </c>
      <c r="B5160" s="19">
        <v>2670291</v>
      </c>
      <c r="C5160" s="19" t="s">
        <v>124</v>
      </c>
      <c r="D5160" s="19">
        <v>377301</v>
      </c>
      <c r="E5160" s="19">
        <v>4595714</v>
      </c>
      <c r="F5160" s="19">
        <v>28</v>
      </c>
      <c r="G5160" s="36">
        <v>45632</v>
      </c>
      <c r="H5160" s="19">
        <v>1</v>
      </c>
      <c r="I5160" s="19">
        <v>0</v>
      </c>
      <c r="J5160" s="19">
        <v>0</v>
      </c>
      <c r="L5160" s="19">
        <v>1</v>
      </c>
      <c r="M5160" s="19">
        <v>4010454</v>
      </c>
      <c r="N5160" s="19" t="s">
        <v>218</v>
      </c>
      <c r="O5160" s="19">
        <v>296157</v>
      </c>
      <c r="P5160" s="229">
        <v>45632.166932870372</v>
      </c>
      <c r="Q5160" s="19">
        <v>296.15699999999998</v>
      </c>
      <c r="R5160" s="19" t="s">
        <v>52</v>
      </c>
      <c r="S5160" s="62" t="s">
        <v>139</v>
      </c>
    </row>
    <row r="5161" spans="1:19" x14ac:dyDescent="0.25">
      <c r="A5161" s="62" t="s">
        <v>139</v>
      </c>
      <c r="B5161" s="19">
        <v>2670291</v>
      </c>
      <c r="C5161" s="19" t="s">
        <v>124</v>
      </c>
      <c r="D5161" s="19">
        <v>377301</v>
      </c>
      <c r="E5161" s="19">
        <v>4595714</v>
      </c>
      <c r="F5161" s="19">
        <v>29</v>
      </c>
      <c r="G5161" s="36">
        <v>45632</v>
      </c>
      <c r="H5161" s="19">
        <v>0</v>
      </c>
      <c r="I5161" s="19">
        <v>0</v>
      </c>
      <c r="J5161" s="19">
        <v>1938</v>
      </c>
      <c r="K5161" s="19" t="s">
        <v>163</v>
      </c>
      <c r="L5161" s="19">
        <v>1</v>
      </c>
      <c r="M5161" s="19">
        <v>4010454</v>
      </c>
      <c r="N5161" s="19" t="s">
        <v>218</v>
      </c>
      <c r="O5161" s="19">
        <v>3423</v>
      </c>
      <c r="P5161" s="229">
        <v>45632.166967592595</v>
      </c>
      <c r="Q5161" s="19">
        <v>3.423</v>
      </c>
      <c r="R5161" s="19" t="s">
        <v>52</v>
      </c>
      <c r="S5161" s="62" t="s">
        <v>139</v>
      </c>
    </row>
    <row r="5162" spans="1:19" x14ac:dyDescent="0.25">
      <c r="A5162" s="62" t="s">
        <v>139</v>
      </c>
      <c r="B5162" s="19">
        <v>2670291</v>
      </c>
      <c r="C5162" s="19" t="s">
        <v>124</v>
      </c>
      <c r="D5162" s="19">
        <v>377301</v>
      </c>
      <c r="E5162" s="19">
        <v>4595714</v>
      </c>
      <c r="F5162" s="19">
        <v>30</v>
      </c>
      <c r="G5162" s="36">
        <v>45632</v>
      </c>
      <c r="H5162" s="19">
        <v>0</v>
      </c>
      <c r="I5162" s="19">
        <v>1</v>
      </c>
      <c r="J5162" s="19">
        <v>0</v>
      </c>
      <c r="L5162" s="19">
        <v>1</v>
      </c>
      <c r="O5162" s="19">
        <v>127</v>
      </c>
      <c r="P5162" s="229">
        <v>45632.166967592595</v>
      </c>
      <c r="Q5162" s="19">
        <v>0.127</v>
      </c>
      <c r="R5162" s="19" t="s">
        <v>52</v>
      </c>
      <c r="S5162" s="62" t="s">
        <v>139</v>
      </c>
    </row>
    <row r="5163" spans="1:19" x14ac:dyDescent="0.25">
      <c r="A5163" s="62" t="s">
        <v>139</v>
      </c>
      <c r="B5163" s="19">
        <v>2670291</v>
      </c>
      <c r="C5163" s="19" t="s">
        <v>124</v>
      </c>
      <c r="D5163" s="19">
        <v>377301</v>
      </c>
      <c r="E5163" s="19">
        <v>4595714</v>
      </c>
      <c r="F5163" s="19">
        <v>31</v>
      </c>
      <c r="G5163" s="36">
        <v>45632</v>
      </c>
      <c r="H5163" s="19">
        <v>0</v>
      </c>
      <c r="I5163" s="19">
        <v>0</v>
      </c>
      <c r="J5163" s="19">
        <v>-3</v>
      </c>
      <c r="K5163" s="19" t="s">
        <v>185</v>
      </c>
      <c r="L5163" s="19">
        <v>1</v>
      </c>
      <c r="O5163" s="19">
        <v>1107</v>
      </c>
      <c r="P5163" s="229">
        <v>45632.166979166665</v>
      </c>
      <c r="Q5163" s="19">
        <v>1.107</v>
      </c>
      <c r="R5163" s="19" t="s">
        <v>52</v>
      </c>
      <c r="S5163" s="62" t="s">
        <v>139</v>
      </c>
    </row>
    <row r="5164" spans="1:19" x14ac:dyDescent="0.25">
      <c r="A5164" s="62" t="s">
        <v>139</v>
      </c>
      <c r="B5164" s="19">
        <v>2670291</v>
      </c>
      <c r="C5164" s="19" t="s">
        <v>124</v>
      </c>
      <c r="D5164" s="19">
        <v>377301</v>
      </c>
      <c r="E5164" s="19">
        <v>4595714</v>
      </c>
      <c r="F5164" s="19">
        <v>32</v>
      </c>
      <c r="G5164" s="36">
        <v>45632</v>
      </c>
      <c r="H5164" s="19">
        <v>1</v>
      </c>
      <c r="I5164" s="19">
        <v>0</v>
      </c>
      <c r="J5164" s="19">
        <v>0</v>
      </c>
      <c r="L5164" s="19">
        <v>1</v>
      </c>
      <c r="M5164" s="19">
        <v>4225212</v>
      </c>
      <c r="N5164" s="19" t="s">
        <v>220</v>
      </c>
      <c r="O5164" s="19">
        <v>8480</v>
      </c>
      <c r="P5164" s="229">
        <v>45632.167083333334</v>
      </c>
      <c r="Q5164" s="19">
        <v>8.48</v>
      </c>
      <c r="R5164" s="19" t="s">
        <v>52</v>
      </c>
      <c r="S5164" s="62" t="s">
        <v>139</v>
      </c>
    </row>
    <row r="5165" spans="1:19" x14ac:dyDescent="0.25">
      <c r="A5165" s="62" t="s">
        <v>139</v>
      </c>
      <c r="B5165" s="19">
        <v>2670291</v>
      </c>
      <c r="C5165" s="19" t="s">
        <v>124</v>
      </c>
      <c r="D5165" s="19">
        <v>377301</v>
      </c>
      <c r="E5165" s="19">
        <v>4595714</v>
      </c>
      <c r="F5165" s="19">
        <v>33</v>
      </c>
      <c r="G5165" s="36">
        <v>45632</v>
      </c>
      <c r="H5165" s="19">
        <v>0</v>
      </c>
      <c r="I5165" s="19">
        <v>0</v>
      </c>
      <c r="J5165" s="19">
        <v>1938</v>
      </c>
      <c r="K5165" s="19" t="s">
        <v>163</v>
      </c>
      <c r="L5165" s="19">
        <v>1</v>
      </c>
      <c r="M5165" s="19">
        <v>4225212</v>
      </c>
      <c r="N5165" s="19" t="s">
        <v>220</v>
      </c>
      <c r="O5165" s="19">
        <v>3273</v>
      </c>
      <c r="P5165" s="229">
        <v>45632.167118055557</v>
      </c>
      <c r="Q5165" s="19">
        <v>3.2730000000000001</v>
      </c>
      <c r="R5165" s="19" t="s">
        <v>52</v>
      </c>
      <c r="S5165" s="62" t="s">
        <v>139</v>
      </c>
    </row>
    <row r="5166" spans="1:19" x14ac:dyDescent="0.25">
      <c r="A5166" s="62" t="s">
        <v>139</v>
      </c>
      <c r="B5166" s="19">
        <v>2670291</v>
      </c>
      <c r="C5166" s="19" t="s">
        <v>124</v>
      </c>
      <c r="D5166" s="19">
        <v>377301</v>
      </c>
      <c r="E5166" s="19">
        <v>4595714</v>
      </c>
      <c r="F5166" s="19">
        <v>34</v>
      </c>
      <c r="G5166" s="36">
        <v>45632</v>
      </c>
      <c r="H5166" s="19">
        <v>0</v>
      </c>
      <c r="I5166" s="19">
        <v>1</v>
      </c>
      <c r="J5166" s="19">
        <v>0</v>
      </c>
      <c r="L5166" s="19">
        <v>1</v>
      </c>
      <c r="O5166" s="19">
        <v>171557</v>
      </c>
      <c r="P5166" s="229">
        <v>45632.169108796297</v>
      </c>
      <c r="Q5166" s="19">
        <v>171.55699999999999</v>
      </c>
      <c r="R5166" s="19" t="s">
        <v>52</v>
      </c>
      <c r="S5166" s="62" t="s">
        <v>139</v>
      </c>
    </row>
    <row r="5167" spans="1:19" x14ac:dyDescent="0.25">
      <c r="A5167" s="62" t="s">
        <v>139</v>
      </c>
      <c r="B5167" s="19">
        <v>2670291</v>
      </c>
      <c r="C5167" s="19" t="s">
        <v>124</v>
      </c>
      <c r="D5167" s="19">
        <v>377301</v>
      </c>
      <c r="E5167" s="19">
        <v>4595714</v>
      </c>
      <c r="F5167" s="19">
        <v>35</v>
      </c>
      <c r="G5167" s="36">
        <v>45632</v>
      </c>
      <c r="H5167" s="19">
        <v>0</v>
      </c>
      <c r="I5167" s="19">
        <v>0</v>
      </c>
      <c r="J5167" s="19">
        <v>1934</v>
      </c>
      <c r="K5167" s="19" t="s">
        <v>160</v>
      </c>
      <c r="L5167" s="19">
        <v>1</v>
      </c>
      <c r="O5167" s="19">
        <v>254273</v>
      </c>
      <c r="P5167" s="229">
        <v>45632.172048611108</v>
      </c>
      <c r="Q5167" s="19">
        <v>254.273</v>
      </c>
      <c r="R5167" s="19" t="s">
        <v>52</v>
      </c>
      <c r="S5167" s="62" t="s">
        <v>139</v>
      </c>
    </row>
    <row r="5168" spans="1:19" x14ac:dyDescent="0.25">
      <c r="A5168" s="62" t="s">
        <v>139</v>
      </c>
      <c r="B5168" s="19">
        <v>2670291</v>
      </c>
      <c r="C5168" s="19" t="s">
        <v>124</v>
      </c>
      <c r="D5168" s="19">
        <v>377301</v>
      </c>
      <c r="E5168" s="19">
        <v>4595714</v>
      </c>
      <c r="F5168" s="19">
        <v>36</v>
      </c>
      <c r="G5168" s="36">
        <v>45632</v>
      </c>
      <c r="H5168" s="19">
        <v>0</v>
      </c>
      <c r="I5168" s="19">
        <v>1</v>
      </c>
      <c r="J5168" s="19">
        <v>0</v>
      </c>
      <c r="L5168" s="19">
        <v>1</v>
      </c>
      <c r="O5168" s="19">
        <v>1137217</v>
      </c>
      <c r="P5168" s="229">
        <v>45632.185208333336</v>
      </c>
      <c r="Q5168" s="19">
        <v>1137.2170000000001</v>
      </c>
      <c r="R5168" s="19" t="s">
        <v>52</v>
      </c>
      <c r="S5168" s="62" t="s">
        <v>139</v>
      </c>
    </row>
    <row r="5169" spans="1:19" x14ac:dyDescent="0.25">
      <c r="A5169" s="62" t="s">
        <v>139</v>
      </c>
      <c r="B5169" s="19">
        <v>2670291</v>
      </c>
      <c r="C5169" s="19" t="s">
        <v>124</v>
      </c>
      <c r="D5169" s="19">
        <v>377301</v>
      </c>
      <c r="E5169" s="19">
        <v>4595714</v>
      </c>
      <c r="F5169" s="19">
        <v>37</v>
      </c>
      <c r="G5169" s="36">
        <v>45632</v>
      </c>
      <c r="H5169" s="19">
        <v>1</v>
      </c>
      <c r="I5169" s="19">
        <v>0</v>
      </c>
      <c r="J5169" s="19">
        <v>0</v>
      </c>
      <c r="L5169" s="19">
        <v>1</v>
      </c>
      <c r="M5169" s="19">
        <v>4242463</v>
      </c>
      <c r="N5169" s="19" t="s">
        <v>219</v>
      </c>
      <c r="O5169" s="19">
        <v>218276</v>
      </c>
      <c r="P5169" s="229">
        <v>45632.187731481485</v>
      </c>
      <c r="Q5169" s="19">
        <v>218.27600000000001</v>
      </c>
      <c r="R5169" s="19" t="s">
        <v>52</v>
      </c>
      <c r="S5169" s="62" t="s">
        <v>139</v>
      </c>
    </row>
    <row r="5170" spans="1:19" x14ac:dyDescent="0.25">
      <c r="A5170" s="62" t="s">
        <v>139</v>
      </c>
      <c r="B5170" s="19">
        <v>2670291</v>
      </c>
      <c r="C5170" s="19" t="s">
        <v>124</v>
      </c>
      <c r="D5170" s="19">
        <v>377301</v>
      </c>
      <c r="E5170" s="19">
        <v>4595714</v>
      </c>
      <c r="F5170" s="19">
        <v>38</v>
      </c>
      <c r="G5170" s="36">
        <v>45632</v>
      </c>
      <c r="H5170" s="19">
        <v>0</v>
      </c>
      <c r="I5170" s="19">
        <v>0</v>
      </c>
      <c r="J5170" s="19">
        <v>1938</v>
      </c>
      <c r="K5170" s="19" t="s">
        <v>163</v>
      </c>
      <c r="L5170" s="19">
        <v>1</v>
      </c>
      <c r="M5170" s="19">
        <v>4242463</v>
      </c>
      <c r="N5170" s="19" t="s">
        <v>219</v>
      </c>
      <c r="O5170" s="19">
        <v>49254</v>
      </c>
      <c r="P5170" s="229">
        <v>45632.188310185185</v>
      </c>
      <c r="Q5170" s="19">
        <v>49.253999999999998</v>
      </c>
      <c r="R5170" s="19" t="s">
        <v>52</v>
      </c>
      <c r="S5170" s="62" t="s">
        <v>139</v>
      </c>
    </row>
    <row r="5171" spans="1:19" x14ac:dyDescent="0.25">
      <c r="A5171" s="62" t="s">
        <v>139</v>
      </c>
      <c r="B5171" s="19">
        <v>2670291</v>
      </c>
      <c r="C5171" s="19" t="s">
        <v>124</v>
      </c>
      <c r="D5171" s="19">
        <v>377301</v>
      </c>
      <c r="E5171" s="19">
        <v>4595714</v>
      </c>
      <c r="F5171" s="19">
        <v>39</v>
      </c>
      <c r="G5171" s="36">
        <v>45632</v>
      </c>
      <c r="H5171" s="19">
        <v>0</v>
      </c>
      <c r="I5171" s="19">
        <v>1</v>
      </c>
      <c r="J5171" s="19">
        <v>0</v>
      </c>
      <c r="L5171" s="19">
        <v>1</v>
      </c>
      <c r="O5171" s="19">
        <v>2067110</v>
      </c>
      <c r="P5171" s="229">
        <v>45632.212233796294</v>
      </c>
      <c r="Q5171" s="19">
        <v>2067.11</v>
      </c>
      <c r="R5171" s="19" t="s">
        <v>52</v>
      </c>
      <c r="S5171" s="62" t="s">
        <v>139</v>
      </c>
    </row>
    <row r="5172" spans="1:19" x14ac:dyDescent="0.25">
      <c r="A5172" s="62" t="s">
        <v>139</v>
      </c>
      <c r="B5172" s="19">
        <v>2670291</v>
      </c>
      <c r="C5172" s="19" t="s">
        <v>124</v>
      </c>
      <c r="D5172" s="19">
        <v>377301</v>
      </c>
      <c r="E5172" s="19">
        <v>4595714</v>
      </c>
      <c r="F5172" s="19">
        <v>40</v>
      </c>
      <c r="G5172" s="36">
        <v>45632</v>
      </c>
      <c r="H5172" s="19">
        <v>0</v>
      </c>
      <c r="I5172" s="19">
        <v>0</v>
      </c>
      <c r="J5172" s="19">
        <v>-3</v>
      </c>
      <c r="K5172" s="19" t="s">
        <v>185</v>
      </c>
      <c r="L5172" s="19">
        <v>1</v>
      </c>
      <c r="O5172" s="19">
        <v>6080</v>
      </c>
      <c r="P5172" s="229">
        <v>45632.21230324074</v>
      </c>
      <c r="Q5172" s="19">
        <v>6.08</v>
      </c>
      <c r="R5172" s="19" t="s">
        <v>52</v>
      </c>
      <c r="S5172" s="62" t="s">
        <v>139</v>
      </c>
    </row>
    <row r="5173" spans="1:19" x14ac:dyDescent="0.25">
      <c r="A5173" s="62" t="s">
        <v>139</v>
      </c>
      <c r="B5173" s="19">
        <v>2670291</v>
      </c>
      <c r="C5173" s="19" t="s">
        <v>124</v>
      </c>
      <c r="D5173" s="19">
        <v>377301</v>
      </c>
      <c r="E5173" s="19">
        <v>4595714</v>
      </c>
      <c r="F5173" s="19">
        <v>41</v>
      </c>
      <c r="G5173" s="36">
        <v>45632</v>
      </c>
      <c r="H5173" s="19">
        <v>1</v>
      </c>
      <c r="I5173" s="19">
        <v>0</v>
      </c>
      <c r="J5173" s="19">
        <v>0</v>
      </c>
      <c r="L5173" s="19">
        <v>1</v>
      </c>
      <c r="M5173" s="19">
        <v>4225212</v>
      </c>
      <c r="N5173" s="19" t="s">
        <v>220</v>
      </c>
      <c r="O5173" s="19">
        <v>100573</v>
      </c>
      <c r="P5173" s="229">
        <v>45632.213460648149</v>
      </c>
      <c r="Q5173" s="19">
        <v>100.57299999999999</v>
      </c>
      <c r="R5173" s="19" t="s">
        <v>52</v>
      </c>
      <c r="S5173" s="62" t="s">
        <v>139</v>
      </c>
    </row>
    <row r="5174" spans="1:19" x14ac:dyDescent="0.25">
      <c r="A5174" s="62" t="s">
        <v>139</v>
      </c>
      <c r="B5174" s="19">
        <v>2670291</v>
      </c>
      <c r="C5174" s="19" t="s">
        <v>124</v>
      </c>
      <c r="D5174" s="19">
        <v>377301</v>
      </c>
      <c r="E5174" s="19">
        <v>4595714</v>
      </c>
      <c r="F5174" s="19">
        <v>42</v>
      </c>
      <c r="G5174" s="36">
        <v>45632</v>
      </c>
      <c r="H5174" s="19">
        <v>0</v>
      </c>
      <c r="I5174" s="19">
        <v>0</v>
      </c>
      <c r="J5174" s="19">
        <v>1938</v>
      </c>
      <c r="K5174" s="19" t="s">
        <v>163</v>
      </c>
      <c r="L5174" s="19">
        <v>1</v>
      </c>
      <c r="M5174" s="19">
        <v>4225212</v>
      </c>
      <c r="N5174" s="19" t="s">
        <v>220</v>
      </c>
      <c r="O5174" s="19">
        <v>6040</v>
      </c>
      <c r="P5174" s="229">
        <v>45632.213530092595</v>
      </c>
      <c r="Q5174" s="19">
        <v>6.04</v>
      </c>
      <c r="R5174" s="19" t="s">
        <v>52</v>
      </c>
      <c r="S5174" s="62" t="s">
        <v>139</v>
      </c>
    </row>
    <row r="5175" spans="1:19" x14ac:dyDescent="0.25">
      <c r="A5175" s="62" t="s">
        <v>139</v>
      </c>
      <c r="B5175" s="19">
        <v>2670291</v>
      </c>
      <c r="C5175" s="19" t="s">
        <v>124</v>
      </c>
      <c r="D5175" s="19">
        <v>377301</v>
      </c>
      <c r="E5175" s="19">
        <v>4595714</v>
      </c>
      <c r="F5175" s="19">
        <v>43</v>
      </c>
      <c r="G5175" s="36">
        <v>45632</v>
      </c>
      <c r="H5175" s="19">
        <v>0</v>
      </c>
      <c r="I5175" s="19">
        <v>1</v>
      </c>
      <c r="J5175" s="19">
        <v>0</v>
      </c>
      <c r="L5175" s="19">
        <v>1</v>
      </c>
      <c r="O5175" s="19">
        <v>835143</v>
      </c>
      <c r="P5175" s="229">
        <v>45632.22320601852</v>
      </c>
      <c r="Q5175" s="19">
        <v>835.14300000000003</v>
      </c>
      <c r="R5175" s="19" t="s">
        <v>52</v>
      </c>
      <c r="S5175" s="62" t="s">
        <v>139</v>
      </c>
    </row>
    <row r="5176" spans="1:19" x14ac:dyDescent="0.25">
      <c r="A5176" s="62" t="s">
        <v>139</v>
      </c>
      <c r="B5176" s="19">
        <v>2670291</v>
      </c>
      <c r="C5176" s="19" t="s">
        <v>124</v>
      </c>
      <c r="D5176" s="19">
        <v>377301</v>
      </c>
      <c r="E5176" s="19">
        <v>4595714</v>
      </c>
      <c r="F5176" s="19">
        <v>44</v>
      </c>
      <c r="G5176" s="36">
        <v>45632</v>
      </c>
      <c r="H5176" s="19">
        <v>0</v>
      </c>
      <c r="I5176" s="19">
        <v>0</v>
      </c>
      <c r="J5176" s="19">
        <v>-3</v>
      </c>
      <c r="K5176" s="19" t="s">
        <v>185</v>
      </c>
      <c r="L5176" s="19">
        <v>1</v>
      </c>
      <c r="O5176" s="19">
        <v>7170</v>
      </c>
      <c r="P5176" s="229">
        <v>45632.223287037035</v>
      </c>
      <c r="Q5176" s="19">
        <v>7.17</v>
      </c>
      <c r="R5176" s="19" t="s">
        <v>52</v>
      </c>
      <c r="S5176" s="62" t="s">
        <v>139</v>
      </c>
    </row>
    <row r="5177" spans="1:19" x14ac:dyDescent="0.25">
      <c r="A5177" s="62" t="s">
        <v>139</v>
      </c>
      <c r="B5177" s="19">
        <v>2670291</v>
      </c>
      <c r="C5177" s="19" t="s">
        <v>124</v>
      </c>
      <c r="D5177" s="19">
        <v>377301</v>
      </c>
      <c r="E5177" s="19">
        <v>4595714</v>
      </c>
      <c r="F5177" s="19">
        <v>45</v>
      </c>
      <c r="G5177" s="36">
        <v>45632</v>
      </c>
      <c r="H5177" s="19">
        <v>1</v>
      </c>
      <c r="I5177" s="19">
        <v>0</v>
      </c>
      <c r="J5177" s="19">
        <v>0</v>
      </c>
      <c r="L5177" s="19">
        <v>1</v>
      </c>
      <c r="M5177" s="19">
        <v>4225212</v>
      </c>
      <c r="N5177" s="19" t="s">
        <v>220</v>
      </c>
      <c r="O5177" s="19">
        <v>176177</v>
      </c>
      <c r="P5177" s="229">
        <v>45632.225324074076</v>
      </c>
      <c r="Q5177" s="19">
        <v>176.17699999999999</v>
      </c>
      <c r="R5177" s="19" t="s">
        <v>52</v>
      </c>
      <c r="S5177" s="62" t="s">
        <v>139</v>
      </c>
    </row>
    <row r="5178" spans="1:19" x14ac:dyDescent="0.25">
      <c r="A5178" s="62" t="s">
        <v>139</v>
      </c>
      <c r="B5178" s="19">
        <v>2670291</v>
      </c>
      <c r="C5178" s="19" t="s">
        <v>124</v>
      </c>
      <c r="D5178" s="19">
        <v>377301</v>
      </c>
      <c r="E5178" s="19">
        <v>4595714</v>
      </c>
      <c r="F5178" s="19">
        <v>46</v>
      </c>
      <c r="G5178" s="36">
        <v>45632</v>
      </c>
      <c r="H5178" s="19">
        <v>0</v>
      </c>
      <c r="I5178" s="19">
        <v>0</v>
      </c>
      <c r="J5178" s="19">
        <v>1938</v>
      </c>
      <c r="K5178" s="19" t="s">
        <v>163</v>
      </c>
      <c r="L5178" s="19">
        <v>1</v>
      </c>
      <c r="M5178" s="19">
        <v>4225212</v>
      </c>
      <c r="N5178" s="19" t="s">
        <v>220</v>
      </c>
      <c r="O5178" s="19">
        <v>7693</v>
      </c>
      <c r="P5178" s="229">
        <v>45632.225416666668</v>
      </c>
      <c r="Q5178" s="19">
        <v>7.6929999999999996</v>
      </c>
      <c r="R5178" s="19" t="s">
        <v>52</v>
      </c>
      <c r="S5178" s="62" t="s">
        <v>139</v>
      </c>
    </row>
    <row r="5179" spans="1:19" x14ac:dyDescent="0.25">
      <c r="A5179" s="62" t="s">
        <v>139</v>
      </c>
      <c r="B5179" s="19">
        <v>2670291</v>
      </c>
      <c r="C5179" s="19" t="s">
        <v>124</v>
      </c>
      <c r="D5179" s="19">
        <v>377301</v>
      </c>
      <c r="E5179" s="19">
        <v>4595714</v>
      </c>
      <c r="F5179" s="19">
        <v>47</v>
      </c>
      <c r="G5179" s="36">
        <v>45632</v>
      </c>
      <c r="H5179" s="19">
        <v>0</v>
      </c>
      <c r="I5179" s="19">
        <v>1</v>
      </c>
      <c r="J5179" s="19">
        <v>0</v>
      </c>
      <c r="L5179" s="19">
        <v>1</v>
      </c>
      <c r="O5179" s="19">
        <v>1699117</v>
      </c>
      <c r="P5179" s="229">
        <v>45632.245081018518</v>
      </c>
      <c r="Q5179" s="19">
        <v>1699.117</v>
      </c>
      <c r="R5179" s="19" t="s">
        <v>52</v>
      </c>
      <c r="S5179" s="62" t="s">
        <v>139</v>
      </c>
    </row>
    <row r="5180" spans="1:19" x14ac:dyDescent="0.25">
      <c r="A5180" s="62" t="s">
        <v>139</v>
      </c>
      <c r="B5180" s="19">
        <v>2670291</v>
      </c>
      <c r="C5180" s="19" t="s">
        <v>124</v>
      </c>
      <c r="D5180" s="19">
        <v>377301</v>
      </c>
      <c r="E5180" s="19">
        <v>4595714</v>
      </c>
      <c r="F5180" s="19">
        <v>48</v>
      </c>
      <c r="G5180" s="36">
        <v>45632</v>
      </c>
      <c r="H5180" s="19">
        <v>1</v>
      </c>
      <c r="I5180" s="19">
        <v>0</v>
      </c>
      <c r="J5180" s="19">
        <v>0</v>
      </c>
      <c r="L5180" s="19">
        <v>1</v>
      </c>
      <c r="M5180" s="19">
        <v>431936</v>
      </c>
      <c r="N5180" s="19" t="s">
        <v>223</v>
      </c>
      <c r="O5180" s="19">
        <v>420580</v>
      </c>
      <c r="P5180" s="229">
        <v>45632.249942129631</v>
      </c>
      <c r="Q5180" s="19">
        <v>420.58</v>
      </c>
      <c r="R5180" s="19" t="s">
        <v>52</v>
      </c>
      <c r="S5180" s="62" t="s">
        <v>139</v>
      </c>
    </row>
    <row r="5181" spans="1:19" x14ac:dyDescent="0.25">
      <c r="A5181" s="62" t="s">
        <v>139</v>
      </c>
      <c r="B5181" s="19">
        <v>2670291</v>
      </c>
      <c r="C5181" s="19" t="s">
        <v>124</v>
      </c>
      <c r="D5181" s="19">
        <v>377301</v>
      </c>
      <c r="E5181" s="19">
        <v>4595714</v>
      </c>
      <c r="F5181" s="19">
        <v>49</v>
      </c>
      <c r="G5181" s="36">
        <v>45632</v>
      </c>
      <c r="H5181" s="19">
        <v>0</v>
      </c>
      <c r="I5181" s="19">
        <v>0</v>
      </c>
      <c r="J5181" s="19">
        <v>1938</v>
      </c>
      <c r="K5181" s="19" t="s">
        <v>163</v>
      </c>
      <c r="L5181" s="19">
        <v>1</v>
      </c>
      <c r="M5181" s="19">
        <v>431936</v>
      </c>
      <c r="N5181" s="19" t="s">
        <v>223</v>
      </c>
      <c r="O5181" s="19">
        <v>18667</v>
      </c>
      <c r="P5181" s="229">
        <v>45632.250162037039</v>
      </c>
      <c r="Q5181" s="19">
        <v>18.667000000000002</v>
      </c>
      <c r="R5181" s="19" t="s">
        <v>52</v>
      </c>
      <c r="S5181" s="62" t="s">
        <v>139</v>
      </c>
    </row>
    <row r="5182" spans="1:19" x14ac:dyDescent="0.25">
      <c r="A5182" s="62" t="s">
        <v>139</v>
      </c>
      <c r="B5182" s="19">
        <v>2670291</v>
      </c>
      <c r="C5182" s="19" t="s">
        <v>124</v>
      </c>
      <c r="D5182" s="19">
        <v>377301</v>
      </c>
      <c r="E5182" s="19">
        <v>4595714</v>
      </c>
      <c r="F5182" s="19">
        <v>50</v>
      </c>
      <c r="G5182" s="36">
        <v>45632</v>
      </c>
      <c r="H5182" s="19">
        <v>0</v>
      </c>
      <c r="I5182" s="19">
        <v>1</v>
      </c>
      <c r="J5182" s="19">
        <v>0</v>
      </c>
      <c r="L5182" s="19">
        <v>1</v>
      </c>
      <c r="O5182" s="19">
        <v>3966</v>
      </c>
      <c r="P5182" s="229">
        <v>45632.250208333331</v>
      </c>
      <c r="Q5182" s="19">
        <v>3.9660000000000002</v>
      </c>
      <c r="R5182" s="19" t="s">
        <v>52</v>
      </c>
      <c r="S5182" s="62" t="s">
        <v>139</v>
      </c>
    </row>
    <row r="5183" spans="1:19" x14ac:dyDescent="0.25">
      <c r="A5183" s="62" t="s">
        <v>139</v>
      </c>
      <c r="B5183" s="19">
        <v>2670291</v>
      </c>
      <c r="C5183" s="19" t="s">
        <v>124</v>
      </c>
      <c r="D5183" s="19">
        <v>377301</v>
      </c>
      <c r="E5183" s="19">
        <v>4595714</v>
      </c>
      <c r="F5183" s="19">
        <v>51</v>
      </c>
      <c r="G5183" s="36">
        <v>45632</v>
      </c>
      <c r="H5183" s="19">
        <v>0</v>
      </c>
      <c r="I5183" s="19">
        <v>0</v>
      </c>
      <c r="J5183" s="19">
        <v>0</v>
      </c>
      <c r="L5183" s="19">
        <v>2</v>
      </c>
      <c r="O5183" s="19">
        <v>0</v>
      </c>
      <c r="P5183" s="229">
        <v>45632.250208333331</v>
      </c>
      <c r="Q5183" s="19">
        <v>0</v>
      </c>
      <c r="R5183" s="19" t="s">
        <v>52</v>
      </c>
      <c r="S5183" s="62" t="s">
        <v>139</v>
      </c>
    </row>
    <row r="5184" spans="1:19" x14ac:dyDescent="0.25">
      <c r="A5184" s="62" t="s">
        <v>235</v>
      </c>
      <c r="B5184" s="19">
        <v>34775534</v>
      </c>
      <c r="C5184" s="19" t="s">
        <v>7591</v>
      </c>
      <c r="D5184" s="19">
        <v>377300</v>
      </c>
      <c r="E5184" s="19">
        <v>4595714</v>
      </c>
      <c r="F5184" s="19">
        <v>1</v>
      </c>
      <c r="G5184" s="36">
        <v>45631</v>
      </c>
      <c r="H5184" s="19">
        <v>0</v>
      </c>
      <c r="I5184" s="19">
        <v>0</v>
      </c>
      <c r="J5184" s="19">
        <v>0</v>
      </c>
      <c r="L5184" s="19">
        <v>0</v>
      </c>
      <c r="O5184" s="19">
        <v>4</v>
      </c>
      <c r="P5184" s="229">
        <v>45631.087442129632</v>
      </c>
      <c r="Q5184" s="19">
        <v>4.0000000000000001E-3</v>
      </c>
      <c r="R5184" s="19" t="s">
        <v>52</v>
      </c>
      <c r="S5184" s="62" t="s">
        <v>235</v>
      </c>
    </row>
    <row r="5185" spans="1:19" x14ac:dyDescent="0.25">
      <c r="A5185" s="62" t="s">
        <v>235</v>
      </c>
      <c r="B5185" s="19">
        <v>34775534</v>
      </c>
      <c r="C5185" s="19" t="s">
        <v>7591</v>
      </c>
      <c r="D5185" s="19">
        <v>377300</v>
      </c>
      <c r="E5185" s="19">
        <v>4595714</v>
      </c>
      <c r="F5185" s="19">
        <v>2</v>
      </c>
      <c r="G5185" s="36">
        <v>45631</v>
      </c>
      <c r="H5185" s="19">
        <v>0</v>
      </c>
      <c r="I5185" s="19">
        <v>0</v>
      </c>
      <c r="J5185" s="19">
        <v>0</v>
      </c>
      <c r="L5185" s="19">
        <v>1</v>
      </c>
      <c r="O5185" s="19">
        <v>4606</v>
      </c>
      <c r="P5185" s="229">
        <v>45631.087500000001</v>
      </c>
      <c r="Q5185" s="19">
        <v>4.6059999999999999</v>
      </c>
      <c r="R5185" s="19" t="s">
        <v>52</v>
      </c>
      <c r="S5185" s="62" t="s">
        <v>235</v>
      </c>
    </row>
    <row r="5186" spans="1:19" x14ac:dyDescent="0.25">
      <c r="A5186" s="62" t="s">
        <v>235</v>
      </c>
      <c r="B5186" s="19">
        <v>34775534</v>
      </c>
      <c r="C5186" s="19" t="s">
        <v>7591</v>
      </c>
      <c r="D5186" s="19">
        <v>377300</v>
      </c>
      <c r="E5186" s="19">
        <v>4595714</v>
      </c>
      <c r="F5186" s="19">
        <v>3</v>
      </c>
      <c r="G5186" s="36">
        <v>45631</v>
      </c>
      <c r="H5186" s="19">
        <v>0</v>
      </c>
      <c r="I5186" s="19">
        <v>1</v>
      </c>
      <c r="J5186" s="19">
        <v>0</v>
      </c>
      <c r="L5186" s="19">
        <v>1</v>
      </c>
      <c r="O5186" s="19">
        <v>40</v>
      </c>
      <c r="P5186" s="229">
        <v>45631.087500000001</v>
      </c>
      <c r="Q5186" s="19">
        <v>0.04</v>
      </c>
      <c r="R5186" s="19" t="s">
        <v>52</v>
      </c>
      <c r="S5186" s="62" t="s">
        <v>235</v>
      </c>
    </row>
    <row r="5187" spans="1:19" x14ac:dyDescent="0.25">
      <c r="A5187" s="62" t="s">
        <v>235</v>
      </c>
      <c r="B5187" s="19">
        <v>34775534</v>
      </c>
      <c r="C5187" s="19" t="s">
        <v>7591</v>
      </c>
      <c r="D5187" s="19">
        <v>377300</v>
      </c>
      <c r="E5187" s="19">
        <v>4595714</v>
      </c>
      <c r="F5187" s="19">
        <v>4</v>
      </c>
      <c r="G5187" s="36">
        <v>45631</v>
      </c>
      <c r="H5187" s="19">
        <v>1</v>
      </c>
      <c r="I5187" s="19">
        <v>0</v>
      </c>
      <c r="J5187" s="19">
        <v>0</v>
      </c>
      <c r="L5187" s="19">
        <v>1</v>
      </c>
      <c r="M5187" s="19">
        <v>431936</v>
      </c>
      <c r="N5187" s="19" t="s">
        <v>223</v>
      </c>
      <c r="O5187" s="19">
        <v>256277</v>
      </c>
      <c r="P5187" s="229">
        <v>45631.090462962966</v>
      </c>
      <c r="Q5187" s="19">
        <v>256.27699999999999</v>
      </c>
      <c r="R5187" s="19" t="s">
        <v>52</v>
      </c>
      <c r="S5187" s="62" t="s">
        <v>235</v>
      </c>
    </row>
    <row r="5188" spans="1:19" x14ac:dyDescent="0.25">
      <c r="A5188" s="62" t="s">
        <v>235</v>
      </c>
      <c r="B5188" s="19">
        <v>34775534</v>
      </c>
      <c r="C5188" s="19" t="s">
        <v>7591</v>
      </c>
      <c r="D5188" s="19">
        <v>377300</v>
      </c>
      <c r="E5188" s="19">
        <v>4595714</v>
      </c>
      <c r="F5188" s="19">
        <v>5</v>
      </c>
      <c r="G5188" s="36">
        <v>45631</v>
      </c>
      <c r="H5188" s="19">
        <v>0</v>
      </c>
      <c r="I5188" s="19">
        <v>0</v>
      </c>
      <c r="J5188" s="19">
        <v>1938</v>
      </c>
      <c r="K5188" s="19" t="s">
        <v>163</v>
      </c>
      <c r="L5188" s="19">
        <v>1</v>
      </c>
      <c r="M5188" s="19">
        <v>431936</v>
      </c>
      <c r="N5188" s="19" t="s">
        <v>223</v>
      </c>
      <c r="O5188" s="19">
        <v>358033</v>
      </c>
      <c r="P5188" s="229">
        <v>45631.094606481478</v>
      </c>
      <c r="Q5188" s="19">
        <v>358.03300000000002</v>
      </c>
      <c r="R5188" s="19" t="s">
        <v>52</v>
      </c>
      <c r="S5188" s="62" t="s">
        <v>235</v>
      </c>
    </row>
    <row r="5189" spans="1:19" x14ac:dyDescent="0.25">
      <c r="A5189" s="62" t="s">
        <v>235</v>
      </c>
      <c r="B5189" s="19">
        <v>34775534</v>
      </c>
      <c r="C5189" s="19" t="s">
        <v>7591</v>
      </c>
      <c r="D5189" s="19">
        <v>377300</v>
      </c>
      <c r="E5189" s="19">
        <v>4595714</v>
      </c>
      <c r="F5189" s="19">
        <v>6</v>
      </c>
      <c r="G5189" s="36">
        <v>45631</v>
      </c>
      <c r="H5189" s="19">
        <v>0</v>
      </c>
      <c r="I5189" s="19">
        <v>1</v>
      </c>
      <c r="J5189" s="19">
        <v>0</v>
      </c>
      <c r="L5189" s="19">
        <v>1</v>
      </c>
      <c r="O5189" s="19">
        <v>317380</v>
      </c>
      <c r="P5189" s="229">
        <v>45631.098287037035</v>
      </c>
      <c r="Q5189" s="19">
        <v>317.38</v>
      </c>
      <c r="R5189" s="19" t="s">
        <v>52</v>
      </c>
      <c r="S5189" s="62" t="s">
        <v>235</v>
      </c>
    </row>
    <row r="5190" spans="1:19" x14ac:dyDescent="0.25">
      <c r="A5190" s="62" t="s">
        <v>235</v>
      </c>
      <c r="B5190" s="19">
        <v>34775534</v>
      </c>
      <c r="C5190" s="19" t="s">
        <v>7591</v>
      </c>
      <c r="D5190" s="19">
        <v>377300</v>
      </c>
      <c r="E5190" s="19">
        <v>4595714</v>
      </c>
      <c r="F5190" s="19">
        <v>7</v>
      </c>
      <c r="G5190" s="36">
        <v>45631</v>
      </c>
      <c r="H5190" s="19">
        <v>1</v>
      </c>
      <c r="I5190" s="19">
        <v>0</v>
      </c>
      <c r="J5190" s="19">
        <v>0</v>
      </c>
      <c r="L5190" s="19">
        <v>1</v>
      </c>
      <c r="M5190" s="19">
        <v>431936</v>
      </c>
      <c r="N5190" s="19" t="s">
        <v>223</v>
      </c>
      <c r="O5190" s="19">
        <v>682934</v>
      </c>
      <c r="P5190" s="229">
        <v>45631.106192129628</v>
      </c>
      <c r="Q5190" s="19">
        <v>682.93399999999997</v>
      </c>
      <c r="R5190" s="19" t="s">
        <v>52</v>
      </c>
      <c r="S5190" s="62" t="s">
        <v>235</v>
      </c>
    </row>
    <row r="5191" spans="1:19" x14ac:dyDescent="0.25">
      <c r="A5191" s="62" t="s">
        <v>235</v>
      </c>
      <c r="B5191" s="19">
        <v>34775534</v>
      </c>
      <c r="C5191" s="19" t="s">
        <v>7591</v>
      </c>
      <c r="D5191" s="19">
        <v>377300</v>
      </c>
      <c r="E5191" s="19">
        <v>4595714</v>
      </c>
      <c r="F5191" s="19">
        <v>8</v>
      </c>
      <c r="G5191" s="36">
        <v>45631</v>
      </c>
      <c r="H5191" s="19">
        <v>0</v>
      </c>
      <c r="I5191" s="19">
        <v>0</v>
      </c>
      <c r="J5191" s="19">
        <v>1938</v>
      </c>
      <c r="K5191" s="19" t="s">
        <v>163</v>
      </c>
      <c r="L5191" s="19">
        <v>1</v>
      </c>
      <c r="M5191" s="19">
        <v>431936</v>
      </c>
      <c r="N5191" s="19" t="s">
        <v>223</v>
      </c>
      <c r="O5191" s="19">
        <v>1144216</v>
      </c>
      <c r="P5191" s="229">
        <v>45631.119432870371</v>
      </c>
      <c r="Q5191" s="19">
        <v>1144.2159999999999</v>
      </c>
      <c r="R5191" s="19" t="s">
        <v>52</v>
      </c>
      <c r="S5191" s="62" t="s">
        <v>235</v>
      </c>
    </row>
    <row r="5192" spans="1:19" x14ac:dyDescent="0.25">
      <c r="A5192" s="62" t="s">
        <v>235</v>
      </c>
      <c r="B5192" s="19">
        <v>34775534</v>
      </c>
      <c r="C5192" s="19" t="s">
        <v>7591</v>
      </c>
      <c r="D5192" s="19">
        <v>377300</v>
      </c>
      <c r="E5192" s="19">
        <v>4595714</v>
      </c>
      <c r="F5192" s="19">
        <v>9</v>
      </c>
      <c r="G5192" s="36">
        <v>45631</v>
      </c>
      <c r="H5192" s="19">
        <v>0</v>
      </c>
      <c r="I5192" s="19">
        <v>1</v>
      </c>
      <c r="J5192" s="19">
        <v>0</v>
      </c>
      <c r="L5192" s="19">
        <v>1</v>
      </c>
      <c r="O5192" s="19">
        <v>217247</v>
      </c>
      <c r="P5192" s="229">
        <v>45631.121944444443</v>
      </c>
      <c r="Q5192" s="19">
        <v>217.24700000000001</v>
      </c>
      <c r="R5192" s="19" t="s">
        <v>52</v>
      </c>
      <c r="S5192" s="62" t="s">
        <v>235</v>
      </c>
    </row>
    <row r="5193" spans="1:19" x14ac:dyDescent="0.25">
      <c r="A5193" s="62" t="s">
        <v>235</v>
      </c>
      <c r="B5193" s="19">
        <v>34775534</v>
      </c>
      <c r="C5193" s="19" t="s">
        <v>7591</v>
      </c>
      <c r="D5193" s="19">
        <v>377300</v>
      </c>
      <c r="E5193" s="19">
        <v>4595714</v>
      </c>
      <c r="F5193" s="19">
        <v>10</v>
      </c>
      <c r="G5193" s="36">
        <v>45631</v>
      </c>
      <c r="H5193" s="19">
        <v>0</v>
      </c>
      <c r="I5193" s="19">
        <v>0</v>
      </c>
      <c r="J5193" s="19">
        <v>1934</v>
      </c>
      <c r="K5193" s="19" t="s">
        <v>160</v>
      </c>
      <c r="L5193" s="19">
        <v>1</v>
      </c>
      <c r="O5193" s="19">
        <v>418880</v>
      </c>
      <c r="P5193" s="229">
        <v>45631.126793981479</v>
      </c>
      <c r="Q5193" s="19">
        <v>418.88</v>
      </c>
      <c r="R5193" s="19" t="s">
        <v>52</v>
      </c>
      <c r="S5193" s="62" t="s">
        <v>235</v>
      </c>
    </row>
    <row r="5194" spans="1:19" x14ac:dyDescent="0.25">
      <c r="A5194" s="62" t="s">
        <v>235</v>
      </c>
      <c r="B5194" s="19">
        <v>34775534</v>
      </c>
      <c r="C5194" s="19" t="s">
        <v>7591</v>
      </c>
      <c r="D5194" s="19">
        <v>377300</v>
      </c>
      <c r="E5194" s="19">
        <v>4595714</v>
      </c>
      <c r="F5194" s="19">
        <v>11</v>
      </c>
      <c r="G5194" s="36">
        <v>45631</v>
      </c>
      <c r="H5194" s="19">
        <v>0</v>
      </c>
      <c r="I5194" s="19">
        <v>1</v>
      </c>
      <c r="J5194" s="19">
        <v>0</v>
      </c>
      <c r="L5194" s="19">
        <v>1</v>
      </c>
      <c r="O5194" s="19">
        <v>2386367</v>
      </c>
      <c r="P5194" s="229">
        <v>45631.154409722221</v>
      </c>
      <c r="Q5194" s="19">
        <v>2386.3670000000002</v>
      </c>
      <c r="R5194" s="19" t="s">
        <v>52</v>
      </c>
      <c r="S5194" s="62" t="s">
        <v>235</v>
      </c>
    </row>
    <row r="5195" spans="1:19" x14ac:dyDescent="0.25">
      <c r="A5195" s="62" t="s">
        <v>235</v>
      </c>
      <c r="B5195" s="19">
        <v>34775534</v>
      </c>
      <c r="C5195" s="19" t="s">
        <v>7591</v>
      </c>
      <c r="D5195" s="19">
        <v>377300</v>
      </c>
      <c r="E5195" s="19">
        <v>4595714</v>
      </c>
      <c r="F5195" s="19">
        <v>12</v>
      </c>
      <c r="G5195" s="36">
        <v>45631</v>
      </c>
      <c r="H5195" s="19">
        <v>1</v>
      </c>
      <c r="I5195" s="19">
        <v>0</v>
      </c>
      <c r="J5195" s="19">
        <v>0</v>
      </c>
      <c r="L5195" s="19">
        <v>1</v>
      </c>
      <c r="M5195" s="19">
        <v>431936</v>
      </c>
      <c r="N5195" s="19" t="s">
        <v>223</v>
      </c>
      <c r="O5195" s="19">
        <v>3917820</v>
      </c>
      <c r="P5195" s="229">
        <v>45631.199756944443</v>
      </c>
      <c r="Q5195" s="19">
        <v>3917.82</v>
      </c>
      <c r="R5195" s="19" t="s">
        <v>52</v>
      </c>
      <c r="S5195" s="62" t="s">
        <v>235</v>
      </c>
    </row>
    <row r="5196" spans="1:19" x14ac:dyDescent="0.25">
      <c r="A5196" s="62" t="s">
        <v>235</v>
      </c>
      <c r="B5196" s="19">
        <v>34775534</v>
      </c>
      <c r="C5196" s="19" t="s">
        <v>7591</v>
      </c>
      <c r="D5196" s="19">
        <v>377300</v>
      </c>
      <c r="E5196" s="19">
        <v>4595714</v>
      </c>
      <c r="F5196" s="19">
        <v>13</v>
      </c>
      <c r="G5196" s="36">
        <v>45631</v>
      </c>
      <c r="H5196" s="19">
        <v>0</v>
      </c>
      <c r="I5196" s="19">
        <v>0</v>
      </c>
      <c r="J5196" s="19">
        <v>1938</v>
      </c>
      <c r="K5196" s="19" t="s">
        <v>163</v>
      </c>
      <c r="L5196" s="19">
        <v>1</v>
      </c>
      <c r="M5196" s="19">
        <v>431936</v>
      </c>
      <c r="N5196" s="19" t="s">
        <v>223</v>
      </c>
      <c r="O5196" s="19">
        <v>943606</v>
      </c>
      <c r="P5196" s="229">
        <v>45631.210682870369</v>
      </c>
      <c r="Q5196" s="19">
        <v>943.60599999999999</v>
      </c>
      <c r="R5196" s="19" t="s">
        <v>52</v>
      </c>
      <c r="S5196" s="62" t="s">
        <v>235</v>
      </c>
    </row>
    <row r="5197" spans="1:19" x14ac:dyDescent="0.25">
      <c r="A5197" s="62" t="s">
        <v>235</v>
      </c>
      <c r="B5197" s="19">
        <v>34775534</v>
      </c>
      <c r="C5197" s="19" t="s">
        <v>7591</v>
      </c>
      <c r="D5197" s="19">
        <v>377300</v>
      </c>
      <c r="E5197" s="19">
        <v>4595714</v>
      </c>
      <c r="F5197" s="19">
        <v>14</v>
      </c>
      <c r="G5197" s="36">
        <v>45631</v>
      </c>
      <c r="H5197" s="19">
        <v>0</v>
      </c>
      <c r="I5197" s="19">
        <v>1</v>
      </c>
      <c r="J5197" s="19">
        <v>0</v>
      </c>
      <c r="L5197" s="19">
        <v>1</v>
      </c>
      <c r="O5197" s="19">
        <v>20</v>
      </c>
      <c r="P5197" s="229">
        <v>45631.210682870369</v>
      </c>
      <c r="Q5197" s="19">
        <v>0.02</v>
      </c>
      <c r="R5197" s="19" t="s">
        <v>52</v>
      </c>
      <c r="S5197" s="62" t="s">
        <v>235</v>
      </c>
    </row>
    <row r="5198" spans="1:19" x14ac:dyDescent="0.25">
      <c r="A5198" s="62" t="s">
        <v>235</v>
      </c>
      <c r="B5198" s="19">
        <v>34775534</v>
      </c>
      <c r="C5198" s="19" t="s">
        <v>7591</v>
      </c>
      <c r="D5198" s="19">
        <v>377300</v>
      </c>
      <c r="E5198" s="19">
        <v>4595714</v>
      </c>
      <c r="F5198" s="19">
        <v>15</v>
      </c>
      <c r="G5198" s="36">
        <v>45631</v>
      </c>
      <c r="H5198" s="19">
        <v>1</v>
      </c>
      <c r="I5198" s="19">
        <v>0</v>
      </c>
      <c r="J5198" s="19">
        <v>0</v>
      </c>
      <c r="L5198" s="19">
        <v>1</v>
      </c>
      <c r="M5198" s="19">
        <v>431936</v>
      </c>
      <c r="N5198" s="19" t="s">
        <v>223</v>
      </c>
      <c r="O5198" s="19">
        <v>4067240</v>
      </c>
      <c r="P5198" s="229">
        <v>45631.257754629631</v>
      </c>
      <c r="Q5198" s="19">
        <v>4067.24</v>
      </c>
      <c r="R5198" s="19" t="s">
        <v>52</v>
      </c>
      <c r="S5198" s="62" t="s">
        <v>235</v>
      </c>
    </row>
    <row r="5199" spans="1:19" x14ac:dyDescent="0.25">
      <c r="A5199" s="62" t="s">
        <v>235</v>
      </c>
      <c r="B5199" s="19">
        <v>34775534</v>
      </c>
      <c r="C5199" s="19" t="s">
        <v>7591</v>
      </c>
      <c r="D5199" s="19">
        <v>377300</v>
      </c>
      <c r="E5199" s="19">
        <v>4595714</v>
      </c>
      <c r="F5199" s="19">
        <v>16</v>
      </c>
      <c r="G5199" s="36">
        <v>45631</v>
      </c>
      <c r="H5199" s="19">
        <v>0</v>
      </c>
      <c r="I5199" s="19">
        <v>0</v>
      </c>
      <c r="J5199" s="19">
        <v>1938</v>
      </c>
      <c r="K5199" s="19" t="s">
        <v>163</v>
      </c>
      <c r="L5199" s="19">
        <v>1</v>
      </c>
      <c r="M5199" s="19">
        <v>431936</v>
      </c>
      <c r="N5199" s="19" t="s">
        <v>223</v>
      </c>
      <c r="O5199" s="19">
        <v>309124</v>
      </c>
      <c r="P5199" s="229">
        <v>45631.261331018519</v>
      </c>
      <c r="Q5199" s="19">
        <v>309.12400000000002</v>
      </c>
      <c r="R5199" s="19" t="s">
        <v>52</v>
      </c>
      <c r="S5199" s="62" t="s">
        <v>235</v>
      </c>
    </row>
    <row r="5200" spans="1:19" x14ac:dyDescent="0.25">
      <c r="A5200" s="62" t="s">
        <v>235</v>
      </c>
      <c r="B5200" s="19">
        <v>34775534</v>
      </c>
      <c r="C5200" s="19" t="s">
        <v>7591</v>
      </c>
      <c r="D5200" s="19">
        <v>377300</v>
      </c>
      <c r="E5200" s="19">
        <v>4595714</v>
      </c>
      <c r="F5200" s="19">
        <v>17</v>
      </c>
      <c r="G5200" s="36">
        <v>45631</v>
      </c>
      <c r="H5200" s="19">
        <v>0</v>
      </c>
      <c r="I5200" s="19">
        <v>1</v>
      </c>
      <c r="J5200" s="19">
        <v>0</v>
      </c>
      <c r="L5200" s="19">
        <v>1</v>
      </c>
      <c r="O5200" s="19">
        <v>2873</v>
      </c>
      <c r="P5200" s="229">
        <v>45631.261365740742</v>
      </c>
      <c r="Q5200" s="19">
        <v>2.8730000000000002</v>
      </c>
      <c r="R5200" s="19" t="s">
        <v>52</v>
      </c>
      <c r="S5200" s="62" t="s">
        <v>235</v>
      </c>
    </row>
    <row r="5201" spans="1:19" x14ac:dyDescent="0.25">
      <c r="A5201" s="62" t="s">
        <v>235</v>
      </c>
      <c r="B5201" s="19">
        <v>34775534</v>
      </c>
      <c r="C5201" s="19" t="s">
        <v>7591</v>
      </c>
      <c r="D5201" s="19">
        <v>377300</v>
      </c>
      <c r="E5201" s="19">
        <v>4595714</v>
      </c>
      <c r="F5201" s="19">
        <v>18</v>
      </c>
      <c r="G5201" s="36">
        <v>45631</v>
      </c>
      <c r="H5201" s="19">
        <v>0</v>
      </c>
      <c r="I5201" s="19">
        <v>0</v>
      </c>
      <c r="J5201" s="19">
        <v>1933</v>
      </c>
      <c r="K5201" s="19" t="s">
        <v>167</v>
      </c>
      <c r="L5201" s="19">
        <v>1</v>
      </c>
      <c r="O5201" s="19">
        <v>1868887</v>
      </c>
      <c r="P5201" s="229">
        <v>45631.282997685186</v>
      </c>
      <c r="Q5201" s="19">
        <v>1868.8869999999999</v>
      </c>
      <c r="R5201" s="19" t="s">
        <v>52</v>
      </c>
      <c r="S5201" s="62" t="s">
        <v>235</v>
      </c>
    </row>
    <row r="5202" spans="1:19" x14ac:dyDescent="0.25">
      <c r="A5202" s="62" t="s">
        <v>235</v>
      </c>
      <c r="B5202" s="19">
        <v>34775534</v>
      </c>
      <c r="C5202" s="19" t="s">
        <v>7591</v>
      </c>
      <c r="D5202" s="19">
        <v>377300</v>
      </c>
      <c r="E5202" s="19">
        <v>4595714</v>
      </c>
      <c r="F5202" s="19">
        <v>19</v>
      </c>
      <c r="G5202" s="36">
        <v>45631</v>
      </c>
      <c r="H5202" s="19">
        <v>0</v>
      </c>
      <c r="I5202" s="19">
        <v>1</v>
      </c>
      <c r="J5202" s="19">
        <v>0</v>
      </c>
      <c r="L5202" s="19">
        <v>1</v>
      </c>
      <c r="O5202" s="19">
        <v>261220</v>
      </c>
      <c r="P5202" s="229">
        <v>45631.28601851852</v>
      </c>
      <c r="Q5202" s="19">
        <v>261.22000000000003</v>
      </c>
      <c r="R5202" s="19" t="s">
        <v>52</v>
      </c>
      <c r="S5202" s="62" t="s">
        <v>235</v>
      </c>
    </row>
    <row r="5203" spans="1:19" x14ac:dyDescent="0.25">
      <c r="A5203" s="62" t="s">
        <v>235</v>
      </c>
      <c r="B5203" s="19">
        <v>34775534</v>
      </c>
      <c r="C5203" s="19" t="s">
        <v>7591</v>
      </c>
      <c r="D5203" s="19">
        <v>377300</v>
      </c>
      <c r="E5203" s="19">
        <v>4595714</v>
      </c>
      <c r="F5203" s="19">
        <v>20</v>
      </c>
      <c r="G5203" s="36">
        <v>45631</v>
      </c>
      <c r="H5203" s="19">
        <v>1</v>
      </c>
      <c r="I5203" s="19">
        <v>0</v>
      </c>
      <c r="J5203" s="19">
        <v>0</v>
      </c>
      <c r="L5203" s="19">
        <v>1</v>
      </c>
      <c r="M5203" s="19">
        <v>431936</v>
      </c>
      <c r="N5203" s="19" t="s">
        <v>223</v>
      </c>
      <c r="O5203" s="19">
        <v>2105936</v>
      </c>
      <c r="P5203" s="229">
        <v>45631.310393518521</v>
      </c>
      <c r="Q5203" s="19">
        <v>2105.9360000000001</v>
      </c>
      <c r="R5203" s="19" t="s">
        <v>52</v>
      </c>
      <c r="S5203" s="62" t="s">
        <v>235</v>
      </c>
    </row>
    <row r="5204" spans="1:19" x14ac:dyDescent="0.25">
      <c r="A5204" s="62" t="s">
        <v>235</v>
      </c>
      <c r="B5204" s="19">
        <v>34775534</v>
      </c>
      <c r="C5204" s="19" t="s">
        <v>7591</v>
      </c>
      <c r="D5204" s="19">
        <v>377300</v>
      </c>
      <c r="E5204" s="19">
        <v>4595714</v>
      </c>
      <c r="F5204" s="19">
        <v>21</v>
      </c>
      <c r="G5204" s="36">
        <v>45631</v>
      </c>
      <c r="H5204" s="19">
        <v>0</v>
      </c>
      <c r="I5204" s="19">
        <v>0</v>
      </c>
      <c r="J5204" s="19">
        <v>1938</v>
      </c>
      <c r="K5204" s="19" t="s">
        <v>163</v>
      </c>
      <c r="L5204" s="19">
        <v>1</v>
      </c>
      <c r="M5204" s="19">
        <v>431936</v>
      </c>
      <c r="N5204" s="19" t="s">
        <v>223</v>
      </c>
      <c r="O5204" s="19">
        <v>3707</v>
      </c>
      <c r="P5204" s="229">
        <v>45631.310439814813</v>
      </c>
      <c r="Q5204" s="19">
        <v>3.7069999999999999</v>
      </c>
      <c r="R5204" s="19" t="s">
        <v>52</v>
      </c>
      <c r="S5204" s="62" t="s">
        <v>235</v>
      </c>
    </row>
    <row r="5205" spans="1:19" x14ac:dyDescent="0.25">
      <c r="A5205" s="62" t="s">
        <v>235</v>
      </c>
      <c r="B5205" s="19">
        <v>34775534</v>
      </c>
      <c r="C5205" s="19" t="s">
        <v>7591</v>
      </c>
      <c r="D5205" s="19">
        <v>377300</v>
      </c>
      <c r="E5205" s="19">
        <v>4595714</v>
      </c>
      <c r="F5205" s="19">
        <v>22</v>
      </c>
      <c r="G5205" s="36">
        <v>45631</v>
      </c>
      <c r="H5205" s="19">
        <v>0</v>
      </c>
      <c r="I5205" s="19">
        <v>1</v>
      </c>
      <c r="J5205" s="19">
        <v>0</v>
      </c>
      <c r="L5205" s="19">
        <v>1</v>
      </c>
      <c r="O5205" s="19">
        <v>730817</v>
      </c>
      <c r="P5205" s="229">
        <v>45631.31890046296</v>
      </c>
      <c r="Q5205" s="19">
        <v>730.81700000000001</v>
      </c>
      <c r="R5205" s="19" t="s">
        <v>52</v>
      </c>
      <c r="S5205" s="62" t="s">
        <v>235</v>
      </c>
    </row>
    <row r="5206" spans="1:19" x14ac:dyDescent="0.25">
      <c r="A5206" s="62" t="s">
        <v>235</v>
      </c>
      <c r="B5206" s="19">
        <v>34775534</v>
      </c>
      <c r="C5206" s="19" t="s">
        <v>7591</v>
      </c>
      <c r="D5206" s="19">
        <v>377300</v>
      </c>
      <c r="E5206" s="19">
        <v>4595714</v>
      </c>
      <c r="F5206" s="19">
        <v>23</v>
      </c>
      <c r="G5206" s="36">
        <v>45631</v>
      </c>
      <c r="H5206" s="19">
        <v>0</v>
      </c>
      <c r="I5206" s="19">
        <v>0</v>
      </c>
      <c r="J5206" s="19">
        <v>1934</v>
      </c>
      <c r="K5206" s="19" t="s">
        <v>160</v>
      </c>
      <c r="L5206" s="19">
        <v>1</v>
      </c>
      <c r="O5206" s="19">
        <v>1390986</v>
      </c>
      <c r="P5206" s="229">
        <v>45631.334999999999</v>
      </c>
      <c r="Q5206" s="19">
        <v>1390.9860000000001</v>
      </c>
      <c r="R5206" s="19" t="s">
        <v>52</v>
      </c>
      <c r="S5206" s="62" t="s">
        <v>235</v>
      </c>
    </row>
    <row r="5207" spans="1:19" x14ac:dyDescent="0.25">
      <c r="A5207" s="62" t="s">
        <v>235</v>
      </c>
      <c r="B5207" s="19">
        <v>34775534</v>
      </c>
      <c r="C5207" s="19" t="s">
        <v>7591</v>
      </c>
      <c r="D5207" s="19">
        <v>377300</v>
      </c>
      <c r="E5207" s="19">
        <v>4595714</v>
      </c>
      <c r="F5207" s="19">
        <v>24</v>
      </c>
      <c r="G5207" s="36">
        <v>45631</v>
      </c>
      <c r="H5207" s="19">
        <v>0</v>
      </c>
      <c r="I5207" s="19">
        <v>1</v>
      </c>
      <c r="J5207" s="19">
        <v>0</v>
      </c>
      <c r="L5207" s="19">
        <v>1</v>
      </c>
      <c r="O5207" s="19">
        <v>1647150</v>
      </c>
      <c r="P5207" s="229">
        <v>45631.354062500002</v>
      </c>
      <c r="Q5207" s="19">
        <v>1647.15</v>
      </c>
      <c r="R5207" s="19" t="s">
        <v>52</v>
      </c>
      <c r="S5207" s="62" t="s">
        <v>235</v>
      </c>
    </row>
    <row r="5208" spans="1:19" x14ac:dyDescent="0.25">
      <c r="A5208" s="62" t="s">
        <v>235</v>
      </c>
      <c r="B5208" s="19">
        <v>34775534</v>
      </c>
      <c r="C5208" s="19" t="s">
        <v>7591</v>
      </c>
      <c r="D5208" s="19">
        <v>377300</v>
      </c>
      <c r="E5208" s="19">
        <v>4595714</v>
      </c>
      <c r="F5208" s="19">
        <v>25</v>
      </c>
      <c r="G5208" s="36">
        <v>45631</v>
      </c>
      <c r="H5208" s="19">
        <v>0</v>
      </c>
      <c r="I5208" s="19">
        <v>0</v>
      </c>
      <c r="J5208" s="19">
        <v>1937</v>
      </c>
      <c r="K5208" s="19" t="s">
        <v>169</v>
      </c>
      <c r="L5208" s="19">
        <v>1</v>
      </c>
      <c r="O5208" s="19">
        <v>1039204</v>
      </c>
      <c r="P5208" s="229">
        <v>45631.366087962961</v>
      </c>
      <c r="Q5208" s="19">
        <v>1039.204</v>
      </c>
      <c r="R5208" s="19" t="s">
        <v>52</v>
      </c>
      <c r="S5208" s="62" t="s">
        <v>235</v>
      </c>
    </row>
    <row r="5209" spans="1:19" x14ac:dyDescent="0.25">
      <c r="A5209" s="62" t="s">
        <v>235</v>
      </c>
      <c r="B5209" s="19">
        <v>34775534</v>
      </c>
      <c r="C5209" s="19" t="s">
        <v>7591</v>
      </c>
      <c r="D5209" s="19">
        <v>377300</v>
      </c>
      <c r="E5209" s="19">
        <v>4595714</v>
      </c>
      <c r="F5209" s="19">
        <v>26</v>
      </c>
      <c r="G5209" s="36">
        <v>45631</v>
      </c>
      <c r="H5209" s="19">
        <v>0</v>
      </c>
      <c r="I5209" s="19">
        <v>1</v>
      </c>
      <c r="J5209" s="19">
        <v>0</v>
      </c>
      <c r="L5209" s="19">
        <v>1</v>
      </c>
      <c r="O5209" s="19">
        <v>1346396</v>
      </c>
      <c r="P5209" s="229">
        <v>45631.381666666668</v>
      </c>
      <c r="Q5209" s="19">
        <v>1346.396</v>
      </c>
      <c r="R5209" s="19" t="s">
        <v>52</v>
      </c>
      <c r="S5209" s="62" t="s">
        <v>235</v>
      </c>
    </row>
    <row r="5210" spans="1:19" x14ac:dyDescent="0.25">
      <c r="A5210" s="62" t="s">
        <v>235</v>
      </c>
      <c r="B5210" s="19">
        <v>34775534</v>
      </c>
      <c r="C5210" s="19" t="s">
        <v>7591</v>
      </c>
      <c r="D5210" s="19">
        <v>377300</v>
      </c>
      <c r="E5210" s="19">
        <v>4595714</v>
      </c>
      <c r="F5210" s="19">
        <v>27</v>
      </c>
      <c r="G5210" s="36">
        <v>45631</v>
      </c>
      <c r="H5210" s="19">
        <v>0</v>
      </c>
      <c r="I5210" s="19">
        <v>0</v>
      </c>
      <c r="J5210" s="19">
        <v>-3</v>
      </c>
      <c r="K5210" s="19" t="s">
        <v>185</v>
      </c>
      <c r="L5210" s="19">
        <v>1</v>
      </c>
      <c r="O5210" s="19">
        <v>11700</v>
      </c>
      <c r="P5210" s="229">
        <v>45631.381805555553</v>
      </c>
      <c r="Q5210" s="19">
        <v>11.7</v>
      </c>
      <c r="R5210" s="19" t="s">
        <v>52</v>
      </c>
      <c r="S5210" s="62" t="s">
        <v>235</v>
      </c>
    </row>
    <row r="5211" spans="1:19" x14ac:dyDescent="0.25">
      <c r="A5211" s="62" t="s">
        <v>235</v>
      </c>
      <c r="B5211" s="19">
        <v>34775534</v>
      </c>
      <c r="C5211" s="19" t="s">
        <v>7591</v>
      </c>
      <c r="D5211" s="19">
        <v>377300</v>
      </c>
      <c r="E5211" s="19">
        <v>4595714</v>
      </c>
      <c r="F5211" s="19">
        <v>28</v>
      </c>
      <c r="G5211" s="36">
        <v>45631</v>
      </c>
      <c r="H5211" s="19">
        <v>1</v>
      </c>
      <c r="I5211" s="19">
        <v>0</v>
      </c>
      <c r="J5211" s="19">
        <v>0</v>
      </c>
      <c r="L5211" s="19">
        <v>1</v>
      </c>
      <c r="M5211" s="19">
        <v>4010454</v>
      </c>
      <c r="N5211" s="19" t="s">
        <v>218</v>
      </c>
      <c r="O5211" s="19">
        <v>75484</v>
      </c>
      <c r="P5211" s="229">
        <v>45631.382673611108</v>
      </c>
      <c r="Q5211" s="19">
        <v>75.483999999999995</v>
      </c>
      <c r="R5211" s="19" t="s">
        <v>52</v>
      </c>
      <c r="S5211" s="62" t="s">
        <v>235</v>
      </c>
    </row>
    <row r="5212" spans="1:19" x14ac:dyDescent="0.25">
      <c r="A5212" s="62" t="s">
        <v>235</v>
      </c>
      <c r="B5212" s="19">
        <v>34775534</v>
      </c>
      <c r="C5212" s="19" t="s">
        <v>7591</v>
      </c>
      <c r="D5212" s="19">
        <v>377300</v>
      </c>
      <c r="E5212" s="19">
        <v>4595714</v>
      </c>
      <c r="F5212" s="19">
        <v>29</v>
      </c>
      <c r="G5212" s="36">
        <v>45631</v>
      </c>
      <c r="H5212" s="19">
        <v>0</v>
      </c>
      <c r="I5212" s="19">
        <v>0</v>
      </c>
      <c r="J5212" s="19">
        <v>1938</v>
      </c>
      <c r="K5212" s="19" t="s">
        <v>163</v>
      </c>
      <c r="L5212" s="19">
        <v>1</v>
      </c>
      <c r="M5212" s="19">
        <v>4010454</v>
      </c>
      <c r="N5212" s="19" t="s">
        <v>218</v>
      </c>
      <c r="O5212" s="19">
        <v>3253</v>
      </c>
      <c r="P5212" s="229">
        <v>45631.382719907408</v>
      </c>
      <c r="Q5212" s="19">
        <v>3.2530000000000001</v>
      </c>
      <c r="R5212" s="19" t="s">
        <v>52</v>
      </c>
      <c r="S5212" s="62" t="s">
        <v>235</v>
      </c>
    </row>
    <row r="5213" spans="1:19" x14ac:dyDescent="0.25">
      <c r="A5213" s="62" t="s">
        <v>235</v>
      </c>
      <c r="B5213" s="19">
        <v>34775534</v>
      </c>
      <c r="C5213" s="19" t="s">
        <v>7591</v>
      </c>
      <c r="D5213" s="19">
        <v>377300</v>
      </c>
      <c r="E5213" s="19">
        <v>4595714</v>
      </c>
      <c r="F5213" s="19">
        <v>30</v>
      </c>
      <c r="G5213" s="36">
        <v>45631</v>
      </c>
      <c r="H5213" s="19">
        <v>0</v>
      </c>
      <c r="I5213" s="19">
        <v>1</v>
      </c>
      <c r="J5213" s="19">
        <v>0</v>
      </c>
      <c r="L5213" s="19">
        <v>1</v>
      </c>
      <c r="O5213" s="19">
        <v>2641363</v>
      </c>
      <c r="P5213" s="229">
        <v>45631.413287037038</v>
      </c>
      <c r="Q5213" s="19">
        <v>2641.3629999999998</v>
      </c>
      <c r="R5213" s="19" t="s">
        <v>52</v>
      </c>
      <c r="S5213" s="62" t="s">
        <v>235</v>
      </c>
    </row>
    <row r="5214" spans="1:19" x14ac:dyDescent="0.25">
      <c r="A5214" s="62" t="s">
        <v>235</v>
      </c>
      <c r="B5214" s="19">
        <v>34775534</v>
      </c>
      <c r="C5214" s="19" t="s">
        <v>7591</v>
      </c>
      <c r="D5214" s="19">
        <v>377300</v>
      </c>
      <c r="E5214" s="19">
        <v>4595714</v>
      </c>
      <c r="F5214" s="19">
        <v>31</v>
      </c>
      <c r="G5214" s="36">
        <v>45631</v>
      </c>
      <c r="H5214" s="19">
        <v>0</v>
      </c>
      <c r="I5214" s="19">
        <v>0</v>
      </c>
      <c r="J5214" s="19">
        <v>-3</v>
      </c>
      <c r="K5214" s="19" t="s">
        <v>185</v>
      </c>
      <c r="L5214" s="19">
        <v>1</v>
      </c>
      <c r="O5214" s="19">
        <v>15020</v>
      </c>
      <c r="P5214" s="229">
        <v>45631.413460648146</v>
      </c>
      <c r="Q5214" s="19">
        <v>15.02</v>
      </c>
      <c r="R5214" s="19" t="s">
        <v>52</v>
      </c>
      <c r="S5214" s="62" t="s">
        <v>235</v>
      </c>
    </row>
    <row r="5215" spans="1:19" x14ac:dyDescent="0.25">
      <c r="A5215" s="62" t="s">
        <v>235</v>
      </c>
      <c r="B5215" s="19">
        <v>34775534</v>
      </c>
      <c r="C5215" s="19" t="s">
        <v>7591</v>
      </c>
      <c r="D5215" s="19">
        <v>377300</v>
      </c>
      <c r="E5215" s="19">
        <v>4595714</v>
      </c>
      <c r="F5215" s="19">
        <v>32</v>
      </c>
      <c r="G5215" s="36">
        <v>45631</v>
      </c>
      <c r="H5215" s="19">
        <v>0</v>
      </c>
      <c r="I5215" s="19">
        <v>0</v>
      </c>
      <c r="J5215" s="19">
        <v>-1</v>
      </c>
      <c r="K5215" s="19" t="s">
        <v>119</v>
      </c>
      <c r="L5215" s="19">
        <v>1</v>
      </c>
      <c r="M5215" s="19">
        <v>4010454</v>
      </c>
      <c r="N5215" s="19" t="s">
        <v>218</v>
      </c>
      <c r="O5215" s="19">
        <v>6750</v>
      </c>
      <c r="P5215" s="229">
        <v>45631.413541666669</v>
      </c>
      <c r="Q5215" s="19">
        <v>6.75</v>
      </c>
      <c r="R5215" s="19" t="s">
        <v>52</v>
      </c>
      <c r="S5215" s="62" t="s">
        <v>235</v>
      </c>
    </row>
    <row r="5216" spans="1:19" x14ac:dyDescent="0.25">
      <c r="A5216" s="62" t="s">
        <v>235</v>
      </c>
      <c r="B5216" s="19">
        <v>34775534</v>
      </c>
      <c r="C5216" s="19" t="s">
        <v>7591</v>
      </c>
      <c r="D5216" s="19">
        <v>377300</v>
      </c>
      <c r="E5216" s="19">
        <v>4595714</v>
      </c>
      <c r="F5216" s="19">
        <v>33</v>
      </c>
      <c r="G5216" s="36">
        <v>45631</v>
      </c>
      <c r="H5216" s="19">
        <v>0</v>
      </c>
      <c r="I5216" s="19">
        <v>1</v>
      </c>
      <c r="J5216" s="19">
        <v>0</v>
      </c>
      <c r="L5216" s="19">
        <v>1</v>
      </c>
      <c r="O5216" s="19">
        <v>73877</v>
      </c>
      <c r="P5216" s="229">
        <v>45631.414398148147</v>
      </c>
      <c r="Q5216" s="19">
        <v>73.876999999999995</v>
      </c>
      <c r="R5216" s="19" t="s">
        <v>52</v>
      </c>
      <c r="S5216" s="62" t="s">
        <v>235</v>
      </c>
    </row>
    <row r="5217" spans="1:19" x14ac:dyDescent="0.25">
      <c r="A5217" s="62" t="s">
        <v>235</v>
      </c>
      <c r="B5217" s="19">
        <v>34775534</v>
      </c>
      <c r="C5217" s="19" t="s">
        <v>7591</v>
      </c>
      <c r="D5217" s="19">
        <v>377300</v>
      </c>
      <c r="E5217" s="19">
        <v>4595714</v>
      </c>
      <c r="F5217" s="19">
        <v>34</v>
      </c>
      <c r="G5217" s="36">
        <v>45631</v>
      </c>
      <c r="H5217" s="19">
        <v>0</v>
      </c>
      <c r="I5217" s="19">
        <v>0</v>
      </c>
      <c r="J5217" s="19">
        <v>-3</v>
      </c>
      <c r="K5217" s="19" t="s">
        <v>185</v>
      </c>
      <c r="L5217" s="19">
        <v>1</v>
      </c>
      <c r="O5217" s="19">
        <v>9750</v>
      </c>
      <c r="P5217" s="229">
        <v>45631.414513888885</v>
      </c>
      <c r="Q5217" s="19">
        <v>9.75</v>
      </c>
      <c r="R5217" s="19" t="s">
        <v>52</v>
      </c>
      <c r="S5217" s="62" t="s">
        <v>235</v>
      </c>
    </row>
    <row r="5218" spans="1:19" x14ac:dyDescent="0.25">
      <c r="A5218" s="62" t="s">
        <v>235</v>
      </c>
      <c r="B5218" s="19">
        <v>34775534</v>
      </c>
      <c r="C5218" s="19" t="s">
        <v>7591</v>
      </c>
      <c r="D5218" s="19">
        <v>377300</v>
      </c>
      <c r="E5218" s="19">
        <v>4595714</v>
      </c>
      <c r="F5218" s="19">
        <v>35</v>
      </c>
      <c r="G5218" s="36">
        <v>45631</v>
      </c>
      <c r="H5218" s="19">
        <v>1</v>
      </c>
      <c r="I5218" s="19">
        <v>0</v>
      </c>
      <c r="J5218" s="19">
        <v>0</v>
      </c>
      <c r="L5218" s="19">
        <v>1</v>
      </c>
      <c r="M5218" s="19">
        <v>4010454</v>
      </c>
      <c r="N5218" s="19" t="s">
        <v>218</v>
      </c>
      <c r="O5218" s="19">
        <v>51340</v>
      </c>
      <c r="P5218" s="229">
        <v>45631.41510416667</v>
      </c>
      <c r="Q5218" s="19">
        <v>51.34</v>
      </c>
      <c r="R5218" s="19" t="s">
        <v>52</v>
      </c>
      <c r="S5218" s="62" t="s">
        <v>235</v>
      </c>
    </row>
    <row r="5219" spans="1:19" x14ac:dyDescent="0.25">
      <c r="A5219" s="62" t="s">
        <v>235</v>
      </c>
      <c r="B5219" s="19">
        <v>34775534</v>
      </c>
      <c r="C5219" s="19" t="s">
        <v>7591</v>
      </c>
      <c r="D5219" s="19">
        <v>377300</v>
      </c>
      <c r="E5219" s="19">
        <v>4595714</v>
      </c>
      <c r="F5219" s="19">
        <v>36</v>
      </c>
      <c r="G5219" s="36">
        <v>45631</v>
      </c>
      <c r="H5219" s="19">
        <v>0</v>
      </c>
      <c r="I5219" s="19">
        <v>0</v>
      </c>
      <c r="J5219" s="19">
        <v>1938</v>
      </c>
      <c r="K5219" s="19" t="s">
        <v>163</v>
      </c>
      <c r="L5219" s="19">
        <v>1</v>
      </c>
      <c r="M5219" s="19">
        <v>4010454</v>
      </c>
      <c r="N5219" s="19" t="s">
        <v>218</v>
      </c>
      <c r="O5219" s="19">
        <v>2467</v>
      </c>
      <c r="P5219" s="229">
        <v>45631.415127314816</v>
      </c>
      <c r="Q5219" s="19">
        <v>2.4670000000000001</v>
      </c>
      <c r="R5219" s="19" t="s">
        <v>52</v>
      </c>
      <c r="S5219" s="62" t="s">
        <v>235</v>
      </c>
    </row>
    <row r="5220" spans="1:19" x14ac:dyDescent="0.25">
      <c r="A5220" s="62" t="s">
        <v>235</v>
      </c>
      <c r="B5220" s="19">
        <v>34775534</v>
      </c>
      <c r="C5220" s="19" t="s">
        <v>7591</v>
      </c>
      <c r="D5220" s="19">
        <v>377300</v>
      </c>
      <c r="E5220" s="19">
        <v>4595714</v>
      </c>
      <c r="F5220" s="19">
        <v>37</v>
      </c>
      <c r="G5220" s="36">
        <v>45631</v>
      </c>
      <c r="H5220" s="19">
        <v>0</v>
      </c>
      <c r="I5220" s="19">
        <v>1</v>
      </c>
      <c r="J5220" s="19">
        <v>0</v>
      </c>
      <c r="L5220" s="19">
        <v>1</v>
      </c>
      <c r="O5220" s="19">
        <v>1431266</v>
      </c>
      <c r="P5220" s="229">
        <v>45631.431701388887</v>
      </c>
      <c r="Q5220" s="19">
        <v>1431.2660000000001</v>
      </c>
      <c r="R5220" s="19" t="s">
        <v>52</v>
      </c>
      <c r="S5220" s="62" t="s">
        <v>235</v>
      </c>
    </row>
    <row r="5221" spans="1:19" x14ac:dyDescent="0.25">
      <c r="A5221" s="62" t="s">
        <v>235</v>
      </c>
      <c r="B5221" s="19">
        <v>34775534</v>
      </c>
      <c r="C5221" s="19" t="s">
        <v>7591</v>
      </c>
      <c r="D5221" s="19">
        <v>377300</v>
      </c>
      <c r="E5221" s="19">
        <v>4595714</v>
      </c>
      <c r="F5221" s="19">
        <v>38</v>
      </c>
      <c r="G5221" s="36">
        <v>45631</v>
      </c>
      <c r="H5221" s="19">
        <v>0</v>
      </c>
      <c r="I5221" s="19">
        <v>0</v>
      </c>
      <c r="J5221" s="19">
        <v>-3</v>
      </c>
      <c r="K5221" s="19" t="s">
        <v>185</v>
      </c>
      <c r="L5221" s="19">
        <v>1</v>
      </c>
      <c r="O5221" s="19">
        <v>6120</v>
      </c>
      <c r="P5221" s="229">
        <v>45631.431770833333</v>
      </c>
      <c r="Q5221" s="19">
        <v>6.12</v>
      </c>
      <c r="R5221" s="19" t="s">
        <v>52</v>
      </c>
      <c r="S5221" s="62" t="s">
        <v>235</v>
      </c>
    </row>
    <row r="5222" spans="1:19" x14ac:dyDescent="0.25">
      <c r="A5222" s="62" t="s">
        <v>235</v>
      </c>
      <c r="B5222" s="19">
        <v>34775534</v>
      </c>
      <c r="C5222" s="19" t="s">
        <v>7591</v>
      </c>
      <c r="D5222" s="19">
        <v>377300</v>
      </c>
      <c r="E5222" s="19">
        <v>4595714</v>
      </c>
      <c r="F5222" s="19">
        <v>39</v>
      </c>
      <c r="G5222" s="36">
        <v>45631</v>
      </c>
      <c r="H5222" s="19">
        <v>1</v>
      </c>
      <c r="I5222" s="19">
        <v>0</v>
      </c>
      <c r="J5222" s="19">
        <v>0</v>
      </c>
      <c r="L5222" s="19">
        <v>1</v>
      </c>
      <c r="M5222" s="19">
        <v>4010454</v>
      </c>
      <c r="N5222" s="19" t="s">
        <v>218</v>
      </c>
      <c r="O5222" s="19">
        <v>459900</v>
      </c>
      <c r="P5222" s="229">
        <v>45631.437094907407</v>
      </c>
      <c r="Q5222" s="19">
        <v>459.9</v>
      </c>
      <c r="R5222" s="19" t="s">
        <v>52</v>
      </c>
      <c r="S5222" s="62" t="s">
        <v>235</v>
      </c>
    </row>
    <row r="5223" spans="1:19" x14ac:dyDescent="0.25">
      <c r="A5223" s="62" t="s">
        <v>235</v>
      </c>
      <c r="B5223" s="19">
        <v>34775534</v>
      </c>
      <c r="C5223" s="19" t="s">
        <v>7591</v>
      </c>
      <c r="D5223" s="19">
        <v>377300</v>
      </c>
      <c r="E5223" s="19">
        <v>4595714</v>
      </c>
      <c r="F5223" s="19">
        <v>40</v>
      </c>
      <c r="G5223" s="36">
        <v>45631</v>
      </c>
      <c r="H5223" s="19">
        <v>0</v>
      </c>
      <c r="I5223" s="19">
        <v>0</v>
      </c>
      <c r="J5223" s="19">
        <v>1938</v>
      </c>
      <c r="K5223" s="19" t="s">
        <v>163</v>
      </c>
      <c r="L5223" s="19">
        <v>1</v>
      </c>
      <c r="M5223" s="19">
        <v>4010454</v>
      </c>
      <c r="N5223" s="19" t="s">
        <v>218</v>
      </c>
      <c r="O5223" s="19">
        <v>334227</v>
      </c>
      <c r="P5223" s="229">
        <v>45631.440960648149</v>
      </c>
      <c r="Q5223" s="19">
        <v>334.22699999999998</v>
      </c>
      <c r="R5223" s="19" t="s">
        <v>52</v>
      </c>
      <c r="S5223" s="62" t="s">
        <v>235</v>
      </c>
    </row>
    <row r="5224" spans="1:19" x14ac:dyDescent="0.25">
      <c r="A5224" s="62" t="s">
        <v>235</v>
      </c>
      <c r="B5224" s="19">
        <v>34775534</v>
      </c>
      <c r="C5224" s="19" t="s">
        <v>7591</v>
      </c>
      <c r="D5224" s="19">
        <v>377300</v>
      </c>
      <c r="E5224" s="19">
        <v>4595714</v>
      </c>
      <c r="F5224" s="19">
        <v>41</v>
      </c>
      <c r="G5224" s="36">
        <v>45631</v>
      </c>
      <c r="H5224" s="19">
        <v>0</v>
      </c>
      <c r="I5224" s="19">
        <v>1</v>
      </c>
      <c r="J5224" s="19">
        <v>0</v>
      </c>
      <c r="L5224" s="19">
        <v>1</v>
      </c>
      <c r="O5224" s="19">
        <v>435593</v>
      </c>
      <c r="P5224" s="229">
        <v>45631.44599537037</v>
      </c>
      <c r="Q5224" s="19">
        <v>435.59300000000002</v>
      </c>
      <c r="R5224" s="19" t="s">
        <v>52</v>
      </c>
      <c r="S5224" s="62" t="s">
        <v>235</v>
      </c>
    </row>
    <row r="5225" spans="1:19" x14ac:dyDescent="0.25">
      <c r="A5225" s="62" t="s">
        <v>235</v>
      </c>
      <c r="B5225" s="19">
        <v>34775534</v>
      </c>
      <c r="C5225" s="19" t="s">
        <v>7591</v>
      </c>
      <c r="D5225" s="19">
        <v>377300</v>
      </c>
      <c r="E5225" s="19">
        <v>4595714</v>
      </c>
      <c r="F5225" s="19">
        <v>42</v>
      </c>
      <c r="G5225" s="36">
        <v>45631</v>
      </c>
      <c r="H5225" s="19">
        <v>0</v>
      </c>
      <c r="I5225" s="19">
        <v>0</v>
      </c>
      <c r="J5225" s="19">
        <v>-3</v>
      </c>
      <c r="K5225" s="19" t="s">
        <v>185</v>
      </c>
      <c r="L5225" s="19">
        <v>1</v>
      </c>
      <c r="O5225" s="19">
        <v>6687</v>
      </c>
      <c r="P5225" s="229">
        <v>45631.446076388886</v>
      </c>
      <c r="Q5225" s="19">
        <v>6.6870000000000003</v>
      </c>
      <c r="R5225" s="19" t="s">
        <v>52</v>
      </c>
      <c r="S5225" s="62" t="s">
        <v>235</v>
      </c>
    </row>
    <row r="5226" spans="1:19" x14ac:dyDescent="0.25">
      <c r="A5226" s="62" t="s">
        <v>235</v>
      </c>
      <c r="B5226" s="19">
        <v>34775534</v>
      </c>
      <c r="C5226" s="19" t="s">
        <v>7591</v>
      </c>
      <c r="D5226" s="19">
        <v>377300</v>
      </c>
      <c r="E5226" s="19">
        <v>4595714</v>
      </c>
      <c r="F5226" s="19">
        <v>43</v>
      </c>
      <c r="G5226" s="36">
        <v>45631</v>
      </c>
      <c r="H5226" s="19">
        <v>1</v>
      </c>
      <c r="I5226" s="19">
        <v>0</v>
      </c>
      <c r="J5226" s="19">
        <v>0</v>
      </c>
      <c r="L5226" s="19">
        <v>1</v>
      </c>
      <c r="M5226" s="19">
        <v>4010454</v>
      </c>
      <c r="N5226" s="19" t="s">
        <v>218</v>
      </c>
      <c r="O5226" s="19">
        <v>254123</v>
      </c>
      <c r="P5226" s="229">
        <v>45631.449016203704</v>
      </c>
      <c r="Q5226" s="19">
        <v>254.12299999999999</v>
      </c>
      <c r="R5226" s="19" t="s">
        <v>52</v>
      </c>
      <c r="S5226" s="62" t="s">
        <v>235</v>
      </c>
    </row>
    <row r="5227" spans="1:19" x14ac:dyDescent="0.25">
      <c r="A5227" s="62" t="s">
        <v>235</v>
      </c>
      <c r="B5227" s="19">
        <v>34775534</v>
      </c>
      <c r="C5227" s="19" t="s">
        <v>7591</v>
      </c>
      <c r="D5227" s="19">
        <v>377300</v>
      </c>
      <c r="E5227" s="19">
        <v>4595714</v>
      </c>
      <c r="F5227" s="19">
        <v>44</v>
      </c>
      <c r="G5227" s="36">
        <v>45631</v>
      </c>
      <c r="H5227" s="19">
        <v>0</v>
      </c>
      <c r="I5227" s="19">
        <v>0</v>
      </c>
      <c r="J5227" s="19">
        <v>1938</v>
      </c>
      <c r="K5227" s="19" t="s">
        <v>163</v>
      </c>
      <c r="L5227" s="19">
        <v>1</v>
      </c>
      <c r="M5227" s="19">
        <v>4010454</v>
      </c>
      <c r="N5227" s="19" t="s">
        <v>218</v>
      </c>
      <c r="O5227" s="19">
        <v>3094</v>
      </c>
      <c r="P5227" s="229">
        <v>45631.449050925927</v>
      </c>
      <c r="Q5227" s="19">
        <v>3.0939999999999999</v>
      </c>
      <c r="R5227" s="19" t="s">
        <v>52</v>
      </c>
      <c r="S5227" s="62" t="s">
        <v>235</v>
      </c>
    </row>
    <row r="5228" spans="1:19" x14ac:dyDescent="0.25">
      <c r="A5228" s="62" t="s">
        <v>235</v>
      </c>
      <c r="B5228" s="19">
        <v>34775534</v>
      </c>
      <c r="C5228" s="19" t="s">
        <v>7591</v>
      </c>
      <c r="D5228" s="19">
        <v>377300</v>
      </c>
      <c r="E5228" s="19">
        <v>4595714</v>
      </c>
      <c r="F5228" s="19">
        <v>45</v>
      </c>
      <c r="G5228" s="36">
        <v>45631</v>
      </c>
      <c r="H5228" s="19">
        <v>0</v>
      </c>
      <c r="I5228" s="19">
        <v>1</v>
      </c>
      <c r="J5228" s="19">
        <v>0</v>
      </c>
      <c r="L5228" s="19">
        <v>1</v>
      </c>
      <c r="O5228" s="19">
        <v>819676</v>
      </c>
      <c r="P5228" s="229">
        <v>45631.458541666667</v>
      </c>
      <c r="Q5228" s="19">
        <v>819.67600000000004</v>
      </c>
      <c r="R5228" s="19" t="s">
        <v>52</v>
      </c>
      <c r="S5228" s="62" t="s">
        <v>235</v>
      </c>
    </row>
    <row r="5229" spans="1:19" x14ac:dyDescent="0.25">
      <c r="A5229" s="62" t="s">
        <v>235</v>
      </c>
      <c r="B5229" s="19">
        <v>34775534</v>
      </c>
      <c r="C5229" s="19" t="s">
        <v>7591</v>
      </c>
      <c r="D5229" s="19">
        <v>377300</v>
      </c>
      <c r="E5229" s="19">
        <v>4595714</v>
      </c>
      <c r="F5229" s="19">
        <v>46</v>
      </c>
      <c r="G5229" s="36">
        <v>45631</v>
      </c>
      <c r="H5229" s="19">
        <v>0</v>
      </c>
      <c r="I5229" s="19">
        <v>0</v>
      </c>
      <c r="J5229" s="19">
        <v>0</v>
      </c>
      <c r="L5229" s="19">
        <v>2</v>
      </c>
      <c r="O5229" s="19">
        <v>0</v>
      </c>
      <c r="P5229" s="229">
        <v>45631.458541666667</v>
      </c>
      <c r="Q5229" s="19">
        <v>0</v>
      </c>
      <c r="R5229" s="19" t="s">
        <v>52</v>
      </c>
      <c r="S5229" s="62" t="s">
        <v>235</v>
      </c>
    </row>
    <row r="5230" spans="1:19" x14ac:dyDescent="0.25">
      <c r="A5230" s="62" t="s">
        <v>235</v>
      </c>
      <c r="B5230" s="19">
        <v>34775534</v>
      </c>
      <c r="C5230" s="19" t="s">
        <v>7591</v>
      </c>
      <c r="D5230" s="19">
        <v>377300</v>
      </c>
      <c r="E5230" s="19">
        <v>4595714</v>
      </c>
      <c r="F5230" s="19">
        <v>1</v>
      </c>
      <c r="G5230" s="36">
        <v>45632</v>
      </c>
      <c r="H5230" s="19">
        <v>0</v>
      </c>
      <c r="I5230" s="19">
        <v>0</v>
      </c>
      <c r="J5230" s="19">
        <v>0</v>
      </c>
      <c r="L5230" s="19">
        <v>0</v>
      </c>
      <c r="O5230" s="19">
        <v>7</v>
      </c>
      <c r="P5230" s="229">
        <v>45632.099305555559</v>
      </c>
      <c r="Q5230" s="19">
        <v>7.0000000000000001E-3</v>
      </c>
      <c r="R5230" s="19" t="s">
        <v>52</v>
      </c>
      <c r="S5230" s="62" t="s">
        <v>235</v>
      </c>
    </row>
    <row r="5231" spans="1:19" x14ac:dyDescent="0.25">
      <c r="A5231" s="62" t="s">
        <v>235</v>
      </c>
      <c r="B5231" s="19">
        <v>34775534</v>
      </c>
      <c r="C5231" s="19" t="s">
        <v>7591</v>
      </c>
      <c r="D5231" s="19">
        <v>377300</v>
      </c>
      <c r="E5231" s="19">
        <v>4595714</v>
      </c>
      <c r="F5231" s="19">
        <v>2</v>
      </c>
      <c r="G5231" s="36">
        <v>45632</v>
      </c>
      <c r="H5231" s="19">
        <v>0</v>
      </c>
      <c r="I5231" s="19">
        <v>0</v>
      </c>
      <c r="J5231" s="19">
        <v>0</v>
      </c>
      <c r="L5231" s="19">
        <v>1</v>
      </c>
      <c r="O5231" s="19">
        <v>5350</v>
      </c>
      <c r="P5231" s="229">
        <v>45632.099363425928</v>
      </c>
      <c r="Q5231" s="19">
        <v>5.35</v>
      </c>
      <c r="R5231" s="19" t="s">
        <v>52</v>
      </c>
      <c r="S5231" s="62" t="s">
        <v>235</v>
      </c>
    </row>
    <row r="5232" spans="1:19" x14ac:dyDescent="0.25">
      <c r="A5232" s="62" t="s">
        <v>235</v>
      </c>
      <c r="B5232" s="19">
        <v>34775534</v>
      </c>
      <c r="C5232" s="19" t="s">
        <v>7591</v>
      </c>
      <c r="D5232" s="19">
        <v>377300</v>
      </c>
      <c r="E5232" s="19">
        <v>4595714</v>
      </c>
      <c r="F5232" s="19">
        <v>3</v>
      </c>
      <c r="G5232" s="36">
        <v>45632</v>
      </c>
      <c r="H5232" s="19">
        <v>0</v>
      </c>
      <c r="I5232" s="19">
        <v>1</v>
      </c>
      <c r="J5232" s="19">
        <v>0</v>
      </c>
      <c r="L5232" s="19">
        <v>1</v>
      </c>
      <c r="O5232" s="19">
        <v>1894950</v>
      </c>
      <c r="P5232" s="229">
        <v>45632.121296296296</v>
      </c>
      <c r="Q5232" s="19">
        <v>1894.95</v>
      </c>
      <c r="R5232" s="19" t="s">
        <v>52</v>
      </c>
      <c r="S5232" s="62" t="s">
        <v>235</v>
      </c>
    </row>
    <row r="5233" spans="1:19" x14ac:dyDescent="0.25">
      <c r="A5233" s="62" t="s">
        <v>235</v>
      </c>
      <c r="B5233" s="19">
        <v>34775534</v>
      </c>
      <c r="C5233" s="19" t="s">
        <v>7591</v>
      </c>
      <c r="D5233" s="19">
        <v>377300</v>
      </c>
      <c r="E5233" s="19">
        <v>4595714</v>
      </c>
      <c r="F5233" s="19">
        <v>4</v>
      </c>
      <c r="G5233" s="36">
        <v>45632</v>
      </c>
      <c r="H5233" s="19">
        <v>0</v>
      </c>
      <c r="I5233" s="19">
        <v>0</v>
      </c>
      <c r="J5233" s="19">
        <v>-3</v>
      </c>
      <c r="K5233" s="19" t="s">
        <v>185</v>
      </c>
      <c r="L5233" s="19">
        <v>1</v>
      </c>
      <c r="O5233" s="19">
        <v>9200</v>
      </c>
      <c r="P5233" s="229">
        <v>45632.121400462966</v>
      </c>
      <c r="Q5233" s="19">
        <v>9.1999999999999993</v>
      </c>
      <c r="R5233" s="19" t="s">
        <v>52</v>
      </c>
      <c r="S5233" s="62" t="s">
        <v>235</v>
      </c>
    </row>
    <row r="5234" spans="1:19" x14ac:dyDescent="0.25">
      <c r="A5234" s="62" t="s">
        <v>235</v>
      </c>
      <c r="B5234" s="19">
        <v>34775534</v>
      </c>
      <c r="C5234" s="19" t="s">
        <v>7591</v>
      </c>
      <c r="D5234" s="19">
        <v>377300</v>
      </c>
      <c r="E5234" s="19">
        <v>4595714</v>
      </c>
      <c r="F5234" s="19">
        <v>5</v>
      </c>
      <c r="G5234" s="36">
        <v>45632</v>
      </c>
      <c r="H5234" s="19">
        <v>1</v>
      </c>
      <c r="I5234" s="19">
        <v>0</v>
      </c>
      <c r="J5234" s="19">
        <v>0</v>
      </c>
      <c r="L5234" s="19">
        <v>1</v>
      </c>
      <c r="M5234" s="19">
        <v>4010454</v>
      </c>
      <c r="N5234" s="19" t="s">
        <v>218</v>
      </c>
      <c r="O5234" s="19">
        <v>23410</v>
      </c>
      <c r="P5234" s="229">
        <v>45632.121678240743</v>
      </c>
      <c r="Q5234" s="19">
        <v>23.41</v>
      </c>
      <c r="R5234" s="19" t="s">
        <v>52</v>
      </c>
      <c r="S5234" s="62" t="s">
        <v>235</v>
      </c>
    </row>
    <row r="5235" spans="1:19" x14ac:dyDescent="0.25">
      <c r="A5235" s="62" t="s">
        <v>235</v>
      </c>
      <c r="B5235" s="19">
        <v>34775534</v>
      </c>
      <c r="C5235" s="19" t="s">
        <v>7591</v>
      </c>
      <c r="D5235" s="19">
        <v>377300</v>
      </c>
      <c r="E5235" s="19">
        <v>4595714</v>
      </c>
      <c r="F5235" s="19">
        <v>6</v>
      </c>
      <c r="G5235" s="36">
        <v>45632</v>
      </c>
      <c r="H5235" s="19">
        <v>0</v>
      </c>
      <c r="I5235" s="19">
        <v>0</v>
      </c>
      <c r="J5235" s="19">
        <v>-7</v>
      </c>
      <c r="K5235" s="19" t="s">
        <v>187</v>
      </c>
      <c r="L5235" s="19">
        <v>1</v>
      </c>
      <c r="O5235" s="19">
        <v>190</v>
      </c>
      <c r="P5235" s="229">
        <v>45632.121678240743</v>
      </c>
      <c r="Q5235" s="19">
        <v>0.19</v>
      </c>
      <c r="R5235" s="19" t="s">
        <v>52</v>
      </c>
      <c r="S5235" s="62" t="s">
        <v>235</v>
      </c>
    </row>
    <row r="5236" spans="1:19" x14ac:dyDescent="0.25">
      <c r="A5236" s="62" t="s">
        <v>235</v>
      </c>
      <c r="B5236" s="19">
        <v>34775534</v>
      </c>
      <c r="C5236" s="19" t="s">
        <v>7591</v>
      </c>
      <c r="D5236" s="19">
        <v>377300</v>
      </c>
      <c r="E5236" s="19">
        <v>4595714</v>
      </c>
      <c r="F5236" s="19">
        <v>7</v>
      </c>
      <c r="G5236" s="36">
        <v>45632</v>
      </c>
      <c r="H5236" s="19">
        <v>2</v>
      </c>
      <c r="I5236" s="19">
        <v>0</v>
      </c>
      <c r="J5236" s="19">
        <v>0</v>
      </c>
      <c r="L5236" s="19">
        <v>1</v>
      </c>
      <c r="M5236" s="19">
        <v>4010454</v>
      </c>
      <c r="N5236" s="19" t="s">
        <v>218</v>
      </c>
      <c r="O5236" s="19">
        <v>2580</v>
      </c>
      <c r="P5236" s="229">
        <v>45632.121712962966</v>
      </c>
      <c r="Q5236" s="19">
        <v>2.58</v>
      </c>
      <c r="R5236" s="19" t="s">
        <v>52</v>
      </c>
      <c r="S5236" s="62" t="s">
        <v>235</v>
      </c>
    </row>
    <row r="5237" spans="1:19" x14ac:dyDescent="0.25">
      <c r="A5237" s="62" t="s">
        <v>235</v>
      </c>
      <c r="B5237" s="19">
        <v>34775534</v>
      </c>
      <c r="C5237" s="19" t="s">
        <v>7591</v>
      </c>
      <c r="D5237" s="19">
        <v>377300</v>
      </c>
      <c r="E5237" s="19">
        <v>4595714</v>
      </c>
      <c r="F5237" s="19">
        <v>8</v>
      </c>
      <c r="G5237" s="36">
        <v>45632</v>
      </c>
      <c r="H5237" s="19">
        <v>0</v>
      </c>
      <c r="I5237" s="19">
        <v>0</v>
      </c>
      <c r="J5237" s="19">
        <v>1938</v>
      </c>
      <c r="K5237" s="19" t="s">
        <v>163</v>
      </c>
      <c r="L5237" s="19">
        <v>1</v>
      </c>
      <c r="M5237" s="19">
        <v>4010454</v>
      </c>
      <c r="N5237" s="19" t="s">
        <v>218</v>
      </c>
      <c r="O5237" s="19">
        <v>3820</v>
      </c>
      <c r="P5237" s="229">
        <v>45632.121747685182</v>
      </c>
      <c r="Q5237" s="19">
        <v>3.82</v>
      </c>
      <c r="R5237" s="19" t="s">
        <v>52</v>
      </c>
      <c r="S5237" s="62" t="s">
        <v>235</v>
      </c>
    </row>
    <row r="5238" spans="1:19" x14ac:dyDescent="0.25">
      <c r="A5238" s="62" t="s">
        <v>235</v>
      </c>
      <c r="B5238" s="19">
        <v>34775534</v>
      </c>
      <c r="C5238" s="19" t="s">
        <v>7591</v>
      </c>
      <c r="D5238" s="19">
        <v>377300</v>
      </c>
      <c r="E5238" s="19">
        <v>4595714</v>
      </c>
      <c r="F5238" s="19">
        <v>9</v>
      </c>
      <c r="G5238" s="36">
        <v>45632</v>
      </c>
      <c r="H5238" s="19">
        <v>0</v>
      </c>
      <c r="I5238" s="19">
        <v>1</v>
      </c>
      <c r="J5238" s="19">
        <v>0</v>
      </c>
      <c r="L5238" s="19">
        <v>1</v>
      </c>
      <c r="O5238" s="19">
        <v>239986</v>
      </c>
      <c r="P5238" s="229">
        <v>45632.124525462961</v>
      </c>
      <c r="Q5238" s="19">
        <v>239.98599999999999</v>
      </c>
      <c r="R5238" s="19" t="s">
        <v>52</v>
      </c>
      <c r="S5238" s="62" t="s">
        <v>235</v>
      </c>
    </row>
    <row r="5239" spans="1:19" x14ac:dyDescent="0.25">
      <c r="A5239" s="62" t="s">
        <v>235</v>
      </c>
      <c r="B5239" s="19">
        <v>34775534</v>
      </c>
      <c r="C5239" s="19" t="s">
        <v>7591</v>
      </c>
      <c r="D5239" s="19">
        <v>377300</v>
      </c>
      <c r="E5239" s="19">
        <v>4595714</v>
      </c>
      <c r="F5239" s="19">
        <v>10</v>
      </c>
      <c r="G5239" s="36">
        <v>45632</v>
      </c>
      <c r="H5239" s="19">
        <v>0</v>
      </c>
      <c r="I5239" s="19">
        <v>0</v>
      </c>
      <c r="J5239" s="19">
        <v>-3</v>
      </c>
      <c r="K5239" s="19" t="s">
        <v>185</v>
      </c>
      <c r="L5239" s="19">
        <v>1</v>
      </c>
      <c r="O5239" s="19">
        <v>11707</v>
      </c>
      <c r="P5239" s="229">
        <v>45632.124664351853</v>
      </c>
      <c r="Q5239" s="19">
        <v>11.707000000000001</v>
      </c>
      <c r="R5239" s="19" t="s">
        <v>52</v>
      </c>
      <c r="S5239" s="62" t="s">
        <v>235</v>
      </c>
    </row>
    <row r="5240" spans="1:19" x14ac:dyDescent="0.25">
      <c r="A5240" s="62" t="s">
        <v>235</v>
      </c>
      <c r="B5240" s="19">
        <v>34775534</v>
      </c>
      <c r="C5240" s="19" t="s">
        <v>7591</v>
      </c>
      <c r="D5240" s="19">
        <v>377300</v>
      </c>
      <c r="E5240" s="19">
        <v>4595714</v>
      </c>
      <c r="F5240" s="19">
        <v>11</v>
      </c>
      <c r="G5240" s="36">
        <v>45632</v>
      </c>
      <c r="H5240" s="19">
        <v>1</v>
      </c>
      <c r="I5240" s="19">
        <v>0</v>
      </c>
      <c r="J5240" s="19">
        <v>0</v>
      </c>
      <c r="L5240" s="19">
        <v>1</v>
      </c>
      <c r="M5240" s="19">
        <v>4010454</v>
      </c>
      <c r="N5240" s="19" t="s">
        <v>218</v>
      </c>
      <c r="O5240" s="19">
        <v>52130</v>
      </c>
      <c r="P5240" s="229">
        <v>45632.1252662037</v>
      </c>
      <c r="Q5240" s="19">
        <v>52.13</v>
      </c>
      <c r="R5240" s="19" t="s">
        <v>52</v>
      </c>
      <c r="S5240" s="62" t="s">
        <v>235</v>
      </c>
    </row>
    <row r="5241" spans="1:19" x14ac:dyDescent="0.25">
      <c r="A5241" s="62" t="s">
        <v>235</v>
      </c>
      <c r="B5241" s="19">
        <v>34775534</v>
      </c>
      <c r="C5241" s="19" t="s">
        <v>7591</v>
      </c>
      <c r="D5241" s="19">
        <v>377300</v>
      </c>
      <c r="E5241" s="19">
        <v>4595714</v>
      </c>
      <c r="F5241" s="19">
        <v>12</v>
      </c>
      <c r="G5241" s="36">
        <v>45632</v>
      </c>
      <c r="H5241" s="19">
        <v>0</v>
      </c>
      <c r="I5241" s="19">
        <v>0</v>
      </c>
      <c r="J5241" s="19">
        <v>-7</v>
      </c>
      <c r="K5241" s="19" t="s">
        <v>187</v>
      </c>
      <c r="L5241" s="19">
        <v>1</v>
      </c>
      <c r="O5241" s="19">
        <v>177</v>
      </c>
      <c r="P5241" s="229">
        <v>45632.1252662037</v>
      </c>
      <c r="Q5241" s="19">
        <v>0.17699999999999999</v>
      </c>
      <c r="R5241" s="19" t="s">
        <v>52</v>
      </c>
      <c r="S5241" s="62" t="s">
        <v>235</v>
      </c>
    </row>
    <row r="5242" spans="1:19" x14ac:dyDescent="0.25">
      <c r="A5242" s="62" t="s">
        <v>235</v>
      </c>
      <c r="B5242" s="19">
        <v>34775534</v>
      </c>
      <c r="C5242" s="19" t="s">
        <v>7591</v>
      </c>
      <c r="D5242" s="19">
        <v>377300</v>
      </c>
      <c r="E5242" s="19">
        <v>4595714</v>
      </c>
      <c r="F5242" s="19">
        <v>13</v>
      </c>
      <c r="G5242" s="36">
        <v>45632</v>
      </c>
      <c r="H5242" s="19">
        <v>2</v>
      </c>
      <c r="I5242" s="19">
        <v>0</v>
      </c>
      <c r="J5242" s="19">
        <v>0</v>
      </c>
      <c r="L5242" s="19">
        <v>1</v>
      </c>
      <c r="M5242" s="19">
        <v>4010454</v>
      </c>
      <c r="N5242" s="19" t="s">
        <v>218</v>
      </c>
      <c r="O5242" s="19">
        <v>3600</v>
      </c>
      <c r="P5242" s="229">
        <v>45632.1253125</v>
      </c>
      <c r="Q5242" s="19">
        <v>3.6</v>
      </c>
      <c r="R5242" s="19" t="s">
        <v>52</v>
      </c>
      <c r="S5242" s="62" t="s">
        <v>235</v>
      </c>
    </row>
    <row r="5243" spans="1:19" x14ac:dyDescent="0.25">
      <c r="A5243" s="62" t="s">
        <v>235</v>
      </c>
      <c r="B5243" s="19">
        <v>34775534</v>
      </c>
      <c r="C5243" s="19" t="s">
        <v>7591</v>
      </c>
      <c r="D5243" s="19">
        <v>377300</v>
      </c>
      <c r="E5243" s="19">
        <v>4595714</v>
      </c>
      <c r="F5243" s="19">
        <v>14</v>
      </c>
      <c r="G5243" s="36">
        <v>45632</v>
      </c>
      <c r="H5243" s="19">
        <v>0</v>
      </c>
      <c r="I5243" s="19">
        <v>0</v>
      </c>
      <c r="J5243" s="19">
        <v>1938</v>
      </c>
      <c r="K5243" s="19" t="s">
        <v>163</v>
      </c>
      <c r="L5243" s="19">
        <v>1</v>
      </c>
      <c r="M5243" s="19">
        <v>4010454</v>
      </c>
      <c r="N5243" s="19" t="s">
        <v>218</v>
      </c>
      <c r="O5243" s="19">
        <v>4253</v>
      </c>
      <c r="P5243" s="229">
        <v>45632.125358796293</v>
      </c>
      <c r="Q5243" s="19">
        <v>4.2530000000000001</v>
      </c>
      <c r="R5243" s="19" t="s">
        <v>52</v>
      </c>
      <c r="S5243" s="62" t="s">
        <v>235</v>
      </c>
    </row>
    <row r="5244" spans="1:19" x14ac:dyDescent="0.25">
      <c r="A5244" s="62" t="s">
        <v>235</v>
      </c>
      <c r="B5244" s="19">
        <v>34775534</v>
      </c>
      <c r="C5244" s="19" t="s">
        <v>7591</v>
      </c>
      <c r="D5244" s="19">
        <v>377300</v>
      </c>
      <c r="E5244" s="19">
        <v>4595714</v>
      </c>
      <c r="F5244" s="19">
        <v>15</v>
      </c>
      <c r="G5244" s="36">
        <v>45632</v>
      </c>
      <c r="H5244" s="19">
        <v>0</v>
      </c>
      <c r="I5244" s="19">
        <v>1</v>
      </c>
      <c r="J5244" s="19">
        <v>0</v>
      </c>
      <c r="L5244" s="19">
        <v>1</v>
      </c>
      <c r="O5244" s="19">
        <v>832053</v>
      </c>
      <c r="P5244" s="229">
        <v>45632.134988425925</v>
      </c>
      <c r="Q5244" s="19">
        <v>832.053</v>
      </c>
      <c r="R5244" s="19" t="s">
        <v>52</v>
      </c>
      <c r="S5244" s="62" t="s">
        <v>235</v>
      </c>
    </row>
    <row r="5245" spans="1:19" x14ac:dyDescent="0.25">
      <c r="A5245" s="62" t="s">
        <v>235</v>
      </c>
      <c r="B5245" s="19">
        <v>34775534</v>
      </c>
      <c r="C5245" s="19" t="s">
        <v>7591</v>
      </c>
      <c r="D5245" s="19">
        <v>377300</v>
      </c>
      <c r="E5245" s="19">
        <v>4595714</v>
      </c>
      <c r="F5245" s="19">
        <v>16</v>
      </c>
      <c r="G5245" s="36">
        <v>45632</v>
      </c>
      <c r="H5245" s="19">
        <v>0</v>
      </c>
      <c r="I5245" s="19">
        <v>0</v>
      </c>
      <c r="J5245" s="19">
        <v>1937</v>
      </c>
      <c r="K5245" s="19" t="s">
        <v>169</v>
      </c>
      <c r="L5245" s="19">
        <v>1</v>
      </c>
      <c r="O5245" s="19">
        <v>847394</v>
      </c>
      <c r="P5245" s="229">
        <v>45632.144803240742</v>
      </c>
      <c r="Q5245" s="19">
        <v>847.39400000000001</v>
      </c>
      <c r="R5245" s="19" t="s">
        <v>52</v>
      </c>
      <c r="S5245" s="62" t="s">
        <v>235</v>
      </c>
    </row>
    <row r="5246" spans="1:19" x14ac:dyDescent="0.25">
      <c r="A5246" s="62" t="s">
        <v>235</v>
      </c>
      <c r="B5246" s="19">
        <v>34775534</v>
      </c>
      <c r="C5246" s="19" t="s">
        <v>7591</v>
      </c>
      <c r="D5246" s="19">
        <v>377300</v>
      </c>
      <c r="E5246" s="19">
        <v>4595714</v>
      </c>
      <c r="F5246" s="19">
        <v>17</v>
      </c>
      <c r="G5246" s="36">
        <v>45632</v>
      </c>
      <c r="H5246" s="19">
        <v>0</v>
      </c>
      <c r="I5246" s="19">
        <v>1</v>
      </c>
      <c r="J5246" s="19">
        <v>0</v>
      </c>
      <c r="L5246" s="19">
        <v>1</v>
      </c>
      <c r="O5246" s="19">
        <v>587223</v>
      </c>
      <c r="P5246" s="229">
        <v>45632.151597222219</v>
      </c>
      <c r="Q5246" s="19">
        <v>587.22299999999996</v>
      </c>
      <c r="R5246" s="19" t="s">
        <v>52</v>
      </c>
      <c r="S5246" s="62" t="s">
        <v>235</v>
      </c>
    </row>
    <row r="5247" spans="1:19" x14ac:dyDescent="0.25">
      <c r="A5247" s="62" t="s">
        <v>235</v>
      </c>
      <c r="B5247" s="19">
        <v>34775534</v>
      </c>
      <c r="C5247" s="19" t="s">
        <v>7591</v>
      </c>
      <c r="D5247" s="19">
        <v>377300</v>
      </c>
      <c r="E5247" s="19">
        <v>4595714</v>
      </c>
      <c r="F5247" s="19">
        <v>18</v>
      </c>
      <c r="G5247" s="36">
        <v>45632</v>
      </c>
      <c r="H5247" s="19">
        <v>1</v>
      </c>
      <c r="I5247" s="19">
        <v>0</v>
      </c>
      <c r="J5247" s="19">
        <v>0</v>
      </c>
      <c r="L5247" s="19">
        <v>1</v>
      </c>
      <c r="M5247" s="19">
        <v>431936</v>
      </c>
      <c r="N5247" s="19" t="s">
        <v>223</v>
      </c>
      <c r="O5247" s="19">
        <v>4637683</v>
      </c>
      <c r="P5247" s="229">
        <v>45632.205277777779</v>
      </c>
      <c r="Q5247" s="19">
        <v>4637.683</v>
      </c>
      <c r="R5247" s="19" t="s">
        <v>52</v>
      </c>
      <c r="S5247" s="62" t="s">
        <v>235</v>
      </c>
    </row>
    <row r="5248" spans="1:19" x14ac:dyDescent="0.25">
      <c r="A5248" s="62" t="s">
        <v>235</v>
      </c>
      <c r="B5248" s="19">
        <v>34775534</v>
      </c>
      <c r="C5248" s="19" t="s">
        <v>7591</v>
      </c>
      <c r="D5248" s="19">
        <v>377300</v>
      </c>
      <c r="E5248" s="19">
        <v>4595714</v>
      </c>
      <c r="F5248" s="19">
        <v>19</v>
      </c>
      <c r="G5248" s="36">
        <v>45632</v>
      </c>
      <c r="H5248" s="19">
        <v>0</v>
      </c>
      <c r="I5248" s="19">
        <v>0</v>
      </c>
      <c r="J5248" s="19">
        <v>1938</v>
      </c>
      <c r="K5248" s="19" t="s">
        <v>163</v>
      </c>
      <c r="L5248" s="19">
        <v>1</v>
      </c>
      <c r="M5248" s="19">
        <v>431936</v>
      </c>
      <c r="N5248" s="19" t="s">
        <v>223</v>
      </c>
      <c r="O5248" s="19">
        <v>3514</v>
      </c>
      <c r="P5248" s="229">
        <v>45632.205312500002</v>
      </c>
      <c r="Q5248" s="19">
        <v>3.5139999999999998</v>
      </c>
      <c r="R5248" s="19" t="s">
        <v>52</v>
      </c>
      <c r="S5248" s="62" t="s">
        <v>235</v>
      </c>
    </row>
    <row r="5249" spans="1:19" x14ac:dyDescent="0.25">
      <c r="A5249" s="62" t="s">
        <v>235</v>
      </c>
      <c r="B5249" s="19">
        <v>34775534</v>
      </c>
      <c r="C5249" s="19" t="s">
        <v>7591</v>
      </c>
      <c r="D5249" s="19">
        <v>377300</v>
      </c>
      <c r="E5249" s="19">
        <v>4595714</v>
      </c>
      <c r="F5249" s="19">
        <v>20</v>
      </c>
      <c r="G5249" s="36">
        <v>45632</v>
      </c>
      <c r="H5249" s="19">
        <v>0</v>
      </c>
      <c r="I5249" s="19">
        <v>1</v>
      </c>
      <c r="J5249" s="19">
        <v>0</v>
      </c>
      <c r="L5249" s="19">
        <v>1</v>
      </c>
      <c r="O5249" s="19">
        <v>50986</v>
      </c>
      <c r="P5249" s="229">
        <v>45632.20590277778</v>
      </c>
      <c r="Q5249" s="19">
        <v>50.985999999999997</v>
      </c>
      <c r="R5249" s="19" t="s">
        <v>52</v>
      </c>
      <c r="S5249" s="62" t="s">
        <v>235</v>
      </c>
    </row>
    <row r="5250" spans="1:19" x14ac:dyDescent="0.25">
      <c r="A5250" s="62" t="s">
        <v>235</v>
      </c>
      <c r="B5250" s="19">
        <v>34775534</v>
      </c>
      <c r="C5250" s="19" t="s">
        <v>7591</v>
      </c>
      <c r="D5250" s="19">
        <v>377300</v>
      </c>
      <c r="E5250" s="19">
        <v>4595714</v>
      </c>
      <c r="F5250" s="19">
        <v>21</v>
      </c>
      <c r="G5250" s="36">
        <v>45632</v>
      </c>
      <c r="H5250" s="19">
        <v>1</v>
      </c>
      <c r="I5250" s="19">
        <v>0</v>
      </c>
      <c r="J5250" s="19">
        <v>0</v>
      </c>
      <c r="L5250" s="19">
        <v>1</v>
      </c>
      <c r="M5250" s="19">
        <v>431936</v>
      </c>
      <c r="N5250" s="19" t="s">
        <v>223</v>
      </c>
      <c r="O5250" s="19">
        <v>281594</v>
      </c>
      <c r="P5250" s="229">
        <v>45632.209166666667</v>
      </c>
      <c r="Q5250" s="19">
        <v>281.59399999999999</v>
      </c>
      <c r="R5250" s="19" t="s">
        <v>52</v>
      </c>
      <c r="S5250" s="62" t="s">
        <v>235</v>
      </c>
    </row>
    <row r="5251" spans="1:19" x14ac:dyDescent="0.25">
      <c r="A5251" s="62" t="s">
        <v>235</v>
      </c>
      <c r="B5251" s="19">
        <v>34775534</v>
      </c>
      <c r="C5251" s="19" t="s">
        <v>7591</v>
      </c>
      <c r="D5251" s="19">
        <v>377300</v>
      </c>
      <c r="E5251" s="19">
        <v>4595714</v>
      </c>
      <c r="F5251" s="19">
        <v>22</v>
      </c>
      <c r="G5251" s="36">
        <v>45632</v>
      </c>
      <c r="H5251" s="19">
        <v>0</v>
      </c>
      <c r="I5251" s="19">
        <v>0</v>
      </c>
      <c r="J5251" s="19">
        <v>1938</v>
      </c>
      <c r="K5251" s="19" t="s">
        <v>163</v>
      </c>
      <c r="L5251" s="19">
        <v>1</v>
      </c>
      <c r="M5251" s="19">
        <v>431936</v>
      </c>
      <c r="N5251" s="19" t="s">
        <v>223</v>
      </c>
      <c r="O5251" s="19">
        <v>22946</v>
      </c>
      <c r="P5251" s="229">
        <v>45632.209432870368</v>
      </c>
      <c r="Q5251" s="19">
        <v>22.946000000000002</v>
      </c>
      <c r="R5251" s="19" t="s">
        <v>52</v>
      </c>
      <c r="S5251" s="62" t="s">
        <v>235</v>
      </c>
    </row>
    <row r="5252" spans="1:19" x14ac:dyDescent="0.25">
      <c r="A5252" s="62" t="s">
        <v>235</v>
      </c>
      <c r="B5252" s="19">
        <v>34775534</v>
      </c>
      <c r="C5252" s="19" t="s">
        <v>7591</v>
      </c>
      <c r="D5252" s="19">
        <v>377300</v>
      </c>
      <c r="E5252" s="19">
        <v>4595714</v>
      </c>
      <c r="F5252" s="19">
        <v>23</v>
      </c>
      <c r="G5252" s="36">
        <v>45632</v>
      </c>
      <c r="H5252" s="19">
        <v>0</v>
      </c>
      <c r="I5252" s="19">
        <v>1</v>
      </c>
      <c r="J5252" s="19">
        <v>0</v>
      </c>
      <c r="L5252" s="19">
        <v>1</v>
      </c>
      <c r="O5252" s="19">
        <v>988394</v>
      </c>
      <c r="P5252" s="229">
        <v>45632.220868055556</v>
      </c>
      <c r="Q5252" s="19">
        <v>988.39400000000001</v>
      </c>
      <c r="R5252" s="19" t="s">
        <v>52</v>
      </c>
      <c r="S5252" s="62" t="s">
        <v>235</v>
      </c>
    </row>
    <row r="5253" spans="1:19" x14ac:dyDescent="0.25">
      <c r="A5253" s="62" t="s">
        <v>235</v>
      </c>
      <c r="B5253" s="19">
        <v>34775534</v>
      </c>
      <c r="C5253" s="19" t="s">
        <v>7591</v>
      </c>
      <c r="D5253" s="19">
        <v>377300</v>
      </c>
      <c r="E5253" s="19">
        <v>4595714</v>
      </c>
      <c r="F5253" s="19">
        <v>24</v>
      </c>
      <c r="G5253" s="36">
        <v>45632</v>
      </c>
      <c r="H5253" s="19">
        <v>0</v>
      </c>
      <c r="I5253" s="19">
        <v>0</v>
      </c>
      <c r="J5253" s="19">
        <v>-3</v>
      </c>
      <c r="K5253" s="19" t="s">
        <v>185</v>
      </c>
      <c r="L5253" s="19">
        <v>1</v>
      </c>
      <c r="O5253" s="19">
        <v>6493</v>
      </c>
      <c r="P5253" s="229">
        <v>45632.220949074072</v>
      </c>
      <c r="Q5253" s="19">
        <v>6.4930000000000003</v>
      </c>
      <c r="R5253" s="19" t="s">
        <v>52</v>
      </c>
      <c r="S5253" s="62" t="s">
        <v>235</v>
      </c>
    </row>
    <row r="5254" spans="1:19" x14ac:dyDescent="0.25">
      <c r="A5254" s="62" t="s">
        <v>235</v>
      </c>
      <c r="B5254" s="19">
        <v>34775534</v>
      </c>
      <c r="C5254" s="19" t="s">
        <v>7591</v>
      </c>
      <c r="D5254" s="19">
        <v>377300</v>
      </c>
      <c r="E5254" s="19">
        <v>4595714</v>
      </c>
      <c r="F5254" s="19">
        <v>25</v>
      </c>
      <c r="G5254" s="36">
        <v>45632</v>
      </c>
      <c r="H5254" s="19">
        <v>1</v>
      </c>
      <c r="I5254" s="19">
        <v>0</v>
      </c>
      <c r="J5254" s="19">
        <v>0</v>
      </c>
      <c r="L5254" s="19">
        <v>1</v>
      </c>
      <c r="M5254" s="19">
        <v>4010454</v>
      </c>
      <c r="N5254" s="19" t="s">
        <v>218</v>
      </c>
      <c r="O5254" s="19">
        <v>272617</v>
      </c>
      <c r="P5254" s="229">
        <v>45632.224097222221</v>
      </c>
      <c r="Q5254" s="19">
        <v>272.61700000000002</v>
      </c>
      <c r="R5254" s="19" t="s">
        <v>52</v>
      </c>
      <c r="S5254" s="62" t="s">
        <v>235</v>
      </c>
    </row>
    <row r="5255" spans="1:19" x14ac:dyDescent="0.25">
      <c r="A5255" s="62" t="s">
        <v>235</v>
      </c>
      <c r="B5255" s="19">
        <v>34775534</v>
      </c>
      <c r="C5255" s="19" t="s">
        <v>7591</v>
      </c>
      <c r="D5255" s="19">
        <v>377300</v>
      </c>
      <c r="E5255" s="19">
        <v>4595714</v>
      </c>
      <c r="F5255" s="19">
        <v>26</v>
      </c>
      <c r="G5255" s="36">
        <v>45632</v>
      </c>
      <c r="H5255" s="19">
        <v>0</v>
      </c>
      <c r="I5255" s="19">
        <v>0</v>
      </c>
      <c r="J5255" s="19">
        <v>1938</v>
      </c>
      <c r="K5255" s="19" t="s">
        <v>163</v>
      </c>
      <c r="L5255" s="19">
        <v>1</v>
      </c>
      <c r="M5255" s="19">
        <v>4010454</v>
      </c>
      <c r="N5255" s="19" t="s">
        <v>218</v>
      </c>
      <c r="O5255" s="19">
        <v>3126</v>
      </c>
      <c r="P5255" s="229">
        <v>45632.224131944444</v>
      </c>
      <c r="Q5255" s="19">
        <v>3.1259999999999999</v>
      </c>
      <c r="R5255" s="19" t="s">
        <v>52</v>
      </c>
      <c r="S5255" s="62" t="s">
        <v>235</v>
      </c>
    </row>
    <row r="5256" spans="1:19" x14ac:dyDescent="0.25">
      <c r="A5256" s="62" t="s">
        <v>235</v>
      </c>
      <c r="B5256" s="19">
        <v>34775534</v>
      </c>
      <c r="C5256" s="19" t="s">
        <v>7591</v>
      </c>
      <c r="D5256" s="19">
        <v>377300</v>
      </c>
      <c r="E5256" s="19">
        <v>4595714</v>
      </c>
      <c r="F5256" s="19">
        <v>27</v>
      </c>
      <c r="G5256" s="36">
        <v>45632</v>
      </c>
      <c r="H5256" s="19">
        <v>0</v>
      </c>
      <c r="I5256" s="19">
        <v>1</v>
      </c>
      <c r="J5256" s="19">
        <v>0</v>
      </c>
      <c r="L5256" s="19">
        <v>1</v>
      </c>
      <c r="O5256" s="19">
        <v>181184</v>
      </c>
      <c r="P5256" s="229">
        <v>45632.226226851853</v>
      </c>
      <c r="Q5256" s="19">
        <v>181.184</v>
      </c>
      <c r="R5256" s="19" t="s">
        <v>52</v>
      </c>
      <c r="S5256" s="62" t="s">
        <v>235</v>
      </c>
    </row>
    <row r="5257" spans="1:19" x14ac:dyDescent="0.25">
      <c r="A5257" s="62" t="s">
        <v>235</v>
      </c>
      <c r="B5257" s="19">
        <v>34775534</v>
      </c>
      <c r="C5257" s="19" t="s">
        <v>7591</v>
      </c>
      <c r="D5257" s="19">
        <v>377300</v>
      </c>
      <c r="E5257" s="19">
        <v>4595714</v>
      </c>
      <c r="F5257" s="19">
        <v>28</v>
      </c>
      <c r="G5257" s="36">
        <v>45632</v>
      </c>
      <c r="H5257" s="19">
        <v>1</v>
      </c>
      <c r="I5257" s="19">
        <v>0</v>
      </c>
      <c r="J5257" s="19">
        <v>0</v>
      </c>
      <c r="L5257" s="19">
        <v>1</v>
      </c>
      <c r="M5257" s="19">
        <v>431936</v>
      </c>
      <c r="N5257" s="19" t="s">
        <v>223</v>
      </c>
      <c r="O5257" s="19">
        <v>3029293</v>
      </c>
      <c r="P5257" s="229">
        <v>45632.261296296296</v>
      </c>
      <c r="Q5257" s="19">
        <v>3029.2930000000001</v>
      </c>
      <c r="R5257" s="19" t="s">
        <v>52</v>
      </c>
      <c r="S5257" s="62" t="s">
        <v>235</v>
      </c>
    </row>
    <row r="5258" spans="1:19" x14ac:dyDescent="0.25">
      <c r="A5258" s="62" t="s">
        <v>235</v>
      </c>
      <c r="B5258" s="19">
        <v>34775534</v>
      </c>
      <c r="C5258" s="19" t="s">
        <v>7591</v>
      </c>
      <c r="D5258" s="19">
        <v>377300</v>
      </c>
      <c r="E5258" s="19">
        <v>4595714</v>
      </c>
      <c r="F5258" s="19">
        <v>29</v>
      </c>
      <c r="G5258" s="36">
        <v>45632</v>
      </c>
      <c r="H5258" s="19">
        <v>0</v>
      </c>
      <c r="I5258" s="19">
        <v>0</v>
      </c>
      <c r="J5258" s="19">
        <v>1938</v>
      </c>
      <c r="K5258" s="19" t="s">
        <v>163</v>
      </c>
      <c r="L5258" s="19">
        <v>1</v>
      </c>
      <c r="M5258" s="19">
        <v>431936</v>
      </c>
      <c r="N5258" s="19" t="s">
        <v>223</v>
      </c>
      <c r="O5258" s="19">
        <v>3597</v>
      </c>
      <c r="P5258" s="229">
        <v>45632.261331018519</v>
      </c>
      <c r="Q5258" s="19">
        <v>3.597</v>
      </c>
      <c r="R5258" s="19" t="s">
        <v>52</v>
      </c>
      <c r="S5258" s="62" t="s">
        <v>235</v>
      </c>
    </row>
    <row r="5259" spans="1:19" x14ac:dyDescent="0.25">
      <c r="A5259" s="62" t="s">
        <v>235</v>
      </c>
      <c r="B5259" s="19">
        <v>34775534</v>
      </c>
      <c r="C5259" s="19" t="s">
        <v>7591</v>
      </c>
      <c r="D5259" s="19">
        <v>377300</v>
      </c>
      <c r="E5259" s="19">
        <v>4595714</v>
      </c>
      <c r="F5259" s="19">
        <v>30</v>
      </c>
      <c r="G5259" s="36">
        <v>45632</v>
      </c>
      <c r="H5259" s="19">
        <v>0</v>
      </c>
      <c r="I5259" s="19">
        <v>1</v>
      </c>
      <c r="J5259" s="19">
        <v>0</v>
      </c>
      <c r="L5259" s="19">
        <v>1</v>
      </c>
      <c r="O5259" s="19">
        <v>14183</v>
      </c>
      <c r="P5259" s="229">
        <v>45632.261504629627</v>
      </c>
      <c r="Q5259" s="19">
        <v>14.183</v>
      </c>
      <c r="R5259" s="19" t="s">
        <v>52</v>
      </c>
      <c r="S5259" s="62" t="s">
        <v>235</v>
      </c>
    </row>
    <row r="5260" spans="1:19" x14ac:dyDescent="0.25">
      <c r="A5260" s="62" t="s">
        <v>235</v>
      </c>
      <c r="B5260" s="19">
        <v>34775534</v>
      </c>
      <c r="C5260" s="19" t="s">
        <v>7591</v>
      </c>
      <c r="D5260" s="19">
        <v>377300</v>
      </c>
      <c r="E5260" s="19">
        <v>4595714</v>
      </c>
      <c r="F5260" s="19">
        <v>31</v>
      </c>
      <c r="G5260" s="36">
        <v>45632</v>
      </c>
      <c r="H5260" s="19">
        <v>0</v>
      </c>
      <c r="I5260" s="19">
        <v>0</v>
      </c>
      <c r="J5260" s="19">
        <v>1933</v>
      </c>
      <c r="K5260" s="19" t="s">
        <v>167</v>
      </c>
      <c r="L5260" s="19">
        <v>1</v>
      </c>
      <c r="O5260" s="19">
        <v>1820923</v>
      </c>
      <c r="P5260" s="229">
        <v>45632.282569444447</v>
      </c>
      <c r="Q5260" s="19">
        <v>1820.923</v>
      </c>
      <c r="R5260" s="19" t="s">
        <v>52</v>
      </c>
      <c r="S5260" s="62" t="s">
        <v>235</v>
      </c>
    </row>
    <row r="5261" spans="1:19" x14ac:dyDescent="0.25">
      <c r="A5261" s="62" t="s">
        <v>235</v>
      </c>
      <c r="B5261" s="19">
        <v>34775534</v>
      </c>
      <c r="C5261" s="19" t="s">
        <v>7591</v>
      </c>
      <c r="D5261" s="19">
        <v>377300</v>
      </c>
      <c r="E5261" s="19">
        <v>4595714</v>
      </c>
      <c r="F5261" s="19">
        <v>32</v>
      </c>
      <c r="G5261" s="36">
        <v>45632</v>
      </c>
      <c r="H5261" s="19">
        <v>0</v>
      </c>
      <c r="I5261" s="19">
        <v>1</v>
      </c>
      <c r="J5261" s="19">
        <v>0</v>
      </c>
      <c r="L5261" s="19">
        <v>1</v>
      </c>
      <c r="O5261" s="19">
        <v>1430114</v>
      </c>
      <c r="P5261" s="229">
        <v>45632.299131944441</v>
      </c>
      <c r="Q5261" s="19">
        <v>1430.114</v>
      </c>
      <c r="R5261" s="19" t="s">
        <v>52</v>
      </c>
      <c r="S5261" s="62" t="s">
        <v>235</v>
      </c>
    </row>
    <row r="5262" spans="1:19" x14ac:dyDescent="0.25">
      <c r="A5262" s="62" t="s">
        <v>235</v>
      </c>
      <c r="B5262" s="19">
        <v>34775534</v>
      </c>
      <c r="C5262" s="19" t="s">
        <v>7591</v>
      </c>
      <c r="D5262" s="19">
        <v>377300</v>
      </c>
      <c r="E5262" s="19">
        <v>4595714</v>
      </c>
      <c r="F5262" s="19">
        <v>33</v>
      </c>
      <c r="G5262" s="36">
        <v>45632</v>
      </c>
      <c r="H5262" s="19">
        <v>0</v>
      </c>
      <c r="I5262" s="19">
        <v>0</v>
      </c>
      <c r="J5262" s="19">
        <v>-3</v>
      </c>
      <c r="K5262" s="19" t="s">
        <v>185</v>
      </c>
      <c r="L5262" s="19">
        <v>1</v>
      </c>
      <c r="O5262" s="19">
        <v>7880</v>
      </c>
      <c r="P5262" s="229">
        <v>45632.299212962964</v>
      </c>
      <c r="Q5262" s="19">
        <v>7.88</v>
      </c>
      <c r="R5262" s="19" t="s">
        <v>52</v>
      </c>
      <c r="S5262" s="62" t="s">
        <v>235</v>
      </c>
    </row>
    <row r="5263" spans="1:19" x14ac:dyDescent="0.25">
      <c r="A5263" s="62" t="s">
        <v>235</v>
      </c>
      <c r="B5263" s="19">
        <v>34775534</v>
      </c>
      <c r="C5263" s="19" t="s">
        <v>7591</v>
      </c>
      <c r="D5263" s="19">
        <v>377300</v>
      </c>
      <c r="E5263" s="19">
        <v>4595714</v>
      </c>
      <c r="F5263" s="19">
        <v>34</v>
      </c>
      <c r="G5263" s="36">
        <v>45632</v>
      </c>
      <c r="H5263" s="19">
        <v>1</v>
      </c>
      <c r="I5263" s="19">
        <v>0</v>
      </c>
      <c r="J5263" s="19">
        <v>0</v>
      </c>
      <c r="L5263" s="19">
        <v>1</v>
      </c>
      <c r="M5263" s="19">
        <v>4010454</v>
      </c>
      <c r="N5263" s="19" t="s">
        <v>218</v>
      </c>
      <c r="O5263" s="19">
        <v>43273</v>
      </c>
      <c r="P5263" s="229">
        <v>45632.299722222226</v>
      </c>
      <c r="Q5263" s="19">
        <v>43.273000000000003</v>
      </c>
      <c r="R5263" s="19" t="s">
        <v>52</v>
      </c>
      <c r="S5263" s="62" t="s">
        <v>235</v>
      </c>
    </row>
    <row r="5264" spans="1:19" x14ac:dyDescent="0.25">
      <c r="A5264" s="62" t="s">
        <v>235</v>
      </c>
      <c r="B5264" s="19">
        <v>34775534</v>
      </c>
      <c r="C5264" s="19" t="s">
        <v>7591</v>
      </c>
      <c r="D5264" s="19">
        <v>377300</v>
      </c>
      <c r="E5264" s="19">
        <v>4595714</v>
      </c>
      <c r="F5264" s="19">
        <v>35</v>
      </c>
      <c r="G5264" s="36">
        <v>45632</v>
      </c>
      <c r="H5264" s="19">
        <v>0</v>
      </c>
      <c r="I5264" s="19">
        <v>0</v>
      </c>
      <c r="J5264" s="19">
        <v>1938</v>
      </c>
      <c r="K5264" s="19" t="s">
        <v>163</v>
      </c>
      <c r="L5264" s="19">
        <v>1</v>
      </c>
      <c r="M5264" s="19">
        <v>4010454</v>
      </c>
      <c r="N5264" s="19" t="s">
        <v>218</v>
      </c>
      <c r="O5264" s="19">
        <v>2693</v>
      </c>
      <c r="P5264" s="229">
        <v>45632.299745370372</v>
      </c>
      <c r="Q5264" s="19">
        <v>2.6930000000000001</v>
      </c>
      <c r="R5264" s="19" t="s">
        <v>52</v>
      </c>
      <c r="S5264" s="62" t="s">
        <v>235</v>
      </c>
    </row>
    <row r="5265" spans="1:19" x14ac:dyDescent="0.25">
      <c r="A5265" s="62" t="s">
        <v>235</v>
      </c>
      <c r="B5265" s="19">
        <v>34775534</v>
      </c>
      <c r="C5265" s="19" t="s">
        <v>7591</v>
      </c>
      <c r="D5265" s="19">
        <v>377300</v>
      </c>
      <c r="E5265" s="19">
        <v>4595714</v>
      </c>
      <c r="F5265" s="19">
        <v>36</v>
      </c>
      <c r="G5265" s="36">
        <v>45632</v>
      </c>
      <c r="H5265" s="19">
        <v>0</v>
      </c>
      <c r="I5265" s="19">
        <v>1</v>
      </c>
      <c r="J5265" s="19">
        <v>0</v>
      </c>
      <c r="L5265" s="19">
        <v>1</v>
      </c>
      <c r="O5265" s="19">
        <v>2143427</v>
      </c>
      <c r="P5265" s="229">
        <v>45632.324560185189</v>
      </c>
      <c r="Q5265" s="19">
        <v>2143.4270000000001</v>
      </c>
      <c r="R5265" s="19" t="s">
        <v>52</v>
      </c>
      <c r="S5265" s="62" t="s">
        <v>235</v>
      </c>
    </row>
    <row r="5266" spans="1:19" x14ac:dyDescent="0.25">
      <c r="A5266" s="62" t="s">
        <v>235</v>
      </c>
      <c r="B5266" s="19">
        <v>34775534</v>
      </c>
      <c r="C5266" s="19" t="s">
        <v>7591</v>
      </c>
      <c r="D5266" s="19">
        <v>377300</v>
      </c>
      <c r="E5266" s="19">
        <v>4595714</v>
      </c>
      <c r="F5266" s="19">
        <v>37</v>
      </c>
      <c r="G5266" s="36">
        <v>45632</v>
      </c>
      <c r="H5266" s="19">
        <v>1</v>
      </c>
      <c r="I5266" s="19">
        <v>0</v>
      </c>
      <c r="J5266" s="19">
        <v>0</v>
      </c>
      <c r="L5266" s="19">
        <v>1</v>
      </c>
      <c r="M5266" s="19">
        <v>431936</v>
      </c>
      <c r="N5266" s="19" t="s">
        <v>223</v>
      </c>
      <c r="O5266" s="19">
        <v>2419287</v>
      </c>
      <c r="P5266" s="229">
        <v>45632.35255787037</v>
      </c>
      <c r="Q5266" s="19">
        <v>2419.2869999999998</v>
      </c>
      <c r="R5266" s="19" t="s">
        <v>52</v>
      </c>
      <c r="S5266" s="62" t="s">
        <v>235</v>
      </c>
    </row>
    <row r="5267" spans="1:19" x14ac:dyDescent="0.25">
      <c r="A5267" s="62" t="s">
        <v>235</v>
      </c>
      <c r="B5267" s="19">
        <v>34775534</v>
      </c>
      <c r="C5267" s="19" t="s">
        <v>7591</v>
      </c>
      <c r="D5267" s="19">
        <v>377300</v>
      </c>
      <c r="E5267" s="19">
        <v>4595714</v>
      </c>
      <c r="F5267" s="19">
        <v>38</v>
      </c>
      <c r="G5267" s="36">
        <v>45632</v>
      </c>
      <c r="H5267" s="19">
        <v>0</v>
      </c>
      <c r="I5267" s="19">
        <v>0</v>
      </c>
      <c r="J5267" s="19">
        <v>1938</v>
      </c>
      <c r="K5267" s="19" t="s">
        <v>163</v>
      </c>
      <c r="L5267" s="19">
        <v>1</v>
      </c>
      <c r="M5267" s="19">
        <v>431936</v>
      </c>
      <c r="N5267" s="19" t="s">
        <v>223</v>
      </c>
      <c r="O5267" s="19">
        <v>5170</v>
      </c>
      <c r="P5267" s="229">
        <v>45632.35261574074</v>
      </c>
      <c r="Q5267" s="19">
        <v>5.17</v>
      </c>
      <c r="R5267" s="19" t="s">
        <v>52</v>
      </c>
      <c r="S5267" s="62" t="s">
        <v>235</v>
      </c>
    </row>
    <row r="5268" spans="1:19" x14ac:dyDescent="0.25">
      <c r="A5268" s="62" t="s">
        <v>235</v>
      </c>
      <c r="B5268" s="19">
        <v>34775534</v>
      </c>
      <c r="C5268" s="19" t="s">
        <v>7591</v>
      </c>
      <c r="D5268" s="19">
        <v>377300</v>
      </c>
      <c r="E5268" s="19">
        <v>4595714</v>
      </c>
      <c r="F5268" s="19">
        <v>39</v>
      </c>
      <c r="G5268" s="36">
        <v>45632</v>
      </c>
      <c r="H5268" s="19">
        <v>0</v>
      </c>
      <c r="I5268" s="19">
        <v>1</v>
      </c>
      <c r="J5268" s="19">
        <v>0</v>
      </c>
      <c r="L5268" s="19">
        <v>1</v>
      </c>
      <c r="O5268" s="19">
        <v>2442606</v>
      </c>
      <c r="P5268" s="229">
        <v>45632.380891203706</v>
      </c>
      <c r="Q5268" s="19">
        <v>2442.6060000000002</v>
      </c>
      <c r="R5268" s="19" t="s">
        <v>52</v>
      </c>
      <c r="S5268" s="62" t="s">
        <v>235</v>
      </c>
    </row>
    <row r="5269" spans="1:19" x14ac:dyDescent="0.25">
      <c r="A5269" s="62" t="s">
        <v>235</v>
      </c>
      <c r="B5269" s="19">
        <v>34775534</v>
      </c>
      <c r="C5269" s="19" t="s">
        <v>7591</v>
      </c>
      <c r="D5269" s="19">
        <v>377300</v>
      </c>
      <c r="E5269" s="19">
        <v>4595714</v>
      </c>
      <c r="F5269" s="19">
        <v>40</v>
      </c>
      <c r="G5269" s="36">
        <v>45632</v>
      </c>
      <c r="H5269" s="19">
        <v>0</v>
      </c>
      <c r="I5269" s="19">
        <v>0</v>
      </c>
      <c r="J5269" s="19">
        <v>-3</v>
      </c>
      <c r="K5269" s="19" t="s">
        <v>185</v>
      </c>
      <c r="L5269" s="19">
        <v>1</v>
      </c>
      <c r="O5269" s="19">
        <v>8934</v>
      </c>
      <c r="P5269" s="229">
        <v>45632.380995370368</v>
      </c>
      <c r="Q5269" s="19">
        <v>8.9339999999999993</v>
      </c>
      <c r="R5269" s="19" t="s">
        <v>52</v>
      </c>
      <c r="S5269" s="62" t="s">
        <v>235</v>
      </c>
    </row>
    <row r="5270" spans="1:19" x14ac:dyDescent="0.25">
      <c r="A5270" s="62" t="s">
        <v>235</v>
      </c>
      <c r="B5270" s="19">
        <v>34775534</v>
      </c>
      <c r="C5270" s="19" t="s">
        <v>7591</v>
      </c>
      <c r="D5270" s="19">
        <v>377300</v>
      </c>
      <c r="E5270" s="19">
        <v>4595714</v>
      </c>
      <c r="F5270" s="19">
        <v>41</v>
      </c>
      <c r="G5270" s="36">
        <v>45632</v>
      </c>
      <c r="H5270" s="19">
        <v>1</v>
      </c>
      <c r="I5270" s="19">
        <v>0</v>
      </c>
      <c r="J5270" s="19">
        <v>0</v>
      </c>
      <c r="L5270" s="19">
        <v>1</v>
      </c>
      <c r="M5270" s="19">
        <v>4010454</v>
      </c>
      <c r="N5270" s="19" t="s">
        <v>218</v>
      </c>
      <c r="O5270" s="19">
        <v>412370</v>
      </c>
      <c r="P5270" s="229">
        <v>45632.385763888888</v>
      </c>
      <c r="Q5270" s="19">
        <v>412.37</v>
      </c>
      <c r="R5270" s="19" t="s">
        <v>52</v>
      </c>
      <c r="S5270" s="62" t="s">
        <v>235</v>
      </c>
    </row>
    <row r="5271" spans="1:19" x14ac:dyDescent="0.25">
      <c r="A5271" s="62" t="s">
        <v>235</v>
      </c>
      <c r="B5271" s="19">
        <v>34775534</v>
      </c>
      <c r="C5271" s="19" t="s">
        <v>7591</v>
      </c>
      <c r="D5271" s="19">
        <v>377300</v>
      </c>
      <c r="E5271" s="19">
        <v>4595714</v>
      </c>
      <c r="F5271" s="19">
        <v>42</v>
      </c>
      <c r="G5271" s="36">
        <v>45632</v>
      </c>
      <c r="H5271" s="19">
        <v>0</v>
      </c>
      <c r="I5271" s="19">
        <v>0</v>
      </c>
      <c r="J5271" s="19">
        <v>1938</v>
      </c>
      <c r="K5271" s="19" t="s">
        <v>163</v>
      </c>
      <c r="L5271" s="19">
        <v>1</v>
      </c>
      <c r="M5271" s="19">
        <v>4010454</v>
      </c>
      <c r="N5271" s="19" t="s">
        <v>218</v>
      </c>
      <c r="O5271" s="19">
        <v>3300</v>
      </c>
      <c r="P5271" s="229">
        <v>45632.385810185187</v>
      </c>
      <c r="Q5271" s="19">
        <v>3.3</v>
      </c>
      <c r="R5271" s="19" t="s">
        <v>52</v>
      </c>
      <c r="S5271" s="62" t="s">
        <v>235</v>
      </c>
    </row>
    <row r="5272" spans="1:19" x14ac:dyDescent="0.25">
      <c r="A5272" s="62" t="s">
        <v>235</v>
      </c>
      <c r="B5272" s="19">
        <v>34775534</v>
      </c>
      <c r="C5272" s="19" t="s">
        <v>7591</v>
      </c>
      <c r="D5272" s="19">
        <v>377300</v>
      </c>
      <c r="E5272" s="19">
        <v>4595714</v>
      </c>
      <c r="F5272" s="19">
        <v>43</v>
      </c>
      <c r="G5272" s="36">
        <v>45632</v>
      </c>
      <c r="H5272" s="19">
        <v>0</v>
      </c>
      <c r="I5272" s="19">
        <v>1</v>
      </c>
      <c r="J5272" s="19">
        <v>0</v>
      </c>
      <c r="L5272" s="19">
        <v>1</v>
      </c>
      <c r="O5272" s="19">
        <v>448333</v>
      </c>
      <c r="P5272" s="229">
        <v>45632.39099537037</v>
      </c>
      <c r="Q5272" s="19">
        <v>448.33300000000003</v>
      </c>
      <c r="R5272" s="19" t="s">
        <v>52</v>
      </c>
      <c r="S5272" s="62" t="s">
        <v>235</v>
      </c>
    </row>
    <row r="5273" spans="1:19" x14ac:dyDescent="0.25">
      <c r="A5273" s="62" t="s">
        <v>235</v>
      </c>
      <c r="B5273" s="19">
        <v>34775534</v>
      </c>
      <c r="C5273" s="19" t="s">
        <v>7591</v>
      </c>
      <c r="D5273" s="19">
        <v>377300</v>
      </c>
      <c r="E5273" s="19">
        <v>4595714</v>
      </c>
      <c r="F5273" s="19">
        <v>44</v>
      </c>
      <c r="G5273" s="36">
        <v>45632</v>
      </c>
      <c r="H5273" s="19">
        <v>0</v>
      </c>
      <c r="I5273" s="19">
        <v>0</v>
      </c>
      <c r="J5273" s="19">
        <v>-3</v>
      </c>
      <c r="K5273" s="19" t="s">
        <v>185</v>
      </c>
      <c r="L5273" s="19">
        <v>1</v>
      </c>
      <c r="O5273" s="19">
        <v>8347</v>
      </c>
      <c r="P5273" s="229">
        <v>45632.391087962962</v>
      </c>
      <c r="Q5273" s="19">
        <v>8.3469999999999995</v>
      </c>
      <c r="R5273" s="19" t="s">
        <v>52</v>
      </c>
      <c r="S5273" s="62" t="s">
        <v>235</v>
      </c>
    </row>
    <row r="5274" spans="1:19" x14ac:dyDescent="0.25">
      <c r="A5274" s="62" t="s">
        <v>235</v>
      </c>
      <c r="B5274" s="19">
        <v>34775534</v>
      </c>
      <c r="C5274" s="19" t="s">
        <v>7591</v>
      </c>
      <c r="D5274" s="19">
        <v>377300</v>
      </c>
      <c r="E5274" s="19">
        <v>4595714</v>
      </c>
      <c r="F5274" s="19">
        <v>45</v>
      </c>
      <c r="G5274" s="36">
        <v>45632</v>
      </c>
      <c r="H5274" s="19">
        <v>1</v>
      </c>
      <c r="I5274" s="19">
        <v>0</v>
      </c>
      <c r="J5274" s="19">
        <v>0</v>
      </c>
      <c r="L5274" s="19">
        <v>1</v>
      </c>
      <c r="M5274" s="19">
        <v>4010454</v>
      </c>
      <c r="N5274" s="19" t="s">
        <v>218</v>
      </c>
      <c r="O5274" s="19">
        <v>282000</v>
      </c>
      <c r="P5274" s="229">
        <v>45632.39435185185</v>
      </c>
      <c r="Q5274" s="19">
        <v>282</v>
      </c>
      <c r="R5274" s="19" t="s">
        <v>52</v>
      </c>
      <c r="S5274" s="62" t="s">
        <v>235</v>
      </c>
    </row>
    <row r="5275" spans="1:19" x14ac:dyDescent="0.25">
      <c r="A5275" s="62" t="s">
        <v>235</v>
      </c>
      <c r="B5275" s="19">
        <v>34775534</v>
      </c>
      <c r="C5275" s="19" t="s">
        <v>7591</v>
      </c>
      <c r="D5275" s="19">
        <v>377300</v>
      </c>
      <c r="E5275" s="19">
        <v>4595714</v>
      </c>
      <c r="F5275" s="19">
        <v>46</v>
      </c>
      <c r="G5275" s="36">
        <v>45632</v>
      </c>
      <c r="H5275" s="19">
        <v>0</v>
      </c>
      <c r="I5275" s="19">
        <v>0</v>
      </c>
      <c r="J5275" s="19">
        <v>1938</v>
      </c>
      <c r="K5275" s="19" t="s">
        <v>163</v>
      </c>
      <c r="L5275" s="19">
        <v>1</v>
      </c>
      <c r="M5275" s="19">
        <v>4010454</v>
      </c>
      <c r="N5275" s="19" t="s">
        <v>218</v>
      </c>
      <c r="O5275" s="19">
        <v>6226</v>
      </c>
      <c r="P5275" s="229">
        <v>45632.394421296296</v>
      </c>
      <c r="Q5275" s="19">
        <v>6.226</v>
      </c>
      <c r="R5275" s="19" t="s">
        <v>52</v>
      </c>
      <c r="S5275" s="62" t="s">
        <v>235</v>
      </c>
    </row>
    <row r="5276" spans="1:19" x14ac:dyDescent="0.25">
      <c r="A5276" s="62" t="s">
        <v>235</v>
      </c>
      <c r="B5276" s="19">
        <v>34775534</v>
      </c>
      <c r="C5276" s="19" t="s">
        <v>7591</v>
      </c>
      <c r="D5276" s="19">
        <v>377300</v>
      </c>
      <c r="E5276" s="19">
        <v>4595714</v>
      </c>
      <c r="F5276" s="19">
        <v>47</v>
      </c>
      <c r="G5276" s="36">
        <v>45632</v>
      </c>
      <c r="H5276" s="19">
        <v>0</v>
      </c>
      <c r="I5276" s="19">
        <v>1</v>
      </c>
      <c r="J5276" s="19">
        <v>0</v>
      </c>
      <c r="L5276" s="19">
        <v>1</v>
      </c>
      <c r="O5276" s="19">
        <v>1438040</v>
      </c>
      <c r="P5276" s="229">
        <v>45632.411064814813</v>
      </c>
      <c r="Q5276" s="19">
        <v>1438.04</v>
      </c>
      <c r="R5276" s="19" t="s">
        <v>52</v>
      </c>
      <c r="S5276" s="62" t="s">
        <v>235</v>
      </c>
    </row>
    <row r="5277" spans="1:19" x14ac:dyDescent="0.25">
      <c r="A5277" s="62" t="s">
        <v>235</v>
      </c>
      <c r="B5277" s="19">
        <v>34775534</v>
      </c>
      <c r="C5277" s="19" t="s">
        <v>7591</v>
      </c>
      <c r="D5277" s="19">
        <v>377300</v>
      </c>
      <c r="E5277" s="19">
        <v>4595714</v>
      </c>
      <c r="F5277" s="19">
        <v>48</v>
      </c>
      <c r="G5277" s="36">
        <v>45632</v>
      </c>
      <c r="H5277" s="19">
        <v>0</v>
      </c>
      <c r="I5277" s="19">
        <v>0</v>
      </c>
      <c r="J5277" s="19">
        <v>-3</v>
      </c>
      <c r="K5277" s="19" t="s">
        <v>185</v>
      </c>
      <c r="L5277" s="19">
        <v>1</v>
      </c>
      <c r="O5277" s="19">
        <v>8087</v>
      </c>
      <c r="P5277" s="229">
        <v>45632.411168981482</v>
      </c>
      <c r="Q5277" s="19">
        <v>8.0869999999999997</v>
      </c>
      <c r="R5277" s="19" t="s">
        <v>52</v>
      </c>
      <c r="S5277" s="62" t="s">
        <v>235</v>
      </c>
    </row>
    <row r="5278" spans="1:19" x14ac:dyDescent="0.25">
      <c r="A5278" s="62" t="s">
        <v>235</v>
      </c>
      <c r="B5278" s="19">
        <v>34775534</v>
      </c>
      <c r="C5278" s="19" t="s">
        <v>7591</v>
      </c>
      <c r="D5278" s="19">
        <v>377300</v>
      </c>
      <c r="E5278" s="19">
        <v>4595714</v>
      </c>
      <c r="F5278" s="19">
        <v>49</v>
      </c>
      <c r="G5278" s="36">
        <v>45632</v>
      </c>
      <c r="H5278" s="19">
        <v>1</v>
      </c>
      <c r="I5278" s="19">
        <v>0</v>
      </c>
      <c r="J5278" s="19">
        <v>0</v>
      </c>
      <c r="L5278" s="19">
        <v>1</v>
      </c>
      <c r="M5278" s="19">
        <v>4010454</v>
      </c>
      <c r="N5278" s="19" t="s">
        <v>218</v>
      </c>
      <c r="O5278" s="19">
        <v>58330</v>
      </c>
      <c r="P5278" s="229">
        <v>45632.411840277775</v>
      </c>
      <c r="Q5278" s="19">
        <v>58.33</v>
      </c>
      <c r="R5278" s="19" t="s">
        <v>52</v>
      </c>
      <c r="S5278" s="62" t="s">
        <v>235</v>
      </c>
    </row>
    <row r="5279" spans="1:19" x14ac:dyDescent="0.25">
      <c r="A5279" s="62" t="s">
        <v>235</v>
      </c>
      <c r="B5279" s="19">
        <v>34775534</v>
      </c>
      <c r="C5279" s="19" t="s">
        <v>7591</v>
      </c>
      <c r="D5279" s="19">
        <v>377300</v>
      </c>
      <c r="E5279" s="19">
        <v>4595714</v>
      </c>
      <c r="F5279" s="19">
        <v>50</v>
      </c>
      <c r="G5279" s="36">
        <v>45632</v>
      </c>
      <c r="H5279" s="19">
        <v>0</v>
      </c>
      <c r="I5279" s="19">
        <v>0</v>
      </c>
      <c r="J5279" s="19">
        <v>1938</v>
      </c>
      <c r="K5279" s="19" t="s">
        <v>163</v>
      </c>
      <c r="L5279" s="19">
        <v>1</v>
      </c>
      <c r="M5279" s="19">
        <v>4010454</v>
      </c>
      <c r="N5279" s="19" t="s">
        <v>218</v>
      </c>
      <c r="O5279" s="19">
        <v>2373</v>
      </c>
      <c r="P5279" s="229">
        <v>45632.411863425928</v>
      </c>
      <c r="Q5279" s="19">
        <v>2.3730000000000002</v>
      </c>
      <c r="R5279" s="19" t="s">
        <v>52</v>
      </c>
      <c r="S5279" s="62" t="s">
        <v>235</v>
      </c>
    </row>
    <row r="5280" spans="1:19" x14ac:dyDescent="0.25">
      <c r="A5280" s="62" t="s">
        <v>235</v>
      </c>
      <c r="B5280" s="19">
        <v>34775534</v>
      </c>
      <c r="C5280" s="19" t="s">
        <v>7591</v>
      </c>
      <c r="D5280" s="19">
        <v>377300</v>
      </c>
      <c r="E5280" s="19">
        <v>4595714</v>
      </c>
      <c r="F5280" s="19">
        <v>51</v>
      </c>
      <c r="G5280" s="36">
        <v>45632</v>
      </c>
      <c r="H5280" s="19">
        <v>0</v>
      </c>
      <c r="I5280" s="19">
        <v>1</v>
      </c>
      <c r="J5280" s="19">
        <v>0</v>
      </c>
      <c r="L5280" s="19">
        <v>1</v>
      </c>
      <c r="O5280" s="19">
        <v>183374</v>
      </c>
      <c r="P5280" s="229">
        <v>45632.413993055554</v>
      </c>
      <c r="Q5280" s="19">
        <v>183.374</v>
      </c>
      <c r="R5280" s="19" t="s">
        <v>52</v>
      </c>
      <c r="S5280" s="62" t="s">
        <v>235</v>
      </c>
    </row>
    <row r="5281" spans="1:19" x14ac:dyDescent="0.25">
      <c r="A5281" s="62" t="s">
        <v>235</v>
      </c>
      <c r="B5281" s="19">
        <v>34775534</v>
      </c>
      <c r="C5281" s="19" t="s">
        <v>7591</v>
      </c>
      <c r="D5281" s="19">
        <v>377300</v>
      </c>
      <c r="E5281" s="19">
        <v>4595714</v>
      </c>
      <c r="F5281" s="19">
        <v>52</v>
      </c>
      <c r="G5281" s="36">
        <v>45632</v>
      </c>
      <c r="H5281" s="19">
        <v>0</v>
      </c>
      <c r="I5281" s="19">
        <v>0</v>
      </c>
      <c r="J5281" s="19">
        <v>-3</v>
      </c>
      <c r="K5281" s="19" t="s">
        <v>185</v>
      </c>
      <c r="L5281" s="19">
        <v>1</v>
      </c>
      <c r="O5281" s="19">
        <v>8993</v>
      </c>
      <c r="P5281" s="229">
        <v>45632.414097222223</v>
      </c>
      <c r="Q5281" s="19">
        <v>8.9930000000000003</v>
      </c>
      <c r="R5281" s="19" t="s">
        <v>52</v>
      </c>
      <c r="S5281" s="62" t="s">
        <v>235</v>
      </c>
    </row>
    <row r="5282" spans="1:19" x14ac:dyDescent="0.25">
      <c r="A5282" s="62" t="s">
        <v>235</v>
      </c>
      <c r="B5282" s="19">
        <v>34775534</v>
      </c>
      <c r="C5282" s="19" t="s">
        <v>7591</v>
      </c>
      <c r="D5282" s="19">
        <v>377300</v>
      </c>
      <c r="E5282" s="19">
        <v>4595714</v>
      </c>
      <c r="F5282" s="19">
        <v>53</v>
      </c>
      <c r="G5282" s="36">
        <v>45632</v>
      </c>
      <c r="H5282" s="19">
        <v>1</v>
      </c>
      <c r="I5282" s="19">
        <v>0</v>
      </c>
      <c r="J5282" s="19">
        <v>0</v>
      </c>
      <c r="L5282" s="19">
        <v>1</v>
      </c>
      <c r="M5282" s="19">
        <v>4010454</v>
      </c>
      <c r="N5282" s="19" t="s">
        <v>218</v>
      </c>
      <c r="O5282" s="19">
        <v>20080</v>
      </c>
      <c r="P5282" s="229">
        <v>45632.4143287037</v>
      </c>
      <c r="Q5282" s="19">
        <v>20.079999999999998</v>
      </c>
      <c r="R5282" s="19" t="s">
        <v>52</v>
      </c>
      <c r="S5282" s="62" t="s">
        <v>235</v>
      </c>
    </row>
    <row r="5283" spans="1:19" x14ac:dyDescent="0.25">
      <c r="A5283" s="62" t="s">
        <v>235</v>
      </c>
      <c r="B5283" s="19">
        <v>34775534</v>
      </c>
      <c r="C5283" s="19" t="s">
        <v>7591</v>
      </c>
      <c r="D5283" s="19">
        <v>377300</v>
      </c>
      <c r="E5283" s="19">
        <v>4595714</v>
      </c>
      <c r="F5283" s="19">
        <v>54</v>
      </c>
      <c r="G5283" s="36">
        <v>45632</v>
      </c>
      <c r="H5283" s="19">
        <v>0</v>
      </c>
      <c r="I5283" s="19">
        <v>0</v>
      </c>
      <c r="J5283" s="19">
        <v>1938</v>
      </c>
      <c r="K5283" s="19" t="s">
        <v>163</v>
      </c>
      <c r="L5283" s="19">
        <v>1</v>
      </c>
      <c r="M5283" s="19">
        <v>4010454</v>
      </c>
      <c r="N5283" s="19" t="s">
        <v>218</v>
      </c>
      <c r="O5283" s="19">
        <v>4833</v>
      </c>
      <c r="P5283" s="229">
        <v>45632.414386574077</v>
      </c>
      <c r="Q5283" s="19">
        <v>4.8330000000000002</v>
      </c>
      <c r="R5283" s="19" t="s">
        <v>52</v>
      </c>
      <c r="S5283" s="62" t="s">
        <v>235</v>
      </c>
    </row>
    <row r="5284" spans="1:19" x14ac:dyDescent="0.25">
      <c r="A5284" s="62" t="s">
        <v>235</v>
      </c>
      <c r="B5284" s="19">
        <v>34775534</v>
      </c>
      <c r="C5284" s="19" t="s">
        <v>7591</v>
      </c>
      <c r="D5284" s="19">
        <v>377300</v>
      </c>
      <c r="E5284" s="19">
        <v>4595714</v>
      </c>
      <c r="F5284" s="19">
        <v>55</v>
      </c>
      <c r="G5284" s="36">
        <v>45632</v>
      </c>
      <c r="H5284" s="19">
        <v>0</v>
      </c>
      <c r="I5284" s="19">
        <v>1</v>
      </c>
      <c r="J5284" s="19">
        <v>0</v>
      </c>
      <c r="L5284" s="19">
        <v>1</v>
      </c>
      <c r="O5284" s="19">
        <v>604944</v>
      </c>
      <c r="P5284" s="229">
        <v>45632.421388888892</v>
      </c>
      <c r="Q5284" s="19">
        <v>604.94399999999996</v>
      </c>
      <c r="R5284" s="19" t="s">
        <v>52</v>
      </c>
      <c r="S5284" s="62" t="s">
        <v>235</v>
      </c>
    </row>
    <row r="5285" spans="1:19" x14ac:dyDescent="0.25">
      <c r="A5285" s="62" t="s">
        <v>235</v>
      </c>
      <c r="B5285" s="19">
        <v>34775534</v>
      </c>
      <c r="C5285" s="19" t="s">
        <v>7591</v>
      </c>
      <c r="D5285" s="19">
        <v>377300</v>
      </c>
      <c r="E5285" s="19">
        <v>4595714</v>
      </c>
      <c r="F5285" s="19">
        <v>56</v>
      </c>
      <c r="G5285" s="36">
        <v>45632</v>
      </c>
      <c r="H5285" s="19">
        <v>0</v>
      </c>
      <c r="I5285" s="19">
        <v>0</v>
      </c>
      <c r="J5285" s="19">
        <v>0</v>
      </c>
      <c r="L5285" s="19">
        <v>2</v>
      </c>
      <c r="O5285" s="19">
        <v>0</v>
      </c>
      <c r="P5285" s="229">
        <v>45632.421388888892</v>
      </c>
      <c r="Q5285" s="19">
        <v>0</v>
      </c>
      <c r="R5285" s="19" t="s">
        <v>52</v>
      </c>
      <c r="S5285" s="62" t="s">
        <v>235</v>
      </c>
    </row>
    <row r="5286" spans="1:19" x14ac:dyDescent="0.25">
      <c r="A5286" s="19" t="s">
        <v>125</v>
      </c>
      <c r="B5286" s="19">
        <v>34484671</v>
      </c>
      <c r="C5286" s="19" t="s">
        <v>7584</v>
      </c>
      <c r="D5286" s="19">
        <v>377308</v>
      </c>
      <c r="E5286" s="19">
        <v>4595714</v>
      </c>
      <c r="F5286" s="19">
        <v>1</v>
      </c>
      <c r="G5286" s="36">
        <v>45628</v>
      </c>
      <c r="H5286" s="19">
        <v>0</v>
      </c>
      <c r="I5286" s="19">
        <v>0</v>
      </c>
      <c r="J5286" s="19">
        <v>0</v>
      </c>
      <c r="L5286" s="19">
        <v>0</v>
      </c>
      <c r="O5286" s="19">
        <v>13</v>
      </c>
      <c r="P5286" s="229">
        <v>45628.373344907406</v>
      </c>
      <c r="Q5286" s="19">
        <v>1.2999999999999999E-2</v>
      </c>
      <c r="R5286" s="19" t="s">
        <v>43</v>
      </c>
      <c r="S5286" s="19" t="s">
        <v>125</v>
      </c>
    </row>
    <row r="5287" spans="1:19" x14ac:dyDescent="0.25">
      <c r="A5287" s="19" t="s">
        <v>125</v>
      </c>
      <c r="B5287" s="19">
        <v>34484671</v>
      </c>
      <c r="C5287" s="19" t="s">
        <v>7584</v>
      </c>
      <c r="D5287" s="19">
        <v>377308</v>
      </c>
      <c r="E5287" s="19">
        <v>4595714</v>
      </c>
      <c r="F5287" s="19">
        <v>2</v>
      </c>
      <c r="G5287" s="36">
        <v>45628</v>
      </c>
      <c r="H5287" s="19">
        <v>0</v>
      </c>
      <c r="I5287" s="19">
        <v>0</v>
      </c>
      <c r="J5287" s="19">
        <v>0</v>
      </c>
      <c r="L5287" s="19">
        <v>1</v>
      </c>
      <c r="O5287" s="19">
        <v>4943</v>
      </c>
      <c r="P5287" s="229">
        <v>45628.373402777775</v>
      </c>
      <c r="Q5287" s="19">
        <v>4.9429999999999996</v>
      </c>
      <c r="R5287" s="19" t="s">
        <v>43</v>
      </c>
      <c r="S5287" s="19" t="s">
        <v>125</v>
      </c>
    </row>
    <row r="5288" spans="1:19" x14ac:dyDescent="0.25">
      <c r="A5288" s="19" t="s">
        <v>125</v>
      </c>
      <c r="B5288" s="19">
        <v>34484671</v>
      </c>
      <c r="C5288" s="19" t="s">
        <v>7584</v>
      </c>
      <c r="D5288" s="19">
        <v>377308</v>
      </c>
      <c r="E5288" s="19">
        <v>4595714</v>
      </c>
      <c r="F5288" s="19">
        <v>3</v>
      </c>
      <c r="G5288" s="36">
        <v>45628</v>
      </c>
      <c r="H5288" s="19">
        <v>0</v>
      </c>
      <c r="I5288" s="19">
        <v>1</v>
      </c>
      <c r="J5288" s="19">
        <v>0</v>
      </c>
      <c r="L5288" s="19">
        <v>1</v>
      </c>
      <c r="O5288" s="19">
        <v>1153104</v>
      </c>
      <c r="P5288" s="229">
        <v>45628.386747685188</v>
      </c>
      <c r="Q5288" s="19">
        <v>1153.104</v>
      </c>
      <c r="R5288" s="19" t="s">
        <v>43</v>
      </c>
      <c r="S5288" s="19" t="s">
        <v>125</v>
      </c>
    </row>
    <row r="5289" spans="1:19" x14ac:dyDescent="0.25">
      <c r="A5289" s="19" t="s">
        <v>125</v>
      </c>
      <c r="B5289" s="19">
        <v>34484671</v>
      </c>
      <c r="C5289" s="19" t="s">
        <v>7584</v>
      </c>
      <c r="D5289" s="19">
        <v>377308</v>
      </c>
      <c r="E5289" s="19">
        <v>4595714</v>
      </c>
      <c r="F5289" s="19">
        <v>4</v>
      </c>
      <c r="G5289" s="36">
        <v>45628</v>
      </c>
      <c r="H5289" s="19">
        <v>0</v>
      </c>
      <c r="I5289" s="19">
        <v>0</v>
      </c>
      <c r="J5289" s="19">
        <v>-3</v>
      </c>
      <c r="K5289" s="19" t="s">
        <v>185</v>
      </c>
      <c r="L5289" s="19">
        <v>1</v>
      </c>
      <c r="O5289" s="19">
        <v>12650</v>
      </c>
      <c r="P5289" s="229">
        <v>45628.38689814815</v>
      </c>
      <c r="Q5289" s="19">
        <v>12.65</v>
      </c>
      <c r="R5289" s="19" t="s">
        <v>43</v>
      </c>
      <c r="S5289" s="19" t="s">
        <v>125</v>
      </c>
    </row>
    <row r="5290" spans="1:19" x14ac:dyDescent="0.25">
      <c r="A5290" s="19" t="s">
        <v>125</v>
      </c>
      <c r="B5290" s="19">
        <v>34484671</v>
      </c>
      <c r="C5290" s="19" t="s">
        <v>7584</v>
      </c>
      <c r="D5290" s="19">
        <v>377308</v>
      </c>
      <c r="E5290" s="19">
        <v>4595714</v>
      </c>
      <c r="F5290" s="19">
        <v>5</v>
      </c>
      <c r="G5290" s="36">
        <v>45628</v>
      </c>
      <c r="H5290" s="19">
        <v>1</v>
      </c>
      <c r="I5290" s="19">
        <v>0</v>
      </c>
      <c r="J5290" s="19">
        <v>0</v>
      </c>
      <c r="L5290" s="19">
        <v>1</v>
      </c>
      <c r="M5290" s="19">
        <v>4010427</v>
      </c>
      <c r="N5290" s="19" t="s">
        <v>215</v>
      </c>
      <c r="O5290" s="19">
        <v>251243</v>
      </c>
      <c r="P5290" s="229">
        <v>45628.389803240738</v>
      </c>
      <c r="Q5290" s="19">
        <v>251.24299999999999</v>
      </c>
      <c r="R5290" s="19" t="s">
        <v>43</v>
      </c>
      <c r="S5290" s="19" t="s">
        <v>125</v>
      </c>
    </row>
    <row r="5291" spans="1:19" x14ac:dyDescent="0.25">
      <c r="A5291" s="19" t="s">
        <v>125</v>
      </c>
      <c r="B5291" s="19">
        <v>34484671</v>
      </c>
      <c r="C5291" s="19" t="s">
        <v>7584</v>
      </c>
      <c r="D5291" s="19">
        <v>377308</v>
      </c>
      <c r="E5291" s="19">
        <v>4595714</v>
      </c>
      <c r="F5291" s="19">
        <v>6</v>
      </c>
      <c r="G5291" s="36">
        <v>45628</v>
      </c>
      <c r="H5291" s="19">
        <v>0</v>
      </c>
      <c r="I5291" s="19">
        <v>0</v>
      </c>
      <c r="J5291" s="19">
        <v>1938</v>
      </c>
      <c r="K5291" s="19" t="s">
        <v>163</v>
      </c>
      <c r="L5291" s="19">
        <v>1</v>
      </c>
      <c r="M5291" s="19">
        <v>4010427</v>
      </c>
      <c r="N5291" s="19" t="s">
        <v>215</v>
      </c>
      <c r="O5291" s="19">
        <v>16910</v>
      </c>
      <c r="P5291" s="229">
        <v>45628.39</v>
      </c>
      <c r="Q5291" s="19">
        <v>16.91</v>
      </c>
      <c r="R5291" s="19" t="s">
        <v>43</v>
      </c>
      <c r="S5291" s="19" t="s">
        <v>125</v>
      </c>
    </row>
    <row r="5292" spans="1:19" x14ac:dyDescent="0.25">
      <c r="A5292" s="19" t="s">
        <v>125</v>
      </c>
      <c r="B5292" s="19">
        <v>34484671</v>
      </c>
      <c r="C5292" s="19" t="s">
        <v>7584</v>
      </c>
      <c r="D5292" s="19">
        <v>377308</v>
      </c>
      <c r="E5292" s="19">
        <v>4595714</v>
      </c>
      <c r="F5292" s="19">
        <v>7</v>
      </c>
      <c r="G5292" s="36">
        <v>45628</v>
      </c>
      <c r="H5292" s="19">
        <v>0</v>
      </c>
      <c r="I5292" s="19">
        <v>0</v>
      </c>
      <c r="J5292" s="19">
        <v>1932</v>
      </c>
      <c r="K5292" s="19" t="s">
        <v>173</v>
      </c>
      <c r="L5292" s="19">
        <v>1</v>
      </c>
      <c r="O5292" s="19">
        <v>102670</v>
      </c>
      <c r="P5292" s="229">
        <v>45628.391192129631</v>
      </c>
      <c r="Q5292" s="19">
        <v>102.67</v>
      </c>
      <c r="R5292" s="19" t="s">
        <v>43</v>
      </c>
      <c r="S5292" s="19" t="s">
        <v>125</v>
      </c>
    </row>
    <row r="5293" spans="1:19" x14ac:dyDescent="0.25">
      <c r="A5293" s="19" t="s">
        <v>125</v>
      </c>
      <c r="B5293" s="19">
        <v>34484671</v>
      </c>
      <c r="C5293" s="19" t="s">
        <v>7584</v>
      </c>
      <c r="D5293" s="19">
        <v>377308</v>
      </c>
      <c r="E5293" s="19">
        <v>4595714</v>
      </c>
      <c r="F5293" s="19">
        <v>8</v>
      </c>
      <c r="G5293" s="36">
        <v>45628</v>
      </c>
      <c r="H5293" s="19">
        <v>0</v>
      </c>
      <c r="I5293" s="19">
        <v>1</v>
      </c>
      <c r="J5293" s="19">
        <v>0</v>
      </c>
      <c r="L5293" s="19">
        <v>1</v>
      </c>
      <c r="O5293" s="19">
        <v>1231017</v>
      </c>
      <c r="P5293" s="229">
        <v>45628.405439814815</v>
      </c>
      <c r="Q5293" s="19">
        <v>1231.0170000000001</v>
      </c>
      <c r="R5293" s="19" t="s">
        <v>43</v>
      </c>
      <c r="S5293" s="19" t="s">
        <v>125</v>
      </c>
    </row>
    <row r="5294" spans="1:19" x14ac:dyDescent="0.25">
      <c r="A5294" s="19" t="s">
        <v>125</v>
      </c>
      <c r="B5294" s="19">
        <v>34484671</v>
      </c>
      <c r="C5294" s="19" t="s">
        <v>7584</v>
      </c>
      <c r="D5294" s="19">
        <v>377308</v>
      </c>
      <c r="E5294" s="19">
        <v>4595714</v>
      </c>
      <c r="F5294" s="19">
        <v>9</v>
      </c>
      <c r="G5294" s="36">
        <v>45628</v>
      </c>
      <c r="H5294" s="19">
        <v>0</v>
      </c>
      <c r="I5294" s="19">
        <v>0</v>
      </c>
      <c r="J5294" s="19">
        <v>-3</v>
      </c>
      <c r="K5294" s="19" t="s">
        <v>185</v>
      </c>
      <c r="L5294" s="19">
        <v>1</v>
      </c>
      <c r="O5294" s="19">
        <v>12800</v>
      </c>
      <c r="P5294" s="229">
        <v>45628.405590277776</v>
      </c>
      <c r="Q5294" s="19">
        <v>12.8</v>
      </c>
      <c r="R5294" s="19" t="s">
        <v>43</v>
      </c>
      <c r="S5294" s="19" t="s">
        <v>125</v>
      </c>
    </row>
    <row r="5295" spans="1:19" x14ac:dyDescent="0.25">
      <c r="A5295" s="19" t="s">
        <v>125</v>
      </c>
      <c r="B5295" s="19">
        <v>34484671</v>
      </c>
      <c r="C5295" s="19" t="s">
        <v>7584</v>
      </c>
      <c r="D5295" s="19">
        <v>377308</v>
      </c>
      <c r="E5295" s="19">
        <v>4595714</v>
      </c>
      <c r="F5295" s="19">
        <v>10</v>
      </c>
      <c r="G5295" s="36">
        <v>45628</v>
      </c>
      <c r="H5295" s="19">
        <v>1</v>
      </c>
      <c r="I5295" s="19">
        <v>0</v>
      </c>
      <c r="J5295" s="19">
        <v>0</v>
      </c>
      <c r="L5295" s="19">
        <v>1</v>
      </c>
      <c r="M5295" s="19">
        <v>4010427</v>
      </c>
      <c r="N5295" s="19" t="s">
        <v>215</v>
      </c>
      <c r="O5295" s="19">
        <v>807856</v>
      </c>
      <c r="P5295" s="229">
        <v>45628.414930555555</v>
      </c>
      <c r="Q5295" s="19">
        <v>807.85599999999999</v>
      </c>
      <c r="R5295" s="19" t="s">
        <v>43</v>
      </c>
      <c r="S5295" s="19" t="s">
        <v>125</v>
      </c>
    </row>
    <row r="5296" spans="1:19" x14ac:dyDescent="0.25">
      <c r="A5296" s="19" t="s">
        <v>125</v>
      </c>
      <c r="B5296" s="19">
        <v>34484671</v>
      </c>
      <c r="C5296" s="19" t="s">
        <v>7584</v>
      </c>
      <c r="D5296" s="19">
        <v>377308</v>
      </c>
      <c r="E5296" s="19">
        <v>4595714</v>
      </c>
      <c r="F5296" s="19">
        <v>11</v>
      </c>
      <c r="G5296" s="36">
        <v>45628</v>
      </c>
      <c r="H5296" s="19">
        <v>0</v>
      </c>
      <c r="I5296" s="19">
        <v>0</v>
      </c>
      <c r="J5296" s="19">
        <v>1938</v>
      </c>
      <c r="K5296" s="19" t="s">
        <v>163</v>
      </c>
      <c r="L5296" s="19">
        <v>1</v>
      </c>
      <c r="M5296" s="19">
        <v>4010427</v>
      </c>
      <c r="N5296" s="19" t="s">
        <v>215</v>
      </c>
      <c r="O5296" s="19">
        <v>75557</v>
      </c>
      <c r="P5296" s="229">
        <v>45628.415810185186</v>
      </c>
      <c r="Q5296" s="19">
        <v>75.557000000000002</v>
      </c>
      <c r="R5296" s="19" t="s">
        <v>43</v>
      </c>
      <c r="S5296" s="19" t="s">
        <v>125</v>
      </c>
    </row>
    <row r="5297" spans="1:19" x14ac:dyDescent="0.25">
      <c r="A5297" s="19" t="s">
        <v>125</v>
      </c>
      <c r="B5297" s="19">
        <v>34484671</v>
      </c>
      <c r="C5297" s="19" t="s">
        <v>7584</v>
      </c>
      <c r="D5297" s="19">
        <v>377308</v>
      </c>
      <c r="E5297" s="19">
        <v>4595714</v>
      </c>
      <c r="F5297" s="19">
        <v>12</v>
      </c>
      <c r="G5297" s="36">
        <v>45628</v>
      </c>
      <c r="H5297" s="19">
        <v>0</v>
      </c>
      <c r="I5297" s="19">
        <v>0</v>
      </c>
      <c r="J5297" s="19">
        <v>1932</v>
      </c>
      <c r="K5297" s="19" t="s">
        <v>173</v>
      </c>
      <c r="L5297" s="19">
        <v>1</v>
      </c>
      <c r="O5297" s="19">
        <v>8403</v>
      </c>
      <c r="P5297" s="229">
        <v>45628.415902777779</v>
      </c>
      <c r="Q5297" s="19">
        <v>8.4030000000000005</v>
      </c>
      <c r="R5297" s="19" t="s">
        <v>43</v>
      </c>
      <c r="S5297" s="19" t="s">
        <v>125</v>
      </c>
    </row>
    <row r="5298" spans="1:19" x14ac:dyDescent="0.25">
      <c r="A5298" s="19" t="s">
        <v>125</v>
      </c>
      <c r="B5298" s="19">
        <v>34484671</v>
      </c>
      <c r="C5298" s="19" t="s">
        <v>7584</v>
      </c>
      <c r="D5298" s="19">
        <v>377308</v>
      </c>
      <c r="E5298" s="19">
        <v>4595714</v>
      </c>
      <c r="F5298" s="19">
        <v>13</v>
      </c>
      <c r="G5298" s="36">
        <v>45628</v>
      </c>
      <c r="H5298" s="19">
        <v>0</v>
      </c>
      <c r="I5298" s="19">
        <v>1</v>
      </c>
      <c r="J5298" s="19">
        <v>0</v>
      </c>
      <c r="L5298" s="19">
        <v>1</v>
      </c>
      <c r="O5298" s="19">
        <v>633824</v>
      </c>
      <c r="P5298" s="229">
        <v>45628.42324074074</v>
      </c>
      <c r="Q5298" s="19">
        <v>633.82399999999996</v>
      </c>
      <c r="R5298" s="19" t="s">
        <v>43</v>
      </c>
      <c r="S5298" s="19" t="s">
        <v>125</v>
      </c>
    </row>
    <row r="5299" spans="1:19" x14ac:dyDescent="0.25">
      <c r="A5299" s="19" t="s">
        <v>125</v>
      </c>
      <c r="B5299" s="19">
        <v>34484671</v>
      </c>
      <c r="C5299" s="19" t="s">
        <v>7584</v>
      </c>
      <c r="D5299" s="19">
        <v>377308</v>
      </c>
      <c r="E5299" s="19">
        <v>4595714</v>
      </c>
      <c r="F5299" s="19">
        <v>14</v>
      </c>
      <c r="G5299" s="36">
        <v>45628</v>
      </c>
      <c r="H5299" s="19">
        <v>0</v>
      </c>
      <c r="I5299" s="19">
        <v>0</v>
      </c>
      <c r="J5299" s="19">
        <v>-3</v>
      </c>
      <c r="K5299" s="19" t="s">
        <v>185</v>
      </c>
      <c r="L5299" s="19">
        <v>1</v>
      </c>
      <c r="O5299" s="19">
        <v>10720</v>
      </c>
      <c r="P5299" s="229">
        <v>45628.423368055555</v>
      </c>
      <c r="Q5299" s="19">
        <v>10.72</v>
      </c>
      <c r="R5299" s="19" t="s">
        <v>43</v>
      </c>
      <c r="S5299" s="19" t="s">
        <v>125</v>
      </c>
    </row>
    <row r="5300" spans="1:19" x14ac:dyDescent="0.25">
      <c r="A5300" s="19" t="s">
        <v>125</v>
      </c>
      <c r="B5300" s="19">
        <v>34484671</v>
      </c>
      <c r="C5300" s="19" t="s">
        <v>7584</v>
      </c>
      <c r="D5300" s="19">
        <v>377308</v>
      </c>
      <c r="E5300" s="19">
        <v>4595714</v>
      </c>
      <c r="F5300" s="19">
        <v>15</v>
      </c>
      <c r="G5300" s="36">
        <v>45628</v>
      </c>
      <c r="H5300" s="19">
        <v>1</v>
      </c>
      <c r="I5300" s="19">
        <v>0</v>
      </c>
      <c r="J5300" s="19">
        <v>0</v>
      </c>
      <c r="L5300" s="19">
        <v>1</v>
      </c>
      <c r="M5300" s="19">
        <v>4010427</v>
      </c>
      <c r="N5300" s="19" t="s">
        <v>215</v>
      </c>
      <c r="O5300" s="19">
        <v>273706</v>
      </c>
      <c r="P5300" s="229">
        <v>45628.426539351851</v>
      </c>
      <c r="Q5300" s="19">
        <v>273.70600000000002</v>
      </c>
      <c r="R5300" s="19" t="s">
        <v>43</v>
      </c>
      <c r="S5300" s="19" t="s">
        <v>125</v>
      </c>
    </row>
    <row r="5301" spans="1:19" x14ac:dyDescent="0.25">
      <c r="A5301" s="19" t="s">
        <v>125</v>
      </c>
      <c r="B5301" s="19">
        <v>34484671</v>
      </c>
      <c r="C5301" s="19" t="s">
        <v>7584</v>
      </c>
      <c r="D5301" s="19">
        <v>377308</v>
      </c>
      <c r="E5301" s="19">
        <v>4595714</v>
      </c>
      <c r="F5301" s="19">
        <v>16</v>
      </c>
      <c r="G5301" s="36">
        <v>45628</v>
      </c>
      <c r="H5301" s="19">
        <v>0</v>
      </c>
      <c r="I5301" s="19">
        <v>0</v>
      </c>
      <c r="J5301" s="19">
        <v>1938</v>
      </c>
      <c r="K5301" s="19" t="s">
        <v>163</v>
      </c>
      <c r="L5301" s="19">
        <v>1</v>
      </c>
      <c r="M5301" s="19">
        <v>4010427</v>
      </c>
      <c r="N5301" s="19" t="s">
        <v>215</v>
      </c>
      <c r="O5301" s="19">
        <v>39557</v>
      </c>
      <c r="P5301" s="229">
        <v>45628.426990740743</v>
      </c>
      <c r="Q5301" s="19">
        <v>39.557000000000002</v>
      </c>
      <c r="R5301" s="19" t="s">
        <v>43</v>
      </c>
      <c r="S5301" s="19" t="s">
        <v>125</v>
      </c>
    </row>
    <row r="5302" spans="1:19" x14ac:dyDescent="0.25">
      <c r="A5302" s="19" t="s">
        <v>125</v>
      </c>
      <c r="B5302" s="19">
        <v>34484671</v>
      </c>
      <c r="C5302" s="19" t="s">
        <v>7584</v>
      </c>
      <c r="D5302" s="19">
        <v>377308</v>
      </c>
      <c r="E5302" s="19">
        <v>4595714</v>
      </c>
      <c r="F5302" s="19">
        <v>17</v>
      </c>
      <c r="G5302" s="36">
        <v>45628</v>
      </c>
      <c r="H5302" s="19">
        <v>0</v>
      </c>
      <c r="I5302" s="19">
        <v>0</v>
      </c>
      <c r="J5302" s="19">
        <v>1932</v>
      </c>
      <c r="K5302" s="19" t="s">
        <v>173</v>
      </c>
      <c r="L5302" s="19">
        <v>1</v>
      </c>
      <c r="O5302" s="19">
        <v>236593</v>
      </c>
      <c r="P5302" s="229">
        <v>45628.4297337963</v>
      </c>
      <c r="Q5302" s="19">
        <v>236.59299999999999</v>
      </c>
      <c r="R5302" s="19" t="s">
        <v>43</v>
      </c>
      <c r="S5302" s="19" t="s">
        <v>125</v>
      </c>
    </row>
    <row r="5303" spans="1:19" x14ac:dyDescent="0.25">
      <c r="A5303" s="19" t="s">
        <v>125</v>
      </c>
      <c r="B5303" s="19">
        <v>34484671</v>
      </c>
      <c r="C5303" s="19" t="s">
        <v>7584</v>
      </c>
      <c r="D5303" s="19">
        <v>377308</v>
      </c>
      <c r="E5303" s="19">
        <v>4595714</v>
      </c>
      <c r="F5303" s="19">
        <v>18</v>
      </c>
      <c r="G5303" s="36">
        <v>45628</v>
      </c>
      <c r="H5303" s="19">
        <v>0</v>
      </c>
      <c r="I5303" s="19">
        <v>1</v>
      </c>
      <c r="J5303" s="19">
        <v>0</v>
      </c>
      <c r="L5303" s="19">
        <v>1</v>
      </c>
      <c r="O5303" s="19">
        <v>710364</v>
      </c>
      <c r="P5303" s="229">
        <v>45628.437951388885</v>
      </c>
      <c r="Q5303" s="19">
        <v>710.36400000000003</v>
      </c>
      <c r="R5303" s="19" t="s">
        <v>43</v>
      </c>
      <c r="S5303" s="19" t="s">
        <v>125</v>
      </c>
    </row>
    <row r="5304" spans="1:19" x14ac:dyDescent="0.25">
      <c r="A5304" s="19" t="s">
        <v>125</v>
      </c>
      <c r="B5304" s="19">
        <v>34484671</v>
      </c>
      <c r="C5304" s="19" t="s">
        <v>7584</v>
      </c>
      <c r="D5304" s="19">
        <v>377308</v>
      </c>
      <c r="E5304" s="19">
        <v>4595714</v>
      </c>
      <c r="F5304" s="19">
        <v>19</v>
      </c>
      <c r="G5304" s="36">
        <v>45628</v>
      </c>
      <c r="H5304" s="19">
        <v>0</v>
      </c>
      <c r="I5304" s="19">
        <v>0</v>
      </c>
      <c r="J5304" s="19">
        <v>-3</v>
      </c>
      <c r="K5304" s="19" t="s">
        <v>185</v>
      </c>
      <c r="L5304" s="19">
        <v>1</v>
      </c>
      <c r="O5304" s="19">
        <v>8393</v>
      </c>
      <c r="P5304" s="229">
        <v>45628.438055555554</v>
      </c>
      <c r="Q5304" s="19">
        <v>8.3930000000000007</v>
      </c>
      <c r="R5304" s="19" t="s">
        <v>43</v>
      </c>
      <c r="S5304" s="19" t="s">
        <v>125</v>
      </c>
    </row>
    <row r="5305" spans="1:19" x14ac:dyDescent="0.25">
      <c r="A5305" s="19" t="s">
        <v>125</v>
      </c>
      <c r="B5305" s="19">
        <v>34484671</v>
      </c>
      <c r="C5305" s="19" t="s">
        <v>7584</v>
      </c>
      <c r="D5305" s="19">
        <v>377308</v>
      </c>
      <c r="E5305" s="19">
        <v>4595714</v>
      </c>
      <c r="F5305" s="19">
        <v>20</v>
      </c>
      <c r="G5305" s="36">
        <v>45628</v>
      </c>
      <c r="H5305" s="19">
        <v>1</v>
      </c>
      <c r="I5305" s="19">
        <v>0</v>
      </c>
      <c r="J5305" s="19">
        <v>0</v>
      </c>
      <c r="L5305" s="19">
        <v>1</v>
      </c>
      <c r="M5305" s="19">
        <v>4010427</v>
      </c>
      <c r="N5305" s="19" t="s">
        <v>215</v>
      </c>
      <c r="O5305" s="19">
        <v>410097</v>
      </c>
      <c r="P5305" s="229">
        <v>45628.442800925928</v>
      </c>
      <c r="Q5305" s="19">
        <v>410.09699999999998</v>
      </c>
      <c r="R5305" s="19" t="s">
        <v>43</v>
      </c>
      <c r="S5305" s="19" t="s">
        <v>125</v>
      </c>
    </row>
    <row r="5306" spans="1:19" x14ac:dyDescent="0.25">
      <c r="A5306" s="19" t="s">
        <v>125</v>
      </c>
      <c r="B5306" s="19">
        <v>34484671</v>
      </c>
      <c r="C5306" s="19" t="s">
        <v>7584</v>
      </c>
      <c r="D5306" s="19">
        <v>377308</v>
      </c>
      <c r="E5306" s="19">
        <v>4595714</v>
      </c>
      <c r="F5306" s="19">
        <v>21</v>
      </c>
      <c r="G5306" s="36">
        <v>45628</v>
      </c>
      <c r="H5306" s="19">
        <v>0</v>
      </c>
      <c r="I5306" s="19">
        <v>0</v>
      </c>
      <c r="J5306" s="19">
        <v>1938</v>
      </c>
      <c r="K5306" s="19" t="s">
        <v>163</v>
      </c>
      <c r="L5306" s="19">
        <v>1</v>
      </c>
      <c r="M5306" s="19">
        <v>4010427</v>
      </c>
      <c r="N5306" s="19" t="s">
        <v>215</v>
      </c>
      <c r="O5306" s="19">
        <v>118996</v>
      </c>
      <c r="P5306" s="229">
        <v>45628.444178240738</v>
      </c>
      <c r="Q5306" s="19">
        <v>118.996</v>
      </c>
      <c r="R5306" s="19" t="s">
        <v>43</v>
      </c>
      <c r="S5306" s="19" t="s">
        <v>125</v>
      </c>
    </row>
    <row r="5307" spans="1:19" x14ac:dyDescent="0.25">
      <c r="A5307" s="19" t="s">
        <v>125</v>
      </c>
      <c r="B5307" s="19">
        <v>34484671</v>
      </c>
      <c r="C5307" s="19" t="s">
        <v>7584</v>
      </c>
      <c r="D5307" s="19">
        <v>377308</v>
      </c>
      <c r="E5307" s="19">
        <v>4595714</v>
      </c>
      <c r="F5307" s="19">
        <v>22</v>
      </c>
      <c r="G5307" s="36">
        <v>45628</v>
      </c>
      <c r="H5307" s="19">
        <v>0</v>
      </c>
      <c r="I5307" s="19">
        <v>1</v>
      </c>
      <c r="J5307" s="19">
        <v>0</v>
      </c>
      <c r="L5307" s="19">
        <v>1</v>
      </c>
      <c r="O5307" s="19">
        <v>395770</v>
      </c>
      <c r="P5307" s="229">
        <v>45628.448750000003</v>
      </c>
      <c r="Q5307" s="19">
        <v>395.77</v>
      </c>
      <c r="R5307" s="19" t="s">
        <v>43</v>
      </c>
      <c r="S5307" s="19" t="s">
        <v>125</v>
      </c>
    </row>
    <row r="5308" spans="1:19" x14ac:dyDescent="0.25">
      <c r="A5308" s="19" t="s">
        <v>125</v>
      </c>
      <c r="B5308" s="19">
        <v>34484671</v>
      </c>
      <c r="C5308" s="19" t="s">
        <v>7584</v>
      </c>
      <c r="D5308" s="19">
        <v>377308</v>
      </c>
      <c r="E5308" s="19">
        <v>4595714</v>
      </c>
      <c r="F5308" s="19">
        <v>23</v>
      </c>
      <c r="G5308" s="36">
        <v>45628</v>
      </c>
      <c r="H5308" s="19">
        <v>0</v>
      </c>
      <c r="I5308" s="19">
        <v>0</v>
      </c>
      <c r="J5308" s="19">
        <v>1934</v>
      </c>
      <c r="K5308" s="19" t="s">
        <v>160</v>
      </c>
      <c r="L5308" s="19">
        <v>1</v>
      </c>
      <c r="O5308" s="19">
        <v>971980</v>
      </c>
      <c r="P5308" s="229">
        <v>45628.46</v>
      </c>
      <c r="Q5308" s="19">
        <v>971.98</v>
      </c>
      <c r="R5308" s="19" t="s">
        <v>43</v>
      </c>
      <c r="S5308" s="19" t="s">
        <v>125</v>
      </c>
    </row>
    <row r="5309" spans="1:19" x14ac:dyDescent="0.25">
      <c r="A5309" s="19" t="s">
        <v>125</v>
      </c>
      <c r="B5309" s="19">
        <v>34484671</v>
      </c>
      <c r="C5309" s="19" t="s">
        <v>7584</v>
      </c>
      <c r="D5309" s="19">
        <v>377308</v>
      </c>
      <c r="E5309" s="19">
        <v>4595714</v>
      </c>
      <c r="F5309" s="19">
        <v>24</v>
      </c>
      <c r="G5309" s="36">
        <v>45628</v>
      </c>
      <c r="H5309" s="19">
        <v>0</v>
      </c>
      <c r="I5309" s="19">
        <v>1</v>
      </c>
      <c r="J5309" s="19">
        <v>0</v>
      </c>
      <c r="L5309" s="19">
        <v>1</v>
      </c>
      <c r="O5309" s="19">
        <v>2151684</v>
      </c>
      <c r="P5309" s="229">
        <v>45628.484907407408</v>
      </c>
      <c r="Q5309" s="19">
        <v>2151.6840000000002</v>
      </c>
      <c r="R5309" s="19" t="s">
        <v>43</v>
      </c>
      <c r="S5309" s="19" t="s">
        <v>125</v>
      </c>
    </row>
    <row r="5310" spans="1:19" x14ac:dyDescent="0.25">
      <c r="A5310" s="19" t="s">
        <v>125</v>
      </c>
      <c r="B5310" s="19">
        <v>34484671</v>
      </c>
      <c r="C5310" s="19" t="s">
        <v>7584</v>
      </c>
      <c r="D5310" s="19">
        <v>377308</v>
      </c>
      <c r="E5310" s="19">
        <v>4595714</v>
      </c>
      <c r="F5310" s="19">
        <v>25</v>
      </c>
      <c r="G5310" s="36">
        <v>45628</v>
      </c>
      <c r="H5310" s="19">
        <v>0</v>
      </c>
      <c r="I5310" s="19">
        <v>0</v>
      </c>
      <c r="J5310" s="19">
        <v>-3</v>
      </c>
      <c r="K5310" s="19" t="s">
        <v>185</v>
      </c>
      <c r="L5310" s="19">
        <v>1</v>
      </c>
      <c r="O5310" s="19">
        <v>11950</v>
      </c>
      <c r="P5310" s="229">
        <v>45628.485046296293</v>
      </c>
      <c r="Q5310" s="19">
        <v>11.95</v>
      </c>
      <c r="R5310" s="19" t="s">
        <v>43</v>
      </c>
      <c r="S5310" s="19" t="s">
        <v>125</v>
      </c>
    </row>
    <row r="5311" spans="1:19" x14ac:dyDescent="0.25">
      <c r="A5311" s="19" t="s">
        <v>125</v>
      </c>
      <c r="B5311" s="19">
        <v>34484671</v>
      </c>
      <c r="C5311" s="19" t="s">
        <v>7584</v>
      </c>
      <c r="D5311" s="19">
        <v>377308</v>
      </c>
      <c r="E5311" s="19">
        <v>4595714</v>
      </c>
      <c r="F5311" s="19">
        <v>26</v>
      </c>
      <c r="G5311" s="36">
        <v>45628</v>
      </c>
      <c r="H5311" s="19">
        <v>1</v>
      </c>
      <c r="I5311" s="19">
        <v>0</v>
      </c>
      <c r="J5311" s="19">
        <v>0</v>
      </c>
      <c r="L5311" s="19">
        <v>1</v>
      </c>
      <c r="M5311" s="19">
        <v>4010427</v>
      </c>
      <c r="N5311" s="19" t="s">
        <v>215</v>
      </c>
      <c r="O5311" s="19">
        <v>629690</v>
      </c>
      <c r="P5311" s="229">
        <v>45628.492337962962</v>
      </c>
      <c r="Q5311" s="19">
        <v>629.69000000000005</v>
      </c>
      <c r="R5311" s="19" t="s">
        <v>43</v>
      </c>
      <c r="S5311" s="19" t="s">
        <v>125</v>
      </c>
    </row>
    <row r="5312" spans="1:19" x14ac:dyDescent="0.25">
      <c r="A5312" s="19" t="s">
        <v>125</v>
      </c>
      <c r="B5312" s="19">
        <v>34484671</v>
      </c>
      <c r="C5312" s="19" t="s">
        <v>7584</v>
      </c>
      <c r="D5312" s="19">
        <v>377308</v>
      </c>
      <c r="E5312" s="19">
        <v>4595714</v>
      </c>
      <c r="F5312" s="19">
        <v>27</v>
      </c>
      <c r="G5312" s="36">
        <v>45628</v>
      </c>
      <c r="H5312" s="19">
        <v>0</v>
      </c>
      <c r="I5312" s="19">
        <v>0</v>
      </c>
      <c r="J5312" s="19">
        <v>1938</v>
      </c>
      <c r="K5312" s="19" t="s">
        <v>163</v>
      </c>
      <c r="L5312" s="19">
        <v>1</v>
      </c>
      <c r="M5312" s="19">
        <v>4010427</v>
      </c>
      <c r="N5312" s="19" t="s">
        <v>215</v>
      </c>
      <c r="O5312" s="19">
        <v>288596</v>
      </c>
      <c r="P5312" s="229">
        <v>45628.495671296296</v>
      </c>
      <c r="Q5312" s="19">
        <v>288.596</v>
      </c>
      <c r="R5312" s="19" t="s">
        <v>43</v>
      </c>
      <c r="S5312" s="19" t="s">
        <v>125</v>
      </c>
    </row>
    <row r="5313" spans="1:19" x14ac:dyDescent="0.25">
      <c r="A5313" s="19" t="s">
        <v>125</v>
      </c>
      <c r="B5313" s="19">
        <v>34484671</v>
      </c>
      <c r="C5313" s="19" t="s">
        <v>7584</v>
      </c>
      <c r="D5313" s="19">
        <v>377308</v>
      </c>
      <c r="E5313" s="19">
        <v>4595714</v>
      </c>
      <c r="F5313" s="19">
        <v>28</v>
      </c>
      <c r="G5313" s="36">
        <v>45628</v>
      </c>
      <c r="H5313" s="19">
        <v>0</v>
      </c>
      <c r="I5313" s="19">
        <v>0</v>
      </c>
      <c r="J5313" s="19">
        <v>1932</v>
      </c>
      <c r="K5313" s="19" t="s">
        <v>173</v>
      </c>
      <c r="L5313" s="19">
        <v>1</v>
      </c>
      <c r="O5313" s="19">
        <v>228570</v>
      </c>
      <c r="P5313" s="229">
        <v>45628.49832175926</v>
      </c>
      <c r="Q5313" s="19">
        <v>228.57</v>
      </c>
      <c r="R5313" s="19" t="s">
        <v>43</v>
      </c>
      <c r="S5313" s="19" t="s">
        <v>125</v>
      </c>
    </row>
    <row r="5314" spans="1:19" x14ac:dyDescent="0.25">
      <c r="A5314" s="19" t="s">
        <v>125</v>
      </c>
      <c r="B5314" s="19">
        <v>34484671</v>
      </c>
      <c r="C5314" s="19" t="s">
        <v>7584</v>
      </c>
      <c r="D5314" s="19">
        <v>377308</v>
      </c>
      <c r="E5314" s="19">
        <v>4595714</v>
      </c>
      <c r="F5314" s="19">
        <v>29</v>
      </c>
      <c r="G5314" s="36">
        <v>45628</v>
      </c>
      <c r="H5314" s="19">
        <v>0</v>
      </c>
      <c r="I5314" s="19">
        <v>1</v>
      </c>
      <c r="J5314" s="19">
        <v>0</v>
      </c>
      <c r="L5314" s="19">
        <v>1</v>
      </c>
      <c r="O5314" s="19">
        <v>1505714</v>
      </c>
      <c r="P5314" s="229">
        <v>45628.515752314815</v>
      </c>
      <c r="Q5314" s="19">
        <v>1505.7139999999999</v>
      </c>
      <c r="R5314" s="19" t="s">
        <v>43</v>
      </c>
      <c r="S5314" s="19" t="s">
        <v>125</v>
      </c>
    </row>
    <row r="5315" spans="1:19" x14ac:dyDescent="0.25">
      <c r="A5315" s="19" t="s">
        <v>125</v>
      </c>
      <c r="B5315" s="19">
        <v>34484671</v>
      </c>
      <c r="C5315" s="19" t="s">
        <v>7584</v>
      </c>
      <c r="D5315" s="19">
        <v>377308</v>
      </c>
      <c r="E5315" s="19">
        <v>4595714</v>
      </c>
      <c r="F5315" s="19">
        <v>30</v>
      </c>
      <c r="G5315" s="36">
        <v>45628</v>
      </c>
      <c r="H5315" s="19">
        <v>1</v>
      </c>
      <c r="I5315" s="19">
        <v>0</v>
      </c>
      <c r="J5315" s="19">
        <v>0</v>
      </c>
      <c r="L5315" s="19">
        <v>1</v>
      </c>
      <c r="M5315" s="19">
        <v>431941</v>
      </c>
      <c r="N5315" s="19" t="s">
        <v>214</v>
      </c>
      <c r="O5315" s="19">
        <v>643593</v>
      </c>
      <c r="P5315" s="229">
        <v>45628.523194444446</v>
      </c>
      <c r="Q5315" s="19">
        <v>643.59299999999996</v>
      </c>
      <c r="R5315" s="19" t="s">
        <v>43</v>
      </c>
      <c r="S5315" s="19" t="s">
        <v>125</v>
      </c>
    </row>
    <row r="5316" spans="1:19" x14ac:dyDescent="0.25">
      <c r="A5316" s="19" t="s">
        <v>125</v>
      </c>
      <c r="B5316" s="19">
        <v>34484671</v>
      </c>
      <c r="C5316" s="19" t="s">
        <v>7584</v>
      </c>
      <c r="D5316" s="19">
        <v>377308</v>
      </c>
      <c r="E5316" s="19">
        <v>4595714</v>
      </c>
      <c r="F5316" s="19">
        <v>31</v>
      </c>
      <c r="G5316" s="36">
        <v>45628</v>
      </c>
      <c r="H5316" s="19">
        <v>0</v>
      </c>
      <c r="I5316" s="19">
        <v>0</v>
      </c>
      <c r="J5316" s="19">
        <v>1938</v>
      </c>
      <c r="K5316" s="19" t="s">
        <v>163</v>
      </c>
      <c r="L5316" s="19">
        <v>1</v>
      </c>
      <c r="M5316" s="19">
        <v>431941</v>
      </c>
      <c r="N5316" s="19" t="s">
        <v>214</v>
      </c>
      <c r="O5316" s="19">
        <v>35300</v>
      </c>
      <c r="P5316" s="229">
        <v>45628.523611111108</v>
      </c>
      <c r="Q5316" s="19">
        <v>35.299999999999997</v>
      </c>
      <c r="R5316" s="19" t="s">
        <v>43</v>
      </c>
      <c r="S5316" s="19" t="s">
        <v>125</v>
      </c>
    </row>
    <row r="5317" spans="1:19" x14ac:dyDescent="0.25">
      <c r="A5317" s="19" t="s">
        <v>125</v>
      </c>
      <c r="B5317" s="19">
        <v>34484671</v>
      </c>
      <c r="C5317" s="19" t="s">
        <v>7584</v>
      </c>
      <c r="D5317" s="19">
        <v>377308</v>
      </c>
      <c r="E5317" s="19">
        <v>4595714</v>
      </c>
      <c r="F5317" s="19">
        <v>32</v>
      </c>
      <c r="G5317" s="36">
        <v>45628</v>
      </c>
      <c r="H5317" s="19">
        <v>0</v>
      </c>
      <c r="I5317" s="19">
        <v>0</v>
      </c>
      <c r="J5317" s="19">
        <v>1932</v>
      </c>
      <c r="K5317" s="19" t="s">
        <v>173</v>
      </c>
      <c r="L5317" s="19">
        <v>1</v>
      </c>
      <c r="O5317" s="19">
        <v>17963</v>
      </c>
      <c r="P5317" s="229">
        <v>45628.52380787037</v>
      </c>
      <c r="Q5317" s="19">
        <v>17.963000000000001</v>
      </c>
      <c r="R5317" s="19" t="s">
        <v>43</v>
      </c>
      <c r="S5317" s="19" t="s">
        <v>125</v>
      </c>
    </row>
    <row r="5318" spans="1:19" x14ac:dyDescent="0.25">
      <c r="A5318" s="19" t="s">
        <v>125</v>
      </c>
      <c r="B5318" s="19">
        <v>34484671</v>
      </c>
      <c r="C5318" s="19" t="s">
        <v>7584</v>
      </c>
      <c r="D5318" s="19">
        <v>377308</v>
      </c>
      <c r="E5318" s="19">
        <v>4595714</v>
      </c>
      <c r="F5318" s="19">
        <v>33</v>
      </c>
      <c r="G5318" s="36">
        <v>45628</v>
      </c>
      <c r="H5318" s="19">
        <v>0</v>
      </c>
      <c r="I5318" s="19">
        <v>1</v>
      </c>
      <c r="J5318" s="19">
        <v>0</v>
      </c>
      <c r="L5318" s="19">
        <v>1</v>
      </c>
      <c r="O5318" s="19">
        <v>34</v>
      </c>
      <c r="P5318" s="229">
        <v>45628.523819444446</v>
      </c>
      <c r="Q5318" s="19">
        <v>3.4000000000000002E-2</v>
      </c>
      <c r="R5318" s="19" t="s">
        <v>43</v>
      </c>
      <c r="S5318" s="19" t="s">
        <v>125</v>
      </c>
    </row>
    <row r="5319" spans="1:19" x14ac:dyDescent="0.25">
      <c r="A5319" s="19" t="s">
        <v>125</v>
      </c>
      <c r="B5319" s="19">
        <v>34484671</v>
      </c>
      <c r="C5319" s="19" t="s">
        <v>7584</v>
      </c>
      <c r="D5319" s="19">
        <v>377308</v>
      </c>
      <c r="E5319" s="19">
        <v>4595714</v>
      </c>
      <c r="F5319" s="19">
        <v>34</v>
      </c>
      <c r="G5319" s="36">
        <v>45628</v>
      </c>
      <c r="H5319" s="19">
        <v>0</v>
      </c>
      <c r="I5319" s="19">
        <v>0</v>
      </c>
      <c r="J5319" s="19">
        <v>-3</v>
      </c>
      <c r="K5319" s="19" t="s">
        <v>185</v>
      </c>
      <c r="L5319" s="19">
        <v>1</v>
      </c>
      <c r="O5319" s="19">
        <v>12833</v>
      </c>
      <c r="P5319" s="229">
        <v>45628.523958333331</v>
      </c>
      <c r="Q5319" s="19">
        <v>12.833</v>
      </c>
      <c r="R5319" s="19" t="s">
        <v>43</v>
      </c>
      <c r="S5319" s="19" t="s">
        <v>125</v>
      </c>
    </row>
    <row r="5320" spans="1:19" x14ac:dyDescent="0.25">
      <c r="A5320" s="19" t="s">
        <v>125</v>
      </c>
      <c r="B5320" s="19">
        <v>34484671</v>
      </c>
      <c r="C5320" s="19" t="s">
        <v>7584</v>
      </c>
      <c r="D5320" s="19">
        <v>377308</v>
      </c>
      <c r="E5320" s="19">
        <v>4595714</v>
      </c>
      <c r="F5320" s="19">
        <v>35</v>
      </c>
      <c r="G5320" s="36">
        <v>45628</v>
      </c>
      <c r="H5320" s="19">
        <v>1</v>
      </c>
      <c r="I5320" s="19">
        <v>0</v>
      </c>
      <c r="J5320" s="19">
        <v>0</v>
      </c>
      <c r="L5320" s="19">
        <v>1</v>
      </c>
      <c r="M5320" s="19">
        <v>4010427</v>
      </c>
      <c r="N5320" s="19" t="s">
        <v>215</v>
      </c>
      <c r="O5320" s="19">
        <v>836957</v>
      </c>
      <c r="P5320" s="229">
        <v>45628.533645833333</v>
      </c>
      <c r="Q5320" s="19">
        <v>836.95699999999999</v>
      </c>
      <c r="R5320" s="19" t="s">
        <v>43</v>
      </c>
      <c r="S5320" s="19" t="s">
        <v>125</v>
      </c>
    </row>
    <row r="5321" spans="1:19" x14ac:dyDescent="0.25">
      <c r="A5321" s="19" t="s">
        <v>125</v>
      </c>
      <c r="B5321" s="19">
        <v>34484671</v>
      </c>
      <c r="C5321" s="19" t="s">
        <v>7584</v>
      </c>
      <c r="D5321" s="19">
        <v>377308</v>
      </c>
      <c r="E5321" s="19">
        <v>4595714</v>
      </c>
      <c r="F5321" s="19">
        <v>36</v>
      </c>
      <c r="G5321" s="36">
        <v>45628</v>
      </c>
      <c r="H5321" s="19">
        <v>0</v>
      </c>
      <c r="I5321" s="19">
        <v>0</v>
      </c>
      <c r="J5321" s="19">
        <v>1938</v>
      </c>
      <c r="K5321" s="19" t="s">
        <v>163</v>
      </c>
      <c r="L5321" s="19">
        <v>1</v>
      </c>
      <c r="M5321" s="19">
        <v>4010427</v>
      </c>
      <c r="N5321" s="19" t="s">
        <v>215</v>
      </c>
      <c r="O5321" s="19">
        <v>82470</v>
      </c>
      <c r="P5321" s="229">
        <v>45628.53460648148</v>
      </c>
      <c r="Q5321" s="19">
        <v>82.47</v>
      </c>
      <c r="R5321" s="19" t="s">
        <v>43</v>
      </c>
      <c r="S5321" s="19" t="s">
        <v>125</v>
      </c>
    </row>
    <row r="5322" spans="1:19" x14ac:dyDescent="0.25">
      <c r="A5322" s="19" t="s">
        <v>125</v>
      </c>
      <c r="B5322" s="19">
        <v>34484671</v>
      </c>
      <c r="C5322" s="19" t="s">
        <v>7584</v>
      </c>
      <c r="D5322" s="19">
        <v>377308</v>
      </c>
      <c r="E5322" s="19">
        <v>4595714</v>
      </c>
      <c r="F5322" s="19">
        <v>37</v>
      </c>
      <c r="G5322" s="36">
        <v>45628</v>
      </c>
      <c r="H5322" s="19">
        <v>0</v>
      </c>
      <c r="I5322" s="19">
        <v>0</v>
      </c>
      <c r="J5322" s="19">
        <v>1932</v>
      </c>
      <c r="K5322" s="19" t="s">
        <v>173</v>
      </c>
      <c r="L5322" s="19">
        <v>1</v>
      </c>
      <c r="O5322" s="19">
        <v>127830</v>
      </c>
      <c r="P5322" s="229">
        <v>45628.536087962966</v>
      </c>
      <c r="Q5322" s="19">
        <v>127.83</v>
      </c>
      <c r="R5322" s="19" t="s">
        <v>43</v>
      </c>
      <c r="S5322" s="19" t="s">
        <v>125</v>
      </c>
    </row>
    <row r="5323" spans="1:19" x14ac:dyDescent="0.25">
      <c r="A5323" s="19" t="s">
        <v>125</v>
      </c>
      <c r="B5323" s="19">
        <v>34484671</v>
      </c>
      <c r="C5323" s="19" t="s">
        <v>7584</v>
      </c>
      <c r="D5323" s="19">
        <v>377308</v>
      </c>
      <c r="E5323" s="19">
        <v>4595714</v>
      </c>
      <c r="F5323" s="19">
        <v>38</v>
      </c>
      <c r="G5323" s="36">
        <v>45628</v>
      </c>
      <c r="H5323" s="19">
        <v>0</v>
      </c>
      <c r="I5323" s="19">
        <v>1</v>
      </c>
      <c r="J5323" s="19">
        <v>0</v>
      </c>
      <c r="L5323" s="19">
        <v>1</v>
      </c>
      <c r="O5323" s="19">
        <v>3560</v>
      </c>
      <c r="P5323" s="229">
        <v>45628.536122685182</v>
      </c>
      <c r="Q5323" s="19">
        <v>3.56</v>
      </c>
      <c r="R5323" s="19" t="s">
        <v>43</v>
      </c>
      <c r="S5323" s="19" t="s">
        <v>125</v>
      </c>
    </row>
    <row r="5324" spans="1:19" x14ac:dyDescent="0.25">
      <c r="A5324" s="19" t="s">
        <v>125</v>
      </c>
      <c r="B5324" s="19">
        <v>34484671</v>
      </c>
      <c r="C5324" s="19" t="s">
        <v>7584</v>
      </c>
      <c r="D5324" s="19">
        <v>377308</v>
      </c>
      <c r="E5324" s="19">
        <v>4595714</v>
      </c>
      <c r="F5324" s="19">
        <v>39</v>
      </c>
      <c r="G5324" s="36">
        <v>45628</v>
      </c>
      <c r="H5324" s="19">
        <v>0</v>
      </c>
      <c r="I5324" s="19">
        <v>0</v>
      </c>
      <c r="J5324" s="19">
        <v>1933</v>
      </c>
      <c r="K5324" s="19" t="s">
        <v>167</v>
      </c>
      <c r="L5324" s="19">
        <v>1</v>
      </c>
      <c r="O5324" s="19">
        <v>3583863</v>
      </c>
      <c r="P5324" s="229">
        <v>45628.577604166669</v>
      </c>
      <c r="Q5324" s="19">
        <v>3583.8629999999998</v>
      </c>
      <c r="R5324" s="19" t="s">
        <v>43</v>
      </c>
      <c r="S5324" s="19" t="s">
        <v>125</v>
      </c>
    </row>
    <row r="5325" spans="1:19" x14ac:dyDescent="0.25">
      <c r="A5325" s="19" t="s">
        <v>125</v>
      </c>
      <c r="B5325" s="19">
        <v>34484671</v>
      </c>
      <c r="C5325" s="19" t="s">
        <v>7584</v>
      </c>
      <c r="D5325" s="19">
        <v>377308</v>
      </c>
      <c r="E5325" s="19">
        <v>4595714</v>
      </c>
      <c r="F5325" s="19">
        <v>40</v>
      </c>
      <c r="G5325" s="36">
        <v>45628</v>
      </c>
      <c r="H5325" s="19">
        <v>0</v>
      </c>
      <c r="I5325" s="19">
        <v>1</v>
      </c>
      <c r="J5325" s="19">
        <v>0</v>
      </c>
      <c r="L5325" s="19">
        <v>1</v>
      </c>
      <c r="O5325" s="19">
        <v>907863</v>
      </c>
      <c r="P5325" s="229">
        <v>45628.588113425925</v>
      </c>
      <c r="Q5325" s="19">
        <v>907.86300000000006</v>
      </c>
      <c r="R5325" s="19" t="s">
        <v>43</v>
      </c>
      <c r="S5325" s="19" t="s">
        <v>125</v>
      </c>
    </row>
    <row r="5326" spans="1:19" x14ac:dyDescent="0.25">
      <c r="A5326" s="19" t="s">
        <v>125</v>
      </c>
      <c r="B5326" s="19">
        <v>34484671</v>
      </c>
      <c r="C5326" s="19" t="s">
        <v>7584</v>
      </c>
      <c r="D5326" s="19">
        <v>377308</v>
      </c>
      <c r="E5326" s="19">
        <v>4595714</v>
      </c>
      <c r="F5326" s="19">
        <v>41</v>
      </c>
      <c r="G5326" s="36">
        <v>45628</v>
      </c>
      <c r="H5326" s="19">
        <v>0</v>
      </c>
      <c r="I5326" s="19">
        <v>0</v>
      </c>
      <c r="J5326" s="19">
        <v>-3</v>
      </c>
      <c r="K5326" s="19" t="s">
        <v>185</v>
      </c>
      <c r="L5326" s="19">
        <v>1</v>
      </c>
      <c r="O5326" s="19">
        <v>12717</v>
      </c>
      <c r="P5326" s="229">
        <v>45628.588263888887</v>
      </c>
      <c r="Q5326" s="19">
        <v>12.717000000000001</v>
      </c>
      <c r="R5326" s="19" t="s">
        <v>43</v>
      </c>
      <c r="S5326" s="19" t="s">
        <v>125</v>
      </c>
    </row>
    <row r="5327" spans="1:19" x14ac:dyDescent="0.25">
      <c r="A5327" s="19" t="s">
        <v>125</v>
      </c>
      <c r="B5327" s="19">
        <v>34484671</v>
      </c>
      <c r="C5327" s="19" t="s">
        <v>7584</v>
      </c>
      <c r="D5327" s="19">
        <v>377308</v>
      </c>
      <c r="E5327" s="19">
        <v>4595714</v>
      </c>
      <c r="F5327" s="19">
        <v>42</v>
      </c>
      <c r="G5327" s="36">
        <v>45628</v>
      </c>
      <c r="H5327" s="19">
        <v>1</v>
      </c>
      <c r="I5327" s="19">
        <v>0</v>
      </c>
      <c r="J5327" s="19">
        <v>0</v>
      </c>
      <c r="L5327" s="19">
        <v>1</v>
      </c>
      <c r="M5327" s="19">
        <v>4010427</v>
      </c>
      <c r="N5327" s="19" t="s">
        <v>215</v>
      </c>
      <c r="O5327" s="19">
        <v>512773</v>
      </c>
      <c r="P5327" s="229">
        <v>45628.594189814816</v>
      </c>
      <c r="Q5327" s="19">
        <v>512.77300000000002</v>
      </c>
      <c r="R5327" s="19" t="s">
        <v>43</v>
      </c>
      <c r="S5327" s="19" t="s">
        <v>125</v>
      </c>
    </row>
    <row r="5328" spans="1:19" x14ac:dyDescent="0.25">
      <c r="A5328" s="19" t="s">
        <v>125</v>
      </c>
      <c r="B5328" s="19">
        <v>34484671</v>
      </c>
      <c r="C5328" s="19" t="s">
        <v>7584</v>
      </c>
      <c r="D5328" s="19">
        <v>377308</v>
      </c>
      <c r="E5328" s="19">
        <v>4595714</v>
      </c>
      <c r="F5328" s="19">
        <v>43</v>
      </c>
      <c r="G5328" s="36">
        <v>45628</v>
      </c>
      <c r="H5328" s="19">
        <v>0</v>
      </c>
      <c r="I5328" s="19">
        <v>0</v>
      </c>
      <c r="J5328" s="19">
        <v>1938</v>
      </c>
      <c r="K5328" s="19" t="s">
        <v>163</v>
      </c>
      <c r="L5328" s="19">
        <v>1</v>
      </c>
      <c r="M5328" s="19">
        <v>4010427</v>
      </c>
      <c r="N5328" s="19" t="s">
        <v>215</v>
      </c>
      <c r="O5328" s="19">
        <v>24060</v>
      </c>
      <c r="P5328" s="229">
        <v>45628.594467592593</v>
      </c>
      <c r="Q5328" s="19">
        <v>24.06</v>
      </c>
      <c r="R5328" s="19" t="s">
        <v>43</v>
      </c>
      <c r="S5328" s="19" t="s">
        <v>125</v>
      </c>
    </row>
    <row r="5329" spans="1:19" x14ac:dyDescent="0.25">
      <c r="A5329" s="19" t="s">
        <v>125</v>
      </c>
      <c r="B5329" s="19">
        <v>34484671</v>
      </c>
      <c r="C5329" s="19" t="s">
        <v>7584</v>
      </c>
      <c r="D5329" s="19">
        <v>377308</v>
      </c>
      <c r="E5329" s="19">
        <v>4595714</v>
      </c>
      <c r="F5329" s="19">
        <v>44</v>
      </c>
      <c r="G5329" s="36">
        <v>45628</v>
      </c>
      <c r="H5329" s="19">
        <v>0</v>
      </c>
      <c r="I5329" s="19">
        <v>0</v>
      </c>
      <c r="J5329" s="19">
        <v>1932</v>
      </c>
      <c r="K5329" s="19" t="s">
        <v>173</v>
      </c>
      <c r="L5329" s="19">
        <v>1</v>
      </c>
      <c r="O5329" s="19">
        <v>276187</v>
      </c>
      <c r="P5329" s="229">
        <v>45628.597673611112</v>
      </c>
      <c r="Q5329" s="19">
        <v>276.18700000000001</v>
      </c>
      <c r="R5329" s="19" t="s">
        <v>43</v>
      </c>
      <c r="S5329" s="19" t="s">
        <v>125</v>
      </c>
    </row>
    <row r="5330" spans="1:19" x14ac:dyDescent="0.25">
      <c r="A5330" s="19" t="s">
        <v>125</v>
      </c>
      <c r="B5330" s="19">
        <v>34484671</v>
      </c>
      <c r="C5330" s="19" t="s">
        <v>7584</v>
      </c>
      <c r="D5330" s="19">
        <v>377308</v>
      </c>
      <c r="E5330" s="19">
        <v>4595714</v>
      </c>
      <c r="F5330" s="19">
        <v>45</v>
      </c>
      <c r="G5330" s="36">
        <v>45628</v>
      </c>
      <c r="H5330" s="19">
        <v>0</v>
      </c>
      <c r="I5330" s="19">
        <v>1</v>
      </c>
      <c r="J5330" s="19">
        <v>0</v>
      </c>
      <c r="L5330" s="19">
        <v>1</v>
      </c>
      <c r="O5330" s="19">
        <v>1910203</v>
      </c>
      <c r="P5330" s="229">
        <v>45628.619780092595</v>
      </c>
      <c r="Q5330" s="19">
        <v>1910.203</v>
      </c>
      <c r="R5330" s="19" t="s">
        <v>43</v>
      </c>
      <c r="S5330" s="19" t="s">
        <v>125</v>
      </c>
    </row>
    <row r="5331" spans="1:19" x14ac:dyDescent="0.25">
      <c r="A5331" s="19" t="s">
        <v>125</v>
      </c>
      <c r="B5331" s="19">
        <v>34484671</v>
      </c>
      <c r="C5331" s="19" t="s">
        <v>7584</v>
      </c>
      <c r="D5331" s="19">
        <v>377308</v>
      </c>
      <c r="E5331" s="19">
        <v>4595714</v>
      </c>
      <c r="F5331" s="19">
        <v>46</v>
      </c>
      <c r="G5331" s="36">
        <v>45628</v>
      </c>
      <c r="H5331" s="19">
        <v>0</v>
      </c>
      <c r="I5331" s="19">
        <v>0</v>
      </c>
      <c r="J5331" s="19">
        <v>-3</v>
      </c>
      <c r="K5331" s="19" t="s">
        <v>185</v>
      </c>
      <c r="L5331" s="19">
        <v>1</v>
      </c>
      <c r="O5331" s="19">
        <v>9850</v>
      </c>
      <c r="P5331" s="229">
        <v>45628.619895833333</v>
      </c>
      <c r="Q5331" s="19">
        <v>9.85</v>
      </c>
      <c r="R5331" s="19" t="s">
        <v>43</v>
      </c>
      <c r="S5331" s="19" t="s">
        <v>125</v>
      </c>
    </row>
    <row r="5332" spans="1:19" x14ac:dyDescent="0.25">
      <c r="A5332" s="19" t="s">
        <v>125</v>
      </c>
      <c r="B5332" s="19">
        <v>34484671</v>
      </c>
      <c r="C5332" s="19" t="s">
        <v>7584</v>
      </c>
      <c r="D5332" s="19">
        <v>377308</v>
      </c>
      <c r="E5332" s="19">
        <v>4595714</v>
      </c>
      <c r="F5332" s="19">
        <v>47</v>
      </c>
      <c r="G5332" s="36">
        <v>45628</v>
      </c>
      <c r="H5332" s="19">
        <v>1</v>
      </c>
      <c r="I5332" s="19">
        <v>0</v>
      </c>
      <c r="J5332" s="19">
        <v>0</v>
      </c>
      <c r="L5332" s="19">
        <v>1</v>
      </c>
      <c r="M5332" s="19">
        <v>4010427</v>
      </c>
      <c r="N5332" s="19" t="s">
        <v>215</v>
      </c>
      <c r="O5332" s="19">
        <v>1736047</v>
      </c>
      <c r="P5332" s="229">
        <v>45628.639988425923</v>
      </c>
      <c r="Q5332" s="19">
        <v>1736.047</v>
      </c>
      <c r="R5332" s="19" t="s">
        <v>43</v>
      </c>
      <c r="S5332" s="19" t="s">
        <v>125</v>
      </c>
    </row>
    <row r="5333" spans="1:19" x14ac:dyDescent="0.25">
      <c r="A5333" s="19" t="s">
        <v>125</v>
      </c>
      <c r="B5333" s="19">
        <v>34484671</v>
      </c>
      <c r="C5333" s="19" t="s">
        <v>7584</v>
      </c>
      <c r="D5333" s="19">
        <v>377308</v>
      </c>
      <c r="E5333" s="19">
        <v>4595714</v>
      </c>
      <c r="F5333" s="19">
        <v>48</v>
      </c>
      <c r="G5333" s="36">
        <v>45628</v>
      </c>
      <c r="H5333" s="19">
        <v>0</v>
      </c>
      <c r="I5333" s="19">
        <v>0</v>
      </c>
      <c r="J5333" s="19">
        <v>1938</v>
      </c>
      <c r="K5333" s="19" t="s">
        <v>163</v>
      </c>
      <c r="L5333" s="19">
        <v>1</v>
      </c>
      <c r="M5333" s="19">
        <v>4010427</v>
      </c>
      <c r="N5333" s="19" t="s">
        <v>215</v>
      </c>
      <c r="O5333" s="19">
        <v>22133</v>
      </c>
      <c r="P5333" s="229">
        <v>45628.640243055554</v>
      </c>
      <c r="Q5333" s="19">
        <v>22.132999999999999</v>
      </c>
      <c r="R5333" s="19" t="s">
        <v>43</v>
      </c>
      <c r="S5333" s="19" t="s">
        <v>125</v>
      </c>
    </row>
    <row r="5334" spans="1:19" x14ac:dyDescent="0.25">
      <c r="A5334" s="19" t="s">
        <v>125</v>
      </c>
      <c r="B5334" s="19">
        <v>34484671</v>
      </c>
      <c r="C5334" s="19" t="s">
        <v>7584</v>
      </c>
      <c r="D5334" s="19">
        <v>377308</v>
      </c>
      <c r="E5334" s="19">
        <v>4595714</v>
      </c>
      <c r="F5334" s="19">
        <v>49</v>
      </c>
      <c r="G5334" s="36">
        <v>45628</v>
      </c>
      <c r="H5334" s="19">
        <v>0</v>
      </c>
      <c r="I5334" s="19">
        <v>0</v>
      </c>
      <c r="J5334" s="19">
        <v>1932</v>
      </c>
      <c r="K5334" s="19" t="s">
        <v>173</v>
      </c>
      <c r="L5334" s="19">
        <v>1</v>
      </c>
      <c r="O5334" s="19">
        <v>233410</v>
      </c>
      <c r="P5334" s="229">
        <v>45628.642939814818</v>
      </c>
      <c r="Q5334" s="19">
        <v>233.41</v>
      </c>
      <c r="R5334" s="19" t="s">
        <v>43</v>
      </c>
      <c r="S5334" s="19" t="s">
        <v>125</v>
      </c>
    </row>
    <row r="5335" spans="1:19" x14ac:dyDescent="0.25">
      <c r="A5335" s="19" t="s">
        <v>125</v>
      </c>
      <c r="B5335" s="19">
        <v>34484671</v>
      </c>
      <c r="C5335" s="19" t="s">
        <v>7584</v>
      </c>
      <c r="D5335" s="19">
        <v>377308</v>
      </c>
      <c r="E5335" s="19">
        <v>4595714</v>
      </c>
      <c r="F5335" s="19">
        <v>50</v>
      </c>
      <c r="G5335" s="36">
        <v>45628</v>
      </c>
      <c r="H5335" s="19">
        <v>0</v>
      </c>
      <c r="I5335" s="19">
        <v>1</v>
      </c>
      <c r="J5335" s="19">
        <v>0</v>
      </c>
      <c r="L5335" s="19">
        <v>1</v>
      </c>
      <c r="O5335" s="19">
        <v>966144</v>
      </c>
      <c r="P5335" s="229">
        <v>45628.654120370367</v>
      </c>
      <c r="Q5335" s="19">
        <v>966.14400000000001</v>
      </c>
      <c r="R5335" s="19" t="s">
        <v>43</v>
      </c>
      <c r="S5335" s="19" t="s">
        <v>125</v>
      </c>
    </row>
    <row r="5336" spans="1:19" x14ac:dyDescent="0.25">
      <c r="A5336" s="62" t="s">
        <v>125</v>
      </c>
      <c r="B5336" s="19">
        <v>34484671</v>
      </c>
      <c r="C5336" s="19" t="s">
        <v>7584</v>
      </c>
      <c r="D5336" s="19">
        <v>377308</v>
      </c>
      <c r="E5336" s="19">
        <v>4595714</v>
      </c>
      <c r="F5336" s="19">
        <v>51</v>
      </c>
      <c r="G5336" s="36">
        <v>45628</v>
      </c>
      <c r="H5336" s="19">
        <v>0</v>
      </c>
      <c r="I5336" s="19">
        <v>0</v>
      </c>
      <c r="J5336" s="19">
        <v>-3</v>
      </c>
      <c r="K5336" s="19" t="s">
        <v>185</v>
      </c>
      <c r="L5336" s="19">
        <v>1</v>
      </c>
      <c r="O5336" s="19">
        <v>11756</v>
      </c>
      <c r="P5336" s="229">
        <v>45628.65425925926</v>
      </c>
      <c r="Q5336" s="19">
        <v>11.756</v>
      </c>
      <c r="R5336" s="19" t="s">
        <v>43</v>
      </c>
      <c r="S5336" s="62" t="s">
        <v>125</v>
      </c>
    </row>
    <row r="5337" spans="1:19" x14ac:dyDescent="0.25">
      <c r="A5337" s="62" t="s">
        <v>125</v>
      </c>
      <c r="B5337" s="19">
        <v>34484671</v>
      </c>
      <c r="C5337" s="19" t="s">
        <v>7584</v>
      </c>
      <c r="D5337" s="19">
        <v>377308</v>
      </c>
      <c r="E5337" s="19">
        <v>4595714</v>
      </c>
      <c r="F5337" s="19">
        <v>52</v>
      </c>
      <c r="G5337" s="36">
        <v>45628</v>
      </c>
      <c r="H5337" s="19">
        <v>1</v>
      </c>
      <c r="I5337" s="19">
        <v>0</v>
      </c>
      <c r="J5337" s="19">
        <v>0</v>
      </c>
      <c r="L5337" s="19">
        <v>1</v>
      </c>
      <c r="M5337" s="19">
        <v>4010427</v>
      </c>
      <c r="N5337" s="19" t="s">
        <v>215</v>
      </c>
      <c r="O5337" s="19">
        <v>407477</v>
      </c>
      <c r="P5337" s="229">
        <v>45628.65898148148</v>
      </c>
      <c r="Q5337" s="19">
        <v>407.47699999999998</v>
      </c>
      <c r="R5337" s="19" t="s">
        <v>43</v>
      </c>
      <c r="S5337" s="62" t="s">
        <v>125</v>
      </c>
    </row>
    <row r="5338" spans="1:19" x14ac:dyDescent="0.25">
      <c r="A5338" s="62" t="s">
        <v>125</v>
      </c>
      <c r="B5338" s="19">
        <v>34484671</v>
      </c>
      <c r="C5338" s="19" t="s">
        <v>7584</v>
      </c>
      <c r="D5338" s="19">
        <v>377308</v>
      </c>
      <c r="E5338" s="19">
        <v>4595714</v>
      </c>
      <c r="F5338" s="19">
        <v>53</v>
      </c>
      <c r="G5338" s="36">
        <v>45628</v>
      </c>
      <c r="H5338" s="19">
        <v>0</v>
      </c>
      <c r="I5338" s="19">
        <v>0</v>
      </c>
      <c r="J5338" s="19">
        <v>1938</v>
      </c>
      <c r="K5338" s="19" t="s">
        <v>163</v>
      </c>
      <c r="L5338" s="19">
        <v>1</v>
      </c>
      <c r="M5338" s="19">
        <v>4010427</v>
      </c>
      <c r="N5338" s="19" t="s">
        <v>215</v>
      </c>
      <c r="O5338" s="19">
        <v>327607</v>
      </c>
      <c r="P5338" s="229">
        <v>45628.662766203706</v>
      </c>
      <c r="Q5338" s="19">
        <v>327.60700000000003</v>
      </c>
      <c r="R5338" s="19" t="s">
        <v>43</v>
      </c>
      <c r="S5338" s="62" t="s">
        <v>125</v>
      </c>
    </row>
    <row r="5339" spans="1:19" x14ac:dyDescent="0.25">
      <c r="A5339" s="62" t="s">
        <v>125</v>
      </c>
      <c r="B5339" s="19">
        <v>34484671</v>
      </c>
      <c r="C5339" s="19" t="s">
        <v>7584</v>
      </c>
      <c r="D5339" s="19">
        <v>377308</v>
      </c>
      <c r="E5339" s="19">
        <v>4595714</v>
      </c>
      <c r="F5339" s="19">
        <v>54</v>
      </c>
      <c r="G5339" s="36">
        <v>45628</v>
      </c>
      <c r="H5339" s="19">
        <v>0</v>
      </c>
      <c r="I5339" s="19">
        <v>0</v>
      </c>
      <c r="J5339" s="19">
        <v>1932</v>
      </c>
      <c r="K5339" s="19" t="s">
        <v>173</v>
      </c>
      <c r="L5339" s="19">
        <v>1</v>
      </c>
      <c r="O5339" s="19">
        <v>197386</v>
      </c>
      <c r="P5339" s="229">
        <v>45628.66505787037</v>
      </c>
      <c r="Q5339" s="19">
        <v>197.386</v>
      </c>
      <c r="R5339" s="19" t="s">
        <v>43</v>
      </c>
      <c r="S5339" s="62" t="s">
        <v>125</v>
      </c>
    </row>
    <row r="5340" spans="1:19" x14ac:dyDescent="0.25">
      <c r="A5340" s="62" t="s">
        <v>125</v>
      </c>
      <c r="B5340" s="19">
        <v>34484671</v>
      </c>
      <c r="C5340" s="19" t="s">
        <v>7584</v>
      </c>
      <c r="D5340" s="19">
        <v>377308</v>
      </c>
      <c r="E5340" s="19">
        <v>4595714</v>
      </c>
      <c r="F5340" s="19">
        <v>55</v>
      </c>
      <c r="G5340" s="36">
        <v>45628</v>
      </c>
      <c r="H5340" s="19">
        <v>0</v>
      </c>
      <c r="I5340" s="19">
        <v>1</v>
      </c>
      <c r="J5340" s="19">
        <v>0</v>
      </c>
      <c r="L5340" s="19">
        <v>1</v>
      </c>
      <c r="O5340" s="19">
        <v>466534</v>
      </c>
      <c r="P5340" s="229">
        <v>45628.670451388891</v>
      </c>
      <c r="Q5340" s="19">
        <v>466.53399999999999</v>
      </c>
      <c r="R5340" s="19" t="s">
        <v>43</v>
      </c>
      <c r="S5340" s="62" t="s">
        <v>125</v>
      </c>
    </row>
    <row r="5341" spans="1:19" x14ac:dyDescent="0.25">
      <c r="A5341" s="62" t="s">
        <v>125</v>
      </c>
      <c r="B5341" s="19">
        <v>34484671</v>
      </c>
      <c r="C5341" s="19" t="s">
        <v>7584</v>
      </c>
      <c r="D5341" s="19">
        <v>377308</v>
      </c>
      <c r="E5341" s="19">
        <v>4595714</v>
      </c>
      <c r="F5341" s="19">
        <v>56</v>
      </c>
      <c r="G5341" s="36">
        <v>45628</v>
      </c>
      <c r="H5341" s="19">
        <v>0</v>
      </c>
      <c r="I5341" s="19">
        <v>0</v>
      </c>
      <c r="J5341" s="19">
        <v>-3</v>
      </c>
      <c r="K5341" s="19" t="s">
        <v>185</v>
      </c>
      <c r="L5341" s="19">
        <v>1</v>
      </c>
      <c r="O5341" s="19">
        <v>15683</v>
      </c>
      <c r="P5341" s="229">
        <v>45628.670636574076</v>
      </c>
      <c r="Q5341" s="19">
        <v>15.683</v>
      </c>
      <c r="R5341" s="19" t="s">
        <v>43</v>
      </c>
      <c r="S5341" s="62" t="s">
        <v>125</v>
      </c>
    </row>
    <row r="5342" spans="1:19" x14ac:dyDescent="0.25">
      <c r="A5342" s="62" t="s">
        <v>125</v>
      </c>
      <c r="B5342" s="19">
        <v>34484671</v>
      </c>
      <c r="C5342" s="19" t="s">
        <v>7584</v>
      </c>
      <c r="D5342" s="19">
        <v>377308</v>
      </c>
      <c r="E5342" s="19">
        <v>4595714</v>
      </c>
      <c r="F5342" s="19">
        <v>57</v>
      </c>
      <c r="G5342" s="36">
        <v>45628</v>
      </c>
      <c r="H5342" s="19">
        <v>0</v>
      </c>
      <c r="I5342" s="19">
        <v>0</v>
      </c>
      <c r="J5342" s="19">
        <v>-1</v>
      </c>
      <c r="K5342" s="19" t="s">
        <v>119</v>
      </c>
      <c r="L5342" s="19">
        <v>1</v>
      </c>
      <c r="M5342" s="19">
        <v>4010427</v>
      </c>
      <c r="N5342" s="19" t="s">
        <v>215</v>
      </c>
      <c r="O5342" s="19">
        <v>29100</v>
      </c>
      <c r="P5342" s="229">
        <v>45628.670972222222</v>
      </c>
      <c r="Q5342" s="19">
        <v>29.1</v>
      </c>
      <c r="R5342" s="19" t="s">
        <v>43</v>
      </c>
      <c r="S5342" s="62" t="s">
        <v>125</v>
      </c>
    </row>
    <row r="5343" spans="1:19" x14ac:dyDescent="0.25">
      <c r="A5343" s="62" t="s">
        <v>125</v>
      </c>
      <c r="B5343" s="19">
        <v>34484671</v>
      </c>
      <c r="C5343" s="19" t="s">
        <v>7584</v>
      </c>
      <c r="D5343" s="19">
        <v>377308</v>
      </c>
      <c r="E5343" s="19">
        <v>4595714</v>
      </c>
      <c r="F5343" s="19">
        <v>58</v>
      </c>
      <c r="G5343" s="36">
        <v>45628</v>
      </c>
      <c r="H5343" s="19">
        <v>0</v>
      </c>
      <c r="I5343" s="19">
        <v>0</v>
      </c>
      <c r="J5343" s="19">
        <v>1934</v>
      </c>
      <c r="K5343" s="19" t="s">
        <v>160</v>
      </c>
      <c r="L5343" s="19">
        <v>1</v>
      </c>
      <c r="O5343" s="19">
        <v>417193</v>
      </c>
      <c r="P5343" s="229">
        <v>45628.675798611112</v>
      </c>
      <c r="Q5343" s="19">
        <v>417.19299999999998</v>
      </c>
      <c r="R5343" s="19" t="s">
        <v>43</v>
      </c>
      <c r="S5343" s="62" t="s">
        <v>125</v>
      </c>
    </row>
    <row r="5344" spans="1:19" x14ac:dyDescent="0.25">
      <c r="A5344" s="62" t="s">
        <v>125</v>
      </c>
      <c r="B5344" s="19">
        <v>34484671</v>
      </c>
      <c r="C5344" s="19" t="s">
        <v>7584</v>
      </c>
      <c r="D5344" s="19">
        <v>377308</v>
      </c>
      <c r="E5344" s="19">
        <v>4595714</v>
      </c>
      <c r="F5344" s="19">
        <v>59</v>
      </c>
      <c r="G5344" s="36">
        <v>45628</v>
      </c>
      <c r="H5344" s="19">
        <v>0</v>
      </c>
      <c r="I5344" s="19">
        <v>1</v>
      </c>
      <c r="J5344" s="19">
        <v>0</v>
      </c>
      <c r="L5344" s="19">
        <v>1</v>
      </c>
      <c r="O5344" s="19">
        <v>293174</v>
      </c>
      <c r="P5344" s="229">
        <v>45628.679189814815</v>
      </c>
      <c r="Q5344" s="19">
        <v>293.17399999999998</v>
      </c>
      <c r="R5344" s="19" t="s">
        <v>43</v>
      </c>
      <c r="S5344" s="62" t="s">
        <v>125</v>
      </c>
    </row>
    <row r="5345" spans="1:19" x14ac:dyDescent="0.25">
      <c r="A5345" s="62" t="s">
        <v>125</v>
      </c>
      <c r="B5345" s="19">
        <v>34484671</v>
      </c>
      <c r="C5345" s="19" t="s">
        <v>7584</v>
      </c>
      <c r="D5345" s="19">
        <v>377308</v>
      </c>
      <c r="E5345" s="19">
        <v>4595714</v>
      </c>
      <c r="F5345" s="19">
        <v>60</v>
      </c>
      <c r="G5345" s="36">
        <v>45628</v>
      </c>
      <c r="H5345" s="19">
        <v>1</v>
      </c>
      <c r="I5345" s="19">
        <v>0</v>
      </c>
      <c r="J5345" s="19">
        <v>0</v>
      </c>
      <c r="L5345" s="19">
        <v>1</v>
      </c>
      <c r="M5345" s="19">
        <v>431942</v>
      </c>
      <c r="N5345" s="19" t="s">
        <v>244</v>
      </c>
      <c r="O5345" s="19">
        <v>1298256</v>
      </c>
      <c r="P5345" s="229">
        <v>45628.694224537037</v>
      </c>
      <c r="Q5345" s="19">
        <v>1298.2560000000001</v>
      </c>
      <c r="R5345" s="19" t="s">
        <v>43</v>
      </c>
      <c r="S5345" s="62" t="s">
        <v>125</v>
      </c>
    </row>
    <row r="5346" spans="1:19" x14ac:dyDescent="0.25">
      <c r="A5346" s="62" t="s">
        <v>125</v>
      </c>
      <c r="B5346" s="19">
        <v>34484671</v>
      </c>
      <c r="C5346" s="19" t="s">
        <v>7584</v>
      </c>
      <c r="D5346" s="19">
        <v>377308</v>
      </c>
      <c r="E5346" s="19">
        <v>4595714</v>
      </c>
      <c r="F5346" s="19">
        <v>61</v>
      </c>
      <c r="G5346" s="36">
        <v>45628</v>
      </c>
      <c r="H5346" s="19">
        <v>0</v>
      </c>
      <c r="I5346" s="19">
        <v>0</v>
      </c>
      <c r="J5346" s="19">
        <v>1938</v>
      </c>
      <c r="K5346" s="19" t="s">
        <v>163</v>
      </c>
      <c r="L5346" s="19">
        <v>1</v>
      </c>
      <c r="M5346" s="19">
        <v>431942</v>
      </c>
      <c r="N5346" s="19" t="s">
        <v>244</v>
      </c>
      <c r="O5346" s="19">
        <v>18157</v>
      </c>
      <c r="P5346" s="229">
        <v>45628.694432870368</v>
      </c>
      <c r="Q5346" s="19">
        <v>18.157</v>
      </c>
      <c r="R5346" s="19" t="s">
        <v>43</v>
      </c>
      <c r="S5346" s="62" t="s">
        <v>125</v>
      </c>
    </row>
    <row r="5347" spans="1:19" x14ac:dyDescent="0.25">
      <c r="A5347" s="62" t="s">
        <v>125</v>
      </c>
      <c r="B5347" s="19">
        <v>34484671</v>
      </c>
      <c r="C5347" s="19" t="s">
        <v>7584</v>
      </c>
      <c r="D5347" s="19">
        <v>377308</v>
      </c>
      <c r="E5347" s="19">
        <v>4595714</v>
      </c>
      <c r="F5347" s="19">
        <v>62</v>
      </c>
      <c r="G5347" s="36">
        <v>45628</v>
      </c>
      <c r="H5347" s="19">
        <v>0</v>
      </c>
      <c r="I5347" s="19">
        <v>0</v>
      </c>
      <c r="J5347" s="19">
        <v>1932</v>
      </c>
      <c r="K5347" s="19" t="s">
        <v>173</v>
      </c>
      <c r="L5347" s="19">
        <v>1</v>
      </c>
      <c r="O5347" s="19">
        <v>231077</v>
      </c>
      <c r="P5347" s="229">
        <v>45628.697106481479</v>
      </c>
      <c r="Q5347" s="19">
        <v>231.077</v>
      </c>
      <c r="R5347" s="19" t="s">
        <v>43</v>
      </c>
      <c r="S5347" s="62" t="s">
        <v>125</v>
      </c>
    </row>
    <row r="5348" spans="1:19" x14ac:dyDescent="0.25">
      <c r="A5348" s="62" t="s">
        <v>125</v>
      </c>
      <c r="B5348" s="19">
        <v>34484671</v>
      </c>
      <c r="C5348" s="19" t="s">
        <v>7584</v>
      </c>
      <c r="D5348" s="19">
        <v>377308</v>
      </c>
      <c r="E5348" s="19">
        <v>4595714</v>
      </c>
      <c r="F5348" s="19">
        <v>63</v>
      </c>
      <c r="G5348" s="36">
        <v>45628</v>
      </c>
      <c r="H5348" s="19">
        <v>0</v>
      </c>
      <c r="I5348" s="19">
        <v>1</v>
      </c>
      <c r="J5348" s="19">
        <v>0</v>
      </c>
      <c r="L5348" s="19">
        <v>1</v>
      </c>
      <c r="O5348" s="19">
        <v>1514810</v>
      </c>
      <c r="P5348" s="229">
        <v>45628.714641203704</v>
      </c>
      <c r="Q5348" s="19">
        <v>1514.81</v>
      </c>
      <c r="R5348" s="19" t="s">
        <v>43</v>
      </c>
      <c r="S5348" s="62" t="s">
        <v>125</v>
      </c>
    </row>
    <row r="5349" spans="1:19" x14ac:dyDescent="0.25">
      <c r="A5349" s="62" t="s">
        <v>125</v>
      </c>
      <c r="B5349" s="19">
        <v>34484671</v>
      </c>
      <c r="C5349" s="19" t="s">
        <v>7584</v>
      </c>
      <c r="D5349" s="19">
        <v>377308</v>
      </c>
      <c r="E5349" s="19">
        <v>4595714</v>
      </c>
      <c r="F5349" s="19">
        <v>64</v>
      </c>
      <c r="G5349" s="36">
        <v>45628</v>
      </c>
      <c r="H5349" s="19">
        <v>1</v>
      </c>
      <c r="I5349" s="19">
        <v>0</v>
      </c>
      <c r="J5349" s="19">
        <v>0</v>
      </c>
      <c r="L5349" s="19">
        <v>1</v>
      </c>
      <c r="M5349" s="19">
        <v>431941</v>
      </c>
      <c r="N5349" s="19" t="s">
        <v>214</v>
      </c>
      <c r="O5349" s="19">
        <v>516810</v>
      </c>
      <c r="P5349" s="229">
        <v>45628.720613425925</v>
      </c>
      <c r="Q5349" s="19">
        <v>516.80999999999995</v>
      </c>
      <c r="R5349" s="19" t="s">
        <v>43</v>
      </c>
      <c r="S5349" s="62" t="s">
        <v>125</v>
      </c>
    </row>
    <row r="5350" spans="1:19" x14ac:dyDescent="0.25">
      <c r="A5350" s="62" t="s">
        <v>125</v>
      </c>
      <c r="B5350" s="19">
        <v>34484671</v>
      </c>
      <c r="C5350" s="19" t="s">
        <v>7584</v>
      </c>
      <c r="D5350" s="19">
        <v>377308</v>
      </c>
      <c r="E5350" s="19">
        <v>4595714</v>
      </c>
      <c r="F5350" s="19">
        <v>65</v>
      </c>
      <c r="G5350" s="36">
        <v>45628</v>
      </c>
      <c r="H5350" s="19">
        <v>0</v>
      </c>
      <c r="I5350" s="19">
        <v>0</v>
      </c>
      <c r="J5350" s="19">
        <v>1938</v>
      </c>
      <c r="K5350" s="19" t="s">
        <v>163</v>
      </c>
      <c r="L5350" s="19">
        <v>1</v>
      </c>
      <c r="M5350" s="19">
        <v>431941</v>
      </c>
      <c r="N5350" s="19" t="s">
        <v>214</v>
      </c>
      <c r="O5350" s="19">
        <v>72163</v>
      </c>
      <c r="P5350" s="229">
        <v>45628.721458333333</v>
      </c>
      <c r="Q5350" s="19">
        <v>72.162999999999997</v>
      </c>
      <c r="R5350" s="19" t="s">
        <v>43</v>
      </c>
      <c r="S5350" s="62" t="s">
        <v>125</v>
      </c>
    </row>
    <row r="5351" spans="1:19" x14ac:dyDescent="0.25">
      <c r="A5351" s="62" t="s">
        <v>125</v>
      </c>
      <c r="B5351" s="19">
        <v>34484671</v>
      </c>
      <c r="C5351" s="19" t="s">
        <v>7584</v>
      </c>
      <c r="D5351" s="19">
        <v>377308</v>
      </c>
      <c r="E5351" s="19">
        <v>4595714</v>
      </c>
      <c r="F5351" s="19">
        <v>66</v>
      </c>
      <c r="G5351" s="36">
        <v>45628</v>
      </c>
      <c r="H5351" s="19">
        <v>0</v>
      </c>
      <c r="I5351" s="19">
        <v>0</v>
      </c>
      <c r="J5351" s="19">
        <v>1932</v>
      </c>
      <c r="K5351" s="19" t="s">
        <v>173</v>
      </c>
      <c r="L5351" s="19">
        <v>1</v>
      </c>
      <c r="O5351" s="19">
        <v>121447</v>
      </c>
      <c r="P5351" s="229">
        <v>45628.722858796296</v>
      </c>
      <c r="Q5351" s="19">
        <v>121.447</v>
      </c>
      <c r="R5351" s="19" t="s">
        <v>43</v>
      </c>
      <c r="S5351" s="62" t="s">
        <v>125</v>
      </c>
    </row>
    <row r="5352" spans="1:19" x14ac:dyDescent="0.25">
      <c r="A5352" s="62" t="s">
        <v>125</v>
      </c>
      <c r="B5352" s="19">
        <v>34484671</v>
      </c>
      <c r="C5352" s="19" t="s">
        <v>7584</v>
      </c>
      <c r="D5352" s="19">
        <v>377308</v>
      </c>
      <c r="E5352" s="19">
        <v>4595714</v>
      </c>
      <c r="F5352" s="19">
        <v>67</v>
      </c>
      <c r="G5352" s="36">
        <v>45628</v>
      </c>
      <c r="H5352" s="19">
        <v>0</v>
      </c>
      <c r="I5352" s="19">
        <v>1</v>
      </c>
      <c r="J5352" s="19">
        <v>0</v>
      </c>
      <c r="L5352" s="19">
        <v>1</v>
      </c>
      <c r="O5352" s="19">
        <v>2164656</v>
      </c>
      <c r="P5352" s="229">
        <v>45628.747916666667</v>
      </c>
      <c r="Q5352" s="19">
        <v>2164.6559999999999</v>
      </c>
      <c r="R5352" s="19" t="s">
        <v>43</v>
      </c>
      <c r="S5352" s="62" t="s">
        <v>125</v>
      </c>
    </row>
    <row r="5353" spans="1:19" x14ac:dyDescent="0.25">
      <c r="A5353" s="62" t="s">
        <v>125</v>
      </c>
      <c r="B5353" s="19">
        <v>34484671</v>
      </c>
      <c r="C5353" s="19" t="s">
        <v>7584</v>
      </c>
      <c r="D5353" s="19">
        <v>377308</v>
      </c>
      <c r="E5353" s="19">
        <v>4595714</v>
      </c>
      <c r="F5353" s="19">
        <v>68</v>
      </c>
      <c r="G5353" s="36">
        <v>45628</v>
      </c>
      <c r="H5353" s="19">
        <v>1</v>
      </c>
      <c r="I5353" s="19">
        <v>0</v>
      </c>
      <c r="J5353" s="19">
        <v>0</v>
      </c>
      <c r="L5353" s="19">
        <v>1</v>
      </c>
      <c r="M5353" s="19">
        <v>431941</v>
      </c>
      <c r="N5353" s="19" t="s">
        <v>214</v>
      </c>
      <c r="O5353" s="19">
        <v>1291754</v>
      </c>
      <c r="P5353" s="229">
        <v>45628.762858796297</v>
      </c>
      <c r="Q5353" s="19">
        <v>1291.7539999999999</v>
      </c>
      <c r="R5353" s="19" t="s">
        <v>43</v>
      </c>
      <c r="S5353" s="62" t="s">
        <v>125</v>
      </c>
    </row>
    <row r="5354" spans="1:19" x14ac:dyDescent="0.25">
      <c r="A5354" s="62" t="s">
        <v>125</v>
      </c>
      <c r="B5354" s="19">
        <v>34484671</v>
      </c>
      <c r="C5354" s="19" t="s">
        <v>7584</v>
      </c>
      <c r="D5354" s="19">
        <v>377308</v>
      </c>
      <c r="E5354" s="19">
        <v>4595714</v>
      </c>
      <c r="F5354" s="19">
        <v>69</v>
      </c>
      <c r="G5354" s="36">
        <v>45628</v>
      </c>
      <c r="H5354" s="19">
        <v>0</v>
      </c>
      <c r="I5354" s="19">
        <v>0</v>
      </c>
      <c r="J5354" s="19">
        <v>1938</v>
      </c>
      <c r="K5354" s="19" t="s">
        <v>163</v>
      </c>
      <c r="L5354" s="19">
        <v>1</v>
      </c>
      <c r="M5354" s="19">
        <v>431941</v>
      </c>
      <c r="N5354" s="19" t="s">
        <v>214</v>
      </c>
      <c r="O5354" s="19">
        <v>15496</v>
      </c>
      <c r="P5354" s="229">
        <v>45628.763043981482</v>
      </c>
      <c r="Q5354" s="19">
        <v>15.496</v>
      </c>
      <c r="R5354" s="19" t="s">
        <v>43</v>
      </c>
      <c r="S5354" s="62" t="s">
        <v>125</v>
      </c>
    </row>
    <row r="5355" spans="1:19" x14ac:dyDescent="0.25">
      <c r="A5355" s="62" t="s">
        <v>125</v>
      </c>
      <c r="B5355" s="19">
        <v>34484671</v>
      </c>
      <c r="C5355" s="19" t="s">
        <v>7584</v>
      </c>
      <c r="D5355" s="19">
        <v>377308</v>
      </c>
      <c r="E5355" s="19">
        <v>4595714</v>
      </c>
      <c r="F5355" s="19">
        <v>70</v>
      </c>
      <c r="G5355" s="36">
        <v>45628</v>
      </c>
      <c r="H5355" s="19">
        <v>0</v>
      </c>
      <c r="I5355" s="19">
        <v>0</v>
      </c>
      <c r="J5355" s="19">
        <v>1932</v>
      </c>
      <c r="K5355" s="19" t="s">
        <v>173</v>
      </c>
      <c r="L5355" s="19">
        <v>1</v>
      </c>
      <c r="O5355" s="19">
        <v>15347</v>
      </c>
      <c r="P5355" s="229">
        <v>45628.76321759259</v>
      </c>
      <c r="Q5355" s="19">
        <v>15.347</v>
      </c>
      <c r="R5355" s="19" t="s">
        <v>43</v>
      </c>
      <c r="S5355" s="62" t="s">
        <v>125</v>
      </c>
    </row>
    <row r="5356" spans="1:19" x14ac:dyDescent="0.25">
      <c r="A5356" s="62" t="s">
        <v>125</v>
      </c>
      <c r="B5356" s="19">
        <v>34484671</v>
      </c>
      <c r="C5356" s="19" t="s">
        <v>7584</v>
      </c>
      <c r="D5356" s="19">
        <v>377308</v>
      </c>
      <c r="E5356" s="19">
        <v>4595714</v>
      </c>
      <c r="F5356" s="19">
        <v>71</v>
      </c>
      <c r="G5356" s="36">
        <v>45628</v>
      </c>
      <c r="H5356" s="19">
        <v>0</v>
      </c>
      <c r="I5356" s="19">
        <v>1</v>
      </c>
      <c r="J5356" s="19">
        <v>0</v>
      </c>
      <c r="L5356" s="19">
        <v>1</v>
      </c>
      <c r="O5356" s="19">
        <v>115513</v>
      </c>
      <c r="P5356" s="229">
        <v>45628.764560185184</v>
      </c>
      <c r="Q5356" s="19">
        <v>115.51300000000001</v>
      </c>
      <c r="R5356" s="19" t="s">
        <v>43</v>
      </c>
      <c r="S5356" s="62" t="s">
        <v>125</v>
      </c>
    </row>
    <row r="5357" spans="1:19" x14ac:dyDescent="0.25">
      <c r="A5357" s="62" t="s">
        <v>125</v>
      </c>
      <c r="B5357" s="19">
        <v>34484671</v>
      </c>
      <c r="C5357" s="19" t="s">
        <v>7584</v>
      </c>
      <c r="D5357" s="19">
        <v>377308</v>
      </c>
      <c r="E5357" s="19">
        <v>4595714</v>
      </c>
      <c r="F5357" s="19">
        <v>72</v>
      </c>
      <c r="G5357" s="36">
        <v>45628</v>
      </c>
      <c r="H5357" s="19">
        <v>0</v>
      </c>
      <c r="I5357" s="19">
        <v>0</v>
      </c>
      <c r="J5357" s="19">
        <v>1932</v>
      </c>
      <c r="K5357" s="19" t="s">
        <v>173</v>
      </c>
      <c r="L5357" s="19">
        <v>1</v>
      </c>
      <c r="O5357" s="19">
        <v>5414</v>
      </c>
      <c r="P5357" s="229">
        <v>45628.764618055553</v>
      </c>
      <c r="Q5357" s="19">
        <v>5.4139999999999997</v>
      </c>
      <c r="R5357" s="19" t="s">
        <v>43</v>
      </c>
      <c r="S5357" s="62" t="s">
        <v>125</v>
      </c>
    </row>
    <row r="5358" spans="1:19" x14ac:dyDescent="0.25">
      <c r="A5358" s="62" t="s">
        <v>125</v>
      </c>
      <c r="B5358" s="19">
        <v>34484671</v>
      </c>
      <c r="C5358" s="19" t="s">
        <v>7584</v>
      </c>
      <c r="D5358" s="19">
        <v>377308</v>
      </c>
      <c r="E5358" s="19">
        <v>4595714</v>
      </c>
      <c r="F5358" s="19">
        <v>73</v>
      </c>
      <c r="G5358" s="36">
        <v>45628</v>
      </c>
      <c r="H5358" s="19">
        <v>0</v>
      </c>
      <c r="I5358" s="19">
        <v>0</v>
      </c>
      <c r="J5358" s="19">
        <v>0</v>
      </c>
      <c r="L5358" s="19">
        <v>2</v>
      </c>
      <c r="O5358" s="19">
        <v>0</v>
      </c>
      <c r="P5358" s="229">
        <v>45628.764618055553</v>
      </c>
      <c r="Q5358" s="19">
        <v>0</v>
      </c>
      <c r="R5358" s="19" t="s">
        <v>43</v>
      </c>
      <c r="S5358" s="62" t="s">
        <v>125</v>
      </c>
    </row>
    <row r="5359" spans="1:19" x14ac:dyDescent="0.25">
      <c r="A5359" s="62" t="s">
        <v>125</v>
      </c>
      <c r="B5359" s="19">
        <v>34484671</v>
      </c>
      <c r="C5359" s="19" t="s">
        <v>7584</v>
      </c>
      <c r="D5359" s="19">
        <v>377308</v>
      </c>
      <c r="E5359" s="19">
        <v>4595714</v>
      </c>
      <c r="F5359" s="19">
        <v>1</v>
      </c>
      <c r="G5359" s="36">
        <v>45629</v>
      </c>
      <c r="H5359" s="19">
        <v>0</v>
      </c>
      <c r="I5359" s="19">
        <v>0</v>
      </c>
      <c r="J5359" s="19">
        <v>0</v>
      </c>
      <c r="L5359" s="19">
        <v>0</v>
      </c>
      <c r="O5359" s="19">
        <v>3</v>
      </c>
      <c r="P5359" s="229">
        <v>45629.373900462961</v>
      </c>
      <c r="Q5359" s="19">
        <v>3.0000000000000001E-3</v>
      </c>
      <c r="R5359" s="19" t="s">
        <v>43</v>
      </c>
      <c r="S5359" s="62" t="s">
        <v>125</v>
      </c>
    </row>
    <row r="5360" spans="1:19" x14ac:dyDescent="0.25">
      <c r="A5360" s="62" t="s">
        <v>125</v>
      </c>
      <c r="B5360" s="19">
        <v>34484671</v>
      </c>
      <c r="C5360" s="19" t="s">
        <v>7584</v>
      </c>
      <c r="D5360" s="19">
        <v>377308</v>
      </c>
      <c r="E5360" s="19">
        <v>4595714</v>
      </c>
      <c r="F5360" s="19">
        <v>2</v>
      </c>
      <c r="G5360" s="36">
        <v>45629</v>
      </c>
      <c r="H5360" s="19">
        <v>0</v>
      </c>
      <c r="I5360" s="19">
        <v>0</v>
      </c>
      <c r="J5360" s="19">
        <v>0</v>
      </c>
      <c r="L5360" s="19">
        <v>1</v>
      </c>
      <c r="O5360" s="19">
        <v>11783</v>
      </c>
      <c r="P5360" s="229">
        <v>45629.374039351853</v>
      </c>
      <c r="Q5360" s="19">
        <v>11.782999999999999</v>
      </c>
      <c r="R5360" s="19" t="s">
        <v>43</v>
      </c>
      <c r="S5360" s="62" t="s">
        <v>125</v>
      </c>
    </row>
    <row r="5361" spans="1:19" x14ac:dyDescent="0.25">
      <c r="A5361" s="62" t="s">
        <v>125</v>
      </c>
      <c r="B5361" s="19">
        <v>34484671</v>
      </c>
      <c r="C5361" s="19" t="s">
        <v>7584</v>
      </c>
      <c r="D5361" s="19">
        <v>377308</v>
      </c>
      <c r="E5361" s="19">
        <v>4595714</v>
      </c>
      <c r="F5361" s="19">
        <v>3</v>
      </c>
      <c r="G5361" s="36">
        <v>45629</v>
      </c>
      <c r="H5361" s="19">
        <v>0</v>
      </c>
      <c r="I5361" s="19">
        <v>1</v>
      </c>
      <c r="J5361" s="19">
        <v>0</v>
      </c>
      <c r="L5361" s="19">
        <v>1</v>
      </c>
      <c r="O5361" s="19">
        <v>4286887</v>
      </c>
      <c r="P5361" s="229">
        <v>45629.423657407409</v>
      </c>
      <c r="Q5361" s="19">
        <v>4286.8869999999997</v>
      </c>
      <c r="R5361" s="19" t="s">
        <v>43</v>
      </c>
      <c r="S5361" s="62" t="s">
        <v>125</v>
      </c>
    </row>
    <row r="5362" spans="1:19" x14ac:dyDescent="0.25">
      <c r="A5362" s="62" t="s">
        <v>125</v>
      </c>
      <c r="B5362" s="19">
        <v>34484671</v>
      </c>
      <c r="C5362" s="19" t="s">
        <v>7584</v>
      </c>
      <c r="D5362" s="19">
        <v>377308</v>
      </c>
      <c r="E5362" s="19">
        <v>4595714</v>
      </c>
      <c r="F5362" s="19">
        <v>4</v>
      </c>
      <c r="G5362" s="36">
        <v>45629</v>
      </c>
      <c r="H5362" s="19">
        <v>0</v>
      </c>
      <c r="I5362" s="19">
        <v>0</v>
      </c>
      <c r="J5362" s="19">
        <v>-3</v>
      </c>
      <c r="K5362" s="19" t="s">
        <v>185</v>
      </c>
      <c r="L5362" s="19">
        <v>1</v>
      </c>
      <c r="O5362" s="19">
        <v>8517</v>
      </c>
      <c r="P5362" s="229">
        <v>45629.423750000002</v>
      </c>
      <c r="Q5362" s="19">
        <v>8.5169999999999995</v>
      </c>
      <c r="R5362" s="19" t="s">
        <v>43</v>
      </c>
      <c r="S5362" s="62" t="s">
        <v>125</v>
      </c>
    </row>
    <row r="5363" spans="1:19" x14ac:dyDescent="0.25">
      <c r="A5363" s="62" t="s">
        <v>125</v>
      </c>
      <c r="B5363" s="19">
        <v>34484671</v>
      </c>
      <c r="C5363" s="19" t="s">
        <v>7584</v>
      </c>
      <c r="D5363" s="19">
        <v>377308</v>
      </c>
      <c r="E5363" s="19">
        <v>4595714</v>
      </c>
      <c r="F5363" s="19">
        <v>5</v>
      </c>
      <c r="G5363" s="36">
        <v>45629</v>
      </c>
      <c r="H5363" s="19">
        <v>1</v>
      </c>
      <c r="I5363" s="19">
        <v>0</v>
      </c>
      <c r="J5363" s="19">
        <v>0</v>
      </c>
      <c r="L5363" s="19">
        <v>1</v>
      </c>
      <c r="M5363" s="19">
        <v>4010427</v>
      </c>
      <c r="N5363" s="19" t="s">
        <v>215</v>
      </c>
      <c r="O5363" s="19">
        <v>318906</v>
      </c>
      <c r="P5363" s="229">
        <v>45629.427442129629</v>
      </c>
      <c r="Q5363" s="19">
        <v>318.90600000000001</v>
      </c>
      <c r="R5363" s="19" t="s">
        <v>43</v>
      </c>
      <c r="S5363" s="62" t="s">
        <v>125</v>
      </c>
    </row>
    <row r="5364" spans="1:19" x14ac:dyDescent="0.25">
      <c r="A5364" s="62" t="s">
        <v>125</v>
      </c>
      <c r="B5364" s="19">
        <v>34484671</v>
      </c>
      <c r="C5364" s="19" t="s">
        <v>7584</v>
      </c>
      <c r="D5364" s="19">
        <v>377308</v>
      </c>
      <c r="E5364" s="19">
        <v>4595714</v>
      </c>
      <c r="F5364" s="19">
        <v>6</v>
      </c>
      <c r="G5364" s="36">
        <v>45629</v>
      </c>
      <c r="H5364" s="19">
        <v>0</v>
      </c>
      <c r="I5364" s="19">
        <v>0</v>
      </c>
      <c r="J5364" s="19">
        <v>1938</v>
      </c>
      <c r="K5364" s="19" t="s">
        <v>163</v>
      </c>
      <c r="L5364" s="19">
        <v>1</v>
      </c>
      <c r="M5364" s="19">
        <v>4010427</v>
      </c>
      <c r="N5364" s="19" t="s">
        <v>215</v>
      </c>
      <c r="O5364" s="19">
        <v>16287</v>
      </c>
      <c r="P5364" s="229">
        <v>45629.427627314813</v>
      </c>
      <c r="Q5364" s="19">
        <v>16.286999999999999</v>
      </c>
      <c r="R5364" s="19" t="s">
        <v>43</v>
      </c>
      <c r="S5364" s="62" t="s">
        <v>125</v>
      </c>
    </row>
    <row r="5365" spans="1:19" x14ac:dyDescent="0.25">
      <c r="A5365" s="62" t="s">
        <v>125</v>
      </c>
      <c r="B5365" s="19">
        <v>34484671</v>
      </c>
      <c r="C5365" s="19" t="s">
        <v>7584</v>
      </c>
      <c r="D5365" s="19">
        <v>377308</v>
      </c>
      <c r="E5365" s="19">
        <v>4595714</v>
      </c>
      <c r="F5365" s="19">
        <v>7</v>
      </c>
      <c r="G5365" s="36">
        <v>45629</v>
      </c>
      <c r="H5365" s="19">
        <v>0</v>
      </c>
      <c r="I5365" s="19">
        <v>0</v>
      </c>
      <c r="J5365" s="19">
        <v>1932</v>
      </c>
      <c r="K5365" s="19" t="s">
        <v>173</v>
      </c>
      <c r="L5365" s="19">
        <v>1</v>
      </c>
      <c r="O5365" s="19">
        <v>150297</v>
      </c>
      <c r="P5365" s="229">
        <v>45629.429375</v>
      </c>
      <c r="Q5365" s="19">
        <v>150.297</v>
      </c>
      <c r="R5365" s="19" t="s">
        <v>43</v>
      </c>
      <c r="S5365" s="62" t="s">
        <v>125</v>
      </c>
    </row>
    <row r="5366" spans="1:19" x14ac:dyDescent="0.25">
      <c r="A5366" s="62" t="s">
        <v>125</v>
      </c>
      <c r="B5366" s="19">
        <v>34484671</v>
      </c>
      <c r="C5366" s="19" t="s">
        <v>7584</v>
      </c>
      <c r="D5366" s="19">
        <v>377308</v>
      </c>
      <c r="E5366" s="19">
        <v>4595714</v>
      </c>
      <c r="F5366" s="19">
        <v>8</v>
      </c>
      <c r="G5366" s="36">
        <v>45629</v>
      </c>
      <c r="H5366" s="19">
        <v>0</v>
      </c>
      <c r="I5366" s="19">
        <v>1</v>
      </c>
      <c r="J5366" s="19">
        <v>0</v>
      </c>
      <c r="L5366" s="19">
        <v>1</v>
      </c>
      <c r="O5366" s="19">
        <v>1335653</v>
      </c>
      <c r="P5366" s="229">
        <v>45629.444826388892</v>
      </c>
      <c r="Q5366" s="19">
        <v>1335.653</v>
      </c>
      <c r="R5366" s="19" t="s">
        <v>43</v>
      </c>
      <c r="S5366" s="62" t="s">
        <v>125</v>
      </c>
    </row>
    <row r="5367" spans="1:19" x14ac:dyDescent="0.25">
      <c r="A5367" s="62" t="s">
        <v>125</v>
      </c>
      <c r="B5367" s="19">
        <v>34484671</v>
      </c>
      <c r="C5367" s="19" t="s">
        <v>7584</v>
      </c>
      <c r="D5367" s="19">
        <v>377308</v>
      </c>
      <c r="E5367" s="19">
        <v>4595714</v>
      </c>
      <c r="F5367" s="19">
        <v>9</v>
      </c>
      <c r="G5367" s="36">
        <v>45629</v>
      </c>
      <c r="H5367" s="19">
        <v>1</v>
      </c>
      <c r="I5367" s="19">
        <v>0</v>
      </c>
      <c r="J5367" s="19">
        <v>0</v>
      </c>
      <c r="L5367" s="19">
        <v>1</v>
      </c>
      <c r="M5367" s="19">
        <v>431941</v>
      </c>
      <c r="N5367" s="19" t="s">
        <v>214</v>
      </c>
      <c r="O5367" s="19">
        <v>1021243</v>
      </c>
      <c r="P5367" s="229">
        <v>45629.456655092596</v>
      </c>
      <c r="Q5367" s="19">
        <v>1021.2430000000001</v>
      </c>
      <c r="R5367" s="19" t="s">
        <v>43</v>
      </c>
      <c r="S5367" s="62" t="s">
        <v>125</v>
      </c>
    </row>
    <row r="5368" spans="1:19" x14ac:dyDescent="0.25">
      <c r="A5368" s="62" t="s">
        <v>125</v>
      </c>
      <c r="B5368" s="19">
        <v>34484671</v>
      </c>
      <c r="C5368" s="19" t="s">
        <v>7584</v>
      </c>
      <c r="D5368" s="19">
        <v>377308</v>
      </c>
      <c r="E5368" s="19">
        <v>4595714</v>
      </c>
      <c r="F5368" s="19">
        <v>10</v>
      </c>
      <c r="G5368" s="36">
        <v>45629</v>
      </c>
      <c r="H5368" s="19">
        <v>0</v>
      </c>
      <c r="I5368" s="19">
        <v>0</v>
      </c>
      <c r="J5368" s="19">
        <v>1938</v>
      </c>
      <c r="K5368" s="19" t="s">
        <v>163</v>
      </c>
      <c r="L5368" s="19">
        <v>1</v>
      </c>
      <c r="M5368" s="19">
        <v>431941</v>
      </c>
      <c r="N5368" s="19" t="s">
        <v>214</v>
      </c>
      <c r="O5368" s="19">
        <v>18737</v>
      </c>
      <c r="P5368" s="229">
        <v>45629.456863425927</v>
      </c>
      <c r="Q5368" s="19">
        <v>18.736999999999998</v>
      </c>
      <c r="R5368" s="19" t="s">
        <v>43</v>
      </c>
      <c r="S5368" s="62" t="s">
        <v>125</v>
      </c>
    </row>
    <row r="5369" spans="1:19" x14ac:dyDescent="0.25">
      <c r="A5369" s="62" t="s">
        <v>125</v>
      </c>
      <c r="B5369" s="19">
        <v>34484671</v>
      </c>
      <c r="C5369" s="19" t="s">
        <v>7584</v>
      </c>
      <c r="D5369" s="19">
        <v>377308</v>
      </c>
      <c r="E5369" s="19">
        <v>4595714</v>
      </c>
      <c r="F5369" s="19">
        <v>11</v>
      </c>
      <c r="G5369" s="36">
        <v>45629</v>
      </c>
      <c r="H5369" s="19">
        <v>0</v>
      </c>
      <c r="I5369" s="19">
        <v>0</v>
      </c>
      <c r="J5369" s="19">
        <v>1932</v>
      </c>
      <c r="K5369" s="19" t="s">
        <v>173</v>
      </c>
      <c r="L5369" s="19">
        <v>1</v>
      </c>
      <c r="O5369" s="19">
        <v>46273</v>
      </c>
      <c r="P5369" s="229">
        <v>45629.457407407404</v>
      </c>
      <c r="Q5369" s="19">
        <v>46.273000000000003</v>
      </c>
      <c r="R5369" s="19" t="s">
        <v>43</v>
      </c>
      <c r="S5369" s="62" t="s">
        <v>125</v>
      </c>
    </row>
    <row r="5370" spans="1:19" x14ac:dyDescent="0.25">
      <c r="A5370" s="62" t="s">
        <v>125</v>
      </c>
      <c r="B5370" s="19">
        <v>34484671</v>
      </c>
      <c r="C5370" s="19" t="s">
        <v>7584</v>
      </c>
      <c r="D5370" s="19">
        <v>377308</v>
      </c>
      <c r="E5370" s="19">
        <v>4595714</v>
      </c>
      <c r="F5370" s="19">
        <v>12</v>
      </c>
      <c r="G5370" s="36">
        <v>45629</v>
      </c>
      <c r="H5370" s="19">
        <v>0</v>
      </c>
      <c r="I5370" s="19">
        <v>1</v>
      </c>
      <c r="J5370" s="19">
        <v>0</v>
      </c>
      <c r="L5370" s="19">
        <v>1</v>
      </c>
      <c r="O5370" s="19">
        <v>166450</v>
      </c>
      <c r="P5370" s="229">
        <v>45629.459328703706</v>
      </c>
      <c r="Q5370" s="19">
        <v>166.45</v>
      </c>
      <c r="R5370" s="19" t="s">
        <v>43</v>
      </c>
      <c r="S5370" s="62" t="s">
        <v>125</v>
      </c>
    </row>
    <row r="5371" spans="1:19" x14ac:dyDescent="0.25">
      <c r="A5371" s="62" t="s">
        <v>125</v>
      </c>
      <c r="B5371" s="19">
        <v>34484671</v>
      </c>
      <c r="C5371" s="19" t="s">
        <v>7584</v>
      </c>
      <c r="D5371" s="19">
        <v>377308</v>
      </c>
      <c r="E5371" s="19">
        <v>4595714</v>
      </c>
      <c r="F5371" s="19">
        <v>13</v>
      </c>
      <c r="G5371" s="36">
        <v>45629</v>
      </c>
      <c r="H5371" s="19">
        <v>0</v>
      </c>
      <c r="I5371" s="19">
        <v>0</v>
      </c>
      <c r="J5371" s="19">
        <v>1934</v>
      </c>
      <c r="K5371" s="19" t="s">
        <v>160</v>
      </c>
      <c r="L5371" s="19">
        <v>1</v>
      </c>
      <c r="O5371" s="19">
        <v>845447</v>
      </c>
      <c r="P5371" s="229">
        <v>45629.469108796293</v>
      </c>
      <c r="Q5371" s="19">
        <v>845.447</v>
      </c>
      <c r="R5371" s="19" t="s">
        <v>43</v>
      </c>
      <c r="S5371" s="62" t="s">
        <v>125</v>
      </c>
    </row>
    <row r="5372" spans="1:19" x14ac:dyDescent="0.25">
      <c r="A5372" s="62" t="s">
        <v>125</v>
      </c>
      <c r="B5372" s="19">
        <v>34484671</v>
      </c>
      <c r="C5372" s="19" t="s">
        <v>7584</v>
      </c>
      <c r="D5372" s="19">
        <v>377308</v>
      </c>
      <c r="E5372" s="19">
        <v>4595714</v>
      </c>
      <c r="F5372" s="19">
        <v>14</v>
      </c>
      <c r="G5372" s="36">
        <v>45629</v>
      </c>
      <c r="H5372" s="19">
        <v>0</v>
      </c>
      <c r="I5372" s="19">
        <v>1</v>
      </c>
      <c r="J5372" s="19">
        <v>0</v>
      </c>
      <c r="L5372" s="19">
        <v>1</v>
      </c>
      <c r="O5372" s="19">
        <v>1913697</v>
      </c>
      <c r="P5372" s="229">
        <v>45629.491261574076</v>
      </c>
      <c r="Q5372" s="19">
        <v>1913.6969999999999</v>
      </c>
      <c r="R5372" s="19" t="s">
        <v>43</v>
      </c>
      <c r="S5372" s="62" t="s">
        <v>125</v>
      </c>
    </row>
    <row r="5373" spans="1:19" x14ac:dyDescent="0.25">
      <c r="A5373" s="62" t="s">
        <v>125</v>
      </c>
      <c r="B5373" s="19">
        <v>34484671</v>
      </c>
      <c r="C5373" s="19" t="s">
        <v>7584</v>
      </c>
      <c r="D5373" s="19">
        <v>377308</v>
      </c>
      <c r="E5373" s="19">
        <v>4595714</v>
      </c>
      <c r="F5373" s="19">
        <v>15</v>
      </c>
      <c r="G5373" s="36">
        <v>45629</v>
      </c>
      <c r="H5373" s="19">
        <v>1</v>
      </c>
      <c r="I5373" s="19">
        <v>0</v>
      </c>
      <c r="J5373" s="19">
        <v>0</v>
      </c>
      <c r="L5373" s="19">
        <v>1</v>
      </c>
      <c r="M5373" s="19">
        <v>431941</v>
      </c>
      <c r="N5373" s="19" t="s">
        <v>214</v>
      </c>
      <c r="O5373" s="19">
        <v>543780</v>
      </c>
      <c r="P5373" s="229">
        <v>45629.497557870367</v>
      </c>
      <c r="Q5373" s="19">
        <v>543.78</v>
      </c>
      <c r="R5373" s="19" t="s">
        <v>43</v>
      </c>
      <c r="S5373" s="62" t="s">
        <v>125</v>
      </c>
    </row>
    <row r="5374" spans="1:19" x14ac:dyDescent="0.25">
      <c r="A5374" s="62" t="s">
        <v>125</v>
      </c>
      <c r="B5374" s="19">
        <v>34484671</v>
      </c>
      <c r="C5374" s="19" t="s">
        <v>7584</v>
      </c>
      <c r="D5374" s="19">
        <v>377308</v>
      </c>
      <c r="E5374" s="19">
        <v>4595714</v>
      </c>
      <c r="F5374" s="19">
        <v>16</v>
      </c>
      <c r="G5374" s="36">
        <v>45629</v>
      </c>
      <c r="H5374" s="19">
        <v>0</v>
      </c>
      <c r="I5374" s="19">
        <v>0</v>
      </c>
      <c r="J5374" s="19">
        <v>1938</v>
      </c>
      <c r="K5374" s="19" t="s">
        <v>163</v>
      </c>
      <c r="L5374" s="19">
        <v>1</v>
      </c>
      <c r="M5374" s="19">
        <v>431941</v>
      </c>
      <c r="N5374" s="19" t="s">
        <v>214</v>
      </c>
      <c r="O5374" s="19">
        <v>34730</v>
      </c>
      <c r="P5374" s="229">
        <v>45629.49796296296</v>
      </c>
      <c r="Q5374" s="19">
        <v>34.729999999999997</v>
      </c>
      <c r="R5374" s="19" t="s">
        <v>43</v>
      </c>
      <c r="S5374" s="62" t="s">
        <v>125</v>
      </c>
    </row>
    <row r="5375" spans="1:19" x14ac:dyDescent="0.25">
      <c r="A5375" s="62" t="s">
        <v>125</v>
      </c>
      <c r="B5375" s="19">
        <v>34484671</v>
      </c>
      <c r="C5375" s="19" t="s">
        <v>7584</v>
      </c>
      <c r="D5375" s="19">
        <v>377308</v>
      </c>
      <c r="E5375" s="19">
        <v>4595714</v>
      </c>
      <c r="F5375" s="19">
        <v>17</v>
      </c>
      <c r="G5375" s="36">
        <v>45629</v>
      </c>
      <c r="H5375" s="19">
        <v>0</v>
      </c>
      <c r="I5375" s="19">
        <v>0</v>
      </c>
      <c r="J5375" s="19">
        <v>1932</v>
      </c>
      <c r="K5375" s="19" t="s">
        <v>173</v>
      </c>
      <c r="L5375" s="19">
        <v>1</v>
      </c>
      <c r="O5375" s="19">
        <v>152583</v>
      </c>
      <c r="P5375" s="229">
        <v>45629.499722222223</v>
      </c>
      <c r="Q5375" s="19">
        <v>152.583</v>
      </c>
      <c r="R5375" s="19" t="s">
        <v>43</v>
      </c>
      <c r="S5375" s="62" t="s">
        <v>125</v>
      </c>
    </row>
    <row r="5376" spans="1:19" x14ac:dyDescent="0.25">
      <c r="A5376" s="62" t="s">
        <v>125</v>
      </c>
      <c r="B5376" s="19">
        <v>34484671</v>
      </c>
      <c r="C5376" s="19" t="s">
        <v>7584</v>
      </c>
      <c r="D5376" s="19">
        <v>377308</v>
      </c>
      <c r="E5376" s="19">
        <v>4595714</v>
      </c>
      <c r="F5376" s="19">
        <v>18</v>
      </c>
      <c r="G5376" s="36">
        <v>45629</v>
      </c>
      <c r="H5376" s="19">
        <v>0</v>
      </c>
      <c r="I5376" s="19">
        <v>1</v>
      </c>
      <c r="J5376" s="19">
        <v>0</v>
      </c>
      <c r="L5376" s="19">
        <v>1</v>
      </c>
      <c r="O5376" s="19">
        <v>1627240</v>
      </c>
      <c r="P5376" s="229">
        <v>45629.518564814818</v>
      </c>
      <c r="Q5376" s="19">
        <v>1627.24</v>
      </c>
      <c r="R5376" s="19" t="s">
        <v>43</v>
      </c>
      <c r="S5376" s="62" t="s">
        <v>125</v>
      </c>
    </row>
    <row r="5377" spans="1:19" x14ac:dyDescent="0.25">
      <c r="A5377" s="62" t="s">
        <v>125</v>
      </c>
      <c r="B5377" s="19">
        <v>34484671</v>
      </c>
      <c r="C5377" s="19" t="s">
        <v>7584</v>
      </c>
      <c r="D5377" s="19">
        <v>377308</v>
      </c>
      <c r="E5377" s="19">
        <v>4595714</v>
      </c>
      <c r="F5377" s="19">
        <v>19</v>
      </c>
      <c r="G5377" s="36">
        <v>45629</v>
      </c>
      <c r="H5377" s="19">
        <v>0</v>
      </c>
      <c r="I5377" s="19">
        <v>0</v>
      </c>
      <c r="J5377" s="19">
        <v>-3</v>
      </c>
      <c r="K5377" s="19" t="s">
        <v>185</v>
      </c>
      <c r="L5377" s="19">
        <v>1</v>
      </c>
      <c r="O5377" s="19">
        <v>12403</v>
      </c>
      <c r="P5377" s="229">
        <v>45629.518703703703</v>
      </c>
      <c r="Q5377" s="19">
        <v>12.403</v>
      </c>
      <c r="R5377" s="19" t="s">
        <v>43</v>
      </c>
      <c r="S5377" s="62" t="s">
        <v>125</v>
      </c>
    </row>
    <row r="5378" spans="1:19" x14ac:dyDescent="0.25">
      <c r="A5378" s="62" t="s">
        <v>125</v>
      </c>
      <c r="B5378" s="19">
        <v>34484671</v>
      </c>
      <c r="C5378" s="19" t="s">
        <v>7584</v>
      </c>
      <c r="D5378" s="19">
        <v>377308</v>
      </c>
      <c r="E5378" s="19">
        <v>4595714</v>
      </c>
      <c r="F5378" s="19">
        <v>20</v>
      </c>
      <c r="G5378" s="36">
        <v>45629</v>
      </c>
      <c r="H5378" s="19">
        <v>1</v>
      </c>
      <c r="I5378" s="19">
        <v>0</v>
      </c>
      <c r="J5378" s="19">
        <v>0</v>
      </c>
      <c r="L5378" s="19">
        <v>1</v>
      </c>
      <c r="M5378" s="19">
        <v>4010427</v>
      </c>
      <c r="N5378" s="19" t="s">
        <v>215</v>
      </c>
      <c r="O5378" s="19">
        <v>290307</v>
      </c>
      <c r="P5378" s="229">
        <v>45629.522060185183</v>
      </c>
      <c r="Q5378" s="19">
        <v>290.30700000000002</v>
      </c>
      <c r="R5378" s="19" t="s">
        <v>43</v>
      </c>
      <c r="S5378" s="62" t="s">
        <v>125</v>
      </c>
    </row>
    <row r="5379" spans="1:19" x14ac:dyDescent="0.25">
      <c r="A5379" s="62" t="s">
        <v>125</v>
      </c>
      <c r="B5379" s="19">
        <v>34484671</v>
      </c>
      <c r="C5379" s="19" t="s">
        <v>7584</v>
      </c>
      <c r="D5379" s="19">
        <v>377308</v>
      </c>
      <c r="E5379" s="19">
        <v>4595714</v>
      </c>
      <c r="F5379" s="19">
        <v>21</v>
      </c>
      <c r="G5379" s="36">
        <v>45629</v>
      </c>
      <c r="H5379" s="19">
        <v>0</v>
      </c>
      <c r="I5379" s="19">
        <v>0</v>
      </c>
      <c r="J5379" s="19">
        <v>1938</v>
      </c>
      <c r="K5379" s="19" t="s">
        <v>163</v>
      </c>
      <c r="L5379" s="19">
        <v>1</v>
      </c>
      <c r="M5379" s="19">
        <v>4010427</v>
      </c>
      <c r="N5379" s="19" t="s">
        <v>215</v>
      </c>
      <c r="O5379" s="19">
        <v>113467</v>
      </c>
      <c r="P5379" s="229">
        <v>45629.523379629631</v>
      </c>
      <c r="Q5379" s="19">
        <v>113.467</v>
      </c>
      <c r="R5379" s="19" t="s">
        <v>43</v>
      </c>
      <c r="S5379" s="62" t="s">
        <v>125</v>
      </c>
    </row>
    <row r="5380" spans="1:19" x14ac:dyDescent="0.25">
      <c r="A5380" s="62" t="s">
        <v>125</v>
      </c>
      <c r="B5380" s="19">
        <v>34484671</v>
      </c>
      <c r="C5380" s="19" t="s">
        <v>7584</v>
      </c>
      <c r="D5380" s="19">
        <v>377308</v>
      </c>
      <c r="E5380" s="19">
        <v>4595714</v>
      </c>
      <c r="F5380" s="19">
        <v>22</v>
      </c>
      <c r="G5380" s="36">
        <v>45629</v>
      </c>
      <c r="H5380" s="19">
        <v>0</v>
      </c>
      <c r="I5380" s="19">
        <v>0</v>
      </c>
      <c r="J5380" s="19">
        <v>1932</v>
      </c>
      <c r="K5380" s="19" t="s">
        <v>173</v>
      </c>
      <c r="L5380" s="19">
        <v>1</v>
      </c>
      <c r="O5380" s="19">
        <v>367113</v>
      </c>
      <c r="P5380" s="229">
        <v>45629.527627314812</v>
      </c>
      <c r="Q5380" s="19">
        <v>367.113</v>
      </c>
      <c r="R5380" s="19" t="s">
        <v>43</v>
      </c>
      <c r="S5380" s="62" t="s">
        <v>125</v>
      </c>
    </row>
    <row r="5381" spans="1:19" x14ac:dyDescent="0.25">
      <c r="A5381" s="62" t="s">
        <v>125</v>
      </c>
      <c r="B5381" s="19">
        <v>34484671</v>
      </c>
      <c r="C5381" s="19" t="s">
        <v>7584</v>
      </c>
      <c r="D5381" s="19">
        <v>377308</v>
      </c>
      <c r="E5381" s="19">
        <v>4595714</v>
      </c>
      <c r="F5381" s="19">
        <v>23</v>
      </c>
      <c r="G5381" s="36">
        <v>45629</v>
      </c>
      <c r="H5381" s="19">
        <v>0</v>
      </c>
      <c r="I5381" s="19">
        <v>1</v>
      </c>
      <c r="J5381" s="19">
        <v>0</v>
      </c>
      <c r="L5381" s="19">
        <v>1</v>
      </c>
      <c r="O5381" s="19">
        <v>456430</v>
      </c>
      <c r="P5381" s="229">
        <v>45629.532905092594</v>
      </c>
      <c r="Q5381" s="19">
        <v>456.43</v>
      </c>
      <c r="R5381" s="19" t="s">
        <v>43</v>
      </c>
      <c r="S5381" s="62" t="s">
        <v>125</v>
      </c>
    </row>
    <row r="5382" spans="1:19" x14ac:dyDescent="0.25">
      <c r="A5382" s="62" t="s">
        <v>125</v>
      </c>
      <c r="B5382" s="19">
        <v>34484671</v>
      </c>
      <c r="C5382" s="19" t="s">
        <v>7584</v>
      </c>
      <c r="D5382" s="19">
        <v>377308</v>
      </c>
      <c r="E5382" s="19">
        <v>4595714</v>
      </c>
      <c r="F5382" s="19">
        <v>24</v>
      </c>
      <c r="G5382" s="36">
        <v>45629</v>
      </c>
      <c r="H5382" s="19">
        <v>0</v>
      </c>
      <c r="I5382" s="19">
        <v>0</v>
      </c>
      <c r="J5382" s="19">
        <v>1933</v>
      </c>
      <c r="K5382" s="19" t="s">
        <v>167</v>
      </c>
      <c r="L5382" s="19">
        <v>1</v>
      </c>
      <c r="O5382" s="19">
        <v>3789150</v>
      </c>
      <c r="P5382" s="229">
        <v>45629.57675925926</v>
      </c>
      <c r="Q5382" s="19">
        <v>3789.15</v>
      </c>
      <c r="R5382" s="19" t="s">
        <v>43</v>
      </c>
      <c r="S5382" s="62" t="s">
        <v>125</v>
      </c>
    </row>
    <row r="5383" spans="1:19" x14ac:dyDescent="0.25">
      <c r="A5383" s="62" t="s">
        <v>125</v>
      </c>
      <c r="B5383" s="19">
        <v>34484671</v>
      </c>
      <c r="C5383" s="19" t="s">
        <v>7584</v>
      </c>
      <c r="D5383" s="19">
        <v>377308</v>
      </c>
      <c r="E5383" s="19">
        <v>4595714</v>
      </c>
      <c r="F5383" s="19">
        <v>25</v>
      </c>
      <c r="G5383" s="36">
        <v>45629</v>
      </c>
      <c r="H5383" s="19">
        <v>0</v>
      </c>
      <c r="I5383" s="19">
        <v>1</v>
      </c>
      <c r="J5383" s="19">
        <v>0</v>
      </c>
      <c r="L5383" s="19">
        <v>1</v>
      </c>
      <c r="O5383" s="19">
        <v>952987</v>
      </c>
      <c r="P5383" s="229">
        <v>45629.587789351855</v>
      </c>
      <c r="Q5383" s="19">
        <v>952.98699999999997</v>
      </c>
      <c r="R5383" s="19" t="s">
        <v>43</v>
      </c>
      <c r="S5383" s="62" t="s">
        <v>125</v>
      </c>
    </row>
    <row r="5384" spans="1:19" x14ac:dyDescent="0.25">
      <c r="A5384" s="62" t="s">
        <v>125</v>
      </c>
      <c r="B5384" s="19">
        <v>34484671</v>
      </c>
      <c r="C5384" s="19" t="s">
        <v>7584</v>
      </c>
      <c r="D5384" s="19">
        <v>377308</v>
      </c>
      <c r="E5384" s="19">
        <v>4595714</v>
      </c>
      <c r="F5384" s="19">
        <v>26</v>
      </c>
      <c r="G5384" s="36">
        <v>45629</v>
      </c>
      <c r="H5384" s="19">
        <v>0</v>
      </c>
      <c r="I5384" s="19">
        <v>0</v>
      </c>
      <c r="J5384" s="19">
        <v>-3</v>
      </c>
      <c r="K5384" s="19" t="s">
        <v>185</v>
      </c>
      <c r="L5384" s="19">
        <v>1</v>
      </c>
      <c r="O5384" s="19">
        <v>10753</v>
      </c>
      <c r="P5384" s="229">
        <v>45629.587916666664</v>
      </c>
      <c r="Q5384" s="19">
        <v>10.753</v>
      </c>
      <c r="R5384" s="19" t="s">
        <v>43</v>
      </c>
      <c r="S5384" s="62" t="s">
        <v>125</v>
      </c>
    </row>
    <row r="5385" spans="1:19" x14ac:dyDescent="0.25">
      <c r="A5385" s="62" t="s">
        <v>125</v>
      </c>
      <c r="B5385" s="19">
        <v>34484671</v>
      </c>
      <c r="C5385" s="19" t="s">
        <v>7584</v>
      </c>
      <c r="D5385" s="19">
        <v>377308</v>
      </c>
      <c r="E5385" s="19">
        <v>4595714</v>
      </c>
      <c r="F5385" s="19">
        <v>27</v>
      </c>
      <c r="G5385" s="36">
        <v>45629</v>
      </c>
      <c r="H5385" s="19">
        <v>1</v>
      </c>
      <c r="I5385" s="19">
        <v>0</v>
      </c>
      <c r="J5385" s="19">
        <v>0</v>
      </c>
      <c r="L5385" s="19">
        <v>1</v>
      </c>
      <c r="M5385" s="19">
        <v>4010427</v>
      </c>
      <c r="N5385" s="19" t="s">
        <v>215</v>
      </c>
      <c r="O5385" s="19">
        <v>169927</v>
      </c>
      <c r="P5385" s="229">
        <v>45629.589884259258</v>
      </c>
      <c r="Q5385" s="19">
        <v>169.92699999999999</v>
      </c>
      <c r="R5385" s="19" t="s">
        <v>43</v>
      </c>
      <c r="S5385" s="62" t="s">
        <v>125</v>
      </c>
    </row>
    <row r="5386" spans="1:19" x14ac:dyDescent="0.25">
      <c r="A5386" s="62" t="s">
        <v>125</v>
      </c>
      <c r="B5386" s="19">
        <v>34484671</v>
      </c>
      <c r="C5386" s="19" t="s">
        <v>7584</v>
      </c>
      <c r="D5386" s="19">
        <v>377308</v>
      </c>
      <c r="E5386" s="19">
        <v>4595714</v>
      </c>
      <c r="F5386" s="19">
        <v>28</v>
      </c>
      <c r="G5386" s="36">
        <v>45629</v>
      </c>
      <c r="H5386" s="19">
        <v>0</v>
      </c>
      <c r="I5386" s="19">
        <v>0</v>
      </c>
      <c r="J5386" s="19">
        <v>1938</v>
      </c>
      <c r="K5386" s="19" t="s">
        <v>163</v>
      </c>
      <c r="L5386" s="19">
        <v>1</v>
      </c>
      <c r="M5386" s="19">
        <v>4010427</v>
      </c>
      <c r="N5386" s="19" t="s">
        <v>215</v>
      </c>
      <c r="O5386" s="19">
        <v>762793</v>
      </c>
      <c r="P5386" s="229">
        <v>45629.598715277774</v>
      </c>
      <c r="Q5386" s="19">
        <v>762.79300000000001</v>
      </c>
      <c r="R5386" s="19" t="s">
        <v>43</v>
      </c>
      <c r="S5386" s="62" t="s">
        <v>125</v>
      </c>
    </row>
    <row r="5387" spans="1:19" x14ac:dyDescent="0.25">
      <c r="A5387" s="62" t="s">
        <v>125</v>
      </c>
      <c r="B5387" s="19">
        <v>34484671</v>
      </c>
      <c r="C5387" s="19" t="s">
        <v>7584</v>
      </c>
      <c r="D5387" s="19">
        <v>377308</v>
      </c>
      <c r="E5387" s="19">
        <v>4595714</v>
      </c>
      <c r="F5387" s="19">
        <v>29</v>
      </c>
      <c r="G5387" s="36">
        <v>45629</v>
      </c>
      <c r="H5387" s="19">
        <v>0</v>
      </c>
      <c r="I5387" s="19">
        <v>1</v>
      </c>
      <c r="J5387" s="19">
        <v>0</v>
      </c>
      <c r="L5387" s="19">
        <v>1</v>
      </c>
      <c r="O5387" s="19">
        <v>1855640</v>
      </c>
      <c r="P5387" s="229">
        <v>45629.620185185187</v>
      </c>
      <c r="Q5387" s="19">
        <v>1855.64</v>
      </c>
      <c r="R5387" s="19" t="s">
        <v>43</v>
      </c>
      <c r="S5387" s="62" t="s">
        <v>125</v>
      </c>
    </row>
    <row r="5388" spans="1:19" x14ac:dyDescent="0.25">
      <c r="A5388" s="62" t="s">
        <v>125</v>
      </c>
      <c r="B5388" s="19">
        <v>34484671</v>
      </c>
      <c r="C5388" s="19" t="s">
        <v>7584</v>
      </c>
      <c r="D5388" s="19">
        <v>377308</v>
      </c>
      <c r="E5388" s="19">
        <v>4595714</v>
      </c>
      <c r="F5388" s="19">
        <v>30</v>
      </c>
      <c r="G5388" s="36">
        <v>45629</v>
      </c>
      <c r="H5388" s="19">
        <v>1</v>
      </c>
      <c r="I5388" s="19">
        <v>0</v>
      </c>
      <c r="J5388" s="19">
        <v>0</v>
      </c>
      <c r="L5388" s="19">
        <v>1</v>
      </c>
      <c r="M5388" s="19">
        <v>431941</v>
      </c>
      <c r="N5388" s="19" t="s">
        <v>214</v>
      </c>
      <c r="O5388" s="19">
        <v>1121243</v>
      </c>
      <c r="P5388" s="229">
        <v>45629.633171296293</v>
      </c>
      <c r="Q5388" s="19">
        <v>1121.2429999999999</v>
      </c>
      <c r="R5388" s="19" t="s">
        <v>43</v>
      </c>
      <c r="S5388" s="62" t="s">
        <v>125</v>
      </c>
    </row>
    <row r="5389" spans="1:19" x14ac:dyDescent="0.25">
      <c r="A5389" s="62" t="s">
        <v>125</v>
      </c>
      <c r="B5389" s="19">
        <v>34484671</v>
      </c>
      <c r="C5389" s="19" t="s">
        <v>7584</v>
      </c>
      <c r="D5389" s="19">
        <v>377308</v>
      </c>
      <c r="E5389" s="19">
        <v>4595714</v>
      </c>
      <c r="F5389" s="19">
        <v>31</v>
      </c>
      <c r="G5389" s="36">
        <v>45629</v>
      </c>
      <c r="H5389" s="19">
        <v>0</v>
      </c>
      <c r="I5389" s="19">
        <v>0</v>
      </c>
      <c r="J5389" s="19">
        <v>1938</v>
      </c>
      <c r="K5389" s="19" t="s">
        <v>163</v>
      </c>
      <c r="L5389" s="19">
        <v>1</v>
      </c>
      <c r="M5389" s="19">
        <v>431941</v>
      </c>
      <c r="N5389" s="19" t="s">
        <v>214</v>
      </c>
      <c r="O5389" s="19">
        <v>165400</v>
      </c>
      <c r="P5389" s="229">
        <v>45629.635081018518</v>
      </c>
      <c r="Q5389" s="19">
        <v>165.4</v>
      </c>
      <c r="R5389" s="19" t="s">
        <v>43</v>
      </c>
      <c r="S5389" s="62" t="s">
        <v>125</v>
      </c>
    </row>
    <row r="5390" spans="1:19" x14ac:dyDescent="0.25">
      <c r="A5390" s="62" t="s">
        <v>125</v>
      </c>
      <c r="B5390" s="19">
        <v>34484671</v>
      </c>
      <c r="C5390" s="19" t="s">
        <v>7584</v>
      </c>
      <c r="D5390" s="19">
        <v>377308</v>
      </c>
      <c r="E5390" s="19">
        <v>4595714</v>
      </c>
      <c r="F5390" s="19">
        <v>32</v>
      </c>
      <c r="G5390" s="36">
        <v>45629</v>
      </c>
      <c r="H5390" s="19">
        <v>0</v>
      </c>
      <c r="I5390" s="19">
        <v>0</v>
      </c>
      <c r="J5390" s="19">
        <v>1932</v>
      </c>
      <c r="K5390" s="19" t="s">
        <v>173</v>
      </c>
      <c r="L5390" s="19">
        <v>1</v>
      </c>
      <c r="O5390" s="19">
        <v>183980</v>
      </c>
      <c r="P5390" s="229">
        <v>45629.63721064815</v>
      </c>
      <c r="Q5390" s="19">
        <v>183.98</v>
      </c>
      <c r="R5390" s="19" t="s">
        <v>43</v>
      </c>
      <c r="S5390" s="62" t="s">
        <v>125</v>
      </c>
    </row>
    <row r="5391" spans="1:19" x14ac:dyDescent="0.25">
      <c r="A5391" s="62" t="s">
        <v>125</v>
      </c>
      <c r="B5391" s="19">
        <v>34484671</v>
      </c>
      <c r="C5391" s="19" t="s">
        <v>7584</v>
      </c>
      <c r="D5391" s="19">
        <v>377308</v>
      </c>
      <c r="E5391" s="19">
        <v>4595714</v>
      </c>
      <c r="F5391" s="19">
        <v>33</v>
      </c>
      <c r="G5391" s="36">
        <v>45629</v>
      </c>
      <c r="H5391" s="19">
        <v>0</v>
      </c>
      <c r="I5391" s="19">
        <v>1</v>
      </c>
      <c r="J5391" s="19">
        <v>0</v>
      </c>
      <c r="L5391" s="19">
        <v>1</v>
      </c>
      <c r="O5391" s="19">
        <v>1758087</v>
      </c>
      <c r="P5391" s="229">
        <v>45629.657557870371</v>
      </c>
      <c r="Q5391" s="19">
        <v>1758.087</v>
      </c>
      <c r="R5391" s="19" t="s">
        <v>43</v>
      </c>
      <c r="S5391" s="62" t="s">
        <v>125</v>
      </c>
    </row>
    <row r="5392" spans="1:19" x14ac:dyDescent="0.25">
      <c r="A5392" s="62" t="s">
        <v>125</v>
      </c>
      <c r="B5392" s="19">
        <v>34484671</v>
      </c>
      <c r="C5392" s="19" t="s">
        <v>7584</v>
      </c>
      <c r="D5392" s="19">
        <v>377308</v>
      </c>
      <c r="E5392" s="19">
        <v>4595714</v>
      </c>
      <c r="F5392" s="19">
        <v>34</v>
      </c>
      <c r="G5392" s="36">
        <v>45629</v>
      </c>
      <c r="H5392" s="19">
        <v>1</v>
      </c>
      <c r="I5392" s="19">
        <v>0</v>
      </c>
      <c r="J5392" s="19">
        <v>0</v>
      </c>
      <c r="L5392" s="19">
        <v>1</v>
      </c>
      <c r="M5392" s="19">
        <v>431941</v>
      </c>
      <c r="N5392" s="19" t="s">
        <v>214</v>
      </c>
      <c r="O5392" s="19">
        <v>639657</v>
      </c>
      <c r="P5392" s="229">
        <v>45629.664965277778</v>
      </c>
      <c r="Q5392" s="19">
        <v>639.65700000000004</v>
      </c>
      <c r="R5392" s="19" t="s">
        <v>43</v>
      </c>
      <c r="S5392" s="62" t="s">
        <v>125</v>
      </c>
    </row>
    <row r="5393" spans="1:19" x14ac:dyDescent="0.25">
      <c r="A5393" s="62" t="s">
        <v>125</v>
      </c>
      <c r="B5393" s="19">
        <v>34484671</v>
      </c>
      <c r="C5393" s="19" t="s">
        <v>7584</v>
      </c>
      <c r="D5393" s="19">
        <v>377308</v>
      </c>
      <c r="E5393" s="19">
        <v>4595714</v>
      </c>
      <c r="F5393" s="19">
        <v>35</v>
      </c>
      <c r="G5393" s="36">
        <v>45629</v>
      </c>
      <c r="H5393" s="19">
        <v>0</v>
      </c>
      <c r="I5393" s="19">
        <v>0</v>
      </c>
      <c r="J5393" s="19">
        <v>1938</v>
      </c>
      <c r="K5393" s="19" t="s">
        <v>163</v>
      </c>
      <c r="L5393" s="19">
        <v>1</v>
      </c>
      <c r="M5393" s="19">
        <v>431941</v>
      </c>
      <c r="N5393" s="19" t="s">
        <v>214</v>
      </c>
      <c r="O5393" s="19">
        <v>49626</v>
      </c>
      <c r="P5393" s="229">
        <v>45629.665532407409</v>
      </c>
      <c r="Q5393" s="19">
        <v>49.625999999999998</v>
      </c>
      <c r="R5393" s="19" t="s">
        <v>43</v>
      </c>
      <c r="S5393" s="62" t="s">
        <v>125</v>
      </c>
    </row>
    <row r="5394" spans="1:19" x14ac:dyDescent="0.25">
      <c r="A5394" s="62" t="s">
        <v>125</v>
      </c>
      <c r="B5394" s="19">
        <v>34484671</v>
      </c>
      <c r="C5394" s="19" t="s">
        <v>7584</v>
      </c>
      <c r="D5394" s="19">
        <v>377308</v>
      </c>
      <c r="E5394" s="19">
        <v>4595714</v>
      </c>
      <c r="F5394" s="19">
        <v>36</v>
      </c>
      <c r="G5394" s="36">
        <v>45629</v>
      </c>
      <c r="H5394" s="19">
        <v>0</v>
      </c>
      <c r="I5394" s="19">
        <v>0</v>
      </c>
      <c r="J5394" s="19">
        <v>1932</v>
      </c>
      <c r="K5394" s="19" t="s">
        <v>173</v>
      </c>
      <c r="L5394" s="19">
        <v>1</v>
      </c>
      <c r="O5394" s="19">
        <v>47144</v>
      </c>
      <c r="P5394" s="229">
        <v>45629.666087962964</v>
      </c>
      <c r="Q5394" s="19">
        <v>47.143999999999998</v>
      </c>
      <c r="R5394" s="19" t="s">
        <v>43</v>
      </c>
      <c r="S5394" s="62" t="s">
        <v>125</v>
      </c>
    </row>
    <row r="5395" spans="1:19" x14ac:dyDescent="0.25">
      <c r="A5395" s="62" t="s">
        <v>125</v>
      </c>
      <c r="B5395" s="19">
        <v>34484671</v>
      </c>
      <c r="C5395" s="19" t="s">
        <v>7584</v>
      </c>
      <c r="D5395" s="19">
        <v>377308</v>
      </c>
      <c r="E5395" s="19">
        <v>4595714</v>
      </c>
      <c r="F5395" s="19">
        <v>37</v>
      </c>
      <c r="G5395" s="36">
        <v>45629</v>
      </c>
      <c r="H5395" s="19">
        <v>0</v>
      </c>
      <c r="I5395" s="19">
        <v>1</v>
      </c>
      <c r="J5395" s="19">
        <v>0</v>
      </c>
      <c r="L5395" s="19">
        <v>1</v>
      </c>
      <c r="O5395" s="19">
        <v>194060</v>
      </c>
      <c r="P5395" s="229">
        <v>45629.668333333335</v>
      </c>
      <c r="Q5395" s="19">
        <v>194.06</v>
      </c>
      <c r="R5395" s="19" t="s">
        <v>43</v>
      </c>
      <c r="S5395" s="62" t="s">
        <v>125</v>
      </c>
    </row>
    <row r="5396" spans="1:19" x14ac:dyDescent="0.25">
      <c r="A5396" s="62" t="s">
        <v>125</v>
      </c>
      <c r="B5396" s="19">
        <v>34484671</v>
      </c>
      <c r="C5396" s="19" t="s">
        <v>7584</v>
      </c>
      <c r="D5396" s="19">
        <v>377308</v>
      </c>
      <c r="E5396" s="19">
        <v>4595714</v>
      </c>
      <c r="F5396" s="19">
        <v>38</v>
      </c>
      <c r="G5396" s="36">
        <v>45629</v>
      </c>
      <c r="H5396" s="19">
        <v>0</v>
      </c>
      <c r="I5396" s="19">
        <v>0</v>
      </c>
      <c r="J5396" s="19">
        <v>1934</v>
      </c>
      <c r="K5396" s="19" t="s">
        <v>160</v>
      </c>
      <c r="L5396" s="19">
        <v>1</v>
      </c>
      <c r="O5396" s="19">
        <v>899390</v>
      </c>
      <c r="P5396" s="229">
        <v>45629.678738425922</v>
      </c>
      <c r="Q5396" s="19">
        <v>899.39</v>
      </c>
      <c r="R5396" s="19" t="s">
        <v>43</v>
      </c>
      <c r="S5396" s="62" t="s">
        <v>125</v>
      </c>
    </row>
    <row r="5397" spans="1:19" x14ac:dyDescent="0.25">
      <c r="A5397" s="62" t="s">
        <v>125</v>
      </c>
      <c r="B5397" s="19">
        <v>34484671</v>
      </c>
      <c r="C5397" s="19" t="s">
        <v>7584</v>
      </c>
      <c r="D5397" s="19">
        <v>377308</v>
      </c>
      <c r="E5397" s="19">
        <v>4595714</v>
      </c>
      <c r="F5397" s="19">
        <v>39</v>
      </c>
      <c r="G5397" s="36">
        <v>45629</v>
      </c>
      <c r="H5397" s="19">
        <v>0</v>
      </c>
      <c r="I5397" s="19">
        <v>1</v>
      </c>
      <c r="J5397" s="19">
        <v>0</v>
      </c>
      <c r="L5397" s="19">
        <v>1</v>
      </c>
      <c r="O5397" s="19">
        <v>1938770</v>
      </c>
      <c r="P5397" s="229">
        <v>45629.701180555552</v>
      </c>
      <c r="Q5397" s="19">
        <v>1938.77</v>
      </c>
      <c r="R5397" s="19" t="s">
        <v>43</v>
      </c>
      <c r="S5397" s="62" t="s">
        <v>125</v>
      </c>
    </row>
    <row r="5398" spans="1:19" x14ac:dyDescent="0.25">
      <c r="A5398" s="62" t="s">
        <v>125</v>
      </c>
      <c r="B5398" s="19">
        <v>34484671</v>
      </c>
      <c r="C5398" s="19" t="s">
        <v>7584</v>
      </c>
      <c r="D5398" s="19">
        <v>377308</v>
      </c>
      <c r="E5398" s="19">
        <v>4595714</v>
      </c>
      <c r="F5398" s="19">
        <v>40</v>
      </c>
      <c r="G5398" s="36">
        <v>45629</v>
      </c>
      <c r="H5398" s="19">
        <v>0</v>
      </c>
      <c r="I5398" s="19">
        <v>0</v>
      </c>
      <c r="J5398" s="19">
        <v>-3</v>
      </c>
      <c r="K5398" s="19" t="s">
        <v>185</v>
      </c>
      <c r="L5398" s="19">
        <v>1</v>
      </c>
      <c r="O5398" s="19">
        <v>8236</v>
      </c>
      <c r="P5398" s="229">
        <v>45629.701273148145</v>
      </c>
      <c r="Q5398" s="19">
        <v>8.2360000000000007</v>
      </c>
      <c r="R5398" s="19" t="s">
        <v>43</v>
      </c>
      <c r="S5398" s="62" t="s">
        <v>125</v>
      </c>
    </row>
    <row r="5399" spans="1:19" x14ac:dyDescent="0.25">
      <c r="A5399" s="62" t="s">
        <v>125</v>
      </c>
      <c r="B5399" s="19">
        <v>34484671</v>
      </c>
      <c r="C5399" s="19" t="s">
        <v>7584</v>
      </c>
      <c r="D5399" s="19">
        <v>377308</v>
      </c>
      <c r="E5399" s="19">
        <v>4595714</v>
      </c>
      <c r="F5399" s="19">
        <v>41</v>
      </c>
      <c r="G5399" s="36">
        <v>45629</v>
      </c>
      <c r="H5399" s="19">
        <v>1</v>
      </c>
      <c r="I5399" s="19">
        <v>0</v>
      </c>
      <c r="J5399" s="19">
        <v>0</v>
      </c>
      <c r="L5399" s="19">
        <v>1</v>
      </c>
      <c r="M5399" s="19">
        <v>4010427</v>
      </c>
      <c r="N5399" s="19" t="s">
        <v>215</v>
      </c>
      <c r="O5399" s="19">
        <v>883867</v>
      </c>
      <c r="P5399" s="229">
        <v>45629.711504629631</v>
      </c>
      <c r="Q5399" s="19">
        <v>883.86699999999996</v>
      </c>
      <c r="R5399" s="19" t="s">
        <v>43</v>
      </c>
      <c r="S5399" s="62" t="s">
        <v>125</v>
      </c>
    </row>
    <row r="5400" spans="1:19" x14ac:dyDescent="0.25">
      <c r="A5400" s="62" t="s">
        <v>125</v>
      </c>
      <c r="B5400" s="19">
        <v>34484671</v>
      </c>
      <c r="C5400" s="19" t="s">
        <v>7584</v>
      </c>
      <c r="D5400" s="19">
        <v>377308</v>
      </c>
      <c r="E5400" s="19">
        <v>4595714</v>
      </c>
      <c r="F5400" s="19">
        <v>42</v>
      </c>
      <c r="G5400" s="36">
        <v>45629</v>
      </c>
      <c r="H5400" s="19">
        <v>0</v>
      </c>
      <c r="I5400" s="19">
        <v>0</v>
      </c>
      <c r="J5400" s="19">
        <v>1938</v>
      </c>
      <c r="K5400" s="19" t="s">
        <v>163</v>
      </c>
      <c r="L5400" s="19">
        <v>1</v>
      </c>
      <c r="M5400" s="19">
        <v>4010427</v>
      </c>
      <c r="N5400" s="19" t="s">
        <v>215</v>
      </c>
      <c r="O5400" s="19">
        <v>8423</v>
      </c>
      <c r="P5400" s="229">
        <v>45629.711597222224</v>
      </c>
      <c r="Q5400" s="19">
        <v>8.423</v>
      </c>
      <c r="R5400" s="19" t="s">
        <v>43</v>
      </c>
      <c r="S5400" s="62" t="s">
        <v>125</v>
      </c>
    </row>
    <row r="5401" spans="1:19" x14ac:dyDescent="0.25">
      <c r="A5401" s="62" t="s">
        <v>125</v>
      </c>
      <c r="B5401" s="19">
        <v>34484671</v>
      </c>
      <c r="C5401" s="19" t="s">
        <v>7584</v>
      </c>
      <c r="D5401" s="19">
        <v>377308</v>
      </c>
      <c r="E5401" s="19">
        <v>4595714</v>
      </c>
      <c r="F5401" s="19">
        <v>43</v>
      </c>
      <c r="G5401" s="36">
        <v>45629</v>
      </c>
      <c r="H5401" s="19">
        <v>0</v>
      </c>
      <c r="I5401" s="19">
        <v>0</v>
      </c>
      <c r="J5401" s="19">
        <v>1932</v>
      </c>
      <c r="K5401" s="19" t="s">
        <v>173</v>
      </c>
      <c r="L5401" s="19">
        <v>1</v>
      </c>
      <c r="O5401" s="19">
        <v>106610</v>
      </c>
      <c r="P5401" s="229">
        <v>45629.712835648148</v>
      </c>
      <c r="Q5401" s="19">
        <v>106.61</v>
      </c>
      <c r="R5401" s="19" t="s">
        <v>43</v>
      </c>
      <c r="S5401" s="62" t="s">
        <v>125</v>
      </c>
    </row>
    <row r="5402" spans="1:19" x14ac:dyDescent="0.25">
      <c r="A5402" s="62" t="s">
        <v>125</v>
      </c>
      <c r="B5402" s="19">
        <v>34484671</v>
      </c>
      <c r="C5402" s="19" t="s">
        <v>7584</v>
      </c>
      <c r="D5402" s="19">
        <v>377308</v>
      </c>
      <c r="E5402" s="19">
        <v>4595714</v>
      </c>
      <c r="F5402" s="19">
        <v>44</v>
      </c>
      <c r="G5402" s="36">
        <v>45629</v>
      </c>
      <c r="H5402" s="19">
        <v>0</v>
      </c>
      <c r="I5402" s="19">
        <v>1</v>
      </c>
      <c r="J5402" s="19">
        <v>0</v>
      </c>
      <c r="L5402" s="19">
        <v>1</v>
      </c>
      <c r="O5402" s="19">
        <v>2341994</v>
      </c>
      <c r="P5402" s="229">
        <v>45629.739942129629</v>
      </c>
      <c r="Q5402" s="19">
        <v>2341.9940000000001</v>
      </c>
      <c r="R5402" s="19" t="s">
        <v>43</v>
      </c>
      <c r="S5402" s="62" t="s">
        <v>125</v>
      </c>
    </row>
    <row r="5403" spans="1:19" x14ac:dyDescent="0.25">
      <c r="A5403" s="62" t="s">
        <v>125</v>
      </c>
      <c r="B5403" s="19">
        <v>34484671</v>
      </c>
      <c r="C5403" s="19" t="s">
        <v>7584</v>
      </c>
      <c r="D5403" s="19">
        <v>377308</v>
      </c>
      <c r="E5403" s="19">
        <v>4595714</v>
      </c>
      <c r="F5403" s="19">
        <v>45</v>
      </c>
      <c r="G5403" s="36">
        <v>45629</v>
      </c>
      <c r="H5403" s="19">
        <v>1</v>
      </c>
      <c r="I5403" s="19">
        <v>0</v>
      </c>
      <c r="J5403" s="19">
        <v>0</v>
      </c>
      <c r="L5403" s="19">
        <v>1</v>
      </c>
      <c r="M5403" s="19">
        <v>431941</v>
      </c>
      <c r="N5403" s="19" t="s">
        <v>214</v>
      </c>
      <c r="O5403" s="19">
        <v>734080</v>
      </c>
      <c r="P5403" s="229">
        <v>45629.748437499999</v>
      </c>
      <c r="Q5403" s="19">
        <v>734.08</v>
      </c>
      <c r="R5403" s="19" t="s">
        <v>43</v>
      </c>
      <c r="S5403" s="62" t="s">
        <v>125</v>
      </c>
    </row>
    <row r="5404" spans="1:19" x14ac:dyDescent="0.25">
      <c r="A5404" s="62" t="s">
        <v>125</v>
      </c>
      <c r="B5404" s="19">
        <v>34484671</v>
      </c>
      <c r="C5404" s="19" t="s">
        <v>7584</v>
      </c>
      <c r="D5404" s="19">
        <v>377308</v>
      </c>
      <c r="E5404" s="19">
        <v>4595714</v>
      </c>
      <c r="F5404" s="19">
        <v>46</v>
      </c>
      <c r="G5404" s="36">
        <v>45629</v>
      </c>
      <c r="H5404" s="19">
        <v>0</v>
      </c>
      <c r="I5404" s="19">
        <v>0</v>
      </c>
      <c r="J5404" s="19">
        <v>1938</v>
      </c>
      <c r="K5404" s="19" t="s">
        <v>163</v>
      </c>
      <c r="L5404" s="19">
        <v>1</v>
      </c>
      <c r="M5404" s="19">
        <v>431941</v>
      </c>
      <c r="N5404" s="19" t="s">
        <v>214</v>
      </c>
      <c r="O5404" s="19">
        <v>13950</v>
      </c>
      <c r="P5404" s="229">
        <v>45629.748599537037</v>
      </c>
      <c r="Q5404" s="19">
        <v>13.95</v>
      </c>
      <c r="R5404" s="19" t="s">
        <v>43</v>
      </c>
      <c r="S5404" s="62" t="s">
        <v>125</v>
      </c>
    </row>
    <row r="5405" spans="1:19" x14ac:dyDescent="0.25">
      <c r="A5405" s="62" t="s">
        <v>125</v>
      </c>
      <c r="B5405" s="19">
        <v>34484671</v>
      </c>
      <c r="C5405" s="19" t="s">
        <v>7584</v>
      </c>
      <c r="D5405" s="19">
        <v>377308</v>
      </c>
      <c r="E5405" s="19">
        <v>4595714</v>
      </c>
      <c r="F5405" s="19">
        <v>47</v>
      </c>
      <c r="G5405" s="36">
        <v>45629</v>
      </c>
      <c r="H5405" s="19">
        <v>0</v>
      </c>
      <c r="I5405" s="19">
        <v>0</v>
      </c>
      <c r="J5405" s="19">
        <v>1932</v>
      </c>
      <c r="K5405" s="19" t="s">
        <v>173</v>
      </c>
      <c r="L5405" s="19">
        <v>1</v>
      </c>
      <c r="O5405" s="19">
        <v>76523</v>
      </c>
      <c r="P5405" s="229">
        <v>45629.749490740738</v>
      </c>
      <c r="Q5405" s="19">
        <v>76.522999999999996</v>
      </c>
      <c r="R5405" s="19" t="s">
        <v>43</v>
      </c>
      <c r="S5405" s="62" t="s">
        <v>125</v>
      </c>
    </row>
    <row r="5406" spans="1:19" x14ac:dyDescent="0.25">
      <c r="A5406" s="62" t="s">
        <v>125</v>
      </c>
      <c r="B5406" s="19">
        <v>34484671</v>
      </c>
      <c r="C5406" s="19" t="s">
        <v>7584</v>
      </c>
      <c r="D5406" s="19">
        <v>377308</v>
      </c>
      <c r="E5406" s="19">
        <v>4595714</v>
      </c>
      <c r="F5406" s="19">
        <v>48</v>
      </c>
      <c r="G5406" s="36">
        <v>45629</v>
      </c>
      <c r="H5406" s="19">
        <v>0</v>
      </c>
      <c r="I5406" s="19">
        <v>1</v>
      </c>
      <c r="J5406" s="19">
        <v>0</v>
      </c>
      <c r="L5406" s="19">
        <v>1</v>
      </c>
      <c r="O5406" s="19">
        <v>450270</v>
      </c>
      <c r="P5406" s="229">
        <v>45629.754699074074</v>
      </c>
      <c r="Q5406" s="19">
        <v>450.27</v>
      </c>
      <c r="R5406" s="19" t="s">
        <v>43</v>
      </c>
      <c r="S5406" s="62" t="s">
        <v>125</v>
      </c>
    </row>
    <row r="5407" spans="1:19" x14ac:dyDescent="0.25">
      <c r="A5407" s="62" t="s">
        <v>125</v>
      </c>
      <c r="B5407" s="19">
        <v>34484671</v>
      </c>
      <c r="C5407" s="19" t="s">
        <v>7584</v>
      </c>
      <c r="D5407" s="19">
        <v>377308</v>
      </c>
      <c r="E5407" s="19">
        <v>4595714</v>
      </c>
      <c r="F5407" s="19">
        <v>49</v>
      </c>
      <c r="G5407" s="36">
        <v>45629</v>
      </c>
      <c r="H5407" s="19">
        <v>0</v>
      </c>
      <c r="I5407" s="19">
        <v>0</v>
      </c>
      <c r="J5407" s="19">
        <v>0</v>
      </c>
      <c r="L5407" s="19">
        <v>2</v>
      </c>
      <c r="O5407" s="19">
        <v>0</v>
      </c>
      <c r="P5407" s="229">
        <v>45629.754699074074</v>
      </c>
      <c r="Q5407" s="19">
        <v>0</v>
      </c>
      <c r="R5407" s="19" t="s">
        <v>43</v>
      </c>
      <c r="S5407" s="62" t="s">
        <v>125</v>
      </c>
    </row>
    <row r="5408" spans="1:19" x14ac:dyDescent="0.25">
      <c r="A5408" s="62" t="s">
        <v>125</v>
      </c>
      <c r="B5408" s="19">
        <v>34484671</v>
      </c>
      <c r="C5408" s="19" t="s">
        <v>7584</v>
      </c>
      <c r="D5408" s="19">
        <v>377308</v>
      </c>
      <c r="E5408" s="19">
        <v>4595714</v>
      </c>
      <c r="F5408" s="19">
        <v>1</v>
      </c>
      <c r="G5408" s="36">
        <v>45630</v>
      </c>
      <c r="H5408" s="19">
        <v>0</v>
      </c>
      <c r="I5408" s="19">
        <v>0</v>
      </c>
      <c r="J5408" s="19">
        <v>0</v>
      </c>
      <c r="L5408" s="19">
        <v>0</v>
      </c>
      <c r="O5408" s="19">
        <v>3</v>
      </c>
      <c r="P5408" s="229">
        <v>45630.374236111114</v>
      </c>
      <c r="Q5408" s="19">
        <v>3.0000000000000001E-3</v>
      </c>
      <c r="R5408" s="19" t="s">
        <v>43</v>
      </c>
      <c r="S5408" s="62" t="s">
        <v>125</v>
      </c>
    </row>
    <row r="5409" spans="1:19" x14ac:dyDescent="0.25">
      <c r="A5409" s="62" t="s">
        <v>125</v>
      </c>
      <c r="B5409" s="19">
        <v>34484671</v>
      </c>
      <c r="C5409" s="19" t="s">
        <v>7584</v>
      </c>
      <c r="D5409" s="19">
        <v>377308</v>
      </c>
      <c r="E5409" s="19">
        <v>4595714</v>
      </c>
      <c r="F5409" s="19">
        <v>2</v>
      </c>
      <c r="G5409" s="36">
        <v>45630</v>
      </c>
      <c r="H5409" s="19">
        <v>0</v>
      </c>
      <c r="I5409" s="19">
        <v>0</v>
      </c>
      <c r="J5409" s="19">
        <v>0</v>
      </c>
      <c r="L5409" s="19">
        <v>1</v>
      </c>
      <c r="O5409" s="19">
        <v>2914</v>
      </c>
      <c r="P5409" s="229">
        <v>45630.37427083333</v>
      </c>
      <c r="Q5409" s="19">
        <v>2.9140000000000001</v>
      </c>
      <c r="R5409" s="19" t="s">
        <v>43</v>
      </c>
      <c r="S5409" s="62" t="s">
        <v>125</v>
      </c>
    </row>
    <row r="5410" spans="1:19" x14ac:dyDescent="0.25">
      <c r="A5410" s="62" t="s">
        <v>125</v>
      </c>
      <c r="B5410" s="19">
        <v>34484671</v>
      </c>
      <c r="C5410" s="19" t="s">
        <v>7584</v>
      </c>
      <c r="D5410" s="19">
        <v>377308</v>
      </c>
      <c r="E5410" s="19">
        <v>4595714</v>
      </c>
      <c r="F5410" s="19">
        <v>3</v>
      </c>
      <c r="G5410" s="36">
        <v>45630</v>
      </c>
      <c r="H5410" s="19">
        <v>0</v>
      </c>
      <c r="I5410" s="19">
        <v>1</v>
      </c>
      <c r="J5410" s="19">
        <v>0</v>
      </c>
      <c r="L5410" s="19">
        <v>1</v>
      </c>
      <c r="O5410" s="19">
        <v>3250976</v>
      </c>
      <c r="P5410" s="229">
        <v>45630.411898148152</v>
      </c>
      <c r="Q5410" s="19">
        <v>3250.9760000000001</v>
      </c>
      <c r="R5410" s="19" t="s">
        <v>43</v>
      </c>
      <c r="S5410" s="62" t="s">
        <v>125</v>
      </c>
    </row>
    <row r="5411" spans="1:19" x14ac:dyDescent="0.25">
      <c r="A5411" s="62" t="s">
        <v>125</v>
      </c>
      <c r="B5411" s="19">
        <v>34484671</v>
      </c>
      <c r="C5411" s="19" t="s">
        <v>7584</v>
      </c>
      <c r="D5411" s="19">
        <v>377308</v>
      </c>
      <c r="E5411" s="19">
        <v>4595714</v>
      </c>
      <c r="F5411" s="19">
        <v>4</v>
      </c>
      <c r="G5411" s="36">
        <v>45630</v>
      </c>
      <c r="H5411" s="19">
        <v>0</v>
      </c>
      <c r="I5411" s="19">
        <v>0</v>
      </c>
      <c r="J5411" s="19">
        <v>-3</v>
      </c>
      <c r="K5411" s="19" t="s">
        <v>185</v>
      </c>
      <c r="L5411" s="19">
        <v>1</v>
      </c>
      <c r="O5411" s="19">
        <v>12344</v>
      </c>
      <c r="P5411" s="229">
        <v>45630.412037037036</v>
      </c>
      <c r="Q5411" s="19">
        <v>12.343999999999999</v>
      </c>
      <c r="R5411" s="19" t="s">
        <v>43</v>
      </c>
      <c r="S5411" s="62" t="s">
        <v>125</v>
      </c>
    </row>
    <row r="5412" spans="1:19" x14ac:dyDescent="0.25">
      <c r="A5412" s="62" t="s">
        <v>125</v>
      </c>
      <c r="B5412" s="19">
        <v>34484671</v>
      </c>
      <c r="C5412" s="19" t="s">
        <v>7584</v>
      </c>
      <c r="D5412" s="19">
        <v>377308</v>
      </c>
      <c r="E5412" s="19">
        <v>4595714</v>
      </c>
      <c r="F5412" s="19">
        <v>5</v>
      </c>
      <c r="G5412" s="36">
        <v>45630</v>
      </c>
      <c r="H5412" s="19">
        <v>1</v>
      </c>
      <c r="I5412" s="19">
        <v>0</v>
      </c>
      <c r="J5412" s="19">
        <v>0</v>
      </c>
      <c r="L5412" s="19">
        <v>1</v>
      </c>
      <c r="M5412" s="19">
        <v>4010427</v>
      </c>
      <c r="N5412" s="19" t="s">
        <v>215</v>
      </c>
      <c r="O5412" s="19">
        <v>426103</v>
      </c>
      <c r="P5412" s="229">
        <v>45630.416967592595</v>
      </c>
      <c r="Q5412" s="19">
        <v>426.10300000000001</v>
      </c>
      <c r="R5412" s="19" t="s">
        <v>43</v>
      </c>
      <c r="S5412" s="62" t="s">
        <v>125</v>
      </c>
    </row>
    <row r="5413" spans="1:19" x14ac:dyDescent="0.25">
      <c r="A5413" s="62" t="s">
        <v>125</v>
      </c>
      <c r="B5413" s="19">
        <v>34484671</v>
      </c>
      <c r="C5413" s="19" t="s">
        <v>7584</v>
      </c>
      <c r="D5413" s="19">
        <v>377308</v>
      </c>
      <c r="E5413" s="19">
        <v>4595714</v>
      </c>
      <c r="F5413" s="19">
        <v>6</v>
      </c>
      <c r="G5413" s="36">
        <v>45630</v>
      </c>
      <c r="H5413" s="19">
        <v>0</v>
      </c>
      <c r="I5413" s="19">
        <v>0</v>
      </c>
      <c r="J5413" s="19">
        <v>1938</v>
      </c>
      <c r="K5413" s="19" t="s">
        <v>163</v>
      </c>
      <c r="L5413" s="19">
        <v>1</v>
      </c>
      <c r="M5413" s="19">
        <v>4010427</v>
      </c>
      <c r="N5413" s="19" t="s">
        <v>215</v>
      </c>
      <c r="O5413" s="19">
        <v>22923</v>
      </c>
      <c r="P5413" s="229">
        <v>45630.417233796295</v>
      </c>
      <c r="Q5413" s="19">
        <v>22.922999999999998</v>
      </c>
      <c r="R5413" s="19" t="s">
        <v>43</v>
      </c>
      <c r="S5413" s="62" t="s">
        <v>125</v>
      </c>
    </row>
    <row r="5414" spans="1:19" x14ac:dyDescent="0.25">
      <c r="A5414" s="62" t="s">
        <v>125</v>
      </c>
      <c r="B5414" s="19">
        <v>34484671</v>
      </c>
      <c r="C5414" s="19" t="s">
        <v>7584</v>
      </c>
      <c r="D5414" s="19">
        <v>377308</v>
      </c>
      <c r="E5414" s="19">
        <v>4595714</v>
      </c>
      <c r="F5414" s="19">
        <v>7</v>
      </c>
      <c r="G5414" s="36">
        <v>45630</v>
      </c>
      <c r="H5414" s="19">
        <v>0</v>
      </c>
      <c r="I5414" s="19">
        <v>0</v>
      </c>
      <c r="J5414" s="19">
        <v>1932</v>
      </c>
      <c r="K5414" s="19" t="s">
        <v>173</v>
      </c>
      <c r="L5414" s="19">
        <v>1</v>
      </c>
      <c r="O5414" s="19">
        <v>273654</v>
      </c>
      <c r="P5414" s="229">
        <v>45630.420405092591</v>
      </c>
      <c r="Q5414" s="19">
        <v>273.654</v>
      </c>
      <c r="R5414" s="19" t="s">
        <v>43</v>
      </c>
      <c r="S5414" s="62" t="s">
        <v>125</v>
      </c>
    </row>
    <row r="5415" spans="1:19" x14ac:dyDescent="0.25">
      <c r="A5415" s="62" t="s">
        <v>125</v>
      </c>
      <c r="B5415" s="19">
        <v>34484671</v>
      </c>
      <c r="C5415" s="19" t="s">
        <v>7584</v>
      </c>
      <c r="D5415" s="19">
        <v>377308</v>
      </c>
      <c r="E5415" s="19">
        <v>4595714</v>
      </c>
      <c r="F5415" s="19">
        <v>8</v>
      </c>
      <c r="G5415" s="36">
        <v>45630</v>
      </c>
      <c r="H5415" s="19">
        <v>0</v>
      </c>
      <c r="I5415" s="19">
        <v>1</v>
      </c>
      <c r="J5415" s="19">
        <v>0</v>
      </c>
      <c r="L5415" s="19">
        <v>1</v>
      </c>
      <c r="O5415" s="19">
        <v>1513713</v>
      </c>
      <c r="P5415" s="229">
        <v>45630.437928240739</v>
      </c>
      <c r="Q5415" s="19">
        <v>1513.713</v>
      </c>
      <c r="R5415" s="19" t="s">
        <v>43</v>
      </c>
      <c r="S5415" s="62" t="s">
        <v>125</v>
      </c>
    </row>
    <row r="5416" spans="1:19" x14ac:dyDescent="0.25">
      <c r="A5416" s="62" t="s">
        <v>125</v>
      </c>
      <c r="B5416" s="19">
        <v>34484671</v>
      </c>
      <c r="C5416" s="19" t="s">
        <v>7584</v>
      </c>
      <c r="D5416" s="19">
        <v>377308</v>
      </c>
      <c r="E5416" s="19">
        <v>4595714</v>
      </c>
      <c r="F5416" s="19">
        <v>9</v>
      </c>
      <c r="G5416" s="36">
        <v>45630</v>
      </c>
      <c r="H5416" s="19">
        <v>1</v>
      </c>
      <c r="I5416" s="19">
        <v>0</v>
      </c>
      <c r="J5416" s="19">
        <v>0</v>
      </c>
      <c r="L5416" s="19">
        <v>1</v>
      </c>
      <c r="M5416" s="19">
        <v>431941</v>
      </c>
      <c r="N5416" s="19" t="s">
        <v>214</v>
      </c>
      <c r="O5416" s="19">
        <v>513773</v>
      </c>
      <c r="P5416" s="229">
        <v>45630.443877314814</v>
      </c>
      <c r="Q5416" s="19">
        <v>513.77300000000002</v>
      </c>
      <c r="R5416" s="19" t="s">
        <v>43</v>
      </c>
      <c r="S5416" s="62" t="s">
        <v>125</v>
      </c>
    </row>
    <row r="5417" spans="1:19" x14ac:dyDescent="0.25">
      <c r="A5417" s="62" t="s">
        <v>125</v>
      </c>
      <c r="B5417" s="19">
        <v>34484671</v>
      </c>
      <c r="C5417" s="19" t="s">
        <v>7584</v>
      </c>
      <c r="D5417" s="19">
        <v>377308</v>
      </c>
      <c r="E5417" s="19">
        <v>4595714</v>
      </c>
      <c r="F5417" s="19">
        <v>10</v>
      </c>
      <c r="G5417" s="36">
        <v>45630</v>
      </c>
      <c r="H5417" s="19">
        <v>0</v>
      </c>
      <c r="I5417" s="19">
        <v>0</v>
      </c>
      <c r="J5417" s="19">
        <v>1938</v>
      </c>
      <c r="K5417" s="19" t="s">
        <v>163</v>
      </c>
      <c r="L5417" s="19">
        <v>1</v>
      </c>
      <c r="M5417" s="19">
        <v>431941</v>
      </c>
      <c r="N5417" s="19" t="s">
        <v>214</v>
      </c>
      <c r="O5417" s="19">
        <v>260214</v>
      </c>
      <c r="P5417" s="229">
        <v>45630.446886574071</v>
      </c>
      <c r="Q5417" s="19">
        <v>260.214</v>
      </c>
      <c r="R5417" s="19" t="s">
        <v>43</v>
      </c>
      <c r="S5417" s="62" t="s">
        <v>125</v>
      </c>
    </row>
    <row r="5418" spans="1:19" x14ac:dyDescent="0.25">
      <c r="A5418" s="62" t="s">
        <v>125</v>
      </c>
      <c r="B5418" s="19">
        <v>34484671</v>
      </c>
      <c r="C5418" s="19" t="s">
        <v>7584</v>
      </c>
      <c r="D5418" s="19">
        <v>377308</v>
      </c>
      <c r="E5418" s="19">
        <v>4595714</v>
      </c>
      <c r="F5418" s="19">
        <v>11</v>
      </c>
      <c r="G5418" s="36">
        <v>45630</v>
      </c>
      <c r="H5418" s="19">
        <v>0</v>
      </c>
      <c r="I5418" s="19">
        <v>0</v>
      </c>
      <c r="J5418" s="19">
        <v>1932</v>
      </c>
      <c r="K5418" s="19" t="s">
        <v>173</v>
      </c>
      <c r="L5418" s="19">
        <v>1</v>
      </c>
      <c r="O5418" s="19">
        <v>97886</v>
      </c>
      <c r="P5418" s="229">
        <v>45630.448020833333</v>
      </c>
      <c r="Q5418" s="19">
        <v>97.885999999999996</v>
      </c>
      <c r="R5418" s="19" t="s">
        <v>43</v>
      </c>
      <c r="S5418" s="62" t="s">
        <v>125</v>
      </c>
    </row>
    <row r="5419" spans="1:19" x14ac:dyDescent="0.25">
      <c r="A5419" s="62" t="s">
        <v>125</v>
      </c>
      <c r="B5419" s="19">
        <v>34484671</v>
      </c>
      <c r="C5419" s="19" t="s">
        <v>7584</v>
      </c>
      <c r="D5419" s="19">
        <v>377308</v>
      </c>
      <c r="E5419" s="19">
        <v>4595714</v>
      </c>
      <c r="F5419" s="19">
        <v>12</v>
      </c>
      <c r="G5419" s="36">
        <v>45630</v>
      </c>
      <c r="H5419" s="19">
        <v>0</v>
      </c>
      <c r="I5419" s="19">
        <v>1</v>
      </c>
      <c r="J5419" s="19">
        <v>0</v>
      </c>
      <c r="L5419" s="19">
        <v>1</v>
      </c>
      <c r="O5419" s="19">
        <v>803730</v>
      </c>
      <c r="P5419" s="229">
        <v>45630.457314814812</v>
      </c>
      <c r="Q5419" s="19">
        <v>803.73</v>
      </c>
      <c r="R5419" s="19" t="s">
        <v>43</v>
      </c>
      <c r="S5419" s="62" t="s">
        <v>125</v>
      </c>
    </row>
    <row r="5420" spans="1:19" x14ac:dyDescent="0.25">
      <c r="A5420" s="62" t="s">
        <v>125</v>
      </c>
      <c r="B5420" s="19">
        <v>34484671</v>
      </c>
      <c r="C5420" s="19" t="s">
        <v>7584</v>
      </c>
      <c r="D5420" s="19">
        <v>377308</v>
      </c>
      <c r="E5420" s="19">
        <v>4595714</v>
      </c>
      <c r="F5420" s="19">
        <v>13</v>
      </c>
      <c r="G5420" s="36">
        <v>45630</v>
      </c>
      <c r="H5420" s="19">
        <v>0</v>
      </c>
      <c r="I5420" s="19">
        <v>0</v>
      </c>
      <c r="J5420" s="19">
        <v>1934</v>
      </c>
      <c r="K5420" s="19" t="s">
        <v>160</v>
      </c>
      <c r="L5420" s="19">
        <v>1</v>
      </c>
      <c r="O5420" s="19">
        <v>847397</v>
      </c>
      <c r="P5420" s="229">
        <v>45630.467129629629</v>
      </c>
      <c r="Q5420" s="19">
        <v>847.39700000000005</v>
      </c>
      <c r="R5420" s="19" t="s">
        <v>43</v>
      </c>
      <c r="S5420" s="62" t="s">
        <v>125</v>
      </c>
    </row>
    <row r="5421" spans="1:19" x14ac:dyDescent="0.25">
      <c r="A5421" s="62" t="s">
        <v>125</v>
      </c>
      <c r="B5421" s="19">
        <v>34484671</v>
      </c>
      <c r="C5421" s="19" t="s">
        <v>7584</v>
      </c>
      <c r="D5421" s="19">
        <v>377308</v>
      </c>
      <c r="E5421" s="19">
        <v>4595714</v>
      </c>
      <c r="F5421" s="19">
        <v>14</v>
      </c>
      <c r="G5421" s="36">
        <v>45630</v>
      </c>
      <c r="H5421" s="19">
        <v>0</v>
      </c>
      <c r="I5421" s="19">
        <v>1</v>
      </c>
      <c r="J5421" s="19">
        <v>0</v>
      </c>
      <c r="L5421" s="19">
        <v>1</v>
      </c>
      <c r="O5421" s="19">
        <v>2598857</v>
      </c>
      <c r="P5421" s="229">
        <v>45630.497210648151</v>
      </c>
      <c r="Q5421" s="19">
        <v>2598.857</v>
      </c>
      <c r="R5421" s="19" t="s">
        <v>43</v>
      </c>
      <c r="S5421" s="62" t="s">
        <v>125</v>
      </c>
    </row>
    <row r="5422" spans="1:19" x14ac:dyDescent="0.25">
      <c r="A5422" s="62" t="s">
        <v>125</v>
      </c>
      <c r="B5422" s="19">
        <v>34484671</v>
      </c>
      <c r="C5422" s="19" t="s">
        <v>7584</v>
      </c>
      <c r="D5422" s="19">
        <v>377308</v>
      </c>
      <c r="E5422" s="19">
        <v>4595714</v>
      </c>
      <c r="F5422" s="19">
        <v>15</v>
      </c>
      <c r="G5422" s="36">
        <v>45630</v>
      </c>
      <c r="H5422" s="19">
        <v>0</v>
      </c>
      <c r="I5422" s="19">
        <v>0</v>
      </c>
      <c r="J5422" s="19">
        <v>1933</v>
      </c>
      <c r="K5422" s="19" t="s">
        <v>167</v>
      </c>
      <c r="L5422" s="19">
        <v>1</v>
      </c>
      <c r="O5422" s="19">
        <v>3853486</v>
      </c>
      <c r="P5422" s="229">
        <v>45630.541805555556</v>
      </c>
      <c r="Q5422" s="19">
        <v>3853.4859999999999</v>
      </c>
      <c r="R5422" s="19" t="s">
        <v>43</v>
      </c>
      <c r="S5422" s="62" t="s">
        <v>125</v>
      </c>
    </row>
    <row r="5423" spans="1:19" x14ac:dyDescent="0.25">
      <c r="A5423" s="62" t="s">
        <v>125</v>
      </c>
      <c r="B5423" s="19">
        <v>34484671</v>
      </c>
      <c r="C5423" s="19" t="s">
        <v>7584</v>
      </c>
      <c r="D5423" s="19">
        <v>377308</v>
      </c>
      <c r="E5423" s="19">
        <v>4595714</v>
      </c>
      <c r="F5423" s="19">
        <v>16</v>
      </c>
      <c r="G5423" s="36">
        <v>45630</v>
      </c>
      <c r="H5423" s="19">
        <v>0</v>
      </c>
      <c r="I5423" s="19">
        <v>1</v>
      </c>
      <c r="J5423" s="19">
        <v>0</v>
      </c>
      <c r="L5423" s="19">
        <v>1</v>
      </c>
      <c r="O5423" s="19">
        <v>1790384</v>
      </c>
      <c r="P5423" s="229">
        <v>45630.562534722223</v>
      </c>
      <c r="Q5423" s="19">
        <v>1790.384</v>
      </c>
      <c r="R5423" s="19" t="s">
        <v>43</v>
      </c>
      <c r="S5423" s="62" t="s">
        <v>125</v>
      </c>
    </row>
    <row r="5424" spans="1:19" x14ac:dyDescent="0.25">
      <c r="A5424" s="62" t="s">
        <v>125</v>
      </c>
      <c r="B5424" s="19">
        <v>34484671</v>
      </c>
      <c r="C5424" s="19" t="s">
        <v>7584</v>
      </c>
      <c r="D5424" s="19">
        <v>377308</v>
      </c>
      <c r="E5424" s="19">
        <v>4595714</v>
      </c>
      <c r="F5424" s="19">
        <v>17</v>
      </c>
      <c r="G5424" s="36">
        <v>45630</v>
      </c>
      <c r="H5424" s="19">
        <v>0</v>
      </c>
      <c r="I5424" s="19">
        <v>0</v>
      </c>
      <c r="J5424" s="19">
        <v>-3</v>
      </c>
      <c r="K5424" s="19" t="s">
        <v>185</v>
      </c>
      <c r="L5424" s="19">
        <v>1</v>
      </c>
      <c r="O5424" s="19">
        <v>9136</v>
      </c>
      <c r="P5424" s="229">
        <v>45630.562638888892</v>
      </c>
      <c r="Q5424" s="19">
        <v>9.1359999999999992</v>
      </c>
      <c r="R5424" s="19" t="s">
        <v>43</v>
      </c>
      <c r="S5424" s="62" t="s">
        <v>125</v>
      </c>
    </row>
    <row r="5425" spans="1:19" x14ac:dyDescent="0.25">
      <c r="A5425" s="62" t="s">
        <v>125</v>
      </c>
      <c r="B5425" s="19">
        <v>34484671</v>
      </c>
      <c r="C5425" s="19" t="s">
        <v>7584</v>
      </c>
      <c r="D5425" s="19">
        <v>377308</v>
      </c>
      <c r="E5425" s="19">
        <v>4595714</v>
      </c>
      <c r="F5425" s="19">
        <v>18</v>
      </c>
      <c r="G5425" s="36">
        <v>45630</v>
      </c>
      <c r="H5425" s="19">
        <v>1</v>
      </c>
      <c r="I5425" s="19">
        <v>0</v>
      </c>
      <c r="J5425" s="19">
        <v>0</v>
      </c>
      <c r="L5425" s="19">
        <v>1</v>
      </c>
      <c r="M5425" s="19">
        <v>4010427</v>
      </c>
      <c r="N5425" s="19" t="s">
        <v>215</v>
      </c>
      <c r="O5425" s="19">
        <v>189827</v>
      </c>
      <c r="P5425" s="229">
        <v>45630.564826388887</v>
      </c>
      <c r="Q5425" s="19">
        <v>189.827</v>
      </c>
      <c r="R5425" s="19" t="s">
        <v>43</v>
      </c>
      <c r="S5425" s="62" t="s">
        <v>125</v>
      </c>
    </row>
    <row r="5426" spans="1:19" x14ac:dyDescent="0.25">
      <c r="A5426" s="62" t="s">
        <v>125</v>
      </c>
      <c r="B5426" s="19">
        <v>34484671</v>
      </c>
      <c r="C5426" s="19" t="s">
        <v>7584</v>
      </c>
      <c r="D5426" s="19">
        <v>377308</v>
      </c>
      <c r="E5426" s="19">
        <v>4595714</v>
      </c>
      <c r="F5426" s="19">
        <v>19</v>
      </c>
      <c r="G5426" s="36">
        <v>45630</v>
      </c>
      <c r="H5426" s="19">
        <v>0</v>
      </c>
      <c r="I5426" s="19">
        <v>0</v>
      </c>
      <c r="J5426" s="19">
        <v>1938</v>
      </c>
      <c r="K5426" s="19" t="s">
        <v>163</v>
      </c>
      <c r="L5426" s="19">
        <v>1</v>
      </c>
      <c r="M5426" s="19">
        <v>4010427</v>
      </c>
      <c r="N5426" s="19" t="s">
        <v>215</v>
      </c>
      <c r="O5426" s="19">
        <v>8150</v>
      </c>
      <c r="P5426" s="229">
        <v>45630.564930555556</v>
      </c>
      <c r="Q5426" s="19">
        <v>8.15</v>
      </c>
      <c r="R5426" s="19" t="s">
        <v>43</v>
      </c>
      <c r="S5426" s="62" t="s">
        <v>125</v>
      </c>
    </row>
    <row r="5427" spans="1:19" x14ac:dyDescent="0.25">
      <c r="A5427" s="62" t="s">
        <v>125</v>
      </c>
      <c r="B5427" s="19">
        <v>34484671</v>
      </c>
      <c r="C5427" s="19" t="s">
        <v>7584</v>
      </c>
      <c r="D5427" s="19">
        <v>377308</v>
      </c>
      <c r="E5427" s="19">
        <v>4595714</v>
      </c>
      <c r="F5427" s="19">
        <v>20</v>
      </c>
      <c r="G5427" s="36">
        <v>45630</v>
      </c>
      <c r="H5427" s="19">
        <v>0</v>
      </c>
      <c r="I5427" s="19">
        <v>1</v>
      </c>
      <c r="J5427" s="19">
        <v>0</v>
      </c>
      <c r="L5427" s="19">
        <v>1</v>
      </c>
      <c r="O5427" s="19">
        <v>7387</v>
      </c>
      <c r="P5427" s="229">
        <v>45630.565011574072</v>
      </c>
      <c r="Q5427" s="19">
        <v>7.3869999999999996</v>
      </c>
      <c r="R5427" s="19" t="s">
        <v>43</v>
      </c>
      <c r="S5427" s="62" t="s">
        <v>125</v>
      </c>
    </row>
    <row r="5428" spans="1:19" x14ac:dyDescent="0.25">
      <c r="A5428" s="62" t="s">
        <v>125</v>
      </c>
      <c r="B5428" s="19">
        <v>34484671</v>
      </c>
      <c r="C5428" s="19" t="s">
        <v>7584</v>
      </c>
      <c r="D5428" s="19">
        <v>377308</v>
      </c>
      <c r="E5428" s="19">
        <v>4595714</v>
      </c>
      <c r="F5428" s="19">
        <v>21</v>
      </c>
      <c r="G5428" s="36">
        <v>45630</v>
      </c>
      <c r="H5428" s="19">
        <v>0</v>
      </c>
      <c r="I5428" s="19">
        <v>0</v>
      </c>
      <c r="J5428" s="19">
        <v>-4</v>
      </c>
      <c r="K5428" s="19" t="s">
        <v>186</v>
      </c>
      <c r="L5428" s="19">
        <v>1</v>
      </c>
      <c r="O5428" s="19">
        <v>33</v>
      </c>
      <c r="P5428" s="229">
        <v>45630.565011574072</v>
      </c>
      <c r="Q5428" s="19">
        <v>3.3000000000000002E-2</v>
      </c>
      <c r="R5428" s="19" t="s">
        <v>43</v>
      </c>
      <c r="S5428" s="62" t="s">
        <v>125</v>
      </c>
    </row>
    <row r="5429" spans="1:19" x14ac:dyDescent="0.25">
      <c r="A5429" s="62" t="s">
        <v>125</v>
      </c>
      <c r="B5429" s="19">
        <v>34484671</v>
      </c>
      <c r="C5429" s="19" t="s">
        <v>7584</v>
      </c>
      <c r="D5429" s="19">
        <v>377308</v>
      </c>
      <c r="E5429" s="19">
        <v>4595714</v>
      </c>
      <c r="F5429" s="19">
        <v>22</v>
      </c>
      <c r="G5429" s="36">
        <v>45630</v>
      </c>
      <c r="H5429" s="19">
        <v>2</v>
      </c>
      <c r="I5429" s="19">
        <v>0</v>
      </c>
      <c r="J5429" s="19">
        <v>0</v>
      </c>
      <c r="L5429" s="19">
        <v>1</v>
      </c>
      <c r="M5429" s="19">
        <v>426471</v>
      </c>
      <c r="N5429" s="19" t="s">
        <v>217</v>
      </c>
      <c r="O5429" s="19">
        <v>20897</v>
      </c>
      <c r="P5429" s="229">
        <v>45630.565254629626</v>
      </c>
      <c r="Q5429" s="19">
        <v>20.896999999999998</v>
      </c>
      <c r="R5429" s="19" t="s">
        <v>43</v>
      </c>
      <c r="S5429" s="62" t="s">
        <v>125</v>
      </c>
    </row>
    <row r="5430" spans="1:19" x14ac:dyDescent="0.25">
      <c r="A5430" s="62" t="s">
        <v>125</v>
      </c>
      <c r="B5430" s="19">
        <v>34484671</v>
      </c>
      <c r="C5430" s="19" t="s">
        <v>7584</v>
      </c>
      <c r="D5430" s="19">
        <v>377308</v>
      </c>
      <c r="E5430" s="19">
        <v>4595714</v>
      </c>
      <c r="F5430" s="19">
        <v>23</v>
      </c>
      <c r="G5430" s="36">
        <v>45630</v>
      </c>
      <c r="H5430" s="19">
        <v>0</v>
      </c>
      <c r="I5430" s="19">
        <v>0</v>
      </c>
      <c r="J5430" s="19">
        <v>1938</v>
      </c>
      <c r="K5430" s="19" t="s">
        <v>163</v>
      </c>
      <c r="L5430" s="19">
        <v>1</v>
      </c>
      <c r="M5430" s="19">
        <v>426471</v>
      </c>
      <c r="N5430" s="19" t="s">
        <v>217</v>
      </c>
      <c r="O5430" s="19">
        <v>20613</v>
      </c>
      <c r="P5430" s="229">
        <v>45630.565497685187</v>
      </c>
      <c r="Q5430" s="19">
        <v>20.613</v>
      </c>
      <c r="R5430" s="19" t="s">
        <v>43</v>
      </c>
      <c r="S5430" s="62" t="s">
        <v>125</v>
      </c>
    </row>
    <row r="5431" spans="1:19" x14ac:dyDescent="0.25">
      <c r="A5431" s="62" t="s">
        <v>125</v>
      </c>
      <c r="B5431" s="19">
        <v>34484671</v>
      </c>
      <c r="C5431" s="19" t="s">
        <v>7584</v>
      </c>
      <c r="D5431" s="19">
        <v>377308</v>
      </c>
      <c r="E5431" s="19">
        <v>4595714</v>
      </c>
      <c r="F5431" s="19">
        <v>24</v>
      </c>
      <c r="G5431" s="36">
        <v>45630</v>
      </c>
      <c r="H5431" s="19">
        <v>0</v>
      </c>
      <c r="I5431" s="19">
        <v>1</v>
      </c>
      <c r="J5431" s="19">
        <v>0</v>
      </c>
      <c r="L5431" s="19">
        <v>1</v>
      </c>
      <c r="O5431" s="19">
        <v>8547</v>
      </c>
      <c r="P5431" s="229">
        <v>45630.56559027778</v>
      </c>
      <c r="Q5431" s="19">
        <v>8.5470000000000006</v>
      </c>
      <c r="R5431" s="19" t="s">
        <v>43</v>
      </c>
      <c r="S5431" s="62" t="s">
        <v>125</v>
      </c>
    </row>
    <row r="5432" spans="1:19" x14ac:dyDescent="0.25">
      <c r="A5432" s="62" t="s">
        <v>125</v>
      </c>
      <c r="B5432" s="19">
        <v>34484671</v>
      </c>
      <c r="C5432" s="19" t="s">
        <v>7584</v>
      </c>
      <c r="D5432" s="19">
        <v>377308</v>
      </c>
      <c r="E5432" s="19">
        <v>4595714</v>
      </c>
      <c r="F5432" s="19">
        <v>25</v>
      </c>
      <c r="G5432" s="36">
        <v>45630</v>
      </c>
      <c r="H5432" s="19">
        <v>0</v>
      </c>
      <c r="I5432" s="19">
        <v>0</v>
      </c>
      <c r="J5432" s="19">
        <v>-4</v>
      </c>
      <c r="K5432" s="19" t="s">
        <v>186</v>
      </c>
      <c r="L5432" s="19">
        <v>1</v>
      </c>
      <c r="O5432" s="19">
        <v>3</v>
      </c>
      <c r="P5432" s="229">
        <v>45630.56559027778</v>
      </c>
      <c r="Q5432" s="19">
        <v>3.0000000000000001E-3</v>
      </c>
      <c r="R5432" s="19" t="s">
        <v>43</v>
      </c>
      <c r="S5432" s="62" t="s">
        <v>125</v>
      </c>
    </row>
    <row r="5433" spans="1:19" x14ac:dyDescent="0.25">
      <c r="A5433" s="62" t="s">
        <v>125</v>
      </c>
      <c r="B5433" s="19">
        <v>34484671</v>
      </c>
      <c r="C5433" s="19" t="s">
        <v>7584</v>
      </c>
      <c r="D5433" s="19">
        <v>377308</v>
      </c>
      <c r="E5433" s="19">
        <v>4595714</v>
      </c>
      <c r="F5433" s="19">
        <v>26</v>
      </c>
      <c r="G5433" s="36">
        <v>45630</v>
      </c>
      <c r="H5433" s="19">
        <v>2</v>
      </c>
      <c r="I5433" s="19">
        <v>0</v>
      </c>
      <c r="J5433" s="19">
        <v>0</v>
      </c>
      <c r="L5433" s="19">
        <v>1</v>
      </c>
      <c r="M5433" s="19">
        <v>426471</v>
      </c>
      <c r="N5433" s="19" t="s">
        <v>217</v>
      </c>
      <c r="O5433" s="19">
        <v>47117</v>
      </c>
      <c r="P5433" s="229">
        <v>45630.566134259258</v>
      </c>
      <c r="Q5433" s="19">
        <v>47.116999999999997</v>
      </c>
      <c r="R5433" s="19" t="s">
        <v>43</v>
      </c>
      <c r="S5433" s="62" t="s">
        <v>125</v>
      </c>
    </row>
    <row r="5434" spans="1:19" x14ac:dyDescent="0.25">
      <c r="A5434" s="62" t="s">
        <v>125</v>
      </c>
      <c r="B5434" s="19">
        <v>34484671</v>
      </c>
      <c r="C5434" s="19" t="s">
        <v>7584</v>
      </c>
      <c r="D5434" s="19">
        <v>377308</v>
      </c>
      <c r="E5434" s="19">
        <v>4595714</v>
      </c>
      <c r="F5434" s="19">
        <v>27</v>
      </c>
      <c r="G5434" s="36">
        <v>45630</v>
      </c>
      <c r="H5434" s="19">
        <v>0</v>
      </c>
      <c r="I5434" s="19">
        <v>0</v>
      </c>
      <c r="J5434" s="19">
        <v>1938</v>
      </c>
      <c r="K5434" s="19" t="s">
        <v>163</v>
      </c>
      <c r="L5434" s="19">
        <v>1</v>
      </c>
      <c r="M5434" s="19">
        <v>426471</v>
      </c>
      <c r="N5434" s="19" t="s">
        <v>217</v>
      </c>
      <c r="O5434" s="19">
        <v>30073</v>
      </c>
      <c r="P5434" s="229">
        <v>45630.566481481481</v>
      </c>
      <c r="Q5434" s="19">
        <v>30.073</v>
      </c>
      <c r="R5434" s="19" t="s">
        <v>43</v>
      </c>
      <c r="S5434" s="62" t="s">
        <v>125</v>
      </c>
    </row>
    <row r="5435" spans="1:19" x14ac:dyDescent="0.25">
      <c r="A5435" s="62" t="s">
        <v>125</v>
      </c>
      <c r="B5435" s="19">
        <v>34484671</v>
      </c>
      <c r="C5435" s="19" t="s">
        <v>7584</v>
      </c>
      <c r="D5435" s="19">
        <v>377308</v>
      </c>
      <c r="E5435" s="19">
        <v>4595714</v>
      </c>
      <c r="F5435" s="19">
        <v>28</v>
      </c>
      <c r="G5435" s="36">
        <v>45630</v>
      </c>
      <c r="H5435" s="19">
        <v>0</v>
      </c>
      <c r="I5435" s="19">
        <v>1</v>
      </c>
      <c r="J5435" s="19">
        <v>0</v>
      </c>
      <c r="L5435" s="19">
        <v>1</v>
      </c>
      <c r="O5435" s="19">
        <v>36963</v>
      </c>
      <c r="P5435" s="229">
        <v>45630.56690972222</v>
      </c>
      <c r="Q5435" s="19">
        <v>36.963000000000001</v>
      </c>
      <c r="R5435" s="19" t="s">
        <v>43</v>
      </c>
      <c r="S5435" s="62" t="s">
        <v>125</v>
      </c>
    </row>
    <row r="5436" spans="1:19" x14ac:dyDescent="0.25">
      <c r="A5436" s="62" t="s">
        <v>125</v>
      </c>
      <c r="B5436" s="19">
        <v>34484671</v>
      </c>
      <c r="C5436" s="19" t="s">
        <v>7584</v>
      </c>
      <c r="D5436" s="19">
        <v>377308</v>
      </c>
      <c r="E5436" s="19">
        <v>4595714</v>
      </c>
      <c r="F5436" s="19">
        <v>29</v>
      </c>
      <c r="G5436" s="36">
        <v>45630</v>
      </c>
      <c r="H5436" s="19">
        <v>0</v>
      </c>
      <c r="I5436" s="19">
        <v>0</v>
      </c>
      <c r="J5436" s="19">
        <v>-4</v>
      </c>
      <c r="K5436" s="19" t="s">
        <v>186</v>
      </c>
      <c r="L5436" s="19">
        <v>1</v>
      </c>
      <c r="O5436" s="19">
        <v>7630</v>
      </c>
      <c r="P5436" s="229">
        <v>45630.567002314812</v>
      </c>
      <c r="Q5436" s="19">
        <v>7.63</v>
      </c>
      <c r="R5436" s="19" t="s">
        <v>43</v>
      </c>
      <c r="S5436" s="62" t="s">
        <v>125</v>
      </c>
    </row>
    <row r="5437" spans="1:19" x14ac:dyDescent="0.25">
      <c r="A5437" s="62" t="s">
        <v>125</v>
      </c>
      <c r="B5437" s="19">
        <v>34484671</v>
      </c>
      <c r="C5437" s="19" t="s">
        <v>7584</v>
      </c>
      <c r="D5437" s="19">
        <v>377308</v>
      </c>
      <c r="E5437" s="19">
        <v>4595714</v>
      </c>
      <c r="F5437" s="19">
        <v>30</v>
      </c>
      <c r="G5437" s="36">
        <v>45630</v>
      </c>
      <c r="H5437" s="19">
        <v>2</v>
      </c>
      <c r="I5437" s="19">
        <v>0</v>
      </c>
      <c r="J5437" s="19">
        <v>0</v>
      </c>
      <c r="L5437" s="19">
        <v>1</v>
      </c>
      <c r="M5437" s="19">
        <v>426471</v>
      </c>
      <c r="N5437" s="19" t="s">
        <v>217</v>
      </c>
      <c r="O5437" s="19">
        <v>15337</v>
      </c>
      <c r="P5437" s="229">
        <v>45630.567175925928</v>
      </c>
      <c r="Q5437" s="19">
        <v>15.337</v>
      </c>
      <c r="R5437" s="19" t="s">
        <v>43</v>
      </c>
      <c r="S5437" s="62" t="s">
        <v>125</v>
      </c>
    </row>
    <row r="5438" spans="1:19" x14ac:dyDescent="0.25">
      <c r="A5438" s="62" t="s">
        <v>125</v>
      </c>
      <c r="B5438" s="19">
        <v>34484671</v>
      </c>
      <c r="C5438" s="19" t="s">
        <v>7584</v>
      </c>
      <c r="D5438" s="19">
        <v>377308</v>
      </c>
      <c r="E5438" s="19">
        <v>4595714</v>
      </c>
      <c r="F5438" s="19">
        <v>31</v>
      </c>
      <c r="G5438" s="36">
        <v>45630</v>
      </c>
      <c r="H5438" s="19">
        <v>0</v>
      </c>
      <c r="I5438" s="19">
        <v>0</v>
      </c>
      <c r="J5438" s="19">
        <v>1938</v>
      </c>
      <c r="K5438" s="19" t="s">
        <v>163</v>
      </c>
      <c r="L5438" s="19">
        <v>1</v>
      </c>
      <c r="M5438" s="19">
        <v>426471</v>
      </c>
      <c r="N5438" s="19" t="s">
        <v>217</v>
      </c>
      <c r="O5438" s="19">
        <v>12627</v>
      </c>
      <c r="P5438" s="229">
        <v>45630.567326388889</v>
      </c>
      <c r="Q5438" s="19">
        <v>12.627000000000001</v>
      </c>
      <c r="R5438" s="19" t="s">
        <v>43</v>
      </c>
      <c r="S5438" s="62" t="s">
        <v>125</v>
      </c>
    </row>
    <row r="5439" spans="1:19" x14ac:dyDescent="0.25">
      <c r="A5439" s="62" t="s">
        <v>125</v>
      </c>
      <c r="B5439" s="19">
        <v>34484671</v>
      </c>
      <c r="C5439" s="19" t="s">
        <v>7584</v>
      </c>
      <c r="D5439" s="19">
        <v>377308</v>
      </c>
      <c r="E5439" s="19">
        <v>4595714</v>
      </c>
      <c r="F5439" s="19">
        <v>32</v>
      </c>
      <c r="G5439" s="36">
        <v>45630</v>
      </c>
      <c r="H5439" s="19">
        <v>0</v>
      </c>
      <c r="I5439" s="19">
        <v>1</v>
      </c>
      <c r="J5439" s="19">
        <v>0</v>
      </c>
      <c r="L5439" s="19">
        <v>1</v>
      </c>
      <c r="O5439" s="19">
        <v>1088233</v>
      </c>
      <c r="P5439" s="229">
        <v>45630.579918981479</v>
      </c>
      <c r="Q5439" s="19">
        <v>1088.2329999999999</v>
      </c>
      <c r="R5439" s="19" t="s">
        <v>43</v>
      </c>
      <c r="S5439" s="62" t="s">
        <v>125</v>
      </c>
    </row>
    <row r="5440" spans="1:19" x14ac:dyDescent="0.25">
      <c r="A5440" s="62" t="s">
        <v>125</v>
      </c>
      <c r="B5440" s="19">
        <v>34484671</v>
      </c>
      <c r="C5440" s="19" t="s">
        <v>7584</v>
      </c>
      <c r="D5440" s="19">
        <v>377308</v>
      </c>
      <c r="E5440" s="19">
        <v>4595714</v>
      </c>
      <c r="F5440" s="19">
        <v>33</v>
      </c>
      <c r="G5440" s="36">
        <v>45630</v>
      </c>
      <c r="H5440" s="19">
        <v>0</v>
      </c>
      <c r="I5440" s="19">
        <v>0</v>
      </c>
      <c r="J5440" s="19">
        <v>-3</v>
      </c>
      <c r="K5440" s="19" t="s">
        <v>185</v>
      </c>
      <c r="L5440" s="19">
        <v>1</v>
      </c>
      <c r="O5440" s="19">
        <v>10197</v>
      </c>
      <c r="P5440" s="229">
        <v>45630.580034722225</v>
      </c>
      <c r="Q5440" s="19">
        <v>10.196999999999999</v>
      </c>
      <c r="R5440" s="19" t="s">
        <v>43</v>
      </c>
      <c r="S5440" s="62" t="s">
        <v>125</v>
      </c>
    </row>
    <row r="5441" spans="1:19" x14ac:dyDescent="0.25">
      <c r="A5441" s="62" t="s">
        <v>125</v>
      </c>
      <c r="B5441" s="19">
        <v>34484671</v>
      </c>
      <c r="C5441" s="19" t="s">
        <v>7584</v>
      </c>
      <c r="D5441" s="19">
        <v>377308</v>
      </c>
      <c r="E5441" s="19">
        <v>4595714</v>
      </c>
      <c r="F5441" s="19">
        <v>34</v>
      </c>
      <c r="G5441" s="36">
        <v>45630</v>
      </c>
      <c r="H5441" s="19">
        <v>1</v>
      </c>
      <c r="I5441" s="19">
        <v>0</v>
      </c>
      <c r="J5441" s="19">
        <v>0</v>
      </c>
      <c r="L5441" s="19">
        <v>1</v>
      </c>
      <c r="M5441" s="19">
        <v>4010427</v>
      </c>
      <c r="N5441" s="19" t="s">
        <v>215</v>
      </c>
      <c r="O5441" s="19">
        <v>214036</v>
      </c>
      <c r="P5441" s="229">
        <v>45630.582511574074</v>
      </c>
      <c r="Q5441" s="19">
        <v>214.036</v>
      </c>
      <c r="R5441" s="19" t="s">
        <v>43</v>
      </c>
      <c r="S5441" s="62" t="s">
        <v>125</v>
      </c>
    </row>
    <row r="5442" spans="1:19" x14ac:dyDescent="0.25">
      <c r="A5442" s="62" t="s">
        <v>125</v>
      </c>
      <c r="B5442" s="19">
        <v>34484671</v>
      </c>
      <c r="C5442" s="19" t="s">
        <v>7584</v>
      </c>
      <c r="D5442" s="19">
        <v>377308</v>
      </c>
      <c r="E5442" s="19">
        <v>4595714</v>
      </c>
      <c r="F5442" s="19">
        <v>35</v>
      </c>
      <c r="G5442" s="36">
        <v>45630</v>
      </c>
      <c r="H5442" s="19">
        <v>0</v>
      </c>
      <c r="I5442" s="19">
        <v>0</v>
      </c>
      <c r="J5442" s="19">
        <v>1938</v>
      </c>
      <c r="K5442" s="19" t="s">
        <v>163</v>
      </c>
      <c r="L5442" s="19">
        <v>1</v>
      </c>
      <c r="M5442" s="19">
        <v>4010427</v>
      </c>
      <c r="N5442" s="19" t="s">
        <v>215</v>
      </c>
      <c r="O5442" s="19">
        <v>220</v>
      </c>
      <c r="P5442" s="229">
        <v>45630.58252314815</v>
      </c>
      <c r="Q5442" s="19">
        <v>0.22</v>
      </c>
      <c r="R5442" s="19" t="s">
        <v>43</v>
      </c>
      <c r="S5442" s="62" t="s">
        <v>125</v>
      </c>
    </row>
    <row r="5443" spans="1:19" x14ac:dyDescent="0.25">
      <c r="A5443" s="62" t="s">
        <v>125</v>
      </c>
      <c r="B5443" s="19">
        <v>34484671</v>
      </c>
      <c r="C5443" s="19" t="s">
        <v>7584</v>
      </c>
      <c r="D5443" s="19">
        <v>377308</v>
      </c>
      <c r="E5443" s="19">
        <v>4595714</v>
      </c>
      <c r="F5443" s="19">
        <v>36</v>
      </c>
      <c r="G5443" s="36">
        <v>45630</v>
      </c>
      <c r="H5443" s="19">
        <v>0</v>
      </c>
      <c r="I5443" s="19">
        <v>1</v>
      </c>
      <c r="J5443" s="19">
        <v>0</v>
      </c>
      <c r="L5443" s="19">
        <v>1</v>
      </c>
      <c r="O5443" s="19">
        <v>1011664</v>
      </c>
      <c r="P5443" s="229">
        <v>45630.594224537039</v>
      </c>
      <c r="Q5443" s="19">
        <v>1011.664</v>
      </c>
      <c r="R5443" s="19" t="s">
        <v>43</v>
      </c>
      <c r="S5443" s="62" t="s">
        <v>125</v>
      </c>
    </row>
    <row r="5444" spans="1:19" x14ac:dyDescent="0.25">
      <c r="A5444" s="62" t="s">
        <v>125</v>
      </c>
      <c r="B5444" s="19">
        <v>34484671</v>
      </c>
      <c r="C5444" s="19" t="s">
        <v>7584</v>
      </c>
      <c r="D5444" s="19">
        <v>377308</v>
      </c>
      <c r="E5444" s="19">
        <v>4595714</v>
      </c>
      <c r="F5444" s="19">
        <v>37</v>
      </c>
      <c r="G5444" s="36">
        <v>45630</v>
      </c>
      <c r="H5444" s="19">
        <v>0</v>
      </c>
      <c r="I5444" s="19">
        <v>0</v>
      </c>
      <c r="J5444" s="19">
        <v>1934</v>
      </c>
      <c r="K5444" s="19" t="s">
        <v>160</v>
      </c>
      <c r="L5444" s="19">
        <v>1</v>
      </c>
      <c r="O5444" s="19">
        <v>574206</v>
      </c>
      <c r="P5444" s="229">
        <v>45630.600868055553</v>
      </c>
      <c r="Q5444" s="19">
        <v>574.20600000000002</v>
      </c>
      <c r="R5444" s="19" t="s">
        <v>43</v>
      </c>
      <c r="S5444" s="62" t="s">
        <v>125</v>
      </c>
    </row>
    <row r="5445" spans="1:19" x14ac:dyDescent="0.25">
      <c r="A5445" s="62" t="s">
        <v>125</v>
      </c>
      <c r="B5445" s="19">
        <v>34484671</v>
      </c>
      <c r="C5445" s="19" t="s">
        <v>7584</v>
      </c>
      <c r="D5445" s="19">
        <v>377308</v>
      </c>
      <c r="E5445" s="19">
        <v>4595714</v>
      </c>
      <c r="F5445" s="19">
        <v>38</v>
      </c>
      <c r="G5445" s="36">
        <v>45630</v>
      </c>
      <c r="H5445" s="19">
        <v>0</v>
      </c>
      <c r="I5445" s="19">
        <v>1</v>
      </c>
      <c r="J5445" s="19">
        <v>0</v>
      </c>
      <c r="L5445" s="19">
        <v>1</v>
      </c>
      <c r="O5445" s="19">
        <v>2355764</v>
      </c>
      <c r="P5445" s="229">
        <v>45630.628136574072</v>
      </c>
      <c r="Q5445" s="19">
        <v>2355.7640000000001</v>
      </c>
      <c r="R5445" s="19" t="s">
        <v>43</v>
      </c>
      <c r="S5445" s="62" t="s">
        <v>125</v>
      </c>
    </row>
    <row r="5446" spans="1:19" x14ac:dyDescent="0.25">
      <c r="A5446" s="62" t="s">
        <v>125</v>
      </c>
      <c r="B5446" s="19">
        <v>34484671</v>
      </c>
      <c r="C5446" s="19" t="s">
        <v>7584</v>
      </c>
      <c r="D5446" s="19">
        <v>377308</v>
      </c>
      <c r="E5446" s="19">
        <v>4595714</v>
      </c>
      <c r="F5446" s="19">
        <v>39</v>
      </c>
      <c r="G5446" s="36">
        <v>45630</v>
      </c>
      <c r="H5446" s="19">
        <v>0</v>
      </c>
      <c r="I5446" s="19">
        <v>0</v>
      </c>
      <c r="J5446" s="19">
        <v>-3</v>
      </c>
      <c r="K5446" s="19" t="s">
        <v>185</v>
      </c>
      <c r="L5446" s="19">
        <v>1</v>
      </c>
      <c r="O5446" s="19">
        <v>6573</v>
      </c>
      <c r="P5446" s="229">
        <v>45630.628217592595</v>
      </c>
      <c r="Q5446" s="19">
        <v>6.5730000000000004</v>
      </c>
      <c r="R5446" s="19" t="s">
        <v>43</v>
      </c>
      <c r="S5446" s="62" t="s">
        <v>125</v>
      </c>
    </row>
    <row r="5447" spans="1:19" x14ac:dyDescent="0.25">
      <c r="A5447" s="62" t="s">
        <v>125</v>
      </c>
      <c r="B5447" s="19">
        <v>34484671</v>
      </c>
      <c r="C5447" s="19" t="s">
        <v>7584</v>
      </c>
      <c r="D5447" s="19">
        <v>377308</v>
      </c>
      <c r="E5447" s="19">
        <v>4595714</v>
      </c>
      <c r="F5447" s="19">
        <v>40</v>
      </c>
      <c r="G5447" s="36">
        <v>45630</v>
      </c>
      <c r="H5447" s="19">
        <v>1</v>
      </c>
      <c r="I5447" s="19">
        <v>0</v>
      </c>
      <c r="J5447" s="19">
        <v>0</v>
      </c>
      <c r="L5447" s="19">
        <v>1</v>
      </c>
      <c r="M5447" s="19">
        <v>4010427</v>
      </c>
      <c r="N5447" s="19" t="s">
        <v>215</v>
      </c>
      <c r="O5447" s="19">
        <v>98093</v>
      </c>
      <c r="P5447" s="229">
        <v>45630.629351851851</v>
      </c>
      <c r="Q5447" s="19">
        <v>98.093000000000004</v>
      </c>
      <c r="R5447" s="19" t="s">
        <v>43</v>
      </c>
      <c r="S5447" s="62" t="s">
        <v>125</v>
      </c>
    </row>
    <row r="5448" spans="1:19" x14ac:dyDescent="0.25">
      <c r="A5448" s="62" t="s">
        <v>125</v>
      </c>
      <c r="B5448" s="19">
        <v>34484671</v>
      </c>
      <c r="C5448" s="19" t="s">
        <v>7584</v>
      </c>
      <c r="D5448" s="19">
        <v>377308</v>
      </c>
      <c r="E5448" s="19">
        <v>4595714</v>
      </c>
      <c r="F5448" s="19">
        <v>41</v>
      </c>
      <c r="G5448" s="36">
        <v>45630</v>
      </c>
      <c r="H5448" s="19">
        <v>0</v>
      </c>
      <c r="I5448" s="19">
        <v>0</v>
      </c>
      <c r="J5448" s="19">
        <v>1938</v>
      </c>
      <c r="K5448" s="19" t="s">
        <v>163</v>
      </c>
      <c r="L5448" s="19">
        <v>1</v>
      </c>
      <c r="M5448" s="19">
        <v>4010427</v>
      </c>
      <c r="N5448" s="19" t="s">
        <v>215</v>
      </c>
      <c r="O5448" s="19">
        <v>146710</v>
      </c>
      <c r="P5448" s="229">
        <v>45630.631053240744</v>
      </c>
      <c r="Q5448" s="19">
        <v>146.71</v>
      </c>
      <c r="R5448" s="19" t="s">
        <v>43</v>
      </c>
      <c r="S5448" s="62" t="s">
        <v>125</v>
      </c>
    </row>
    <row r="5449" spans="1:19" x14ac:dyDescent="0.25">
      <c r="A5449" s="62" t="s">
        <v>125</v>
      </c>
      <c r="B5449" s="19">
        <v>34484671</v>
      </c>
      <c r="C5449" s="19" t="s">
        <v>7584</v>
      </c>
      <c r="D5449" s="19">
        <v>377308</v>
      </c>
      <c r="E5449" s="19">
        <v>4595714</v>
      </c>
      <c r="F5449" s="19">
        <v>42</v>
      </c>
      <c r="G5449" s="36">
        <v>45630</v>
      </c>
      <c r="H5449" s="19">
        <v>0</v>
      </c>
      <c r="I5449" s="19">
        <v>0</v>
      </c>
      <c r="J5449" s="19">
        <v>0</v>
      </c>
      <c r="L5449" s="19">
        <v>2</v>
      </c>
      <c r="O5449" s="19">
        <v>0</v>
      </c>
      <c r="P5449" s="229">
        <v>45630.631053240744</v>
      </c>
      <c r="Q5449" s="19">
        <v>0</v>
      </c>
      <c r="R5449" s="19" t="s">
        <v>43</v>
      </c>
      <c r="S5449" s="62" t="s">
        <v>125</v>
      </c>
    </row>
    <row r="5450" spans="1:19" x14ac:dyDescent="0.25">
      <c r="A5450" s="62" t="s">
        <v>125</v>
      </c>
      <c r="B5450" s="19">
        <v>34484671</v>
      </c>
      <c r="C5450" s="19" t="s">
        <v>7584</v>
      </c>
      <c r="D5450" s="19">
        <v>377308</v>
      </c>
      <c r="E5450" s="19">
        <v>4595714</v>
      </c>
      <c r="F5450" s="19">
        <v>1</v>
      </c>
      <c r="G5450" s="36">
        <v>45630</v>
      </c>
      <c r="H5450" s="19">
        <v>0</v>
      </c>
      <c r="I5450" s="19">
        <v>0</v>
      </c>
      <c r="J5450" s="19">
        <v>0</v>
      </c>
      <c r="L5450" s="19">
        <v>0</v>
      </c>
      <c r="O5450" s="19">
        <v>3</v>
      </c>
      <c r="P5450" s="229">
        <v>45630.634641203702</v>
      </c>
      <c r="Q5450" s="19">
        <v>3.0000000000000001E-3</v>
      </c>
      <c r="R5450" s="19" t="s">
        <v>43</v>
      </c>
      <c r="S5450" s="62" t="s">
        <v>125</v>
      </c>
    </row>
    <row r="5451" spans="1:19" x14ac:dyDescent="0.25">
      <c r="A5451" s="62" t="s">
        <v>125</v>
      </c>
      <c r="B5451" s="19">
        <v>34484671</v>
      </c>
      <c r="C5451" s="19" t="s">
        <v>7584</v>
      </c>
      <c r="D5451" s="19">
        <v>377308</v>
      </c>
      <c r="E5451" s="19">
        <v>4595714</v>
      </c>
      <c r="F5451" s="19">
        <v>2</v>
      </c>
      <c r="G5451" s="36">
        <v>45630</v>
      </c>
      <c r="H5451" s="19">
        <v>0</v>
      </c>
      <c r="I5451" s="19">
        <v>0</v>
      </c>
      <c r="J5451" s="19">
        <v>0</v>
      </c>
      <c r="L5451" s="19">
        <v>1</v>
      </c>
      <c r="O5451" s="19">
        <v>5633</v>
      </c>
      <c r="P5451" s="229">
        <v>45630.634710648148</v>
      </c>
      <c r="Q5451" s="19">
        <v>5.633</v>
      </c>
      <c r="R5451" s="19" t="s">
        <v>43</v>
      </c>
      <c r="S5451" s="62" t="s">
        <v>125</v>
      </c>
    </row>
    <row r="5452" spans="1:19" x14ac:dyDescent="0.25">
      <c r="A5452" s="62" t="s">
        <v>125</v>
      </c>
      <c r="B5452" s="19">
        <v>34484671</v>
      </c>
      <c r="C5452" s="19" t="s">
        <v>7584</v>
      </c>
      <c r="D5452" s="19">
        <v>377308</v>
      </c>
      <c r="E5452" s="19">
        <v>4595714</v>
      </c>
      <c r="F5452" s="19">
        <v>3</v>
      </c>
      <c r="G5452" s="36">
        <v>45630</v>
      </c>
      <c r="H5452" s="19">
        <v>0</v>
      </c>
      <c r="I5452" s="19">
        <v>1</v>
      </c>
      <c r="J5452" s="19">
        <v>0</v>
      </c>
      <c r="L5452" s="19">
        <v>1</v>
      </c>
      <c r="O5452" s="19">
        <v>2861090</v>
      </c>
      <c r="P5452" s="229">
        <v>45630.667824074073</v>
      </c>
      <c r="Q5452" s="19">
        <v>2861.09</v>
      </c>
      <c r="R5452" s="19" t="s">
        <v>43</v>
      </c>
      <c r="S5452" s="62" t="s">
        <v>125</v>
      </c>
    </row>
    <row r="5453" spans="1:19" x14ac:dyDescent="0.25">
      <c r="A5453" s="62" t="s">
        <v>125</v>
      </c>
      <c r="B5453" s="19">
        <v>34484671</v>
      </c>
      <c r="C5453" s="19" t="s">
        <v>7584</v>
      </c>
      <c r="D5453" s="19">
        <v>377308</v>
      </c>
      <c r="E5453" s="19">
        <v>4595714</v>
      </c>
      <c r="F5453" s="19">
        <v>4</v>
      </c>
      <c r="G5453" s="36">
        <v>45630</v>
      </c>
      <c r="H5453" s="19">
        <v>1</v>
      </c>
      <c r="I5453" s="19">
        <v>0</v>
      </c>
      <c r="J5453" s="19">
        <v>0</v>
      </c>
      <c r="L5453" s="19">
        <v>1</v>
      </c>
      <c r="M5453" s="19">
        <v>431941</v>
      </c>
      <c r="N5453" s="19" t="s">
        <v>214</v>
      </c>
      <c r="O5453" s="19">
        <v>299467</v>
      </c>
      <c r="P5453" s="229">
        <v>45630.671284722222</v>
      </c>
      <c r="Q5453" s="19">
        <v>299.46699999999998</v>
      </c>
      <c r="R5453" s="19" t="s">
        <v>43</v>
      </c>
      <c r="S5453" s="62" t="s">
        <v>125</v>
      </c>
    </row>
    <row r="5454" spans="1:19" x14ac:dyDescent="0.25">
      <c r="A5454" s="62" t="s">
        <v>125</v>
      </c>
      <c r="B5454" s="19">
        <v>34484671</v>
      </c>
      <c r="C5454" s="19" t="s">
        <v>7584</v>
      </c>
      <c r="D5454" s="19">
        <v>377308</v>
      </c>
      <c r="E5454" s="19">
        <v>4595714</v>
      </c>
      <c r="F5454" s="19">
        <v>5</v>
      </c>
      <c r="G5454" s="36">
        <v>45630</v>
      </c>
      <c r="H5454" s="19">
        <v>0</v>
      </c>
      <c r="I5454" s="19">
        <v>0</v>
      </c>
      <c r="J5454" s="19">
        <v>1938</v>
      </c>
      <c r="K5454" s="19" t="s">
        <v>163</v>
      </c>
      <c r="L5454" s="19">
        <v>1</v>
      </c>
      <c r="M5454" s="19">
        <v>431941</v>
      </c>
      <c r="N5454" s="19" t="s">
        <v>214</v>
      </c>
      <c r="O5454" s="19">
        <v>16690</v>
      </c>
      <c r="P5454" s="229">
        <v>45630.671481481484</v>
      </c>
      <c r="Q5454" s="19">
        <v>16.690000000000001</v>
      </c>
      <c r="R5454" s="19" t="s">
        <v>43</v>
      </c>
      <c r="S5454" s="62" t="s">
        <v>125</v>
      </c>
    </row>
    <row r="5455" spans="1:19" x14ac:dyDescent="0.25">
      <c r="A5455" s="62" t="s">
        <v>125</v>
      </c>
      <c r="B5455" s="19">
        <v>34484671</v>
      </c>
      <c r="C5455" s="19" t="s">
        <v>7584</v>
      </c>
      <c r="D5455" s="19">
        <v>377308</v>
      </c>
      <c r="E5455" s="19">
        <v>4595714</v>
      </c>
      <c r="F5455" s="19">
        <v>6</v>
      </c>
      <c r="G5455" s="36">
        <v>45630</v>
      </c>
      <c r="H5455" s="19">
        <v>0</v>
      </c>
      <c r="I5455" s="19">
        <v>0</v>
      </c>
      <c r="J5455" s="19">
        <v>1932</v>
      </c>
      <c r="K5455" s="19" t="s">
        <v>173</v>
      </c>
      <c r="L5455" s="19">
        <v>1</v>
      </c>
      <c r="O5455" s="19">
        <v>200403</v>
      </c>
      <c r="P5455" s="229">
        <v>45630.673807870371</v>
      </c>
      <c r="Q5455" s="19">
        <v>200.40299999999999</v>
      </c>
      <c r="R5455" s="19" t="s">
        <v>43</v>
      </c>
      <c r="S5455" s="62" t="s">
        <v>125</v>
      </c>
    </row>
    <row r="5456" spans="1:19" x14ac:dyDescent="0.25">
      <c r="A5456" s="62" t="s">
        <v>125</v>
      </c>
      <c r="B5456" s="19">
        <v>34484671</v>
      </c>
      <c r="C5456" s="19" t="s">
        <v>7584</v>
      </c>
      <c r="D5456" s="19">
        <v>377308</v>
      </c>
      <c r="E5456" s="19">
        <v>4595714</v>
      </c>
      <c r="F5456" s="19">
        <v>7</v>
      </c>
      <c r="G5456" s="36">
        <v>45630</v>
      </c>
      <c r="H5456" s="19">
        <v>0</v>
      </c>
      <c r="I5456" s="19">
        <v>1</v>
      </c>
      <c r="J5456" s="19">
        <v>0</v>
      </c>
      <c r="L5456" s="19">
        <v>1</v>
      </c>
      <c r="O5456" s="19">
        <v>65037</v>
      </c>
      <c r="P5456" s="229">
        <v>45630.674560185187</v>
      </c>
      <c r="Q5456" s="19">
        <v>65.037000000000006</v>
      </c>
      <c r="R5456" s="19" t="s">
        <v>43</v>
      </c>
      <c r="S5456" s="62" t="s">
        <v>125</v>
      </c>
    </row>
    <row r="5457" spans="1:19" x14ac:dyDescent="0.25">
      <c r="A5457" s="62" t="s">
        <v>125</v>
      </c>
      <c r="B5457" s="19">
        <v>34484671</v>
      </c>
      <c r="C5457" s="19" t="s">
        <v>7584</v>
      </c>
      <c r="D5457" s="19">
        <v>377308</v>
      </c>
      <c r="E5457" s="19">
        <v>4595714</v>
      </c>
      <c r="F5457" s="19">
        <v>8</v>
      </c>
      <c r="G5457" s="36">
        <v>45630</v>
      </c>
      <c r="H5457" s="19">
        <v>0</v>
      </c>
      <c r="I5457" s="19">
        <v>0</v>
      </c>
      <c r="J5457" s="19">
        <v>1934</v>
      </c>
      <c r="K5457" s="19" t="s">
        <v>160</v>
      </c>
      <c r="L5457" s="19">
        <v>1</v>
      </c>
      <c r="O5457" s="19">
        <v>961890</v>
      </c>
      <c r="P5457" s="229">
        <v>45630.685694444444</v>
      </c>
      <c r="Q5457" s="19">
        <v>961.89</v>
      </c>
      <c r="R5457" s="19" t="s">
        <v>43</v>
      </c>
      <c r="S5457" s="62" t="s">
        <v>125</v>
      </c>
    </row>
    <row r="5458" spans="1:19" x14ac:dyDescent="0.25">
      <c r="A5458" s="62" t="s">
        <v>125</v>
      </c>
      <c r="B5458" s="19">
        <v>34484671</v>
      </c>
      <c r="C5458" s="19" t="s">
        <v>7584</v>
      </c>
      <c r="D5458" s="19">
        <v>377308</v>
      </c>
      <c r="E5458" s="19">
        <v>4595714</v>
      </c>
      <c r="F5458" s="19">
        <v>9</v>
      </c>
      <c r="G5458" s="36">
        <v>45630</v>
      </c>
      <c r="H5458" s="19">
        <v>0</v>
      </c>
      <c r="I5458" s="19">
        <v>1</v>
      </c>
      <c r="J5458" s="19">
        <v>0</v>
      </c>
      <c r="L5458" s="19">
        <v>1</v>
      </c>
      <c r="O5458" s="19">
        <v>3206270</v>
      </c>
      <c r="P5458" s="229">
        <v>45630.722800925927</v>
      </c>
      <c r="Q5458" s="19">
        <v>3206.27</v>
      </c>
      <c r="R5458" s="19" t="s">
        <v>43</v>
      </c>
      <c r="S5458" s="62" t="s">
        <v>125</v>
      </c>
    </row>
    <row r="5459" spans="1:19" x14ac:dyDescent="0.25">
      <c r="A5459" s="62" t="s">
        <v>125</v>
      </c>
      <c r="B5459" s="19">
        <v>34484671</v>
      </c>
      <c r="C5459" s="19" t="s">
        <v>7584</v>
      </c>
      <c r="D5459" s="19">
        <v>377308</v>
      </c>
      <c r="E5459" s="19">
        <v>4595714</v>
      </c>
      <c r="F5459" s="19">
        <v>10</v>
      </c>
      <c r="G5459" s="36">
        <v>45630</v>
      </c>
      <c r="H5459" s="19">
        <v>1</v>
      </c>
      <c r="I5459" s="19">
        <v>0</v>
      </c>
      <c r="J5459" s="19">
        <v>0</v>
      </c>
      <c r="L5459" s="19">
        <v>1</v>
      </c>
      <c r="M5459" s="19">
        <v>431941</v>
      </c>
      <c r="N5459" s="19" t="s">
        <v>214</v>
      </c>
      <c r="O5459" s="19">
        <v>990563</v>
      </c>
      <c r="P5459" s="229">
        <v>45630.734259259261</v>
      </c>
      <c r="Q5459" s="19">
        <v>990.56299999999999</v>
      </c>
      <c r="R5459" s="19" t="s">
        <v>43</v>
      </c>
      <c r="S5459" s="62" t="s">
        <v>125</v>
      </c>
    </row>
    <row r="5460" spans="1:19" x14ac:dyDescent="0.25">
      <c r="A5460" s="62" t="s">
        <v>125</v>
      </c>
      <c r="B5460" s="19">
        <v>34484671</v>
      </c>
      <c r="C5460" s="19" t="s">
        <v>7584</v>
      </c>
      <c r="D5460" s="19">
        <v>377308</v>
      </c>
      <c r="E5460" s="19">
        <v>4595714</v>
      </c>
      <c r="F5460" s="19">
        <v>11</v>
      </c>
      <c r="G5460" s="36">
        <v>45630</v>
      </c>
      <c r="H5460" s="19">
        <v>0</v>
      </c>
      <c r="I5460" s="19">
        <v>0</v>
      </c>
      <c r="J5460" s="19">
        <v>1938</v>
      </c>
      <c r="K5460" s="19" t="s">
        <v>163</v>
      </c>
      <c r="L5460" s="19">
        <v>1</v>
      </c>
      <c r="M5460" s="19">
        <v>431941</v>
      </c>
      <c r="N5460" s="19" t="s">
        <v>214</v>
      </c>
      <c r="O5460" s="19">
        <v>15394</v>
      </c>
      <c r="P5460" s="229">
        <v>45630.734444444446</v>
      </c>
      <c r="Q5460" s="19">
        <v>15.394</v>
      </c>
      <c r="R5460" s="19" t="s">
        <v>43</v>
      </c>
      <c r="S5460" s="62" t="s">
        <v>125</v>
      </c>
    </row>
    <row r="5461" spans="1:19" x14ac:dyDescent="0.25">
      <c r="A5461" s="62" t="s">
        <v>125</v>
      </c>
      <c r="B5461" s="19">
        <v>34484671</v>
      </c>
      <c r="C5461" s="19" t="s">
        <v>7584</v>
      </c>
      <c r="D5461" s="19">
        <v>377308</v>
      </c>
      <c r="E5461" s="19">
        <v>4595714</v>
      </c>
      <c r="F5461" s="19">
        <v>12</v>
      </c>
      <c r="G5461" s="36">
        <v>45630</v>
      </c>
      <c r="H5461" s="19">
        <v>0</v>
      </c>
      <c r="I5461" s="19">
        <v>0</v>
      </c>
      <c r="J5461" s="19">
        <v>1932</v>
      </c>
      <c r="K5461" s="19" t="s">
        <v>173</v>
      </c>
      <c r="L5461" s="19">
        <v>1</v>
      </c>
      <c r="O5461" s="19">
        <v>25023</v>
      </c>
      <c r="P5461" s="229">
        <v>45630.734733796293</v>
      </c>
      <c r="Q5461" s="19">
        <v>25.023</v>
      </c>
      <c r="R5461" s="19" t="s">
        <v>43</v>
      </c>
      <c r="S5461" s="62" t="s">
        <v>125</v>
      </c>
    </row>
    <row r="5462" spans="1:19" x14ac:dyDescent="0.25">
      <c r="A5462" s="62" t="s">
        <v>125</v>
      </c>
      <c r="B5462" s="19">
        <v>34484671</v>
      </c>
      <c r="C5462" s="19" t="s">
        <v>7584</v>
      </c>
      <c r="D5462" s="19">
        <v>377308</v>
      </c>
      <c r="E5462" s="19">
        <v>4595714</v>
      </c>
      <c r="F5462" s="19">
        <v>13</v>
      </c>
      <c r="G5462" s="36">
        <v>45630</v>
      </c>
      <c r="H5462" s="19">
        <v>0</v>
      </c>
      <c r="I5462" s="19">
        <v>1</v>
      </c>
      <c r="J5462" s="19">
        <v>0</v>
      </c>
      <c r="L5462" s="19">
        <v>1</v>
      </c>
      <c r="O5462" s="19">
        <v>896540</v>
      </c>
      <c r="P5462" s="229">
        <v>45630.745104166665</v>
      </c>
      <c r="Q5462" s="19">
        <v>896.54</v>
      </c>
      <c r="R5462" s="19" t="s">
        <v>43</v>
      </c>
      <c r="S5462" s="62" t="s">
        <v>125</v>
      </c>
    </row>
    <row r="5463" spans="1:19" x14ac:dyDescent="0.25">
      <c r="A5463" s="62" t="s">
        <v>125</v>
      </c>
      <c r="B5463" s="19">
        <v>34484671</v>
      </c>
      <c r="C5463" s="19" t="s">
        <v>7584</v>
      </c>
      <c r="D5463" s="19">
        <v>377308</v>
      </c>
      <c r="E5463" s="19">
        <v>4595714</v>
      </c>
      <c r="F5463" s="19">
        <v>14</v>
      </c>
      <c r="G5463" s="36">
        <v>45630</v>
      </c>
      <c r="H5463" s="19">
        <v>1</v>
      </c>
      <c r="I5463" s="19">
        <v>0</v>
      </c>
      <c r="J5463" s="19">
        <v>0</v>
      </c>
      <c r="L5463" s="19">
        <v>1</v>
      </c>
      <c r="M5463" s="19">
        <v>431941</v>
      </c>
      <c r="N5463" s="19" t="s">
        <v>214</v>
      </c>
      <c r="O5463" s="19">
        <v>536067</v>
      </c>
      <c r="P5463" s="229">
        <v>45630.751307870371</v>
      </c>
      <c r="Q5463" s="19">
        <v>536.06700000000001</v>
      </c>
      <c r="R5463" s="19" t="s">
        <v>43</v>
      </c>
      <c r="S5463" s="62" t="s">
        <v>125</v>
      </c>
    </row>
    <row r="5464" spans="1:19" x14ac:dyDescent="0.25">
      <c r="A5464" s="62" t="s">
        <v>125</v>
      </c>
      <c r="B5464" s="19">
        <v>34484671</v>
      </c>
      <c r="C5464" s="19" t="s">
        <v>7584</v>
      </c>
      <c r="D5464" s="19">
        <v>377308</v>
      </c>
      <c r="E5464" s="19">
        <v>4595714</v>
      </c>
      <c r="F5464" s="19">
        <v>15</v>
      </c>
      <c r="G5464" s="36">
        <v>45630</v>
      </c>
      <c r="H5464" s="19">
        <v>0</v>
      </c>
      <c r="I5464" s="19">
        <v>0</v>
      </c>
      <c r="J5464" s="19">
        <v>1938</v>
      </c>
      <c r="K5464" s="19" t="s">
        <v>163</v>
      </c>
      <c r="L5464" s="19">
        <v>1</v>
      </c>
      <c r="M5464" s="19">
        <v>431941</v>
      </c>
      <c r="N5464" s="19" t="s">
        <v>214</v>
      </c>
      <c r="O5464" s="19">
        <v>55813</v>
      </c>
      <c r="P5464" s="229">
        <v>45630.751956018517</v>
      </c>
      <c r="Q5464" s="19">
        <v>55.813000000000002</v>
      </c>
      <c r="R5464" s="19" t="s">
        <v>43</v>
      </c>
      <c r="S5464" s="62" t="s">
        <v>125</v>
      </c>
    </row>
    <row r="5465" spans="1:19" x14ac:dyDescent="0.25">
      <c r="A5465" s="62" t="s">
        <v>125</v>
      </c>
      <c r="B5465" s="19">
        <v>34484671</v>
      </c>
      <c r="C5465" s="19" t="s">
        <v>7584</v>
      </c>
      <c r="D5465" s="19">
        <v>377308</v>
      </c>
      <c r="E5465" s="19">
        <v>4595714</v>
      </c>
      <c r="F5465" s="19">
        <v>16</v>
      </c>
      <c r="G5465" s="36">
        <v>45630</v>
      </c>
      <c r="H5465" s="19">
        <v>0</v>
      </c>
      <c r="I5465" s="19">
        <v>0</v>
      </c>
      <c r="J5465" s="19">
        <v>1932</v>
      </c>
      <c r="K5465" s="19" t="s">
        <v>173</v>
      </c>
      <c r="L5465" s="19">
        <v>1</v>
      </c>
      <c r="O5465" s="19">
        <v>5113</v>
      </c>
      <c r="P5465" s="229">
        <v>45630.752013888887</v>
      </c>
      <c r="Q5465" s="19">
        <v>5.1130000000000004</v>
      </c>
      <c r="R5465" s="19" t="s">
        <v>43</v>
      </c>
      <c r="S5465" s="62" t="s">
        <v>125</v>
      </c>
    </row>
    <row r="5466" spans="1:19" x14ac:dyDescent="0.25">
      <c r="A5466" s="62" t="s">
        <v>125</v>
      </c>
      <c r="B5466" s="19">
        <v>34484671</v>
      </c>
      <c r="C5466" s="19" t="s">
        <v>7584</v>
      </c>
      <c r="D5466" s="19">
        <v>377308</v>
      </c>
      <c r="E5466" s="19">
        <v>4595714</v>
      </c>
      <c r="F5466" s="19">
        <v>17</v>
      </c>
      <c r="G5466" s="36">
        <v>45630</v>
      </c>
      <c r="H5466" s="19">
        <v>0</v>
      </c>
      <c r="I5466" s="19">
        <v>1</v>
      </c>
      <c r="J5466" s="19">
        <v>0</v>
      </c>
      <c r="L5466" s="19">
        <v>1</v>
      </c>
      <c r="O5466" s="19">
        <v>358354</v>
      </c>
      <c r="P5466" s="229">
        <v>45630.756168981483</v>
      </c>
      <c r="Q5466" s="19">
        <v>358.35399999999998</v>
      </c>
      <c r="R5466" s="19" t="s">
        <v>43</v>
      </c>
      <c r="S5466" s="62" t="s">
        <v>125</v>
      </c>
    </row>
    <row r="5467" spans="1:19" x14ac:dyDescent="0.25">
      <c r="A5467" s="62" t="s">
        <v>125</v>
      </c>
      <c r="B5467" s="19">
        <v>34484671</v>
      </c>
      <c r="C5467" s="19" t="s">
        <v>7584</v>
      </c>
      <c r="D5467" s="19">
        <v>377308</v>
      </c>
      <c r="E5467" s="19">
        <v>4595714</v>
      </c>
      <c r="F5467" s="19">
        <v>18</v>
      </c>
      <c r="G5467" s="36">
        <v>45630</v>
      </c>
      <c r="H5467" s="19">
        <v>0</v>
      </c>
      <c r="I5467" s="19">
        <v>0</v>
      </c>
      <c r="J5467" s="19">
        <v>0</v>
      </c>
      <c r="L5467" s="19">
        <v>2</v>
      </c>
      <c r="O5467" s="19">
        <v>0</v>
      </c>
      <c r="P5467" s="229">
        <v>45630.756168981483</v>
      </c>
      <c r="Q5467" s="19">
        <v>0</v>
      </c>
      <c r="R5467" s="19" t="s">
        <v>43</v>
      </c>
      <c r="S5467" s="62" t="s">
        <v>125</v>
      </c>
    </row>
    <row r="5468" spans="1:19" x14ac:dyDescent="0.25">
      <c r="A5468" s="62" t="s">
        <v>125</v>
      </c>
      <c r="B5468" s="19">
        <v>34484671</v>
      </c>
      <c r="C5468" s="19" t="s">
        <v>7584</v>
      </c>
      <c r="D5468" s="19">
        <v>377308</v>
      </c>
      <c r="E5468" s="19">
        <v>4595714</v>
      </c>
      <c r="F5468" s="19">
        <v>1</v>
      </c>
      <c r="G5468" s="36">
        <v>45631</v>
      </c>
      <c r="H5468" s="19">
        <v>0</v>
      </c>
      <c r="I5468" s="19">
        <v>0</v>
      </c>
      <c r="J5468" s="19">
        <v>0</v>
      </c>
      <c r="L5468" s="19">
        <v>0</v>
      </c>
      <c r="O5468" s="19">
        <v>3</v>
      </c>
      <c r="P5468" s="229">
        <v>45631.375543981485</v>
      </c>
      <c r="Q5468" s="19">
        <v>3.0000000000000001E-3</v>
      </c>
      <c r="R5468" s="19" t="s">
        <v>43</v>
      </c>
      <c r="S5468" s="62" t="s">
        <v>125</v>
      </c>
    </row>
    <row r="5469" spans="1:19" x14ac:dyDescent="0.25">
      <c r="A5469" s="62" t="s">
        <v>125</v>
      </c>
      <c r="B5469" s="19">
        <v>34484671</v>
      </c>
      <c r="C5469" s="19" t="s">
        <v>7584</v>
      </c>
      <c r="D5469" s="19">
        <v>377308</v>
      </c>
      <c r="E5469" s="19">
        <v>4595714</v>
      </c>
      <c r="F5469" s="19">
        <v>2</v>
      </c>
      <c r="G5469" s="36">
        <v>45631</v>
      </c>
      <c r="H5469" s="19">
        <v>0</v>
      </c>
      <c r="I5469" s="19">
        <v>0</v>
      </c>
      <c r="J5469" s="19">
        <v>0</v>
      </c>
      <c r="L5469" s="19">
        <v>1</v>
      </c>
      <c r="O5469" s="19">
        <v>4910</v>
      </c>
      <c r="P5469" s="229">
        <v>45631.375590277778</v>
      </c>
      <c r="Q5469" s="19">
        <v>4.91</v>
      </c>
      <c r="R5469" s="19" t="s">
        <v>43</v>
      </c>
      <c r="S5469" s="62" t="s">
        <v>125</v>
      </c>
    </row>
    <row r="5470" spans="1:19" x14ac:dyDescent="0.25">
      <c r="A5470" s="62" t="s">
        <v>125</v>
      </c>
      <c r="B5470" s="19">
        <v>34484671</v>
      </c>
      <c r="C5470" s="19" t="s">
        <v>7584</v>
      </c>
      <c r="D5470" s="19">
        <v>377308</v>
      </c>
      <c r="E5470" s="19">
        <v>4595714</v>
      </c>
      <c r="F5470" s="19">
        <v>3</v>
      </c>
      <c r="G5470" s="36">
        <v>45631</v>
      </c>
      <c r="H5470" s="19">
        <v>0</v>
      </c>
      <c r="I5470" s="19">
        <v>1</v>
      </c>
      <c r="J5470" s="19">
        <v>0</v>
      </c>
      <c r="L5470" s="19">
        <v>1</v>
      </c>
      <c r="O5470" s="19">
        <v>4082580</v>
      </c>
      <c r="P5470" s="229">
        <v>45631.422847222224</v>
      </c>
      <c r="Q5470" s="19">
        <v>4082.58</v>
      </c>
      <c r="R5470" s="19" t="s">
        <v>43</v>
      </c>
      <c r="S5470" s="62" t="s">
        <v>125</v>
      </c>
    </row>
    <row r="5471" spans="1:19" x14ac:dyDescent="0.25">
      <c r="A5471" s="62" t="s">
        <v>125</v>
      </c>
      <c r="B5471" s="19">
        <v>34484671</v>
      </c>
      <c r="C5471" s="19" t="s">
        <v>7584</v>
      </c>
      <c r="D5471" s="19">
        <v>377308</v>
      </c>
      <c r="E5471" s="19">
        <v>4595714</v>
      </c>
      <c r="F5471" s="19">
        <v>4</v>
      </c>
      <c r="G5471" s="36">
        <v>45631</v>
      </c>
      <c r="H5471" s="19">
        <v>0</v>
      </c>
      <c r="I5471" s="19">
        <v>0</v>
      </c>
      <c r="J5471" s="19">
        <v>-3</v>
      </c>
      <c r="K5471" s="19" t="s">
        <v>185</v>
      </c>
      <c r="L5471" s="19">
        <v>1</v>
      </c>
      <c r="O5471" s="19">
        <v>11730</v>
      </c>
      <c r="P5471" s="229">
        <v>45631.422986111109</v>
      </c>
      <c r="Q5471" s="19">
        <v>11.73</v>
      </c>
      <c r="R5471" s="19" t="s">
        <v>43</v>
      </c>
      <c r="S5471" s="62" t="s">
        <v>125</v>
      </c>
    </row>
    <row r="5472" spans="1:19" x14ac:dyDescent="0.25">
      <c r="A5472" s="62" t="s">
        <v>125</v>
      </c>
      <c r="B5472" s="19">
        <v>34484671</v>
      </c>
      <c r="C5472" s="19" t="s">
        <v>7584</v>
      </c>
      <c r="D5472" s="19">
        <v>377308</v>
      </c>
      <c r="E5472" s="19">
        <v>4595714</v>
      </c>
      <c r="F5472" s="19">
        <v>5</v>
      </c>
      <c r="G5472" s="36">
        <v>45631</v>
      </c>
      <c r="H5472" s="19">
        <v>1</v>
      </c>
      <c r="I5472" s="19">
        <v>0</v>
      </c>
      <c r="J5472" s="19">
        <v>0</v>
      </c>
      <c r="L5472" s="19">
        <v>1</v>
      </c>
      <c r="M5472" s="19">
        <v>4010427</v>
      </c>
      <c r="N5472" s="19" t="s">
        <v>215</v>
      </c>
      <c r="O5472" s="19">
        <v>35713</v>
      </c>
      <c r="P5472" s="229">
        <v>45631.423402777778</v>
      </c>
      <c r="Q5472" s="19">
        <v>35.713000000000001</v>
      </c>
      <c r="R5472" s="19" t="s">
        <v>43</v>
      </c>
      <c r="S5472" s="62" t="s">
        <v>125</v>
      </c>
    </row>
    <row r="5473" spans="1:19" x14ac:dyDescent="0.25">
      <c r="A5473" s="62" t="s">
        <v>125</v>
      </c>
      <c r="B5473" s="19">
        <v>34484671</v>
      </c>
      <c r="C5473" s="19" t="s">
        <v>7584</v>
      </c>
      <c r="D5473" s="19">
        <v>377308</v>
      </c>
      <c r="E5473" s="19">
        <v>4595714</v>
      </c>
      <c r="F5473" s="19">
        <v>6</v>
      </c>
      <c r="G5473" s="36">
        <v>45631</v>
      </c>
      <c r="H5473" s="19">
        <v>0</v>
      </c>
      <c r="I5473" s="19">
        <v>0</v>
      </c>
      <c r="J5473" s="19">
        <v>1938</v>
      </c>
      <c r="K5473" s="19" t="s">
        <v>163</v>
      </c>
      <c r="L5473" s="19">
        <v>1</v>
      </c>
      <c r="M5473" s="19">
        <v>4010427</v>
      </c>
      <c r="N5473" s="19" t="s">
        <v>215</v>
      </c>
      <c r="O5473" s="19">
        <v>25634</v>
      </c>
      <c r="P5473" s="229">
        <v>45631.423692129632</v>
      </c>
      <c r="Q5473" s="19">
        <v>25.634</v>
      </c>
      <c r="R5473" s="19" t="s">
        <v>43</v>
      </c>
      <c r="S5473" s="62" t="s">
        <v>125</v>
      </c>
    </row>
    <row r="5474" spans="1:19" x14ac:dyDescent="0.25">
      <c r="A5474" s="62" t="s">
        <v>125</v>
      </c>
      <c r="B5474" s="19">
        <v>34484671</v>
      </c>
      <c r="C5474" s="19" t="s">
        <v>7584</v>
      </c>
      <c r="D5474" s="19">
        <v>377308</v>
      </c>
      <c r="E5474" s="19">
        <v>4595714</v>
      </c>
      <c r="F5474" s="19">
        <v>7</v>
      </c>
      <c r="G5474" s="36">
        <v>45631</v>
      </c>
      <c r="H5474" s="19">
        <v>0</v>
      </c>
      <c r="I5474" s="19">
        <v>1</v>
      </c>
      <c r="J5474" s="19">
        <v>0</v>
      </c>
      <c r="L5474" s="19">
        <v>1</v>
      </c>
      <c r="O5474" s="19">
        <v>898833</v>
      </c>
      <c r="P5474" s="229">
        <v>45631.43409722222</v>
      </c>
      <c r="Q5474" s="19">
        <v>898.83299999999997</v>
      </c>
      <c r="R5474" s="19" t="s">
        <v>43</v>
      </c>
      <c r="S5474" s="62" t="s">
        <v>125</v>
      </c>
    </row>
    <row r="5475" spans="1:19" x14ac:dyDescent="0.25">
      <c r="A5475" s="62" t="s">
        <v>125</v>
      </c>
      <c r="B5475" s="19">
        <v>34484671</v>
      </c>
      <c r="C5475" s="19" t="s">
        <v>7584</v>
      </c>
      <c r="D5475" s="19">
        <v>377308</v>
      </c>
      <c r="E5475" s="19">
        <v>4595714</v>
      </c>
      <c r="F5475" s="19">
        <v>8</v>
      </c>
      <c r="G5475" s="36">
        <v>45631</v>
      </c>
      <c r="H5475" s="19">
        <v>0</v>
      </c>
      <c r="I5475" s="19">
        <v>0</v>
      </c>
      <c r="J5475" s="19">
        <v>-3</v>
      </c>
      <c r="K5475" s="19" t="s">
        <v>185</v>
      </c>
      <c r="L5475" s="19">
        <v>1</v>
      </c>
      <c r="O5475" s="19">
        <v>14040</v>
      </c>
      <c r="P5475" s="229">
        <v>45631.434259259258</v>
      </c>
      <c r="Q5475" s="19">
        <v>14.04</v>
      </c>
      <c r="R5475" s="19" t="s">
        <v>43</v>
      </c>
      <c r="S5475" s="62" t="s">
        <v>125</v>
      </c>
    </row>
    <row r="5476" spans="1:19" x14ac:dyDescent="0.25">
      <c r="A5476" s="62" t="s">
        <v>125</v>
      </c>
      <c r="B5476" s="19">
        <v>34484671</v>
      </c>
      <c r="C5476" s="19" t="s">
        <v>7584</v>
      </c>
      <c r="D5476" s="19">
        <v>377308</v>
      </c>
      <c r="E5476" s="19">
        <v>4595714</v>
      </c>
      <c r="F5476" s="19">
        <v>9</v>
      </c>
      <c r="G5476" s="36">
        <v>45631</v>
      </c>
      <c r="H5476" s="19">
        <v>1</v>
      </c>
      <c r="I5476" s="19">
        <v>0</v>
      </c>
      <c r="J5476" s="19">
        <v>0</v>
      </c>
      <c r="L5476" s="19">
        <v>1</v>
      </c>
      <c r="M5476" s="19">
        <v>4010427</v>
      </c>
      <c r="N5476" s="19" t="s">
        <v>215</v>
      </c>
      <c r="O5476" s="19">
        <v>667207</v>
      </c>
      <c r="P5476" s="229">
        <v>45631.441979166666</v>
      </c>
      <c r="Q5476" s="19">
        <v>667.20699999999999</v>
      </c>
      <c r="R5476" s="19" t="s">
        <v>43</v>
      </c>
      <c r="S5476" s="62" t="s">
        <v>125</v>
      </c>
    </row>
    <row r="5477" spans="1:19" x14ac:dyDescent="0.25">
      <c r="A5477" s="62" t="s">
        <v>125</v>
      </c>
      <c r="B5477" s="19">
        <v>34484671</v>
      </c>
      <c r="C5477" s="19" t="s">
        <v>7584</v>
      </c>
      <c r="D5477" s="19">
        <v>377308</v>
      </c>
      <c r="E5477" s="19">
        <v>4595714</v>
      </c>
      <c r="F5477" s="19">
        <v>10</v>
      </c>
      <c r="G5477" s="36">
        <v>45631</v>
      </c>
      <c r="H5477" s="19">
        <v>0</v>
      </c>
      <c r="I5477" s="19">
        <v>0</v>
      </c>
      <c r="J5477" s="19">
        <v>1938</v>
      </c>
      <c r="K5477" s="19" t="s">
        <v>163</v>
      </c>
      <c r="L5477" s="19">
        <v>1</v>
      </c>
      <c r="M5477" s="19">
        <v>4010427</v>
      </c>
      <c r="N5477" s="19" t="s">
        <v>215</v>
      </c>
      <c r="O5477" s="19">
        <v>13313</v>
      </c>
      <c r="P5477" s="229">
        <v>45631.442141203705</v>
      </c>
      <c r="Q5477" s="19">
        <v>13.313000000000001</v>
      </c>
      <c r="R5477" s="19" t="s">
        <v>43</v>
      </c>
      <c r="S5477" s="62" t="s">
        <v>125</v>
      </c>
    </row>
    <row r="5478" spans="1:19" x14ac:dyDescent="0.25">
      <c r="A5478" s="62" t="s">
        <v>125</v>
      </c>
      <c r="B5478" s="19">
        <v>34484671</v>
      </c>
      <c r="C5478" s="19" t="s">
        <v>7584</v>
      </c>
      <c r="D5478" s="19">
        <v>377308</v>
      </c>
      <c r="E5478" s="19">
        <v>4595714</v>
      </c>
      <c r="F5478" s="19">
        <v>11</v>
      </c>
      <c r="G5478" s="36">
        <v>45631</v>
      </c>
      <c r="H5478" s="19">
        <v>0</v>
      </c>
      <c r="I5478" s="19">
        <v>0</v>
      </c>
      <c r="J5478" s="19">
        <v>1932</v>
      </c>
      <c r="K5478" s="19" t="s">
        <v>173</v>
      </c>
      <c r="L5478" s="19">
        <v>1</v>
      </c>
      <c r="O5478" s="19">
        <v>356307</v>
      </c>
      <c r="P5478" s="229">
        <v>45631.446261574078</v>
      </c>
      <c r="Q5478" s="19">
        <v>356.30700000000002</v>
      </c>
      <c r="R5478" s="19" t="s">
        <v>43</v>
      </c>
      <c r="S5478" s="62" t="s">
        <v>125</v>
      </c>
    </row>
    <row r="5479" spans="1:19" x14ac:dyDescent="0.25">
      <c r="A5479" s="62" t="s">
        <v>125</v>
      </c>
      <c r="B5479" s="19">
        <v>34484671</v>
      </c>
      <c r="C5479" s="19" t="s">
        <v>7584</v>
      </c>
      <c r="D5479" s="19">
        <v>377308</v>
      </c>
      <c r="E5479" s="19">
        <v>4595714</v>
      </c>
      <c r="F5479" s="19">
        <v>12</v>
      </c>
      <c r="G5479" s="36">
        <v>45631</v>
      </c>
      <c r="H5479" s="19">
        <v>0</v>
      </c>
      <c r="I5479" s="19">
        <v>1</v>
      </c>
      <c r="J5479" s="19">
        <v>0</v>
      </c>
      <c r="L5479" s="19">
        <v>1</v>
      </c>
      <c r="O5479" s="19">
        <v>491253</v>
      </c>
      <c r="P5479" s="229">
        <v>45631.451944444445</v>
      </c>
      <c r="Q5479" s="19">
        <v>491.25299999999999</v>
      </c>
      <c r="R5479" s="19" t="s">
        <v>43</v>
      </c>
      <c r="S5479" s="62" t="s">
        <v>125</v>
      </c>
    </row>
    <row r="5480" spans="1:19" x14ac:dyDescent="0.25">
      <c r="A5480" s="62" t="s">
        <v>125</v>
      </c>
      <c r="B5480" s="19">
        <v>34484671</v>
      </c>
      <c r="C5480" s="19" t="s">
        <v>7584</v>
      </c>
      <c r="D5480" s="19">
        <v>377308</v>
      </c>
      <c r="E5480" s="19">
        <v>4595714</v>
      </c>
      <c r="F5480" s="19">
        <v>13</v>
      </c>
      <c r="G5480" s="36">
        <v>45631</v>
      </c>
      <c r="H5480" s="19">
        <v>0</v>
      </c>
      <c r="I5480" s="19">
        <v>0</v>
      </c>
      <c r="J5480" s="19">
        <v>1934</v>
      </c>
      <c r="K5480" s="19" t="s">
        <v>160</v>
      </c>
      <c r="L5480" s="19">
        <v>1</v>
      </c>
      <c r="O5480" s="19">
        <v>1141013</v>
      </c>
      <c r="P5480" s="229">
        <v>45631.465150462966</v>
      </c>
      <c r="Q5480" s="19">
        <v>1141.0129999999999</v>
      </c>
      <c r="R5480" s="19" t="s">
        <v>43</v>
      </c>
      <c r="S5480" s="62" t="s">
        <v>125</v>
      </c>
    </row>
    <row r="5481" spans="1:19" x14ac:dyDescent="0.25">
      <c r="A5481" s="62" t="s">
        <v>125</v>
      </c>
      <c r="B5481" s="19">
        <v>34484671</v>
      </c>
      <c r="C5481" s="19" t="s">
        <v>7584</v>
      </c>
      <c r="D5481" s="19">
        <v>377308</v>
      </c>
      <c r="E5481" s="19">
        <v>4595714</v>
      </c>
      <c r="F5481" s="19">
        <v>14</v>
      </c>
      <c r="G5481" s="36">
        <v>45631</v>
      </c>
      <c r="H5481" s="19">
        <v>0</v>
      </c>
      <c r="I5481" s="19">
        <v>1</v>
      </c>
      <c r="J5481" s="19">
        <v>0</v>
      </c>
      <c r="L5481" s="19">
        <v>1</v>
      </c>
      <c r="O5481" s="19">
        <v>2667690</v>
      </c>
      <c r="P5481" s="229">
        <v>45631.496030092596</v>
      </c>
      <c r="Q5481" s="19">
        <v>2667.69</v>
      </c>
      <c r="R5481" s="19" t="s">
        <v>43</v>
      </c>
      <c r="S5481" s="62" t="s">
        <v>125</v>
      </c>
    </row>
    <row r="5482" spans="1:19" x14ac:dyDescent="0.25">
      <c r="A5482" s="62" t="s">
        <v>125</v>
      </c>
      <c r="B5482" s="19">
        <v>34484671</v>
      </c>
      <c r="C5482" s="19" t="s">
        <v>7584</v>
      </c>
      <c r="D5482" s="19">
        <v>377308</v>
      </c>
      <c r="E5482" s="19">
        <v>4595714</v>
      </c>
      <c r="F5482" s="19">
        <v>15</v>
      </c>
      <c r="G5482" s="36">
        <v>45631</v>
      </c>
      <c r="H5482" s="19">
        <v>1</v>
      </c>
      <c r="I5482" s="19">
        <v>0</v>
      </c>
      <c r="J5482" s="19">
        <v>0</v>
      </c>
      <c r="L5482" s="19">
        <v>1</v>
      </c>
      <c r="M5482" s="19">
        <v>431941</v>
      </c>
      <c r="N5482" s="19" t="s">
        <v>214</v>
      </c>
      <c r="O5482" s="19">
        <v>642267</v>
      </c>
      <c r="P5482" s="229">
        <v>45631.503460648149</v>
      </c>
      <c r="Q5482" s="19">
        <v>642.26700000000005</v>
      </c>
      <c r="R5482" s="19" t="s">
        <v>43</v>
      </c>
      <c r="S5482" s="62" t="s">
        <v>125</v>
      </c>
    </row>
    <row r="5483" spans="1:19" x14ac:dyDescent="0.25">
      <c r="A5483" s="62" t="s">
        <v>125</v>
      </c>
      <c r="B5483" s="19">
        <v>34484671</v>
      </c>
      <c r="C5483" s="19" t="s">
        <v>7584</v>
      </c>
      <c r="D5483" s="19">
        <v>377308</v>
      </c>
      <c r="E5483" s="19">
        <v>4595714</v>
      </c>
      <c r="F5483" s="19">
        <v>16</v>
      </c>
      <c r="G5483" s="36">
        <v>45631</v>
      </c>
      <c r="H5483" s="19">
        <v>0</v>
      </c>
      <c r="I5483" s="19">
        <v>0</v>
      </c>
      <c r="J5483" s="19">
        <v>1938</v>
      </c>
      <c r="K5483" s="19" t="s">
        <v>163</v>
      </c>
      <c r="L5483" s="19">
        <v>1</v>
      </c>
      <c r="M5483" s="19">
        <v>431941</v>
      </c>
      <c r="N5483" s="19" t="s">
        <v>214</v>
      </c>
      <c r="O5483" s="19">
        <v>38617</v>
      </c>
      <c r="P5483" s="229">
        <v>45631.503912037035</v>
      </c>
      <c r="Q5483" s="19">
        <v>38.616999999999997</v>
      </c>
      <c r="R5483" s="19" t="s">
        <v>43</v>
      </c>
      <c r="S5483" s="62" t="s">
        <v>125</v>
      </c>
    </row>
    <row r="5484" spans="1:19" x14ac:dyDescent="0.25">
      <c r="A5484" s="62" t="s">
        <v>125</v>
      </c>
      <c r="B5484" s="19">
        <v>34484671</v>
      </c>
      <c r="C5484" s="19" t="s">
        <v>7584</v>
      </c>
      <c r="D5484" s="19">
        <v>377308</v>
      </c>
      <c r="E5484" s="19">
        <v>4595714</v>
      </c>
      <c r="F5484" s="19">
        <v>17</v>
      </c>
      <c r="G5484" s="36">
        <v>45631</v>
      </c>
      <c r="H5484" s="19">
        <v>0</v>
      </c>
      <c r="I5484" s="19">
        <v>0</v>
      </c>
      <c r="J5484" s="19">
        <v>1932</v>
      </c>
      <c r="K5484" s="19" t="s">
        <v>173</v>
      </c>
      <c r="L5484" s="19">
        <v>1</v>
      </c>
      <c r="O5484" s="19">
        <v>41656</v>
      </c>
      <c r="P5484" s="229">
        <v>45631.504386574074</v>
      </c>
      <c r="Q5484" s="19">
        <v>41.655999999999999</v>
      </c>
      <c r="R5484" s="19" t="s">
        <v>43</v>
      </c>
      <c r="S5484" s="62" t="s">
        <v>125</v>
      </c>
    </row>
    <row r="5485" spans="1:19" x14ac:dyDescent="0.25">
      <c r="A5485" s="62" t="s">
        <v>125</v>
      </c>
      <c r="B5485" s="19">
        <v>34484671</v>
      </c>
      <c r="C5485" s="19" t="s">
        <v>7584</v>
      </c>
      <c r="D5485" s="19">
        <v>377308</v>
      </c>
      <c r="E5485" s="19">
        <v>4595714</v>
      </c>
      <c r="F5485" s="19">
        <v>18</v>
      </c>
      <c r="G5485" s="36">
        <v>45631</v>
      </c>
      <c r="H5485" s="19">
        <v>0</v>
      </c>
      <c r="I5485" s="19">
        <v>1</v>
      </c>
      <c r="J5485" s="19">
        <v>0</v>
      </c>
      <c r="L5485" s="19">
        <v>1</v>
      </c>
      <c r="O5485" s="19">
        <v>1686317</v>
      </c>
      <c r="P5485" s="229">
        <v>45631.523912037039</v>
      </c>
      <c r="Q5485" s="19">
        <v>1686.317</v>
      </c>
      <c r="R5485" s="19" t="s">
        <v>43</v>
      </c>
      <c r="S5485" s="62" t="s">
        <v>125</v>
      </c>
    </row>
    <row r="5486" spans="1:19" x14ac:dyDescent="0.25">
      <c r="A5486" s="62" t="s">
        <v>125</v>
      </c>
      <c r="B5486" s="19">
        <v>34484671</v>
      </c>
      <c r="C5486" s="19" t="s">
        <v>7584</v>
      </c>
      <c r="D5486" s="19">
        <v>377308</v>
      </c>
      <c r="E5486" s="19">
        <v>4595714</v>
      </c>
      <c r="F5486" s="19">
        <v>19</v>
      </c>
      <c r="G5486" s="36">
        <v>45631</v>
      </c>
      <c r="H5486" s="19">
        <v>0</v>
      </c>
      <c r="I5486" s="19">
        <v>0</v>
      </c>
      <c r="J5486" s="19">
        <v>1933</v>
      </c>
      <c r="K5486" s="19" t="s">
        <v>167</v>
      </c>
      <c r="L5486" s="19">
        <v>1</v>
      </c>
      <c r="O5486" s="19">
        <v>3685680</v>
      </c>
      <c r="P5486" s="229">
        <v>45631.566562499997</v>
      </c>
      <c r="Q5486" s="19">
        <v>3685.68</v>
      </c>
      <c r="R5486" s="19" t="s">
        <v>43</v>
      </c>
      <c r="S5486" s="62" t="s">
        <v>125</v>
      </c>
    </row>
    <row r="5487" spans="1:19" x14ac:dyDescent="0.25">
      <c r="A5487" s="62" t="s">
        <v>125</v>
      </c>
      <c r="B5487" s="19">
        <v>34484671</v>
      </c>
      <c r="C5487" s="19" t="s">
        <v>7584</v>
      </c>
      <c r="D5487" s="19">
        <v>377308</v>
      </c>
      <c r="E5487" s="19">
        <v>4595714</v>
      </c>
      <c r="F5487" s="19">
        <v>20</v>
      </c>
      <c r="G5487" s="36">
        <v>45631</v>
      </c>
      <c r="H5487" s="19">
        <v>0</v>
      </c>
      <c r="I5487" s="19">
        <v>1</v>
      </c>
      <c r="J5487" s="19">
        <v>0</v>
      </c>
      <c r="L5487" s="19">
        <v>1</v>
      </c>
      <c r="O5487" s="19">
        <v>911067</v>
      </c>
      <c r="P5487" s="229">
        <v>45631.577106481483</v>
      </c>
      <c r="Q5487" s="19">
        <v>911.06700000000001</v>
      </c>
      <c r="R5487" s="19" t="s">
        <v>43</v>
      </c>
      <c r="S5487" s="62" t="s">
        <v>125</v>
      </c>
    </row>
    <row r="5488" spans="1:19" x14ac:dyDescent="0.25">
      <c r="A5488" s="62" t="s">
        <v>125</v>
      </c>
      <c r="B5488" s="19">
        <v>34484671</v>
      </c>
      <c r="C5488" s="19" t="s">
        <v>7584</v>
      </c>
      <c r="D5488" s="19">
        <v>377308</v>
      </c>
      <c r="E5488" s="19">
        <v>4595714</v>
      </c>
      <c r="F5488" s="19">
        <v>21</v>
      </c>
      <c r="G5488" s="36">
        <v>45631</v>
      </c>
      <c r="H5488" s="19">
        <v>1</v>
      </c>
      <c r="I5488" s="19">
        <v>0</v>
      </c>
      <c r="J5488" s="19">
        <v>0</v>
      </c>
      <c r="L5488" s="19">
        <v>1</v>
      </c>
      <c r="M5488" s="19">
        <v>431941</v>
      </c>
      <c r="N5488" s="19" t="s">
        <v>214</v>
      </c>
      <c r="O5488" s="19">
        <v>553860</v>
      </c>
      <c r="P5488" s="229">
        <v>45631.583518518521</v>
      </c>
      <c r="Q5488" s="19">
        <v>553.86</v>
      </c>
      <c r="R5488" s="19" t="s">
        <v>43</v>
      </c>
      <c r="S5488" s="62" t="s">
        <v>125</v>
      </c>
    </row>
    <row r="5489" spans="1:19" x14ac:dyDescent="0.25">
      <c r="A5489" s="62" t="s">
        <v>125</v>
      </c>
      <c r="B5489" s="19">
        <v>34484671</v>
      </c>
      <c r="C5489" s="19" t="s">
        <v>7584</v>
      </c>
      <c r="D5489" s="19">
        <v>377308</v>
      </c>
      <c r="E5489" s="19">
        <v>4595714</v>
      </c>
      <c r="F5489" s="19">
        <v>22</v>
      </c>
      <c r="G5489" s="36">
        <v>45631</v>
      </c>
      <c r="H5489" s="19">
        <v>0</v>
      </c>
      <c r="I5489" s="19">
        <v>0</v>
      </c>
      <c r="J5489" s="19">
        <v>1938</v>
      </c>
      <c r="K5489" s="19" t="s">
        <v>163</v>
      </c>
      <c r="L5489" s="19">
        <v>1</v>
      </c>
      <c r="M5489" s="19">
        <v>431941</v>
      </c>
      <c r="N5489" s="19" t="s">
        <v>214</v>
      </c>
      <c r="O5489" s="19">
        <v>18433</v>
      </c>
      <c r="P5489" s="229">
        <v>45631.583738425928</v>
      </c>
      <c r="Q5489" s="19">
        <v>18.433</v>
      </c>
      <c r="R5489" s="19" t="s">
        <v>43</v>
      </c>
      <c r="S5489" s="62" t="s">
        <v>125</v>
      </c>
    </row>
    <row r="5490" spans="1:19" x14ac:dyDescent="0.25">
      <c r="A5490" s="62" t="s">
        <v>125</v>
      </c>
      <c r="B5490" s="19">
        <v>34484671</v>
      </c>
      <c r="C5490" s="19" t="s">
        <v>7584</v>
      </c>
      <c r="D5490" s="19">
        <v>377308</v>
      </c>
      <c r="E5490" s="19">
        <v>4595714</v>
      </c>
      <c r="F5490" s="19">
        <v>23</v>
      </c>
      <c r="G5490" s="36">
        <v>45631</v>
      </c>
      <c r="H5490" s="19">
        <v>0</v>
      </c>
      <c r="I5490" s="19">
        <v>0</v>
      </c>
      <c r="J5490" s="19">
        <v>1932</v>
      </c>
      <c r="K5490" s="19" t="s">
        <v>173</v>
      </c>
      <c r="L5490" s="19">
        <v>1</v>
      </c>
      <c r="O5490" s="19">
        <v>8613</v>
      </c>
      <c r="P5490" s="229">
        <v>45631.583831018521</v>
      </c>
      <c r="Q5490" s="19">
        <v>8.6129999999999995</v>
      </c>
      <c r="R5490" s="19" t="s">
        <v>43</v>
      </c>
      <c r="S5490" s="62" t="s">
        <v>125</v>
      </c>
    </row>
    <row r="5491" spans="1:19" x14ac:dyDescent="0.25">
      <c r="A5491" s="62" t="s">
        <v>125</v>
      </c>
      <c r="B5491" s="19">
        <v>34484671</v>
      </c>
      <c r="C5491" s="19" t="s">
        <v>7584</v>
      </c>
      <c r="D5491" s="19">
        <v>377308</v>
      </c>
      <c r="E5491" s="19">
        <v>4595714</v>
      </c>
      <c r="F5491" s="19">
        <v>24</v>
      </c>
      <c r="G5491" s="36">
        <v>45631</v>
      </c>
      <c r="H5491" s="19">
        <v>0</v>
      </c>
      <c r="I5491" s="19">
        <v>1</v>
      </c>
      <c r="J5491" s="19">
        <v>0</v>
      </c>
      <c r="L5491" s="19">
        <v>1</v>
      </c>
      <c r="O5491" s="19">
        <v>1353190</v>
      </c>
      <c r="P5491" s="229">
        <v>45631.599490740744</v>
      </c>
      <c r="Q5491" s="19">
        <v>1353.19</v>
      </c>
      <c r="R5491" s="19" t="s">
        <v>43</v>
      </c>
      <c r="S5491" s="62" t="s">
        <v>125</v>
      </c>
    </row>
    <row r="5492" spans="1:19" x14ac:dyDescent="0.25">
      <c r="A5492" s="62" t="s">
        <v>125</v>
      </c>
      <c r="B5492" s="19">
        <v>34484671</v>
      </c>
      <c r="C5492" s="19" t="s">
        <v>7584</v>
      </c>
      <c r="D5492" s="19">
        <v>377308</v>
      </c>
      <c r="E5492" s="19">
        <v>4595714</v>
      </c>
      <c r="F5492" s="19">
        <v>25</v>
      </c>
      <c r="G5492" s="36">
        <v>45631</v>
      </c>
      <c r="H5492" s="19">
        <v>0</v>
      </c>
      <c r="I5492" s="19">
        <v>0</v>
      </c>
      <c r="J5492" s="19">
        <v>-3</v>
      </c>
      <c r="K5492" s="19" t="s">
        <v>185</v>
      </c>
      <c r="L5492" s="19">
        <v>1</v>
      </c>
      <c r="O5492" s="19">
        <v>10274</v>
      </c>
      <c r="P5492" s="229">
        <v>45631.599618055552</v>
      </c>
      <c r="Q5492" s="19">
        <v>10.273999999999999</v>
      </c>
      <c r="R5492" s="19" t="s">
        <v>43</v>
      </c>
      <c r="S5492" s="62" t="s">
        <v>125</v>
      </c>
    </row>
    <row r="5493" spans="1:19" x14ac:dyDescent="0.25">
      <c r="A5493" s="62" t="s">
        <v>125</v>
      </c>
      <c r="B5493" s="19">
        <v>34484671</v>
      </c>
      <c r="C5493" s="19" t="s">
        <v>7584</v>
      </c>
      <c r="D5493" s="19">
        <v>377308</v>
      </c>
      <c r="E5493" s="19">
        <v>4595714</v>
      </c>
      <c r="F5493" s="19">
        <v>26</v>
      </c>
      <c r="G5493" s="36">
        <v>45631</v>
      </c>
      <c r="H5493" s="19">
        <v>1</v>
      </c>
      <c r="I5493" s="19">
        <v>0</v>
      </c>
      <c r="J5493" s="19">
        <v>0</v>
      </c>
      <c r="L5493" s="19">
        <v>1</v>
      </c>
      <c r="M5493" s="19">
        <v>4010427</v>
      </c>
      <c r="N5493" s="19" t="s">
        <v>215</v>
      </c>
      <c r="O5493" s="19">
        <v>1485646</v>
      </c>
      <c r="P5493" s="229">
        <v>45631.616805555554</v>
      </c>
      <c r="Q5493" s="19">
        <v>1485.646</v>
      </c>
      <c r="R5493" s="19" t="s">
        <v>43</v>
      </c>
      <c r="S5493" s="62" t="s">
        <v>125</v>
      </c>
    </row>
    <row r="5494" spans="1:19" x14ac:dyDescent="0.25">
      <c r="A5494" s="62" t="s">
        <v>125</v>
      </c>
      <c r="B5494" s="19">
        <v>34484671</v>
      </c>
      <c r="C5494" s="19" t="s">
        <v>7584</v>
      </c>
      <c r="D5494" s="19">
        <v>377308</v>
      </c>
      <c r="E5494" s="19">
        <v>4595714</v>
      </c>
      <c r="F5494" s="19">
        <v>27</v>
      </c>
      <c r="G5494" s="36">
        <v>45631</v>
      </c>
      <c r="H5494" s="19">
        <v>0</v>
      </c>
      <c r="I5494" s="19">
        <v>0</v>
      </c>
      <c r="J5494" s="19">
        <v>1938</v>
      </c>
      <c r="K5494" s="19" t="s">
        <v>163</v>
      </c>
      <c r="L5494" s="19">
        <v>1</v>
      </c>
      <c r="M5494" s="19">
        <v>4010427</v>
      </c>
      <c r="N5494" s="19" t="s">
        <v>215</v>
      </c>
      <c r="O5494" s="19">
        <v>12290</v>
      </c>
      <c r="P5494" s="229">
        <v>45631.616956018515</v>
      </c>
      <c r="Q5494" s="19">
        <v>12.29</v>
      </c>
      <c r="R5494" s="19" t="s">
        <v>43</v>
      </c>
      <c r="S5494" s="62" t="s">
        <v>125</v>
      </c>
    </row>
    <row r="5495" spans="1:19" x14ac:dyDescent="0.25">
      <c r="A5495" s="62" t="s">
        <v>125</v>
      </c>
      <c r="B5495" s="19">
        <v>34484671</v>
      </c>
      <c r="C5495" s="19" t="s">
        <v>7584</v>
      </c>
      <c r="D5495" s="19">
        <v>377308</v>
      </c>
      <c r="E5495" s="19">
        <v>4595714</v>
      </c>
      <c r="F5495" s="19">
        <v>28</v>
      </c>
      <c r="G5495" s="36">
        <v>45631</v>
      </c>
      <c r="H5495" s="19">
        <v>0</v>
      </c>
      <c r="I5495" s="19">
        <v>0</v>
      </c>
      <c r="J5495" s="19">
        <v>1932</v>
      </c>
      <c r="K5495" s="19" t="s">
        <v>173</v>
      </c>
      <c r="L5495" s="19">
        <v>1</v>
      </c>
      <c r="O5495" s="19">
        <v>444497</v>
      </c>
      <c r="P5495" s="229">
        <v>45631.622094907405</v>
      </c>
      <c r="Q5495" s="19">
        <v>444.49700000000001</v>
      </c>
      <c r="R5495" s="19" t="s">
        <v>43</v>
      </c>
      <c r="S5495" s="62" t="s">
        <v>125</v>
      </c>
    </row>
    <row r="5496" spans="1:19" x14ac:dyDescent="0.25">
      <c r="A5496" s="62" t="s">
        <v>125</v>
      </c>
      <c r="B5496" s="19">
        <v>34484671</v>
      </c>
      <c r="C5496" s="19" t="s">
        <v>7584</v>
      </c>
      <c r="D5496" s="19">
        <v>377308</v>
      </c>
      <c r="E5496" s="19">
        <v>4595714</v>
      </c>
      <c r="F5496" s="19">
        <v>29</v>
      </c>
      <c r="G5496" s="36">
        <v>45631</v>
      </c>
      <c r="H5496" s="19">
        <v>0</v>
      </c>
      <c r="I5496" s="19">
        <v>1</v>
      </c>
      <c r="J5496" s="19">
        <v>0</v>
      </c>
      <c r="L5496" s="19">
        <v>1</v>
      </c>
      <c r="O5496" s="19">
        <v>2559647</v>
      </c>
      <c r="P5496" s="229">
        <v>45631.651724537034</v>
      </c>
      <c r="Q5496" s="19">
        <v>2559.6469999999999</v>
      </c>
      <c r="R5496" s="19" t="s">
        <v>43</v>
      </c>
      <c r="S5496" s="62" t="s">
        <v>125</v>
      </c>
    </row>
    <row r="5497" spans="1:19" x14ac:dyDescent="0.25">
      <c r="A5497" s="62" t="s">
        <v>125</v>
      </c>
      <c r="B5497" s="19">
        <v>34484671</v>
      </c>
      <c r="C5497" s="19" t="s">
        <v>7584</v>
      </c>
      <c r="D5497" s="19">
        <v>377308</v>
      </c>
      <c r="E5497" s="19">
        <v>4595714</v>
      </c>
      <c r="F5497" s="19">
        <v>30</v>
      </c>
      <c r="G5497" s="36">
        <v>45631</v>
      </c>
      <c r="H5497" s="19">
        <v>0</v>
      </c>
      <c r="I5497" s="19">
        <v>0</v>
      </c>
      <c r="J5497" s="19">
        <v>-3</v>
      </c>
      <c r="K5497" s="19" t="s">
        <v>185</v>
      </c>
      <c r="L5497" s="19">
        <v>1</v>
      </c>
      <c r="O5497" s="19">
        <v>10373</v>
      </c>
      <c r="P5497" s="229">
        <v>45631.65184027778</v>
      </c>
      <c r="Q5497" s="19">
        <v>10.372999999999999</v>
      </c>
      <c r="R5497" s="19" t="s">
        <v>43</v>
      </c>
      <c r="S5497" s="62" t="s">
        <v>125</v>
      </c>
    </row>
    <row r="5498" spans="1:19" x14ac:dyDescent="0.25">
      <c r="A5498" s="62" t="s">
        <v>125</v>
      </c>
      <c r="B5498" s="19">
        <v>34484671</v>
      </c>
      <c r="C5498" s="19" t="s">
        <v>7584</v>
      </c>
      <c r="D5498" s="19">
        <v>377308</v>
      </c>
      <c r="E5498" s="19">
        <v>4595714</v>
      </c>
      <c r="F5498" s="19">
        <v>31</v>
      </c>
      <c r="G5498" s="36">
        <v>45631</v>
      </c>
      <c r="H5498" s="19">
        <v>1</v>
      </c>
      <c r="I5498" s="19">
        <v>0</v>
      </c>
      <c r="J5498" s="19">
        <v>0</v>
      </c>
      <c r="L5498" s="19">
        <v>1</v>
      </c>
      <c r="M5498" s="19">
        <v>4010427</v>
      </c>
      <c r="N5498" s="19" t="s">
        <v>215</v>
      </c>
      <c r="O5498" s="19">
        <v>276997</v>
      </c>
      <c r="P5498" s="229">
        <v>45631.655046296299</v>
      </c>
      <c r="Q5498" s="19">
        <v>276.99700000000001</v>
      </c>
      <c r="R5498" s="19" t="s">
        <v>43</v>
      </c>
      <c r="S5498" s="62" t="s">
        <v>125</v>
      </c>
    </row>
    <row r="5499" spans="1:19" x14ac:dyDescent="0.25">
      <c r="A5499" s="62" t="s">
        <v>125</v>
      </c>
      <c r="B5499" s="19">
        <v>34484671</v>
      </c>
      <c r="C5499" s="19" t="s">
        <v>7584</v>
      </c>
      <c r="D5499" s="19">
        <v>377308</v>
      </c>
      <c r="E5499" s="19">
        <v>4595714</v>
      </c>
      <c r="F5499" s="19">
        <v>32</v>
      </c>
      <c r="G5499" s="36">
        <v>45631</v>
      </c>
      <c r="H5499" s="19">
        <v>0</v>
      </c>
      <c r="I5499" s="19">
        <v>0</v>
      </c>
      <c r="J5499" s="19">
        <v>1938</v>
      </c>
      <c r="K5499" s="19" t="s">
        <v>163</v>
      </c>
      <c r="L5499" s="19">
        <v>1</v>
      </c>
      <c r="M5499" s="19">
        <v>4010427</v>
      </c>
      <c r="N5499" s="19" t="s">
        <v>215</v>
      </c>
      <c r="O5499" s="19">
        <v>21616</v>
      </c>
      <c r="P5499" s="229">
        <v>45631.655300925922</v>
      </c>
      <c r="Q5499" s="19">
        <v>21.616</v>
      </c>
      <c r="R5499" s="19" t="s">
        <v>43</v>
      </c>
      <c r="S5499" s="62" t="s">
        <v>125</v>
      </c>
    </row>
    <row r="5500" spans="1:19" x14ac:dyDescent="0.25">
      <c r="A5500" s="62" t="s">
        <v>125</v>
      </c>
      <c r="B5500" s="19">
        <v>34484671</v>
      </c>
      <c r="C5500" s="19" t="s">
        <v>7584</v>
      </c>
      <c r="D5500" s="19">
        <v>377308</v>
      </c>
      <c r="E5500" s="19">
        <v>4595714</v>
      </c>
      <c r="F5500" s="19">
        <v>33</v>
      </c>
      <c r="G5500" s="36">
        <v>45631</v>
      </c>
      <c r="H5500" s="19">
        <v>0</v>
      </c>
      <c r="I5500" s="19">
        <v>0</v>
      </c>
      <c r="J5500" s="19">
        <v>1932</v>
      </c>
      <c r="K5500" s="19" t="s">
        <v>173</v>
      </c>
      <c r="L5500" s="19">
        <v>1</v>
      </c>
      <c r="O5500" s="19">
        <v>226827</v>
      </c>
      <c r="P5500" s="229">
        <v>45631.65792824074</v>
      </c>
      <c r="Q5500" s="19">
        <v>226.827</v>
      </c>
      <c r="R5500" s="19" t="s">
        <v>43</v>
      </c>
      <c r="S5500" s="62" t="s">
        <v>125</v>
      </c>
    </row>
    <row r="5501" spans="1:19" x14ac:dyDescent="0.25">
      <c r="A5501" s="62" t="s">
        <v>125</v>
      </c>
      <c r="B5501" s="19">
        <v>34484671</v>
      </c>
      <c r="C5501" s="19" t="s">
        <v>7584</v>
      </c>
      <c r="D5501" s="19">
        <v>377308</v>
      </c>
      <c r="E5501" s="19">
        <v>4595714</v>
      </c>
      <c r="F5501" s="19">
        <v>34</v>
      </c>
      <c r="G5501" s="36">
        <v>45631</v>
      </c>
      <c r="H5501" s="19">
        <v>0</v>
      </c>
      <c r="I5501" s="19">
        <v>1</v>
      </c>
      <c r="J5501" s="19">
        <v>0</v>
      </c>
      <c r="L5501" s="19">
        <v>1</v>
      </c>
      <c r="O5501" s="19">
        <v>346200</v>
      </c>
      <c r="P5501" s="229">
        <v>45631.661932870367</v>
      </c>
      <c r="Q5501" s="19">
        <v>346.2</v>
      </c>
      <c r="R5501" s="19" t="s">
        <v>43</v>
      </c>
      <c r="S5501" s="62" t="s">
        <v>125</v>
      </c>
    </row>
    <row r="5502" spans="1:19" x14ac:dyDescent="0.25">
      <c r="A5502" s="62" t="s">
        <v>125</v>
      </c>
      <c r="B5502" s="19">
        <v>34484671</v>
      </c>
      <c r="C5502" s="19" t="s">
        <v>7584</v>
      </c>
      <c r="D5502" s="19">
        <v>377308</v>
      </c>
      <c r="E5502" s="19">
        <v>4595714</v>
      </c>
      <c r="F5502" s="19">
        <v>35</v>
      </c>
      <c r="G5502" s="36">
        <v>45631</v>
      </c>
      <c r="H5502" s="19">
        <v>0</v>
      </c>
      <c r="I5502" s="19">
        <v>0</v>
      </c>
      <c r="J5502" s="19">
        <v>1931</v>
      </c>
      <c r="K5502" s="19" t="s">
        <v>168</v>
      </c>
      <c r="L5502" s="19">
        <v>1</v>
      </c>
      <c r="O5502" s="19">
        <v>1357320</v>
      </c>
      <c r="P5502" s="229">
        <v>45631.67763888889</v>
      </c>
      <c r="Q5502" s="19">
        <v>1357.32</v>
      </c>
      <c r="R5502" s="19" t="s">
        <v>43</v>
      </c>
      <c r="S5502" s="62" t="s">
        <v>125</v>
      </c>
    </row>
    <row r="5503" spans="1:19" x14ac:dyDescent="0.25">
      <c r="A5503" s="62" t="s">
        <v>125</v>
      </c>
      <c r="B5503" s="19">
        <v>34484671</v>
      </c>
      <c r="C5503" s="19" t="s">
        <v>7584</v>
      </c>
      <c r="D5503" s="19">
        <v>377308</v>
      </c>
      <c r="E5503" s="19">
        <v>4595714</v>
      </c>
      <c r="F5503" s="19">
        <v>36</v>
      </c>
      <c r="G5503" s="36">
        <v>45631</v>
      </c>
      <c r="H5503" s="19">
        <v>0</v>
      </c>
      <c r="I5503" s="19">
        <v>0</v>
      </c>
      <c r="J5503" s="19">
        <v>1934</v>
      </c>
      <c r="K5503" s="19" t="s">
        <v>160</v>
      </c>
      <c r="L5503" s="19">
        <v>1</v>
      </c>
      <c r="O5503" s="19">
        <v>869647</v>
      </c>
      <c r="P5503" s="229">
        <v>45631.687708333331</v>
      </c>
      <c r="Q5503" s="19">
        <v>869.64700000000005</v>
      </c>
      <c r="R5503" s="19" t="s">
        <v>43</v>
      </c>
      <c r="S5503" s="62" t="s">
        <v>125</v>
      </c>
    </row>
    <row r="5504" spans="1:19" x14ac:dyDescent="0.25">
      <c r="A5504" s="62" t="s">
        <v>125</v>
      </c>
      <c r="B5504" s="19">
        <v>34484671</v>
      </c>
      <c r="C5504" s="19" t="s">
        <v>7584</v>
      </c>
      <c r="D5504" s="19">
        <v>377308</v>
      </c>
      <c r="E5504" s="19">
        <v>4595714</v>
      </c>
      <c r="F5504" s="19">
        <v>37</v>
      </c>
      <c r="G5504" s="36">
        <v>45631</v>
      </c>
      <c r="H5504" s="19">
        <v>0</v>
      </c>
      <c r="I5504" s="19">
        <v>1</v>
      </c>
      <c r="J5504" s="19">
        <v>0</v>
      </c>
      <c r="L5504" s="19">
        <v>1</v>
      </c>
      <c r="O5504" s="19">
        <v>3789413</v>
      </c>
      <c r="P5504" s="229">
        <v>45631.731562499997</v>
      </c>
      <c r="Q5504" s="19">
        <v>3789.413</v>
      </c>
      <c r="R5504" s="19" t="s">
        <v>43</v>
      </c>
      <c r="S5504" s="62" t="s">
        <v>125</v>
      </c>
    </row>
    <row r="5505" spans="1:19" x14ac:dyDescent="0.25">
      <c r="A5505" s="62" t="s">
        <v>125</v>
      </c>
      <c r="B5505" s="19">
        <v>34484671</v>
      </c>
      <c r="C5505" s="19" t="s">
        <v>7584</v>
      </c>
      <c r="D5505" s="19">
        <v>377308</v>
      </c>
      <c r="E5505" s="19">
        <v>4595714</v>
      </c>
      <c r="F5505" s="19">
        <v>38</v>
      </c>
      <c r="G5505" s="36">
        <v>45631</v>
      </c>
      <c r="H5505" s="19">
        <v>0</v>
      </c>
      <c r="I5505" s="19">
        <v>0</v>
      </c>
      <c r="J5505" s="19">
        <v>-3</v>
      </c>
      <c r="K5505" s="19" t="s">
        <v>185</v>
      </c>
      <c r="L5505" s="19">
        <v>1</v>
      </c>
      <c r="O5505" s="19">
        <v>4290</v>
      </c>
      <c r="P5505" s="229">
        <v>45631.731620370374</v>
      </c>
      <c r="Q5505" s="19">
        <v>4.29</v>
      </c>
      <c r="R5505" s="19" t="s">
        <v>43</v>
      </c>
      <c r="S5505" s="62" t="s">
        <v>125</v>
      </c>
    </row>
    <row r="5506" spans="1:19" x14ac:dyDescent="0.25">
      <c r="A5506" s="62" t="s">
        <v>125</v>
      </c>
      <c r="B5506" s="19">
        <v>34484671</v>
      </c>
      <c r="C5506" s="19" t="s">
        <v>7584</v>
      </c>
      <c r="D5506" s="19">
        <v>377308</v>
      </c>
      <c r="E5506" s="19">
        <v>4595714</v>
      </c>
      <c r="F5506" s="19">
        <v>39</v>
      </c>
      <c r="G5506" s="36">
        <v>45631</v>
      </c>
      <c r="H5506" s="19">
        <v>1</v>
      </c>
      <c r="I5506" s="19">
        <v>0</v>
      </c>
      <c r="J5506" s="19">
        <v>0</v>
      </c>
      <c r="L5506" s="19">
        <v>1</v>
      </c>
      <c r="M5506" s="19">
        <v>4010427</v>
      </c>
      <c r="N5506" s="19" t="s">
        <v>215</v>
      </c>
      <c r="O5506" s="19">
        <v>490480</v>
      </c>
      <c r="P5506" s="229">
        <v>45631.737291666665</v>
      </c>
      <c r="Q5506" s="19">
        <v>490.48</v>
      </c>
      <c r="R5506" s="19" t="s">
        <v>43</v>
      </c>
      <c r="S5506" s="62" t="s">
        <v>125</v>
      </c>
    </row>
    <row r="5507" spans="1:19" x14ac:dyDescent="0.25">
      <c r="A5507" s="62" t="s">
        <v>125</v>
      </c>
      <c r="B5507" s="19">
        <v>34484671</v>
      </c>
      <c r="C5507" s="19" t="s">
        <v>7584</v>
      </c>
      <c r="D5507" s="19">
        <v>377308</v>
      </c>
      <c r="E5507" s="19">
        <v>4595714</v>
      </c>
      <c r="F5507" s="19">
        <v>40</v>
      </c>
      <c r="G5507" s="36">
        <v>45631</v>
      </c>
      <c r="H5507" s="19">
        <v>0</v>
      </c>
      <c r="I5507" s="19">
        <v>0</v>
      </c>
      <c r="J5507" s="19">
        <v>1938</v>
      </c>
      <c r="K5507" s="19" t="s">
        <v>163</v>
      </c>
      <c r="L5507" s="19">
        <v>1</v>
      </c>
      <c r="M5507" s="19">
        <v>4010427</v>
      </c>
      <c r="N5507" s="19" t="s">
        <v>215</v>
      </c>
      <c r="O5507" s="19">
        <v>39563</v>
      </c>
      <c r="P5507" s="229">
        <v>45631.737754629627</v>
      </c>
      <c r="Q5507" s="19">
        <v>39.563000000000002</v>
      </c>
      <c r="R5507" s="19" t="s">
        <v>43</v>
      </c>
      <c r="S5507" s="62" t="s">
        <v>125</v>
      </c>
    </row>
    <row r="5508" spans="1:19" x14ac:dyDescent="0.25">
      <c r="A5508" s="62" t="s">
        <v>125</v>
      </c>
      <c r="B5508" s="19">
        <v>34484671</v>
      </c>
      <c r="C5508" s="19" t="s">
        <v>7584</v>
      </c>
      <c r="D5508" s="19">
        <v>377308</v>
      </c>
      <c r="E5508" s="19">
        <v>4595714</v>
      </c>
      <c r="F5508" s="19">
        <v>41</v>
      </c>
      <c r="G5508" s="36">
        <v>45631</v>
      </c>
      <c r="H5508" s="19">
        <v>0</v>
      </c>
      <c r="I5508" s="19">
        <v>0</v>
      </c>
      <c r="J5508" s="19">
        <v>1932</v>
      </c>
      <c r="K5508" s="19" t="s">
        <v>173</v>
      </c>
      <c r="L5508" s="19">
        <v>1</v>
      </c>
      <c r="O5508" s="19">
        <v>45597</v>
      </c>
      <c r="P5508" s="229">
        <v>45631.738275462965</v>
      </c>
      <c r="Q5508" s="19">
        <v>45.597000000000001</v>
      </c>
      <c r="R5508" s="19" t="s">
        <v>43</v>
      </c>
      <c r="S5508" s="62" t="s">
        <v>125</v>
      </c>
    </row>
    <row r="5509" spans="1:19" x14ac:dyDescent="0.25">
      <c r="A5509" s="62" t="s">
        <v>125</v>
      </c>
      <c r="B5509" s="19">
        <v>34484671</v>
      </c>
      <c r="C5509" s="19" t="s">
        <v>7584</v>
      </c>
      <c r="D5509" s="19">
        <v>377308</v>
      </c>
      <c r="E5509" s="19">
        <v>4595714</v>
      </c>
      <c r="F5509" s="19">
        <v>42</v>
      </c>
      <c r="G5509" s="36">
        <v>45631</v>
      </c>
      <c r="H5509" s="19">
        <v>0</v>
      </c>
      <c r="I5509" s="19">
        <v>1</v>
      </c>
      <c r="J5509" s="19">
        <v>0</v>
      </c>
      <c r="L5509" s="19">
        <v>1</v>
      </c>
      <c r="O5509" s="19">
        <v>1764157</v>
      </c>
      <c r="P5509" s="229">
        <v>45631.758692129632</v>
      </c>
      <c r="Q5509" s="19">
        <v>1764.1569999999999</v>
      </c>
      <c r="R5509" s="19" t="s">
        <v>43</v>
      </c>
      <c r="S5509" s="62" t="s">
        <v>125</v>
      </c>
    </row>
    <row r="5510" spans="1:19" x14ac:dyDescent="0.25">
      <c r="A5510" s="62" t="s">
        <v>125</v>
      </c>
      <c r="B5510" s="19">
        <v>34484671</v>
      </c>
      <c r="C5510" s="19" t="s">
        <v>7584</v>
      </c>
      <c r="D5510" s="19">
        <v>377308</v>
      </c>
      <c r="E5510" s="19">
        <v>4595714</v>
      </c>
      <c r="F5510" s="19">
        <v>43</v>
      </c>
      <c r="G5510" s="36">
        <v>45631</v>
      </c>
      <c r="H5510" s="19">
        <v>0</v>
      </c>
      <c r="I5510" s="19">
        <v>0</v>
      </c>
      <c r="J5510" s="19">
        <v>0</v>
      </c>
      <c r="L5510" s="19">
        <v>2</v>
      </c>
      <c r="O5510" s="19">
        <v>0</v>
      </c>
      <c r="P5510" s="229">
        <v>45631.758692129632</v>
      </c>
      <c r="Q5510" s="19">
        <v>0</v>
      </c>
      <c r="R5510" s="19" t="s">
        <v>43</v>
      </c>
      <c r="S5510" s="62" t="s">
        <v>125</v>
      </c>
    </row>
    <row r="5511" spans="1:19" x14ac:dyDescent="0.25">
      <c r="A5511" s="62" t="s">
        <v>125</v>
      </c>
      <c r="B5511" s="19">
        <v>34484671</v>
      </c>
      <c r="C5511" s="19" t="s">
        <v>7584</v>
      </c>
      <c r="D5511" s="19">
        <v>377308</v>
      </c>
      <c r="E5511" s="19">
        <v>4595714</v>
      </c>
      <c r="F5511" s="19">
        <v>1</v>
      </c>
      <c r="G5511" s="36">
        <v>45632</v>
      </c>
      <c r="H5511" s="19">
        <v>0</v>
      </c>
      <c r="I5511" s="19">
        <v>0</v>
      </c>
      <c r="J5511" s="19">
        <v>0</v>
      </c>
      <c r="L5511" s="19">
        <v>0</v>
      </c>
      <c r="O5511" s="19">
        <v>13</v>
      </c>
      <c r="P5511" s="229">
        <v>45632.375381944446</v>
      </c>
      <c r="Q5511" s="19">
        <v>1.2999999999999999E-2</v>
      </c>
      <c r="R5511" s="19" t="s">
        <v>43</v>
      </c>
      <c r="S5511" s="62" t="s">
        <v>125</v>
      </c>
    </row>
    <row r="5512" spans="1:19" x14ac:dyDescent="0.25">
      <c r="A5512" s="62" t="s">
        <v>125</v>
      </c>
      <c r="B5512" s="19">
        <v>34484671</v>
      </c>
      <c r="C5512" s="19" t="s">
        <v>7584</v>
      </c>
      <c r="D5512" s="19">
        <v>377308</v>
      </c>
      <c r="E5512" s="19">
        <v>4595714</v>
      </c>
      <c r="F5512" s="19">
        <v>2</v>
      </c>
      <c r="G5512" s="36">
        <v>45632</v>
      </c>
      <c r="H5512" s="19">
        <v>0</v>
      </c>
      <c r="I5512" s="19">
        <v>0</v>
      </c>
      <c r="J5512" s="19">
        <v>0</v>
      </c>
      <c r="L5512" s="19">
        <v>1</v>
      </c>
      <c r="O5512" s="19">
        <v>18107</v>
      </c>
      <c r="P5512" s="229">
        <v>45632.375590277778</v>
      </c>
      <c r="Q5512" s="19">
        <v>18.106999999999999</v>
      </c>
      <c r="R5512" s="19" t="s">
        <v>43</v>
      </c>
      <c r="S5512" s="62" t="s">
        <v>125</v>
      </c>
    </row>
    <row r="5513" spans="1:19" x14ac:dyDescent="0.25">
      <c r="A5513" s="62" t="s">
        <v>125</v>
      </c>
      <c r="B5513" s="19">
        <v>34484671</v>
      </c>
      <c r="C5513" s="19" t="s">
        <v>7584</v>
      </c>
      <c r="D5513" s="19">
        <v>377308</v>
      </c>
      <c r="E5513" s="19">
        <v>4595714</v>
      </c>
      <c r="F5513" s="19">
        <v>3</v>
      </c>
      <c r="G5513" s="36">
        <v>45632</v>
      </c>
      <c r="H5513" s="19">
        <v>0</v>
      </c>
      <c r="I5513" s="19">
        <v>1</v>
      </c>
      <c r="J5513" s="19">
        <v>0</v>
      </c>
      <c r="L5513" s="19">
        <v>1</v>
      </c>
      <c r="O5513" s="19">
        <v>3384066</v>
      </c>
      <c r="P5513" s="229">
        <v>45632.414756944447</v>
      </c>
      <c r="Q5513" s="19">
        <v>3384.0659999999998</v>
      </c>
      <c r="R5513" s="19" t="s">
        <v>43</v>
      </c>
      <c r="S5513" s="62" t="s">
        <v>125</v>
      </c>
    </row>
    <row r="5514" spans="1:19" x14ac:dyDescent="0.25">
      <c r="A5514" s="62" t="s">
        <v>125</v>
      </c>
      <c r="B5514" s="19">
        <v>34484671</v>
      </c>
      <c r="C5514" s="19" t="s">
        <v>7584</v>
      </c>
      <c r="D5514" s="19">
        <v>377308</v>
      </c>
      <c r="E5514" s="19">
        <v>4595714</v>
      </c>
      <c r="F5514" s="19">
        <v>4</v>
      </c>
      <c r="G5514" s="36">
        <v>45632</v>
      </c>
      <c r="H5514" s="19">
        <v>0</v>
      </c>
      <c r="I5514" s="19">
        <v>0</v>
      </c>
      <c r="J5514" s="19">
        <v>-3</v>
      </c>
      <c r="K5514" s="19" t="s">
        <v>185</v>
      </c>
      <c r="L5514" s="19">
        <v>1</v>
      </c>
      <c r="O5514" s="19">
        <v>11790</v>
      </c>
      <c r="P5514" s="229">
        <v>45632.414895833332</v>
      </c>
      <c r="Q5514" s="19">
        <v>11.79</v>
      </c>
      <c r="R5514" s="19" t="s">
        <v>43</v>
      </c>
      <c r="S5514" s="62" t="s">
        <v>125</v>
      </c>
    </row>
    <row r="5515" spans="1:19" x14ac:dyDescent="0.25">
      <c r="A5515" s="62" t="s">
        <v>125</v>
      </c>
      <c r="B5515" s="19">
        <v>34484671</v>
      </c>
      <c r="C5515" s="19" t="s">
        <v>7584</v>
      </c>
      <c r="D5515" s="19">
        <v>377308</v>
      </c>
      <c r="E5515" s="19">
        <v>4595714</v>
      </c>
      <c r="F5515" s="19">
        <v>5</v>
      </c>
      <c r="G5515" s="36">
        <v>45632</v>
      </c>
      <c r="H5515" s="19">
        <v>1</v>
      </c>
      <c r="I5515" s="19">
        <v>0</v>
      </c>
      <c r="J5515" s="19">
        <v>0</v>
      </c>
      <c r="L5515" s="19">
        <v>1</v>
      </c>
      <c r="M5515" s="19">
        <v>4010427</v>
      </c>
      <c r="N5515" s="19" t="s">
        <v>215</v>
      </c>
      <c r="O5515" s="19">
        <v>87364</v>
      </c>
      <c r="P5515" s="229">
        <v>45632.415902777779</v>
      </c>
      <c r="Q5515" s="19">
        <v>87.364000000000004</v>
      </c>
      <c r="R5515" s="19" t="s">
        <v>43</v>
      </c>
      <c r="S5515" s="62" t="s">
        <v>125</v>
      </c>
    </row>
    <row r="5516" spans="1:19" x14ac:dyDescent="0.25">
      <c r="A5516" s="62" t="s">
        <v>125</v>
      </c>
      <c r="B5516" s="19">
        <v>34484671</v>
      </c>
      <c r="C5516" s="19" t="s">
        <v>7584</v>
      </c>
      <c r="D5516" s="19">
        <v>377308</v>
      </c>
      <c r="E5516" s="19">
        <v>4595714</v>
      </c>
      <c r="F5516" s="19">
        <v>6</v>
      </c>
      <c r="G5516" s="36">
        <v>45632</v>
      </c>
      <c r="H5516" s="19">
        <v>0</v>
      </c>
      <c r="I5516" s="19">
        <v>0</v>
      </c>
      <c r="J5516" s="19">
        <v>1938</v>
      </c>
      <c r="K5516" s="19" t="s">
        <v>163</v>
      </c>
      <c r="L5516" s="19">
        <v>1</v>
      </c>
      <c r="M5516" s="19">
        <v>4010427</v>
      </c>
      <c r="N5516" s="19" t="s">
        <v>215</v>
      </c>
      <c r="O5516" s="19">
        <v>31960</v>
      </c>
      <c r="P5516" s="229">
        <v>45632.416273148148</v>
      </c>
      <c r="Q5516" s="19">
        <v>31.96</v>
      </c>
      <c r="R5516" s="19" t="s">
        <v>43</v>
      </c>
      <c r="S5516" s="62" t="s">
        <v>125</v>
      </c>
    </row>
    <row r="5517" spans="1:19" x14ac:dyDescent="0.25">
      <c r="A5517" s="62" t="s">
        <v>125</v>
      </c>
      <c r="B5517" s="19">
        <v>34484671</v>
      </c>
      <c r="C5517" s="19" t="s">
        <v>7584</v>
      </c>
      <c r="D5517" s="19">
        <v>377308</v>
      </c>
      <c r="E5517" s="19">
        <v>4595714</v>
      </c>
      <c r="F5517" s="19">
        <v>7</v>
      </c>
      <c r="G5517" s="36">
        <v>45632</v>
      </c>
      <c r="H5517" s="19">
        <v>0</v>
      </c>
      <c r="I5517" s="19">
        <v>0</v>
      </c>
      <c r="J5517" s="19">
        <v>1932</v>
      </c>
      <c r="K5517" s="19" t="s">
        <v>173</v>
      </c>
      <c r="L5517" s="19">
        <v>1</v>
      </c>
      <c r="O5517" s="19">
        <v>169616</v>
      </c>
      <c r="P5517" s="229">
        <v>45632.418240740742</v>
      </c>
      <c r="Q5517" s="19">
        <v>169.61600000000001</v>
      </c>
      <c r="R5517" s="19" t="s">
        <v>43</v>
      </c>
      <c r="S5517" s="62" t="s">
        <v>125</v>
      </c>
    </row>
    <row r="5518" spans="1:19" x14ac:dyDescent="0.25">
      <c r="A5518" s="62" t="s">
        <v>125</v>
      </c>
      <c r="B5518" s="19">
        <v>34484671</v>
      </c>
      <c r="C5518" s="19" t="s">
        <v>7584</v>
      </c>
      <c r="D5518" s="19">
        <v>377308</v>
      </c>
      <c r="E5518" s="19">
        <v>4595714</v>
      </c>
      <c r="F5518" s="19">
        <v>8</v>
      </c>
      <c r="G5518" s="36">
        <v>45632</v>
      </c>
      <c r="H5518" s="19">
        <v>0</v>
      </c>
      <c r="I5518" s="19">
        <v>1</v>
      </c>
      <c r="J5518" s="19">
        <v>0</v>
      </c>
      <c r="L5518" s="19">
        <v>1</v>
      </c>
      <c r="O5518" s="19">
        <v>398327</v>
      </c>
      <c r="P5518" s="229">
        <v>45632.422847222224</v>
      </c>
      <c r="Q5518" s="19">
        <v>398.327</v>
      </c>
      <c r="R5518" s="19" t="s">
        <v>43</v>
      </c>
      <c r="S5518" s="62" t="s">
        <v>125</v>
      </c>
    </row>
    <row r="5519" spans="1:19" x14ac:dyDescent="0.25">
      <c r="A5519" s="62" t="s">
        <v>125</v>
      </c>
      <c r="B5519" s="19">
        <v>34484671</v>
      </c>
      <c r="C5519" s="19" t="s">
        <v>7584</v>
      </c>
      <c r="D5519" s="19">
        <v>377308</v>
      </c>
      <c r="E5519" s="19">
        <v>4595714</v>
      </c>
      <c r="F5519" s="19">
        <v>9</v>
      </c>
      <c r="G5519" s="36">
        <v>45632</v>
      </c>
      <c r="H5519" s="19">
        <v>0</v>
      </c>
      <c r="I5519" s="19">
        <v>0</v>
      </c>
      <c r="J5519" s="19">
        <v>-3</v>
      </c>
      <c r="K5519" s="19" t="s">
        <v>185</v>
      </c>
      <c r="L5519" s="19">
        <v>1</v>
      </c>
      <c r="O5519" s="19">
        <v>13357</v>
      </c>
      <c r="P5519" s="229">
        <v>45632.422997685186</v>
      </c>
      <c r="Q5519" s="19">
        <v>13.356999999999999</v>
      </c>
      <c r="R5519" s="19" t="s">
        <v>43</v>
      </c>
      <c r="S5519" s="62" t="s">
        <v>125</v>
      </c>
    </row>
    <row r="5520" spans="1:19" x14ac:dyDescent="0.25">
      <c r="A5520" s="62" t="s">
        <v>125</v>
      </c>
      <c r="B5520" s="19">
        <v>34484671</v>
      </c>
      <c r="C5520" s="19" t="s">
        <v>7584</v>
      </c>
      <c r="D5520" s="19">
        <v>377308</v>
      </c>
      <c r="E5520" s="19">
        <v>4595714</v>
      </c>
      <c r="F5520" s="19">
        <v>10</v>
      </c>
      <c r="G5520" s="36">
        <v>45632</v>
      </c>
      <c r="H5520" s="19">
        <v>1</v>
      </c>
      <c r="I5520" s="19">
        <v>0</v>
      </c>
      <c r="J5520" s="19">
        <v>0</v>
      </c>
      <c r="L5520" s="19">
        <v>1</v>
      </c>
      <c r="M5520" s="19">
        <v>4010427</v>
      </c>
      <c r="N5520" s="19" t="s">
        <v>215</v>
      </c>
      <c r="O5520" s="19">
        <v>447383</v>
      </c>
      <c r="P5520" s="229">
        <v>45632.428182870368</v>
      </c>
      <c r="Q5520" s="19">
        <v>447.38299999999998</v>
      </c>
      <c r="R5520" s="19" t="s">
        <v>43</v>
      </c>
      <c r="S5520" s="62" t="s">
        <v>125</v>
      </c>
    </row>
    <row r="5521" spans="1:19" x14ac:dyDescent="0.25">
      <c r="A5521" s="62" t="s">
        <v>125</v>
      </c>
      <c r="B5521" s="19">
        <v>34484671</v>
      </c>
      <c r="C5521" s="19" t="s">
        <v>7584</v>
      </c>
      <c r="D5521" s="19">
        <v>377308</v>
      </c>
      <c r="E5521" s="19">
        <v>4595714</v>
      </c>
      <c r="F5521" s="19">
        <v>11</v>
      </c>
      <c r="G5521" s="36">
        <v>45632</v>
      </c>
      <c r="H5521" s="19">
        <v>0</v>
      </c>
      <c r="I5521" s="19">
        <v>0</v>
      </c>
      <c r="J5521" s="19">
        <v>1938</v>
      </c>
      <c r="K5521" s="19" t="s">
        <v>163</v>
      </c>
      <c r="L5521" s="19">
        <v>1</v>
      </c>
      <c r="M5521" s="19">
        <v>4010427</v>
      </c>
      <c r="N5521" s="19" t="s">
        <v>215</v>
      </c>
      <c r="O5521" s="19">
        <v>33597</v>
      </c>
      <c r="P5521" s="229">
        <v>45632.428564814814</v>
      </c>
      <c r="Q5521" s="19">
        <v>33.597000000000001</v>
      </c>
      <c r="R5521" s="19" t="s">
        <v>43</v>
      </c>
      <c r="S5521" s="62" t="s">
        <v>125</v>
      </c>
    </row>
    <row r="5522" spans="1:19" x14ac:dyDescent="0.25">
      <c r="A5522" s="62" t="s">
        <v>125</v>
      </c>
      <c r="B5522" s="19">
        <v>34484671</v>
      </c>
      <c r="C5522" s="19" t="s">
        <v>7584</v>
      </c>
      <c r="D5522" s="19">
        <v>377308</v>
      </c>
      <c r="E5522" s="19">
        <v>4595714</v>
      </c>
      <c r="F5522" s="19">
        <v>12</v>
      </c>
      <c r="G5522" s="36">
        <v>45632</v>
      </c>
      <c r="H5522" s="19">
        <v>0</v>
      </c>
      <c r="I5522" s="19">
        <v>0</v>
      </c>
      <c r="J5522" s="19">
        <v>1932</v>
      </c>
      <c r="K5522" s="19" t="s">
        <v>173</v>
      </c>
      <c r="L5522" s="19">
        <v>1</v>
      </c>
      <c r="O5522" s="19">
        <v>158930</v>
      </c>
      <c r="P5522" s="229">
        <v>45632.430405092593</v>
      </c>
      <c r="Q5522" s="19">
        <v>158.93</v>
      </c>
      <c r="R5522" s="19" t="s">
        <v>43</v>
      </c>
      <c r="S5522" s="62" t="s">
        <v>125</v>
      </c>
    </row>
    <row r="5523" spans="1:19" x14ac:dyDescent="0.25">
      <c r="A5523" s="62" t="s">
        <v>125</v>
      </c>
      <c r="B5523" s="19">
        <v>34484671</v>
      </c>
      <c r="C5523" s="19" t="s">
        <v>7584</v>
      </c>
      <c r="D5523" s="19">
        <v>377308</v>
      </c>
      <c r="E5523" s="19">
        <v>4595714</v>
      </c>
      <c r="F5523" s="19">
        <v>13</v>
      </c>
      <c r="G5523" s="36">
        <v>45632</v>
      </c>
      <c r="H5523" s="19">
        <v>0</v>
      </c>
      <c r="I5523" s="19">
        <v>1</v>
      </c>
      <c r="J5523" s="19">
        <v>0</v>
      </c>
      <c r="L5523" s="19">
        <v>1</v>
      </c>
      <c r="O5523" s="19">
        <v>1222556</v>
      </c>
      <c r="P5523" s="229">
        <v>45632.444560185184</v>
      </c>
      <c r="Q5523" s="19">
        <v>1222.556</v>
      </c>
      <c r="R5523" s="19" t="s">
        <v>43</v>
      </c>
      <c r="S5523" s="62" t="s">
        <v>125</v>
      </c>
    </row>
    <row r="5524" spans="1:19" x14ac:dyDescent="0.25">
      <c r="A5524" s="62" t="s">
        <v>125</v>
      </c>
      <c r="B5524" s="19">
        <v>34484671</v>
      </c>
      <c r="C5524" s="19" t="s">
        <v>7584</v>
      </c>
      <c r="D5524" s="19">
        <v>377308</v>
      </c>
      <c r="E5524" s="19">
        <v>4595714</v>
      </c>
      <c r="F5524" s="19">
        <v>14</v>
      </c>
      <c r="G5524" s="36">
        <v>45632</v>
      </c>
      <c r="H5524" s="19">
        <v>0</v>
      </c>
      <c r="I5524" s="19">
        <v>0</v>
      </c>
      <c r="J5524" s="19">
        <v>-3</v>
      </c>
      <c r="K5524" s="19" t="s">
        <v>185</v>
      </c>
      <c r="L5524" s="19">
        <v>1</v>
      </c>
      <c r="O5524" s="19">
        <v>15047</v>
      </c>
      <c r="P5524" s="229">
        <v>45632.444733796299</v>
      </c>
      <c r="Q5524" s="19">
        <v>15.047000000000001</v>
      </c>
      <c r="R5524" s="19" t="s">
        <v>43</v>
      </c>
      <c r="S5524" s="62" t="s">
        <v>125</v>
      </c>
    </row>
    <row r="5525" spans="1:19" x14ac:dyDescent="0.25">
      <c r="A5525" s="62" t="s">
        <v>125</v>
      </c>
      <c r="B5525" s="19">
        <v>34484671</v>
      </c>
      <c r="C5525" s="19" t="s">
        <v>7584</v>
      </c>
      <c r="D5525" s="19">
        <v>377308</v>
      </c>
      <c r="E5525" s="19">
        <v>4595714</v>
      </c>
      <c r="F5525" s="19">
        <v>15</v>
      </c>
      <c r="G5525" s="36">
        <v>45632</v>
      </c>
      <c r="H5525" s="19">
        <v>1</v>
      </c>
      <c r="I5525" s="19">
        <v>0</v>
      </c>
      <c r="J5525" s="19">
        <v>0</v>
      </c>
      <c r="L5525" s="19">
        <v>1</v>
      </c>
      <c r="M5525" s="19">
        <v>4010427</v>
      </c>
      <c r="N5525" s="19" t="s">
        <v>215</v>
      </c>
      <c r="O5525" s="19">
        <v>289350</v>
      </c>
      <c r="P5525" s="229">
        <v>45632.448078703703</v>
      </c>
      <c r="Q5525" s="19">
        <v>289.35000000000002</v>
      </c>
      <c r="R5525" s="19" t="s">
        <v>43</v>
      </c>
      <c r="S5525" s="62" t="s">
        <v>125</v>
      </c>
    </row>
    <row r="5526" spans="1:19" x14ac:dyDescent="0.25">
      <c r="A5526" s="62" t="s">
        <v>125</v>
      </c>
      <c r="B5526" s="19">
        <v>34484671</v>
      </c>
      <c r="C5526" s="19" t="s">
        <v>7584</v>
      </c>
      <c r="D5526" s="19">
        <v>377308</v>
      </c>
      <c r="E5526" s="19">
        <v>4595714</v>
      </c>
      <c r="F5526" s="19">
        <v>16</v>
      </c>
      <c r="G5526" s="36">
        <v>45632</v>
      </c>
      <c r="H5526" s="19">
        <v>0</v>
      </c>
      <c r="I5526" s="19">
        <v>0</v>
      </c>
      <c r="J5526" s="19">
        <v>1938</v>
      </c>
      <c r="K5526" s="19" t="s">
        <v>163</v>
      </c>
      <c r="L5526" s="19">
        <v>1</v>
      </c>
      <c r="M5526" s="19">
        <v>4010427</v>
      </c>
      <c r="N5526" s="19" t="s">
        <v>215</v>
      </c>
      <c r="O5526" s="19">
        <v>112383</v>
      </c>
      <c r="P5526" s="229">
        <v>45632.449386574073</v>
      </c>
      <c r="Q5526" s="19">
        <v>112.383</v>
      </c>
      <c r="R5526" s="19" t="s">
        <v>43</v>
      </c>
      <c r="S5526" s="62" t="s">
        <v>125</v>
      </c>
    </row>
    <row r="5527" spans="1:19" x14ac:dyDescent="0.25">
      <c r="A5527" s="62" t="s">
        <v>125</v>
      </c>
      <c r="B5527" s="19">
        <v>34484671</v>
      </c>
      <c r="C5527" s="19" t="s">
        <v>7584</v>
      </c>
      <c r="D5527" s="19">
        <v>377308</v>
      </c>
      <c r="E5527" s="19">
        <v>4595714</v>
      </c>
      <c r="F5527" s="19">
        <v>17</v>
      </c>
      <c r="G5527" s="36">
        <v>45632</v>
      </c>
      <c r="H5527" s="19">
        <v>0</v>
      </c>
      <c r="I5527" s="19">
        <v>0</v>
      </c>
      <c r="J5527" s="19">
        <v>1932</v>
      </c>
      <c r="K5527" s="19" t="s">
        <v>173</v>
      </c>
      <c r="L5527" s="19">
        <v>1</v>
      </c>
      <c r="O5527" s="19">
        <v>1730</v>
      </c>
      <c r="P5527" s="229">
        <v>45632.44939814815</v>
      </c>
      <c r="Q5527" s="19">
        <v>1.73</v>
      </c>
      <c r="R5527" s="19" t="s">
        <v>43</v>
      </c>
      <c r="S5527" s="62" t="s">
        <v>125</v>
      </c>
    </row>
    <row r="5528" spans="1:19" x14ac:dyDescent="0.25">
      <c r="A5528" s="62" t="s">
        <v>125</v>
      </c>
      <c r="B5528" s="19">
        <v>34484671</v>
      </c>
      <c r="C5528" s="19" t="s">
        <v>7584</v>
      </c>
      <c r="D5528" s="19">
        <v>377308</v>
      </c>
      <c r="E5528" s="19">
        <v>4595714</v>
      </c>
      <c r="F5528" s="19">
        <v>18</v>
      </c>
      <c r="G5528" s="36">
        <v>45632</v>
      </c>
      <c r="H5528" s="19">
        <v>0</v>
      </c>
      <c r="I5528" s="19">
        <v>1</v>
      </c>
      <c r="J5528" s="19">
        <v>0</v>
      </c>
      <c r="L5528" s="19">
        <v>1</v>
      </c>
      <c r="O5528" s="19">
        <v>551567</v>
      </c>
      <c r="P5528" s="229">
        <v>45632.455787037034</v>
      </c>
      <c r="Q5528" s="19">
        <v>551.56700000000001</v>
      </c>
      <c r="R5528" s="19" t="s">
        <v>43</v>
      </c>
      <c r="S5528" s="62" t="s">
        <v>125</v>
      </c>
    </row>
    <row r="5529" spans="1:19" x14ac:dyDescent="0.25">
      <c r="A5529" s="62" t="s">
        <v>125</v>
      </c>
      <c r="B5529" s="19">
        <v>34484671</v>
      </c>
      <c r="C5529" s="19" t="s">
        <v>7584</v>
      </c>
      <c r="D5529" s="19">
        <v>377308</v>
      </c>
      <c r="E5529" s="19">
        <v>4595714</v>
      </c>
      <c r="F5529" s="19">
        <v>19</v>
      </c>
      <c r="G5529" s="36">
        <v>45632</v>
      </c>
      <c r="H5529" s="19">
        <v>0</v>
      </c>
      <c r="I5529" s="19">
        <v>0</v>
      </c>
      <c r="J5529" s="19">
        <v>1934</v>
      </c>
      <c r="K5529" s="19" t="s">
        <v>160</v>
      </c>
      <c r="L5529" s="19">
        <v>1</v>
      </c>
      <c r="O5529" s="19">
        <v>884373</v>
      </c>
      <c r="P5529" s="229">
        <v>45632.46601851852</v>
      </c>
      <c r="Q5529" s="19">
        <v>884.37300000000005</v>
      </c>
      <c r="R5529" s="19" t="s">
        <v>43</v>
      </c>
      <c r="S5529" s="62" t="s">
        <v>125</v>
      </c>
    </row>
    <row r="5530" spans="1:19" x14ac:dyDescent="0.25">
      <c r="A5530" s="62" t="s">
        <v>125</v>
      </c>
      <c r="B5530" s="19">
        <v>34484671</v>
      </c>
      <c r="C5530" s="19" t="s">
        <v>7584</v>
      </c>
      <c r="D5530" s="19">
        <v>377308</v>
      </c>
      <c r="E5530" s="19">
        <v>4595714</v>
      </c>
      <c r="F5530" s="19">
        <v>20</v>
      </c>
      <c r="G5530" s="36">
        <v>45632</v>
      </c>
      <c r="H5530" s="19">
        <v>0</v>
      </c>
      <c r="I5530" s="19">
        <v>1</v>
      </c>
      <c r="J5530" s="19">
        <v>0</v>
      </c>
      <c r="L5530" s="19">
        <v>1</v>
      </c>
      <c r="O5530" s="19">
        <v>2262567</v>
      </c>
      <c r="P5530" s="229">
        <v>45632.492210648146</v>
      </c>
      <c r="Q5530" s="19">
        <v>2262.567</v>
      </c>
      <c r="R5530" s="19" t="s">
        <v>43</v>
      </c>
      <c r="S5530" s="62" t="s">
        <v>125</v>
      </c>
    </row>
    <row r="5531" spans="1:19" x14ac:dyDescent="0.25">
      <c r="A5531" s="62" t="s">
        <v>125</v>
      </c>
      <c r="B5531" s="19">
        <v>34484671</v>
      </c>
      <c r="C5531" s="19" t="s">
        <v>7584</v>
      </c>
      <c r="D5531" s="19">
        <v>377308</v>
      </c>
      <c r="E5531" s="19">
        <v>4595714</v>
      </c>
      <c r="F5531" s="19">
        <v>21</v>
      </c>
      <c r="G5531" s="36">
        <v>45632</v>
      </c>
      <c r="H5531" s="19">
        <v>0</v>
      </c>
      <c r="I5531" s="19">
        <v>0</v>
      </c>
      <c r="J5531" s="19">
        <v>-3</v>
      </c>
      <c r="K5531" s="19" t="s">
        <v>185</v>
      </c>
      <c r="L5531" s="19">
        <v>1</v>
      </c>
      <c r="O5531" s="19">
        <v>13813</v>
      </c>
      <c r="P5531" s="229">
        <v>45632.492372685185</v>
      </c>
      <c r="Q5531" s="19">
        <v>13.813000000000001</v>
      </c>
      <c r="R5531" s="19" t="s">
        <v>43</v>
      </c>
      <c r="S5531" s="62" t="s">
        <v>125</v>
      </c>
    </row>
    <row r="5532" spans="1:19" x14ac:dyDescent="0.25">
      <c r="A5532" s="62" t="s">
        <v>125</v>
      </c>
      <c r="B5532" s="19">
        <v>34484671</v>
      </c>
      <c r="C5532" s="19" t="s">
        <v>7584</v>
      </c>
      <c r="D5532" s="19">
        <v>377308</v>
      </c>
      <c r="E5532" s="19">
        <v>4595714</v>
      </c>
      <c r="F5532" s="19">
        <v>22</v>
      </c>
      <c r="G5532" s="36">
        <v>45632</v>
      </c>
      <c r="H5532" s="19">
        <v>1</v>
      </c>
      <c r="I5532" s="19">
        <v>0</v>
      </c>
      <c r="J5532" s="19">
        <v>0</v>
      </c>
      <c r="L5532" s="19">
        <v>1</v>
      </c>
      <c r="M5532" s="19">
        <v>4010427</v>
      </c>
      <c r="N5532" s="19" t="s">
        <v>215</v>
      </c>
      <c r="O5532" s="19">
        <v>175870</v>
      </c>
      <c r="P5532" s="229">
        <v>45632.494398148148</v>
      </c>
      <c r="Q5532" s="19">
        <v>175.87</v>
      </c>
      <c r="R5532" s="19" t="s">
        <v>43</v>
      </c>
      <c r="S5532" s="62" t="s">
        <v>125</v>
      </c>
    </row>
    <row r="5533" spans="1:19" x14ac:dyDescent="0.25">
      <c r="A5533" s="62" t="s">
        <v>125</v>
      </c>
      <c r="B5533" s="19">
        <v>34484671</v>
      </c>
      <c r="C5533" s="19" t="s">
        <v>7584</v>
      </c>
      <c r="D5533" s="19">
        <v>377308</v>
      </c>
      <c r="E5533" s="19">
        <v>4595714</v>
      </c>
      <c r="F5533" s="19">
        <v>23</v>
      </c>
      <c r="G5533" s="36">
        <v>45632</v>
      </c>
      <c r="H5533" s="19">
        <v>0</v>
      </c>
      <c r="I5533" s="19">
        <v>0</v>
      </c>
      <c r="J5533" s="19">
        <v>1938</v>
      </c>
      <c r="K5533" s="19" t="s">
        <v>163</v>
      </c>
      <c r="L5533" s="19">
        <v>1</v>
      </c>
      <c r="M5533" s="19">
        <v>4010427</v>
      </c>
      <c r="N5533" s="19" t="s">
        <v>215</v>
      </c>
      <c r="O5533" s="19">
        <v>69554</v>
      </c>
      <c r="P5533" s="229">
        <v>45632.495208333334</v>
      </c>
      <c r="Q5533" s="19">
        <v>69.554000000000002</v>
      </c>
      <c r="R5533" s="19" t="s">
        <v>43</v>
      </c>
      <c r="S5533" s="62" t="s">
        <v>125</v>
      </c>
    </row>
    <row r="5534" spans="1:19" x14ac:dyDescent="0.25">
      <c r="A5534" s="62" t="s">
        <v>125</v>
      </c>
      <c r="B5534" s="19">
        <v>34484671</v>
      </c>
      <c r="C5534" s="19" t="s">
        <v>7584</v>
      </c>
      <c r="D5534" s="19">
        <v>377308</v>
      </c>
      <c r="E5534" s="19">
        <v>4595714</v>
      </c>
      <c r="F5534" s="19">
        <v>24</v>
      </c>
      <c r="G5534" s="36">
        <v>45632</v>
      </c>
      <c r="H5534" s="19">
        <v>0</v>
      </c>
      <c r="I5534" s="19">
        <v>0</v>
      </c>
      <c r="J5534" s="19">
        <v>1932</v>
      </c>
      <c r="K5534" s="19" t="s">
        <v>173</v>
      </c>
      <c r="L5534" s="19">
        <v>1</v>
      </c>
      <c r="O5534" s="19">
        <v>126436</v>
      </c>
      <c r="P5534" s="229">
        <v>45632.496666666666</v>
      </c>
      <c r="Q5534" s="19">
        <v>126.43600000000001</v>
      </c>
      <c r="R5534" s="19" t="s">
        <v>43</v>
      </c>
      <c r="S5534" s="62" t="s">
        <v>125</v>
      </c>
    </row>
    <row r="5535" spans="1:19" x14ac:dyDescent="0.25">
      <c r="A5535" s="62" t="s">
        <v>125</v>
      </c>
      <c r="B5535" s="19">
        <v>34484671</v>
      </c>
      <c r="C5535" s="19" t="s">
        <v>7584</v>
      </c>
      <c r="D5535" s="19">
        <v>377308</v>
      </c>
      <c r="E5535" s="19">
        <v>4595714</v>
      </c>
      <c r="F5535" s="19">
        <v>25</v>
      </c>
      <c r="G5535" s="36">
        <v>45632</v>
      </c>
      <c r="H5535" s="19">
        <v>0</v>
      </c>
      <c r="I5535" s="19">
        <v>1</v>
      </c>
      <c r="J5535" s="19">
        <v>0</v>
      </c>
      <c r="L5535" s="19">
        <v>1</v>
      </c>
      <c r="O5535" s="19">
        <v>1360904</v>
      </c>
      <c r="P5535" s="229">
        <v>45632.512418981481</v>
      </c>
      <c r="Q5535" s="19">
        <v>1360.904</v>
      </c>
      <c r="R5535" s="19" t="s">
        <v>43</v>
      </c>
      <c r="S5535" s="62" t="s">
        <v>125</v>
      </c>
    </row>
    <row r="5536" spans="1:19" x14ac:dyDescent="0.25">
      <c r="A5536" s="62" t="s">
        <v>125</v>
      </c>
      <c r="B5536" s="19">
        <v>34484671</v>
      </c>
      <c r="C5536" s="19" t="s">
        <v>7584</v>
      </c>
      <c r="D5536" s="19">
        <v>377308</v>
      </c>
      <c r="E5536" s="19">
        <v>4595714</v>
      </c>
      <c r="F5536" s="19">
        <v>26</v>
      </c>
      <c r="G5536" s="36">
        <v>45632</v>
      </c>
      <c r="H5536" s="19">
        <v>1</v>
      </c>
      <c r="I5536" s="19">
        <v>0</v>
      </c>
      <c r="J5536" s="19">
        <v>0</v>
      </c>
      <c r="L5536" s="19">
        <v>1</v>
      </c>
      <c r="M5536" s="19">
        <v>431941</v>
      </c>
      <c r="N5536" s="19" t="s">
        <v>214</v>
      </c>
      <c r="O5536" s="19">
        <v>641036</v>
      </c>
      <c r="P5536" s="229">
        <v>45632.519837962966</v>
      </c>
      <c r="Q5536" s="19">
        <v>641.03599999999994</v>
      </c>
      <c r="R5536" s="19" t="s">
        <v>43</v>
      </c>
      <c r="S5536" s="62" t="s">
        <v>125</v>
      </c>
    </row>
    <row r="5537" spans="1:19" x14ac:dyDescent="0.25">
      <c r="A5537" s="62" t="s">
        <v>125</v>
      </c>
      <c r="B5537" s="19">
        <v>34484671</v>
      </c>
      <c r="C5537" s="19" t="s">
        <v>7584</v>
      </c>
      <c r="D5537" s="19">
        <v>377308</v>
      </c>
      <c r="E5537" s="19">
        <v>4595714</v>
      </c>
      <c r="F5537" s="19">
        <v>27</v>
      </c>
      <c r="G5537" s="36">
        <v>45632</v>
      </c>
      <c r="H5537" s="19">
        <v>0</v>
      </c>
      <c r="I5537" s="19">
        <v>0</v>
      </c>
      <c r="J5537" s="19">
        <v>1938</v>
      </c>
      <c r="K5537" s="19" t="s">
        <v>163</v>
      </c>
      <c r="L5537" s="19">
        <v>1</v>
      </c>
      <c r="M5537" s="19">
        <v>431941</v>
      </c>
      <c r="N5537" s="19" t="s">
        <v>214</v>
      </c>
      <c r="O5537" s="19">
        <v>14177</v>
      </c>
      <c r="P5537" s="229">
        <v>45632.520011574074</v>
      </c>
      <c r="Q5537" s="19">
        <v>14.177</v>
      </c>
      <c r="R5537" s="19" t="s">
        <v>43</v>
      </c>
      <c r="S5537" s="62" t="s">
        <v>125</v>
      </c>
    </row>
    <row r="5538" spans="1:19" x14ac:dyDescent="0.25">
      <c r="A5538" s="62" t="s">
        <v>125</v>
      </c>
      <c r="B5538" s="19">
        <v>34484671</v>
      </c>
      <c r="C5538" s="19" t="s">
        <v>7584</v>
      </c>
      <c r="D5538" s="19">
        <v>377308</v>
      </c>
      <c r="E5538" s="19">
        <v>4595714</v>
      </c>
      <c r="F5538" s="19">
        <v>28</v>
      </c>
      <c r="G5538" s="36">
        <v>45632</v>
      </c>
      <c r="H5538" s="19">
        <v>0</v>
      </c>
      <c r="I5538" s="19">
        <v>0</v>
      </c>
      <c r="J5538" s="19">
        <v>1932</v>
      </c>
      <c r="K5538" s="19" t="s">
        <v>173</v>
      </c>
      <c r="L5538" s="19">
        <v>1</v>
      </c>
      <c r="O5538" s="19">
        <v>111593</v>
      </c>
      <c r="P5538" s="229">
        <v>45632.521296296298</v>
      </c>
      <c r="Q5538" s="19">
        <v>111.593</v>
      </c>
      <c r="R5538" s="19" t="s">
        <v>43</v>
      </c>
      <c r="S5538" s="62" t="s">
        <v>125</v>
      </c>
    </row>
    <row r="5539" spans="1:19" x14ac:dyDescent="0.25">
      <c r="A5539" s="62" t="s">
        <v>125</v>
      </c>
      <c r="B5539" s="19">
        <v>34484671</v>
      </c>
      <c r="C5539" s="19" t="s">
        <v>7584</v>
      </c>
      <c r="D5539" s="19">
        <v>377308</v>
      </c>
      <c r="E5539" s="19">
        <v>4595714</v>
      </c>
      <c r="F5539" s="19">
        <v>29</v>
      </c>
      <c r="G5539" s="36">
        <v>45632</v>
      </c>
      <c r="H5539" s="19">
        <v>0</v>
      </c>
      <c r="I5539" s="19">
        <v>1</v>
      </c>
      <c r="J5539" s="19">
        <v>0</v>
      </c>
      <c r="L5539" s="19">
        <v>1</v>
      </c>
      <c r="O5539" s="19">
        <v>60714</v>
      </c>
      <c r="P5539" s="229">
        <v>45632.522002314814</v>
      </c>
      <c r="Q5539" s="19">
        <v>60.713999999999999</v>
      </c>
      <c r="R5539" s="19" t="s">
        <v>43</v>
      </c>
      <c r="S5539" s="62" t="s">
        <v>125</v>
      </c>
    </row>
    <row r="5540" spans="1:19" x14ac:dyDescent="0.25">
      <c r="A5540" s="62" t="s">
        <v>125</v>
      </c>
      <c r="B5540" s="19">
        <v>34484671</v>
      </c>
      <c r="C5540" s="19" t="s">
        <v>7584</v>
      </c>
      <c r="D5540" s="19">
        <v>377308</v>
      </c>
      <c r="E5540" s="19">
        <v>4595714</v>
      </c>
      <c r="F5540" s="19">
        <v>30</v>
      </c>
      <c r="G5540" s="36">
        <v>45632</v>
      </c>
      <c r="H5540" s="19">
        <v>0</v>
      </c>
      <c r="I5540" s="19">
        <v>0</v>
      </c>
      <c r="J5540" s="19">
        <v>1933</v>
      </c>
      <c r="K5540" s="19" t="s">
        <v>167</v>
      </c>
      <c r="L5540" s="19">
        <v>1</v>
      </c>
      <c r="O5540" s="19">
        <v>3623576</v>
      </c>
      <c r="P5540" s="229">
        <v>45632.563935185186</v>
      </c>
      <c r="Q5540" s="19">
        <v>3623.576</v>
      </c>
      <c r="R5540" s="19" t="s">
        <v>43</v>
      </c>
      <c r="S5540" s="62" t="s">
        <v>125</v>
      </c>
    </row>
    <row r="5541" spans="1:19" x14ac:dyDescent="0.25">
      <c r="A5541" s="62" t="s">
        <v>125</v>
      </c>
      <c r="B5541" s="19">
        <v>34484671</v>
      </c>
      <c r="C5541" s="19" t="s">
        <v>7584</v>
      </c>
      <c r="D5541" s="19">
        <v>377308</v>
      </c>
      <c r="E5541" s="19">
        <v>4595714</v>
      </c>
      <c r="F5541" s="19">
        <v>31</v>
      </c>
      <c r="G5541" s="36">
        <v>45632</v>
      </c>
      <c r="H5541" s="19">
        <v>0</v>
      </c>
      <c r="I5541" s="19">
        <v>1</v>
      </c>
      <c r="J5541" s="19">
        <v>0</v>
      </c>
      <c r="L5541" s="19">
        <v>1</v>
      </c>
      <c r="O5541" s="19">
        <v>512110</v>
      </c>
      <c r="P5541" s="229">
        <v>45632.569872685184</v>
      </c>
      <c r="Q5541" s="19">
        <v>512.11</v>
      </c>
      <c r="R5541" s="19" t="s">
        <v>43</v>
      </c>
      <c r="S5541" s="62" t="s">
        <v>125</v>
      </c>
    </row>
    <row r="5542" spans="1:19" x14ac:dyDescent="0.25">
      <c r="A5542" s="62" t="s">
        <v>125</v>
      </c>
      <c r="B5542" s="19">
        <v>34484671</v>
      </c>
      <c r="C5542" s="19" t="s">
        <v>7584</v>
      </c>
      <c r="D5542" s="19">
        <v>377308</v>
      </c>
      <c r="E5542" s="19">
        <v>4595714</v>
      </c>
      <c r="F5542" s="19">
        <v>32</v>
      </c>
      <c r="G5542" s="36">
        <v>45632</v>
      </c>
      <c r="H5542" s="19">
        <v>0</v>
      </c>
      <c r="I5542" s="19">
        <v>0</v>
      </c>
      <c r="J5542" s="19">
        <v>-3</v>
      </c>
      <c r="K5542" s="19" t="s">
        <v>185</v>
      </c>
      <c r="L5542" s="19">
        <v>1</v>
      </c>
      <c r="O5542" s="19">
        <v>11437</v>
      </c>
      <c r="P5542" s="229">
        <v>45632.57</v>
      </c>
      <c r="Q5542" s="19">
        <v>11.436999999999999</v>
      </c>
      <c r="R5542" s="19" t="s">
        <v>43</v>
      </c>
      <c r="S5542" s="62" t="s">
        <v>125</v>
      </c>
    </row>
    <row r="5543" spans="1:19" x14ac:dyDescent="0.25">
      <c r="A5543" s="62" t="s">
        <v>125</v>
      </c>
      <c r="B5543" s="19">
        <v>34484671</v>
      </c>
      <c r="C5543" s="19" t="s">
        <v>7584</v>
      </c>
      <c r="D5543" s="19">
        <v>377308</v>
      </c>
      <c r="E5543" s="19">
        <v>4595714</v>
      </c>
      <c r="F5543" s="19">
        <v>33</v>
      </c>
      <c r="G5543" s="36">
        <v>45632</v>
      </c>
      <c r="H5543" s="19">
        <v>1</v>
      </c>
      <c r="I5543" s="19">
        <v>0</v>
      </c>
      <c r="J5543" s="19">
        <v>0</v>
      </c>
      <c r="L5543" s="19">
        <v>1</v>
      </c>
      <c r="M5543" s="19">
        <v>4010427</v>
      </c>
      <c r="N5543" s="19" t="s">
        <v>215</v>
      </c>
      <c r="O5543" s="19">
        <v>136827</v>
      </c>
      <c r="P5543" s="229">
        <v>45632.571585648147</v>
      </c>
      <c r="Q5543" s="19">
        <v>136.827</v>
      </c>
      <c r="R5543" s="19" t="s">
        <v>43</v>
      </c>
      <c r="S5543" s="62" t="s">
        <v>125</v>
      </c>
    </row>
    <row r="5544" spans="1:19" x14ac:dyDescent="0.25">
      <c r="A5544" s="62" t="s">
        <v>125</v>
      </c>
      <c r="B5544" s="19">
        <v>34484671</v>
      </c>
      <c r="C5544" s="19" t="s">
        <v>7584</v>
      </c>
      <c r="D5544" s="19">
        <v>377308</v>
      </c>
      <c r="E5544" s="19">
        <v>4595714</v>
      </c>
      <c r="F5544" s="19">
        <v>34</v>
      </c>
      <c r="G5544" s="36">
        <v>45632</v>
      </c>
      <c r="H5544" s="19">
        <v>0</v>
      </c>
      <c r="I5544" s="19">
        <v>0</v>
      </c>
      <c r="J5544" s="19">
        <v>1938</v>
      </c>
      <c r="K5544" s="19" t="s">
        <v>163</v>
      </c>
      <c r="L5544" s="19">
        <v>1</v>
      </c>
      <c r="M5544" s="19">
        <v>4010427</v>
      </c>
      <c r="N5544" s="19" t="s">
        <v>215</v>
      </c>
      <c r="O5544" s="19">
        <v>66726</v>
      </c>
      <c r="P5544" s="229">
        <v>45632.57236111111</v>
      </c>
      <c r="Q5544" s="19">
        <v>66.725999999999999</v>
      </c>
      <c r="R5544" s="19" t="s">
        <v>43</v>
      </c>
      <c r="S5544" s="62" t="s">
        <v>125</v>
      </c>
    </row>
    <row r="5545" spans="1:19" x14ac:dyDescent="0.25">
      <c r="A5545" s="62" t="s">
        <v>125</v>
      </c>
      <c r="B5545" s="19">
        <v>34484671</v>
      </c>
      <c r="C5545" s="19" t="s">
        <v>7584</v>
      </c>
      <c r="D5545" s="19">
        <v>377308</v>
      </c>
      <c r="E5545" s="19">
        <v>4595714</v>
      </c>
      <c r="F5545" s="19">
        <v>35</v>
      </c>
      <c r="G5545" s="36">
        <v>45632</v>
      </c>
      <c r="H5545" s="19">
        <v>0</v>
      </c>
      <c r="I5545" s="19">
        <v>0</v>
      </c>
      <c r="J5545" s="19">
        <v>1932</v>
      </c>
      <c r="K5545" s="19" t="s">
        <v>173</v>
      </c>
      <c r="L5545" s="19">
        <v>1</v>
      </c>
      <c r="O5545" s="19">
        <v>27400</v>
      </c>
      <c r="P5545" s="229">
        <v>45632.57267361111</v>
      </c>
      <c r="Q5545" s="19">
        <v>27.4</v>
      </c>
      <c r="R5545" s="19" t="s">
        <v>43</v>
      </c>
      <c r="S5545" s="62" t="s">
        <v>125</v>
      </c>
    </row>
    <row r="5546" spans="1:19" x14ac:dyDescent="0.25">
      <c r="A5546" s="62" t="s">
        <v>125</v>
      </c>
      <c r="B5546" s="19">
        <v>34484671</v>
      </c>
      <c r="C5546" s="19" t="s">
        <v>7584</v>
      </c>
      <c r="D5546" s="19">
        <v>377308</v>
      </c>
      <c r="E5546" s="19">
        <v>4595714</v>
      </c>
      <c r="F5546" s="19">
        <v>36</v>
      </c>
      <c r="G5546" s="36">
        <v>45632</v>
      </c>
      <c r="H5546" s="19">
        <v>0</v>
      </c>
      <c r="I5546" s="19">
        <v>0</v>
      </c>
      <c r="J5546" s="19">
        <v>-4</v>
      </c>
      <c r="K5546" s="19" t="s">
        <v>186</v>
      </c>
      <c r="L5546" s="19">
        <v>1</v>
      </c>
      <c r="O5546" s="19">
        <v>7227</v>
      </c>
      <c r="P5546" s="229">
        <v>45632.572754629633</v>
      </c>
      <c r="Q5546" s="19">
        <v>7.2270000000000003</v>
      </c>
      <c r="R5546" s="19" t="s">
        <v>43</v>
      </c>
      <c r="S5546" s="62" t="s">
        <v>125</v>
      </c>
    </row>
    <row r="5547" spans="1:19" x14ac:dyDescent="0.25">
      <c r="A5547" s="62" t="s">
        <v>125</v>
      </c>
      <c r="B5547" s="19">
        <v>34484671</v>
      </c>
      <c r="C5547" s="19" t="s">
        <v>7584</v>
      </c>
      <c r="D5547" s="19">
        <v>377308</v>
      </c>
      <c r="E5547" s="19">
        <v>4595714</v>
      </c>
      <c r="F5547" s="19">
        <v>37</v>
      </c>
      <c r="G5547" s="36">
        <v>45632</v>
      </c>
      <c r="H5547" s="19">
        <v>2</v>
      </c>
      <c r="I5547" s="19">
        <v>0</v>
      </c>
      <c r="J5547" s="19">
        <v>0</v>
      </c>
      <c r="L5547" s="19">
        <v>1</v>
      </c>
      <c r="M5547" s="19">
        <v>426471</v>
      </c>
      <c r="N5547" s="19" t="s">
        <v>217</v>
      </c>
      <c r="O5547" s="19">
        <v>42297</v>
      </c>
      <c r="P5547" s="229">
        <v>45632.573240740741</v>
      </c>
      <c r="Q5547" s="19">
        <v>42.296999999999997</v>
      </c>
      <c r="R5547" s="19" t="s">
        <v>43</v>
      </c>
      <c r="S5547" s="62" t="s">
        <v>125</v>
      </c>
    </row>
    <row r="5548" spans="1:19" x14ac:dyDescent="0.25">
      <c r="A5548" s="62" t="s">
        <v>125</v>
      </c>
      <c r="B5548" s="19">
        <v>34484671</v>
      </c>
      <c r="C5548" s="19" t="s">
        <v>7584</v>
      </c>
      <c r="D5548" s="19">
        <v>377308</v>
      </c>
      <c r="E5548" s="19">
        <v>4595714</v>
      </c>
      <c r="F5548" s="19">
        <v>38</v>
      </c>
      <c r="G5548" s="36">
        <v>45632</v>
      </c>
      <c r="H5548" s="19">
        <v>0</v>
      </c>
      <c r="I5548" s="19">
        <v>0</v>
      </c>
      <c r="J5548" s="19">
        <v>1938</v>
      </c>
      <c r="K5548" s="19" t="s">
        <v>163</v>
      </c>
      <c r="L5548" s="19">
        <v>1</v>
      </c>
      <c r="M5548" s="19">
        <v>426471</v>
      </c>
      <c r="N5548" s="19" t="s">
        <v>217</v>
      </c>
      <c r="O5548" s="19">
        <v>26976</v>
      </c>
      <c r="P5548" s="229">
        <v>45632.573553240742</v>
      </c>
      <c r="Q5548" s="19">
        <v>26.975999999999999</v>
      </c>
      <c r="R5548" s="19" t="s">
        <v>43</v>
      </c>
      <c r="S5548" s="62" t="s">
        <v>125</v>
      </c>
    </row>
    <row r="5549" spans="1:19" x14ac:dyDescent="0.25">
      <c r="A5549" s="62" t="s">
        <v>125</v>
      </c>
      <c r="B5549" s="19">
        <v>34484671</v>
      </c>
      <c r="C5549" s="19" t="s">
        <v>7584</v>
      </c>
      <c r="D5549" s="19">
        <v>377308</v>
      </c>
      <c r="E5549" s="19">
        <v>4595714</v>
      </c>
      <c r="F5549" s="19">
        <v>39</v>
      </c>
      <c r="G5549" s="36">
        <v>45632</v>
      </c>
      <c r="H5549" s="19">
        <v>0</v>
      </c>
      <c r="I5549" s="19">
        <v>1</v>
      </c>
      <c r="J5549" s="19">
        <v>0</v>
      </c>
      <c r="L5549" s="19">
        <v>1</v>
      </c>
      <c r="O5549" s="19">
        <v>1382260</v>
      </c>
      <c r="P5549" s="229">
        <v>45632.589560185188</v>
      </c>
      <c r="Q5549" s="19">
        <v>1382.26</v>
      </c>
      <c r="R5549" s="19" t="s">
        <v>43</v>
      </c>
      <c r="S5549" s="62" t="s">
        <v>125</v>
      </c>
    </row>
    <row r="5550" spans="1:19" x14ac:dyDescent="0.25">
      <c r="A5550" s="62" t="s">
        <v>125</v>
      </c>
      <c r="B5550" s="19">
        <v>34484671</v>
      </c>
      <c r="C5550" s="19" t="s">
        <v>7584</v>
      </c>
      <c r="D5550" s="19">
        <v>377308</v>
      </c>
      <c r="E5550" s="19">
        <v>4595714</v>
      </c>
      <c r="F5550" s="19">
        <v>40</v>
      </c>
      <c r="G5550" s="36">
        <v>45632</v>
      </c>
      <c r="H5550" s="19">
        <v>0</v>
      </c>
      <c r="I5550" s="19">
        <v>0</v>
      </c>
      <c r="J5550" s="19">
        <v>-3</v>
      </c>
      <c r="K5550" s="19" t="s">
        <v>185</v>
      </c>
      <c r="L5550" s="19">
        <v>1</v>
      </c>
      <c r="O5550" s="19">
        <v>10440</v>
      </c>
      <c r="P5550" s="229">
        <v>45632.589675925927</v>
      </c>
      <c r="Q5550" s="19">
        <v>10.44</v>
      </c>
      <c r="R5550" s="19" t="s">
        <v>43</v>
      </c>
      <c r="S5550" s="62" t="s">
        <v>125</v>
      </c>
    </row>
    <row r="5551" spans="1:19" x14ac:dyDescent="0.25">
      <c r="A5551" s="62" t="s">
        <v>125</v>
      </c>
      <c r="B5551" s="19">
        <v>34484671</v>
      </c>
      <c r="C5551" s="19" t="s">
        <v>7584</v>
      </c>
      <c r="D5551" s="19">
        <v>377308</v>
      </c>
      <c r="E5551" s="19">
        <v>4595714</v>
      </c>
      <c r="F5551" s="19">
        <v>41</v>
      </c>
      <c r="G5551" s="36">
        <v>45632</v>
      </c>
      <c r="H5551" s="19">
        <v>1</v>
      </c>
      <c r="I5551" s="19">
        <v>0</v>
      </c>
      <c r="J5551" s="19">
        <v>0</v>
      </c>
      <c r="L5551" s="19">
        <v>1</v>
      </c>
      <c r="M5551" s="19">
        <v>4010427</v>
      </c>
      <c r="N5551" s="19" t="s">
        <v>215</v>
      </c>
      <c r="O5551" s="19">
        <v>155007</v>
      </c>
      <c r="P5551" s="229">
        <v>45632.591469907406</v>
      </c>
      <c r="Q5551" s="19">
        <v>155.00700000000001</v>
      </c>
      <c r="R5551" s="19" t="s">
        <v>43</v>
      </c>
      <c r="S5551" s="62" t="s">
        <v>125</v>
      </c>
    </row>
    <row r="5552" spans="1:19" x14ac:dyDescent="0.25">
      <c r="A5552" s="62" t="s">
        <v>125</v>
      </c>
      <c r="B5552" s="19">
        <v>34484671</v>
      </c>
      <c r="C5552" s="19" t="s">
        <v>7584</v>
      </c>
      <c r="D5552" s="19">
        <v>377308</v>
      </c>
      <c r="E5552" s="19">
        <v>4595714</v>
      </c>
      <c r="F5552" s="19">
        <v>42</v>
      </c>
      <c r="G5552" s="36">
        <v>45632</v>
      </c>
      <c r="H5552" s="19">
        <v>0</v>
      </c>
      <c r="I5552" s="19">
        <v>0</v>
      </c>
      <c r="J5552" s="19">
        <v>1938</v>
      </c>
      <c r="K5552" s="19" t="s">
        <v>163</v>
      </c>
      <c r="L5552" s="19">
        <v>1</v>
      </c>
      <c r="M5552" s="19">
        <v>4010427</v>
      </c>
      <c r="N5552" s="19" t="s">
        <v>215</v>
      </c>
      <c r="O5552" s="19">
        <v>7270</v>
      </c>
      <c r="P5552" s="229">
        <v>45632.591550925928</v>
      </c>
      <c r="Q5552" s="19">
        <v>7.27</v>
      </c>
      <c r="R5552" s="19" t="s">
        <v>43</v>
      </c>
      <c r="S5552" s="62" t="s">
        <v>125</v>
      </c>
    </row>
    <row r="5553" spans="1:19" x14ac:dyDescent="0.25">
      <c r="A5553" s="62" t="s">
        <v>125</v>
      </c>
      <c r="B5553" s="19">
        <v>34484671</v>
      </c>
      <c r="C5553" s="19" t="s">
        <v>7584</v>
      </c>
      <c r="D5553" s="19">
        <v>377308</v>
      </c>
      <c r="E5553" s="19">
        <v>4595714</v>
      </c>
      <c r="F5553" s="19">
        <v>43</v>
      </c>
      <c r="G5553" s="36">
        <v>45632</v>
      </c>
      <c r="H5553" s="19">
        <v>0</v>
      </c>
      <c r="I5553" s="19">
        <v>0</v>
      </c>
      <c r="J5553" s="19">
        <v>1932</v>
      </c>
      <c r="K5553" s="19" t="s">
        <v>173</v>
      </c>
      <c r="L5553" s="19">
        <v>1</v>
      </c>
      <c r="O5553" s="19">
        <v>188313</v>
      </c>
      <c r="P5553" s="229">
        <v>45632.593738425923</v>
      </c>
      <c r="Q5553" s="19">
        <v>188.31299999999999</v>
      </c>
      <c r="R5553" s="19" t="s">
        <v>43</v>
      </c>
      <c r="S5553" s="62" t="s">
        <v>125</v>
      </c>
    </row>
    <row r="5554" spans="1:19" x14ac:dyDescent="0.25">
      <c r="A5554" s="62" t="s">
        <v>125</v>
      </c>
      <c r="B5554" s="19">
        <v>34484671</v>
      </c>
      <c r="C5554" s="19" t="s">
        <v>7584</v>
      </c>
      <c r="D5554" s="19">
        <v>377308</v>
      </c>
      <c r="E5554" s="19">
        <v>4595714</v>
      </c>
      <c r="F5554" s="19">
        <v>44</v>
      </c>
      <c r="G5554" s="36">
        <v>45632</v>
      </c>
      <c r="H5554" s="19">
        <v>0</v>
      </c>
      <c r="I5554" s="19">
        <v>1</v>
      </c>
      <c r="J5554" s="19">
        <v>0</v>
      </c>
      <c r="L5554" s="19">
        <v>1</v>
      </c>
      <c r="O5554" s="19">
        <v>1358320</v>
      </c>
      <c r="P5554" s="229">
        <v>45632.609456018516</v>
      </c>
      <c r="Q5554" s="19">
        <v>1358.32</v>
      </c>
      <c r="R5554" s="19" t="s">
        <v>43</v>
      </c>
      <c r="S5554" s="62" t="s">
        <v>125</v>
      </c>
    </row>
    <row r="5555" spans="1:19" x14ac:dyDescent="0.25">
      <c r="A5555" s="62" t="s">
        <v>125</v>
      </c>
      <c r="B5555" s="19">
        <v>34484671</v>
      </c>
      <c r="C5555" s="19" t="s">
        <v>7584</v>
      </c>
      <c r="D5555" s="19">
        <v>377308</v>
      </c>
      <c r="E5555" s="19">
        <v>4595714</v>
      </c>
      <c r="F5555" s="19">
        <v>45</v>
      </c>
      <c r="G5555" s="36">
        <v>45632</v>
      </c>
      <c r="H5555" s="19">
        <v>1</v>
      </c>
      <c r="I5555" s="19">
        <v>0</v>
      </c>
      <c r="J5555" s="19">
        <v>0</v>
      </c>
      <c r="L5555" s="19">
        <v>1</v>
      </c>
      <c r="M5555" s="19">
        <v>431941</v>
      </c>
      <c r="N5555" s="19" t="s">
        <v>214</v>
      </c>
      <c r="O5555" s="19">
        <v>1371670</v>
      </c>
      <c r="P5555" s="229">
        <v>45632.625335648147</v>
      </c>
      <c r="Q5555" s="19">
        <v>1371.67</v>
      </c>
      <c r="R5555" s="19" t="s">
        <v>43</v>
      </c>
      <c r="S5555" s="62" t="s">
        <v>125</v>
      </c>
    </row>
    <row r="5556" spans="1:19" x14ac:dyDescent="0.25">
      <c r="A5556" s="62" t="s">
        <v>125</v>
      </c>
      <c r="B5556" s="19">
        <v>34484671</v>
      </c>
      <c r="C5556" s="19" t="s">
        <v>7584</v>
      </c>
      <c r="D5556" s="19">
        <v>377308</v>
      </c>
      <c r="E5556" s="19">
        <v>4595714</v>
      </c>
      <c r="F5556" s="19">
        <v>46</v>
      </c>
      <c r="G5556" s="36">
        <v>45632</v>
      </c>
      <c r="H5556" s="19">
        <v>0</v>
      </c>
      <c r="I5556" s="19">
        <v>0</v>
      </c>
      <c r="J5556" s="19">
        <v>1938</v>
      </c>
      <c r="K5556" s="19" t="s">
        <v>163</v>
      </c>
      <c r="L5556" s="19">
        <v>1</v>
      </c>
      <c r="M5556" s="19">
        <v>431941</v>
      </c>
      <c r="N5556" s="19" t="s">
        <v>214</v>
      </c>
      <c r="O5556" s="19">
        <v>52484</v>
      </c>
      <c r="P5556" s="229">
        <v>45632.625937500001</v>
      </c>
      <c r="Q5556" s="19">
        <v>52.484000000000002</v>
      </c>
      <c r="R5556" s="19" t="s">
        <v>43</v>
      </c>
      <c r="S5556" s="62" t="s">
        <v>125</v>
      </c>
    </row>
    <row r="5557" spans="1:19" x14ac:dyDescent="0.25">
      <c r="A5557" s="62" t="s">
        <v>125</v>
      </c>
      <c r="B5557" s="19">
        <v>34484671</v>
      </c>
      <c r="C5557" s="19" t="s">
        <v>7584</v>
      </c>
      <c r="D5557" s="19">
        <v>377308</v>
      </c>
      <c r="E5557" s="19">
        <v>4595714</v>
      </c>
      <c r="F5557" s="19">
        <v>47</v>
      </c>
      <c r="G5557" s="36">
        <v>45632</v>
      </c>
      <c r="H5557" s="19">
        <v>0</v>
      </c>
      <c r="I5557" s="19">
        <v>0</v>
      </c>
      <c r="J5557" s="19">
        <v>1932</v>
      </c>
      <c r="K5557" s="19" t="s">
        <v>173</v>
      </c>
      <c r="L5557" s="19">
        <v>1</v>
      </c>
      <c r="O5557" s="19">
        <v>294886</v>
      </c>
      <c r="P5557" s="229">
        <v>45632.629351851851</v>
      </c>
      <c r="Q5557" s="19">
        <v>294.88600000000002</v>
      </c>
      <c r="R5557" s="19" t="s">
        <v>43</v>
      </c>
      <c r="S5557" s="62" t="s">
        <v>125</v>
      </c>
    </row>
    <row r="5558" spans="1:19" x14ac:dyDescent="0.25">
      <c r="A5558" s="62" t="s">
        <v>125</v>
      </c>
      <c r="B5558" s="19">
        <v>34484671</v>
      </c>
      <c r="C5558" s="19" t="s">
        <v>7584</v>
      </c>
      <c r="D5558" s="19">
        <v>377308</v>
      </c>
      <c r="E5558" s="19">
        <v>4595714</v>
      </c>
      <c r="F5558" s="19">
        <v>48</v>
      </c>
      <c r="G5558" s="36">
        <v>45632</v>
      </c>
      <c r="H5558" s="19">
        <v>0</v>
      </c>
      <c r="I5558" s="19">
        <v>1</v>
      </c>
      <c r="J5558" s="19">
        <v>0</v>
      </c>
      <c r="L5558" s="19">
        <v>1</v>
      </c>
      <c r="O5558" s="19">
        <v>2554470</v>
      </c>
      <c r="P5558" s="229">
        <v>45632.65892361111</v>
      </c>
      <c r="Q5558" s="19">
        <v>2554.4699999999998</v>
      </c>
      <c r="R5558" s="19" t="s">
        <v>43</v>
      </c>
      <c r="S5558" s="62" t="s">
        <v>125</v>
      </c>
    </row>
    <row r="5559" spans="1:19" x14ac:dyDescent="0.25">
      <c r="A5559" s="62" t="s">
        <v>125</v>
      </c>
      <c r="B5559" s="19">
        <v>34484671</v>
      </c>
      <c r="C5559" s="19" t="s">
        <v>7584</v>
      </c>
      <c r="D5559" s="19">
        <v>377308</v>
      </c>
      <c r="E5559" s="19">
        <v>4595714</v>
      </c>
      <c r="F5559" s="19">
        <v>49</v>
      </c>
      <c r="G5559" s="36">
        <v>45632</v>
      </c>
      <c r="H5559" s="19">
        <v>0</v>
      </c>
      <c r="I5559" s="19">
        <v>0</v>
      </c>
      <c r="J5559" s="19">
        <v>-3</v>
      </c>
      <c r="K5559" s="19" t="s">
        <v>185</v>
      </c>
      <c r="L5559" s="19">
        <v>1</v>
      </c>
      <c r="O5559" s="19">
        <v>10537</v>
      </c>
      <c r="P5559" s="229">
        <v>45632.659039351849</v>
      </c>
      <c r="Q5559" s="19">
        <v>10.537000000000001</v>
      </c>
      <c r="R5559" s="19" t="s">
        <v>43</v>
      </c>
      <c r="S5559" s="62" t="s">
        <v>125</v>
      </c>
    </row>
    <row r="5560" spans="1:19" x14ac:dyDescent="0.25">
      <c r="A5560" s="62" t="s">
        <v>125</v>
      </c>
      <c r="B5560" s="19">
        <v>34484671</v>
      </c>
      <c r="C5560" s="19" t="s">
        <v>7584</v>
      </c>
      <c r="D5560" s="19">
        <v>377308</v>
      </c>
      <c r="E5560" s="19">
        <v>4595714</v>
      </c>
      <c r="F5560" s="19">
        <v>50</v>
      </c>
      <c r="G5560" s="36">
        <v>45632</v>
      </c>
      <c r="H5560" s="19">
        <v>1</v>
      </c>
      <c r="I5560" s="19">
        <v>0</v>
      </c>
      <c r="J5560" s="19">
        <v>0</v>
      </c>
      <c r="L5560" s="19">
        <v>1</v>
      </c>
      <c r="M5560" s="19">
        <v>4010427</v>
      </c>
      <c r="N5560" s="19" t="s">
        <v>215</v>
      </c>
      <c r="O5560" s="19">
        <v>856797</v>
      </c>
      <c r="P5560" s="229">
        <v>45632.668958333335</v>
      </c>
      <c r="Q5560" s="19">
        <v>856.79700000000003</v>
      </c>
      <c r="R5560" s="19" t="s">
        <v>43</v>
      </c>
      <c r="S5560" s="62" t="s">
        <v>125</v>
      </c>
    </row>
    <row r="5561" spans="1:19" x14ac:dyDescent="0.25">
      <c r="A5561" s="62" t="s">
        <v>125</v>
      </c>
      <c r="B5561" s="19">
        <v>34484671</v>
      </c>
      <c r="C5561" s="19" t="s">
        <v>7584</v>
      </c>
      <c r="D5561" s="19">
        <v>377308</v>
      </c>
      <c r="E5561" s="19">
        <v>4595714</v>
      </c>
      <c r="F5561" s="19">
        <v>51</v>
      </c>
      <c r="G5561" s="36">
        <v>45632</v>
      </c>
      <c r="H5561" s="19">
        <v>0</v>
      </c>
      <c r="I5561" s="19">
        <v>0</v>
      </c>
      <c r="J5561" s="19">
        <v>1938</v>
      </c>
      <c r="K5561" s="19" t="s">
        <v>163</v>
      </c>
      <c r="L5561" s="19">
        <v>1</v>
      </c>
      <c r="M5561" s="19">
        <v>4010427</v>
      </c>
      <c r="N5561" s="19" t="s">
        <v>215</v>
      </c>
      <c r="O5561" s="19">
        <v>255000</v>
      </c>
      <c r="P5561" s="229">
        <v>45632.671909722223</v>
      </c>
      <c r="Q5561" s="19">
        <v>255</v>
      </c>
      <c r="R5561" s="19" t="s">
        <v>43</v>
      </c>
      <c r="S5561" s="62" t="s">
        <v>125</v>
      </c>
    </row>
    <row r="5562" spans="1:19" x14ac:dyDescent="0.25">
      <c r="A5562" s="62" t="s">
        <v>125</v>
      </c>
      <c r="B5562" s="19">
        <v>34484671</v>
      </c>
      <c r="C5562" s="19" t="s">
        <v>7584</v>
      </c>
      <c r="D5562" s="19">
        <v>377308</v>
      </c>
      <c r="E5562" s="19">
        <v>4595714</v>
      </c>
      <c r="F5562" s="19">
        <v>52</v>
      </c>
      <c r="G5562" s="36">
        <v>45632</v>
      </c>
      <c r="H5562" s="19">
        <v>0</v>
      </c>
      <c r="I5562" s="19">
        <v>0</v>
      </c>
      <c r="J5562" s="19">
        <v>1932</v>
      </c>
      <c r="K5562" s="19" t="s">
        <v>173</v>
      </c>
      <c r="L5562" s="19">
        <v>1</v>
      </c>
      <c r="O5562" s="19">
        <v>259586</v>
      </c>
      <c r="P5562" s="229">
        <v>45632.674907407411</v>
      </c>
      <c r="Q5562" s="19">
        <v>259.58600000000001</v>
      </c>
      <c r="R5562" s="19" t="s">
        <v>43</v>
      </c>
      <c r="S5562" s="62" t="s">
        <v>125</v>
      </c>
    </row>
    <row r="5563" spans="1:19" x14ac:dyDescent="0.25">
      <c r="A5563" s="62" t="s">
        <v>125</v>
      </c>
      <c r="B5563" s="19">
        <v>34484671</v>
      </c>
      <c r="C5563" s="19" t="s">
        <v>7584</v>
      </c>
      <c r="D5563" s="19">
        <v>377308</v>
      </c>
      <c r="E5563" s="19">
        <v>4595714</v>
      </c>
      <c r="F5563" s="19">
        <v>53</v>
      </c>
      <c r="G5563" s="36">
        <v>45632</v>
      </c>
      <c r="H5563" s="19">
        <v>0</v>
      </c>
      <c r="I5563" s="19">
        <v>1</v>
      </c>
      <c r="J5563" s="19">
        <v>0</v>
      </c>
      <c r="L5563" s="19">
        <v>1</v>
      </c>
      <c r="O5563" s="19">
        <v>51267</v>
      </c>
      <c r="P5563" s="229">
        <v>45632.675509259258</v>
      </c>
      <c r="Q5563" s="19">
        <v>51.267000000000003</v>
      </c>
      <c r="R5563" s="19" t="s">
        <v>43</v>
      </c>
      <c r="S5563" s="62" t="s">
        <v>125</v>
      </c>
    </row>
    <row r="5564" spans="1:19" x14ac:dyDescent="0.25">
      <c r="A5564" s="62" t="s">
        <v>125</v>
      </c>
      <c r="B5564" s="19">
        <v>34484671</v>
      </c>
      <c r="C5564" s="19" t="s">
        <v>7584</v>
      </c>
      <c r="D5564" s="19">
        <v>377308</v>
      </c>
      <c r="E5564" s="19">
        <v>4595714</v>
      </c>
      <c r="F5564" s="19">
        <v>54</v>
      </c>
      <c r="G5564" s="36">
        <v>45632</v>
      </c>
      <c r="H5564" s="19">
        <v>0</v>
      </c>
      <c r="I5564" s="19">
        <v>0</v>
      </c>
      <c r="J5564" s="19">
        <v>1934</v>
      </c>
      <c r="K5564" s="19" t="s">
        <v>160</v>
      </c>
      <c r="L5564" s="19">
        <v>1</v>
      </c>
      <c r="O5564" s="19">
        <v>112140</v>
      </c>
      <c r="P5564" s="229">
        <v>45632.676805555559</v>
      </c>
      <c r="Q5564" s="19">
        <v>112.14</v>
      </c>
      <c r="R5564" s="19" t="s">
        <v>43</v>
      </c>
      <c r="S5564" s="62" t="s">
        <v>125</v>
      </c>
    </row>
    <row r="5565" spans="1:19" x14ac:dyDescent="0.25">
      <c r="A5565" s="62" t="s">
        <v>125</v>
      </c>
      <c r="B5565" s="19">
        <v>34484671</v>
      </c>
      <c r="C5565" s="19" t="s">
        <v>7584</v>
      </c>
      <c r="D5565" s="19">
        <v>377308</v>
      </c>
      <c r="E5565" s="19">
        <v>4595714</v>
      </c>
      <c r="F5565" s="19">
        <v>55</v>
      </c>
      <c r="G5565" s="36">
        <v>45632</v>
      </c>
      <c r="H5565" s="19">
        <v>0</v>
      </c>
      <c r="I5565" s="19">
        <v>0</v>
      </c>
      <c r="J5565" s="19">
        <v>1931</v>
      </c>
      <c r="K5565" s="19" t="s">
        <v>168</v>
      </c>
      <c r="L5565" s="19">
        <v>1</v>
      </c>
      <c r="O5565" s="19">
        <v>647610</v>
      </c>
      <c r="P5565" s="229">
        <v>45632.684293981481</v>
      </c>
      <c r="Q5565" s="19">
        <v>647.61</v>
      </c>
      <c r="R5565" s="19" t="s">
        <v>43</v>
      </c>
      <c r="S5565" s="62" t="s">
        <v>125</v>
      </c>
    </row>
    <row r="5566" spans="1:19" x14ac:dyDescent="0.25">
      <c r="A5566" s="62" t="s">
        <v>125</v>
      </c>
      <c r="B5566" s="19">
        <v>34484671</v>
      </c>
      <c r="C5566" s="19" t="s">
        <v>7584</v>
      </c>
      <c r="D5566" s="19">
        <v>377308</v>
      </c>
      <c r="E5566" s="19">
        <v>4595714</v>
      </c>
      <c r="F5566" s="19">
        <v>56</v>
      </c>
      <c r="G5566" s="36">
        <v>45632</v>
      </c>
      <c r="H5566" s="19">
        <v>0</v>
      </c>
      <c r="I5566" s="19">
        <v>0</v>
      </c>
      <c r="J5566" s="19">
        <v>1934</v>
      </c>
      <c r="K5566" s="19" t="s">
        <v>160</v>
      </c>
      <c r="L5566" s="19">
        <v>1</v>
      </c>
      <c r="O5566" s="19">
        <v>868237</v>
      </c>
      <c r="P5566" s="229">
        <v>45632.694351851853</v>
      </c>
      <c r="Q5566" s="19">
        <v>868.23699999999997</v>
      </c>
      <c r="R5566" s="19" t="s">
        <v>43</v>
      </c>
      <c r="S5566" s="62" t="s">
        <v>125</v>
      </c>
    </row>
    <row r="5567" spans="1:19" x14ac:dyDescent="0.25">
      <c r="A5567" s="62" t="s">
        <v>125</v>
      </c>
      <c r="B5567" s="19">
        <v>34484671</v>
      </c>
      <c r="C5567" s="19" t="s">
        <v>7584</v>
      </c>
      <c r="D5567" s="19">
        <v>377308</v>
      </c>
      <c r="E5567" s="19">
        <v>4595714</v>
      </c>
      <c r="F5567" s="19">
        <v>57</v>
      </c>
      <c r="G5567" s="36">
        <v>45632</v>
      </c>
      <c r="H5567" s="19">
        <v>0</v>
      </c>
      <c r="I5567" s="19">
        <v>1</v>
      </c>
      <c r="J5567" s="19">
        <v>0</v>
      </c>
      <c r="L5567" s="19">
        <v>1</v>
      </c>
      <c r="O5567" s="19">
        <v>1552923</v>
      </c>
      <c r="P5567" s="229">
        <v>45632.712326388886</v>
      </c>
      <c r="Q5567" s="19">
        <v>1552.923</v>
      </c>
      <c r="R5567" s="19" t="s">
        <v>43</v>
      </c>
      <c r="S5567" s="62" t="s">
        <v>125</v>
      </c>
    </row>
    <row r="5568" spans="1:19" x14ac:dyDescent="0.25">
      <c r="A5568" s="62" t="s">
        <v>125</v>
      </c>
      <c r="B5568" s="19">
        <v>34484671</v>
      </c>
      <c r="C5568" s="19" t="s">
        <v>7584</v>
      </c>
      <c r="D5568" s="19">
        <v>377308</v>
      </c>
      <c r="E5568" s="19">
        <v>4595714</v>
      </c>
      <c r="F5568" s="19">
        <v>58</v>
      </c>
      <c r="G5568" s="36">
        <v>45632</v>
      </c>
      <c r="H5568" s="19">
        <v>0</v>
      </c>
      <c r="I5568" s="19">
        <v>0</v>
      </c>
      <c r="J5568" s="19">
        <v>-3</v>
      </c>
      <c r="K5568" s="19" t="s">
        <v>185</v>
      </c>
      <c r="L5568" s="19">
        <v>1</v>
      </c>
      <c r="O5568" s="19">
        <v>11613</v>
      </c>
      <c r="P5568" s="229">
        <v>45632.712453703702</v>
      </c>
      <c r="Q5568" s="19">
        <v>11.613</v>
      </c>
      <c r="R5568" s="19" t="s">
        <v>43</v>
      </c>
      <c r="S5568" s="62" t="s">
        <v>125</v>
      </c>
    </row>
    <row r="5569" spans="1:19" x14ac:dyDescent="0.25">
      <c r="A5569" s="62" t="s">
        <v>125</v>
      </c>
      <c r="B5569" s="19">
        <v>34484671</v>
      </c>
      <c r="C5569" s="19" t="s">
        <v>7584</v>
      </c>
      <c r="D5569" s="19">
        <v>377308</v>
      </c>
      <c r="E5569" s="19">
        <v>4595714</v>
      </c>
      <c r="F5569" s="19">
        <v>59</v>
      </c>
      <c r="G5569" s="36">
        <v>45632</v>
      </c>
      <c r="H5569" s="19">
        <v>1</v>
      </c>
      <c r="I5569" s="19">
        <v>0</v>
      </c>
      <c r="J5569" s="19">
        <v>0</v>
      </c>
      <c r="L5569" s="19">
        <v>1</v>
      </c>
      <c r="M5569" s="19">
        <v>4010427</v>
      </c>
      <c r="N5569" s="19" t="s">
        <v>215</v>
      </c>
      <c r="O5569" s="19">
        <v>1483487</v>
      </c>
      <c r="P5569" s="229">
        <v>45632.729629629626</v>
      </c>
      <c r="Q5569" s="19">
        <v>1483.4870000000001</v>
      </c>
      <c r="R5569" s="19" t="s">
        <v>43</v>
      </c>
      <c r="S5569" s="62" t="s">
        <v>125</v>
      </c>
    </row>
    <row r="5570" spans="1:19" x14ac:dyDescent="0.25">
      <c r="A5570" s="62" t="s">
        <v>125</v>
      </c>
      <c r="B5570" s="19">
        <v>34484671</v>
      </c>
      <c r="C5570" s="19" t="s">
        <v>7584</v>
      </c>
      <c r="D5570" s="19">
        <v>377308</v>
      </c>
      <c r="E5570" s="19">
        <v>4595714</v>
      </c>
      <c r="F5570" s="19">
        <v>60</v>
      </c>
      <c r="G5570" s="36">
        <v>45632</v>
      </c>
      <c r="H5570" s="19">
        <v>0</v>
      </c>
      <c r="I5570" s="19">
        <v>0</v>
      </c>
      <c r="J5570" s="19">
        <v>1938</v>
      </c>
      <c r="K5570" s="19" t="s">
        <v>163</v>
      </c>
      <c r="L5570" s="19">
        <v>1</v>
      </c>
      <c r="M5570" s="19">
        <v>4010427</v>
      </c>
      <c r="N5570" s="19" t="s">
        <v>215</v>
      </c>
      <c r="O5570" s="19">
        <v>26857</v>
      </c>
      <c r="P5570" s="229">
        <v>45632.729942129627</v>
      </c>
      <c r="Q5570" s="19">
        <v>26.856999999999999</v>
      </c>
      <c r="R5570" s="19" t="s">
        <v>43</v>
      </c>
      <c r="S5570" s="62" t="s">
        <v>125</v>
      </c>
    </row>
    <row r="5571" spans="1:19" x14ac:dyDescent="0.25">
      <c r="A5571" s="62" t="s">
        <v>125</v>
      </c>
      <c r="B5571" s="19">
        <v>34484671</v>
      </c>
      <c r="C5571" s="19" t="s">
        <v>7584</v>
      </c>
      <c r="D5571" s="19">
        <v>377308</v>
      </c>
      <c r="E5571" s="19">
        <v>4595714</v>
      </c>
      <c r="F5571" s="19">
        <v>61</v>
      </c>
      <c r="G5571" s="36">
        <v>45632</v>
      </c>
      <c r="H5571" s="19">
        <v>0</v>
      </c>
      <c r="I5571" s="19">
        <v>0</v>
      </c>
      <c r="J5571" s="19">
        <v>1932</v>
      </c>
      <c r="K5571" s="19" t="s">
        <v>173</v>
      </c>
      <c r="L5571" s="19">
        <v>1</v>
      </c>
      <c r="O5571" s="19">
        <v>446266</v>
      </c>
      <c r="P5571" s="229">
        <v>45632.73510416667</v>
      </c>
      <c r="Q5571" s="19">
        <v>446.26600000000002</v>
      </c>
      <c r="R5571" s="19" t="s">
        <v>43</v>
      </c>
      <c r="S5571" s="62" t="s">
        <v>125</v>
      </c>
    </row>
    <row r="5572" spans="1:19" x14ac:dyDescent="0.25">
      <c r="A5572" s="62" t="s">
        <v>125</v>
      </c>
      <c r="B5572" s="19">
        <v>34484671</v>
      </c>
      <c r="C5572" s="19" t="s">
        <v>7584</v>
      </c>
      <c r="D5572" s="19">
        <v>377308</v>
      </c>
      <c r="E5572" s="19">
        <v>4595714</v>
      </c>
      <c r="F5572" s="19">
        <v>62</v>
      </c>
      <c r="G5572" s="36">
        <v>45632</v>
      </c>
      <c r="H5572" s="19">
        <v>0</v>
      </c>
      <c r="I5572" s="19">
        <v>1</v>
      </c>
      <c r="J5572" s="19">
        <v>0</v>
      </c>
      <c r="L5572" s="19">
        <v>1</v>
      </c>
      <c r="O5572" s="19">
        <v>2082090</v>
      </c>
      <c r="P5572" s="229">
        <v>45632.759201388886</v>
      </c>
      <c r="Q5572" s="19">
        <v>2082.09</v>
      </c>
      <c r="R5572" s="19" t="s">
        <v>43</v>
      </c>
      <c r="S5572" s="62" t="s">
        <v>125</v>
      </c>
    </row>
    <row r="5573" spans="1:19" x14ac:dyDescent="0.25">
      <c r="A5573" s="62" t="s">
        <v>125</v>
      </c>
      <c r="B5573" s="19">
        <v>34484671</v>
      </c>
      <c r="C5573" s="19" t="s">
        <v>7584</v>
      </c>
      <c r="D5573" s="19">
        <v>377308</v>
      </c>
      <c r="E5573" s="19">
        <v>4595714</v>
      </c>
      <c r="F5573" s="19">
        <v>63</v>
      </c>
      <c r="G5573" s="36">
        <v>45632</v>
      </c>
      <c r="H5573" s="19">
        <v>0</v>
      </c>
      <c r="I5573" s="19">
        <v>0</v>
      </c>
      <c r="J5573" s="19">
        <v>0</v>
      </c>
      <c r="L5573" s="19">
        <v>2</v>
      </c>
      <c r="O5573" s="19">
        <v>0</v>
      </c>
      <c r="P5573" s="229">
        <v>45632.759201388886</v>
      </c>
      <c r="Q5573" s="19">
        <v>0</v>
      </c>
      <c r="R5573" s="19" t="s">
        <v>43</v>
      </c>
      <c r="S5573" s="62" t="s">
        <v>125</v>
      </c>
    </row>
    <row r="5574" spans="1:19" x14ac:dyDescent="0.25">
      <c r="P5574" s="229"/>
    </row>
    <row r="5575" spans="1:19" x14ac:dyDescent="0.25">
      <c r="P5575" s="229"/>
    </row>
    <row r="5576" spans="1:19" x14ac:dyDescent="0.25">
      <c r="P5576" s="229"/>
    </row>
    <row r="5577" spans="1:19" x14ac:dyDescent="0.25">
      <c r="P5577" s="229"/>
    </row>
    <row r="5578" spans="1:19" x14ac:dyDescent="0.25">
      <c r="P5578" s="229"/>
    </row>
    <row r="5579" spans="1:19" x14ac:dyDescent="0.25">
      <c r="P5579" s="229"/>
    </row>
    <row r="5580" spans="1:19" x14ac:dyDescent="0.25">
      <c r="P5580" s="229"/>
    </row>
    <row r="5581" spans="1:19" x14ac:dyDescent="0.25">
      <c r="P5581" s="229"/>
    </row>
    <row r="5582" spans="1:19" x14ac:dyDescent="0.25">
      <c r="P5582" s="229"/>
    </row>
    <row r="5583" spans="1:19" x14ac:dyDescent="0.25">
      <c r="P5583" s="229"/>
    </row>
    <row r="5584" spans="1:19" x14ac:dyDescent="0.25">
      <c r="P5584" s="229"/>
    </row>
    <row r="5585" spans="16:16" x14ac:dyDescent="0.25">
      <c r="P5585" s="229"/>
    </row>
    <row r="5586" spans="16:16" x14ac:dyDescent="0.25">
      <c r="P5586" s="229"/>
    </row>
    <row r="5587" spans="16:16" x14ac:dyDescent="0.25">
      <c r="P5587" s="229"/>
    </row>
    <row r="5588" spans="16:16" x14ac:dyDescent="0.25">
      <c r="P5588" s="229"/>
    </row>
    <row r="5589" spans="16:16" x14ac:dyDescent="0.25">
      <c r="P5589" s="229"/>
    </row>
    <row r="5590" spans="16:16" x14ac:dyDescent="0.25">
      <c r="P5590" s="229"/>
    </row>
    <row r="5591" spans="16:16" x14ac:dyDescent="0.25">
      <c r="P5591" s="229"/>
    </row>
    <row r="5592" spans="16:16" x14ac:dyDescent="0.25">
      <c r="P5592" s="229"/>
    </row>
    <row r="5593" spans="16:16" x14ac:dyDescent="0.25">
      <c r="P5593" s="229"/>
    </row>
    <row r="5594" spans="16:16" x14ac:dyDescent="0.25">
      <c r="P5594" s="229"/>
    </row>
    <row r="5595" spans="16:16" x14ac:dyDescent="0.25">
      <c r="P5595" s="229"/>
    </row>
    <row r="5596" spans="16:16" x14ac:dyDescent="0.25">
      <c r="P5596" s="229"/>
    </row>
    <row r="5597" spans="16:16" x14ac:dyDescent="0.25">
      <c r="P5597" s="229"/>
    </row>
    <row r="5598" spans="16:16" x14ac:dyDescent="0.25">
      <c r="P5598" s="229"/>
    </row>
    <row r="5599" spans="16:16" x14ac:dyDescent="0.25">
      <c r="P5599" s="229"/>
    </row>
    <row r="5600" spans="16:16" x14ac:dyDescent="0.25">
      <c r="P5600" s="229"/>
    </row>
    <row r="5601" spans="16:16" x14ac:dyDescent="0.25">
      <c r="P5601" s="229"/>
    </row>
    <row r="5602" spans="16:16" x14ac:dyDescent="0.25">
      <c r="P5602" s="229"/>
    </row>
    <row r="5603" spans="16:16" x14ac:dyDescent="0.25">
      <c r="P5603" s="229"/>
    </row>
    <row r="5604" spans="16:16" x14ac:dyDescent="0.25">
      <c r="P5604" s="229"/>
    </row>
    <row r="5605" spans="16:16" x14ac:dyDescent="0.25">
      <c r="P5605" s="229"/>
    </row>
    <row r="5606" spans="16:16" x14ac:dyDescent="0.25">
      <c r="P5606" s="229"/>
    </row>
    <row r="5607" spans="16:16" x14ac:dyDescent="0.25">
      <c r="P5607" s="229"/>
    </row>
    <row r="5608" spans="16:16" x14ac:dyDescent="0.25">
      <c r="P5608" s="229"/>
    </row>
    <row r="5609" spans="16:16" x14ac:dyDescent="0.25">
      <c r="P5609" s="229"/>
    </row>
    <row r="5610" spans="16:16" x14ac:dyDescent="0.25">
      <c r="P5610" s="229"/>
    </row>
    <row r="5611" spans="16:16" x14ac:dyDescent="0.25">
      <c r="P5611" s="229"/>
    </row>
    <row r="5612" spans="16:16" x14ac:dyDescent="0.25">
      <c r="P5612" s="229"/>
    </row>
    <row r="5613" spans="16:16" x14ac:dyDescent="0.25">
      <c r="P5613" s="229"/>
    </row>
    <row r="5614" spans="16:16" x14ac:dyDescent="0.25">
      <c r="P5614" s="229"/>
    </row>
    <row r="5615" spans="16:16" x14ac:dyDescent="0.25">
      <c r="P5615" s="229"/>
    </row>
    <row r="5616" spans="16:16" x14ac:dyDescent="0.25">
      <c r="P5616" s="229"/>
    </row>
    <row r="5617" spans="16:16" x14ac:dyDescent="0.25">
      <c r="P5617" s="229"/>
    </row>
    <row r="5618" spans="16:16" x14ac:dyDescent="0.25">
      <c r="P5618" s="229"/>
    </row>
    <row r="5619" spans="16:16" x14ac:dyDescent="0.25">
      <c r="P5619" s="229"/>
    </row>
    <row r="5620" spans="16:16" x14ac:dyDescent="0.25">
      <c r="P5620" s="229"/>
    </row>
    <row r="5621" spans="16:16" x14ac:dyDescent="0.25">
      <c r="P5621" s="229"/>
    </row>
    <row r="5622" spans="16:16" x14ac:dyDescent="0.25">
      <c r="P5622" s="229"/>
    </row>
    <row r="5623" spans="16:16" x14ac:dyDescent="0.25">
      <c r="P5623" s="229"/>
    </row>
    <row r="5624" spans="16:16" x14ac:dyDescent="0.25">
      <c r="P5624" s="229"/>
    </row>
    <row r="5625" spans="16:16" x14ac:dyDescent="0.25">
      <c r="P5625" s="229"/>
    </row>
    <row r="5626" spans="16:16" x14ac:dyDescent="0.25">
      <c r="P5626" s="229"/>
    </row>
    <row r="5627" spans="16:16" x14ac:dyDescent="0.25">
      <c r="P5627" s="229"/>
    </row>
    <row r="5628" spans="16:16" x14ac:dyDescent="0.25">
      <c r="P5628" s="229"/>
    </row>
    <row r="5629" spans="16:16" x14ac:dyDescent="0.25">
      <c r="P5629" s="229"/>
    </row>
    <row r="5630" spans="16:16" x14ac:dyDescent="0.25">
      <c r="P5630" s="229"/>
    </row>
    <row r="5631" spans="16:16" x14ac:dyDescent="0.25">
      <c r="P5631" s="229"/>
    </row>
    <row r="5632" spans="16:16" x14ac:dyDescent="0.25">
      <c r="P5632" s="229"/>
    </row>
    <row r="5633" spans="16:16" x14ac:dyDescent="0.25">
      <c r="P5633" s="229"/>
    </row>
    <row r="5634" spans="16:16" x14ac:dyDescent="0.25">
      <c r="P5634" s="229"/>
    </row>
    <row r="5635" spans="16:16" x14ac:dyDescent="0.25">
      <c r="P5635" s="229"/>
    </row>
    <row r="5636" spans="16:16" x14ac:dyDescent="0.25">
      <c r="P5636" s="229"/>
    </row>
    <row r="5637" spans="16:16" x14ac:dyDescent="0.25">
      <c r="P5637" s="229"/>
    </row>
    <row r="5638" spans="16:16" x14ac:dyDescent="0.25">
      <c r="P5638" s="229"/>
    </row>
    <row r="5639" spans="16:16" x14ac:dyDescent="0.25">
      <c r="P5639" s="229"/>
    </row>
    <row r="5640" spans="16:16" x14ac:dyDescent="0.25">
      <c r="P5640" s="229"/>
    </row>
    <row r="5641" spans="16:16" x14ac:dyDescent="0.25">
      <c r="P5641" s="229"/>
    </row>
    <row r="5642" spans="16:16" x14ac:dyDescent="0.25">
      <c r="P5642" s="229"/>
    </row>
    <row r="5643" spans="16:16" x14ac:dyDescent="0.25">
      <c r="P5643" s="229"/>
    </row>
    <row r="5644" spans="16:16" x14ac:dyDescent="0.25">
      <c r="P5644" s="229"/>
    </row>
    <row r="5645" spans="16:16" x14ac:dyDescent="0.25">
      <c r="P5645" s="229"/>
    </row>
    <row r="5646" spans="16:16" x14ac:dyDescent="0.25">
      <c r="P5646" s="229"/>
    </row>
    <row r="5647" spans="16:16" x14ac:dyDescent="0.25">
      <c r="P5647" s="229"/>
    </row>
    <row r="5648" spans="16:16" x14ac:dyDescent="0.25">
      <c r="P5648" s="229"/>
    </row>
    <row r="5649" spans="16:16" x14ac:dyDescent="0.25">
      <c r="P5649" s="229"/>
    </row>
    <row r="5650" spans="16:16" x14ac:dyDescent="0.25">
      <c r="P5650" s="229"/>
    </row>
    <row r="5651" spans="16:16" x14ac:dyDescent="0.25">
      <c r="P5651" s="229"/>
    </row>
    <row r="5652" spans="16:16" x14ac:dyDescent="0.25">
      <c r="P5652" s="229"/>
    </row>
    <row r="5653" spans="16:16" x14ac:dyDescent="0.25">
      <c r="P5653" s="229"/>
    </row>
    <row r="5654" spans="16:16" x14ac:dyDescent="0.25">
      <c r="P5654" s="229"/>
    </row>
    <row r="5655" spans="16:16" x14ac:dyDescent="0.25">
      <c r="P5655" s="229"/>
    </row>
    <row r="5656" spans="16:16" x14ac:dyDescent="0.25">
      <c r="P5656" s="229"/>
    </row>
    <row r="5657" spans="16:16" x14ac:dyDescent="0.25">
      <c r="P5657" s="229"/>
    </row>
    <row r="5658" spans="16:16" x14ac:dyDescent="0.25">
      <c r="P5658" s="229"/>
    </row>
    <row r="5659" spans="16:16" x14ac:dyDescent="0.25">
      <c r="P5659" s="229"/>
    </row>
    <row r="5660" spans="16:16" x14ac:dyDescent="0.25">
      <c r="P5660" s="229"/>
    </row>
    <row r="5661" spans="16:16" x14ac:dyDescent="0.25">
      <c r="P5661" s="229"/>
    </row>
    <row r="5662" spans="16:16" x14ac:dyDescent="0.25">
      <c r="P5662" s="229"/>
    </row>
    <row r="5663" spans="16:16" x14ac:dyDescent="0.25">
      <c r="P5663" s="229"/>
    </row>
    <row r="5664" spans="16:16" x14ac:dyDescent="0.25">
      <c r="P5664" s="229"/>
    </row>
    <row r="5665" spans="16:16" x14ac:dyDescent="0.25">
      <c r="P5665" s="229"/>
    </row>
    <row r="5666" spans="16:16" x14ac:dyDescent="0.25">
      <c r="P5666" s="229"/>
    </row>
    <row r="5667" spans="16:16" x14ac:dyDescent="0.25">
      <c r="P5667" s="229"/>
    </row>
    <row r="5668" spans="16:16" x14ac:dyDescent="0.25">
      <c r="P5668" s="229"/>
    </row>
    <row r="5669" spans="16:16" x14ac:dyDescent="0.25">
      <c r="P5669" s="229"/>
    </row>
    <row r="5670" spans="16:16" x14ac:dyDescent="0.25">
      <c r="P5670" s="229"/>
    </row>
    <row r="5671" spans="16:16" x14ac:dyDescent="0.25">
      <c r="P5671" s="229"/>
    </row>
    <row r="5672" spans="16:16" x14ac:dyDescent="0.25">
      <c r="P5672" s="229"/>
    </row>
    <row r="5673" spans="16:16" x14ac:dyDescent="0.25">
      <c r="P5673" s="229"/>
    </row>
    <row r="5674" spans="16:16" x14ac:dyDescent="0.25">
      <c r="P5674" s="229"/>
    </row>
    <row r="5675" spans="16:16" x14ac:dyDescent="0.25">
      <c r="P5675" s="229"/>
    </row>
    <row r="5676" spans="16:16" x14ac:dyDescent="0.25">
      <c r="P5676" s="229"/>
    </row>
    <row r="5677" spans="16:16" x14ac:dyDescent="0.25">
      <c r="P5677" s="229"/>
    </row>
    <row r="5678" spans="16:16" x14ac:dyDescent="0.25">
      <c r="P5678" s="229"/>
    </row>
    <row r="5679" spans="16:16" x14ac:dyDescent="0.25">
      <c r="P5679" s="229"/>
    </row>
    <row r="5680" spans="16:16" x14ac:dyDescent="0.25">
      <c r="P5680" s="229"/>
    </row>
    <row r="5681" spans="16:16" x14ac:dyDescent="0.25">
      <c r="P5681" s="229"/>
    </row>
    <row r="5682" spans="16:16" x14ac:dyDescent="0.25">
      <c r="P5682" s="229"/>
    </row>
    <row r="5683" spans="16:16" x14ac:dyDescent="0.25">
      <c r="P5683" s="229"/>
    </row>
    <row r="5684" spans="16:16" x14ac:dyDescent="0.25">
      <c r="P5684" s="229"/>
    </row>
    <row r="5685" spans="16:16" x14ac:dyDescent="0.25">
      <c r="P5685" s="229"/>
    </row>
    <row r="5686" spans="16:16" x14ac:dyDescent="0.25">
      <c r="P5686" s="229"/>
    </row>
    <row r="5687" spans="16:16" x14ac:dyDescent="0.25">
      <c r="P5687" s="229"/>
    </row>
    <row r="5688" spans="16:16" x14ac:dyDescent="0.25">
      <c r="P5688" s="229"/>
    </row>
    <row r="5689" spans="16:16" x14ac:dyDescent="0.25">
      <c r="P5689" s="229"/>
    </row>
    <row r="5690" spans="16:16" x14ac:dyDescent="0.25">
      <c r="P5690" s="229"/>
    </row>
    <row r="5691" spans="16:16" x14ac:dyDescent="0.25">
      <c r="P5691" s="229"/>
    </row>
    <row r="5692" spans="16:16" x14ac:dyDescent="0.25">
      <c r="P5692" s="229"/>
    </row>
    <row r="5693" spans="16:16" x14ac:dyDescent="0.25">
      <c r="P5693" s="229"/>
    </row>
    <row r="5694" spans="16:16" x14ac:dyDescent="0.25">
      <c r="P5694" s="229"/>
    </row>
    <row r="5695" spans="16:16" x14ac:dyDescent="0.25">
      <c r="P5695" s="229"/>
    </row>
    <row r="5696" spans="16:16" x14ac:dyDescent="0.25">
      <c r="P5696" s="229"/>
    </row>
    <row r="5697" spans="16:16" x14ac:dyDescent="0.25">
      <c r="P5697" s="229"/>
    </row>
    <row r="5698" spans="16:16" x14ac:dyDescent="0.25">
      <c r="P5698" s="229"/>
    </row>
    <row r="5699" spans="16:16" x14ac:dyDescent="0.25">
      <c r="P5699" s="229"/>
    </row>
    <row r="5700" spans="16:16" x14ac:dyDescent="0.25">
      <c r="P5700" s="229"/>
    </row>
    <row r="5701" spans="16:16" x14ac:dyDescent="0.25">
      <c r="P5701" s="229"/>
    </row>
    <row r="5702" spans="16:16" x14ac:dyDescent="0.25">
      <c r="P5702" s="229"/>
    </row>
    <row r="5703" spans="16:16" x14ac:dyDescent="0.25">
      <c r="P5703" s="229"/>
    </row>
    <row r="5704" spans="16:16" x14ac:dyDescent="0.25">
      <c r="P5704" s="229"/>
    </row>
    <row r="5705" spans="16:16" x14ac:dyDescent="0.25">
      <c r="P5705" s="229"/>
    </row>
    <row r="5706" spans="16:16" x14ac:dyDescent="0.25">
      <c r="P5706" s="229"/>
    </row>
    <row r="5707" spans="16:16" x14ac:dyDescent="0.25">
      <c r="P5707" s="229"/>
    </row>
    <row r="5708" spans="16:16" x14ac:dyDescent="0.25">
      <c r="P5708" s="229"/>
    </row>
    <row r="5709" spans="16:16" x14ac:dyDescent="0.25">
      <c r="P5709" s="229"/>
    </row>
    <row r="5710" spans="16:16" x14ac:dyDescent="0.25">
      <c r="P5710" s="229"/>
    </row>
    <row r="5711" spans="16:16" x14ac:dyDescent="0.25">
      <c r="P5711" s="229"/>
    </row>
    <row r="5712" spans="16:16" x14ac:dyDescent="0.25">
      <c r="P5712" s="229"/>
    </row>
    <row r="5713" spans="16:16" x14ac:dyDescent="0.25">
      <c r="P5713" s="229"/>
    </row>
    <row r="5714" spans="16:16" x14ac:dyDescent="0.25">
      <c r="P5714" s="229"/>
    </row>
    <row r="5715" spans="16:16" x14ac:dyDescent="0.25">
      <c r="P5715" s="229"/>
    </row>
    <row r="5716" spans="16:16" x14ac:dyDescent="0.25">
      <c r="P5716" s="229"/>
    </row>
    <row r="5717" spans="16:16" x14ac:dyDescent="0.25">
      <c r="P5717" s="229"/>
    </row>
    <row r="5718" spans="16:16" x14ac:dyDescent="0.25">
      <c r="P5718" s="229"/>
    </row>
    <row r="5719" spans="16:16" x14ac:dyDescent="0.25">
      <c r="P5719" s="229"/>
    </row>
    <row r="5720" spans="16:16" x14ac:dyDescent="0.25">
      <c r="P5720" s="229"/>
    </row>
    <row r="5721" spans="16:16" x14ac:dyDescent="0.25">
      <c r="P5721" s="229"/>
    </row>
    <row r="5722" spans="16:16" x14ac:dyDescent="0.25">
      <c r="P5722" s="229"/>
    </row>
    <row r="5723" spans="16:16" x14ac:dyDescent="0.25">
      <c r="P5723" s="229"/>
    </row>
    <row r="5724" spans="16:16" x14ac:dyDescent="0.25">
      <c r="P5724" s="229"/>
    </row>
    <row r="5725" spans="16:16" x14ac:dyDescent="0.25">
      <c r="P5725" s="229"/>
    </row>
    <row r="5726" spans="16:16" x14ac:dyDescent="0.25">
      <c r="P5726" s="229"/>
    </row>
    <row r="5727" spans="16:16" x14ac:dyDescent="0.25">
      <c r="P5727" s="229"/>
    </row>
    <row r="5728" spans="16:16" x14ac:dyDescent="0.25">
      <c r="P5728" s="229"/>
    </row>
    <row r="5729" spans="16:16" x14ac:dyDescent="0.25">
      <c r="P5729" s="229"/>
    </row>
    <row r="5730" spans="16:16" x14ac:dyDescent="0.25">
      <c r="P5730" s="229"/>
    </row>
    <row r="5731" spans="16:16" x14ac:dyDescent="0.25">
      <c r="P5731" s="229"/>
    </row>
    <row r="5732" spans="16:16" x14ac:dyDescent="0.25">
      <c r="P5732" s="229"/>
    </row>
    <row r="5733" spans="16:16" x14ac:dyDescent="0.25">
      <c r="P5733" s="229"/>
    </row>
    <row r="5734" spans="16:16" x14ac:dyDescent="0.25">
      <c r="P5734" s="229"/>
    </row>
    <row r="5735" spans="16:16" x14ac:dyDescent="0.25">
      <c r="P5735" s="229"/>
    </row>
    <row r="5736" spans="16:16" x14ac:dyDescent="0.25">
      <c r="P5736" s="229"/>
    </row>
    <row r="5737" spans="16:16" x14ac:dyDescent="0.25">
      <c r="P5737" s="229"/>
    </row>
    <row r="5738" spans="16:16" x14ac:dyDescent="0.25">
      <c r="P5738" s="229"/>
    </row>
    <row r="5739" spans="16:16" x14ac:dyDescent="0.25">
      <c r="P5739" s="229"/>
    </row>
    <row r="5740" spans="16:16" x14ac:dyDescent="0.25">
      <c r="P5740" s="229"/>
    </row>
    <row r="5741" spans="16:16" x14ac:dyDescent="0.25">
      <c r="P5741" s="229"/>
    </row>
    <row r="5742" spans="16:16" x14ac:dyDescent="0.25">
      <c r="P5742" s="229"/>
    </row>
    <row r="5743" spans="16:16" x14ac:dyDescent="0.25">
      <c r="P5743" s="229"/>
    </row>
    <row r="5744" spans="16:16" x14ac:dyDescent="0.25">
      <c r="P5744" s="229"/>
    </row>
    <row r="5745" spans="16:16" x14ac:dyDescent="0.25">
      <c r="P5745" s="229"/>
    </row>
    <row r="5746" spans="16:16" x14ac:dyDescent="0.25">
      <c r="P5746" s="229"/>
    </row>
    <row r="5747" spans="16:16" x14ac:dyDescent="0.25">
      <c r="P5747" s="229"/>
    </row>
    <row r="5748" spans="16:16" x14ac:dyDescent="0.25">
      <c r="P5748" s="229"/>
    </row>
    <row r="5749" spans="16:16" x14ac:dyDescent="0.25">
      <c r="P5749" s="229"/>
    </row>
    <row r="5750" spans="16:16" x14ac:dyDescent="0.25">
      <c r="P5750" s="229"/>
    </row>
    <row r="5751" spans="16:16" x14ac:dyDescent="0.25">
      <c r="P5751" s="229"/>
    </row>
    <row r="5752" spans="16:16" x14ac:dyDescent="0.25">
      <c r="P5752" s="229"/>
    </row>
    <row r="5753" spans="16:16" x14ac:dyDescent="0.25">
      <c r="P5753" s="229"/>
    </row>
    <row r="5754" spans="16:16" x14ac:dyDescent="0.25">
      <c r="P5754" s="229"/>
    </row>
    <row r="5755" spans="16:16" x14ac:dyDescent="0.25">
      <c r="P5755" s="229"/>
    </row>
    <row r="5756" spans="16:16" x14ac:dyDescent="0.25">
      <c r="P5756" s="229"/>
    </row>
    <row r="5757" spans="16:16" x14ac:dyDescent="0.25">
      <c r="P5757" s="229"/>
    </row>
    <row r="5758" spans="16:16" x14ac:dyDescent="0.25">
      <c r="P5758" s="229"/>
    </row>
    <row r="5759" spans="16:16" x14ac:dyDescent="0.25">
      <c r="P5759" s="229"/>
    </row>
    <row r="5760" spans="16:16" x14ac:dyDescent="0.25">
      <c r="P5760" s="229"/>
    </row>
    <row r="5761" spans="16:16" x14ac:dyDescent="0.25">
      <c r="P5761" s="229"/>
    </row>
    <row r="5762" spans="16:16" x14ac:dyDescent="0.25">
      <c r="P5762" s="229"/>
    </row>
    <row r="5763" spans="16:16" x14ac:dyDescent="0.25">
      <c r="P5763" s="229"/>
    </row>
    <row r="5764" spans="16:16" x14ac:dyDescent="0.25">
      <c r="P5764" s="229"/>
    </row>
    <row r="5765" spans="16:16" x14ac:dyDescent="0.25">
      <c r="P5765" s="229"/>
    </row>
    <row r="5766" spans="16:16" x14ac:dyDescent="0.25">
      <c r="P5766" s="229"/>
    </row>
    <row r="5767" spans="16:16" x14ac:dyDescent="0.25">
      <c r="P5767" s="229"/>
    </row>
    <row r="5768" spans="16:16" x14ac:dyDescent="0.25">
      <c r="P5768" s="229"/>
    </row>
    <row r="5769" spans="16:16" x14ac:dyDescent="0.25">
      <c r="P5769" s="229"/>
    </row>
    <row r="5770" spans="16:16" x14ac:dyDescent="0.25">
      <c r="P5770" s="229"/>
    </row>
    <row r="5771" spans="16:16" x14ac:dyDescent="0.25">
      <c r="P5771" s="229"/>
    </row>
    <row r="5772" spans="16:16" x14ac:dyDescent="0.25">
      <c r="P5772" s="229"/>
    </row>
    <row r="5773" spans="16:16" x14ac:dyDescent="0.25">
      <c r="P5773" s="229"/>
    </row>
    <row r="5774" spans="16:16" x14ac:dyDescent="0.25">
      <c r="P5774" s="229"/>
    </row>
    <row r="5775" spans="16:16" x14ac:dyDescent="0.25">
      <c r="P5775" s="229"/>
    </row>
    <row r="5776" spans="16:16" x14ac:dyDescent="0.25">
      <c r="P5776" s="229"/>
    </row>
    <row r="5777" spans="16:16" x14ac:dyDescent="0.25">
      <c r="P5777" s="229"/>
    </row>
    <row r="5778" spans="16:16" x14ac:dyDescent="0.25">
      <c r="P5778" s="229"/>
    </row>
    <row r="5779" spans="16:16" x14ac:dyDescent="0.25">
      <c r="P5779" s="229"/>
    </row>
    <row r="5780" spans="16:16" x14ac:dyDescent="0.25">
      <c r="P5780" s="229"/>
    </row>
    <row r="5781" spans="16:16" x14ac:dyDescent="0.25">
      <c r="P5781" s="229"/>
    </row>
    <row r="5782" spans="16:16" x14ac:dyDescent="0.25">
      <c r="P5782" s="229"/>
    </row>
    <row r="5783" spans="16:16" x14ac:dyDescent="0.25">
      <c r="P5783" s="229"/>
    </row>
    <row r="5784" spans="16:16" x14ac:dyDescent="0.25">
      <c r="P5784" s="229"/>
    </row>
    <row r="5785" spans="16:16" x14ac:dyDescent="0.25">
      <c r="P5785" s="229"/>
    </row>
    <row r="5786" spans="16:16" x14ac:dyDescent="0.25">
      <c r="P5786" s="229"/>
    </row>
    <row r="5787" spans="16:16" x14ac:dyDescent="0.25">
      <c r="P5787" s="229"/>
    </row>
    <row r="5788" spans="16:16" x14ac:dyDescent="0.25">
      <c r="P5788" s="229"/>
    </row>
    <row r="5789" spans="16:16" x14ac:dyDescent="0.25">
      <c r="P5789" s="229"/>
    </row>
    <row r="5790" spans="16:16" x14ac:dyDescent="0.25">
      <c r="P5790" s="229"/>
    </row>
    <row r="5791" spans="16:16" x14ac:dyDescent="0.25">
      <c r="P5791" s="229"/>
    </row>
    <row r="5792" spans="16:16" x14ac:dyDescent="0.25">
      <c r="P5792" s="229"/>
    </row>
    <row r="5793" spans="16:16" x14ac:dyDescent="0.25">
      <c r="P5793" s="229"/>
    </row>
    <row r="5794" spans="16:16" x14ac:dyDescent="0.25">
      <c r="P5794" s="229"/>
    </row>
    <row r="5795" spans="16:16" x14ac:dyDescent="0.25">
      <c r="P5795" s="229"/>
    </row>
    <row r="5796" spans="16:16" x14ac:dyDescent="0.25">
      <c r="P5796" s="229"/>
    </row>
    <row r="5797" spans="16:16" x14ac:dyDescent="0.25">
      <c r="P5797" s="229"/>
    </row>
    <row r="5798" spans="16:16" x14ac:dyDescent="0.25">
      <c r="P5798" s="229"/>
    </row>
    <row r="5799" spans="16:16" x14ac:dyDescent="0.25">
      <c r="P5799" s="229"/>
    </row>
    <row r="5800" spans="16:16" x14ac:dyDescent="0.25">
      <c r="P5800" s="229"/>
    </row>
    <row r="5801" spans="16:16" x14ac:dyDescent="0.25">
      <c r="P5801" s="229"/>
    </row>
    <row r="5802" spans="16:16" x14ac:dyDescent="0.25">
      <c r="P5802" s="229"/>
    </row>
    <row r="5803" spans="16:16" x14ac:dyDescent="0.25">
      <c r="P5803" s="229"/>
    </row>
    <row r="5804" spans="16:16" x14ac:dyDescent="0.25">
      <c r="P5804" s="229"/>
    </row>
    <row r="5805" spans="16:16" x14ac:dyDescent="0.25">
      <c r="P5805" s="229"/>
    </row>
    <row r="5806" spans="16:16" x14ac:dyDescent="0.25">
      <c r="P5806" s="229"/>
    </row>
    <row r="5807" spans="16:16" x14ac:dyDescent="0.25">
      <c r="P5807" s="229"/>
    </row>
    <row r="5808" spans="16:16" x14ac:dyDescent="0.25">
      <c r="P5808" s="229"/>
    </row>
    <row r="5809" spans="16:16" x14ac:dyDescent="0.25">
      <c r="P5809" s="229"/>
    </row>
    <row r="5810" spans="16:16" x14ac:dyDescent="0.25">
      <c r="P5810" s="229"/>
    </row>
    <row r="5811" spans="16:16" x14ac:dyDescent="0.25">
      <c r="P5811" s="229"/>
    </row>
    <row r="5812" spans="16:16" x14ac:dyDescent="0.25">
      <c r="P5812" s="229"/>
    </row>
    <row r="5813" spans="16:16" x14ac:dyDescent="0.25">
      <c r="P5813" s="229"/>
    </row>
    <row r="5814" spans="16:16" x14ac:dyDescent="0.25">
      <c r="P5814" s="229"/>
    </row>
    <row r="5815" spans="16:16" x14ac:dyDescent="0.25">
      <c r="P5815" s="229"/>
    </row>
    <row r="5816" spans="16:16" x14ac:dyDescent="0.25">
      <c r="P5816" s="229"/>
    </row>
    <row r="5817" spans="16:16" x14ac:dyDescent="0.25">
      <c r="P5817" s="229"/>
    </row>
    <row r="5818" spans="16:16" x14ac:dyDescent="0.25">
      <c r="P5818" s="229"/>
    </row>
    <row r="5819" spans="16:16" x14ac:dyDescent="0.25">
      <c r="P5819" s="229"/>
    </row>
    <row r="5820" spans="16:16" x14ac:dyDescent="0.25">
      <c r="P5820" s="229"/>
    </row>
    <row r="5821" spans="16:16" x14ac:dyDescent="0.25">
      <c r="P5821" s="229"/>
    </row>
    <row r="5822" spans="16:16" x14ac:dyDescent="0.25">
      <c r="P5822" s="229"/>
    </row>
    <row r="5823" spans="16:16" x14ac:dyDescent="0.25">
      <c r="P5823" s="229"/>
    </row>
    <row r="5824" spans="16:16" x14ac:dyDescent="0.25">
      <c r="P5824" s="229"/>
    </row>
    <row r="5825" spans="16:16" x14ac:dyDescent="0.25">
      <c r="P5825" s="229"/>
    </row>
    <row r="5826" spans="16:16" x14ac:dyDescent="0.25">
      <c r="P5826" s="229"/>
    </row>
    <row r="5827" spans="16:16" x14ac:dyDescent="0.25">
      <c r="P5827" s="229"/>
    </row>
    <row r="5828" spans="16:16" x14ac:dyDescent="0.25">
      <c r="P5828" s="229"/>
    </row>
    <row r="5829" spans="16:16" x14ac:dyDescent="0.25">
      <c r="P5829" s="229"/>
    </row>
    <row r="5830" spans="16:16" x14ac:dyDescent="0.25">
      <c r="P5830" s="229"/>
    </row>
    <row r="5831" spans="16:16" x14ac:dyDescent="0.25">
      <c r="P5831" s="229"/>
    </row>
    <row r="5832" spans="16:16" x14ac:dyDescent="0.25">
      <c r="P5832" s="229"/>
    </row>
    <row r="5833" spans="16:16" x14ac:dyDescent="0.25">
      <c r="P5833" s="229"/>
    </row>
    <row r="5834" spans="16:16" x14ac:dyDescent="0.25">
      <c r="P5834" s="229"/>
    </row>
    <row r="5835" spans="16:16" x14ac:dyDescent="0.25">
      <c r="P5835" s="229"/>
    </row>
    <row r="5836" spans="16:16" x14ac:dyDescent="0.25">
      <c r="P5836" s="229"/>
    </row>
    <row r="5837" spans="16:16" x14ac:dyDescent="0.25">
      <c r="P5837" s="229"/>
    </row>
    <row r="5838" spans="16:16" x14ac:dyDescent="0.25">
      <c r="P5838" s="229"/>
    </row>
    <row r="5839" spans="16:16" x14ac:dyDescent="0.25">
      <c r="P5839" s="229"/>
    </row>
    <row r="5840" spans="16:16" x14ac:dyDescent="0.25">
      <c r="P5840" s="229"/>
    </row>
    <row r="5841" spans="16:16" x14ac:dyDescent="0.25">
      <c r="P5841" s="229"/>
    </row>
    <row r="5842" spans="16:16" x14ac:dyDescent="0.25">
      <c r="P5842" s="229"/>
    </row>
    <row r="5843" spans="16:16" x14ac:dyDescent="0.25">
      <c r="P5843" s="229"/>
    </row>
    <row r="5844" spans="16:16" x14ac:dyDescent="0.25">
      <c r="P5844" s="229"/>
    </row>
    <row r="5845" spans="16:16" x14ac:dyDescent="0.25">
      <c r="P5845" s="229"/>
    </row>
    <row r="5846" spans="16:16" x14ac:dyDescent="0.25">
      <c r="P5846" s="229"/>
    </row>
    <row r="5847" spans="16:16" x14ac:dyDescent="0.25">
      <c r="P5847" s="229"/>
    </row>
    <row r="5848" spans="16:16" x14ac:dyDescent="0.25">
      <c r="P5848" s="229"/>
    </row>
    <row r="5849" spans="16:16" x14ac:dyDescent="0.25">
      <c r="P5849" s="229"/>
    </row>
    <row r="5850" spans="16:16" x14ac:dyDescent="0.25">
      <c r="P5850" s="229"/>
    </row>
    <row r="5851" spans="16:16" x14ac:dyDescent="0.25">
      <c r="P5851" s="229"/>
    </row>
    <row r="5852" spans="16:16" x14ac:dyDescent="0.25">
      <c r="P5852" s="229"/>
    </row>
    <row r="5853" spans="16:16" x14ac:dyDescent="0.25">
      <c r="P5853" s="229"/>
    </row>
    <row r="5854" spans="16:16" x14ac:dyDescent="0.25">
      <c r="P5854" s="229"/>
    </row>
    <row r="5855" spans="16:16" x14ac:dyDescent="0.25">
      <c r="P5855" s="229"/>
    </row>
    <row r="5856" spans="16:16" x14ac:dyDescent="0.25">
      <c r="P5856" s="229"/>
    </row>
    <row r="5857" spans="16:16" x14ac:dyDescent="0.25">
      <c r="P5857" s="229"/>
    </row>
    <row r="5858" spans="16:16" x14ac:dyDescent="0.25">
      <c r="P5858" s="229"/>
    </row>
    <row r="5859" spans="16:16" x14ac:dyDescent="0.25">
      <c r="P5859" s="229"/>
    </row>
    <row r="5860" spans="16:16" x14ac:dyDescent="0.25">
      <c r="P5860" s="229"/>
    </row>
    <row r="5861" spans="16:16" x14ac:dyDescent="0.25">
      <c r="P5861" s="229"/>
    </row>
    <row r="5862" spans="16:16" x14ac:dyDescent="0.25">
      <c r="P5862" s="229"/>
    </row>
    <row r="5863" spans="16:16" x14ac:dyDescent="0.25">
      <c r="P5863" s="229"/>
    </row>
    <row r="5864" spans="16:16" x14ac:dyDescent="0.25">
      <c r="P5864" s="229"/>
    </row>
    <row r="5865" spans="16:16" x14ac:dyDescent="0.25">
      <c r="P5865" s="229"/>
    </row>
    <row r="5866" spans="16:16" x14ac:dyDescent="0.25">
      <c r="P5866" s="229"/>
    </row>
    <row r="5867" spans="16:16" x14ac:dyDescent="0.25">
      <c r="P5867" s="229"/>
    </row>
    <row r="5868" spans="16:16" x14ac:dyDescent="0.25">
      <c r="P5868" s="229"/>
    </row>
    <row r="5869" spans="16:16" x14ac:dyDescent="0.25">
      <c r="P5869" s="229"/>
    </row>
    <row r="5870" spans="16:16" x14ac:dyDescent="0.25">
      <c r="P5870" s="229"/>
    </row>
    <row r="5871" spans="16:16" x14ac:dyDescent="0.25">
      <c r="P5871" s="229"/>
    </row>
    <row r="5872" spans="16:16" x14ac:dyDescent="0.25">
      <c r="P5872" s="229"/>
    </row>
    <row r="5873" spans="16:16" x14ac:dyDescent="0.25">
      <c r="P5873" s="229"/>
    </row>
    <row r="5874" spans="16:16" x14ac:dyDescent="0.25">
      <c r="P5874" s="229"/>
    </row>
    <row r="5875" spans="16:16" x14ac:dyDescent="0.25">
      <c r="P5875" s="229"/>
    </row>
    <row r="5876" spans="16:16" x14ac:dyDescent="0.25">
      <c r="P5876" s="229"/>
    </row>
    <row r="5877" spans="16:16" x14ac:dyDescent="0.25">
      <c r="P5877" s="229"/>
    </row>
    <row r="5878" spans="16:16" x14ac:dyDescent="0.25">
      <c r="P5878" s="229"/>
    </row>
    <row r="5879" spans="16:16" x14ac:dyDescent="0.25">
      <c r="P5879" s="229"/>
    </row>
    <row r="5880" spans="16:16" x14ac:dyDescent="0.25">
      <c r="P5880" s="229"/>
    </row>
    <row r="5881" spans="16:16" x14ac:dyDescent="0.25">
      <c r="P5881" s="229"/>
    </row>
    <row r="5882" spans="16:16" x14ac:dyDescent="0.25">
      <c r="P5882" s="229"/>
    </row>
    <row r="5883" spans="16:16" x14ac:dyDescent="0.25">
      <c r="P5883" s="229"/>
    </row>
    <row r="5884" spans="16:16" x14ac:dyDescent="0.25">
      <c r="P5884" s="229"/>
    </row>
    <row r="5885" spans="16:16" x14ac:dyDescent="0.25">
      <c r="P5885" s="229"/>
    </row>
    <row r="5886" spans="16:16" x14ac:dyDescent="0.25">
      <c r="P5886" s="229"/>
    </row>
    <row r="5887" spans="16:16" x14ac:dyDescent="0.25">
      <c r="P5887" s="229"/>
    </row>
    <row r="5888" spans="16:16" x14ac:dyDescent="0.25">
      <c r="P5888" s="229"/>
    </row>
    <row r="5889" spans="16:16" x14ac:dyDescent="0.25">
      <c r="P5889" s="229"/>
    </row>
    <row r="5890" spans="16:16" x14ac:dyDescent="0.25">
      <c r="P5890" s="229"/>
    </row>
    <row r="5891" spans="16:16" x14ac:dyDescent="0.25">
      <c r="P5891" s="229"/>
    </row>
    <row r="5892" spans="16:16" x14ac:dyDescent="0.25">
      <c r="P5892" s="229"/>
    </row>
    <row r="5893" spans="16:16" x14ac:dyDescent="0.25">
      <c r="P5893" s="229"/>
    </row>
    <row r="5894" spans="16:16" x14ac:dyDescent="0.25">
      <c r="P5894" s="229"/>
    </row>
    <row r="5895" spans="16:16" x14ac:dyDescent="0.25">
      <c r="P5895" s="229"/>
    </row>
    <row r="5896" spans="16:16" x14ac:dyDescent="0.25">
      <c r="P5896" s="229"/>
    </row>
    <row r="5897" spans="16:16" x14ac:dyDescent="0.25">
      <c r="P5897" s="229"/>
    </row>
    <row r="5898" spans="16:16" x14ac:dyDescent="0.25">
      <c r="P5898" s="229"/>
    </row>
    <row r="5899" spans="16:16" x14ac:dyDescent="0.25">
      <c r="P5899" s="229"/>
    </row>
    <row r="5900" spans="16:16" x14ac:dyDescent="0.25">
      <c r="P5900" s="229"/>
    </row>
    <row r="5901" spans="16:16" x14ac:dyDescent="0.25">
      <c r="P5901" s="229"/>
    </row>
    <row r="5902" spans="16:16" x14ac:dyDescent="0.25">
      <c r="P5902" s="229"/>
    </row>
    <row r="5903" spans="16:16" x14ac:dyDescent="0.25">
      <c r="P5903" s="229"/>
    </row>
    <row r="5904" spans="16:16" x14ac:dyDescent="0.25">
      <c r="P5904" s="229"/>
    </row>
    <row r="5905" spans="16:16" x14ac:dyDescent="0.25">
      <c r="P5905" s="229"/>
    </row>
    <row r="5906" spans="16:16" x14ac:dyDescent="0.25">
      <c r="P5906" s="229"/>
    </row>
    <row r="5907" spans="16:16" x14ac:dyDescent="0.25">
      <c r="P5907" s="229"/>
    </row>
    <row r="5908" spans="16:16" x14ac:dyDescent="0.25">
      <c r="P5908" s="229"/>
    </row>
    <row r="5909" spans="16:16" x14ac:dyDescent="0.25">
      <c r="P5909" s="229"/>
    </row>
    <row r="5910" spans="16:16" x14ac:dyDescent="0.25">
      <c r="P5910" s="229"/>
    </row>
    <row r="5911" spans="16:16" x14ac:dyDescent="0.25">
      <c r="P5911" s="229"/>
    </row>
    <row r="5912" spans="16:16" x14ac:dyDescent="0.25">
      <c r="P5912" s="229"/>
    </row>
    <row r="5913" spans="16:16" x14ac:dyDescent="0.25">
      <c r="P5913" s="229"/>
    </row>
    <row r="5914" spans="16:16" x14ac:dyDescent="0.25">
      <c r="P5914" s="229"/>
    </row>
    <row r="5915" spans="16:16" x14ac:dyDescent="0.25">
      <c r="P5915" s="229"/>
    </row>
    <row r="5916" spans="16:16" x14ac:dyDescent="0.25">
      <c r="P5916" s="229"/>
    </row>
    <row r="5917" spans="16:16" x14ac:dyDescent="0.25">
      <c r="P5917" s="229"/>
    </row>
    <row r="5918" spans="16:16" x14ac:dyDescent="0.25">
      <c r="P5918" s="229"/>
    </row>
    <row r="5919" spans="16:16" x14ac:dyDescent="0.25">
      <c r="P5919" s="229"/>
    </row>
    <row r="5920" spans="16:16" x14ac:dyDescent="0.25">
      <c r="P5920" s="229"/>
    </row>
    <row r="5921" spans="16:16" x14ac:dyDescent="0.25">
      <c r="P5921" s="229"/>
    </row>
    <row r="5922" spans="16:16" x14ac:dyDescent="0.25">
      <c r="P5922" s="229"/>
    </row>
    <row r="5923" spans="16:16" x14ac:dyDescent="0.25">
      <c r="P5923" s="229"/>
    </row>
    <row r="5924" spans="16:16" x14ac:dyDescent="0.25">
      <c r="P5924" s="229"/>
    </row>
    <row r="5925" spans="16:16" x14ac:dyDescent="0.25">
      <c r="P5925" s="229"/>
    </row>
    <row r="5926" spans="16:16" x14ac:dyDescent="0.25">
      <c r="P5926" s="229"/>
    </row>
    <row r="5927" spans="16:16" x14ac:dyDescent="0.25">
      <c r="P5927" s="229"/>
    </row>
    <row r="5928" spans="16:16" x14ac:dyDescent="0.25">
      <c r="P5928" s="229"/>
    </row>
    <row r="5929" spans="16:16" x14ac:dyDescent="0.25">
      <c r="P5929" s="229"/>
    </row>
    <row r="5930" spans="16:16" x14ac:dyDescent="0.25">
      <c r="P5930" s="229"/>
    </row>
    <row r="5931" spans="16:16" x14ac:dyDescent="0.25">
      <c r="P5931" s="229"/>
    </row>
    <row r="5932" spans="16:16" x14ac:dyDescent="0.25">
      <c r="P5932" s="229"/>
    </row>
    <row r="5933" spans="16:16" x14ac:dyDescent="0.25">
      <c r="P5933" s="229"/>
    </row>
    <row r="5934" spans="16:16" x14ac:dyDescent="0.25">
      <c r="P5934" s="229"/>
    </row>
    <row r="5935" spans="16:16" x14ac:dyDescent="0.25">
      <c r="P5935" s="229"/>
    </row>
    <row r="5936" spans="16:16" x14ac:dyDescent="0.25">
      <c r="P5936" s="229"/>
    </row>
    <row r="5937" spans="16:16" x14ac:dyDescent="0.25">
      <c r="P5937" s="229"/>
    </row>
    <row r="5938" spans="16:16" x14ac:dyDescent="0.25">
      <c r="P5938" s="229"/>
    </row>
    <row r="5939" spans="16:16" x14ac:dyDescent="0.25">
      <c r="P5939" s="229"/>
    </row>
    <row r="5940" spans="16:16" x14ac:dyDescent="0.25">
      <c r="P5940" s="229"/>
    </row>
    <row r="5941" spans="16:16" x14ac:dyDescent="0.25">
      <c r="P5941" s="229"/>
    </row>
    <row r="5942" spans="16:16" x14ac:dyDescent="0.25">
      <c r="P5942" s="229"/>
    </row>
    <row r="5943" spans="16:16" x14ac:dyDescent="0.25">
      <c r="P5943" s="229"/>
    </row>
    <row r="5944" spans="16:16" x14ac:dyDescent="0.25">
      <c r="P5944" s="229"/>
    </row>
    <row r="5945" spans="16:16" x14ac:dyDescent="0.25">
      <c r="P5945" s="229"/>
    </row>
    <row r="5946" spans="16:16" x14ac:dyDescent="0.25">
      <c r="P5946" s="229"/>
    </row>
    <row r="5947" spans="16:16" x14ac:dyDescent="0.25">
      <c r="P5947" s="229"/>
    </row>
    <row r="5948" spans="16:16" x14ac:dyDescent="0.25">
      <c r="P5948" s="229"/>
    </row>
    <row r="5949" spans="16:16" x14ac:dyDescent="0.25">
      <c r="P5949" s="229"/>
    </row>
    <row r="5950" spans="16:16" x14ac:dyDescent="0.25">
      <c r="P5950" s="229"/>
    </row>
    <row r="5951" spans="16:16" x14ac:dyDescent="0.25">
      <c r="P5951" s="229"/>
    </row>
    <row r="5952" spans="16:16" x14ac:dyDescent="0.25">
      <c r="P5952" s="229"/>
    </row>
    <row r="5953" spans="16:16" x14ac:dyDescent="0.25">
      <c r="P5953" s="229"/>
    </row>
    <row r="5954" spans="16:16" x14ac:dyDescent="0.25">
      <c r="P5954" s="229"/>
    </row>
    <row r="5955" spans="16:16" x14ac:dyDescent="0.25">
      <c r="P5955" s="229"/>
    </row>
    <row r="5956" spans="16:16" x14ac:dyDescent="0.25">
      <c r="P5956" s="229"/>
    </row>
    <row r="5957" spans="16:16" x14ac:dyDescent="0.25">
      <c r="P5957" s="229"/>
    </row>
    <row r="5958" spans="16:16" x14ac:dyDescent="0.25">
      <c r="P5958" s="229"/>
    </row>
    <row r="5959" spans="16:16" x14ac:dyDescent="0.25">
      <c r="P5959" s="229"/>
    </row>
    <row r="5960" spans="16:16" x14ac:dyDescent="0.25">
      <c r="P5960" s="229"/>
    </row>
    <row r="5961" spans="16:16" x14ac:dyDescent="0.25">
      <c r="P5961" s="229"/>
    </row>
    <row r="5962" spans="16:16" x14ac:dyDescent="0.25">
      <c r="P5962" s="229"/>
    </row>
    <row r="5963" spans="16:16" x14ac:dyDescent="0.25">
      <c r="P5963" s="229"/>
    </row>
    <row r="5964" spans="16:16" x14ac:dyDescent="0.25">
      <c r="P5964" s="229"/>
    </row>
    <row r="5965" spans="16:16" x14ac:dyDescent="0.25">
      <c r="P5965" s="229"/>
    </row>
    <row r="5966" spans="16:16" x14ac:dyDescent="0.25">
      <c r="P5966" s="229"/>
    </row>
    <row r="5967" spans="16:16" x14ac:dyDescent="0.25">
      <c r="P5967" s="229"/>
    </row>
    <row r="5968" spans="16:16" x14ac:dyDescent="0.25">
      <c r="P5968" s="229"/>
    </row>
    <row r="5969" spans="16:16" x14ac:dyDescent="0.25">
      <c r="P5969" s="229"/>
    </row>
    <row r="5970" spans="16:16" x14ac:dyDescent="0.25">
      <c r="P5970" s="229"/>
    </row>
    <row r="5971" spans="16:16" x14ac:dyDescent="0.25">
      <c r="P5971" s="229"/>
    </row>
    <row r="5972" spans="16:16" x14ac:dyDescent="0.25">
      <c r="P5972" s="229"/>
    </row>
    <row r="5973" spans="16:16" x14ac:dyDescent="0.25">
      <c r="P5973" s="229"/>
    </row>
    <row r="5974" spans="16:16" x14ac:dyDescent="0.25">
      <c r="P5974" s="229"/>
    </row>
    <row r="5975" spans="16:16" x14ac:dyDescent="0.25">
      <c r="P5975" s="229"/>
    </row>
    <row r="5976" spans="16:16" x14ac:dyDescent="0.25">
      <c r="P5976" s="229"/>
    </row>
    <row r="5977" spans="16:16" x14ac:dyDescent="0.25">
      <c r="P5977" s="229"/>
    </row>
    <row r="5978" spans="16:16" x14ac:dyDescent="0.25">
      <c r="P5978" s="229"/>
    </row>
    <row r="5979" spans="16:16" x14ac:dyDescent="0.25">
      <c r="P5979" s="229"/>
    </row>
    <row r="5980" spans="16:16" x14ac:dyDescent="0.25">
      <c r="P5980" s="229"/>
    </row>
    <row r="5981" spans="16:16" x14ac:dyDescent="0.25">
      <c r="P5981" s="229"/>
    </row>
    <row r="5982" spans="16:16" x14ac:dyDescent="0.25">
      <c r="P5982" s="229"/>
    </row>
    <row r="5983" spans="16:16" x14ac:dyDescent="0.25">
      <c r="P5983" s="229"/>
    </row>
    <row r="5984" spans="16:16" x14ac:dyDescent="0.25">
      <c r="P5984" s="229"/>
    </row>
    <row r="5985" spans="16:16" x14ac:dyDescent="0.25">
      <c r="P5985" s="229"/>
    </row>
    <row r="5986" spans="16:16" x14ac:dyDescent="0.25">
      <c r="P5986" s="229"/>
    </row>
    <row r="5987" spans="16:16" x14ac:dyDescent="0.25">
      <c r="P5987" s="229"/>
    </row>
    <row r="5988" spans="16:16" x14ac:dyDescent="0.25">
      <c r="P5988" s="229"/>
    </row>
    <row r="5989" spans="16:16" x14ac:dyDescent="0.25">
      <c r="P5989" s="229"/>
    </row>
    <row r="5990" spans="16:16" x14ac:dyDescent="0.25">
      <c r="P5990" s="229"/>
    </row>
    <row r="5991" spans="16:16" x14ac:dyDescent="0.25">
      <c r="P5991" s="229"/>
    </row>
    <row r="5992" spans="16:16" x14ac:dyDescent="0.25">
      <c r="P5992" s="229"/>
    </row>
    <row r="5993" spans="16:16" x14ac:dyDescent="0.25">
      <c r="P5993" s="229"/>
    </row>
    <row r="5994" spans="16:16" x14ac:dyDescent="0.25">
      <c r="P5994" s="229"/>
    </row>
    <row r="5995" spans="16:16" x14ac:dyDescent="0.25">
      <c r="P5995" s="229"/>
    </row>
    <row r="5996" spans="16:16" x14ac:dyDescent="0.25">
      <c r="P5996" s="229"/>
    </row>
    <row r="5997" spans="16:16" x14ac:dyDescent="0.25">
      <c r="P5997" s="229"/>
    </row>
    <row r="5998" spans="16:16" x14ac:dyDescent="0.25">
      <c r="P5998" s="229"/>
    </row>
    <row r="5999" spans="16:16" x14ac:dyDescent="0.25">
      <c r="P5999" s="229"/>
    </row>
    <row r="6000" spans="16:16" x14ac:dyDescent="0.25">
      <c r="P6000" s="229"/>
    </row>
    <row r="6001" spans="16:16" x14ac:dyDescent="0.25">
      <c r="P6001" s="229"/>
    </row>
    <row r="6002" spans="16:16" x14ac:dyDescent="0.25">
      <c r="P6002" s="229"/>
    </row>
    <row r="6003" spans="16:16" x14ac:dyDescent="0.25">
      <c r="P6003" s="229"/>
    </row>
    <row r="6004" spans="16:16" x14ac:dyDescent="0.25">
      <c r="P6004" s="229"/>
    </row>
    <row r="6005" spans="16:16" x14ac:dyDescent="0.25">
      <c r="P6005" s="229"/>
    </row>
    <row r="6006" spans="16:16" x14ac:dyDescent="0.25">
      <c r="P6006" s="229"/>
    </row>
    <row r="6007" spans="16:16" x14ac:dyDescent="0.25">
      <c r="P6007" s="229"/>
    </row>
    <row r="6008" spans="16:16" x14ac:dyDescent="0.25">
      <c r="P6008" s="229"/>
    </row>
    <row r="6009" spans="16:16" x14ac:dyDescent="0.25">
      <c r="P6009" s="229"/>
    </row>
    <row r="6010" spans="16:16" x14ac:dyDescent="0.25">
      <c r="P6010" s="229"/>
    </row>
    <row r="6011" spans="16:16" x14ac:dyDescent="0.25">
      <c r="P6011" s="229"/>
    </row>
    <row r="6012" spans="16:16" x14ac:dyDescent="0.25">
      <c r="P6012" s="229"/>
    </row>
    <row r="6013" spans="16:16" x14ac:dyDescent="0.25">
      <c r="P6013" s="229"/>
    </row>
    <row r="6014" spans="16:16" x14ac:dyDescent="0.25">
      <c r="P6014" s="229"/>
    </row>
    <row r="6015" spans="16:16" x14ac:dyDescent="0.25">
      <c r="P6015" s="229"/>
    </row>
    <row r="6016" spans="16:16" x14ac:dyDescent="0.25">
      <c r="P6016" s="229"/>
    </row>
    <row r="6017" spans="16:16" x14ac:dyDescent="0.25">
      <c r="P6017" s="229"/>
    </row>
    <row r="6018" spans="16:16" x14ac:dyDescent="0.25">
      <c r="P6018" s="229"/>
    </row>
    <row r="6019" spans="16:16" x14ac:dyDescent="0.25">
      <c r="P6019" s="229"/>
    </row>
    <row r="6020" spans="16:16" x14ac:dyDescent="0.25">
      <c r="P6020" s="229"/>
    </row>
    <row r="6021" spans="16:16" x14ac:dyDescent="0.25">
      <c r="P6021" s="229"/>
    </row>
    <row r="6022" spans="16:16" x14ac:dyDescent="0.25">
      <c r="P6022" s="229"/>
    </row>
    <row r="6023" spans="16:16" x14ac:dyDescent="0.25">
      <c r="P6023" s="229"/>
    </row>
    <row r="6024" spans="16:16" x14ac:dyDescent="0.25">
      <c r="P6024" s="229"/>
    </row>
    <row r="6025" spans="16:16" x14ac:dyDescent="0.25">
      <c r="P6025" s="229"/>
    </row>
    <row r="6026" spans="16:16" x14ac:dyDescent="0.25">
      <c r="P6026" s="229"/>
    </row>
    <row r="6027" spans="16:16" x14ac:dyDescent="0.25">
      <c r="P6027" s="229"/>
    </row>
    <row r="6028" spans="16:16" x14ac:dyDescent="0.25">
      <c r="P6028" s="229"/>
    </row>
    <row r="6029" spans="16:16" x14ac:dyDescent="0.25">
      <c r="P6029" s="229"/>
    </row>
    <row r="6030" spans="16:16" x14ac:dyDescent="0.25">
      <c r="P6030" s="229"/>
    </row>
    <row r="6031" spans="16:16" x14ac:dyDescent="0.25">
      <c r="P6031" s="229"/>
    </row>
    <row r="6032" spans="16:16" x14ac:dyDescent="0.25">
      <c r="P6032" s="229"/>
    </row>
    <row r="6033" spans="16:16" x14ac:dyDescent="0.25">
      <c r="P6033" s="229"/>
    </row>
    <row r="6034" spans="16:16" x14ac:dyDescent="0.25">
      <c r="P6034" s="229"/>
    </row>
    <row r="6035" spans="16:16" x14ac:dyDescent="0.25">
      <c r="P6035" s="229"/>
    </row>
    <row r="6036" spans="16:16" x14ac:dyDescent="0.25">
      <c r="P6036" s="229"/>
    </row>
    <row r="6037" spans="16:16" x14ac:dyDescent="0.25">
      <c r="P6037" s="229"/>
    </row>
    <row r="6038" spans="16:16" x14ac:dyDescent="0.25">
      <c r="P6038" s="229"/>
    </row>
    <row r="6039" spans="16:16" x14ac:dyDescent="0.25">
      <c r="P6039" s="229"/>
    </row>
    <row r="6040" spans="16:16" x14ac:dyDescent="0.25">
      <c r="P6040" s="229"/>
    </row>
    <row r="6041" spans="16:16" x14ac:dyDescent="0.25">
      <c r="P6041" s="229"/>
    </row>
    <row r="6042" spans="16:16" x14ac:dyDescent="0.25">
      <c r="P6042" s="229"/>
    </row>
    <row r="6043" spans="16:16" x14ac:dyDescent="0.25">
      <c r="P6043" s="229"/>
    </row>
    <row r="6044" spans="16:16" x14ac:dyDescent="0.25">
      <c r="P6044" s="229"/>
    </row>
    <row r="6045" spans="16:16" x14ac:dyDescent="0.25">
      <c r="P6045" s="229"/>
    </row>
    <row r="6046" spans="16:16" x14ac:dyDescent="0.25">
      <c r="P6046" s="229"/>
    </row>
    <row r="6047" spans="16:16" x14ac:dyDescent="0.25">
      <c r="P6047" s="229"/>
    </row>
    <row r="6048" spans="16:16" x14ac:dyDescent="0.25">
      <c r="P6048" s="229"/>
    </row>
    <row r="6049" spans="16:16" x14ac:dyDescent="0.25">
      <c r="P6049" s="229"/>
    </row>
    <row r="6050" spans="16:16" x14ac:dyDescent="0.25">
      <c r="P6050" s="229"/>
    </row>
    <row r="6051" spans="16:16" x14ac:dyDescent="0.25">
      <c r="P6051" s="229"/>
    </row>
    <row r="6052" spans="16:16" x14ac:dyDescent="0.25">
      <c r="P6052" s="229"/>
    </row>
    <row r="6053" spans="16:16" x14ac:dyDescent="0.25">
      <c r="P6053" s="229"/>
    </row>
    <row r="6054" spans="16:16" x14ac:dyDescent="0.25">
      <c r="P6054" s="229"/>
    </row>
    <row r="6055" spans="16:16" x14ac:dyDescent="0.25">
      <c r="P6055" s="229"/>
    </row>
    <row r="6056" spans="16:16" x14ac:dyDescent="0.25">
      <c r="P6056" s="229"/>
    </row>
    <row r="6057" spans="16:16" x14ac:dyDescent="0.25">
      <c r="P6057" s="229"/>
    </row>
    <row r="6058" spans="16:16" x14ac:dyDescent="0.25">
      <c r="P6058" s="229"/>
    </row>
    <row r="6059" spans="16:16" x14ac:dyDescent="0.25">
      <c r="P6059" s="229"/>
    </row>
    <row r="6060" spans="16:16" x14ac:dyDescent="0.25">
      <c r="P6060" s="229"/>
    </row>
    <row r="6061" spans="16:16" x14ac:dyDescent="0.25">
      <c r="P6061" s="229"/>
    </row>
    <row r="6062" spans="16:16" x14ac:dyDescent="0.25">
      <c r="P6062" s="229"/>
    </row>
    <row r="6063" spans="16:16" x14ac:dyDescent="0.25">
      <c r="P6063" s="229"/>
    </row>
    <row r="6064" spans="16:16" x14ac:dyDescent="0.25">
      <c r="P6064" s="229"/>
    </row>
    <row r="6065" spans="16:16" x14ac:dyDescent="0.25">
      <c r="P6065" s="229"/>
    </row>
    <row r="6066" spans="16:16" x14ac:dyDescent="0.25">
      <c r="P6066" s="229"/>
    </row>
    <row r="6067" spans="16:16" x14ac:dyDescent="0.25">
      <c r="P6067" s="229"/>
    </row>
    <row r="6068" spans="16:16" x14ac:dyDescent="0.25">
      <c r="P6068" s="229"/>
    </row>
    <row r="6069" spans="16:16" x14ac:dyDescent="0.25">
      <c r="P6069" s="229"/>
    </row>
    <row r="6070" spans="16:16" x14ac:dyDescent="0.25">
      <c r="P6070" s="229"/>
    </row>
    <row r="6071" spans="16:16" x14ac:dyDescent="0.25">
      <c r="P6071" s="229"/>
    </row>
    <row r="6072" spans="16:16" x14ac:dyDescent="0.25">
      <c r="P6072" s="229"/>
    </row>
    <row r="6073" spans="16:16" x14ac:dyDescent="0.25">
      <c r="P6073" s="229"/>
    </row>
    <row r="6074" spans="16:16" x14ac:dyDescent="0.25">
      <c r="P6074" s="229"/>
    </row>
    <row r="6075" spans="16:16" x14ac:dyDescent="0.25">
      <c r="P6075" s="229"/>
    </row>
    <row r="6076" spans="16:16" x14ac:dyDescent="0.25">
      <c r="P6076" s="229"/>
    </row>
    <row r="6077" spans="16:16" x14ac:dyDescent="0.25">
      <c r="P6077" s="229"/>
    </row>
    <row r="6078" spans="16:16" x14ac:dyDescent="0.25">
      <c r="P6078" s="229"/>
    </row>
    <row r="6079" spans="16:16" x14ac:dyDescent="0.25">
      <c r="P6079" s="229"/>
    </row>
    <row r="6080" spans="16:16" x14ac:dyDescent="0.25">
      <c r="P6080" s="229"/>
    </row>
    <row r="6081" spans="16:16" x14ac:dyDescent="0.25">
      <c r="P6081" s="229"/>
    </row>
    <row r="6082" spans="16:16" x14ac:dyDescent="0.25">
      <c r="P6082" s="229"/>
    </row>
    <row r="6083" spans="16:16" x14ac:dyDescent="0.25">
      <c r="P6083" s="229"/>
    </row>
    <row r="6084" spans="16:16" x14ac:dyDescent="0.25">
      <c r="P6084" s="229"/>
    </row>
    <row r="6085" spans="16:16" x14ac:dyDescent="0.25">
      <c r="P6085" s="229"/>
    </row>
    <row r="6086" spans="16:16" x14ac:dyDescent="0.25">
      <c r="P6086" s="229"/>
    </row>
    <row r="6087" spans="16:16" x14ac:dyDescent="0.25">
      <c r="P6087" s="229"/>
    </row>
    <row r="6088" spans="16:16" x14ac:dyDescent="0.25">
      <c r="P6088" s="229"/>
    </row>
    <row r="6089" spans="16:16" x14ac:dyDescent="0.25">
      <c r="P6089" s="229"/>
    </row>
    <row r="6090" spans="16:16" x14ac:dyDescent="0.25">
      <c r="P6090" s="229"/>
    </row>
    <row r="6091" spans="16:16" x14ac:dyDescent="0.25">
      <c r="P6091" s="229"/>
    </row>
    <row r="6092" spans="16:16" x14ac:dyDescent="0.25">
      <c r="P6092" s="229"/>
    </row>
    <row r="6093" spans="16:16" x14ac:dyDescent="0.25">
      <c r="P6093" s="229"/>
    </row>
    <row r="6094" spans="16:16" x14ac:dyDescent="0.25">
      <c r="P6094" s="229"/>
    </row>
    <row r="6095" spans="16:16" x14ac:dyDescent="0.25">
      <c r="P6095" s="229"/>
    </row>
    <row r="6096" spans="16:16" x14ac:dyDescent="0.25">
      <c r="P6096" s="229"/>
    </row>
    <row r="6097" spans="16:16" x14ac:dyDescent="0.25">
      <c r="P6097" s="229"/>
    </row>
    <row r="6098" spans="16:16" x14ac:dyDescent="0.25">
      <c r="P6098" s="229"/>
    </row>
    <row r="6099" spans="16:16" x14ac:dyDescent="0.25">
      <c r="P6099" s="229"/>
    </row>
    <row r="6100" spans="16:16" x14ac:dyDescent="0.25">
      <c r="P6100" s="229"/>
    </row>
    <row r="6101" spans="16:16" x14ac:dyDescent="0.25">
      <c r="P6101" s="229"/>
    </row>
    <row r="6102" spans="16:16" x14ac:dyDescent="0.25">
      <c r="P6102" s="229"/>
    </row>
    <row r="6103" spans="16:16" x14ac:dyDescent="0.25">
      <c r="P6103" s="229"/>
    </row>
    <row r="6104" spans="16:16" x14ac:dyDescent="0.25">
      <c r="P6104" s="229"/>
    </row>
    <row r="6105" spans="16:16" x14ac:dyDescent="0.25">
      <c r="P6105" s="229"/>
    </row>
    <row r="6106" spans="16:16" x14ac:dyDescent="0.25">
      <c r="P6106" s="229"/>
    </row>
    <row r="6107" spans="16:16" x14ac:dyDescent="0.25">
      <c r="P6107" s="229"/>
    </row>
    <row r="6108" spans="16:16" x14ac:dyDescent="0.25">
      <c r="P6108" s="229"/>
    </row>
    <row r="6109" spans="16:16" x14ac:dyDescent="0.25">
      <c r="P6109" s="229"/>
    </row>
    <row r="6110" spans="16:16" x14ac:dyDescent="0.25">
      <c r="P6110" s="229"/>
    </row>
    <row r="6111" spans="16:16" x14ac:dyDescent="0.25">
      <c r="P6111" s="229"/>
    </row>
    <row r="6112" spans="16:16" x14ac:dyDescent="0.25">
      <c r="P6112" s="229"/>
    </row>
    <row r="6113" spans="16:16" x14ac:dyDescent="0.25">
      <c r="P6113" s="229"/>
    </row>
    <row r="6114" spans="16:16" x14ac:dyDescent="0.25">
      <c r="P6114" s="229"/>
    </row>
    <row r="6115" spans="16:16" x14ac:dyDescent="0.25">
      <c r="P6115" s="229"/>
    </row>
    <row r="6116" spans="16:16" x14ac:dyDescent="0.25">
      <c r="P6116" s="229"/>
    </row>
    <row r="6117" spans="16:16" x14ac:dyDescent="0.25">
      <c r="P6117" s="229"/>
    </row>
    <row r="6118" spans="16:16" x14ac:dyDescent="0.25">
      <c r="P6118" s="229"/>
    </row>
    <row r="6119" spans="16:16" x14ac:dyDescent="0.25">
      <c r="P6119" s="229"/>
    </row>
    <row r="6120" spans="16:16" x14ac:dyDescent="0.25">
      <c r="P6120" s="229"/>
    </row>
    <row r="6121" spans="16:16" x14ac:dyDescent="0.25">
      <c r="P6121" s="229"/>
    </row>
    <row r="6122" spans="16:16" x14ac:dyDescent="0.25">
      <c r="P6122" s="229"/>
    </row>
    <row r="6123" spans="16:16" x14ac:dyDescent="0.25">
      <c r="P6123" s="229"/>
    </row>
    <row r="6124" spans="16:16" x14ac:dyDescent="0.25">
      <c r="P6124" s="229"/>
    </row>
    <row r="6125" spans="16:16" x14ac:dyDescent="0.25">
      <c r="P6125" s="229"/>
    </row>
    <row r="6126" spans="16:16" x14ac:dyDescent="0.25">
      <c r="P6126" s="229"/>
    </row>
    <row r="6127" spans="16:16" x14ac:dyDescent="0.25">
      <c r="P6127" s="229"/>
    </row>
    <row r="6128" spans="16:16" x14ac:dyDescent="0.25">
      <c r="P6128" s="229"/>
    </row>
    <row r="6129" spans="16:16" x14ac:dyDescent="0.25">
      <c r="P6129" s="229"/>
    </row>
    <row r="6130" spans="16:16" x14ac:dyDescent="0.25">
      <c r="P6130" s="229"/>
    </row>
    <row r="6131" spans="16:16" x14ac:dyDescent="0.25">
      <c r="P6131" s="229"/>
    </row>
    <row r="6132" spans="16:16" x14ac:dyDescent="0.25">
      <c r="P6132" s="229"/>
    </row>
    <row r="6133" spans="16:16" x14ac:dyDescent="0.25">
      <c r="P6133" s="229"/>
    </row>
    <row r="6134" spans="16:16" x14ac:dyDescent="0.25">
      <c r="P6134" s="229"/>
    </row>
    <row r="6135" spans="16:16" x14ac:dyDescent="0.25">
      <c r="P6135" s="229"/>
    </row>
    <row r="6136" spans="16:16" x14ac:dyDescent="0.25">
      <c r="P6136" s="229"/>
    </row>
    <row r="6137" spans="16:16" x14ac:dyDescent="0.25">
      <c r="P6137" s="229"/>
    </row>
    <row r="6138" spans="16:16" x14ac:dyDescent="0.25">
      <c r="P6138" s="229"/>
    </row>
    <row r="6139" spans="16:16" x14ac:dyDescent="0.25">
      <c r="P6139" s="229"/>
    </row>
    <row r="6140" spans="16:16" x14ac:dyDescent="0.25">
      <c r="P6140" s="229"/>
    </row>
    <row r="6141" spans="16:16" x14ac:dyDescent="0.25">
      <c r="P6141" s="229"/>
    </row>
    <row r="6142" spans="16:16" x14ac:dyDescent="0.25">
      <c r="P6142" s="229"/>
    </row>
    <row r="6143" spans="16:16" x14ac:dyDescent="0.25">
      <c r="P6143" s="229"/>
    </row>
    <row r="6144" spans="16:16" x14ac:dyDescent="0.25">
      <c r="P6144" s="229"/>
    </row>
    <row r="6145" spans="16:16" x14ac:dyDescent="0.25">
      <c r="P6145" s="229"/>
    </row>
    <row r="6146" spans="16:16" x14ac:dyDescent="0.25">
      <c r="P6146" s="229"/>
    </row>
    <row r="6147" spans="16:16" x14ac:dyDescent="0.25">
      <c r="P6147" s="229"/>
    </row>
    <row r="6148" spans="16:16" x14ac:dyDescent="0.25">
      <c r="P6148" s="229"/>
    </row>
    <row r="6149" spans="16:16" x14ac:dyDescent="0.25">
      <c r="P6149" s="229"/>
    </row>
    <row r="6150" spans="16:16" x14ac:dyDescent="0.25">
      <c r="P6150" s="229"/>
    </row>
    <row r="6151" spans="16:16" x14ac:dyDescent="0.25">
      <c r="P6151" s="229"/>
    </row>
    <row r="6152" spans="16:16" x14ac:dyDescent="0.25">
      <c r="P6152" s="229"/>
    </row>
    <row r="6153" spans="16:16" x14ac:dyDescent="0.25">
      <c r="P6153" s="229"/>
    </row>
    <row r="6154" spans="16:16" x14ac:dyDescent="0.25">
      <c r="P6154" s="229"/>
    </row>
    <row r="6155" spans="16:16" x14ac:dyDescent="0.25">
      <c r="P6155" s="229"/>
    </row>
    <row r="6156" spans="16:16" x14ac:dyDescent="0.25">
      <c r="P6156" s="229"/>
    </row>
    <row r="6157" spans="16:16" x14ac:dyDescent="0.25">
      <c r="P6157" s="229"/>
    </row>
    <row r="6158" spans="16:16" x14ac:dyDescent="0.25">
      <c r="P6158" s="229"/>
    </row>
    <row r="6159" spans="16:16" x14ac:dyDescent="0.25">
      <c r="P6159" s="229"/>
    </row>
    <row r="6160" spans="16:16" x14ac:dyDescent="0.25">
      <c r="P6160" s="229"/>
    </row>
    <row r="6161" spans="16:16" x14ac:dyDescent="0.25">
      <c r="P6161" s="229"/>
    </row>
    <row r="6162" spans="16:16" x14ac:dyDescent="0.25">
      <c r="P6162" s="229"/>
    </row>
    <row r="6163" spans="16:16" x14ac:dyDescent="0.25">
      <c r="P6163" s="229"/>
    </row>
    <row r="6164" spans="16:16" x14ac:dyDescent="0.25">
      <c r="P6164" s="229"/>
    </row>
    <row r="6165" spans="16:16" x14ac:dyDescent="0.25">
      <c r="P6165" s="229"/>
    </row>
    <row r="6166" spans="16:16" x14ac:dyDescent="0.25">
      <c r="P6166" s="229"/>
    </row>
    <row r="6167" spans="16:16" x14ac:dyDescent="0.25">
      <c r="P6167" s="229"/>
    </row>
    <row r="6168" spans="16:16" x14ac:dyDescent="0.25">
      <c r="P6168" s="229"/>
    </row>
    <row r="6169" spans="16:16" x14ac:dyDescent="0.25">
      <c r="P6169" s="229"/>
    </row>
    <row r="6170" spans="16:16" x14ac:dyDescent="0.25">
      <c r="P6170" s="229"/>
    </row>
    <row r="6171" spans="16:16" x14ac:dyDescent="0.25">
      <c r="P6171" s="229"/>
    </row>
    <row r="6172" spans="16:16" x14ac:dyDescent="0.25">
      <c r="P6172" s="229"/>
    </row>
    <row r="6173" spans="16:16" x14ac:dyDescent="0.25">
      <c r="P6173" s="229"/>
    </row>
    <row r="6174" spans="16:16" x14ac:dyDescent="0.25">
      <c r="P6174" s="229"/>
    </row>
    <row r="6175" spans="16:16" x14ac:dyDescent="0.25">
      <c r="P6175" s="229"/>
    </row>
    <row r="6176" spans="16:16" x14ac:dyDescent="0.25">
      <c r="P6176" s="229"/>
    </row>
    <row r="6177" spans="16:16" x14ac:dyDescent="0.25">
      <c r="P6177" s="229"/>
    </row>
    <row r="6178" spans="16:16" x14ac:dyDescent="0.25">
      <c r="P6178" s="229"/>
    </row>
    <row r="6179" spans="16:16" x14ac:dyDescent="0.25">
      <c r="P6179" s="229"/>
    </row>
    <row r="6180" spans="16:16" x14ac:dyDescent="0.25">
      <c r="P6180" s="229"/>
    </row>
    <row r="6181" spans="16:16" x14ac:dyDescent="0.25">
      <c r="P6181" s="229"/>
    </row>
    <row r="6182" spans="16:16" x14ac:dyDescent="0.25">
      <c r="P6182" s="229"/>
    </row>
    <row r="6183" spans="16:16" x14ac:dyDescent="0.25">
      <c r="P6183" s="229"/>
    </row>
    <row r="6184" spans="16:16" x14ac:dyDescent="0.25">
      <c r="P6184" s="229"/>
    </row>
    <row r="6185" spans="16:16" x14ac:dyDescent="0.25">
      <c r="P6185" s="229"/>
    </row>
    <row r="6186" spans="16:16" x14ac:dyDescent="0.25">
      <c r="P6186" s="229"/>
    </row>
    <row r="6187" spans="16:16" x14ac:dyDescent="0.25">
      <c r="P6187" s="229"/>
    </row>
    <row r="6188" spans="16:16" x14ac:dyDescent="0.25">
      <c r="P6188" s="229"/>
    </row>
    <row r="6189" spans="16:16" x14ac:dyDescent="0.25">
      <c r="P6189" s="229"/>
    </row>
    <row r="6190" spans="16:16" x14ac:dyDescent="0.25">
      <c r="P6190" s="229"/>
    </row>
    <row r="6191" spans="16:16" x14ac:dyDescent="0.25">
      <c r="P6191" s="229"/>
    </row>
    <row r="6192" spans="16:16" x14ac:dyDescent="0.25">
      <c r="P6192" s="229"/>
    </row>
    <row r="6193" spans="16:16" x14ac:dyDescent="0.25">
      <c r="P6193" s="229"/>
    </row>
    <row r="6194" spans="16:16" x14ac:dyDescent="0.25">
      <c r="P6194" s="229"/>
    </row>
    <row r="6195" spans="16:16" x14ac:dyDescent="0.25">
      <c r="P6195" s="229"/>
    </row>
    <row r="6196" spans="16:16" x14ac:dyDescent="0.25">
      <c r="P6196" s="229"/>
    </row>
    <row r="6197" spans="16:16" x14ac:dyDescent="0.25">
      <c r="P6197" s="229"/>
    </row>
    <row r="6198" spans="16:16" x14ac:dyDescent="0.25">
      <c r="P6198" s="229"/>
    </row>
    <row r="6199" spans="16:16" x14ac:dyDescent="0.25">
      <c r="P6199" s="229"/>
    </row>
    <row r="6200" spans="16:16" x14ac:dyDescent="0.25">
      <c r="P6200" s="229"/>
    </row>
    <row r="6201" spans="16:16" x14ac:dyDescent="0.25">
      <c r="P6201" s="229"/>
    </row>
    <row r="6202" spans="16:16" x14ac:dyDescent="0.25">
      <c r="P6202" s="229"/>
    </row>
    <row r="6203" spans="16:16" x14ac:dyDescent="0.25">
      <c r="P6203" s="229"/>
    </row>
    <row r="6204" spans="16:16" x14ac:dyDescent="0.25">
      <c r="P6204" s="229"/>
    </row>
    <row r="6205" spans="16:16" x14ac:dyDescent="0.25">
      <c r="P6205" s="229"/>
    </row>
    <row r="6206" spans="16:16" x14ac:dyDescent="0.25">
      <c r="P6206" s="229"/>
    </row>
    <row r="6207" spans="16:16" x14ac:dyDescent="0.25">
      <c r="P6207" s="229"/>
    </row>
    <row r="6208" spans="16:16" x14ac:dyDescent="0.25">
      <c r="P6208" s="229"/>
    </row>
    <row r="6209" spans="16:16" x14ac:dyDescent="0.25">
      <c r="P6209" s="229"/>
    </row>
    <row r="6210" spans="16:16" x14ac:dyDescent="0.25">
      <c r="P6210" s="229"/>
    </row>
    <row r="6211" spans="16:16" x14ac:dyDescent="0.25">
      <c r="P6211" s="229"/>
    </row>
    <row r="6212" spans="16:16" x14ac:dyDescent="0.25">
      <c r="P6212" s="229"/>
    </row>
    <row r="6213" spans="16:16" x14ac:dyDescent="0.25">
      <c r="P6213" s="229"/>
    </row>
    <row r="6214" spans="16:16" x14ac:dyDescent="0.25">
      <c r="P6214" s="229"/>
    </row>
    <row r="6215" spans="16:16" x14ac:dyDescent="0.25">
      <c r="P6215" s="229"/>
    </row>
    <row r="6216" spans="16:16" x14ac:dyDescent="0.25">
      <c r="P6216" s="229"/>
    </row>
    <row r="6217" spans="16:16" x14ac:dyDescent="0.25">
      <c r="P6217" s="229"/>
    </row>
    <row r="6218" spans="16:16" x14ac:dyDescent="0.25">
      <c r="P6218" s="229"/>
    </row>
    <row r="6219" spans="16:16" x14ac:dyDescent="0.25">
      <c r="P6219" s="229"/>
    </row>
    <row r="6220" spans="16:16" x14ac:dyDescent="0.25">
      <c r="P6220" s="229"/>
    </row>
    <row r="6221" spans="16:16" x14ac:dyDescent="0.25">
      <c r="P6221" s="229"/>
    </row>
    <row r="6222" spans="16:16" x14ac:dyDescent="0.25">
      <c r="P6222" s="229"/>
    </row>
    <row r="6223" spans="16:16" x14ac:dyDescent="0.25">
      <c r="P6223" s="229"/>
    </row>
    <row r="6224" spans="16:16" x14ac:dyDescent="0.25">
      <c r="P6224" s="229"/>
    </row>
    <row r="6225" spans="16:16" x14ac:dyDescent="0.25">
      <c r="P6225" s="229"/>
    </row>
    <row r="6226" spans="16:16" x14ac:dyDescent="0.25">
      <c r="P6226" s="229"/>
    </row>
    <row r="6227" spans="16:16" x14ac:dyDescent="0.25">
      <c r="P6227" s="229"/>
    </row>
    <row r="6228" spans="16:16" x14ac:dyDescent="0.25">
      <c r="P6228" s="229"/>
    </row>
    <row r="6229" spans="16:16" x14ac:dyDescent="0.25">
      <c r="P6229" s="229"/>
    </row>
    <row r="6230" spans="16:16" x14ac:dyDescent="0.25">
      <c r="P6230" s="229"/>
    </row>
    <row r="6231" spans="16:16" x14ac:dyDescent="0.25">
      <c r="P6231" s="229"/>
    </row>
    <row r="6232" spans="16:16" x14ac:dyDescent="0.25">
      <c r="P6232" s="229"/>
    </row>
    <row r="6233" spans="16:16" x14ac:dyDescent="0.25">
      <c r="P6233" s="229"/>
    </row>
    <row r="6234" spans="16:16" x14ac:dyDescent="0.25">
      <c r="P6234" s="229"/>
    </row>
    <row r="6235" spans="16:16" x14ac:dyDescent="0.25">
      <c r="P6235" s="229"/>
    </row>
    <row r="6236" spans="16:16" x14ac:dyDescent="0.25">
      <c r="P6236" s="229"/>
    </row>
    <row r="6237" spans="16:16" x14ac:dyDescent="0.25">
      <c r="P6237" s="229"/>
    </row>
    <row r="6238" spans="16:16" x14ac:dyDescent="0.25">
      <c r="P6238" s="229"/>
    </row>
    <row r="6239" spans="16:16" x14ac:dyDescent="0.25">
      <c r="P6239" s="229"/>
    </row>
    <row r="6240" spans="16:16" x14ac:dyDescent="0.25">
      <c r="P6240" s="229"/>
    </row>
    <row r="6241" spans="16:16" x14ac:dyDescent="0.25">
      <c r="P6241" s="229"/>
    </row>
    <row r="6242" spans="16:16" x14ac:dyDescent="0.25">
      <c r="P6242" s="229"/>
    </row>
    <row r="6243" spans="16:16" x14ac:dyDescent="0.25">
      <c r="P6243" s="229"/>
    </row>
    <row r="6244" spans="16:16" x14ac:dyDescent="0.25">
      <c r="P6244" s="229"/>
    </row>
    <row r="6245" spans="16:16" x14ac:dyDescent="0.25">
      <c r="P6245" s="229"/>
    </row>
    <row r="6246" spans="16:16" x14ac:dyDescent="0.25">
      <c r="P6246" s="229"/>
    </row>
    <row r="6247" spans="16:16" x14ac:dyDescent="0.25">
      <c r="P6247" s="229"/>
    </row>
    <row r="6248" spans="16:16" x14ac:dyDescent="0.25">
      <c r="P6248" s="229"/>
    </row>
    <row r="6249" spans="16:16" x14ac:dyDescent="0.25">
      <c r="P6249" s="229"/>
    </row>
    <row r="6250" spans="16:16" x14ac:dyDescent="0.25">
      <c r="P6250" s="229"/>
    </row>
    <row r="6251" spans="16:16" x14ac:dyDescent="0.25">
      <c r="P6251" s="229"/>
    </row>
    <row r="6252" spans="16:16" x14ac:dyDescent="0.25">
      <c r="P6252" s="229"/>
    </row>
    <row r="6253" spans="16:16" x14ac:dyDescent="0.25">
      <c r="P6253" s="229"/>
    </row>
    <row r="6254" spans="16:16" x14ac:dyDescent="0.25">
      <c r="P6254" s="229"/>
    </row>
    <row r="6255" spans="16:16" x14ac:dyDescent="0.25">
      <c r="P6255" s="229"/>
    </row>
    <row r="6256" spans="16:16" x14ac:dyDescent="0.25">
      <c r="P6256" s="229"/>
    </row>
    <row r="6257" spans="16:16" x14ac:dyDescent="0.25">
      <c r="P6257" s="229"/>
    </row>
    <row r="6258" spans="16:16" x14ac:dyDescent="0.25">
      <c r="P6258" s="229"/>
    </row>
    <row r="6259" spans="16:16" x14ac:dyDescent="0.25">
      <c r="P6259" s="229"/>
    </row>
    <row r="6260" spans="16:16" x14ac:dyDescent="0.25">
      <c r="P6260" s="229"/>
    </row>
    <row r="6261" spans="16:16" x14ac:dyDescent="0.25">
      <c r="P6261" s="229"/>
    </row>
    <row r="6262" spans="16:16" x14ac:dyDescent="0.25">
      <c r="P6262" s="229"/>
    </row>
    <row r="6263" spans="16:16" x14ac:dyDescent="0.25">
      <c r="P6263" s="229"/>
    </row>
    <row r="6264" spans="16:16" x14ac:dyDescent="0.25">
      <c r="P6264" s="229"/>
    </row>
    <row r="6265" spans="16:16" x14ac:dyDescent="0.25">
      <c r="P6265" s="229"/>
    </row>
    <row r="6266" spans="16:16" x14ac:dyDescent="0.25">
      <c r="P6266" s="229"/>
    </row>
    <row r="6267" spans="16:16" x14ac:dyDescent="0.25">
      <c r="P6267" s="229"/>
    </row>
    <row r="6268" spans="16:16" x14ac:dyDescent="0.25">
      <c r="P6268" s="229"/>
    </row>
    <row r="6269" spans="16:16" x14ac:dyDescent="0.25">
      <c r="P6269" s="229"/>
    </row>
    <row r="6270" spans="16:16" x14ac:dyDescent="0.25">
      <c r="P6270" s="229"/>
    </row>
    <row r="6271" spans="16:16" x14ac:dyDescent="0.25">
      <c r="P6271" s="229"/>
    </row>
    <row r="6272" spans="16:16" x14ac:dyDescent="0.25">
      <c r="P6272" s="229"/>
    </row>
    <row r="6273" spans="16:16" x14ac:dyDescent="0.25">
      <c r="P6273" s="229"/>
    </row>
    <row r="6274" spans="16:16" x14ac:dyDescent="0.25">
      <c r="P6274" s="229"/>
    </row>
    <row r="6275" spans="16:16" x14ac:dyDescent="0.25">
      <c r="P6275" s="229"/>
    </row>
    <row r="6276" spans="16:16" x14ac:dyDescent="0.25">
      <c r="P6276" s="229"/>
    </row>
    <row r="6277" spans="16:16" x14ac:dyDescent="0.25">
      <c r="P6277" s="229"/>
    </row>
    <row r="6278" spans="16:16" x14ac:dyDescent="0.25">
      <c r="P6278" s="229"/>
    </row>
    <row r="6279" spans="16:16" x14ac:dyDescent="0.25">
      <c r="P6279" s="229"/>
    </row>
    <row r="6280" spans="16:16" x14ac:dyDescent="0.25">
      <c r="P6280" s="229"/>
    </row>
    <row r="6281" spans="16:16" x14ac:dyDescent="0.25">
      <c r="P6281" s="229"/>
    </row>
    <row r="6282" spans="16:16" x14ac:dyDescent="0.25">
      <c r="P6282" s="229"/>
    </row>
    <row r="6283" spans="16:16" x14ac:dyDescent="0.25">
      <c r="P6283" s="229"/>
    </row>
    <row r="6284" spans="16:16" x14ac:dyDescent="0.25">
      <c r="P6284" s="229"/>
    </row>
    <row r="6285" spans="16:16" x14ac:dyDescent="0.25">
      <c r="P6285" s="229"/>
    </row>
    <row r="6286" spans="16:16" x14ac:dyDescent="0.25">
      <c r="P6286" s="229"/>
    </row>
    <row r="6287" spans="16:16" x14ac:dyDescent="0.25">
      <c r="P6287" s="229"/>
    </row>
    <row r="6288" spans="16:16" x14ac:dyDescent="0.25">
      <c r="P6288" s="229"/>
    </row>
    <row r="6289" spans="16:16" x14ac:dyDescent="0.25">
      <c r="P6289" s="229"/>
    </row>
    <row r="6290" spans="16:16" x14ac:dyDescent="0.25">
      <c r="P6290" s="229"/>
    </row>
    <row r="6291" spans="16:16" x14ac:dyDescent="0.25">
      <c r="P6291" s="229"/>
    </row>
    <row r="6292" spans="16:16" x14ac:dyDescent="0.25">
      <c r="P6292" s="229"/>
    </row>
    <row r="6293" spans="16:16" x14ac:dyDescent="0.25">
      <c r="P6293" s="229"/>
    </row>
    <row r="6294" spans="16:16" x14ac:dyDescent="0.25">
      <c r="P6294" s="229"/>
    </row>
    <row r="6295" spans="16:16" x14ac:dyDescent="0.25">
      <c r="P6295" s="229"/>
    </row>
    <row r="6296" spans="16:16" x14ac:dyDescent="0.25">
      <c r="P6296" s="229"/>
    </row>
    <row r="6297" spans="16:16" x14ac:dyDescent="0.25">
      <c r="P6297" s="229"/>
    </row>
    <row r="6298" spans="16:16" x14ac:dyDescent="0.25">
      <c r="P6298" s="229"/>
    </row>
    <row r="6299" spans="16:16" x14ac:dyDescent="0.25">
      <c r="P6299" s="229"/>
    </row>
    <row r="6300" spans="16:16" x14ac:dyDescent="0.25">
      <c r="P6300" s="229"/>
    </row>
    <row r="6301" spans="16:16" x14ac:dyDescent="0.25">
      <c r="P6301" s="229"/>
    </row>
    <row r="6302" spans="16:16" x14ac:dyDescent="0.25">
      <c r="P6302" s="229"/>
    </row>
    <row r="6303" spans="16:16" x14ac:dyDescent="0.25">
      <c r="P6303" s="229"/>
    </row>
    <row r="6304" spans="16:16" x14ac:dyDescent="0.25">
      <c r="P6304" s="229"/>
    </row>
    <row r="6305" spans="16:16" x14ac:dyDescent="0.25">
      <c r="P6305" s="229"/>
    </row>
    <row r="6306" spans="16:16" x14ac:dyDescent="0.25">
      <c r="P6306" s="229"/>
    </row>
    <row r="6307" spans="16:16" x14ac:dyDescent="0.25">
      <c r="P6307" s="229"/>
    </row>
    <row r="6308" spans="16:16" x14ac:dyDescent="0.25">
      <c r="P6308" s="229"/>
    </row>
    <row r="6309" spans="16:16" x14ac:dyDescent="0.25">
      <c r="P6309" s="229"/>
    </row>
    <row r="6310" spans="16:16" x14ac:dyDescent="0.25">
      <c r="P6310" s="229"/>
    </row>
    <row r="6311" spans="16:16" x14ac:dyDescent="0.25">
      <c r="P6311" s="229"/>
    </row>
    <row r="6312" spans="16:16" x14ac:dyDescent="0.25">
      <c r="P6312" s="229"/>
    </row>
    <row r="6313" spans="16:16" x14ac:dyDescent="0.25">
      <c r="P6313" s="229"/>
    </row>
    <row r="6314" spans="16:16" x14ac:dyDescent="0.25">
      <c r="P6314" s="229"/>
    </row>
    <row r="6315" spans="16:16" x14ac:dyDescent="0.25">
      <c r="P6315" s="229"/>
    </row>
    <row r="6316" spans="16:16" x14ac:dyDescent="0.25">
      <c r="P6316" s="229"/>
    </row>
    <row r="6317" spans="16:16" x14ac:dyDescent="0.25">
      <c r="P6317" s="229"/>
    </row>
    <row r="6318" spans="16:16" x14ac:dyDescent="0.25">
      <c r="P6318" s="229"/>
    </row>
    <row r="6319" spans="16:16" x14ac:dyDescent="0.25">
      <c r="P6319" s="229"/>
    </row>
    <row r="6320" spans="16:16" x14ac:dyDescent="0.25">
      <c r="P6320" s="229"/>
    </row>
    <row r="6321" spans="16:16" x14ac:dyDescent="0.25">
      <c r="P6321" s="229"/>
    </row>
    <row r="6322" spans="16:16" x14ac:dyDescent="0.25">
      <c r="P6322" s="229"/>
    </row>
    <row r="6323" spans="16:16" x14ac:dyDescent="0.25">
      <c r="P6323" s="229"/>
    </row>
    <row r="6324" spans="16:16" x14ac:dyDescent="0.25">
      <c r="P6324" s="229"/>
    </row>
    <row r="6325" spans="16:16" x14ac:dyDescent="0.25">
      <c r="P6325" s="229"/>
    </row>
    <row r="6326" spans="16:16" x14ac:dyDescent="0.25">
      <c r="P6326" s="229"/>
    </row>
    <row r="6327" spans="16:16" x14ac:dyDescent="0.25">
      <c r="P6327" s="229"/>
    </row>
    <row r="6328" spans="16:16" x14ac:dyDescent="0.25">
      <c r="P6328" s="229"/>
    </row>
    <row r="6329" spans="16:16" x14ac:dyDescent="0.25">
      <c r="P6329" s="229"/>
    </row>
    <row r="6330" spans="16:16" x14ac:dyDescent="0.25">
      <c r="P6330" s="229"/>
    </row>
    <row r="6331" spans="16:16" x14ac:dyDescent="0.25">
      <c r="P6331" s="229"/>
    </row>
    <row r="6332" spans="16:16" x14ac:dyDescent="0.25">
      <c r="P6332" s="229"/>
    </row>
    <row r="6333" spans="16:16" x14ac:dyDescent="0.25">
      <c r="P6333" s="229"/>
    </row>
    <row r="6334" spans="16:16" x14ac:dyDescent="0.25">
      <c r="P6334" s="229"/>
    </row>
    <row r="6335" spans="16:16" x14ac:dyDescent="0.25">
      <c r="P6335" s="229"/>
    </row>
    <row r="6336" spans="16:16" x14ac:dyDescent="0.25">
      <c r="P6336" s="229"/>
    </row>
    <row r="6337" spans="1:19" x14ac:dyDescent="0.25">
      <c r="P6337" s="229"/>
    </row>
    <row r="6338" spans="1:19" x14ac:dyDescent="0.25">
      <c r="P6338" s="229"/>
    </row>
    <row r="6339" spans="1:19" x14ac:dyDescent="0.25">
      <c r="P6339" s="229"/>
    </row>
    <row r="6340" spans="1:19" x14ac:dyDescent="0.25">
      <c r="P6340" s="229"/>
    </row>
    <row r="6341" spans="1:19" x14ac:dyDescent="0.25">
      <c r="P6341" s="229"/>
    </row>
    <row r="6342" spans="1:19" x14ac:dyDescent="0.25">
      <c r="A6342" s="19"/>
      <c r="P6342" s="229"/>
      <c r="S6342" s="19"/>
    </row>
    <row r="6343" spans="1:19" x14ac:dyDescent="0.25">
      <c r="A6343" s="19"/>
      <c r="P6343" s="229"/>
      <c r="S6343" s="19"/>
    </row>
    <row r="6344" spans="1:19" x14ac:dyDescent="0.25">
      <c r="A6344" s="19"/>
      <c r="P6344" s="229"/>
      <c r="S6344" s="19"/>
    </row>
    <row r="6345" spans="1:19" x14ac:dyDescent="0.25">
      <c r="A6345" s="19"/>
      <c r="P6345" s="229"/>
      <c r="S6345" s="19"/>
    </row>
    <row r="6346" spans="1:19" x14ac:dyDescent="0.25">
      <c r="A6346" s="19"/>
      <c r="P6346" s="229"/>
      <c r="S6346" s="19"/>
    </row>
    <row r="6347" spans="1:19" x14ac:dyDescent="0.25">
      <c r="A6347" s="19"/>
      <c r="P6347" s="229"/>
      <c r="S6347" s="19"/>
    </row>
    <row r="6348" spans="1:19" x14ac:dyDescent="0.25">
      <c r="A6348" s="19"/>
      <c r="P6348" s="229"/>
      <c r="S6348" s="19"/>
    </row>
    <row r="6349" spans="1:19" x14ac:dyDescent="0.25">
      <c r="A6349" s="19"/>
      <c r="P6349" s="229"/>
      <c r="S6349" s="19"/>
    </row>
    <row r="6350" spans="1:19" x14ac:dyDescent="0.25">
      <c r="A6350" s="19"/>
      <c r="P6350" s="229"/>
      <c r="S6350" s="19"/>
    </row>
    <row r="6351" spans="1:19" x14ac:dyDescent="0.25">
      <c r="A6351" s="19"/>
      <c r="P6351" s="229"/>
      <c r="S6351" s="19"/>
    </row>
    <row r="6352" spans="1:19" x14ac:dyDescent="0.25">
      <c r="A6352" s="19"/>
      <c r="P6352" s="229"/>
      <c r="S6352" s="19"/>
    </row>
    <row r="6353" spans="1:19" x14ac:dyDescent="0.25">
      <c r="A6353" s="19"/>
      <c r="P6353" s="229"/>
      <c r="S6353" s="19"/>
    </row>
    <row r="6354" spans="1:19" x14ac:dyDescent="0.25">
      <c r="A6354" s="19"/>
      <c r="P6354" s="229"/>
      <c r="S6354" s="19"/>
    </row>
    <row r="6355" spans="1:19" x14ac:dyDescent="0.25">
      <c r="A6355" s="19"/>
      <c r="P6355" s="229"/>
      <c r="S6355" s="19"/>
    </row>
    <row r="6356" spans="1:19" x14ac:dyDescent="0.25">
      <c r="A6356" s="19"/>
      <c r="P6356" s="229"/>
      <c r="S6356" s="19"/>
    </row>
    <row r="6357" spans="1:19" x14ac:dyDescent="0.25">
      <c r="A6357" s="19"/>
      <c r="P6357" s="229"/>
      <c r="S6357" s="19"/>
    </row>
    <row r="6358" spans="1:19" x14ac:dyDescent="0.25">
      <c r="A6358" s="19"/>
      <c r="P6358" s="229"/>
      <c r="S6358" s="19"/>
    </row>
    <row r="6359" spans="1:19" x14ac:dyDescent="0.25">
      <c r="A6359" s="19"/>
      <c r="P6359" s="229"/>
      <c r="S6359" s="19"/>
    </row>
    <row r="6360" spans="1:19" x14ac:dyDescent="0.25">
      <c r="A6360" s="19"/>
      <c r="P6360" s="229"/>
      <c r="S6360" s="19"/>
    </row>
    <row r="6361" spans="1:19" x14ac:dyDescent="0.25">
      <c r="A6361" s="19"/>
      <c r="P6361" s="229"/>
      <c r="S6361" s="19"/>
    </row>
    <row r="6362" spans="1:19" x14ac:dyDescent="0.25">
      <c r="A6362" s="19"/>
      <c r="P6362" s="229"/>
      <c r="S6362" s="19"/>
    </row>
    <row r="6363" spans="1:19" x14ac:dyDescent="0.25">
      <c r="A6363" s="19"/>
      <c r="P6363" s="229"/>
      <c r="S6363" s="19"/>
    </row>
    <row r="6364" spans="1:19" x14ac:dyDescent="0.25">
      <c r="A6364" s="19"/>
      <c r="P6364" s="229"/>
      <c r="S6364" s="19"/>
    </row>
    <row r="6365" spans="1:19" x14ac:dyDescent="0.25">
      <c r="A6365" s="19"/>
      <c r="P6365" s="229"/>
      <c r="S6365" s="19"/>
    </row>
    <row r="6366" spans="1:19" x14ac:dyDescent="0.25">
      <c r="A6366" s="19"/>
      <c r="P6366" s="229"/>
      <c r="S6366" s="19"/>
    </row>
    <row r="6367" spans="1:19" x14ac:dyDescent="0.25">
      <c r="A6367" s="19"/>
      <c r="P6367" s="229"/>
      <c r="S6367" s="19"/>
    </row>
    <row r="6368" spans="1:19" x14ac:dyDescent="0.25">
      <c r="A6368" s="19"/>
      <c r="P6368" s="229"/>
      <c r="S6368" s="19"/>
    </row>
    <row r="6369" spans="1:19" x14ac:dyDescent="0.25">
      <c r="A6369" s="19"/>
      <c r="P6369" s="229"/>
      <c r="S6369" s="19"/>
    </row>
    <row r="6370" spans="1:19" x14ac:dyDescent="0.25">
      <c r="A6370" s="19"/>
      <c r="P6370" s="229"/>
      <c r="S6370" s="19"/>
    </row>
    <row r="6371" spans="1:19" x14ac:dyDescent="0.25">
      <c r="A6371" s="19"/>
      <c r="P6371" s="229"/>
      <c r="S6371" s="19"/>
    </row>
    <row r="6372" spans="1:19" x14ac:dyDescent="0.25">
      <c r="A6372" s="19"/>
      <c r="P6372" s="229"/>
      <c r="S6372" s="19"/>
    </row>
    <row r="6373" spans="1:19" x14ac:dyDescent="0.25">
      <c r="A6373" s="19"/>
      <c r="P6373" s="229"/>
      <c r="S6373" s="19"/>
    </row>
    <row r="6374" spans="1:19" x14ac:dyDescent="0.25">
      <c r="A6374" s="19"/>
      <c r="P6374" s="229"/>
      <c r="S6374" s="19"/>
    </row>
    <row r="6375" spans="1:19" x14ac:dyDescent="0.25">
      <c r="A6375" s="19"/>
      <c r="P6375" s="229"/>
      <c r="S6375" s="19"/>
    </row>
    <row r="6376" spans="1:19" x14ac:dyDescent="0.25">
      <c r="A6376" s="19"/>
      <c r="P6376" s="229"/>
      <c r="S6376" s="19"/>
    </row>
    <row r="6377" spans="1:19" x14ac:dyDescent="0.25">
      <c r="A6377" s="19"/>
      <c r="P6377" s="229"/>
      <c r="S6377" s="19"/>
    </row>
    <row r="6378" spans="1:19" x14ac:dyDescent="0.25">
      <c r="A6378" s="19"/>
      <c r="P6378" s="229"/>
      <c r="S6378" s="19"/>
    </row>
    <row r="6379" spans="1:19" x14ac:dyDescent="0.25">
      <c r="A6379" s="19"/>
      <c r="P6379" s="229"/>
      <c r="S6379" s="19"/>
    </row>
    <row r="6380" spans="1:19" x14ac:dyDescent="0.25">
      <c r="A6380" s="19"/>
      <c r="P6380" s="229"/>
      <c r="S6380" s="19"/>
    </row>
    <row r="6381" spans="1:19" x14ac:dyDescent="0.25">
      <c r="A6381" s="19"/>
      <c r="P6381" s="229"/>
      <c r="S6381" s="19"/>
    </row>
    <row r="6382" spans="1:19" x14ac:dyDescent="0.25">
      <c r="A6382" s="19"/>
      <c r="P6382" s="229"/>
      <c r="S6382" s="19"/>
    </row>
    <row r="6383" spans="1:19" x14ac:dyDescent="0.25">
      <c r="A6383" s="19"/>
      <c r="P6383" s="229"/>
      <c r="S6383" s="19"/>
    </row>
    <row r="6384" spans="1:19" x14ac:dyDescent="0.25">
      <c r="A6384" s="19"/>
      <c r="P6384" s="229"/>
      <c r="S6384" s="19"/>
    </row>
    <row r="6385" spans="1:19" x14ac:dyDescent="0.25">
      <c r="A6385" s="19"/>
      <c r="P6385" s="229"/>
      <c r="S6385" s="19"/>
    </row>
    <row r="6386" spans="1:19" x14ac:dyDescent="0.25">
      <c r="A6386" s="19"/>
      <c r="P6386" s="229"/>
      <c r="S6386" s="19"/>
    </row>
    <row r="6387" spans="1:19" x14ac:dyDescent="0.25">
      <c r="A6387" s="19"/>
      <c r="P6387" s="229"/>
      <c r="S6387" s="19"/>
    </row>
    <row r="6388" spans="1:19" x14ac:dyDescent="0.25">
      <c r="A6388" s="19"/>
      <c r="P6388" s="229"/>
      <c r="S6388" s="19"/>
    </row>
    <row r="6389" spans="1:19" x14ac:dyDescent="0.25">
      <c r="A6389" s="19"/>
      <c r="P6389" s="229"/>
      <c r="S6389" s="19"/>
    </row>
    <row r="6390" spans="1:19" x14ac:dyDescent="0.25">
      <c r="A6390" s="19"/>
      <c r="P6390" s="229"/>
      <c r="S6390" s="19"/>
    </row>
    <row r="6391" spans="1:19" x14ac:dyDescent="0.25">
      <c r="A6391" s="19"/>
      <c r="P6391" s="229"/>
      <c r="S6391" s="19"/>
    </row>
    <row r="6392" spans="1:19" x14ac:dyDescent="0.25">
      <c r="A6392" s="19"/>
      <c r="P6392" s="229"/>
      <c r="S6392" s="19"/>
    </row>
    <row r="6393" spans="1:19" x14ac:dyDescent="0.25">
      <c r="A6393" s="19"/>
      <c r="P6393" s="229"/>
      <c r="S6393" s="19"/>
    </row>
    <row r="6394" spans="1:19" x14ac:dyDescent="0.25">
      <c r="P6394" s="229"/>
    </row>
    <row r="6395" spans="1:19" x14ac:dyDescent="0.25">
      <c r="P6395" s="229"/>
    </row>
    <row r="6396" spans="1:19" x14ac:dyDescent="0.25">
      <c r="P6396" s="229"/>
    </row>
    <row r="6397" spans="1:19" x14ac:dyDescent="0.25">
      <c r="P6397" s="229"/>
    </row>
    <row r="6398" spans="1:19" x14ac:dyDescent="0.25">
      <c r="P6398" s="229"/>
    </row>
    <row r="6399" spans="1:19" x14ac:dyDescent="0.25">
      <c r="P6399" s="229"/>
    </row>
    <row r="6400" spans="1:19" x14ac:dyDescent="0.25">
      <c r="P6400" s="229"/>
    </row>
    <row r="6401" spans="16:16" x14ac:dyDescent="0.25">
      <c r="P6401" s="229"/>
    </row>
    <row r="6402" spans="16:16" x14ac:dyDescent="0.25">
      <c r="P6402" s="229"/>
    </row>
    <row r="6403" spans="16:16" x14ac:dyDescent="0.25">
      <c r="P6403" s="229"/>
    </row>
    <row r="6404" spans="16:16" x14ac:dyDescent="0.25">
      <c r="P6404" s="229"/>
    </row>
    <row r="6405" spans="16:16" x14ac:dyDescent="0.25">
      <c r="P6405" s="229"/>
    </row>
    <row r="6406" spans="16:16" x14ac:dyDescent="0.25">
      <c r="P6406" s="229"/>
    </row>
    <row r="6407" spans="16:16" x14ac:dyDescent="0.25">
      <c r="P6407" s="229"/>
    </row>
    <row r="6408" spans="16:16" x14ac:dyDescent="0.25">
      <c r="P6408" s="229"/>
    </row>
    <row r="6409" spans="16:16" x14ac:dyDescent="0.25">
      <c r="P6409" s="229"/>
    </row>
    <row r="6410" spans="16:16" x14ac:dyDescent="0.25">
      <c r="P6410" s="229"/>
    </row>
    <row r="6411" spans="16:16" x14ac:dyDescent="0.25">
      <c r="P6411" s="229"/>
    </row>
    <row r="6412" spans="16:16" x14ac:dyDescent="0.25">
      <c r="P6412" s="229"/>
    </row>
    <row r="6413" spans="16:16" x14ac:dyDescent="0.25">
      <c r="P6413" s="229"/>
    </row>
    <row r="6414" spans="16:16" x14ac:dyDescent="0.25">
      <c r="P6414" s="229"/>
    </row>
    <row r="6415" spans="16:16" x14ac:dyDescent="0.25">
      <c r="P6415" s="229"/>
    </row>
    <row r="6416" spans="16:16" x14ac:dyDescent="0.25">
      <c r="P6416" s="229"/>
    </row>
    <row r="6417" spans="16:16" x14ac:dyDescent="0.25">
      <c r="P6417" s="229"/>
    </row>
    <row r="6418" spans="16:16" x14ac:dyDescent="0.25">
      <c r="P6418" s="229"/>
    </row>
    <row r="6419" spans="16:16" x14ac:dyDescent="0.25">
      <c r="P6419" s="229"/>
    </row>
    <row r="6420" spans="16:16" x14ac:dyDescent="0.25">
      <c r="P6420" s="229"/>
    </row>
    <row r="6421" spans="16:16" x14ac:dyDescent="0.25">
      <c r="P6421" s="229"/>
    </row>
    <row r="6422" spans="16:16" x14ac:dyDescent="0.25">
      <c r="P6422" s="229"/>
    </row>
    <row r="6423" spans="16:16" x14ac:dyDescent="0.25">
      <c r="P6423" s="229"/>
    </row>
    <row r="6424" spans="16:16" x14ac:dyDescent="0.25">
      <c r="P6424" s="229"/>
    </row>
    <row r="6425" spans="16:16" x14ac:dyDescent="0.25">
      <c r="P6425" s="229"/>
    </row>
    <row r="6426" spans="16:16" x14ac:dyDescent="0.25">
      <c r="P6426" s="229"/>
    </row>
    <row r="6427" spans="16:16" x14ac:dyDescent="0.25">
      <c r="P6427" s="229"/>
    </row>
    <row r="6428" spans="16:16" x14ac:dyDescent="0.25">
      <c r="P6428" s="229"/>
    </row>
    <row r="6429" spans="16:16" x14ac:dyDescent="0.25">
      <c r="P6429" s="229"/>
    </row>
    <row r="6430" spans="16:16" x14ac:dyDescent="0.25">
      <c r="P6430" s="229"/>
    </row>
    <row r="6431" spans="16:16" x14ac:dyDescent="0.25">
      <c r="P6431" s="229"/>
    </row>
    <row r="6432" spans="16:16" x14ac:dyDescent="0.25">
      <c r="P6432" s="229"/>
    </row>
    <row r="6433" spans="16:16" x14ac:dyDescent="0.25">
      <c r="P6433" s="229"/>
    </row>
    <row r="6434" spans="16:16" x14ac:dyDescent="0.25">
      <c r="P6434" s="229"/>
    </row>
    <row r="6435" spans="16:16" x14ac:dyDescent="0.25">
      <c r="P6435" s="229"/>
    </row>
    <row r="6436" spans="16:16" x14ac:dyDescent="0.25">
      <c r="P6436" s="229"/>
    </row>
    <row r="6437" spans="16:16" x14ac:dyDescent="0.25">
      <c r="P6437" s="229"/>
    </row>
    <row r="6438" spans="16:16" x14ac:dyDescent="0.25">
      <c r="P6438" s="229"/>
    </row>
    <row r="6439" spans="16:16" x14ac:dyDescent="0.25">
      <c r="P6439" s="229"/>
    </row>
    <row r="6440" spans="16:16" x14ac:dyDescent="0.25">
      <c r="P6440" s="229"/>
    </row>
    <row r="6441" spans="16:16" x14ac:dyDescent="0.25">
      <c r="P6441" s="229"/>
    </row>
    <row r="6442" spans="16:16" x14ac:dyDescent="0.25">
      <c r="P6442" s="229"/>
    </row>
    <row r="6443" spans="16:16" x14ac:dyDescent="0.25">
      <c r="P6443" s="229"/>
    </row>
    <row r="6444" spans="16:16" x14ac:dyDescent="0.25">
      <c r="P6444" s="229"/>
    </row>
    <row r="6445" spans="16:16" x14ac:dyDescent="0.25">
      <c r="P6445" s="229"/>
    </row>
    <row r="6446" spans="16:16" x14ac:dyDescent="0.25">
      <c r="P6446" s="229"/>
    </row>
    <row r="6447" spans="16:16" x14ac:dyDescent="0.25">
      <c r="P6447" s="229"/>
    </row>
    <row r="6448" spans="16:16" x14ac:dyDescent="0.25">
      <c r="P6448" s="229"/>
    </row>
    <row r="6449" spans="16:16" x14ac:dyDescent="0.25">
      <c r="P6449" s="229"/>
    </row>
    <row r="6450" spans="16:16" x14ac:dyDescent="0.25">
      <c r="P6450" s="229"/>
    </row>
    <row r="6451" spans="16:16" x14ac:dyDescent="0.25">
      <c r="P6451" s="229"/>
    </row>
    <row r="6452" spans="16:16" x14ac:dyDescent="0.25">
      <c r="P6452" s="229"/>
    </row>
    <row r="6453" spans="16:16" x14ac:dyDescent="0.25">
      <c r="P6453" s="229"/>
    </row>
    <row r="6454" spans="16:16" x14ac:dyDescent="0.25">
      <c r="P6454" s="229"/>
    </row>
    <row r="6455" spans="16:16" x14ac:dyDescent="0.25">
      <c r="P6455" s="229"/>
    </row>
    <row r="6456" spans="16:16" x14ac:dyDescent="0.25">
      <c r="P6456" s="229"/>
    </row>
    <row r="6457" spans="16:16" x14ac:dyDescent="0.25">
      <c r="P6457" s="229"/>
    </row>
    <row r="6458" spans="16:16" x14ac:dyDescent="0.25">
      <c r="P6458" s="229"/>
    </row>
    <row r="6459" spans="16:16" x14ac:dyDescent="0.25">
      <c r="P6459" s="229"/>
    </row>
    <row r="6460" spans="16:16" x14ac:dyDescent="0.25">
      <c r="P6460" s="229"/>
    </row>
    <row r="6461" spans="16:16" x14ac:dyDescent="0.25">
      <c r="P6461" s="229"/>
    </row>
    <row r="6462" spans="16:16" x14ac:dyDescent="0.25">
      <c r="P6462" s="229"/>
    </row>
    <row r="6463" spans="16:16" x14ac:dyDescent="0.25">
      <c r="P6463" s="229"/>
    </row>
    <row r="6464" spans="16:16" x14ac:dyDescent="0.25">
      <c r="P6464" s="229"/>
    </row>
    <row r="6465" spans="16:16" x14ac:dyDescent="0.25">
      <c r="P6465" s="229"/>
    </row>
    <row r="6466" spans="16:16" x14ac:dyDescent="0.25">
      <c r="P6466" s="229"/>
    </row>
    <row r="6467" spans="16:16" x14ac:dyDescent="0.25">
      <c r="P6467" s="229"/>
    </row>
    <row r="6468" spans="16:16" x14ac:dyDescent="0.25">
      <c r="P6468" s="229"/>
    </row>
    <row r="6469" spans="16:16" x14ac:dyDescent="0.25">
      <c r="P6469" s="229"/>
    </row>
    <row r="6470" spans="16:16" x14ac:dyDescent="0.25">
      <c r="P6470" s="229"/>
    </row>
    <row r="6471" spans="16:16" x14ac:dyDescent="0.25">
      <c r="P6471" s="229"/>
    </row>
    <row r="6472" spans="16:16" x14ac:dyDescent="0.25">
      <c r="P6472" s="229"/>
    </row>
    <row r="6473" spans="16:16" x14ac:dyDescent="0.25">
      <c r="P6473" s="229"/>
    </row>
    <row r="6474" spans="16:16" x14ac:dyDescent="0.25">
      <c r="P6474" s="229"/>
    </row>
    <row r="6475" spans="16:16" x14ac:dyDescent="0.25">
      <c r="P6475" s="229"/>
    </row>
    <row r="6476" spans="16:16" x14ac:dyDescent="0.25">
      <c r="P6476" s="229"/>
    </row>
    <row r="6477" spans="16:16" x14ac:dyDescent="0.25">
      <c r="P6477" s="229"/>
    </row>
    <row r="6478" spans="16:16" x14ac:dyDescent="0.25">
      <c r="P6478" s="229"/>
    </row>
    <row r="6479" spans="16:16" x14ac:dyDescent="0.25">
      <c r="P6479" s="229"/>
    </row>
    <row r="6480" spans="16:16" x14ac:dyDescent="0.25">
      <c r="P6480" s="229"/>
    </row>
    <row r="6481" spans="16:16" x14ac:dyDescent="0.25">
      <c r="P6481" s="229"/>
    </row>
    <row r="6482" spans="16:16" x14ac:dyDescent="0.25">
      <c r="P6482" s="229"/>
    </row>
    <row r="6483" spans="16:16" x14ac:dyDescent="0.25">
      <c r="P6483" s="229"/>
    </row>
    <row r="6484" spans="16:16" x14ac:dyDescent="0.25">
      <c r="P6484" s="229"/>
    </row>
    <row r="6485" spans="16:16" x14ac:dyDescent="0.25">
      <c r="P6485" s="229"/>
    </row>
    <row r="6486" spans="16:16" x14ac:dyDescent="0.25">
      <c r="P6486" s="229"/>
    </row>
    <row r="6487" spans="16:16" x14ac:dyDescent="0.25">
      <c r="P6487" s="229"/>
    </row>
    <row r="6488" spans="16:16" x14ac:dyDescent="0.25">
      <c r="P6488" s="229"/>
    </row>
    <row r="6489" spans="16:16" x14ac:dyDescent="0.25">
      <c r="P6489" s="229"/>
    </row>
    <row r="6490" spans="16:16" x14ac:dyDescent="0.25">
      <c r="P6490" s="229"/>
    </row>
    <row r="6491" spans="16:16" x14ac:dyDescent="0.25">
      <c r="P6491" s="229"/>
    </row>
    <row r="6492" spans="16:16" x14ac:dyDescent="0.25">
      <c r="P6492" s="229"/>
    </row>
    <row r="6493" spans="16:16" x14ac:dyDescent="0.25">
      <c r="P6493" s="229"/>
    </row>
    <row r="6494" spans="16:16" x14ac:dyDescent="0.25">
      <c r="P6494" s="229"/>
    </row>
    <row r="6495" spans="16:16" x14ac:dyDescent="0.25">
      <c r="P6495" s="229"/>
    </row>
    <row r="6496" spans="16:16" x14ac:dyDescent="0.25">
      <c r="P6496" s="229"/>
    </row>
    <row r="6497" spans="16:16" x14ac:dyDescent="0.25">
      <c r="P6497" s="229"/>
    </row>
    <row r="6498" spans="16:16" x14ac:dyDescent="0.25">
      <c r="P6498" s="229"/>
    </row>
    <row r="6499" spans="16:16" x14ac:dyDescent="0.25">
      <c r="P6499" s="229"/>
    </row>
    <row r="6500" spans="16:16" x14ac:dyDescent="0.25">
      <c r="P6500" s="229"/>
    </row>
    <row r="6501" spans="16:16" x14ac:dyDescent="0.25">
      <c r="P6501" s="229"/>
    </row>
    <row r="6502" spans="16:16" x14ac:dyDescent="0.25">
      <c r="P6502" s="229"/>
    </row>
    <row r="6503" spans="16:16" x14ac:dyDescent="0.25">
      <c r="P6503" s="229"/>
    </row>
    <row r="6504" spans="16:16" x14ac:dyDescent="0.25">
      <c r="P6504" s="229"/>
    </row>
    <row r="6505" spans="16:16" x14ac:dyDescent="0.25">
      <c r="P6505" s="229"/>
    </row>
    <row r="6506" spans="16:16" x14ac:dyDescent="0.25">
      <c r="P6506" s="229"/>
    </row>
    <row r="6507" spans="16:16" x14ac:dyDescent="0.25">
      <c r="P6507" s="229"/>
    </row>
    <row r="6508" spans="16:16" x14ac:dyDescent="0.25">
      <c r="P6508" s="229"/>
    </row>
    <row r="6509" spans="16:16" x14ac:dyDescent="0.25">
      <c r="P6509" s="229"/>
    </row>
    <row r="6510" spans="16:16" x14ac:dyDescent="0.25">
      <c r="P6510" s="229"/>
    </row>
    <row r="6511" spans="16:16" x14ac:dyDescent="0.25">
      <c r="P6511" s="229"/>
    </row>
    <row r="6512" spans="16:16" x14ac:dyDescent="0.25">
      <c r="P6512" s="229"/>
    </row>
    <row r="6513" spans="16:16" x14ac:dyDescent="0.25">
      <c r="P6513" s="229"/>
    </row>
    <row r="6514" spans="16:16" x14ac:dyDescent="0.25">
      <c r="P6514" s="229"/>
    </row>
    <row r="6515" spans="16:16" x14ac:dyDescent="0.25">
      <c r="P6515" s="229"/>
    </row>
    <row r="6516" spans="16:16" x14ac:dyDescent="0.25">
      <c r="P6516" s="229"/>
    </row>
    <row r="6517" spans="16:16" x14ac:dyDescent="0.25">
      <c r="P6517" s="229"/>
    </row>
    <row r="6518" spans="16:16" x14ac:dyDescent="0.25">
      <c r="P6518" s="229"/>
    </row>
    <row r="6519" spans="16:16" x14ac:dyDescent="0.25">
      <c r="P6519" s="229"/>
    </row>
    <row r="6520" spans="16:16" x14ac:dyDescent="0.25">
      <c r="P6520" s="229"/>
    </row>
    <row r="6521" spans="16:16" x14ac:dyDescent="0.25">
      <c r="P6521" s="229"/>
    </row>
    <row r="6522" spans="16:16" x14ac:dyDescent="0.25">
      <c r="P6522" s="229"/>
    </row>
    <row r="6523" spans="16:16" x14ac:dyDescent="0.25">
      <c r="P6523" s="229"/>
    </row>
    <row r="6524" spans="16:16" x14ac:dyDescent="0.25">
      <c r="P6524" s="229"/>
    </row>
    <row r="6525" spans="16:16" x14ac:dyDescent="0.25">
      <c r="P6525" s="229"/>
    </row>
    <row r="6526" spans="16:16" x14ac:dyDescent="0.25">
      <c r="P6526" s="229"/>
    </row>
    <row r="6527" spans="16:16" x14ac:dyDescent="0.25">
      <c r="P6527" s="229"/>
    </row>
    <row r="6528" spans="16:16" x14ac:dyDescent="0.25">
      <c r="P6528" s="229"/>
    </row>
    <row r="6529" spans="16:16" x14ac:dyDescent="0.25">
      <c r="P6529" s="229"/>
    </row>
    <row r="6530" spans="16:16" x14ac:dyDescent="0.25">
      <c r="P6530" s="229"/>
    </row>
    <row r="6531" spans="16:16" x14ac:dyDescent="0.25">
      <c r="P6531" s="229"/>
    </row>
    <row r="6532" spans="16:16" x14ac:dyDescent="0.25">
      <c r="P6532" s="229"/>
    </row>
    <row r="6533" spans="16:16" x14ac:dyDescent="0.25">
      <c r="P6533" s="229"/>
    </row>
    <row r="6534" spans="16:16" x14ac:dyDescent="0.25">
      <c r="P6534" s="229"/>
    </row>
    <row r="6535" spans="16:16" x14ac:dyDescent="0.25">
      <c r="P6535" s="229"/>
    </row>
    <row r="6536" spans="16:16" x14ac:dyDescent="0.25">
      <c r="P6536" s="229"/>
    </row>
    <row r="6537" spans="16:16" x14ac:dyDescent="0.25">
      <c r="P6537" s="229"/>
    </row>
    <row r="6538" spans="16:16" x14ac:dyDescent="0.25">
      <c r="P6538" s="229"/>
    </row>
    <row r="6539" spans="16:16" x14ac:dyDescent="0.25">
      <c r="P6539" s="229"/>
    </row>
    <row r="6540" spans="16:16" x14ac:dyDescent="0.25">
      <c r="P6540" s="229"/>
    </row>
    <row r="6541" spans="16:16" x14ac:dyDescent="0.25">
      <c r="P6541" s="229"/>
    </row>
    <row r="6542" spans="16:16" x14ac:dyDescent="0.25">
      <c r="P6542" s="229"/>
    </row>
    <row r="6543" spans="16:16" x14ac:dyDescent="0.25">
      <c r="P6543" s="229"/>
    </row>
    <row r="6544" spans="16:16" x14ac:dyDescent="0.25">
      <c r="P6544" s="229"/>
    </row>
    <row r="6545" spans="16:16" x14ac:dyDescent="0.25">
      <c r="P6545" s="229"/>
    </row>
    <row r="6546" spans="16:16" x14ac:dyDescent="0.25">
      <c r="P6546" s="229"/>
    </row>
    <row r="6547" spans="16:16" x14ac:dyDescent="0.25">
      <c r="P6547" s="229"/>
    </row>
    <row r="6548" spans="16:16" x14ac:dyDescent="0.25">
      <c r="P6548" s="229"/>
    </row>
    <row r="6549" spans="16:16" x14ac:dyDescent="0.25">
      <c r="P6549" s="229"/>
    </row>
    <row r="6550" spans="16:16" x14ac:dyDescent="0.25">
      <c r="P6550" s="229"/>
    </row>
    <row r="6551" spans="16:16" x14ac:dyDescent="0.25">
      <c r="P6551" s="229"/>
    </row>
    <row r="6552" spans="16:16" x14ac:dyDescent="0.25">
      <c r="P6552" s="229"/>
    </row>
    <row r="6553" spans="16:16" x14ac:dyDescent="0.25">
      <c r="P6553" s="229"/>
    </row>
    <row r="6554" spans="16:16" x14ac:dyDescent="0.25">
      <c r="P6554" s="229"/>
    </row>
    <row r="6555" spans="16:16" x14ac:dyDescent="0.25">
      <c r="P6555" s="229"/>
    </row>
    <row r="6556" spans="16:16" x14ac:dyDescent="0.25">
      <c r="P6556" s="229"/>
    </row>
    <row r="6557" spans="16:16" x14ac:dyDescent="0.25">
      <c r="P6557" s="229"/>
    </row>
    <row r="6558" spans="16:16" x14ac:dyDescent="0.25">
      <c r="P6558" s="229"/>
    </row>
    <row r="6559" spans="16:16" x14ac:dyDescent="0.25">
      <c r="P6559" s="229"/>
    </row>
    <row r="6560" spans="16:16" x14ac:dyDescent="0.25">
      <c r="P6560" s="229"/>
    </row>
    <row r="6561" spans="16:16" x14ac:dyDescent="0.25">
      <c r="P6561" s="229"/>
    </row>
    <row r="6562" spans="16:16" x14ac:dyDescent="0.25">
      <c r="P6562" s="229"/>
    </row>
    <row r="6563" spans="16:16" x14ac:dyDescent="0.25">
      <c r="P6563" s="229"/>
    </row>
    <row r="6564" spans="16:16" x14ac:dyDescent="0.25">
      <c r="P6564" s="229"/>
    </row>
    <row r="6565" spans="16:16" x14ac:dyDescent="0.25">
      <c r="P6565" s="229"/>
    </row>
    <row r="6566" spans="16:16" x14ac:dyDescent="0.25">
      <c r="P6566" s="229"/>
    </row>
    <row r="6567" spans="16:16" x14ac:dyDescent="0.25">
      <c r="P6567" s="229"/>
    </row>
    <row r="6568" spans="16:16" x14ac:dyDescent="0.25">
      <c r="P6568" s="229"/>
    </row>
    <row r="6569" spans="16:16" x14ac:dyDescent="0.25">
      <c r="P6569" s="229"/>
    </row>
    <row r="6570" spans="16:16" x14ac:dyDescent="0.25">
      <c r="P6570" s="229"/>
    </row>
    <row r="6571" spans="16:16" x14ac:dyDescent="0.25">
      <c r="P6571" s="229"/>
    </row>
    <row r="6572" spans="16:16" x14ac:dyDescent="0.25">
      <c r="P6572" s="229"/>
    </row>
    <row r="6573" spans="16:16" x14ac:dyDescent="0.25">
      <c r="P6573" s="229"/>
    </row>
    <row r="6574" spans="16:16" x14ac:dyDescent="0.25">
      <c r="P6574" s="229"/>
    </row>
    <row r="6575" spans="16:16" x14ac:dyDescent="0.25">
      <c r="P6575" s="229"/>
    </row>
    <row r="6576" spans="16:16" x14ac:dyDescent="0.25">
      <c r="P6576" s="229"/>
    </row>
    <row r="6577" spans="16:16" x14ac:dyDescent="0.25">
      <c r="P6577" s="229"/>
    </row>
    <row r="6578" spans="16:16" x14ac:dyDescent="0.25">
      <c r="P6578" s="229"/>
    </row>
    <row r="6579" spans="16:16" x14ac:dyDescent="0.25">
      <c r="P6579" s="229"/>
    </row>
    <row r="6580" spans="16:16" x14ac:dyDescent="0.25">
      <c r="P6580" s="229"/>
    </row>
    <row r="6581" spans="16:16" x14ac:dyDescent="0.25">
      <c r="P6581" s="229"/>
    </row>
    <row r="6582" spans="16:16" x14ac:dyDescent="0.25">
      <c r="P6582" s="229"/>
    </row>
    <row r="6583" spans="16:16" x14ac:dyDescent="0.25">
      <c r="P6583" s="229"/>
    </row>
    <row r="6584" spans="16:16" x14ac:dyDescent="0.25">
      <c r="P6584" s="229"/>
    </row>
    <row r="6585" spans="16:16" x14ac:dyDescent="0.25">
      <c r="P6585" s="229"/>
    </row>
    <row r="6586" spans="16:16" x14ac:dyDescent="0.25">
      <c r="P6586" s="229"/>
    </row>
    <row r="6587" spans="16:16" x14ac:dyDescent="0.25">
      <c r="P6587" s="229"/>
    </row>
    <row r="6588" spans="16:16" x14ac:dyDescent="0.25">
      <c r="P6588" s="229"/>
    </row>
    <row r="6589" spans="16:16" x14ac:dyDescent="0.25">
      <c r="P6589" s="229"/>
    </row>
    <row r="6590" spans="16:16" x14ac:dyDescent="0.25">
      <c r="P6590" s="229"/>
    </row>
    <row r="6591" spans="16:16" x14ac:dyDescent="0.25">
      <c r="P6591" s="229"/>
    </row>
    <row r="6592" spans="16:16" x14ac:dyDescent="0.25">
      <c r="P6592" s="229"/>
    </row>
    <row r="6593" spans="1:19" x14ac:dyDescent="0.25">
      <c r="P6593" s="229"/>
    </row>
    <row r="6594" spans="1:19" x14ac:dyDescent="0.25">
      <c r="P6594" s="229"/>
    </row>
    <row r="6595" spans="1:19" x14ac:dyDescent="0.25">
      <c r="P6595" s="229"/>
    </row>
    <row r="6596" spans="1:19" x14ac:dyDescent="0.25">
      <c r="P6596" s="229"/>
    </row>
    <row r="6597" spans="1:19" x14ac:dyDescent="0.25">
      <c r="A6597" s="19"/>
      <c r="P6597" s="229"/>
      <c r="S6597" s="19"/>
    </row>
    <row r="6598" spans="1:19" x14ac:dyDescent="0.25">
      <c r="A6598" s="19"/>
      <c r="P6598" s="229"/>
      <c r="S6598" s="19"/>
    </row>
    <row r="6599" spans="1:19" x14ac:dyDescent="0.25">
      <c r="A6599" s="19"/>
      <c r="P6599" s="229"/>
      <c r="S6599" s="19"/>
    </row>
    <row r="6600" spans="1:19" x14ac:dyDescent="0.25">
      <c r="A6600" s="19"/>
      <c r="P6600" s="229"/>
      <c r="S6600" s="19"/>
    </row>
    <row r="6601" spans="1:19" x14ac:dyDescent="0.25">
      <c r="A6601" s="19"/>
      <c r="P6601" s="229"/>
      <c r="S6601" s="19"/>
    </row>
    <row r="6602" spans="1:19" x14ac:dyDescent="0.25">
      <c r="A6602" s="19"/>
      <c r="P6602" s="229"/>
      <c r="S6602" s="19"/>
    </row>
    <row r="6603" spans="1:19" x14ac:dyDescent="0.25">
      <c r="A6603" s="19"/>
      <c r="P6603" s="229"/>
      <c r="S6603" s="19"/>
    </row>
    <row r="6604" spans="1:19" x14ac:dyDescent="0.25">
      <c r="A6604" s="19"/>
      <c r="P6604" s="229"/>
      <c r="S6604" s="19"/>
    </row>
    <row r="6605" spans="1:19" x14ac:dyDescent="0.25">
      <c r="A6605" s="19"/>
      <c r="P6605" s="229"/>
      <c r="S6605" s="19"/>
    </row>
    <row r="6606" spans="1:19" x14ac:dyDescent="0.25">
      <c r="A6606" s="19"/>
      <c r="P6606" s="229"/>
      <c r="S6606" s="19"/>
    </row>
    <row r="6607" spans="1:19" x14ac:dyDescent="0.25">
      <c r="A6607" s="19"/>
      <c r="P6607" s="229"/>
      <c r="S6607" s="19"/>
    </row>
    <row r="6608" spans="1:19" x14ac:dyDescent="0.25">
      <c r="A6608" s="19"/>
      <c r="P6608" s="229"/>
      <c r="S6608" s="19"/>
    </row>
    <row r="6609" spans="1:19" x14ac:dyDescent="0.25">
      <c r="A6609" s="19"/>
      <c r="P6609" s="229"/>
      <c r="S6609" s="19"/>
    </row>
    <row r="6610" spans="1:19" x14ac:dyDescent="0.25">
      <c r="A6610" s="19"/>
      <c r="P6610" s="229"/>
      <c r="S6610" s="19"/>
    </row>
    <row r="6611" spans="1:19" x14ac:dyDescent="0.25">
      <c r="A6611" s="19"/>
      <c r="P6611" s="229"/>
      <c r="S6611" s="19"/>
    </row>
    <row r="6612" spans="1:19" x14ac:dyDescent="0.25">
      <c r="A6612" s="19"/>
      <c r="P6612" s="229"/>
      <c r="S6612" s="19"/>
    </row>
    <row r="6613" spans="1:19" x14ac:dyDescent="0.25">
      <c r="A6613" s="19"/>
      <c r="P6613" s="229"/>
      <c r="S6613" s="19"/>
    </row>
    <row r="6614" spans="1:19" x14ac:dyDescent="0.25">
      <c r="A6614" s="19"/>
      <c r="P6614" s="229"/>
      <c r="S6614" s="19"/>
    </row>
    <row r="6615" spans="1:19" x14ac:dyDescent="0.25">
      <c r="A6615" s="19"/>
      <c r="P6615" s="229"/>
      <c r="S6615" s="19"/>
    </row>
    <row r="6616" spans="1:19" x14ac:dyDescent="0.25">
      <c r="A6616" s="19"/>
      <c r="P6616" s="229"/>
      <c r="S6616" s="19"/>
    </row>
    <row r="6617" spans="1:19" x14ac:dyDescent="0.25">
      <c r="A6617" s="19"/>
      <c r="P6617" s="229"/>
      <c r="S6617" s="19"/>
    </row>
    <row r="6618" spans="1:19" x14ac:dyDescent="0.25">
      <c r="A6618" s="19"/>
      <c r="P6618" s="229"/>
      <c r="S6618" s="19"/>
    </row>
    <row r="6619" spans="1:19" x14ac:dyDescent="0.25">
      <c r="A6619" s="19"/>
      <c r="P6619" s="229"/>
      <c r="S6619" s="19"/>
    </row>
    <row r="6620" spans="1:19" x14ac:dyDescent="0.25">
      <c r="A6620" s="19"/>
      <c r="P6620" s="229"/>
      <c r="S6620" s="19"/>
    </row>
    <row r="6621" spans="1:19" x14ac:dyDescent="0.25">
      <c r="A6621" s="19"/>
      <c r="P6621" s="229"/>
      <c r="S6621" s="19"/>
    </row>
    <row r="6622" spans="1:19" x14ac:dyDescent="0.25">
      <c r="A6622" s="19"/>
      <c r="P6622" s="229"/>
      <c r="S6622" s="19"/>
    </row>
    <row r="6623" spans="1:19" x14ac:dyDescent="0.25">
      <c r="A6623" s="19"/>
      <c r="P6623" s="229"/>
      <c r="S6623" s="19"/>
    </row>
    <row r="6624" spans="1:19" x14ac:dyDescent="0.25">
      <c r="A6624" s="19"/>
      <c r="P6624" s="229"/>
      <c r="S6624" s="19"/>
    </row>
    <row r="6625" spans="1:19" x14ac:dyDescent="0.25">
      <c r="A6625" s="19"/>
      <c r="P6625" s="229"/>
      <c r="S6625" s="19"/>
    </row>
    <row r="6626" spans="1:19" x14ac:dyDescent="0.25">
      <c r="A6626" s="19"/>
      <c r="P6626" s="229"/>
      <c r="S6626" s="19"/>
    </row>
    <row r="6627" spans="1:19" x14ac:dyDescent="0.25">
      <c r="A6627" s="19"/>
      <c r="P6627" s="229"/>
      <c r="S6627" s="19"/>
    </row>
    <row r="6628" spans="1:19" x14ac:dyDescent="0.25">
      <c r="A6628" s="19"/>
      <c r="P6628" s="229"/>
      <c r="S6628" s="19"/>
    </row>
    <row r="6629" spans="1:19" x14ac:dyDescent="0.25">
      <c r="A6629" s="19"/>
      <c r="P6629" s="229"/>
      <c r="S6629" s="19"/>
    </row>
    <row r="6630" spans="1:19" x14ac:dyDescent="0.25">
      <c r="A6630" s="19"/>
      <c r="P6630" s="229"/>
      <c r="S6630" s="19"/>
    </row>
    <row r="6631" spans="1:19" x14ac:dyDescent="0.25">
      <c r="A6631" s="19"/>
      <c r="P6631" s="229"/>
      <c r="S6631" s="19"/>
    </row>
    <row r="6632" spans="1:19" x14ac:dyDescent="0.25">
      <c r="A6632" s="19"/>
      <c r="P6632" s="229"/>
      <c r="S6632" s="19"/>
    </row>
    <row r="6633" spans="1:19" x14ac:dyDescent="0.25">
      <c r="A6633" s="19"/>
      <c r="P6633" s="229"/>
      <c r="S6633" s="19"/>
    </row>
    <row r="6634" spans="1:19" x14ac:dyDescent="0.25">
      <c r="A6634" s="19"/>
      <c r="P6634" s="229"/>
      <c r="S6634" s="19"/>
    </row>
    <row r="6635" spans="1:19" x14ac:dyDescent="0.25">
      <c r="A6635" s="19"/>
      <c r="P6635" s="229"/>
      <c r="S6635" s="19"/>
    </row>
    <row r="6636" spans="1:19" x14ac:dyDescent="0.25">
      <c r="A6636" s="19"/>
      <c r="P6636" s="229"/>
      <c r="S6636" s="19"/>
    </row>
    <row r="6637" spans="1:19" x14ac:dyDescent="0.25">
      <c r="A6637" s="19"/>
      <c r="P6637" s="229"/>
      <c r="S6637" s="19"/>
    </row>
    <row r="6638" spans="1:19" x14ac:dyDescent="0.25">
      <c r="A6638" s="19"/>
      <c r="P6638" s="229"/>
      <c r="S6638" s="19"/>
    </row>
    <row r="6639" spans="1:19" x14ac:dyDescent="0.25">
      <c r="A6639" s="19"/>
      <c r="P6639" s="229"/>
      <c r="S6639" s="19"/>
    </row>
    <row r="6640" spans="1:19" x14ac:dyDescent="0.25">
      <c r="A6640" s="19"/>
      <c r="P6640" s="229"/>
      <c r="S6640" s="19"/>
    </row>
    <row r="6641" spans="1:19" x14ac:dyDescent="0.25">
      <c r="A6641" s="19"/>
      <c r="P6641" s="229"/>
      <c r="S6641" s="19"/>
    </row>
    <row r="6642" spans="1:19" x14ac:dyDescent="0.25">
      <c r="A6642" s="19"/>
      <c r="P6642" s="229"/>
      <c r="S6642" s="19"/>
    </row>
    <row r="6643" spans="1:19" x14ac:dyDescent="0.25">
      <c r="A6643" s="19"/>
      <c r="P6643" s="229"/>
      <c r="S6643" s="19"/>
    </row>
    <row r="6644" spans="1:19" x14ac:dyDescent="0.25">
      <c r="A6644" s="19"/>
      <c r="P6644" s="229"/>
      <c r="S6644" s="19"/>
    </row>
    <row r="6645" spans="1:19" x14ac:dyDescent="0.25">
      <c r="A6645" s="19"/>
      <c r="P6645" s="229"/>
      <c r="S6645" s="19"/>
    </row>
    <row r="6646" spans="1:19" x14ac:dyDescent="0.25">
      <c r="A6646" s="19"/>
      <c r="P6646" s="229"/>
      <c r="S6646" s="19"/>
    </row>
    <row r="6647" spans="1:19" x14ac:dyDescent="0.25">
      <c r="A6647" s="19"/>
      <c r="P6647" s="229"/>
      <c r="S6647" s="19"/>
    </row>
    <row r="6648" spans="1:19" x14ac:dyDescent="0.25">
      <c r="A6648" s="19"/>
      <c r="P6648" s="229"/>
      <c r="S6648" s="19"/>
    </row>
    <row r="6649" spans="1:19" x14ac:dyDescent="0.25">
      <c r="A6649" s="19"/>
      <c r="P6649" s="229"/>
      <c r="S6649" s="19"/>
    </row>
    <row r="6650" spans="1:19" x14ac:dyDescent="0.25">
      <c r="A6650" s="19"/>
      <c r="P6650" s="229"/>
      <c r="S6650" s="19"/>
    </row>
    <row r="6651" spans="1:19" x14ac:dyDescent="0.25">
      <c r="A6651" s="19"/>
      <c r="P6651" s="229"/>
      <c r="S6651" s="19"/>
    </row>
    <row r="6652" spans="1:19" x14ac:dyDescent="0.25">
      <c r="A6652" s="19"/>
      <c r="P6652" s="229"/>
      <c r="S6652" s="19"/>
    </row>
    <row r="6653" spans="1:19" x14ac:dyDescent="0.25">
      <c r="A6653" s="19"/>
      <c r="P6653" s="229"/>
      <c r="S6653" s="19"/>
    </row>
    <row r="6654" spans="1:19" x14ac:dyDescent="0.25">
      <c r="A6654" s="19"/>
      <c r="P6654" s="229"/>
      <c r="S6654" s="19"/>
    </row>
    <row r="6655" spans="1:19" x14ac:dyDescent="0.25">
      <c r="A6655" s="19"/>
      <c r="P6655" s="229"/>
      <c r="S6655" s="19"/>
    </row>
    <row r="6656" spans="1:19" x14ac:dyDescent="0.25">
      <c r="A6656" s="19"/>
      <c r="P6656" s="229"/>
      <c r="S6656" s="19"/>
    </row>
    <row r="6657" spans="1:19" x14ac:dyDescent="0.25">
      <c r="A6657" s="19"/>
      <c r="P6657" s="229"/>
      <c r="S6657" s="19"/>
    </row>
    <row r="6658" spans="1:19" x14ac:dyDescent="0.25">
      <c r="A6658" s="19"/>
      <c r="P6658" s="229"/>
      <c r="S6658" s="19"/>
    </row>
    <row r="6659" spans="1:19" x14ac:dyDescent="0.25">
      <c r="A6659" s="19"/>
      <c r="P6659" s="229"/>
      <c r="S6659" s="19"/>
    </row>
    <row r="6660" spans="1:19" x14ac:dyDescent="0.25">
      <c r="P6660" s="229"/>
    </row>
    <row r="6661" spans="1:19" x14ac:dyDescent="0.25">
      <c r="P6661" s="229"/>
    </row>
    <row r="6662" spans="1:19" x14ac:dyDescent="0.25">
      <c r="P6662" s="229"/>
    </row>
    <row r="6663" spans="1:19" x14ac:dyDescent="0.25">
      <c r="P6663" s="229"/>
    </row>
    <row r="6664" spans="1:19" x14ac:dyDescent="0.25">
      <c r="P6664" s="229"/>
    </row>
    <row r="6665" spans="1:19" x14ac:dyDescent="0.25">
      <c r="P6665" s="229"/>
    </row>
    <row r="6666" spans="1:19" x14ac:dyDescent="0.25">
      <c r="P6666" s="229"/>
    </row>
    <row r="6667" spans="1:19" x14ac:dyDescent="0.25">
      <c r="P6667" s="229"/>
    </row>
    <row r="6668" spans="1:19" x14ac:dyDescent="0.25">
      <c r="P6668" s="229"/>
    </row>
    <row r="6669" spans="1:19" x14ac:dyDescent="0.25">
      <c r="P6669" s="229"/>
    </row>
    <row r="6670" spans="1:19" x14ac:dyDescent="0.25">
      <c r="P6670" s="229"/>
    </row>
    <row r="6671" spans="1:19" x14ac:dyDescent="0.25">
      <c r="P6671" s="229"/>
    </row>
    <row r="6672" spans="1:19" x14ac:dyDescent="0.25">
      <c r="P6672" s="229"/>
    </row>
    <row r="6673" spans="16:16" x14ac:dyDescent="0.25">
      <c r="P6673" s="229"/>
    </row>
    <row r="6674" spans="16:16" x14ac:dyDescent="0.25">
      <c r="P6674" s="229"/>
    </row>
    <row r="6675" spans="16:16" x14ac:dyDescent="0.25">
      <c r="P6675" s="229"/>
    </row>
    <row r="6676" spans="16:16" x14ac:dyDescent="0.25">
      <c r="P6676" s="229"/>
    </row>
    <row r="6677" spans="16:16" x14ac:dyDescent="0.25">
      <c r="P6677" s="229"/>
    </row>
    <row r="6678" spans="16:16" x14ac:dyDescent="0.25">
      <c r="P6678" s="229"/>
    </row>
    <row r="6679" spans="16:16" x14ac:dyDescent="0.25">
      <c r="P6679" s="229"/>
    </row>
    <row r="6680" spans="16:16" x14ac:dyDescent="0.25">
      <c r="P6680" s="229"/>
    </row>
    <row r="6681" spans="16:16" x14ac:dyDescent="0.25">
      <c r="P6681" s="229"/>
    </row>
    <row r="6682" spans="16:16" x14ac:dyDescent="0.25">
      <c r="P6682" s="229"/>
    </row>
    <row r="6683" spans="16:16" x14ac:dyDescent="0.25">
      <c r="P6683" s="229"/>
    </row>
    <row r="6684" spans="16:16" x14ac:dyDescent="0.25">
      <c r="P6684" s="229"/>
    </row>
    <row r="6685" spans="16:16" x14ac:dyDescent="0.25">
      <c r="P6685" s="229"/>
    </row>
    <row r="6686" spans="16:16" x14ac:dyDescent="0.25">
      <c r="P6686" s="229"/>
    </row>
    <row r="6687" spans="16:16" x14ac:dyDescent="0.25">
      <c r="P6687" s="229"/>
    </row>
    <row r="6688" spans="16:16" x14ac:dyDescent="0.25">
      <c r="P6688" s="229"/>
    </row>
    <row r="6689" spans="16:16" x14ac:dyDescent="0.25">
      <c r="P6689" s="229"/>
    </row>
    <row r="6690" spans="16:16" x14ac:dyDescent="0.25">
      <c r="P6690" s="229"/>
    </row>
    <row r="6691" spans="16:16" x14ac:dyDescent="0.25">
      <c r="P6691" s="229"/>
    </row>
    <row r="6692" spans="16:16" x14ac:dyDescent="0.25">
      <c r="P6692" s="229"/>
    </row>
    <row r="6693" spans="16:16" x14ac:dyDescent="0.25">
      <c r="P6693" s="229"/>
    </row>
    <row r="6694" spans="16:16" x14ac:dyDescent="0.25">
      <c r="P6694" s="229"/>
    </row>
    <row r="6695" spans="16:16" x14ac:dyDescent="0.25">
      <c r="P6695" s="229"/>
    </row>
    <row r="6696" spans="16:16" x14ac:dyDescent="0.25">
      <c r="P6696" s="229"/>
    </row>
    <row r="6697" spans="16:16" x14ac:dyDescent="0.25">
      <c r="P6697" s="229"/>
    </row>
    <row r="6698" spans="16:16" x14ac:dyDescent="0.25">
      <c r="P6698" s="229"/>
    </row>
    <row r="6699" spans="16:16" x14ac:dyDescent="0.25">
      <c r="P6699" s="229"/>
    </row>
    <row r="6700" spans="16:16" x14ac:dyDescent="0.25">
      <c r="P6700" s="229"/>
    </row>
    <row r="6701" spans="16:16" x14ac:dyDescent="0.25">
      <c r="P6701" s="229"/>
    </row>
    <row r="6702" spans="16:16" x14ac:dyDescent="0.25">
      <c r="P6702" s="229"/>
    </row>
    <row r="6703" spans="16:16" x14ac:dyDescent="0.25">
      <c r="P6703" s="229"/>
    </row>
    <row r="6704" spans="16:16" x14ac:dyDescent="0.25">
      <c r="P6704" s="229"/>
    </row>
    <row r="6705" spans="16:16" x14ac:dyDescent="0.25">
      <c r="P6705" s="229"/>
    </row>
    <row r="6706" spans="16:16" x14ac:dyDescent="0.25">
      <c r="P6706" s="229"/>
    </row>
    <row r="6707" spans="16:16" x14ac:dyDescent="0.25">
      <c r="P6707" s="229"/>
    </row>
    <row r="6708" spans="16:16" x14ac:dyDescent="0.25">
      <c r="P6708" s="229"/>
    </row>
    <row r="6709" spans="16:16" x14ac:dyDescent="0.25">
      <c r="P6709" s="229"/>
    </row>
    <row r="6710" spans="16:16" x14ac:dyDescent="0.25">
      <c r="P6710" s="229"/>
    </row>
    <row r="6711" spans="16:16" x14ac:dyDescent="0.25">
      <c r="P6711" s="229"/>
    </row>
    <row r="6712" spans="16:16" x14ac:dyDescent="0.25">
      <c r="P6712" s="229"/>
    </row>
    <row r="6713" spans="16:16" x14ac:dyDescent="0.25">
      <c r="P6713" s="229"/>
    </row>
    <row r="6714" spans="16:16" x14ac:dyDescent="0.25">
      <c r="P6714" s="229"/>
    </row>
    <row r="6715" spans="16:16" x14ac:dyDescent="0.25">
      <c r="P6715" s="229"/>
    </row>
    <row r="6716" spans="16:16" x14ac:dyDescent="0.25">
      <c r="P6716" s="229"/>
    </row>
    <row r="6717" spans="16:16" x14ac:dyDescent="0.25">
      <c r="P6717" s="229"/>
    </row>
    <row r="6718" spans="16:16" x14ac:dyDescent="0.25">
      <c r="P6718" s="229"/>
    </row>
    <row r="6719" spans="16:16" x14ac:dyDescent="0.25">
      <c r="P6719" s="229"/>
    </row>
    <row r="6720" spans="16:16" x14ac:dyDescent="0.25">
      <c r="P6720" s="229"/>
    </row>
    <row r="6721" spans="16:16" x14ac:dyDescent="0.25">
      <c r="P6721" s="229"/>
    </row>
    <row r="6722" spans="16:16" x14ac:dyDescent="0.25">
      <c r="P6722" s="229"/>
    </row>
    <row r="6723" spans="16:16" x14ac:dyDescent="0.25">
      <c r="P6723" s="229"/>
    </row>
    <row r="6724" spans="16:16" x14ac:dyDescent="0.25">
      <c r="P6724" s="229"/>
    </row>
    <row r="6725" spans="16:16" x14ac:dyDescent="0.25">
      <c r="P6725" s="229"/>
    </row>
    <row r="6726" spans="16:16" x14ac:dyDescent="0.25">
      <c r="P6726" s="229"/>
    </row>
    <row r="6727" spans="16:16" x14ac:dyDescent="0.25">
      <c r="P6727" s="229"/>
    </row>
    <row r="6728" spans="16:16" x14ac:dyDescent="0.25">
      <c r="P6728" s="229"/>
    </row>
    <row r="6729" spans="16:16" x14ac:dyDescent="0.25">
      <c r="P6729" s="229"/>
    </row>
    <row r="6730" spans="16:16" x14ac:dyDescent="0.25">
      <c r="P6730" s="229"/>
    </row>
    <row r="6731" spans="16:16" x14ac:dyDescent="0.25">
      <c r="P6731" s="229"/>
    </row>
    <row r="6732" spans="16:16" x14ac:dyDescent="0.25">
      <c r="P6732" s="229"/>
    </row>
    <row r="6733" spans="16:16" x14ac:dyDescent="0.25">
      <c r="P6733" s="229"/>
    </row>
    <row r="6734" spans="16:16" x14ac:dyDescent="0.25">
      <c r="P6734" s="229"/>
    </row>
    <row r="6735" spans="16:16" x14ac:dyDescent="0.25">
      <c r="P6735" s="229"/>
    </row>
    <row r="6736" spans="16:16" x14ac:dyDescent="0.25">
      <c r="P6736" s="229"/>
    </row>
    <row r="6737" spans="16:16" x14ac:dyDescent="0.25">
      <c r="P6737" s="229"/>
    </row>
    <row r="6738" spans="16:16" x14ac:dyDescent="0.25">
      <c r="P6738" s="229"/>
    </row>
    <row r="6739" spans="16:16" x14ac:dyDescent="0.25">
      <c r="P6739" s="229"/>
    </row>
    <row r="6740" spans="16:16" x14ac:dyDescent="0.25">
      <c r="P6740" s="229"/>
    </row>
    <row r="6741" spans="16:16" x14ac:dyDescent="0.25">
      <c r="P6741" s="229"/>
    </row>
    <row r="6742" spans="16:16" x14ac:dyDescent="0.25">
      <c r="P6742" s="229"/>
    </row>
    <row r="6743" spans="16:16" x14ac:dyDescent="0.25">
      <c r="P6743" s="229"/>
    </row>
    <row r="6744" spans="16:16" x14ac:dyDescent="0.25">
      <c r="P6744" s="229"/>
    </row>
    <row r="6745" spans="16:16" x14ac:dyDescent="0.25">
      <c r="P6745" s="229"/>
    </row>
    <row r="6746" spans="16:16" x14ac:dyDescent="0.25">
      <c r="P6746" s="229"/>
    </row>
    <row r="6747" spans="16:16" x14ac:dyDescent="0.25">
      <c r="P6747" s="229"/>
    </row>
    <row r="6748" spans="16:16" x14ac:dyDescent="0.25">
      <c r="P6748" s="229"/>
    </row>
    <row r="6749" spans="16:16" x14ac:dyDescent="0.25">
      <c r="P6749" s="229"/>
    </row>
    <row r="6750" spans="16:16" x14ac:dyDescent="0.25">
      <c r="P6750" s="229"/>
    </row>
    <row r="6751" spans="16:16" x14ac:dyDescent="0.25">
      <c r="P6751" s="229"/>
    </row>
    <row r="6752" spans="16:16" x14ac:dyDescent="0.25">
      <c r="P6752" s="229"/>
    </row>
    <row r="6753" spans="16:16" x14ac:dyDescent="0.25">
      <c r="P6753" s="229"/>
    </row>
    <row r="6754" spans="16:16" x14ac:dyDescent="0.25">
      <c r="P6754" s="229"/>
    </row>
    <row r="6755" spans="16:16" x14ac:dyDescent="0.25">
      <c r="P6755" s="229"/>
    </row>
    <row r="6756" spans="16:16" x14ac:dyDescent="0.25">
      <c r="P6756" s="229"/>
    </row>
    <row r="6757" spans="16:16" x14ac:dyDescent="0.25">
      <c r="P6757" s="229"/>
    </row>
    <row r="6758" spans="16:16" x14ac:dyDescent="0.25">
      <c r="P6758" s="229"/>
    </row>
    <row r="6759" spans="16:16" x14ac:dyDescent="0.25">
      <c r="P6759" s="229"/>
    </row>
    <row r="6760" spans="16:16" x14ac:dyDescent="0.25">
      <c r="P6760" s="229"/>
    </row>
    <row r="6761" spans="16:16" x14ac:dyDescent="0.25">
      <c r="P6761" s="229"/>
    </row>
    <row r="6762" spans="16:16" x14ac:dyDescent="0.25">
      <c r="P6762" s="229"/>
    </row>
    <row r="6763" spans="16:16" x14ac:dyDescent="0.25">
      <c r="P6763" s="229"/>
    </row>
    <row r="6764" spans="16:16" x14ac:dyDescent="0.25">
      <c r="P6764" s="229"/>
    </row>
    <row r="6765" spans="16:16" x14ac:dyDescent="0.25">
      <c r="P6765" s="229"/>
    </row>
    <row r="6766" spans="16:16" x14ac:dyDescent="0.25">
      <c r="P6766" s="229"/>
    </row>
    <row r="6767" spans="16:16" x14ac:dyDescent="0.25">
      <c r="P6767" s="229"/>
    </row>
    <row r="6768" spans="16:16" x14ac:dyDescent="0.25">
      <c r="P6768" s="229"/>
    </row>
    <row r="6769" spans="16:16" x14ac:dyDescent="0.25">
      <c r="P6769" s="229"/>
    </row>
    <row r="6770" spans="16:16" x14ac:dyDescent="0.25">
      <c r="P6770" s="229"/>
    </row>
    <row r="6771" spans="16:16" x14ac:dyDescent="0.25">
      <c r="P6771" s="229"/>
    </row>
    <row r="6772" spans="16:16" x14ac:dyDescent="0.25">
      <c r="P6772" s="229"/>
    </row>
    <row r="6773" spans="16:16" x14ac:dyDescent="0.25">
      <c r="P6773" s="229"/>
    </row>
    <row r="6774" spans="16:16" x14ac:dyDescent="0.25">
      <c r="P6774" s="229"/>
    </row>
    <row r="6775" spans="16:16" x14ac:dyDescent="0.25">
      <c r="P6775" s="229"/>
    </row>
    <row r="6776" spans="16:16" x14ac:dyDescent="0.25">
      <c r="P6776" s="229"/>
    </row>
    <row r="6777" spans="16:16" x14ac:dyDescent="0.25">
      <c r="P6777" s="229"/>
    </row>
    <row r="6778" spans="16:16" x14ac:dyDescent="0.25">
      <c r="P6778" s="229"/>
    </row>
    <row r="6779" spans="16:16" x14ac:dyDescent="0.25">
      <c r="P6779" s="229"/>
    </row>
    <row r="6780" spans="16:16" x14ac:dyDescent="0.25">
      <c r="P6780" s="229"/>
    </row>
    <row r="6781" spans="16:16" x14ac:dyDescent="0.25">
      <c r="P6781" s="229"/>
    </row>
    <row r="6782" spans="16:16" x14ac:dyDescent="0.25">
      <c r="P6782" s="229"/>
    </row>
    <row r="6783" spans="16:16" x14ac:dyDescent="0.25">
      <c r="P6783" s="229"/>
    </row>
    <row r="6784" spans="16:16" x14ac:dyDescent="0.25">
      <c r="P6784" s="229"/>
    </row>
    <row r="6785" spans="16:16" x14ac:dyDescent="0.25">
      <c r="P6785" s="229"/>
    </row>
    <row r="6786" spans="16:16" x14ac:dyDescent="0.25">
      <c r="P6786" s="229"/>
    </row>
    <row r="6787" spans="16:16" x14ac:dyDescent="0.25">
      <c r="P6787" s="229"/>
    </row>
    <row r="6788" spans="16:16" x14ac:dyDescent="0.25">
      <c r="P6788" s="229"/>
    </row>
    <row r="6789" spans="16:16" x14ac:dyDescent="0.25">
      <c r="P6789" s="229"/>
    </row>
    <row r="6790" spans="16:16" x14ac:dyDescent="0.25">
      <c r="P6790" s="229"/>
    </row>
    <row r="6791" spans="16:16" x14ac:dyDescent="0.25">
      <c r="P6791" s="229"/>
    </row>
    <row r="6792" spans="16:16" x14ac:dyDescent="0.25">
      <c r="P6792" s="229"/>
    </row>
    <row r="6793" spans="16:16" x14ac:dyDescent="0.25">
      <c r="P6793" s="229"/>
    </row>
    <row r="6794" spans="16:16" x14ac:dyDescent="0.25">
      <c r="P6794" s="229"/>
    </row>
    <row r="6795" spans="16:16" x14ac:dyDescent="0.25">
      <c r="P6795" s="229"/>
    </row>
    <row r="6796" spans="16:16" x14ac:dyDescent="0.25">
      <c r="P6796" s="229"/>
    </row>
    <row r="6797" spans="16:16" x14ac:dyDescent="0.25">
      <c r="P6797" s="229"/>
    </row>
    <row r="6798" spans="16:16" x14ac:dyDescent="0.25">
      <c r="P6798" s="229"/>
    </row>
    <row r="6799" spans="16:16" x14ac:dyDescent="0.25">
      <c r="P6799" s="229"/>
    </row>
    <row r="6800" spans="16:16" x14ac:dyDescent="0.25">
      <c r="P6800" s="229"/>
    </row>
    <row r="6801" spans="16:16" x14ac:dyDescent="0.25">
      <c r="P6801" s="229"/>
    </row>
    <row r="6802" spans="16:16" x14ac:dyDescent="0.25">
      <c r="P6802" s="229"/>
    </row>
    <row r="6803" spans="16:16" x14ac:dyDescent="0.25">
      <c r="P6803" s="229"/>
    </row>
    <row r="6804" spans="16:16" x14ac:dyDescent="0.25">
      <c r="P6804" s="229"/>
    </row>
    <row r="6805" spans="16:16" x14ac:dyDescent="0.25">
      <c r="P6805" s="229"/>
    </row>
    <row r="6806" spans="16:16" x14ac:dyDescent="0.25">
      <c r="P6806" s="229"/>
    </row>
    <row r="6807" spans="16:16" x14ac:dyDescent="0.25">
      <c r="P6807" s="229"/>
    </row>
    <row r="6808" spans="16:16" x14ac:dyDescent="0.25">
      <c r="P6808" s="229"/>
    </row>
    <row r="6809" spans="16:16" x14ac:dyDescent="0.25">
      <c r="P6809" s="229"/>
    </row>
    <row r="6810" spans="16:16" x14ac:dyDescent="0.25">
      <c r="P6810" s="229"/>
    </row>
    <row r="6811" spans="16:16" x14ac:dyDescent="0.25">
      <c r="P6811" s="229"/>
    </row>
    <row r="6812" spans="16:16" x14ac:dyDescent="0.25">
      <c r="P6812" s="229"/>
    </row>
    <row r="6813" spans="16:16" x14ac:dyDescent="0.25">
      <c r="P6813" s="229"/>
    </row>
    <row r="6814" spans="16:16" x14ac:dyDescent="0.25">
      <c r="P6814" s="229"/>
    </row>
    <row r="6815" spans="16:16" x14ac:dyDescent="0.25">
      <c r="P6815" s="229"/>
    </row>
    <row r="6816" spans="16:16" x14ac:dyDescent="0.25">
      <c r="P6816" s="229"/>
    </row>
    <row r="6817" spans="16:16" x14ac:dyDescent="0.25">
      <c r="P6817" s="229"/>
    </row>
    <row r="6818" spans="16:16" x14ac:dyDescent="0.25">
      <c r="P6818" s="229"/>
    </row>
    <row r="6819" spans="16:16" x14ac:dyDescent="0.25">
      <c r="P6819" s="229"/>
    </row>
    <row r="6820" spans="16:16" x14ac:dyDescent="0.25">
      <c r="P6820" s="229"/>
    </row>
    <row r="6821" spans="16:16" x14ac:dyDescent="0.25">
      <c r="P6821" s="229"/>
    </row>
    <row r="6822" spans="16:16" x14ac:dyDescent="0.25">
      <c r="P6822" s="229"/>
    </row>
    <row r="6823" spans="16:16" x14ac:dyDescent="0.25">
      <c r="P6823" s="229"/>
    </row>
    <row r="6824" spans="16:16" x14ac:dyDescent="0.25">
      <c r="P6824" s="229"/>
    </row>
    <row r="6825" spans="16:16" x14ac:dyDescent="0.25">
      <c r="P6825" s="229"/>
    </row>
    <row r="6826" spans="16:16" x14ac:dyDescent="0.25">
      <c r="P6826" s="229"/>
    </row>
    <row r="6827" spans="16:16" x14ac:dyDescent="0.25">
      <c r="P6827" s="229"/>
    </row>
    <row r="6828" spans="16:16" x14ac:dyDescent="0.25">
      <c r="P6828" s="229"/>
    </row>
    <row r="6829" spans="16:16" x14ac:dyDescent="0.25">
      <c r="P6829" s="229"/>
    </row>
    <row r="6830" spans="16:16" x14ac:dyDescent="0.25">
      <c r="P6830" s="229"/>
    </row>
    <row r="6831" spans="16:16" x14ac:dyDescent="0.25">
      <c r="P6831" s="229"/>
    </row>
    <row r="6832" spans="16:16" x14ac:dyDescent="0.25">
      <c r="P6832" s="229"/>
    </row>
    <row r="6833" spans="16:16" x14ac:dyDescent="0.25">
      <c r="P6833" s="229"/>
    </row>
    <row r="6834" spans="16:16" x14ac:dyDescent="0.25">
      <c r="P6834" s="229"/>
    </row>
    <row r="6835" spans="16:16" x14ac:dyDescent="0.25">
      <c r="P6835" s="229"/>
    </row>
    <row r="6836" spans="16:16" x14ac:dyDescent="0.25">
      <c r="P6836" s="229"/>
    </row>
    <row r="6837" spans="16:16" x14ac:dyDescent="0.25">
      <c r="P6837" s="229"/>
    </row>
    <row r="6838" spans="16:16" x14ac:dyDescent="0.25">
      <c r="P6838" s="229"/>
    </row>
    <row r="6839" spans="16:16" x14ac:dyDescent="0.25">
      <c r="P6839" s="229"/>
    </row>
    <row r="6840" spans="16:16" x14ac:dyDescent="0.25">
      <c r="P6840" s="229"/>
    </row>
    <row r="6841" spans="16:16" x14ac:dyDescent="0.25">
      <c r="P6841" s="229"/>
    </row>
    <row r="6842" spans="16:16" x14ac:dyDescent="0.25">
      <c r="P6842" s="229"/>
    </row>
    <row r="6843" spans="16:16" x14ac:dyDescent="0.25">
      <c r="P6843" s="229"/>
    </row>
    <row r="6844" spans="16:16" x14ac:dyDescent="0.25">
      <c r="P6844" s="229"/>
    </row>
    <row r="6845" spans="16:16" x14ac:dyDescent="0.25">
      <c r="P6845" s="229"/>
    </row>
    <row r="6846" spans="16:16" x14ac:dyDescent="0.25">
      <c r="P6846" s="229"/>
    </row>
    <row r="6847" spans="16:16" x14ac:dyDescent="0.25">
      <c r="P6847" s="229"/>
    </row>
    <row r="6848" spans="16:16" x14ac:dyDescent="0.25">
      <c r="P6848" s="229"/>
    </row>
    <row r="6849" spans="16:16" x14ac:dyDescent="0.25">
      <c r="P6849" s="229"/>
    </row>
    <row r="6850" spans="16:16" x14ac:dyDescent="0.25">
      <c r="P6850" s="229"/>
    </row>
    <row r="6851" spans="16:16" x14ac:dyDescent="0.25">
      <c r="P6851" s="229"/>
    </row>
    <row r="6852" spans="16:16" x14ac:dyDescent="0.25">
      <c r="P6852" s="229"/>
    </row>
    <row r="6853" spans="16:16" x14ac:dyDescent="0.25">
      <c r="P6853" s="229"/>
    </row>
    <row r="6854" spans="16:16" x14ac:dyDescent="0.25">
      <c r="P6854" s="229"/>
    </row>
    <row r="6855" spans="16:16" x14ac:dyDescent="0.25">
      <c r="P6855" s="229"/>
    </row>
    <row r="6856" spans="16:16" x14ac:dyDescent="0.25">
      <c r="P6856" s="229"/>
    </row>
    <row r="6857" spans="16:16" x14ac:dyDescent="0.25">
      <c r="P6857" s="229"/>
    </row>
    <row r="6858" spans="16:16" x14ac:dyDescent="0.25">
      <c r="P6858" s="229"/>
    </row>
    <row r="6859" spans="16:16" x14ac:dyDescent="0.25">
      <c r="P6859" s="229"/>
    </row>
    <row r="6860" spans="16:16" x14ac:dyDescent="0.25">
      <c r="P6860" s="229"/>
    </row>
    <row r="6861" spans="16:16" x14ac:dyDescent="0.25">
      <c r="P6861" s="229"/>
    </row>
    <row r="6862" spans="16:16" x14ac:dyDescent="0.25">
      <c r="P6862" s="229"/>
    </row>
    <row r="6863" spans="16:16" x14ac:dyDescent="0.25">
      <c r="P6863" s="229"/>
    </row>
    <row r="6864" spans="16:16" x14ac:dyDescent="0.25">
      <c r="P6864" s="229"/>
    </row>
    <row r="6865" spans="16:16" x14ac:dyDescent="0.25">
      <c r="P6865" s="229"/>
    </row>
    <row r="6866" spans="16:16" x14ac:dyDescent="0.25">
      <c r="P6866" s="229"/>
    </row>
    <row r="6867" spans="16:16" x14ac:dyDescent="0.25">
      <c r="P6867" s="229"/>
    </row>
    <row r="6868" spans="16:16" x14ac:dyDescent="0.25">
      <c r="P6868" s="229"/>
    </row>
    <row r="6869" spans="16:16" x14ac:dyDescent="0.25">
      <c r="P6869" s="229"/>
    </row>
    <row r="6870" spans="16:16" x14ac:dyDescent="0.25">
      <c r="P6870" s="229"/>
    </row>
    <row r="6871" spans="16:16" x14ac:dyDescent="0.25">
      <c r="P6871" s="229"/>
    </row>
    <row r="6872" spans="16:16" x14ac:dyDescent="0.25">
      <c r="P6872" s="229"/>
    </row>
    <row r="6873" spans="16:16" x14ac:dyDescent="0.25">
      <c r="P6873" s="229"/>
    </row>
    <row r="6874" spans="16:16" x14ac:dyDescent="0.25">
      <c r="P6874" s="229"/>
    </row>
    <row r="6875" spans="16:16" x14ac:dyDescent="0.25">
      <c r="P6875" s="229"/>
    </row>
    <row r="6876" spans="16:16" x14ac:dyDescent="0.25">
      <c r="P6876" s="229"/>
    </row>
    <row r="6877" spans="16:16" x14ac:dyDescent="0.25">
      <c r="P6877" s="229"/>
    </row>
    <row r="6878" spans="16:16" x14ac:dyDescent="0.25">
      <c r="P6878" s="229"/>
    </row>
    <row r="6879" spans="16:16" x14ac:dyDescent="0.25">
      <c r="P6879" s="229"/>
    </row>
    <row r="6880" spans="16:16" x14ac:dyDescent="0.25">
      <c r="P6880" s="229"/>
    </row>
    <row r="6881" spans="16:16" x14ac:dyDescent="0.25">
      <c r="P6881" s="229"/>
    </row>
    <row r="6882" spans="16:16" x14ac:dyDescent="0.25">
      <c r="P6882" s="229"/>
    </row>
    <row r="6883" spans="16:16" x14ac:dyDescent="0.25">
      <c r="P6883" s="229"/>
    </row>
    <row r="6884" spans="16:16" x14ac:dyDescent="0.25">
      <c r="P6884" s="229"/>
    </row>
    <row r="6885" spans="16:16" x14ac:dyDescent="0.25">
      <c r="P6885" s="229"/>
    </row>
    <row r="6886" spans="16:16" x14ac:dyDescent="0.25">
      <c r="P6886" s="229"/>
    </row>
    <row r="6887" spans="16:16" x14ac:dyDescent="0.25">
      <c r="P6887" s="229"/>
    </row>
    <row r="6888" spans="16:16" x14ac:dyDescent="0.25">
      <c r="P6888" s="229"/>
    </row>
    <row r="6889" spans="16:16" x14ac:dyDescent="0.25">
      <c r="P6889" s="229"/>
    </row>
    <row r="6890" spans="16:16" x14ac:dyDescent="0.25">
      <c r="P6890" s="229"/>
    </row>
    <row r="6891" spans="16:16" x14ac:dyDescent="0.25">
      <c r="P6891" s="229"/>
    </row>
    <row r="6892" spans="16:16" x14ac:dyDescent="0.25">
      <c r="P6892" s="229"/>
    </row>
    <row r="6893" spans="16:16" x14ac:dyDescent="0.25">
      <c r="P6893" s="229"/>
    </row>
    <row r="6894" spans="16:16" x14ac:dyDescent="0.25">
      <c r="P6894" s="229"/>
    </row>
    <row r="6895" spans="16:16" x14ac:dyDescent="0.25">
      <c r="P6895" s="229"/>
    </row>
    <row r="6896" spans="16:16" x14ac:dyDescent="0.25">
      <c r="P6896" s="229"/>
    </row>
    <row r="6897" spans="16:16" x14ac:dyDescent="0.25">
      <c r="P6897" s="229"/>
    </row>
    <row r="6898" spans="16:16" x14ac:dyDescent="0.25">
      <c r="P6898" s="229"/>
    </row>
    <row r="6899" spans="16:16" x14ac:dyDescent="0.25">
      <c r="P6899" s="229"/>
    </row>
    <row r="6900" spans="16:16" x14ac:dyDescent="0.25">
      <c r="P6900" s="229"/>
    </row>
    <row r="6901" spans="16:16" x14ac:dyDescent="0.25">
      <c r="P6901" s="229"/>
    </row>
    <row r="6902" spans="16:16" x14ac:dyDescent="0.25">
      <c r="P6902" s="229"/>
    </row>
    <row r="6903" spans="16:16" x14ac:dyDescent="0.25">
      <c r="P6903" s="229"/>
    </row>
    <row r="6904" spans="16:16" x14ac:dyDescent="0.25">
      <c r="P6904" s="229"/>
    </row>
    <row r="6905" spans="16:16" x14ac:dyDescent="0.25">
      <c r="P6905" s="229"/>
    </row>
    <row r="6906" spans="16:16" x14ac:dyDescent="0.25">
      <c r="P6906" s="229"/>
    </row>
    <row r="6907" spans="16:16" x14ac:dyDescent="0.25">
      <c r="P6907" s="229"/>
    </row>
    <row r="6908" spans="16:16" x14ac:dyDescent="0.25">
      <c r="P6908" s="229"/>
    </row>
    <row r="6909" spans="16:16" x14ac:dyDescent="0.25">
      <c r="P6909" s="229"/>
    </row>
    <row r="6910" spans="16:16" x14ac:dyDescent="0.25">
      <c r="P6910" s="229"/>
    </row>
    <row r="6911" spans="16:16" x14ac:dyDescent="0.25">
      <c r="P6911" s="229"/>
    </row>
    <row r="6912" spans="16:16" x14ac:dyDescent="0.25">
      <c r="P6912" s="229"/>
    </row>
    <row r="6913" spans="16:16" x14ac:dyDescent="0.25">
      <c r="P6913" s="229"/>
    </row>
    <row r="6914" spans="16:16" x14ac:dyDescent="0.25">
      <c r="P6914" s="229"/>
    </row>
    <row r="6915" spans="16:16" x14ac:dyDescent="0.25">
      <c r="P6915" s="229"/>
    </row>
    <row r="6916" spans="16:16" x14ac:dyDescent="0.25">
      <c r="P6916" s="229"/>
    </row>
    <row r="6917" spans="16:16" x14ac:dyDescent="0.25">
      <c r="P6917" s="229"/>
    </row>
    <row r="6918" spans="16:16" x14ac:dyDescent="0.25">
      <c r="P6918" s="229"/>
    </row>
    <row r="6919" spans="16:16" x14ac:dyDescent="0.25">
      <c r="P6919" s="229"/>
    </row>
    <row r="6920" spans="16:16" x14ac:dyDescent="0.25">
      <c r="P6920" s="229"/>
    </row>
    <row r="6921" spans="16:16" x14ac:dyDescent="0.25">
      <c r="P6921" s="229"/>
    </row>
    <row r="6922" spans="16:16" x14ac:dyDescent="0.25">
      <c r="P6922" s="229"/>
    </row>
    <row r="6923" spans="16:16" x14ac:dyDescent="0.25">
      <c r="P6923" s="229"/>
    </row>
    <row r="6924" spans="16:16" x14ac:dyDescent="0.25">
      <c r="P6924" s="229"/>
    </row>
    <row r="6925" spans="16:16" x14ac:dyDescent="0.25">
      <c r="P6925" s="229"/>
    </row>
    <row r="6926" spans="16:16" x14ac:dyDescent="0.25">
      <c r="P6926" s="229"/>
    </row>
    <row r="6927" spans="16:16" x14ac:dyDescent="0.25">
      <c r="P6927" s="229"/>
    </row>
    <row r="6928" spans="16:16" x14ac:dyDescent="0.25">
      <c r="P6928" s="229"/>
    </row>
    <row r="6929" spans="16:16" x14ac:dyDescent="0.25">
      <c r="P6929" s="229"/>
    </row>
    <row r="6930" spans="16:16" x14ac:dyDescent="0.25">
      <c r="P6930" s="229"/>
    </row>
    <row r="6931" spans="16:16" x14ac:dyDescent="0.25">
      <c r="P6931" s="229"/>
    </row>
    <row r="6932" spans="16:16" x14ac:dyDescent="0.25">
      <c r="P6932" s="229"/>
    </row>
    <row r="6933" spans="16:16" x14ac:dyDescent="0.25">
      <c r="P6933" s="229"/>
    </row>
    <row r="6934" spans="16:16" x14ac:dyDescent="0.25">
      <c r="P6934" s="229"/>
    </row>
    <row r="6935" spans="16:16" x14ac:dyDescent="0.25">
      <c r="P6935" s="229"/>
    </row>
    <row r="6936" spans="16:16" x14ac:dyDescent="0.25">
      <c r="P6936" s="229"/>
    </row>
    <row r="6937" spans="16:16" x14ac:dyDescent="0.25">
      <c r="P6937" s="229"/>
    </row>
    <row r="6938" spans="16:16" x14ac:dyDescent="0.25">
      <c r="P6938" s="229"/>
    </row>
    <row r="6939" spans="16:16" x14ac:dyDescent="0.25">
      <c r="P6939" s="229"/>
    </row>
    <row r="6940" spans="16:16" x14ac:dyDescent="0.25">
      <c r="P6940" s="229"/>
    </row>
    <row r="6941" spans="16:16" x14ac:dyDescent="0.25">
      <c r="P6941" s="229"/>
    </row>
    <row r="6942" spans="16:16" x14ac:dyDescent="0.25">
      <c r="P6942" s="229"/>
    </row>
    <row r="6943" spans="16:16" x14ac:dyDescent="0.25">
      <c r="P6943" s="229"/>
    </row>
    <row r="6944" spans="16:16" x14ac:dyDescent="0.25">
      <c r="P6944" s="229"/>
    </row>
    <row r="6945" spans="16:16" x14ac:dyDescent="0.25">
      <c r="P6945" s="229"/>
    </row>
    <row r="6946" spans="16:16" x14ac:dyDescent="0.25">
      <c r="P6946" s="229"/>
    </row>
    <row r="6947" spans="16:16" x14ac:dyDescent="0.25">
      <c r="P6947" s="229"/>
    </row>
    <row r="6948" spans="16:16" x14ac:dyDescent="0.25">
      <c r="P6948" s="229"/>
    </row>
    <row r="6949" spans="16:16" x14ac:dyDescent="0.25">
      <c r="P6949" s="229"/>
    </row>
    <row r="6950" spans="16:16" x14ac:dyDescent="0.25">
      <c r="P6950" s="229"/>
    </row>
    <row r="6951" spans="16:16" x14ac:dyDescent="0.25">
      <c r="P6951" s="229"/>
    </row>
    <row r="6952" spans="16:16" x14ac:dyDescent="0.25">
      <c r="P6952" s="229"/>
    </row>
    <row r="6953" spans="16:16" x14ac:dyDescent="0.25">
      <c r="P6953" s="229"/>
    </row>
    <row r="6954" spans="16:16" x14ac:dyDescent="0.25">
      <c r="P6954" s="229"/>
    </row>
    <row r="6955" spans="16:16" x14ac:dyDescent="0.25">
      <c r="P6955" s="229"/>
    </row>
    <row r="6956" spans="16:16" x14ac:dyDescent="0.25">
      <c r="P6956" s="229"/>
    </row>
    <row r="6957" spans="16:16" x14ac:dyDescent="0.25">
      <c r="P6957" s="229"/>
    </row>
    <row r="6958" spans="16:16" x14ac:dyDescent="0.25">
      <c r="P6958" s="229"/>
    </row>
    <row r="6959" spans="16:16" x14ac:dyDescent="0.25">
      <c r="P6959" s="229"/>
    </row>
    <row r="6960" spans="16:16" x14ac:dyDescent="0.25">
      <c r="P6960" s="229"/>
    </row>
    <row r="6961" spans="16:16" x14ac:dyDescent="0.25">
      <c r="P6961" s="229"/>
    </row>
    <row r="6962" spans="16:16" x14ac:dyDescent="0.25">
      <c r="P6962" s="229"/>
    </row>
    <row r="6963" spans="16:16" x14ac:dyDescent="0.25">
      <c r="P6963" s="229"/>
    </row>
    <row r="6964" spans="16:16" x14ac:dyDescent="0.25">
      <c r="P6964" s="229"/>
    </row>
    <row r="6965" spans="16:16" x14ac:dyDescent="0.25">
      <c r="P6965" s="229"/>
    </row>
    <row r="6966" spans="16:16" x14ac:dyDescent="0.25">
      <c r="P6966" s="229"/>
    </row>
    <row r="6967" spans="16:16" x14ac:dyDescent="0.25">
      <c r="P6967" s="229"/>
    </row>
    <row r="6968" spans="16:16" x14ac:dyDescent="0.25">
      <c r="P6968" s="229"/>
    </row>
    <row r="6969" spans="16:16" x14ac:dyDescent="0.25">
      <c r="P6969" s="229"/>
    </row>
    <row r="6970" spans="16:16" x14ac:dyDescent="0.25">
      <c r="P6970" s="229"/>
    </row>
    <row r="6971" spans="16:16" x14ac:dyDescent="0.25">
      <c r="P6971" s="229"/>
    </row>
    <row r="6972" spans="16:16" x14ac:dyDescent="0.25">
      <c r="P6972" s="229"/>
    </row>
    <row r="6973" spans="16:16" x14ac:dyDescent="0.25">
      <c r="P6973" s="229"/>
    </row>
    <row r="6974" spans="16:16" x14ac:dyDescent="0.25">
      <c r="P6974" s="229"/>
    </row>
    <row r="6975" spans="16:16" x14ac:dyDescent="0.25">
      <c r="P6975" s="229"/>
    </row>
    <row r="6976" spans="16:16" x14ac:dyDescent="0.25">
      <c r="P6976" s="229"/>
    </row>
    <row r="6977" spans="16:16" x14ac:dyDescent="0.25">
      <c r="P6977" s="229"/>
    </row>
    <row r="6978" spans="16:16" x14ac:dyDescent="0.25">
      <c r="P6978" s="229"/>
    </row>
    <row r="6979" spans="16:16" x14ac:dyDescent="0.25">
      <c r="P6979" s="229"/>
    </row>
    <row r="6980" spans="16:16" x14ac:dyDescent="0.25">
      <c r="P6980" s="229"/>
    </row>
    <row r="6981" spans="16:16" x14ac:dyDescent="0.25">
      <c r="P6981" s="229"/>
    </row>
    <row r="6982" spans="16:16" x14ac:dyDescent="0.25">
      <c r="P6982" s="229"/>
    </row>
    <row r="6983" spans="16:16" x14ac:dyDescent="0.25">
      <c r="P6983" s="229"/>
    </row>
    <row r="6984" spans="16:16" x14ac:dyDescent="0.25">
      <c r="P6984" s="229"/>
    </row>
    <row r="6985" spans="16:16" x14ac:dyDescent="0.25">
      <c r="P6985" s="229"/>
    </row>
    <row r="6986" spans="16:16" x14ac:dyDescent="0.25">
      <c r="P6986" s="229"/>
    </row>
    <row r="6987" spans="16:16" x14ac:dyDescent="0.25">
      <c r="P6987" s="229"/>
    </row>
    <row r="6988" spans="16:16" x14ac:dyDescent="0.25">
      <c r="P6988" s="229"/>
    </row>
    <row r="6989" spans="16:16" x14ac:dyDescent="0.25">
      <c r="P6989" s="229"/>
    </row>
    <row r="6990" spans="16:16" x14ac:dyDescent="0.25">
      <c r="P6990" s="229"/>
    </row>
    <row r="6991" spans="16:16" x14ac:dyDescent="0.25">
      <c r="P6991" s="229"/>
    </row>
    <row r="6992" spans="16:16" x14ac:dyDescent="0.25">
      <c r="P6992" s="229"/>
    </row>
    <row r="6993" spans="16:16" x14ac:dyDescent="0.25">
      <c r="P6993" s="229"/>
    </row>
    <row r="6994" spans="16:16" x14ac:dyDescent="0.25">
      <c r="P6994" s="229"/>
    </row>
    <row r="6995" spans="16:16" x14ac:dyDescent="0.25">
      <c r="P6995" s="229"/>
    </row>
    <row r="6996" spans="16:16" x14ac:dyDescent="0.25">
      <c r="P6996" s="229"/>
    </row>
    <row r="6997" spans="16:16" x14ac:dyDescent="0.25">
      <c r="P6997" s="229"/>
    </row>
    <row r="6998" spans="16:16" x14ac:dyDescent="0.25">
      <c r="P6998" s="229"/>
    </row>
    <row r="6999" spans="16:16" x14ac:dyDescent="0.25">
      <c r="P6999" s="229"/>
    </row>
    <row r="7000" spans="16:16" x14ac:dyDescent="0.25">
      <c r="P7000" s="229"/>
    </row>
    <row r="7001" spans="16:16" x14ac:dyDescent="0.25">
      <c r="P7001" s="229"/>
    </row>
    <row r="7002" spans="16:16" x14ac:dyDescent="0.25">
      <c r="P7002" s="229"/>
    </row>
    <row r="7003" spans="16:16" x14ac:dyDescent="0.25">
      <c r="P7003" s="229"/>
    </row>
    <row r="7004" spans="16:16" x14ac:dyDescent="0.25">
      <c r="P7004" s="229"/>
    </row>
    <row r="7005" spans="16:16" x14ac:dyDescent="0.25">
      <c r="P7005" s="229"/>
    </row>
    <row r="7006" spans="16:16" x14ac:dyDescent="0.25">
      <c r="P7006" s="229"/>
    </row>
    <row r="7007" spans="16:16" x14ac:dyDescent="0.25">
      <c r="P7007" s="229"/>
    </row>
    <row r="7008" spans="16:16" x14ac:dyDescent="0.25">
      <c r="P7008" s="229"/>
    </row>
    <row r="7009" spans="16:16" x14ac:dyDescent="0.25">
      <c r="P7009" s="229"/>
    </row>
    <row r="7010" spans="16:16" x14ac:dyDescent="0.25">
      <c r="P7010" s="229"/>
    </row>
    <row r="7011" spans="16:16" x14ac:dyDescent="0.25">
      <c r="P7011" s="229"/>
    </row>
    <row r="7012" spans="16:16" x14ac:dyDescent="0.25">
      <c r="P7012" s="229"/>
    </row>
    <row r="7013" spans="16:16" x14ac:dyDescent="0.25">
      <c r="P7013" s="229"/>
    </row>
    <row r="7014" spans="16:16" x14ac:dyDescent="0.25">
      <c r="P7014" s="229"/>
    </row>
    <row r="7015" spans="16:16" x14ac:dyDescent="0.25">
      <c r="P7015" s="229"/>
    </row>
    <row r="7016" spans="16:16" x14ac:dyDescent="0.25">
      <c r="P7016" s="229"/>
    </row>
    <row r="7017" spans="16:16" x14ac:dyDescent="0.25">
      <c r="P7017" s="229"/>
    </row>
    <row r="7018" spans="16:16" x14ac:dyDescent="0.25">
      <c r="P7018" s="229"/>
    </row>
    <row r="7019" spans="16:16" x14ac:dyDescent="0.25">
      <c r="P7019" s="229"/>
    </row>
    <row r="7020" spans="16:16" x14ac:dyDescent="0.25">
      <c r="P7020" s="229"/>
    </row>
    <row r="7021" spans="16:16" x14ac:dyDescent="0.25">
      <c r="P7021" s="229"/>
    </row>
    <row r="7022" spans="16:16" x14ac:dyDescent="0.25">
      <c r="P7022" s="229"/>
    </row>
    <row r="7023" spans="16:16" x14ac:dyDescent="0.25">
      <c r="P7023" s="229"/>
    </row>
    <row r="7024" spans="16:16" x14ac:dyDescent="0.25">
      <c r="P7024" s="229"/>
    </row>
    <row r="7025" spans="16:16" x14ac:dyDescent="0.25">
      <c r="P7025" s="229"/>
    </row>
    <row r="7026" spans="16:16" x14ac:dyDescent="0.25">
      <c r="P7026" s="229"/>
    </row>
    <row r="7027" spans="16:16" x14ac:dyDescent="0.25">
      <c r="P7027" s="229"/>
    </row>
    <row r="7028" spans="16:16" x14ac:dyDescent="0.25">
      <c r="P7028" s="229"/>
    </row>
    <row r="7029" spans="16:16" x14ac:dyDescent="0.25">
      <c r="P7029" s="229"/>
    </row>
    <row r="7030" spans="16:16" x14ac:dyDescent="0.25">
      <c r="P7030" s="229"/>
    </row>
    <row r="7031" spans="16:16" x14ac:dyDescent="0.25">
      <c r="P7031" s="229"/>
    </row>
    <row r="7032" spans="16:16" x14ac:dyDescent="0.25">
      <c r="P7032" s="229"/>
    </row>
    <row r="7033" spans="16:16" x14ac:dyDescent="0.25">
      <c r="P7033" s="229"/>
    </row>
    <row r="7034" spans="16:16" x14ac:dyDescent="0.25">
      <c r="P7034" s="229"/>
    </row>
    <row r="7035" spans="16:16" x14ac:dyDescent="0.25">
      <c r="P7035" s="229"/>
    </row>
    <row r="7036" spans="16:16" x14ac:dyDescent="0.25">
      <c r="P7036" s="229"/>
    </row>
    <row r="7037" spans="16:16" x14ac:dyDescent="0.25">
      <c r="P7037" s="229"/>
    </row>
    <row r="7038" spans="16:16" x14ac:dyDescent="0.25">
      <c r="P7038" s="229"/>
    </row>
    <row r="7039" spans="16:16" x14ac:dyDescent="0.25">
      <c r="P7039" s="229"/>
    </row>
    <row r="7040" spans="16:16" x14ac:dyDescent="0.25">
      <c r="P7040" s="229"/>
    </row>
    <row r="7041" spans="16:16" x14ac:dyDescent="0.25">
      <c r="P7041" s="229"/>
    </row>
    <row r="7042" spans="16:16" x14ac:dyDescent="0.25">
      <c r="P7042" s="229"/>
    </row>
    <row r="7043" spans="16:16" x14ac:dyDescent="0.25">
      <c r="P7043" s="229"/>
    </row>
    <row r="7044" spans="16:16" x14ac:dyDescent="0.25">
      <c r="P7044" s="229"/>
    </row>
    <row r="7045" spans="16:16" x14ac:dyDescent="0.25">
      <c r="P7045" s="229"/>
    </row>
    <row r="7046" spans="16:16" x14ac:dyDescent="0.25">
      <c r="P7046" s="229"/>
    </row>
    <row r="7047" spans="16:16" x14ac:dyDescent="0.25">
      <c r="P7047" s="229"/>
    </row>
    <row r="7048" spans="16:16" x14ac:dyDescent="0.25">
      <c r="P7048" s="229"/>
    </row>
    <row r="7049" spans="16:16" x14ac:dyDescent="0.25">
      <c r="P7049" s="229"/>
    </row>
    <row r="7050" spans="16:16" x14ac:dyDescent="0.25">
      <c r="P7050" s="229"/>
    </row>
    <row r="7051" spans="16:16" x14ac:dyDescent="0.25">
      <c r="P7051" s="229"/>
    </row>
    <row r="7052" spans="16:16" x14ac:dyDescent="0.25">
      <c r="P7052" s="229"/>
    </row>
    <row r="7053" spans="16:16" x14ac:dyDescent="0.25">
      <c r="P7053" s="229"/>
    </row>
    <row r="7054" spans="16:16" x14ac:dyDescent="0.25">
      <c r="P7054" s="229"/>
    </row>
    <row r="7055" spans="16:16" x14ac:dyDescent="0.25">
      <c r="P7055" s="229"/>
    </row>
    <row r="7056" spans="16:16" x14ac:dyDescent="0.25">
      <c r="P7056" s="229"/>
    </row>
    <row r="7057" spans="16:16" x14ac:dyDescent="0.25">
      <c r="P7057" s="229"/>
    </row>
    <row r="7058" spans="16:16" x14ac:dyDescent="0.25">
      <c r="P7058" s="229"/>
    </row>
    <row r="7059" spans="16:16" x14ac:dyDescent="0.25">
      <c r="P7059" s="229"/>
    </row>
    <row r="7060" spans="16:16" x14ac:dyDescent="0.25">
      <c r="P7060" s="229"/>
    </row>
    <row r="7061" spans="16:16" x14ac:dyDescent="0.25">
      <c r="P7061" s="229"/>
    </row>
    <row r="7062" spans="16:16" x14ac:dyDescent="0.25">
      <c r="P7062" s="229"/>
    </row>
    <row r="7063" spans="16:16" x14ac:dyDescent="0.25">
      <c r="P7063" s="229"/>
    </row>
    <row r="7064" spans="16:16" x14ac:dyDescent="0.25">
      <c r="P7064" s="229"/>
    </row>
    <row r="7065" spans="16:16" x14ac:dyDescent="0.25">
      <c r="P7065" s="229"/>
    </row>
    <row r="7066" spans="16:16" x14ac:dyDescent="0.25">
      <c r="P7066" s="229"/>
    </row>
    <row r="7067" spans="16:16" x14ac:dyDescent="0.25">
      <c r="P7067" s="229"/>
    </row>
    <row r="7068" spans="16:16" x14ac:dyDescent="0.25">
      <c r="P7068" s="229"/>
    </row>
    <row r="7069" spans="16:16" x14ac:dyDescent="0.25">
      <c r="P7069" s="229"/>
    </row>
    <row r="7070" spans="16:16" x14ac:dyDescent="0.25">
      <c r="P7070" s="229"/>
    </row>
    <row r="7071" spans="16:16" x14ac:dyDescent="0.25">
      <c r="P7071" s="229"/>
    </row>
    <row r="7072" spans="16:16" x14ac:dyDescent="0.25">
      <c r="P7072" s="229"/>
    </row>
    <row r="7073" spans="16:16" x14ac:dyDescent="0.25">
      <c r="P7073" s="229"/>
    </row>
    <row r="7074" spans="16:16" x14ac:dyDescent="0.25">
      <c r="P7074" s="229"/>
    </row>
    <row r="7075" spans="16:16" x14ac:dyDescent="0.25">
      <c r="P7075" s="229"/>
    </row>
    <row r="7076" spans="16:16" x14ac:dyDescent="0.25">
      <c r="P7076" s="229"/>
    </row>
    <row r="7077" spans="16:16" x14ac:dyDescent="0.25">
      <c r="P7077" s="229"/>
    </row>
    <row r="7078" spans="16:16" x14ac:dyDescent="0.25">
      <c r="P7078" s="229"/>
    </row>
    <row r="7079" spans="16:16" x14ac:dyDescent="0.25">
      <c r="P7079" s="229"/>
    </row>
    <row r="7080" spans="16:16" x14ac:dyDescent="0.25">
      <c r="P7080" s="229"/>
    </row>
    <row r="7081" spans="16:16" x14ac:dyDescent="0.25">
      <c r="P7081" s="229"/>
    </row>
    <row r="7082" spans="16:16" x14ac:dyDescent="0.25">
      <c r="P7082" s="229"/>
    </row>
    <row r="7083" spans="16:16" x14ac:dyDescent="0.25">
      <c r="P7083" s="229"/>
    </row>
    <row r="7084" spans="16:16" x14ac:dyDescent="0.25">
      <c r="P7084" s="229"/>
    </row>
    <row r="7085" spans="16:16" x14ac:dyDescent="0.25">
      <c r="P7085" s="229"/>
    </row>
    <row r="7086" spans="16:16" x14ac:dyDescent="0.25">
      <c r="P7086" s="229"/>
    </row>
    <row r="7087" spans="16:16" x14ac:dyDescent="0.25">
      <c r="P7087" s="229"/>
    </row>
    <row r="7088" spans="16:16" x14ac:dyDescent="0.25">
      <c r="P7088" s="229"/>
    </row>
    <row r="7089" spans="16:16" x14ac:dyDescent="0.25">
      <c r="P7089" s="229"/>
    </row>
    <row r="7090" spans="16:16" x14ac:dyDescent="0.25">
      <c r="P7090" s="229"/>
    </row>
    <row r="7091" spans="16:16" x14ac:dyDescent="0.25">
      <c r="P7091" s="229"/>
    </row>
    <row r="7092" spans="16:16" x14ac:dyDescent="0.25">
      <c r="P7092" s="229"/>
    </row>
    <row r="7093" spans="16:16" x14ac:dyDescent="0.25">
      <c r="P7093" s="229"/>
    </row>
    <row r="7094" spans="16:16" x14ac:dyDescent="0.25">
      <c r="P7094" s="229"/>
    </row>
    <row r="7095" spans="16:16" x14ac:dyDescent="0.25">
      <c r="P7095" s="229"/>
    </row>
    <row r="7096" spans="16:16" x14ac:dyDescent="0.25">
      <c r="P7096" s="229"/>
    </row>
    <row r="7097" spans="16:16" x14ac:dyDescent="0.25">
      <c r="P7097" s="229"/>
    </row>
    <row r="7098" spans="16:16" x14ac:dyDescent="0.25">
      <c r="P7098" s="229"/>
    </row>
    <row r="7099" spans="16:16" x14ac:dyDescent="0.25">
      <c r="P7099" s="229"/>
    </row>
    <row r="7100" spans="16:16" x14ac:dyDescent="0.25">
      <c r="P7100" s="229"/>
    </row>
    <row r="7101" spans="16:16" x14ac:dyDescent="0.25">
      <c r="P7101" s="229"/>
    </row>
    <row r="7102" spans="16:16" x14ac:dyDescent="0.25">
      <c r="P7102" s="229"/>
    </row>
    <row r="7103" spans="16:16" x14ac:dyDescent="0.25">
      <c r="P7103" s="229"/>
    </row>
    <row r="7104" spans="16:16" x14ac:dyDescent="0.25">
      <c r="P7104" s="229"/>
    </row>
    <row r="7105" spans="16:16" x14ac:dyDescent="0.25">
      <c r="P7105" s="229"/>
    </row>
    <row r="7106" spans="16:16" x14ac:dyDescent="0.25">
      <c r="P7106" s="229"/>
    </row>
    <row r="7107" spans="16:16" x14ac:dyDescent="0.25">
      <c r="P7107" s="229"/>
    </row>
    <row r="7108" spans="16:16" x14ac:dyDescent="0.25">
      <c r="P7108" s="229"/>
    </row>
    <row r="7109" spans="16:16" x14ac:dyDescent="0.25">
      <c r="P7109" s="229"/>
    </row>
    <row r="7110" spans="16:16" x14ac:dyDescent="0.25">
      <c r="P7110" s="229"/>
    </row>
    <row r="7111" spans="16:16" x14ac:dyDescent="0.25">
      <c r="P7111" s="229"/>
    </row>
    <row r="7112" spans="16:16" x14ac:dyDescent="0.25">
      <c r="P7112" s="229"/>
    </row>
    <row r="7113" spans="16:16" x14ac:dyDescent="0.25">
      <c r="P7113" s="229"/>
    </row>
    <row r="7114" spans="16:16" x14ac:dyDescent="0.25">
      <c r="P7114" s="229"/>
    </row>
    <row r="7115" spans="16:16" x14ac:dyDescent="0.25">
      <c r="P7115" s="229"/>
    </row>
    <row r="7116" spans="16:16" x14ac:dyDescent="0.25">
      <c r="P7116" s="229"/>
    </row>
    <row r="7117" spans="16:16" x14ac:dyDescent="0.25">
      <c r="P7117" s="229"/>
    </row>
    <row r="7118" spans="16:16" x14ac:dyDescent="0.25">
      <c r="P7118" s="229"/>
    </row>
    <row r="7119" spans="16:16" x14ac:dyDescent="0.25">
      <c r="P7119" s="229"/>
    </row>
    <row r="7120" spans="16:16" x14ac:dyDescent="0.25">
      <c r="P7120" s="229"/>
    </row>
    <row r="7121" spans="16:16" x14ac:dyDescent="0.25">
      <c r="P7121" s="229"/>
    </row>
    <row r="7122" spans="16:16" x14ac:dyDescent="0.25">
      <c r="P7122" s="229"/>
    </row>
    <row r="7123" spans="16:16" x14ac:dyDescent="0.25">
      <c r="P7123" s="229"/>
    </row>
    <row r="7124" spans="16:16" x14ac:dyDescent="0.25">
      <c r="P7124" s="229"/>
    </row>
    <row r="7125" spans="16:16" x14ac:dyDescent="0.25">
      <c r="P7125" s="229"/>
    </row>
    <row r="7126" spans="16:16" x14ac:dyDescent="0.25">
      <c r="P7126" s="229"/>
    </row>
    <row r="7127" spans="16:16" x14ac:dyDescent="0.25">
      <c r="P7127" s="229"/>
    </row>
    <row r="7128" spans="16:16" x14ac:dyDescent="0.25">
      <c r="P7128" s="229"/>
    </row>
    <row r="7129" spans="16:16" x14ac:dyDescent="0.25">
      <c r="P7129" s="229"/>
    </row>
    <row r="7130" spans="16:16" x14ac:dyDescent="0.25">
      <c r="P7130" s="229"/>
    </row>
    <row r="7131" spans="16:16" x14ac:dyDescent="0.25">
      <c r="P7131" s="229"/>
    </row>
    <row r="7132" spans="16:16" x14ac:dyDescent="0.25">
      <c r="P7132" s="229"/>
    </row>
    <row r="7133" spans="16:16" x14ac:dyDescent="0.25">
      <c r="P7133" s="229"/>
    </row>
    <row r="7134" spans="16:16" x14ac:dyDescent="0.25">
      <c r="P7134" s="229"/>
    </row>
    <row r="7135" spans="16:16" x14ac:dyDescent="0.25">
      <c r="P7135" s="229"/>
    </row>
    <row r="7136" spans="16:16" x14ac:dyDescent="0.25">
      <c r="P7136" s="229"/>
    </row>
    <row r="7137" spans="16:16" x14ac:dyDescent="0.25">
      <c r="P7137" s="229"/>
    </row>
    <row r="7138" spans="16:16" x14ac:dyDescent="0.25">
      <c r="P7138" s="229"/>
    </row>
    <row r="7139" spans="16:16" x14ac:dyDescent="0.25">
      <c r="P7139" s="229"/>
    </row>
    <row r="7140" spans="16:16" x14ac:dyDescent="0.25">
      <c r="P7140" s="229"/>
    </row>
    <row r="7141" spans="16:16" x14ac:dyDescent="0.25">
      <c r="P7141" s="229"/>
    </row>
    <row r="7142" spans="16:16" x14ac:dyDescent="0.25">
      <c r="P7142" s="229"/>
    </row>
    <row r="7143" spans="16:16" x14ac:dyDescent="0.25">
      <c r="P7143" s="229"/>
    </row>
    <row r="7144" spans="16:16" x14ac:dyDescent="0.25">
      <c r="P7144" s="229"/>
    </row>
    <row r="7145" spans="16:16" x14ac:dyDescent="0.25">
      <c r="P7145" s="229"/>
    </row>
    <row r="7146" spans="16:16" x14ac:dyDescent="0.25">
      <c r="P7146" s="229"/>
    </row>
    <row r="7147" spans="16:16" x14ac:dyDescent="0.25">
      <c r="P7147" s="229"/>
    </row>
    <row r="7148" spans="16:16" x14ac:dyDescent="0.25">
      <c r="P7148" s="229"/>
    </row>
    <row r="7149" spans="16:16" x14ac:dyDescent="0.25">
      <c r="P7149" s="229"/>
    </row>
    <row r="7150" spans="16:16" x14ac:dyDescent="0.25">
      <c r="P7150" s="229"/>
    </row>
    <row r="7151" spans="16:16" x14ac:dyDescent="0.25">
      <c r="P7151" s="229"/>
    </row>
    <row r="7152" spans="16:16" x14ac:dyDescent="0.25">
      <c r="P7152" s="229"/>
    </row>
    <row r="7153" spans="16:16" x14ac:dyDescent="0.25">
      <c r="P7153" s="229"/>
    </row>
    <row r="7154" spans="16:16" x14ac:dyDescent="0.25">
      <c r="P7154" s="229"/>
    </row>
    <row r="7155" spans="16:16" x14ac:dyDescent="0.25">
      <c r="P7155" s="229"/>
    </row>
    <row r="7156" spans="16:16" x14ac:dyDescent="0.25">
      <c r="P7156" s="229"/>
    </row>
    <row r="7157" spans="16:16" x14ac:dyDescent="0.25">
      <c r="P7157" s="229"/>
    </row>
    <row r="7158" spans="16:16" x14ac:dyDescent="0.25">
      <c r="P7158" s="229"/>
    </row>
    <row r="7159" spans="16:16" x14ac:dyDescent="0.25">
      <c r="P7159" s="229"/>
    </row>
    <row r="7160" spans="16:16" x14ac:dyDescent="0.25">
      <c r="P7160" s="229"/>
    </row>
    <row r="7161" spans="16:16" x14ac:dyDescent="0.25">
      <c r="P7161" s="229"/>
    </row>
    <row r="7162" spans="16:16" x14ac:dyDescent="0.25">
      <c r="P7162" s="229"/>
    </row>
    <row r="7163" spans="16:16" x14ac:dyDescent="0.25">
      <c r="P7163" s="229"/>
    </row>
    <row r="7164" spans="16:16" x14ac:dyDescent="0.25">
      <c r="P7164" s="229"/>
    </row>
    <row r="7165" spans="16:16" x14ac:dyDescent="0.25">
      <c r="P7165" s="229"/>
    </row>
    <row r="7166" spans="16:16" x14ac:dyDescent="0.25">
      <c r="P7166" s="229"/>
    </row>
    <row r="7167" spans="16:16" x14ac:dyDescent="0.25">
      <c r="P7167" s="229"/>
    </row>
    <row r="7168" spans="16:16" x14ac:dyDescent="0.25">
      <c r="P7168" s="229"/>
    </row>
    <row r="7169" spans="16:16" x14ac:dyDescent="0.25">
      <c r="P7169" s="229"/>
    </row>
    <row r="7170" spans="16:16" x14ac:dyDescent="0.25">
      <c r="P7170" s="229"/>
    </row>
    <row r="7171" spans="16:16" x14ac:dyDescent="0.25">
      <c r="P7171" s="229"/>
    </row>
    <row r="7172" spans="16:16" x14ac:dyDescent="0.25">
      <c r="P7172" s="229"/>
    </row>
    <row r="7173" spans="16:16" x14ac:dyDescent="0.25">
      <c r="P7173" s="229"/>
    </row>
    <row r="7174" spans="16:16" x14ac:dyDescent="0.25">
      <c r="P7174" s="229"/>
    </row>
    <row r="7175" spans="16:16" x14ac:dyDescent="0.25">
      <c r="P7175" s="229"/>
    </row>
    <row r="7176" spans="16:16" x14ac:dyDescent="0.25">
      <c r="P7176" s="229"/>
    </row>
    <row r="7177" spans="16:16" x14ac:dyDescent="0.25">
      <c r="P7177" s="229"/>
    </row>
    <row r="7178" spans="16:16" x14ac:dyDescent="0.25">
      <c r="P7178" s="229"/>
    </row>
    <row r="7179" spans="16:16" x14ac:dyDescent="0.25">
      <c r="P7179" s="229"/>
    </row>
    <row r="7180" spans="16:16" x14ac:dyDescent="0.25">
      <c r="P7180" s="229"/>
    </row>
    <row r="7181" spans="16:16" x14ac:dyDescent="0.25">
      <c r="P7181" s="229"/>
    </row>
    <row r="7182" spans="16:16" x14ac:dyDescent="0.25">
      <c r="P7182" s="229"/>
    </row>
    <row r="7183" spans="16:16" x14ac:dyDescent="0.25">
      <c r="P7183" s="229"/>
    </row>
    <row r="7184" spans="16:16" x14ac:dyDescent="0.25">
      <c r="P7184" s="229"/>
    </row>
    <row r="7185" spans="16:16" x14ac:dyDescent="0.25">
      <c r="P7185" s="229"/>
    </row>
    <row r="7186" spans="16:16" x14ac:dyDescent="0.25">
      <c r="P7186" s="229"/>
    </row>
    <row r="7187" spans="16:16" x14ac:dyDescent="0.25">
      <c r="P7187" s="229"/>
    </row>
    <row r="7188" spans="16:16" x14ac:dyDescent="0.25">
      <c r="P7188" s="229"/>
    </row>
    <row r="7189" spans="16:16" x14ac:dyDescent="0.25">
      <c r="P7189" s="229"/>
    </row>
    <row r="7190" spans="16:16" x14ac:dyDescent="0.25">
      <c r="P7190" s="229"/>
    </row>
    <row r="7191" spans="16:16" x14ac:dyDescent="0.25">
      <c r="P7191" s="229"/>
    </row>
    <row r="7192" spans="16:16" x14ac:dyDescent="0.25">
      <c r="P7192" s="229"/>
    </row>
    <row r="7193" spans="16:16" x14ac:dyDescent="0.25">
      <c r="P7193" s="229"/>
    </row>
    <row r="7194" spans="16:16" x14ac:dyDescent="0.25">
      <c r="P7194" s="229"/>
    </row>
    <row r="7195" spans="16:16" x14ac:dyDescent="0.25">
      <c r="P7195" s="229"/>
    </row>
    <row r="7196" spans="16:16" x14ac:dyDescent="0.25">
      <c r="P7196" s="229"/>
    </row>
    <row r="7197" spans="16:16" x14ac:dyDescent="0.25">
      <c r="P7197" s="229"/>
    </row>
    <row r="7198" spans="16:16" x14ac:dyDescent="0.25">
      <c r="P7198" s="229"/>
    </row>
    <row r="7199" spans="16:16" x14ac:dyDescent="0.25">
      <c r="P7199" s="229"/>
    </row>
    <row r="7200" spans="16:16" x14ac:dyDescent="0.25">
      <c r="P7200" s="229"/>
    </row>
    <row r="7201" spans="16:16" x14ac:dyDescent="0.25">
      <c r="P7201" s="229"/>
    </row>
    <row r="7202" spans="16:16" x14ac:dyDescent="0.25">
      <c r="P7202" s="229"/>
    </row>
    <row r="7203" spans="16:16" x14ac:dyDescent="0.25">
      <c r="P7203" s="229"/>
    </row>
    <row r="7204" spans="16:16" x14ac:dyDescent="0.25">
      <c r="P7204" s="229"/>
    </row>
    <row r="7205" spans="16:16" x14ac:dyDescent="0.25">
      <c r="P7205" s="229"/>
    </row>
    <row r="7206" spans="16:16" x14ac:dyDescent="0.25">
      <c r="P7206" s="229"/>
    </row>
    <row r="7207" spans="16:16" x14ac:dyDescent="0.25">
      <c r="P7207" s="229"/>
    </row>
    <row r="7208" spans="16:16" x14ac:dyDescent="0.25">
      <c r="P7208" s="229"/>
    </row>
    <row r="7209" spans="16:16" x14ac:dyDescent="0.25">
      <c r="P7209" s="229"/>
    </row>
    <row r="7210" spans="16:16" x14ac:dyDescent="0.25">
      <c r="P7210" s="229"/>
    </row>
    <row r="7211" spans="16:16" x14ac:dyDescent="0.25">
      <c r="P7211" s="229"/>
    </row>
    <row r="7212" spans="16:16" x14ac:dyDescent="0.25">
      <c r="P7212" s="229"/>
    </row>
    <row r="7213" spans="16:16" x14ac:dyDescent="0.25">
      <c r="P7213" s="229"/>
    </row>
    <row r="7214" spans="16:16" x14ac:dyDescent="0.25">
      <c r="P7214" s="229"/>
    </row>
    <row r="7215" spans="16:16" x14ac:dyDescent="0.25">
      <c r="P7215" s="229"/>
    </row>
    <row r="7216" spans="16:16" x14ac:dyDescent="0.25">
      <c r="P7216" s="229"/>
    </row>
    <row r="7217" spans="16:16" x14ac:dyDescent="0.25">
      <c r="P7217" s="229"/>
    </row>
    <row r="7218" spans="16:16" x14ac:dyDescent="0.25">
      <c r="P7218" s="229"/>
    </row>
    <row r="7219" spans="16:16" x14ac:dyDescent="0.25">
      <c r="P7219" s="229"/>
    </row>
    <row r="7220" spans="16:16" x14ac:dyDescent="0.25">
      <c r="P7220" s="229"/>
    </row>
    <row r="7221" spans="16:16" x14ac:dyDescent="0.25">
      <c r="P7221" s="229"/>
    </row>
    <row r="7222" spans="16:16" x14ac:dyDescent="0.25">
      <c r="P7222" s="229"/>
    </row>
    <row r="7223" spans="16:16" x14ac:dyDescent="0.25">
      <c r="P7223" s="229"/>
    </row>
    <row r="7224" spans="16:16" x14ac:dyDescent="0.25">
      <c r="P7224" s="229"/>
    </row>
    <row r="7225" spans="16:16" x14ac:dyDescent="0.25">
      <c r="P7225" s="229"/>
    </row>
    <row r="7226" spans="16:16" x14ac:dyDescent="0.25">
      <c r="P7226" s="229"/>
    </row>
    <row r="7227" spans="16:16" x14ac:dyDescent="0.25">
      <c r="P7227" s="229"/>
    </row>
    <row r="7228" spans="16:16" x14ac:dyDescent="0.25">
      <c r="P7228" s="229"/>
    </row>
    <row r="7229" spans="16:16" x14ac:dyDescent="0.25">
      <c r="P7229" s="229"/>
    </row>
    <row r="7230" spans="16:16" x14ac:dyDescent="0.25">
      <c r="P7230" s="229"/>
    </row>
    <row r="7231" spans="16:16" x14ac:dyDescent="0.25">
      <c r="P7231" s="229"/>
    </row>
    <row r="7232" spans="16:16" x14ac:dyDescent="0.25">
      <c r="P7232" s="229"/>
    </row>
    <row r="7233" spans="16:16" x14ac:dyDescent="0.25">
      <c r="P7233" s="229"/>
    </row>
    <row r="7234" spans="16:16" x14ac:dyDescent="0.25">
      <c r="P7234" s="229"/>
    </row>
    <row r="7235" spans="16:16" x14ac:dyDescent="0.25">
      <c r="P7235" s="229"/>
    </row>
    <row r="7236" spans="16:16" x14ac:dyDescent="0.25">
      <c r="P7236" s="229"/>
    </row>
    <row r="7237" spans="16:16" x14ac:dyDescent="0.25">
      <c r="P7237" s="229"/>
    </row>
    <row r="7238" spans="16:16" x14ac:dyDescent="0.25">
      <c r="P7238" s="229"/>
    </row>
    <row r="7239" spans="16:16" x14ac:dyDescent="0.25">
      <c r="P7239" s="229"/>
    </row>
    <row r="7240" spans="16:16" x14ac:dyDescent="0.25">
      <c r="P7240" s="229"/>
    </row>
    <row r="7241" spans="16:16" x14ac:dyDescent="0.25">
      <c r="P7241" s="229"/>
    </row>
    <row r="7242" spans="16:16" x14ac:dyDescent="0.25">
      <c r="P7242" s="229"/>
    </row>
    <row r="7243" spans="16:16" x14ac:dyDescent="0.25">
      <c r="P7243" s="229"/>
    </row>
    <row r="7244" spans="16:16" x14ac:dyDescent="0.25">
      <c r="P7244" s="229"/>
    </row>
    <row r="7245" spans="16:16" x14ac:dyDescent="0.25">
      <c r="P7245" s="229"/>
    </row>
    <row r="7246" spans="16:16" x14ac:dyDescent="0.25">
      <c r="P7246" s="229"/>
    </row>
    <row r="7247" spans="16:16" x14ac:dyDescent="0.25">
      <c r="P7247" s="229"/>
    </row>
    <row r="7248" spans="16:16" x14ac:dyDescent="0.25">
      <c r="P7248" s="229"/>
    </row>
    <row r="7249" spans="16:16" x14ac:dyDescent="0.25">
      <c r="P7249" s="229"/>
    </row>
    <row r="7250" spans="16:16" x14ac:dyDescent="0.25">
      <c r="P7250" s="229"/>
    </row>
    <row r="7251" spans="16:16" x14ac:dyDescent="0.25">
      <c r="P7251" s="229"/>
    </row>
    <row r="7252" spans="16:16" x14ac:dyDescent="0.25">
      <c r="P7252" s="229"/>
    </row>
    <row r="7253" spans="16:16" x14ac:dyDescent="0.25">
      <c r="P7253" s="229"/>
    </row>
    <row r="7254" spans="16:16" x14ac:dyDescent="0.25">
      <c r="P7254" s="229"/>
    </row>
    <row r="7255" spans="16:16" x14ac:dyDescent="0.25">
      <c r="P7255" s="229"/>
    </row>
    <row r="7256" spans="16:16" x14ac:dyDescent="0.25">
      <c r="P7256" s="229"/>
    </row>
    <row r="7257" spans="16:16" x14ac:dyDescent="0.25">
      <c r="P7257" s="229"/>
    </row>
    <row r="7258" spans="16:16" x14ac:dyDescent="0.25">
      <c r="P7258" s="229"/>
    </row>
    <row r="7259" spans="16:16" x14ac:dyDescent="0.25">
      <c r="P7259" s="229"/>
    </row>
    <row r="7260" spans="16:16" x14ac:dyDescent="0.25">
      <c r="P7260" s="229"/>
    </row>
    <row r="7261" spans="16:16" x14ac:dyDescent="0.25">
      <c r="P7261" s="229"/>
    </row>
    <row r="7262" spans="16:16" x14ac:dyDescent="0.25">
      <c r="P7262" s="229"/>
    </row>
    <row r="7263" spans="16:16" x14ac:dyDescent="0.25">
      <c r="P7263" s="229"/>
    </row>
    <row r="7264" spans="16:16" x14ac:dyDescent="0.25">
      <c r="P7264" s="229"/>
    </row>
    <row r="7265" spans="16:16" x14ac:dyDescent="0.25">
      <c r="P7265" s="229"/>
    </row>
    <row r="7266" spans="16:16" x14ac:dyDescent="0.25">
      <c r="P7266" s="229"/>
    </row>
    <row r="7267" spans="16:16" x14ac:dyDescent="0.25">
      <c r="P7267" s="229"/>
    </row>
    <row r="7268" spans="16:16" x14ac:dyDescent="0.25">
      <c r="P7268" s="229"/>
    </row>
    <row r="7269" spans="16:16" x14ac:dyDescent="0.25">
      <c r="P7269" s="229"/>
    </row>
    <row r="7270" spans="16:16" x14ac:dyDescent="0.25">
      <c r="P7270" s="229"/>
    </row>
    <row r="7271" spans="16:16" x14ac:dyDescent="0.25">
      <c r="P7271" s="229"/>
    </row>
    <row r="7272" spans="16:16" x14ac:dyDescent="0.25">
      <c r="P7272" s="229"/>
    </row>
    <row r="7273" spans="16:16" x14ac:dyDescent="0.25">
      <c r="P7273" s="229"/>
    </row>
    <row r="7274" spans="16:16" x14ac:dyDescent="0.25">
      <c r="P7274" s="229"/>
    </row>
    <row r="7275" spans="16:16" x14ac:dyDescent="0.25">
      <c r="P7275" s="229"/>
    </row>
    <row r="7276" spans="16:16" x14ac:dyDescent="0.25">
      <c r="P7276" s="229"/>
    </row>
    <row r="7277" spans="16:16" x14ac:dyDescent="0.25">
      <c r="P7277" s="229"/>
    </row>
    <row r="7278" spans="16:16" x14ac:dyDescent="0.25">
      <c r="P7278" s="229"/>
    </row>
    <row r="7279" spans="16:16" x14ac:dyDescent="0.25">
      <c r="P7279" s="229"/>
    </row>
    <row r="7280" spans="16:16" x14ac:dyDescent="0.25">
      <c r="P7280" s="229"/>
    </row>
    <row r="7281" spans="16:16" x14ac:dyDescent="0.25">
      <c r="P7281" s="229"/>
    </row>
    <row r="7282" spans="16:16" x14ac:dyDescent="0.25">
      <c r="P7282" s="229"/>
    </row>
    <row r="7283" spans="16:16" x14ac:dyDescent="0.25">
      <c r="P7283" s="229"/>
    </row>
    <row r="7284" spans="16:16" x14ac:dyDescent="0.25">
      <c r="P7284" s="229"/>
    </row>
    <row r="7285" spans="16:16" x14ac:dyDescent="0.25">
      <c r="P7285" s="229"/>
    </row>
    <row r="7286" spans="16:16" x14ac:dyDescent="0.25">
      <c r="P7286" s="229"/>
    </row>
    <row r="7287" spans="16:16" x14ac:dyDescent="0.25">
      <c r="P7287" s="229"/>
    </row>
    <row r="7288" spans="16:16" x14ac:dyDescent="0.25">
      <c r="P7288" s="229"/>
    </row>
    <row r="7289" spans="16:16" x14ac:dyDescent="0.25">
      <c r="P7289" s="229"/>
    </row>
    <row r="7290" spans="16:16" x14ac:dyDescent="0.25">
      <c r="P7290" s="229"/>
    </row>
    <row r="7291" spans="16:16" x14ac:dyDescent="0.25">
      <c r="P7291" s="229"/>
    </row>
    <row r="7292" spans="16:16" x14ac:dyDescent="0.25">
      <c r="P7292" s="229"/>
    </row>
    <row r="7293" spans="16:16" x14ac:dyDescent="0.25">
      <c r="P7293" s="229"/>
    </row>
    <row r="7294" spans="16:16" x14ac:dyDescent="0.25">
      <c r="P7294" s="229"/>
    </row>
    <row r="7295" spans="16:16" x14ac:dyDescent="0.25">
      <c r="P7295" s="229"/>
    </row>
    <row r="7296" spans="16:16" x14ac:dyDescent="0.25">
      <c r="P7296" s="229"/>
    </row>
    <row r="7297" spans="16:16" x14ac:dyDescent="0.25">
      <c r="P7297" s="229"/>
    </row>
    <row r="7298" spans="16:16" x14ac:dyDescent="0.25">
      <c r="P7298" s="229"/>
    </row>
    <row r="7299" spans="16:16" x14ac:dyDescent="0.25">
      <c r="P7299" s="229"/>
    </row>
    <row r="7300" spans="16:16" x14ac:dyDescent="0.25">
      <c r="P7300" s="229"/>
    </row>
    <row r="7301" spans="16:16" x14ac:dyDescent="0.25">
      <c r="P7301" s="229"/>
    </row>
    <row r="7302" spans="16:16" x14ac:dyDescent="0.25">
      <c r="P7302" s="229"/>
    </row>
    <row r="7303" spans="16:16" x14ac:dyDescent="0.25">
      <c r="P7303" s="229"/>
    </row>
    <row r="7304" spans="16:16" x14ac:dyDescent="0.25">
      <c r="P7304" s="229"/>
    </row>
    <row r="7305" spans="16:16" x14ac:dyDescent="0.25">
      <c r="P7305" s="229"/>
    </row>
    <row r="7306" spans="16:16" x14ac:dyDescent="0.25">
      <c r="P7306" s="229"/>
    </row>
    <row r="7307" spans="16:16" x14ac:dyDescent="0.25">
      <c r="P7307" s="229"/>
    </row>
    <row r="7308" spans="16:16" x14ac:dyDescent="0.25">
      <c r="P7308" s="229"/>
    </row>
    <row r="7309" spans="16:16" x14ac:dyDescent="0.25">
      <c r="P7309" s="229"/>
    </row>
    <row r="7310" spans="16:16" x14ac:dyDescent="0.25">
      <c r="P7310" s="229"/>
    </row>
    <row r="7311" spans="16:16" x14ac:dyDescent="0.25">
      <c r="P7311" s="229"/>
    </row>
    <row r="7312" spans="16:16" x14ac:dyDescent="0.25">
      <c r="P7312" s="229"/>
    </row>
    <row r="7313" spans="16:16" x14ac:dyDescent="0.25">
      <c r="P7313" s="229"/>
    </row>
    <row r="7314" spans="16:16" x14ac:dyDescent="0.25">
      <c r="P7314" s="229"/>
    </row>
    <row r="7315" spans="16:16" x14ac:dyDescent="0.25">
      <c r="P7315" s="229"/>
    </row>
    <row r="7316" spans="16:16" x14ac:dyDescent="0.25">
      <c r="P7316" s="229"/>
    </row>
    <row r="7317" spans="16:16" x14ac:dyDescent="0.25">
      <c r="P7317" s="229"/>
    </row>
    <row r="7318" spans="16:16" x14ac:dyDescent="0.25">
      <c r="P7318" s="229"/>
    </row>
    <row r="7319" spans="16:16" x14ac:dyDescent="0.25">
      <c r="P7319" s="229"/>
    </row>
    <row r="7320" spans="16:16" x14ac:dyDescent="0.25">
      <c r="P7320" s="229"/>
    </row>
    <row r="7321" spans="16:16" x14ac:dyDescent="0.25">
      <c r="P7321" s="229"/>
    </row>
    <row r="7322" spans="16:16" x14ac:dyDescent="0.25">
      <c r="P7322" s="229"/>
    </row>
    <row r="7323" spans="16:16" x14ac:dyDescent="0.25">
      <c r="P7323" s="229"/>
    </row>
    <row r="7324" spans="16:16" x14ac:dyDescent="0.25">
      <c r="P7324" s="229"/>
    </row>
    <row r="7325" spans="16:16" x14ac:dyDescent="0.25">
      <c r="P7325" s="229"/>
    </row>
    <row r="7326" spans="16:16" x14ac:dyDescent="0.25">
      <c r="P7326" s="229"/>
    </row>
    <row r="7327" spans="16:16" x14ac:dyDescent="0.25">
      <c r="P7327" s="229"/>
    </row>
    <row r="7328" spans="16:16" x14ac:dyDescent="0.25">
      <c r="P7328" s="229"/>
    </row>
    <row r="7329" spans="16:16" x14ac:dyDescent="0.25">
      <c r="P7329" s="229"/>
    </row>
    <row r="7330" spans="16:16" x14ac:dyDescent="0.25">
      <c r="P7330" s="229"/>
    </row>
    <row r="7331" spans="16:16" x14ac:dyDescent="0.25">
      <c r="P7331" s="229"/>
    </row>
    <row r="7332" spans="16:16" x14ac:dyDescent="0.25">
      <c r="P7332" s="229"/>
    </row>
    <row r="7333" spans="16:16" x14ac:dyDescent="0.25">
      <c r="P7333" s="229"/>
    </row>
    <row r="7334" spans="16:16" x14ac:dyDescent="0.25">
      <c r="P7334" s="229"/>
    </row>
    <row r="7335" spans="16:16" x14ac:dyDescent="0.25">
      <c r="P7335" s="229"/>
    </row>
    <row r="7336" spans="16:16" x14ac:dyDescent="0.25">
      <c r="P7336" s="229"/>
    </row>
    <row r="7337" spans="16:16" x14ac:dyDescent="0.25">
      <c r="P7337" s="229"/>
    </row>
    <row r="7338" spans="16:16" x14ac:dyDescent="0.25">
      <c r="P7338" s="229"/>
    </row>
    <row r="7339" spans="16:16" x14ac:dyDescent="0.25">
      <c r="P7339" s="229"/>
    </row>
    <row r="7340" spans="16:16" x14ac:dyDescent="0.25">
      <c r="P7340" s="229"/>
    </row>
    <row r="7341" spans="16:16" x14ac:dyDescent="0.25">
      <c r="P7341" s="229"/>
    </row>
    <row r="7342" spans="16:16" x14ac:dyDescent="0.25">
      <c r="P7342" s="229"/>
    </row>
    <row r="7343" spans="16:16" x14ac:dyDescent="0.25">
      <c r="P7343" s="229"/>
    </row>
    <row r="7344" spans="16:16" x14ac:dyDescent="0.25">
      <c r="P7344" s="229"/>
    </row>
    <row r="7345" spans="16:16" x14ac:dyDescent="0.25">
      <c r="P7345" s="229"/>
    </row>
    <row r="7346" spans="16:16" x14ac:dyDescent="0.25">
      <c r="P7346" s="229"/>
    </row>
    <row r="7347" spans="16:16" x14ac:dyDescent="0.25">
      <c r="P7347" s="229"/>
    </row>
    <row r="7348" spans="16:16" x14ac:dyDescent="0.25">
      <c r="P7348" s="229"/>
    </row>
    <row r="7349" spans="16:16" x14ac:dyDescent="0.25">
      <c r="P7349" s="229"/>
    </row>
    <row r="7350" spans="16:16" x14ac:dyDescent="0.25">
      <c r="P7350" s="229"/>
    </row>
    <row r="7351" spans="16:16" x14ac:dyDescent="0.25">
      <c r="P7351" s="229"/>
    </row>
    <row r="7352" spans="16:16" x14ac:dyDescent="0.25">
      <c r="P7352" s="229"/>
    </row>
    <row r="7353" spans="16:16" x14ac:dyDescent="0.25">
      <c r="P7353" s="229"/>
    </row>
    <row r="7354" spans="16:16" x14ac:dyDescent="0.25">
      <c r="P7354" s="229"/>
    </row>
    <row r="7355" spans="16:16" x14ac:dyDescent="0.25">
      <c r="P7355" s="229"/>
    </row>
    <row r="7356" spans="16:16" x14ac:dyDescent="0.25">
      <c r="P7356" s="229"/>
    </row>
    <row r="7357" spans="16:16" x14ac:dyDescent="0.25">
      <c r="P7357" s="229"/>
    </row>
    <row r="7358" spans="16:16" x14ac:dyDescent="0.25">
      <c r="P7358" s="229"/>
    </row>
    <row r="7359" spans="16:16" x14ac:dyDescent="0.25">
      <c r="P7359" s="229"/>
    </row>
    <row r="7360" spans="16:16" x14ac:dyDescent="0.25">
      <c r="P7360" s="229"/>
    </row>
    <row r="7361" spans="16:16" x14ac:dyDescent="0.25">
      <c r="P7361" s="229"/>
    </row>
    <row r="7362" spans="16:16" x14ac:dyDescent="0.25">
      <c r="P7362" s="229"/>
    </row>
    <row r="7363" spans="16:16" x14ac:dyDescent="0.25">
      <c r="P7363" s="229"/>
    </row>
    <row r="7364" spans="16:16" x14ac:dyDescent="0.25">
      <c r="P7364" s="229"/>
    </row>
    <row r="7365" spans="16:16" x14ac:dyDescent="0.25">
      <c r="P7365" s="229"/>
    </row>
    <row r="7366" spans="16:16" x14ac:dyDescent="0.25">
      <c r="P7366" s="229"/>
    </row>
    <row r="7367" spans="16:16" x14ac:dyDescent="0.25">
      <c r="P7367" s="229"/>
    </row>
    <row r="7368" spans="16:16" x14ac:dyDescent="0.25">
      <c r="P7368" s="229"/>
    </row>
    <row r="7369" spans="16:16" x14ac:dyDescent="0.25">
      <c r="P7369" s="229"/>
    </row>
    <row r="7370" spans="16:16" x14ac:dyDescent="0.25">
      <c r="P7370" s="229"/>
    </row>
    <row r="7371" spans="16:16" x14ac:dyDescent="0.25">
      <c r="P7371" s="229"/>
    </row>
    <row r="7372" spans="16:16" x14ac:dyDescent="0.25">
      <c r="P7372" s="229"/>
    </row>
    <row r="7373" spans="16:16" x14ac:dyDescent="0.25">
      <c r="P7373" s="229"/>
    </row>
    <row r="7374" spans="16:16" x14ac:dyDescent="0.25">
      <c r="P7374" s="229"/>
    </row>
    <row r="7375" spans="16:16" x14ac:dyDescent="0.25">
      <c r="P7375" s="229"/>
    </row>
    <row r="7376" spans="16:16" x14ac:dyDescent="0.25">
      <c r="P7376" s="229"/>
    </row>
    <row r="7377" spans="16:16" x14ac:dyDescent="0.25">
      <c r="P7377" s="229"/>
    </row>
    <row r="7378" spans="16:16" x14ac:dyDescent="0.25">
      <c r="P7378" s="229"/>
    </row>
    <row r="7379" spans="16:16" x14ac:dyDescent="0.25">
      <c r="P7379" s="229"/>
    </row>
    <row r="7380" spans="16:16" x14ac:dyDescent="0.25">
      <c r="P7380" s="229"/>
    </row>
    <row r="7381" spans="16:16" x14ac:dyDescent="0.25">
      <c r="P7381" s="229"/>
    </row>
    <row r="7382" spans="16:16" x14ac:dyDescent="0.25">
      <c r="P7382" s="229"/>
    </row>
    <row r="7383" spans="16:16" x14ac:dyDescent="0.25">
      <c r="P7383" s="229"/>
    </row>
    <row r="7384" spans="16:16" x14ac:dyDescent="0.25">
      <c r="P7384" s="229"/>
    </row>
    <row r="7385" spans="16:16" x14ac:dyDescent="0.25">
      <c r="P7385" s="229"/>
    </row>
    <row r="7386" spans="16:16" x14ac:dyDescent="0.25">
      <c r="P7386" s="229"/>
    </row>
    <row r="7387" spans="16:16" x14ac:dyDescent="0.25">
      <c r="P7387" s="229"/>
    </row>
    <row r="7388" spans="16:16" x14ac:dyDescent="0.25">
      <c r="P7388" s="229"/>
    </row>
    <row r="7389" spans="16:16" x14ac:dyDescent="0.25">
      <c r="P7389" s="229"/>
    </row>
    <row r="7390" spans="16:16" x14ac:dyDescent="0.25">
      <c r="P7390" s="229"/>
    </row>
    <row r="7391" spans="16:16" x14ac:dyDescent="0.25">
      <c r="P7391" s="229"/>
    </row>
    <row r="7392" spans="16:16" x14ac:dyDescent="0.25">
      <c r="P7392" s="229"/>
    </row>
    <row r="7393" spans="16:16" x14ac:dyDescent="0.25">
      <c r="P7393" s="229"/>
    </row>
    <row r="7394" spans="16:16" x14ac:dyDescent="0.25">
      <c r="P7394" s="229"/>
    </row>
    <row r="7395" spans="16:16" x14ac:dyDescent="0.25">
      <c r="P7395" s="229"/>
    </row>
    <row r="7396" spans="16:16" x14ac:dyDescent="0.25">
      <c r="P7396" s="229"/>
    </row>
    <row r="7397" spans="16:16" x14ac:dyDescent="0.25">
      <c r="P7397" s="229"/>
    </row>
    <row r="7398" spans="16:16" x14ac:dyDescent="0.25">
      <c r="P7398" s="229"/>
    </row>
    <row r="7399" spans="16:16" x14ac:dyDescent="0.25">
      <c r="P7399" s="229"/>
    </row>
    <row r="7400" spans="16:16" x14ac:dyDescent="0.25">
      <c r="P7400" s="229"/>
    </row>
    <row r="7401" spans="16:16" x14ac:dyDescent="0.25">
      <c r="P7401" s="229"/>
    </row>
    <row r="7402" spans="16:16" x14ac:dyDescent="0.25">
      <c r="P7402" s="229"/>
    </row>
    <row r="7403" spans="16:16" x14ac:dyDescent="0.25">
      <c r="P7403" s="229"/>
    </row>
    <row r="7404" spans="16:16" x14ac:dyDescent="0.25">
      <c r="P7404" s="229"/>
    </row>
    <row r="7405" spans="16:16" x14ac:dyDescent="0.25">
      <c r="P7405" s="229"/>
    </row>
    <row r="7406" spans="16:16" x14ac:dyDescent="0.25">
      <c r="P7406" s="229"/>
    </row>
    <row r="7407" spans="16:16" x14ac:dyDescent="0.25">
      <c r="P7407" s="229"/>
    </row>
    <row r="7408" spans="16:16" x14ac:dyDescent="0.25">
      <c r="P7408" s="229"/>
    </row>
    <row r="7409" spans="16:16" x14ac:dyDescent="0.25">
      <c r="P7409" s="229"/>
    </row>
    <row r="7410" spans="16:16" x14ac:dyDescent="0.25">
      <c r="P7410" s="229"/>
    </row>
    <row r="7411" spans="16:16" x14ac:dyDescent="0.25">
      <c r="P7411" s="229"/>
    </row>
    <row r="7412" spans="16:16" x14ac:dyDescent="0.25">
      <c r="P7412" s="229"/>
    </row>
    <row r="7413" spans="16:16" x14ac:dyDescent="0.25">
      <c r="P7413" s="229"/>
    </row>
    <row r="7414" spans="16:16" x14ac:dyDescent="0.25">
      <c r="P7414" s="229"/>
    </row>
    <row r="7415" spans="16:16" x14ac:dyDescent="0.25">
      <c r="P7415" s="229"/>
    </row>
    <row r="7416" spans="16:16" x14ac:dyDescent="0.25">
      <c r="P7416" s="229"/>
    </row>
    <row r="7417" spans="16:16" x14ac:dyDescent="0.25">
      <c r="P7417" s="229"/>
    </row>
    <row r="7418" spans="16:16" x14ac:dyDescent="0.25">
      <c r="P7418" s="229"/>
    </row>
    <row r="7419" spans="16:16" x14ac:dyDescent="0.25">
      <c r="P7419" s="229"/>
    </row>
    <row r="7420" spans="16:16" x14ac:dyDescent="0.25">
      <c r="P7420" s="229"/>
    </row>
    <row r="7421" spans="16:16" x14ac:dyDescent="0.25">
      <c r="P7421" s="229"/>
    </row>
    <row r="7422" spans="16:16" x14ac:dyDescent="0.25">
      <c r="P7422" s="229"/>
    </row>
    <row r="7423" spans="16:16" x14ac:dyDescent="0.25">
      <c r="P7423" s="229"/>
    </row>
    <row r="7424" spans="16:16" x14ac:dyDescent="0.25">
      <c r="P7424" s="229"/>
    </row>
    <row r="7425" spans="16:16" x14ac:dyDescent="0.25">
      <c r="P7425" s="229"/>
    </row>
    <row r="7426" spans="16:16" x14ac:dyDescent="0.25">
      <c r="P7426" s="229"/>
    </row>
    <row r="7427" spans="16:16" x14ac:dyDescent="0.25">
      <c r="P7427" s="229"/>
    </row>
    <row r="7428" spans="16:16" x14ac:dyDescent="0.25">
      <c r="P7428" s="229"/>
    </row>
    <row r="7429" spans="16:16" x14ac:dyDescent="0.25">
      <c r="P7429" s="229"/>
    </row>
    <row r="7430" spans="16:16" x14ac:dyDescent="0.25">
      <c r="P7430" s="229"/>
    </row>
    <row r="7431" spans="16:16" x14ac:dyDescent="0.25">
      <c r="P7431" s="229"/>
    </row>
    <row r="7432" spans="16:16" x14ac:dyDescent="0.25">
      <c r="P7432" s="229"/>
    </row>
    <row r="7433" spans="16:16" x14ac:dyDescent="0.25">
      <c r="P7433" s="229"/>
    </row>
    <row r="7434" spans="16:16" x14ac:dyDescent="0.25">
      <c r="P7434" s="229"/>
    </row>
    <row r="7435" spans="16:16" x14ac:dyDescent="0.25">
      <c r="P7435" s="229"/>
    </row>
    <row r="7436" spans="16:16" x14ac:dyDescent="0.25">
      <c r="P7436" s="229"/>
    </row>
    <row r="7437" spans="16:16" x14ac:dyDescent="0.25">
      <c r="P7437" s="229"/>
    </row>
    <row r="7438" spans="16:16" x14ac:dyDescent="0.25">
      <c r="P7438" s="229"/>
    </row>
    <row r="7439" spans="16:16" x14ac:dyDescent="0.25">
      <c r="P7439" s="229"/>
    </row>
    <row r="7440" spans="16:16" x14ac:dyDescent="0.25">
      <c r="P7440" s="229"/>
    </row>
    <row r="7441" spans="16:16" x14ac:dyDescent="0.25">
      <c r="P7441" s="229"/>
    </row>
    <row r="7442" spans="16:16" x14ac:dyDescent="0.25">
      <c r="P7442" s="229"/>
    </row>
    <row r="7443" spans="16:16" x14ac:dyDescent="0.25">
      <c r="P7443" s="229"/>
    </row>
    <row r="7444" spans="16:16" x14ac:dyDescent="0.25">
      <c r="P7444" s="229"/>
    </row>
    <row r="7445" spans="16:16" x14ac:dyDescent="0.25">
      <c r="P7445" s="229"/>
    </row>
    <row r="7446" spans="16:16" x14ac:dyDescent="0.25">
      <c r="P7446" s="229"/>
    </row>
    <row r="7447" spans="16:16" x14ac:dyDescent="0.25">
      <c r="P7447" s="229"/>
    </row>
    <row r="7448" spans="16:16" x14ac:dyDescent="0.25">
      <c r="P7448" s="229"/>
    </row>
    <row r="7449" spans="16:16" x14ac:dyDescent="0.25">
      <c r="P7449" s="229"/>
    </row>
    <row r="7450" spans="16:16" x14ac:dyDescent="0.25">
      <c r="P7450" s="229"/>
    </row>
    <row r="7451" spans="16:16" x14ac:dyDescent="0.25">
      <c r="P7451" s="229"/>
    </row>
    <row r="7452" spans="16:16" x14ac:dyDescent="0.25">
      <c r="P7452" s="229"/>
    </row>
    <row r="7453" spans="16:16" x14ac:dyDescent="0.25">
      <c r="P7453" s="229"/>
    </row>
    <row r="7454" spans="16:16" x14ac:dyDescent="0.25">
      <c r="P7454" s="229"/>
    </row>
    <row r="7455" spans="16:16" x14ac:dyDescent="0.25">
      <c r="P7455" s="229"/>
    </row>
    <row r="7456" spans="16:16" x14ac:dyDescent="0.25">
      <c r="P7456" s="229"/>
    </row>
    <row r="7457" spans="16:16" x14ac:dyDescent="0.25">
      <c r="P7457" s="229"/>
    </row>
    <row r="7458" spans="16:16" x14ac:dyDescent="0.25">
      <c r="P7458" s="229"/>
    </row>
    <row r="7459" spans="16:16" x14ac:dyDescent="0.25">
      <c r="P7459" s="229"/>
    </row>
    <row r="7460" spans="16:16" x14ac:dyDescent="0.25">
      <c r="P7460" s="229"/>
    </row>
    <row r="7461" spans="16:16" x14ac:dyDescent="0.25">
      <c r="P7461" s="229"/>
    </row>
    <row r="7462" spans="16:16" x14ac:dyDescent="0.25">
      <c r="P7462" s="229"/>
    </row>
    <row r="7463" spans="16:16" x14ac:dyDescent="0.25">
      <c r="P7463" s="229"/>
    </row>
    <row r="7464" spans="16:16" x14ac:dyDescent="0.25">
      <c r="P7464" s="229"/>
    </row>
    <row r="7465" spans="16:16" x14ac:dyDescent="0.25">
      <c r="P7465" s="229"/>
    </row>
    <row r="7466" spans="16:16" x14ac:dyDescent="0.25">
      <c r="P7466" s="229"/>
    </row>
    <row r="7467" spans="16:16" x14ac:dyDescent="0.25">
      <c r="P7467" s="229"/>
    </row>
    <row r="7468" spans="16:16" x14ac:dyDescent="0.25">
      <c r="P7468" s="229"/>
    </row>
    <row r="7469" spans="16:16" x14ac:dyDescent="0.25">
      <c r="P7469" s="229"/>
    </row>
    <row r="7470" spans="16:16" x14ac:dyDescent="0.25">
      <c r="P7470" s="229"/>
    </row>
    <row r="7471" spans="16:16" x14ac:dyDescent="0.25">
      <c r="P7471" s="229"/>
    </row>
    <row r="7472" spans="16:16" x14ac:dyDescent="0.25">
      <c r="P7472" s="229"/>
    </row>
    <row r="7473" spans="16:16" x14ac:dyDescent="0.25">
      <c r="P7473" s="229"/>
    </row>
    <row r="7474" spans="16:16" x14ac:dyDescent="0.25">
      <c r="P7474" s="229"/>
    </row>
    <row r="7475" spans="16:16" x14ac:dyDescent="0.25">
      <c r="P7475" s="229"/>
    </row>
    <row r="7476" spans="16:16" x14ac:dyDescent="0.25">
      <c r="P7476" s="229"/>
    </row>
    <row r="7477" spans="16:16" x14ac:dyDescent="0.25">
      <c r="P7477" s="229"/>
    </row>
    <row r="7478" spans="16:16" x14ac:dyDescent="0.25">
      <c r="P7478" s="229"/>
    </row>
    <row r="7479" spans="16:16" x14ac:dyDescent="0.25">
      <c r="P7479" s="229"/>
    </row>
    <row r="7480" spans="16:16" x14ac:dyDescent="0.25">
      <c r="P7480" s="229"/>
    </row>
    <row r="7481" spans="16:16" x14ac:dyDescent="0.25">
      <c r="P7481" s="229"/>
    </row>
    <row r="7482" spans="16:16" x14ac:dyDescent="0.25">
      <c r="P7482" s="229"/>
    </row>
    <row r="7483" spans="16:16" x14ac:dyDescent="0.25">
      <c r="P7483" s="229"/>
    </row>
    <row r="7484" spans="16:16" x14ac:dyDescent="0.25">
      <c r="P7484" s="229"/>
    </row>
  </sheetData>
  <autoFilter ref="A1:S1" xr:uid="{2C4E105D-0B10-4722-AD22-1E37AAE662F7}">
    <sortState xmlns:xlrd2="http://schemas.microsoft.com/office/spreadsheetml/2017/richdata2" ref="A2:S5573">
      <sortCondition ref="C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7795C-20B6-477C-896F-ADABBC5C51E1}">
  <sheetPr>
    <tabColor theme="0"/>
  </sheetPr>
  <dimension ref="A1:V2"/>
  <sheetViews>
    <sheetView workbookViewId="0">
      <selection activeCell="U2" sqref="U2"/>
    </sheetView>
  </sheetViews>
  <sheetFormatPr defaultRowHeight="15" x14ac:dyDescent="0.25"/>
  <cols>
    <col min="1" max="1" width="8.42578125" customWidth="1"/>
    <col min="2" max="2" width="10.7109375" customWidth="1"/>
    <col min="3" max="3" width="11.5703125" bestFit="1" customWidth="1"/>
    <col min="4" max="4" width="9.42578125" bestFit="1" customWidth="1"/>
    <col min="5" max="5" width="8.85546875" bestFit="1" customWidth="1"/>
    <col min="6" max="6" width="16.42578125" bestFit="1" customWidth="1"/>
    <col min="7" max="7" width="18" bestFit="1" customWidth="1"/>
    <col min="8" max="8" width="9.42578125" bestFit="1" customWidth="1"/>
    <col min="9" max="9" width="8.42578125" bestFit="1" customWidth="1"/>
    <col min="10" max="10" width="14.5703125" bestFit="1" customWidth="1"/>
    <col min="11" max="11" width="20.140625" bestFit="1" customWidth="1"/>
    <col min="12" max="12" width="13.5703125" bestFit="1" customWidth="1"/>
    <col min="13" max="13" width="15.42578125" bestFit="1" customWidth="1"/>
    <col min="14" max="14" width="13.28515625" bestFit="1" customWidth="1"/>
    <col min="15" max="15" width="9.85546875" bestFit="1" customWidth="1"/>
    <col min="16" max="16" width="15.7109375" bestFit="1" customWidth="1"/>
    <col min="17" max="17" width="18.7109375" bestFit="1" customWidth="1"/>
    <col min="18" max="18" width="16.5703125" bestFit="1" customWidth="1"/>
    <col min="19" max="19" width="26.85546875" bestFit="1" customWidth="1"/>
    <col min="20" max="20" width="9.5703125" bestFit="1" customWidth="1"/>
    <col min="21" max="21" width="8.5703125" customWidth="1"/>
    <col min="22" max="22" width="10.85546875" customWidth="1"/>
  </cols>
  <sheetData>
    <row r="1" spans="1:22" x14ac:dyDescent="0.25">
      <c r="A1" s="15" t="s">
        <v>276</v>
      </c>
      <c r="B1" s="317" t="s">
        <v>6529</v>
      </c>
      <c r="C1" s="317" t="s">
        <v>198</v>
      </c>
      <c r="D1" s="317" t="s">
        <v>231</v>
      </c>
      <c r="E1" s="317" t="s">
        <v>199</v>
      </c>
      <c r="F1" s="317" t="s">
        <v>262</v>
      </c>
      <c r="G1" s="317" t="s">
        <v>263</v>
      </c>
      <c r="H1" s="317" t="s">
        <v>264</v>
      </c>
      <c r="I1" s="317" t="s">
        <v>265</v>
      </c>
      <c r="J1" s="317" t="s">
        <v>266</v>
      </c>
      <c r="K1" s="317" t="s">
        <v>267</v>
      </c>
      <c r="L1" s="317" t="s">
        <v>268</v>
      </c>
      <c r="M1" s="317" t="s">
        <v>269</v>
      </c>
      <c r="N1" s="317" t="s">
        <v>270</v>
      </c>
      <c r="O1" s="317" t="s">
        <v>271</v>
      </c>
      <c r="P1" s="317" t="s">
        <v>272</v>
      </c>
      <c r="Q1" s="317" t="s">
        <v>273</v>
      </c>
      <c r="R1" s="317" t="s">
        <v>274</v>
      </c>
      <c r="S1" s="317" t="s">
        <v>275</v>
      </c>
      <c r="T1" s="15" t="s">
        <v>408</v>
      </c>
      <c r="U1" s="15" t="s">
        <v>6</v>
      </c>
      <c r="V1" s="15" t="s">
        <v>276</v>
      </c>
    </row>
    <row r="2" spans="1:22" x14ac:dyDescent="0.25">
      <c r="A2" s="442" t="e">
        <f>VLOOKUP($B2,Team!$K$5:$L$91,2,FALSE)</f>
        <v>#N/A</v>
      </c>
      <c r="B2" s="19">
        <v>69409809</v>
      </c>
      <c r="C2" s="19"/>
      <c r="D2" s="36">
        <v>45628</v>
      </c>
      <c r="E2" s="19">
        <v>377308</v>
      </c>
      <c r="F2" s="19">
        <v>9</v>
      </c>
      <c r="G2" s="19">
        <v>0</v>
      </c>
      <c r="H2" s="19">
        <v>6583</v>
      </c>
      <c r="I2" s="19">
        <v>731</v>
      </c>
      <c r="J2" s="19">
        <v>0</v>
      </c>
      <c r="K2" s="19">
        <v>6591</v>
      </c>
      <c r="L2" s="19">
        <v>0</v>
      </c>
      <c r="M2" s="19">
        <v>13124</v>
      </c>
      <c r="N2" s="19">
        <v>13506</v>
      </c>
      <c r="O2" s="19">
        <v>33215</v>
      </c>
      <c r="P2" s="19">
        <v>0</v>
      </c>
      <c r="Q2" s="19">
        <v>0</v>
      </c>
      <c r="R2" s="19">
        <v>19.819358723468</v>
      </c>
      <c r="S2" s="19">
        <v>60.481710070750999</v>
      </c>
      <c r="T2" s="443">
        <f>O2/3600</f>
        <v>9.2263888888888896</v>
      </c>
      <c r="U2" s="442" t="e">
        <f>VLOOKUP(A2,Team!$L$5:$M$91,2,FALSE)</f>
        <v>#N/A</v>
      </c>
      <c r="V2" s="442" t="e">
        <f>VLOOKUP($B2,Team!$K$5:$L$91,2,FALSE)</f>
        <v>#N/A</v>
      </c>
    </row>
  </sheetData>
  <conditionalFormatting sqref="A2:B2">
    <cfRule type="duplicateValues" dxfId="39" priority="2"/>
  </conditionalFormatting>
  <conditionalFormatting sqref="V2">
    <cfRule type="duplicateValues" dxfId="38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D17B-DC92-4585-90AF-FD46592FCCF0}">
  <sheetPr>
    <tabColor theme="0"/>
  </sheetPr>
  <dimension ref="B1:P37"/>
  <sheetViews>
    <sheetView workbookViewId="0">
      <pane ySplit="2" topLeftCell="A3" activePane="bottomLeft" state="frozen"/>
      <selection pane="bottomLeft" activeCell="C3" sqref="C3"/>
    </sheetView>
  </sheetViews>
  <sheetFormatPr defaultRowHeight="15" x14ac:dyDescent="0.25"/>
  <cols>
    <col min="1" max="1" width="1.85546875" customWidth="1"/>
    <col min="2" max="2" width="9.42578125" customWidth="1"/>
    <col min="3" max="3" width="24.140625" style="5" customWidth="1"/>
    <col min="4" max="4" width="21" style="5" customWidth="1"/>
    <col min="5" max="5" width="21.5703125" style="5" customWidth="1"/>
    <col min="6" max="6" width="17.140625" hidden="1" customWidth="1"/>
    <col min="7" max="7" width="8.7109375" style="1"/>
    <col min="8" max="8" width="23.42578125" style="49" customWidth="1"/>
    <col min="9" max="9" width="1.85546875" customWidth="1"/>
    <col min="10" max="10" width="12" style="53" customWidth="1"/>
    <col min="11" max="11" width="1.85546875" customWidth="1"/>
    <col min="13" max="13" width="25.140625" customWidth="1"/>
    <col min="14" max="15" width="22.42578125" customWidth="1"/>
    <col min="16" max="16" width="16.42578125" hidden="1" customWidth="1"/>
  </cols>
  <sheetData>
    <row r="1" spans="2:16" ht="15.75" thickBot="1" x14ac:dyDescent="0.3">
      <c r="B1" s="449" t="s">
        <v>191</v>
      </c>
      <c r="C1" s="449"/>
      <c r="D1" s="449"/>
      <c r="E1" s="449"/>
      <c r="F1" s="286"/>
      <c r="L1" s="449" t="s">
        <v>192</v>
      </c>
      <c r="M1" s="449"/>
      <c r="N1" s="449"/>
      <c r="O1" s="449"/>
      <c r="P1" s="286"/>
    </row>
    <row r="2" spans="2:16" ht="15.75" thickBot="1" x14ac:dyDescent="0.3">
      <c r="B2" s="280" t="s">
        <v>193</v>
      </c>
      <c r="C2" s="281" t="s">
        <v>194</v>
      </c>
      <c r="D2" s="281" t="s">
        <v>195</v>
      </c>
      <c r="E2" s="281" t="s">
        <v>196</v>
      </c>
      <c r="F2" s="273" t="s">
        <v>577</v>
      </c>
      <c r="G2" s="418" t="s">
        <v>158</v>
      </c>
      <c r="H2" s="419" t="s">
        <v>0</v>
      </c>
      <c r="J2" s="59" t="s">
        <v>189</v>
      </c>
      <c r="L2" s="288" t="s">
        <v>6</v>
      </c>
      <c r="M2" s="289" t="s">
        <v>43</v>
      </c>
      <c r="N2" s="289" t="s">
        <v>55</v>
      </c>
      <c r="O2" s="281" t="s">
        <v>52</v>
      </c>
      <c r="P2" s="273" t="s">
        <v>309</v>
      </c>
    </row>
    <row r="3" spans="2:16" x14ac:dyDescent="0.25">
      <c r="B3" s="278" t="s">
        <v>194</v>
      </c>
      <c r="C3" s="55" t="s">
        <v>7603</v>
      </c>
      <c r="D3" s="279" t="s">
        <v>7560</v>
      </c>
      <c r="E3" s="55" t="s">
        <v>7606</v>
      </c>
      <c r="F3" s="274" t="s">
        <v>7606</v>
      </c>
      <c r="G3" s="41">
        <v>7</v>
      </c>
      <c r="H3" s="42" t="s">
        <v>6540</v>
      </c>
      <c r="J3" s="60">
        <v>45628</v>
      </c>
      <c r="L3" s="278" t="s">
        <v>43</v>
      </c>
      <c r="M3" s="54" t="s">
        <v>7575</v>
      </c>
      <c r="N3" s="287" t="s">
        <v>7560</v>
      </c>
      <c r="O3" s="279" t="s">
        <v>7617</v>
      </c>
      <c r="P3" s="274" t="s">
        <v>2257</v>
      </c>
    </row>
    <row r="4" spans="2:16" x14ac:dyDescent="0.25">
      <c r="B4" s="3" t="s">
        <v>195</v>
      </c>
      <c r="C4" s="153" t="s">
        <v>7588</v>
      </c>
      <c r="D4" s="55" t="s">
        <v>7586</v>
      </c>
      <c r="E4" s="55" t="s">
        <v>7604</v>
      </c>
      <c r="F4" s="275" t="s">
        <v>7604</v>
      </c>
      <c r="G4" s="41">
        <v>6</v>
      </c>
      <c r="H4" s="42" t="s">
        <v>6539</v>
      </c>
      <c r="J4" s="60">
        <v>45629</v>
      </c>
      <c r="L4" s="3" t="s">
        <v>55</v>
      </c>
      <c r="M4" s="54" t="s">
        <v>7603</v>
      </c>
      <c r="N4" s="154" t="s">
        <v>7586</v>
      </c>
      <c r="O4" s="54" t="s">
        <v>7616</v>
      </c>
      <c r="P4" s="274" t="s">
        <v>7606</v>
      </c>
    </row>
    <row r="5" spans="2:16" x14ac:dyDescent="0.25">
      <c r="B5" s="3" t="s">
        <v>196</v>
      </c>
      <c r="C5" s="295" t="s">
        <v>7581</v>
      </c>
      <c r="D5" s="55" t="s">
        <v>7568</v>
      </c>
      <c r="E5" s="54" t="s">
        <v>7598</v>
      </c>
      <c r="F5" s="275" t="s">
        <v>7598</v>
      </c>
      <c r="G5" s="41">
        <v>5</v>
      </c>
      <c r="H5" s="42" t="s">
        <v>6538</v>
      </c>
      <c r="J5" s="60">
        <v>45630</v>
      </c>
      <c r="L5" s="3" t="s">
        <v>52</v>
      </c>
      <c r="M5" s="54" t="s">
        <v>7588</v>
      </c>
      <c r="N5" s="154" t="s">
        <v>7568</v>
      </c>
      <c r="O5" s="55" t="s">
        <v>7577</v>
      </c>
      <c r="P5" s="275" t="s">
        <v>183</v>
      </c>
    </row>
    <row r="6" spans="2:16" x14ac:dyDescent="0.25">
      <c r="B6" s="3"/>
      <c r="C6" s="154" t="s">
        <v>7555</v>
      </c>
      <c r="D6" s="55" t="s">
        <v>7546</v>
      </c>
      <c r="E6" s="55" t="s">
        <v>7605</v>
      </c>
      <c r="F6" s="275" t="s">
        <v>7580</v>
      </c>
      <c r="G6" s="41">
        <v>4</v>
      </c>
      <c r="H6" s="42" t="s">
        <v>6537</v>
      </c>
      <c r="J6" s="60">
        <v>45631</v>
      </c>
      <c r="L6" s="3"/>
      <c r="M6" s="54" t="s">
        <v>7581</v>
      </c>
      <c r="N6" s="154" t="s">
        <v>7546</v>
      </c>
      <c r="O6" s="55" t="s">
        <v>7606</v>
      </c>
      <c r="P6" s="275" t="s">
        <v>7580</v>
      </c>
    </row>
    <row r="7" spans="2:16" ht="15.75" thickBot="1" x14ac:dyDescent="0.3">
      <c r="B7" s="3"/>
      <c r="C7" s="154" t="s">
        <v>7569</v>
      </c>
      <c r="D7" s="55" t="s">
        <v>7567</v>
      </c>
      <c r="E7" s="55" t="s">
        <v>7589</v>
      </c>
      <c r="F7" s="275" t="s">
        <v>183</v>
      </c>
      <c r="G7" s="41">
        <v>3</v>
      </c>
      <c r="H7" s="42" t="s">
        <v>6536</v>
      </c>
      <c r="J7" s="425">
        <v>45632</v>
      </c>
      <c r="L7" s="3"/>
      <c r="M7" s="54" t="s">
        <v>7555</v>
      </c>
      <c r="N7" s="154" t="s">
        <v>7567</v>
      </c>
      <c r="O7" s="55" t="s">
        <v>7604</v>
      </c>
      <c r="P7" s="275" t="s">
        <v>7604</v>
      </c>
    </row>
    <row r="8" spans="2:16" x14ac:dyDescent="0.25">
      <c r="B8" s="3"/>
      <c r="C8" s="154" t="s">
        <v>7608</v>
      </c>
      <c r="D8" s="55" t="s">
        <v>7559</v>
      </c>
      <c r="E8" s="54" t="s">
        <v>7602</v>
      </c>
      <c r="F8" s="275" t="s">
        <v>7593</v>
      </c>
      <c r="G8" s="41">
        <v>2</v>
      </c>
      <c r="H8" s="42" t="s">
        <v>6535</v>
      </c>
      <c r="J8" s="227"/>
      <c r="L8" s="3"/>
      <c r="M8" s="295" t="s">
        <v>7557</v>
      </c>
      <c r="N8" s="154" t="s">
        <v>7559</v>
      </c>
      <c r="O8" s="55" t="s">
        <v>7598</v>
      </c>
      <c r="P8" s="275"/>
    </row>
    <row r="9" spans="2:16" x14ac:dyDescent="0.25">
      <c r="B9" s="3"/>
      <c r="C9" s="154" t="s">
        <v>7592</v>
      </c>
      <c r="D9" s="55" t="s">
        <v>7554</v>
      </c>
      <c r="E9" s="55" t="s">
        <v>7613</v>
      </c>
      <c r="F9" s="448"/>
      <c r="G9" s="41">
        <v>1</v>
      </c>
      <c r="H9" s="42" t="s">
        <v>6534</v>
      </c>
      <c r="J9" s="227"/>
      <c r="L9" s="3"/>
      <c r="M9" s="54" t="s">
        <v>7569</v>
      </c>
      <c r="N9" s="154" t="s">
        <v>7554</v>
      </c>
      <c r="O9" s="55" t="s">
        <v>7573</v>
      </c>
      <c r="P9" s="275"/>
    </row>
    <row r="10" spans="2:16" x14ac:dyDescent="0.25">
      <c r="B10" s="3"/>
      <c r="C10" s="154" t="s">
        <v>7610</v>
      </c>
      <c r="D10" s="55" t="s">
        <v>7550</v>
      </c>
      <c r="E10" s="54" t="s">
        <v>7591</v>
      </c>
      <c r="F10" s="276"/>
      <c r="G10" s="41">
        <v>52</v>
      </c>
      <c r="H10" s="42" t="s">
        <v>6555</v>
      </c>
      <c r="J10" s="227"/>
      <c r="L10" s="3"/>
      <c r="M10" s="54" t="s">
        <v>7608</v>
      </c>
      <c r="N10" s="154" t="s">
        <v>7550</v>
      </c>
      <c r="O10" s="55" t="s">
        <v>7614</v>
      </c>
      <c r="P10" s="276"/>
    </row>
    <row r="11" spans="2:16" x14ac:dyDescent="0.25">
      <c r="B11" s="3"/>
      <c r="C11" s="55" t="s">
        <v>7585</v>
      </c>
      <c r="D11" s="55" t="s">
        <v>7566</v>
      </c>
      <c r="E11" s="57"/>
      <c r="F11" s="276"/>
      <c r="G11" s="41">
        <v>51</v>
      </c>
      <c r="H11" s="42" t="s">
        <v>573</v>
      </c>
      <c r="J11" s="227"/>
      <c r="L11" s="3"/>
      <c r="M11" s="54" t="s">
        <v>7592</v>
      </c>
      <c r="N11" s="154" t="s">
        <v>7566</v>
      </c>
      <c r="O11" s="55" t="s">
        <v>7594</v>
      </c>
      <c r="P11" s="276"/>
    </row>
    <row r="12" spans="2:16" x14ac:dyDescent="0.25">
      <c r="B12" s="3"/>
      <c r="C12" s="55" t="s">
        <v>7587</v>
      </c>
      <c r="D12" s="55" t="s">
        <v>7563</v>
      </c>
      <c r="E12" s="57"/>
      <c r="F12" s="276"/>
      <c r="G12" s="41">
        <v>50</v>
      </c>
      <c r="H12" s="42" t="s">
        <v>572</v>
      </c>
      <c r="J12" s="227"/>
      <c r="L12" s="3"/>
      <c r="M12" s="54" t="s">
        <v>7610</v>
      </c>
      <c r="N12" s="154" t="s">
        <v>7563</v>
      </c>
      <c r="O12" s="55" t="s">
        <v>7605</v>
      </c>
      <c r="P12" s="276"/>
    </row>
    <row r="13" spans="2:16" x14ac:dyDescent="0.25">
      <c r="B13" s="3"/>
      <c r="C13" s="55" t="s">
        <v>7542</v>
      </c>
      <c r="D13" s="57"/>
      <c r="E13" s="57"/>
      <c r="F13" s="276"/>
      <c r="G13" s="41">
        <v>49</v>
      </c>
      <c r="H13" s="42" t="s">
        <v>571</v>
      </c>
      <c r="J13" s="227"/>
      <c r="L13" s="3"/>
      <c r="M13" s="54" t="s">
        <v>7571</v>
      </c>
      <c r="N13" s="283"/>
      <c r="O13" s="55" t="s">
        <v>7561</v>
      </c>
      <c r="P13" s="276"/>
    </row>
    <row r="14" spans="2:16" x14ac:dyDescent="0.25">
      <c r="B14" s="3"/>
      <c r="C14" s="55" t="s">
        <v>7620</v>
      </c>
      <c r="D14" s="57"/>
      <c r="E14" s="57"/>
      <c r="F14" s="276"/>
      <c r="G14" s="41">
        <v>48</v>
      </c>
      <c r="H14" s="42" t="s">
        <v>570</v>
      </c>
      <c r="J14" s="227"/>
      <c r="L14" s="3"/>
      <c r="M14" s="54" t="s">
        <v>7585</v>
      </c>
      <c r="N14" s="297"/>
      <c r="O14" s="55" t="s">
        <v>7593</v>
      </c>
      <c r="P14" s="276"/>
    </row>
    <row r="15" spans="2:16" x14ac:dyDescent="0.25">
      <c r="B15" s="3"/>
      <c r="C15" s="55" t="s">
        <v>7596</v>
      </c>
      <c r="D15" s="57"/>
      <c r="E15" s="57"/>
      <c r="F15" s="276"/>
      <c r="G15" s="41">
        <v>47</v>
      </c>
      <c r="H15" s="42" t="s">
        <v>568</v>
      </c>
      <c r="J15" s="227"/>
      <c r="L15" s="3"/>
      <c r="M15" s="54" t="s">
        <v>7548</v>
      </c>
      <c r="N15" s="297"/>
      <c r="O15" s="55" t="s">
        <v>7589</v>
      </c>
      <c r="P15" s="276"/>
    </row>
    <row r="16" spans="2:16" x14ac:dyDescent="0.25">
      <c r="B16" s="3"/>
      <c r="C16" s="55" t="s">
        <v>7552</v>
      </c>
      <c r="D16" s="57"/>
      <c r="E16" s="57"/>
      <c r="F16" s="276"/>
      <c r="G16" s="41">
        <v>46</v>
      </c>
      <c r="H16" s="42" t="s">
        <v>567</v>
      </c>
      <c r="J16" s="227"/>
      <c r="L16" s="3"/>
      <c r="M16" s="54" t="s">
        <v>7609</v>
      </c>
      <c r="N16" s="297"/>
      <c r="O16" s="55" t="s">
        <v>7602</v>
      </c>
      <c r="P16" s="276"/>
    </row>
    <row r="17" spans="2:16" ht="15.75" thickBot="1" x14ac:dyDescent="0.3">
      <c r="B17" s="3"/>
      <c r="C17" s="58"/>
      <c r="D17" s="56"/>
      <c r="E17" s="57"/>
      <c r="F17" s="276"/>
      <c r="G17" s="301">
        <v>45</v>
      </c>
      <c r="H17" s="302" t="s">
        <v>566</v>
      </c>
      <c r="J17" s="227"/>
      <c r="L17" s="3"/>
      <c r="M17" s="54" t="s">
        <v>7584</v>
      </c>
      <c r="N17" s="283"/>
      <c r="O17" s="55" t="s">
        <v>7613</v>
      </c>
      <c r="P17" s="276"/>
    </row>
    <row r="18" spans="2:16" x14ac:dyDescent="0.25">
      <c r="B18" s="3"/>
      <c r="C18" s="58"/>
      <c r="D18" s="56"/>
      <c r="E18" s="57"/>
      <c r="F18" s="276"/>
      <c r="J18" s="227"/>
      <c r="L18" s="3"/>
      <c r="M18" s="54" t="s">
        <v>7587</v>
      </c>
      <c r="N18" s="282"/>
      <c r="O18" s="54" t="s">
        <v>7591</v>
      </c>
      <c r="P18" s="276"/>
    </row>
    <row r="19" spans="2:16" x14ac:dyDescent="0.25">
      <c r="B19" s="3"/>
      <c r="C19" s="56"/>
      <c r="D19" s="56"/>
      <c r="E19" s="57"/>
      <c r="F19" s="276"/>
      <c r="J19" s="227"/>
      <c r="L19" s="3"/>
      <c r="M19" s="55" t="s">
        <v>7542</v>
      </c>
      <c r="N19" s="283"/>
      <c r="O19" s="57"/>
      <c r="P19" s="276"/>
    </row>
    <row r="20" spans="2:16" x14ac:dyDescent="0.25">
      <c r="B20" s="3"/>
      <c r="C20" s="56"/>
      <c r="D20" s="56"/>
      <c r="E20" s="57"/>
      <c r="F20" s="276"/>
      <c r="J20" s="227"/>
      <c r="L20" s="3"/>
      <c r="M20" s="55" t="s">
        <v>7639</v>
      </c>
      <c r="N20" s="283"/>
      <c r="O20" s="58"/>
      <c r="P20" s="276"/>
    </row>
    <row r="21" spans="2:16" x14ac:dyDescent="0.25">
      <c r="B21" s="3"/>
      <c r="C21" s="56"/>
      <c r="D21" s="56"/>
      <c r="E21" s="57"/>
      <c r="F21" s="276"/>
      <c r="J21" s="227"/>
      <c r="L21" s="3"/>
      <c r="M21" s="54" t="s">
        <v>7562</v>
      </c>
      <c r="N21" s="283"/>
      <c r="O21" s="58"/>
      <c r="P21" s="276"/>
    </row>
    <row r="22" spans="2:16" x14ac:dyDescent="0.25">
      <c r="B22" s="3"/>
      <c r="C22" s="56"/>
      <c r="D22" s="56"/>
      <c r="E22" s="57"/>
      <c r="F22" s="276"/>
      <c r="J22" s="227"/>
      <c r="L22" s="3"/>
      <c r="M22" s="55" t="s">
        <v>7620</v>
      </c>
      <c r="N22" s="283"/>
      <c r="O22" s="58"/>
      <c r="P22" s="276"/>
    </row>
    <row r="23" spans="2:16" x14ac:dyDescent="0.25">
      <c r="B23" s="3"/>
      <c r="C23" s="56"/>
      <c r="D23" s="56"/>
      <c r="E23" s="57"/>
      <c r="F23" s="276"/>
      <c r="J23" s="227"/>
      <c r="L23" s="3"/>
      <c r="M23" s="20" t="s">
        <v>7596</v>
      </c>
      <c r="N23" s="283"/>
      <c r="O23" s="58"/>
      <c r="P23" s="276"/>
    </row>
    <row r="24" spans="2:16" x14ac:dyDescent="0.25">
      <c r="B24" s="3"/>
      <c r="C24" s="56"/>
      <c r="D24" s="56"/>
      <c r="E24" s="58"/>
      <c r="F24" s="276"/>
      <c r="J24" s="227"/>
      <c r="L24" s="3"/>
      <c r="M24" s="55" t="s">
        <v>7564</v>
      </c>
      <c r="N24" s="283"/>
      <c r="O24" s="58"/>
      <c r="P24" s="276"/>
    </row>
    <row r="25" spans="2:16" x14ac:dyDescent="0.25">
      <c r="B25" s="3"/>
      <c r="C25" s="56"/>
      <c r="D25" s="56"/>
      <c r="E25" s="57"/>
      <c r="F25" s="276"/>
      <c r="J25" s="227"/>
      <c r="L25" s="3"/>
      <c r="M25" s="55" t="s">
        <v>7552</v>
      </c>
      <c r="N25" s="283"/>
      <c r="O25" s="58"/>
      <c r="P25" s="276"/>
    </row>
    <row r="26" spans="2:16" x14ac:dyDescent="0.25">
      <c r="B26" s="3"/>
      <c r="C26" s="56"/>
      <c r="D26" s="56"/>
      <c r="E26" s="58"/>
      <c r="F26" s="276"/>
      <c r="J26" s="228"/>
      <c r="L26" s="3"/>
      <c r="M26" s="57"/>
      <c r="N26" s="283"/>
      <c r="O26" s="57"/>
      <c r="P26" s="276"/>
    </row>
    <row r="27" spans="2:16" x14ac:dyDescent="0.25">
      <c r="B27" s="3"/>
      <c r="C27" s="56"/>
      <c r="D27" s="56"/>
      <c r="E27" s="58"/>
      <c r="F27" s="276"/>
      <c r="L27" s="3"/>
      <c r="M27" s="57"/>
      <c r="N27" s="283"/>
      <c r="O27" s="57"/>
      <c r="P27" s="276"/>
    </row>
    <row r="28" spans="2:16" x14ac:dyDescent="0.25">
      <c r="B28" s="3"/>
      <c r="C28" s="151"/>
      <c r="D28" s="56"/>
      <c r="E28" s="57"/>
      <c r="F28" s="276"/>
      <c r="L28" s="3"/>
      <c r="M28" s="57"/>
      <c r="N28" s="283"/>
      <c r="O28" s="56"/>
      <c r="P28" s="276"/>
    </row>
    <row r="29" spans="2:16" x14ac:dyDescent="0.25">
      <c r="B29" s="3"/>
      <c r="C29" s="56"/>
      <c r="D29" s="56"/>
      <c r="E29" s="57"/>
      <c r="F29" s="276"/>
      <c r="L29" s="3"/>
      <c r="M29" s="58"/>
      <c r="N29" s="283"/>
      <c r="O29" s="56"/>
      <c r="P29" s="276"/>
    </row>
    <row r="30" spans="2:16" x14ac:dyDescent="0.25">
      <c r="B30" s="3"/>
      <c r="C30" s="151"/>
      <c r="D30" s="56"/>
      <c r="E30" s="57"/>
      <c r="F30" s="276"/>
      <c r="L30" s="3"/>
      <c r="M30" s="58"/>
      <c r="N30" s="283"/>
      <c r="O30" s="56"/>
      <c r="P30" s="276"/>
    </row>
    <row r="31" spans="2:16" x14ac:dyDescent="0.25">
      <c r="B31" s="3"/>
      <c r="C31" s="151"/>
      <c r="D31" s="56"/>
      <c r="E31" s="57"/>
      <c r="F31" s="276"/>
      <c r="L31" s="3"/>
      <c r="M31" s="58"/>
      <c r="N31" s="283"/>
      <c r="O31" s="56"/>
      <c r="P31" s="276"/>
    </row>
    <row r="32" spans="2:16" x14ac:dyDescent="0.25">
      <c r="B32" s="3"/>
      <c r="C32" s="151"/>
      <c r="D32" s="56"/>
      <c r="E32" s="57"/>
      <c r="F32" s="276"/>
      <c r="L32" s="3"/>
      <c r="M32" s="415"/>
      <c r="N32" s="283"/>
      <c r="O32" s="56"/>
      <c r="P32" s="276"/>
    </row>
    <row r="33" spans="2:16" x14ac:dyDescent="0.25">
      <c r="B33" s="3"/>
      <c r="C33" s="58"/>
      <c r="D33" s="57"/>
      <c r="E33" s="57"/>
      <c r="F33" s="276"/>
      <c r="L33" s="3"/>
      <c r="N33" s="283"/>
      <c r="O33" s="56"/>
      <c r="P33" s="276"/>
    </row>
    <row r="34" spans="2:16" x14ac:dyDescent="0.25">
      <c r="B34" s="3"/>
      <c r="C34" s="57"/>
      <c r="D34" s="57"/>
      <c r="E34" s="58"/>
      <c r="F34" s="276"/>
      <c r="L34" s="3"/>
      <c r="M34" s="58"/>
      <c r="N34" s="283"/>
      <c r="O34" s="151"/>
      <c r="P34" s="276"/>
    </row>
    <row r="35" spans="2:16" x14ac:dyDescent="0.25">
      <c r="B35" s="3"/>
      <c r="C35" s="57"/>
      <c r="D35" s="57"/>
      <c r="E35" s="58"/>
      <c r="F35" s="276"/>
      <c r="L35" s="3"/>
      <c r="N35" s="283"/>
      <c r="O35" s="151"/>
      <c r="P35" s="276"/>
    </row>
    <row r="36" spans="2:16" x14ac:dyDescent="0.25">
      <c r="B36" s="3"/>
      <c r="C36" s="57"/>
      <c r="D36" s="57"/>
      <c r="E36" s="57"/>
      <c r="F36" s="276"/>
      <c r="L36" s="3"/>
      <c r="M36" s="56"/>
      <c r="N36" s="283"/>
      <c r="O36" s="56"/>
      <c r="P36" s="276"/>
    </row>
    <row r="37" spans="2:16" ht="15.75" thickBot="1" x14ac:dyDescent="0.3">
      <c r="B37" s="4"/>
      <c r="C37" s="284"/>
      <c r="D37" s="284"/>
      <c r="E37" s="284"/>
      <c r="F37" s="277"/>
      <c r="L37" s="4"/>
      <c r="M37" s="284"/>
      <c r="N37" s="285"/>
      <c r="O37" s="284"/>
      <c r="P37" s="277"/>
    </row>
  </sheetData>
  <mergeCells count="2">
    <mergeCell ref="B1:E1"/>
    <mergeCell ref="L1:O1"/>
  </mergeCells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7084F-09E3-41CB-988D-F96CF973F716}">
  <sheetPr>
    <tabColor rgb="FFFFC000"/>
  </sheetPr>
  <dimension ref="A1:U157"/>
  <sheetViews>
    <sheetView workbookViewId="0">
      <pane ySplit="1" topLeftCell="A2" activePane="bottomLeft" state="frozen"/>
      <selection pane="bottomLeft"/>
    </sheetView>
  </sheetViews>
  <sheetFormatPr defaultColWidth="8.7109375" defaultRowHeight="15" x14ac:dyDescent="0.25"/>
  <cols>
    <col min="1" max="1" width="8.5703125" customWidth="1"/>
    <col min="2" max="2" width="15.42578125" style="19" customWidth="1"/>
    <col min="3" max="3" width="10" style="19" customWidth="1"/>
    <col min="4" max="8" width="8.140625" style="19" customWidth="1"/>
    <col min="9" max="9" width="4.140625" style="19" customWidth="1"/>
    <col min="10" max="10" width="5.42578125" style="19" customWidth="1"/>
    <col min="11" max="11" width="4.140625" style="19" customWidth="1"/>
    <col min="12" max="16" width="8.140625" style="19" customWidth="1"/>
    <col min="17" max="17" width="4.85546875" style="19" customWidth="1"/>
    <col min="18" max="18" width="5" style="19" customWidth="1"/>
    <col min="19" max="19" width="11.85546875" bestFit="1" customWidth="1"/>
    <col min="20" max="21" width="9.140625" customWidth="1"/>
    <col min="22" max="16384" width="8.7109375" style="19"/>
  </cols>
  <sheetData>
    <row r="1" spans="1:21" s="35" customFormat="1" x14ac:dyDescent="0.25">
      <c r="A1" s="15" t="s">
        <v>276</v>
      </c>
      <c r="B1" s="317" t="s">
        <v>198</v>
      </c>
      <c r="C1" s="317" t="s">
        <v>231</v>
      </c>
      <c r="D1" s="317" t="s">
        <v>199</v>
      </c>
      <c r="E1" s="317" t="s">
        <v>262</v>
      </c>
      <c r="F1" s="317" t="s">
        <v>263</v>
      </c>
      <c r="G1" s="317" t="s">
        <v>264</v>
      </c>
      <c r="H1" s="317" t="s">
        <v>265</v>
      </c>
      <c r="I1" s="317" t="s">
        <v>266</v>
      </c>
      <c r="J1" s="317" t="s">
        <v>267</v>
      </c>
      <c r="K1" s="317" t="s">
        <v>268</v>
      </c>
      <c r="L1" s="317" t="s">
        <v>269</v>
      </c>
      <c r="M1" s="317" t="s">
        <v>270</v>
      </c>
      <c r="N1" s="317" t="s">
        <v>271</v>
      </c>
      <c r="O1" s="317" t="s">
        <v>272</v>
      </c>
      <c r="P1" s="317" t="s">
        <v>273</v>
      </c>
      <c r="Q1" s="317" t="s">
        <v>274</v>
      </c>
      <c r="R1" s="317" t="s">
        <v>275</v>
      </c>
      <c r="S1" s="15" t="s">
        <v>408</v>
      </c>
      <c r="T1" s="15" t="s">
        <v>6</v>
      </c>
      <c r="U1" s="15" t="s">
        <v>276</v>
      </c>
    </row>
    <row r="2" spans="1:21" x14ac:dyDescent="0.25">
      <c r="A2" t="s">
        <v>2239</v>
      </c>
      <c r="B2" s="19" t="s">
        <v>7608</v>
      </c>
      <c r="C2" s="36">
        <v>45628</v>
      </c>
      <c r="D2" s="19">
        <v>377308</v>
      </c>
      <c r="E2" s="19">
        <v>9</v>
      </c>
      <c r="F2" s="19">
        <v>0</v>
      </c>
      <c r="G2" s="19">
        <v>6583</v>
      </c>
      <c r="H2" s="19">
        <v>731</v>
      </c>
      <c r="I2" s="19">
        <v>0</v>
      </c>
      <c r="J2" s="19">
        <v>6591</v>
      </c>
      <c r="K2" s="19">
        <v>0</v>
      </c>
      <c r="L2" s="19">
        <v>13124</v>
      </c>
      <c r="M2" s="19">
        <v>13506</v>
      </c>
      <c r="N2" s="19">
        <v>33215</v>
      </c>
      <c r="O2" s="19">
        <v>0</v>
      </c>
      <c r="P2" s="19">
        <v>0</v>
      </c>
      <c r="Q2" s="426">
        <v>19.819358723468</v>
      </c>
      <c r="R2" s="426">
        <v>60.481710070750999</v>
      </c>
      <c r="S2" s="118">
        <v>9.2263888888888896</v>
      </c>
      <c r="T2" t="s">
        <v>43</v>
      </c>
      <c r="U2" t="s">
        <v>2239</v>
      </c>
    </row>
    <row r="3" spans="1:21" x14ac:dyDescent="0.25">
      <c r="A3" t="s">
        <v>2239</v>
      </c>
      <c r="B3" s="19" t="s">
        <v>7608</v>
      </c>
      <c r="C3" s="36">
        <v>45629</v>
      </c>
      <c r="D3" s="19">
        <v>377308</v>
      </c>
      <c r="E3" s="19">
        <v>11</v>
      </c>
      <c r="F3" s="19">
        <v>0</v>
      </c>
      <c r="G3" s="19">
        <v>7573</v>
      </c>
      <c r="H3" s="19">
        <v>688</v>
      </c>
      <c r="I3" s="19">
        <v>0</v>
      </c>
      <c r="J3" s="19">
        <v>7589</v>
      </c>
      <c r="K3" s="19">
        <v>0</v>
      </c>
      <c r="L3" s="19">
        <v>9883</v>
      </c>
      <c r="M3" s="19">
        <v>15139</v>
      </c>
      <c r="N3" s="19">
        <v>32597</v>
      </c>
      <c r="O3" s="19">
        <v>0</v>
      </c>
      <c r="P3" s="19">
        <v>0</v>
      </c>
      <c r="Q3" s="426">
        <v>23.232199282141998</v>
      </c>
      <c r="R3" s="426">
        <v>69.675123477620005</v>
      </c>
      <c r="S3" s="118">
        <v>9.0547222222222228</v>
      </c>
      <c r="T3" t="s">
        <v>43</v>
      </c>
      <c r="U3" t="s">
        <v>2239</v>
      </c>
    </row>
    <row r="4" spans="1:21" x14ac:dyDescent="0.25">
      <c r="A4" t="s">
        <v>2239</v>
      </c>
      <c r="B4" s="19" t="s">
        <v>7608</v>
      </c>
      <c r="C4" s="36">
        <v>45630</v>
      </c>
      <c r="D4" s="19">
        <v>377308</v>
      </c>
      <c r="E4" s="19">
        <v>4</v>
      </c>
      <c r="F4" s="19">
        <v>0</v>
      </c>
      <c r="G4" s="19">
        <v>2393</v>
      </c>
      <c r="H4" s="19">
        <v>598</v>
      </c>
      <c r="I4" s="19">
        <v>0</v>
      </c>
      <c r="J4" s="19">
        <v>2400</v>
      </c>
      <c r="K4" s="19">
        <v>0</v>
      </c>
      <c r="L4" s="19">
        <v>11784</v>
      </c>
      <c r="M4" s="19">
        <v>18365</v>
      </c>
      <c r="N4" s="19">
        <v>32544</v>
      </c>
      <c r="O4" s="19">
        <v>0</v>
      </c>
      <c r="P4" s="19">
        <v>0</v>
      </c>
      <c r="Q4" s="426">
        <v>7.3531219272359998</v>
      </c>
      <c r="R4" s="426">
        <v>63.784414945919004</v>
      </c>
      <c r="S4" s="118">
        <v>9.0399999999999991</v>
      </c>
      <c r="T4" t="s">
        <v>43</v>
      </c>
      <c r="U4" t="s">
        <v>2239</v>
      </c>
    </row>
    <row r="5" spans="1:21" x14ac:dyDescent="0.25">
      <c r="A5" t="s">
        <v>2239</v>
      </c>
      <c r="B5" s="19" t="s">
        <v>7608</v>
      </c>
      <c r="C5" s="36">
        <v>45631</v>
      </c>
      <c r="D5" s="19">
        <v>377308</v>
      </c>
      <c r="E5" s="19">
        <v>7</v>
      </c>
      <c r="F5" s="19">
        <v>0</v>
      </c>
      <c r="G5" s="19">
        <v>5935</v>
      </c>
      <c r="H5" s="19">
        <v>848</v>
      </c>
      <c r="I5" s="19">
        <v>0</v>
      </c>
      <c r="J5" s="19">
        <v>5946</v>
      </c>
      <c r="K5" s="19">
        <v>0</v>
      </c>
      <c r="L5" s="19">
        <v>11481</v>
      </c>
      <c r="M5" s="19">
        <v>14955</v>
      </c>
      <c r="N5" s="19">
        <v>32372</v>
      </c>
      <c r="O5" s="19">
        <v>0</v>
      </c>
      <c r="P5" s="19">
        <v>0</v>
      </c>
      <c r="Q5" s="426">
        <v>18.333745211911001</v>
      </c>
      <c r="R5" s="426">
        <v>64.531076238723998</v>
      </c>
      <c r="S5" s="118">
        <v>8.9922222222222228</v>
      </c>
      <c r="T5" t="s">
        <v>43</v>
      </c>
      <c r="U5" t="s">
        <v>2239</v>
      </c>
    </row>
    <row r="6" spans="1:21" x14ac:dyDescent="0.25">
      <c r="A6" t="s">
        <v>2239</v>
      </c>
      <c r="B6" s="19" t="s">
        <v>7608</v>
      </c>
      <c r="C6" s="36">
        <v>45632</v>
      </c>
      <c r="D6" s="19">
        <v>377308</v>
      </c>
      <c r="E6" s="19">
        <v>8</v>
      </c>
      <c r="F6" s="19">
        <v>0</v>
      </c>
      <c r="G6" s="19">
        <v>5324</v>
      </c>
      <c r="H6" s="19">
        <v>666</v>
      </c>
      <c r="I6" s="19">
        <v>0</v>
      </c>
      <c r="J6" s="19">
        <v>5334</v>
      </c>
      <c r="K6" s="19">
        <v>0</v>
      </c>
      <c r="L6" s="19">
        <v>11761</v>
      </c>
      <c r="M6" s="19">
        <v>15719</v>
      </c>
      <c r="N6" s="19">
        <v>32805</v>
      </c>
      <c r="O6" s="19">
        <v>1</v>
      </c>
      <c r="P6" s="19">
        <v>0</v>
      </c>
      <c r="Q6" s="426">
        <v>16.229233348573999</v>
      </c>
      <c r="R6" s="426">
        <v>64.145709495502999</v>
      </c>
      <c r="S6" s="118">
        <v>9.1125000000000007</v>
      </c>
      <c r="T6" t="s">
        <v>43</v>
      </c>
      <c r="U6" t="s">
        <v>2239</v>
      </c>
    </row>
    <row r="7" spans="1:21" x14ac:dyDescent="0.25">
      <c r="A7" t="s">
        <v>180</v>
      </c>
      <c r="B7" s="19" t="s">
        <v>7587</v>
      </c>
      <c r="C7" s="36">
        <v>45628</v>
      </c>
      <c r="D7" s="19">
        <v>377308</v>
      </c>
      <c r="E7" s="19">
        <v>1</v>
      </c>
      <c r="F7" s="19">
        <v>0</v>
      </c>
      <c r="G7" s="19">
        <v>0</v>
      </c>
      <c r="H7" s="19">
        <v>0</v>
      </c>
      <c r="I7" s="19">
        <v>0</v>
      </c>
      <c r="J7" s="19">
        <v>1</v>
      </c>
      <c r="K7" s="19">
        <v>0</v>
      </c>
      <c r="L7" s="19">
        <v>28474</v>
      </c>
      <c r="M7" s="19">
        <v>4173</v>
      </c>
      <c r="N7" s="19">
        <v>32648</v>
      </c>
      <c r="O7" s="19">
        <v>0</v>
      </c>
      <c r="P7" s="19">
        <v>0</v>
      </c>
      <c r="Q7" s="426">
        <v>0</v>
      </c>
      <c r="R7" s="426">
        <v>12.78179367802</v>
      </c>
      <c r="S7" s="118">
        <v>9.068888888888889</v>
      </c>
      <c r="T7" t="s">
        <v>43</v>
      </c>
      <c r="U7" t="s">
        <v>180</v>
      </c>
    </row>
    <row r="8" spans="1:21" x14ac:dyDescent="0.25">
      <c r="A8" t="s">
        <v>180</v>
      </c>
      <c r="B8" s="19" t="s">
        <v>7587</v>
      </c>
      <c r="C8" s="36">
        <v>45629</v>
      </c>
      <c r="D8" s="19">
        <v>377308</v>
      </c>
      <c r="E8" s="19">
        <v>5</v>
      </c>
      <c r="F8" s="19">
        <v>0</v>
      </c>
      <c r="G8" s="19">
        <v>2495</v>
      </c>
      <c r="H8" s="19">
        <v>499</v>
      </c>
      <c r="I8" s="19">
        <v>0</v>
      </c>
      <c r="J8" s="19">
        <v>2501</v>
      </c>
      <c r="K8" s="19">
        <v>0</v>
      </c>
      <c r="L8" s="19">
        <v>9689</v>
      </c>
      <c r="M8" s="19">
        <v>20926</v>
      </c>
      <c r="N8" s="19">
        <v>33111</v>
      </c>
      <c r="O8" s="19">
        <v>0</v>
      </c>
      <c r="P8" s="19">
        <v>0</v>
      </c>
      <c r="Q8" s="426">
        <v>7.535260185436</v>
      </c>
      <c r="R8" s="426">
        <v>70.734801123493</v>
      </c>
      <c r="S8" s="118">
        <v>9.1974999999999998</v>
      </c>
      <c r="T8" t="s">
        <v>43</v>
      </c>
      <c r="U8" t="s">
        <v>180</v>
      </c>
    </row>
    <row r="9" spans="1:21" x14ac:dyDescent="0.25">
      <c r="A9" t="s">
        <v>180</v>
      </c>
      <c r="B9" s="19" t="s">
        <v>7587</v>
      </c>
      <c r="C9" s="36">
        <v>45630</v>
      </c>
      <c r="D9" s="19">
        <v>377308</v>
      </c>
      <c r="E9" s="19">
        <v>6</v>
      </c>
      <c r="F9" s="19">
        <v>0</v>
      </c>
      <c r="G9" s="19">
        <v>4447</v>
      </c>
      <c r="H9" s="19">
        <v>741</v>
      </c>
      <c r="I9" s="19">
        <v>0</v>
      </c>
      <c r="J9" s="19">
        <v>4453</v>
      </c>
      <c r="K9" s="19">
        <v>0</v>
      </c>
      <c r="L9" s="19">
        <v>8052</v>
      </c>
      <c r="M9" s="19">
        <v>20165</v>
      </c>
      <c r="N9" s="19">
        <v>32666</v>
      </c>
      <c r="O9" s="19">
        <v>0</v>
      </c>
      <c r="P9" s="19">
        <v>0</v>
      </c>
      <c r="Q9" s="426">
        <v>13.613543133533</v>
      </c>
      <c r="R9" s="426">
        <v>75.344394783566997</v>
      </c>
      <c r="S9" s="118">
        <v>9.073888888888888</v>
      </c>
      <c r="T9" t="s">
        <v>43</v>
      </c>
      <c r="U9" t="s">
        <v>180</v>
      </c>
    </row>
    <row r="10" spans="1:21" x14ac:dyDescent="0.25">
      <c r="A10" t="s">
        <v>180</v>
      </c>
      <c r="B10" s="19" t="s">
        <v>7587</v>
      </c>
      <c r="C10" s="36">
        <v>45631</v>
      </c>
      <c r="D10" s="19">
        <v>377308</v>
      </c>
      <c r="E10" s="19">
        <v>8</v>
      </c>
      <c r="F10" s="19">
        <v>0</v>
      </c>
      <c r="G10" s="19">
        <v>2810</v>
      </c>
      <c r="H10" s="19">
        <v>351</v>
      </c>
      <c r="I10" s="19">
        <v>0</v>
      </c>
      <c r="J10" s="19">
        <v>2823</v>
      </c>
      <c r="K10" s="19">
        <v>0</v>
      </c>
      <c r="L10" s="19">
        <v>7897</v>
      </c>
      <c r="M10" s="19">
        <v>21590</v>
      </c>
      <c r="N10" s="19">
        <v>32298</v>
      </c>
      <c r="O10" s="19">
        <v>1</v>
      </c>
      <c r="P10" s="19">
        <v>0</v>
      </c>
      <c r="Q10" s="426">
        <v>8.7002291163530003</v>
      </c>
      <c r="R10" s="426">
        <v>75.546473465849004</v>
      </c>
      <c r="S10" s="118">
        <v>8.9716666666666658</v>
      </c>
      <c r="T10" t="s">
        <v>43</v>
      </c>
      <c r="U10" t="s">
        <v>180</v>
      </c>
    </row>
    <row r="11" spans="1:21" x14ac:dyDescent="0.25">
      <c r="A11" t="s">
        <v>180</v>
      </c>
      <c r="B11" s="19" t="s">
        <v>7587</v>
      </c>
      <c r="C11" s="36">
        <v>45632</v>
      </c>
      <c r="D11" s="19">
        <v>377308</v>
      </c>
      <c r="E11" s="19">
        <v>6</v>
      </c>
      <c r="F11" s="19">
        <v>0</v>
      </c>
      <c r="G11" s="19">
        <v>1682</v>
      </c>
      <c r="H11" s="19">
        <v>280</v>
      </c>
      <c r="I11" s="19">
        <v>0</v>
      </c>
      <c r="J11" s="19">
        <v>1715</v>
      </c>
      <c r="K11" s="19">
        <v>0</v>
      </c>
      <c r="L11" s="19">
        <v>8487</v>
      </c>
      <c r="M11" s="19">
        <v>21852</v>
      </c>
      <c r="N11" s="19">
        <v>32022</v>
      </c>
      <c r="O11" s="19">
        <v>3</v>
      </c>
      <c r="P11" s="19">
        <v>0</v>
      </c>
      <c r="Q11" s="426">
        <v>5.2526388108170003</v>
      </c>
      <c r="R11" s="426">
        <v>73.493223408906005</v>
      </c>
      <c r="S11" s="118">
        <v>8.8949999999999996</v>
      </c>
      <c r="T11" t="s">
        <v>43</v>
      </c>
      <c r="U11" t="s">
        <v>180</v>
      </c>
    </row>
    <row r="12" spans="1:21" x14ac:dyDescent="0.25">
      <c r="A12" t="s">
        <v>60</v>
      </c>
      <c r="B12" s="19" t="s">
        <v>7542</v>
      </c>
      <c r="C12" s="36">
        <v>45628</v>
      </c>
      <c r="D12" s="19">
        <v>377308</v>
      </c>
      <c r="E12" s="19">
        <v>6</v>
      </c>
      <c r="F12" s="19">
        <v>0</v>
      </c>
      <c r="G12" s="19">
        <v>3227</v>
      </c>
      <c r="H12" s="19">
        <v>538</v>
      </c>
      <c r="I12" s="19">
        <v>0</v>
      </c>
      <c r="J12" s="19">
        <v>3236</v>
      </c>
      <c r="K12" s="19">
        <v>0</v>
      </c>
      <c r="L12" s="19">
        <v>24429</v>
      </c>
      <c r="M12" s="19">
        <v>5082</v>
      </c>
      <c r="N12" s="19">
        <v>32739</v>
      </c>
      <c r="O12" s="19">
        <v>0</v>
      </c>
      <c r="P12" s="19">
        <v>0</v>
      </c>
      <c r="Q12" s="426">
        <v>9.8567457772069993</v>
      </c>
      <c r="R12" s="426">
        <v>25.379516784263</v>
      </c>
      <c r="S12" s="118">
        <v>9.0941666666666663</v>
      </c>
      <c r="T12" t="s">
        <v>43</v>
      </c>
      <c r="U12" t="s">
        <v>60</v>
      </c>
    </row>
    <row r="13" spans="1:21" x14ac:dyDescent="0.25">
      <c r="A13" t="s">
        <v>60</v>
      </c>
      <c r="B13" s="19" t="s">
        <v>7542</v>
      </c>
      <c r="C13" s="36">
        <v>45630</v>
      </c>
      <c r="D13" s="19">
        <v>377308</v>
      </c>
      <c r="E13" s="19">
        <v>1</v>
      </c>
      <c r="F13" s="19">
        <v>0</v>
      </c>
      <c r="G13" s="19">
        <v>401</v>
      </c>
      <c r="H13" s="19">
        <v>401</v>
      </c>
      <c r="I13" s="19">
        <v>0</v>
      </c>
      <c r="J13" s="19">
        <v>401</v>
      </c>
      <c r="K13" s="19">
        <v>0</v>
      </c>
      <c r="L13" s="19">
        <v>28247</v>
      </c>
      <c r="M13" s="19">
        <v>3218</v>
      </c>
      <c r="N13" s="19">
        <v>31868</v>
      </c>
      <c r="O13" s="19">
        <v>0</v>
      </c>
      <c r="P13" s="19">
        <v>0</v>
      </c>
      <c r="Q13" s="426">
        <v>1.25831555165</v>
      </c>
      <c r="R13" s="426">
        <v>11.356219405045</v>
      </c>
      <c r="S13" s="118">
        <v>8.8522222222222222</v>
      </c>
      <c r="T13" t="s">
        <v>43</v>
      </c>
      <c r="U13" t="s">
        <v>60</v>
      </c>
    </row>
    <row r="14" spans="1:21" x14ac:dyDescent="0.25">
      <c r="A14" t="s">
        <v>60</v>
      </c>
      <c r="B14" s="19" t="s">
        <v>7542</v>
      </c>
      <c r="C14" s="36">
        <v>45631</v>
      </c>
      <c r="D14" s="19">
        <v>377308</v>
      </c>
      <c r="E14" s="19">
        <v>3</v>
      </c>
      <c r="F14" s="19">
        <v>1</v>
      </c>
      <c r="G14" s="19">
        <v>1189</v>
      </c>
      <c r="H14" s="19">
        <v>297</v>
      </c>
      <c r="I14" s="19">
        <v>766</v>
      </c>
      <c r="J14" s="19">
        <v>416</v>
      </c>
      <c r="K14" s="19">
        <v>766</v>
      </c>
      <c r="L14" s="19">
        <v>24281</v>
      </c>
      <c r="M14" s="19">
        <v>7900</v>
      </c>
      <c r="N14" s="19">
        <v>33371</v>
      </c>
      <c r="O14" s="19">
        <v>0</v>
      </c>
      <c r="P14" s="19">
        <v>0</v>
      </c>
      <c r="Q14" s="426">
        <v>5.8583800305649998</v>
      </c>
      <c r="R14" s="426">
        <v>29.531629258936999</v>
      </c>
      <c r="S14" s="118">
        <v>9.2697222222222226</v>
      </c>
      <c r="T14" t="s">
        <v>43</v>
      </c>
      <c r="U14" t="s">
        <v>60</v>
      </c>
    </row>
    <row r="15" spans="1:21" x14ac:dyDescent="0.25">
      <c r="A15" t="s">
        <v>60</v>
      </c>
      <c r="B15" s="19" t="s">
        <v>7542</v>
      </c>
      <c r="C15" s="36">
        <v>45632</v>
      </c>
      <c r="D15" s="19">
        <v>377308</v>
      </c>
      <c r="E15" s="19">
        <v>3</v>
      </c>
      <c r="F15" s="19">
        <v>0</v>
      </c>
      <c r="G15" s="19">
        <v>857</v>
      </c>
      <c r="H15" s="19">
        <v>286</v>
      </c>
      <c r="I15" s="19">
        <v>0</v>
      </c>
      <c r="J15" s="19">
        <v>859</v>
      </c>
      <c r="K15" s="19">
        <v>0</v>
      </c>
      <c r="L15" s="19">
        <v>23316</v>
      </c>
      <c r="M15" s="19">
        <v>8999</v>
      </c>
      <c r="N15" s="19">
        <v>33173</v>
      </c>
      <c r="O15" s="19">
        <v>0</v>
      </c>
      <c r="P15" s="19">
        <v>0</v>
      </c>
      <c r="Q15" s="426">
        <v>2.5834262804080002</v>
      </c>
      <c r="R15" s="426">
        <v>29.710909474571999</v>
      </c>
      <c r="S15" s="118">
        <v>9.2147222222222229</v>
      </c>
      <c r="T15" t="s">
        <v>43</v>
      </c>
      <c r="U15" t="s">
        <v>60</v>
      </c>
    </row>
    <row r="16" spans="1:21" x14ac:dyDescent="0.25">
      <c r="A16" t="s">
        <v>297</v>
      </c>
      <c r="B16" s="19" t="s">
        <v>7603</v>
      </c>
      <c r="C16" s="36">
        <v>45628</v>
      </c>
      <c r="D16" s="19">
        <v>377308</v>
      </c>
      <c r="E16" s="19">
        <v>16</v>
      </c>
      <c r="F16" s="19">
        <v>0</v>
      </c>
      <c r="G16" s="19">
        <v>5788</v>
      </c>
      <c r="H16" s="19">
        <v>362</v>
      </c>
      <c r="I16" s="19">
        <v>0</v>
      </c>
      <c r="J16" s="19">
        <v>5843</v>
      </c>
      <c r="K16" s="19">
        <v>0</v>
      </c>
      <c r="L16" s="19">
        <v>10738</v>
      </c>
      <c r="M16" s="19">
        <v>16553</v>
      </c>
      <c r="N16" s="19">
        <v>33080</v>
      </c>
      <c r="O16" s="19">
        <v>0</v>
      </c>
      <c r="P16" s="19">
        <v>0</v>
      </c>
      <c r="Q16" s="426">
        <v>17.496977025391999</v>
      </c>
      <c r="R16" s="426">
        <v>67.536275695284004</v>
      </c>
      <c r="S16" s="118">
        <v>9.1888888888888882</v>
      </c>
      <c r="T16" t="s">
        <v>43</v>
      </c>
      <c r="U16" t="s">
        <v>297</v>
      </c>
    </row>
    <row r="17" spans="1:21" x14ac:dyDescent="0.25">
      <c r="A17" t="s">
        <v>297</v>
      </c>
      <c r="B17" s="19" t="s">
        <v>7603</v>
      </c>
      <c r="C17" s="36">
        <v>45629</v>
      </c>
      <c r="D17" s="19">
        <v>377308</v>
      </c>
      <c r="E17" s="19">
        <v>9</v>
      </c>
      <c r="F17" s="19">
        <v>0</v>
      </c>
      <c r="G17" s="19">
        <v>4221</v>
      </c>
      <c r="H17" s="19">
        <v>469</v>
      </c>
      <c r="I17" s="19">
        <v>0</v>
      </c>
      <c r="J17" s="19">
        <v>4228</v>
      </c>
      <c r="K17" s="19">
        <v>0</v>
      </c>
      <c r="L17" s="19">
        <v>7820</v>
      </c>
      <c r="M17" s="19">
        <v>20074</v>
      </c>
      <c r="N17" s="19">
        <v>32116</v>
      </c>
      <c r="O17" s="19">
        <v>0</v>
      </c>
      <c r="P17" s="19">
        <v>0</v>
      </c>
      <c r="Q17" s="426">
        <v>13.142981691368</v>
      </c>
      <c r="R17" s="426">
        <v>75.647652260555006</v>
      </c>
      <c r="S17" s="118">
        <v>8.9211111111111112</v>
      </c>
      <c r="T17" t="s">
        <v>43</v>
      </c>
      <c r="U17" t="s">
        <v>297</v>
      </c>
    </row>
    <row r="18" spans="1:21" x14ac:dyDescent="0.25">
      <c r="A18" t="s">
        <v>297</v>
      </c>
      <c r="B18" s="19" t="s">
        <v>7603</v>
      </c>
      <c r="C18" s="36">
        <v>45630</v>
      </c>
      <c r="D18" s="19">
        <v>377308</v>
      </c>
      <c r="E18" s="19">
        <v>7</v>
      </c>
      <c r="F18" s="19">
        <v>0</v>
      </c>
      <c r="G18" s="19">
        <v>2771</v>
      </c>
      <c r="H18" s="19">
        <v>396</v>
      </c>
      <c r="I18" s="19">
        <v>0</v>
      </c>
      <c r="J18" s="19">
        <v>2776</v>
      </c>
      <c r="K18" s="19">
        <v>0</v>
      </c>
      <c r="L18" s="19">
        <v>3273</v>
      </c>
      <c r="M18" s="19">
        <v>26597</v>
      </c>
      <c r="N18" s="19">
        <v>32641</v>
      </c>
      <c r="O18" s="19">
        <v>0</v>
      </c>
      <c r="P18" s="19">
        <v>0</v>
      </c>
      <c r="Q18" s="426">
        <v>8.4893232437730006</v>
      </c>
      <c r="R18" s="426">
        <v>89.972733678501996</v>
      </c>
      <c r="S18" s="118">
        <v>9.0669444444444451</v>
      </c>
      <c r="T18" t="s">
        <v>43</v>
      </c>
      <c r="U18" t="s">
        <v>297</v>
      </c>
    </row>
    <row r="19" spans="1:21" x14ac:dyDescent="0.25">
      <c r="A19" t="s">
        <v>297</v>
      </c>
      <c r="B19" s="19" t="s">
        <v>7603</v>
      </c>
      <c r="C19" s="36">
        <v>45631</v>
      </c>
      <c r="D19" s="19">
        <v>377308</v>
      </c>
      <c r="E19" s="19">
        <v>11</v>
      </c>
      <c r="F19" s="19">
        <v>0</v>
      </c>
      <c r="G19" s="19">
        <v>4877</v>
      </c>
      <c r="H19" s="19">
        <v>443</v>
      </c>
      <c r="I19" s="19">
        <v>0</v>
      </c>
      <c r="J19" s="19">
        <v>4903</v>
      </c>
      <c r="K19" s="19">
        <v>0</v>
      </c>
      <c r="L19" s="19">
        <v>6706</v>
      </c>
      <c r="M19" s="19">
        <v>20527</v>
      </c>
      <c r="N19" s="19">
        <v>32111</v>
      </c>
      <c r="O19" s="19">
        <v>0</v>
      </c>
      <c r="P19" s="19">
        <v>0</v>
      </c>
      <c r="Q19" s="426">
        <v>15.187941826788</v>
      </c>
      <c r="R19" s="426">
        <v>79.113076515835004</v>
      </c>
      <c r="S19" s="118">
        <v>8.919722222222223</v>
      </c>
      <c r="T19" t="s">
        <v>43</v>
      </c>
      <c r="U19" t="s">
        <v>297</v>
      </c>
    </row>
    <row r="20" spans="1:21" x14ac:dyDescent="0.25">
      <c r="A20" t="s">
        <v>297</v>
      </c>
      <c r="B20" s="19" t="s">
        <v>7603</v>
      </c>
      <c r="C20" s="36">
        <v>45632</v>
      </c>
      <c r="D20" s="19">
        <v>377308</v>
      </c>
      <c r="E20" s="19">
        <v>9</v>
      </c>
      <c r="F20" s="19">
        <v>0</v>
      </c>
      <c r="G20" s="19">
        <v>3867</v>
      </c>
      <c r="H20" s="19">
        <v>430</v>
      </c>
      <c r="I20" s="19">
        <v>0</v>
      </c>
      <c r="J20" s="19">
        <v>3892</v>
      </c>
      <c r="K20" s="19">
        <v>0</v>
      </c>
      <c r="L20" s="19">
        <v>8870</v>
      </c>
      <c r="M20" s="19">
        <v>19870</v>
      </c>
      <c r="N20" s="19">
        <v>32608</v>
      </c>
      <c r="O20" s="19">
        <v>0</v>
      </c>
      <c r="P20" s="19">
        <v>0</v>
      </c>
      <c r="Q20" s="426">
        <v>11.85905299313</v>
      </c>
      <c r="R20" s="426">
        <v>72.795019627084997</v>
      </c>
      <c r="S20" s="118">
        <v>9.0577777777777779</v>
      </c>
      <c r="T20" t="s">
        <v>43</v>
      </c>
      <c r="U20" t="s">
        <v>297</v>
      </c>
    </row>
    <row r="21" spans="1:21" x14ac:dyDescent="0.25">
      <c r="A21" t="s">
        <v>126</v>
      </c>
      <c r="B21" s="19" t="s">
        <v>7585</v>
      </c>
      <c r="C21" s="36">
        <v>45628</v>
      </c>
      <c r="D21" s="19">
        <v>377308</v>
      </c>
      <c r="E21" s="19">
        <v>12</v>
      </c>
      <c r="F21" s="19">
        <v>0</v>
      </c>
      <c r="G21" s="19">
        <v>9719</v>
      </c>
      <c r="H21" s="19">
        <v>810</v>
      </c>
      <c r="I21" s="19">
        <v>0</v>
      </c>
      <c r="J21" s="19">
        <v>9733</v>
      </c>
      <c r="K21" s="19">
        <v>0</v>
      </c>
      <c r="L21" s="19">
        <v>8041</v>
      </c>
      <c r="M21" s="19">
        <v>14570</v>
      </c>
      <c r="N21" s="19">
        <v>32330</v>
      </c>
      <c r="O21" s="19">
        <v>0</v>
      </c>
      <c r="P21" s="19">
        <v>1</v>
      </c>
      <c r="Q21" s="426">
        <v>30.061862047632999</v>
      </c>
      <c r="R21" s="426">
        <v>75.128363748840002</v>
      </c>
      <c r="S21" s="118">
        <v>8.9805555555555561</v>
      </c>
      <c r="T21" t="s">
        <v>43</v>
      </c>
      <c r="U21" t="s">
        <v>126</v>
      </c>
    </row>
    <row r="22" spans="1:21" x14ac:dyDescent="0.25">
      <c r="A22" t="s">
        <v>126</v>
      </c>
      <c r="B22" s="19" t="s">
        <v>7585</v>
      </c>
      <c r="C22" s="36">
        <v>45629</v>
      </c>
      <c r="D22" s="19">
        <v>377308</v>
      </c>
      <c r="E22" s="19">
        <v>7</v>
      </c>
      <c r="F22" s="19">
        <v>0</v>
      </c>
      <c r="G22" s="19">
        <v>4859</v>
      </c>
      <c r="H22" s="19">
        <v>694</v>
      </c>
      <c r="I22" s="19">
        <v>0</v>
      </c>
      <c r="J22" s="19">
        <v>4911</v>
      </c>
      <c r="K22" s="19">
        <v>0</v>
      </c>
      <c r="L22" s="19">
        <v>9378</v>
      </c>
      <c r="M22" s="19">
        <v>18774</v>
      </c>
      <c r="N22" s="19">
        <v>33011</v>
      </c>
      <c r="O22" s="19">
        <v>0</v>
      </c>
      <c r="P22" s="19">
        <v>0</v>
      </c>
      <c r="Q22" s="426">
        <v>14.719335978916</v>
      </c>
      <c r="R22" s="426">
        <v>71.591287752566998</v>
      </c>
      <c r="S22" s="118">
        <v>9.169722222222223</v>
      </c>
      <c r="T22" t="s">
        <v>43</v>
      </c>
      <c r="U22" t="s">
        <v>126</v>
      </c>
    </row>
    <row r="23" spans="1:21" x14ac:dyDescent="0.25">
      <c r="A23" t="s">
        <v>126</v>
      </c>
      <c r="B23" s="19" t="s">
        <v>7585</v>
      </c>
      <c r="C23" s="36">
        <v>45630</v>
      </c>
      <c r="D23" s="19">
        <v>377308</v>
      </c>
      <c r="E23" s="19">
        <v>3</v>
      </c>
      <c r="F23" s="19">
        <v>0</v>
      </c>
      <c r="G23" s="19">
        <v>1441</v>
      </c>
      <c r="H23" s="19">
        <v>480</v>
      </c>
      <c r="I23" s="19">
        <v>0</v>
      </c>
      <c r="J23" s="19">
        <v>1448</v>
      </c>
      <c r="K23" s="19">
        <v>0</v>
      </c>
      <c r="L23" s="19">
        <v>14126</v>
      </c>
      <c r="M23" s="19">
        <v>15632</v>
      </c>
      <c r="N23" s="19">
        <v>31200</v>
      </c>
      <c r="O23" s="19">
        <v>0</v>
      </c>
      <c r="P23" s="19">
        <v>0</v>
      </c>
      <c r="Q23" s="426">
        <v>4.6185897435890002</v>
      </c>
      <c r="R23" s="426">
        <v>54.721153846153001</v>
      </c>
      <c r="S23" s="118">
        <v>8.6666666666666661</v>
      </c>
      <c r="T23" t="s">
        <v>43</v>
      </c>
      <c r="U23" t="s">
        <v>126</v>
      </c>
    </row>
    <row r="24" spans="1:21" x14ac:dyDescent="0.25">
      <c r="A24" t="s">
        <v>126</v>
      </c>
      <c r="B24" s="19" t="s">
        <v>7585</v>
      </c>
      <c r="C24" s="36">
        <v>45631</v>
      </c>
      <c r="D24" s="19">
        <v>377308</v>
      </c>
      <c r="E24" s="19">
        <v>10</v>
      </c>
      <c r="F24" s="19">
        <v>0</v>
      </c>
      <c r="G24" s="19">
        <v>6231</v>
      </c>
      <c r="H24" s="19">
        <v>623</v>
      </c>
      <c r="I24" s="19">
        <v>0</v>
      </c>
      <c r="J24" s="19">
        <v>6270</v>
      </c>
      <c r="K24" s="19">
        <v>0</v>
      </c>
      <c r="L24" s="19">
        <v>8038</v>
      </c>
      <c r="M24" s="19">
        <v>18388</v>
      </c>
      <c r="N24" s="19">
        <v>32658</v>
      </c>
      <c r="O24" s="19">
        <v>0</v>
      </c>
      <c r="P24" s="19">
        <v>0</v>
      </c>
      <c r="Q24" s="426">
        <v>19.079551717802001</v>
      </c>
      <c r="R24" s="426">
        <v>75.384285626798004</v>
      </c>
      <c r="S24" s="118">
        <v>9.0716666666666672</v>
      </c>
      <c r="T24" t="s">
        <v>43</v>
      </c>
      <c r="U24" t="s">
        <v>126</v>
      </c>
    </row>
    <row r="25" spans="1:21" x14ac:dyDescent="0.25">
      <c r="A25" t="s">
        <v>126</v>
      </c>
      <c r="B25" s="19" t="s">
        <v>7585</v>
      </c>
      <c r="C25" s="36">
        <v>45632</v>
      </c>
      <c r="D25" s="19">
        <v>377308</v>
      </c>
      <c r="E25" s="19">
        <v>10</v>
      </c>
      <c r="F25" s="19">
        <v>0</v>
      </c>
      <c r="G25" s="19">
        <v>4083</v>
      </c>
      <c r="H25" s="19">
        <v>408</v>
      </c>
      <c r="I25" s="19">
        <v>0</v>
      </c>
      <c r="J25" s="19">
        <v>4141</v>
      </c>
      <c r="K25" s="19">
        <v>0</v>
      </c>
      <c r="L25" s="19">
        <v>8357</v>
      </c>
      <c r="M25" s="19">
        <v>20106</v>
      </c>
      <c r="N25" s="19">
        <v>32548</v>
      </c>
      <c r="O25" s="19">
        <v>1</v>
      </c>
      <c r="P25" s="19">
        <v>0</v>
      </c>
      <c r="Q25" s="426">
        <v>12.544549588300001</v>
      </c>
      <c r="R25" s="426">
        <v>74.317930441193994</v>
      </c>
      <c r="S25" s="118">
        <v>9.0411111111111104</v>
      </c>
      <c r="T25" t="s">
        <v>43</v>
      </c>
      <c r="U25" t="s">
        <v>126</v>
      </c>
    </row>
    <row r="26" spans="1:21" x14ac:dyDescent="0.25">
      <c r="A26" t="s">
        <v>48</v>
      </c>
      <c r="B26" s="19" t="s">
        <v>7552</v>
      </c>
      <c r="C26" s="36">
        <v>45628</v>
      </c>
      <c r="D26" s="19">
        <v>377308</v>
      </c>
      <c r="E26" s="19">
        <v>13</v>
      </c>
      <c r="F26" s="19">
        <v>0</v>
      </c>
      <c r="G26" s="19">
        <v>7058</v>
      </c>
      <c r="H26" s="19">
        <v>543</v>
      </c>
      <c r="I26" s="19">
        <v>0</v>
      </c>
      <c r="J26" s="19">
        <v>7115</v>
      </c>
      <c r="K26" s="19">
        <v>0</v>
      </c>
      <c r="L26" s="19">
        <v>8721</v>
      </c>
      <c r="M26" s="19">
        <v>15725</v>
      </c>
      <c r="N26" s="19">
        <v>31506</v>
      </c>
      <c r="O26" s="19">
        <v>1</v>
      </c>
      <c r="P26" s="19">
        <v>0</v>
      </c>
      <c r="Q26" s="426">
        <v>22.402082143083</v>
      </c>
      <c r="R26" s="426">
        <v>72.313210182187007</v>
      </c>
      <c r="S26" s="118">
        <v>8.7516666666666669</v>
      </c>
      <c r="T26" t="s">
        <v>43</v>
      </c>
      <c r="U26" t="s">
        <v>48</v>
      </c>
    </row>
    <row r="27" spans="1:21" x14ac:dyDescent="0.25">
      <c r="A27" t="s">
        <v>48</v>
      </c>
      <c r="B27" s="19" t="s">
        <v>7552</v>
      </c>
      <c r="C27" s="36">
        <v>45629</v>
      </c>
      <c r="D27" s="19">
        <v>377308</v>
      </c>
      <c r="E27" s="19">
        <v>10</v>
      </c>
      <c r="F27" s="19">
        <v>0</v>
      </c>
      <c r="G27" s="19">
        <v>5878</v>
      </c>
      <c r="H27" s="19">
        <v>588</v>
      </c>
      <c r="I27" s="19">
        <v>0</v>
      </c>
      <c r="J27" s="19">
        <v>5899</v>
      </c>
      <c r="K27" s="19">
        <v>0</v>
      </c>
      <c r="L27" s="19">
        <v>7174</v>
      </c>
      <c r="M27" s="19">
        <v>19162</v>
      </c>
      <c r="N27" s="19">
        <v>32214</v>
      </c>
      <c r="O27" s="19">
        <v>0</v>
      </c>
      <c r="P27" s="19">
        <v>0</v>
      </c>
      <c r="Q27" s="426">
        <v>18.246725026385999</v>
      </c>
      <c r="R27" s="426">
        <v>77.730179425093993</v>
      </c>
      <c r="S27" s="118">
        <v>8.9483333333333341</v>
      </c>
      <c r="T27" t="s">
        <v>43</v>
      </c>
      <c r="U27" t="s">
        <v>48</v>
      </c>
    </row>
    <row r="28" spans="1:21" x14ac:dyDescent="0.25">
      <c r="A28" t="s">
        <v>48</v>
      </c>
      <c r="B28" s="19" t="s">
        <v>7552</v>
      </c>
      <c r="C28" s="36">
        <v>45630</v>
      </c>
      <c r="D28" s="19">
        <v>377308</v>
      </c>
      <c r="E28" s="19">
        <v>4</v>
      </c>
      <c r="F28" s="19">
        <v>3</v>
      </c>
      <c r="G28" s="19">
        <v>3603</v>
      </c>
      <c r="H28" s="19">
        <v>515</v>
      </c>
      <c r="I28" s="19">
        <v>2320</v>
      </c>
      <c r="J28" s="19">
        <v>1318</v>
      </c>
      <c r="K28" s="19">
        <v>773</v>
      </c>
      <c r="L28" s="19">
        <v>8016</v>
      </c>
      <c r="M28" s="19">
        <v>20050</v>
      </c>
      <c r="N28" s="19">
        <v>31671</v>
      </c>
      <c r="O28" s="19">
        <v>1</v>
      </c>
      <c r="P28" s="19">
        <v>0</v>
      </c>
      <c r="Q28" s="426">
        <v>18.701651352972</v>
      </c>
      <c r="R28" s="426">
        <v>82.008777746202995</v>
      </c>
      <c r="S28" s="118">
        <v>8.7974999999999994</v>
      </c>
      <c r="T28" t="s">
        <v>43</v>
      </c>
      <c r="U28" t="s">
        <v>48</v>
      </c>
    </row>
    <row r="29" spans="1:21" x14ac:dyDescent="0.25">
      <c r="A29" t="s">
        <v>48</v>
      </c>
      <c r="B29" s="19" t="s">
        <v>7552</v>
      </c>
      <c r="C29" s="36">
        <v>45631</v>
      </c>
      <c r="D29" s="19">
        <v>377308</v>
      </c>
      <c r="E29" s="19">
        <v>9</v>
      </c>
      <c r="F29" s="19">
        <v>0</v>
      </c>
      <c r="G29" s="19">
        <v>4656</v>
      </c>
      <c r="H29" s="19">
        <v>517</v>
      </c>
      <c r="I29" s="19">
        <v>0</v>
      </c>
      <c r="J29" s="19">
        <v>4685</v>
      </c>
      <c r="K29" s="19">
        <v>0</v>
      </c>
      <c r="L29" s="19">
        <v>6276</v>
      </c>
      <c r="M29" s="19">
        <v>22112</v>
      </c>
      <c r="N29" s="19">
        <v>33044</v>
      </c>
      <c r="O29" s="19">
        <v>0</v>
      </c>
      <c r="P29" s="19">
        <v>0</v>
      </c>
      <c r="Q29" s="426">
        <v>14.090303837306999</v>
      </c>
      <c r="R29" s="426">
        <v>81.007141992493999</v>
      </c>
      <c r="S29" s="118">
        <v>9.1788888888888884</v>
      </c>
      <c r="T29" t="s">
        <v>43</v>
      </c>
      <c r="U29" t="s">
        <v>48</v>
      </c>
    </row>
    <row r="30" spans="1:21" x14ac:dyDescent="0.25">
      <c r="A30" t="s">
        <v>48</v>
      </c>
      <c r="B30" s="19" t="s">
        <v>7552</v>
      </c>
      <c r="C30" s="36">
        <v>45632</v>
      </c>
      <c r="D30" s="19">
        <v>377308</v>
      </c>
      <c r="E30" s="19">
        <v>8</v>
      </c>
      <c r="F30" s="19">
        <v>0</v>
      </c>
      <c r="G30" s="19">
        <v>5129</v>
      </c>
      <c r="H30" s="19">
        <v>641</v>
      </c>
      <c r="I30" s="19">
        <v>0</v>
      </c>
      <c r="J30" s="19">
        <v>5141</v>
      </c>
      <c r="K30" s="19">
        <v>0</v>
      </c>
      <c r="L30" s="19">
        <v>10550</v>
      </c>
      <c r="M30" s="19">
        <v>19195</v>
      </c>
      <c r="N30" s="19">
        <v>34875</v>
      </c>
      <c r="O30" s="19">
        <v>1</v>
      </c>
      <c r="P30" s="19">
        <v>0</v>
      </c>
      <c r="Q30" s="426">
        <v>14.706810035842</v>
      </c>
      <c r="R30" s="426">
        <v>69.746236559139007</v>
      </c>
      <c r="S30" s="118">
        <v>9.6875</v>
      </c>
      <c r="T30" t="s">
        <v>43</v>
      </c>
      <c r="U30" t="s">
        <v>48</v>
      </c>
    </row>
    <row r="31" spans="1:21" x14ac:dyDescent="0.25">
      <c r="A31" t="s">
        <v>2241</v>
      </c>
      <c r="B31" s="19" t="s">
        <v>7610</v>
      </c>
      <c r="C31" s="36">
        <v>45628</v>
      </c>
      <c r="D31" s="19">
        <v>377308</v>
      </c>
      <c r="E31" s="19">
        <v>20</v>
      </c>
      <c r="F31" s="19">
        <v>0</v>
      </c>
      <c r="G31" s="19">
        <v>9241</v>
      </c>
      <c r="H31" s="19">
        <v>462</v>
      </c>
      <c r="I31" s="19">
        <v>0</v>
      </c>
      <c r="J31" s="19">
        <v>9225</v>
      </c>
      <c r="K31" s="19">
        <v>0</v>
      </c>
      <c r="L31" s="19">
        <v>6073</v>
      </c>
      <c r="M31" s="19">
        <v>18237</v>
      </c>
      <c r="N31" s="19">
        <v>33551</v>
      </c>
      <c r="O31" s="19">
        <v>0</v>
      </c>
      <c r="P31" s="19">
        <v>0</v>
      </c>
      <c r="Q31" s="426">
        <v>27.543143274418</v>
      </c>
      <c r="R31" s="426">
        <v>81.899198235521993</v>
      </c>
      <c r="S31" s="118">
        <v>9.3197222222222216</v>
      </c>
      <c r="T31" t="s">
        <v>43</v>
      </c>
      <c r="U31" t="s">
        <v>2241</v>
      </c>
    </row>
    <row r="32" spans="1:21" x14ac:dyDescent="0.25">
      <c r="A32" t="s">
        <v>2241</v>
      </c>
      <c r="B32" s="19" t="s">
        <v>7610</v>
      </c>
      <c r="C32" s="36">
        <v>45629</v>
      </c>
      <c r="D32" s="19">
        <v>377308</v>
      </c>
      <c r="E32" s="19">
        <v>8</v>
      </c>
      <c r="F32" s="19">
        <v>0</v>
      </c>
      <c r="G32" s="19">
        <v>5702</v>
      </c>
      <c r="H32" s="19">
        <v>713</v>
      </c>
      <c r="I32" s="19">
        <v>0</v>
      </c>
      <c r="J32" s="19">
        <v>5735</v>
      </c>
      <c r="K32" s="19">
        <v>0</v>
      </c>
      <c r="L32" s="19">
        <v>6146</v>
      </c>
      <c r="M32" s="19">
        <v>20060</v>
      </c>
      <c r="N32" s="19">
        <v>31909</v>
      </c>
      <c r="O32" s="19">
        <v>0</v>
      </c>
      <c r="P32" s="19">
        <v>0</v>
      </c>
      <c r="Q32" s="426">
        <v>17.869566579960999</v>
      </c>
      <c r="R32" s="426">
        <v>80.735842552256997</v>
      </c>
      <c r="S32" s="118">
        <v>8.863611111111112</v>
      </c>
      <c r="T32" t="s">
        <v>43</v>
      </c>
      <c r="U32" t="s">
        <v>2241</v>
      </c>
    </row>
    <row r="33" spans="1:21" x14ac:dyDescent="0.25">
      <c r="A33" t="s">
        <v>2241</v>
      </c>
      <c r="B33" s="19" t="s">
        <v>7610</v>
      </c>
      <c r="C33" s="36">
        <v>45630</v>
      </c>
      <c r="D33" s="19">
        <v>377308</v>
      </c>
      <c r="E33" s="19">
        <v>7</v>
      </c>
      <c r="F33" s="19">
        <v>2</v>
      </c>
      <c r="G33" s="19">
        <v>6810</v>
      </c>
      <c r="H33" s="19">
        <v>757</v>
      </c>
      <c r="I33" s="19">
        <v>163</v>
      </c>
      <c r="J33" s="19">
        <v>6665</v>
      </c>
      <c r="K33" s="19">
        <v>82</v>
      </c>
      <c r="L33" s="19">
        <v>6877</v>
      </c>
      <c r="M33" s="19">
        <v>19889</v>
      </c>
      <c r="N33" s="19">
        <v>33577</v>
      </c>
      <c r="O33" s="19">
        <v>0</v>
      </c>
      <c r="P33" s="19">
        <v>0</v>
      </c>
      <c r="Q33" s="426">
        <v>20.767191827739001</v>
      </c>
      <c r="R33" s="426">
        <v>80.001191291656994</v>
      </c>
      <c r="S33" s="118">
        <v>9.3269444444444449</v>
      </c>
      <c r="T33" t="s">
        <v>43</v>
      </c>
      <c r="U33" t="s">
        <v>2241</v>
      </c>
    </row>
    <row r="34" spans="1:21" x14ac:dyDescent="0.25">
      <c r="A34" t="s">
        <v>2241</v>
      </c>
      <c r="B34" s="19" t="s">
        <v>7610</v>
      </c>
      <c r="C34" s="36">
        <v>45631</v>
      </c>
      <c r="D34" s="19">
        <v>377308</v>
      </c>
      <c r="E34" s="19">
        <v>8</v>
      </c>
      <c r="F34" s="19">
        <v>1</v>
      </c>
      <c r="G34" s="19">
        <v>5141</v>
      </c>
      <c r="H34" s="19">
        <v>571</v>
      </c>
      <c r="I34" s="19">
        <v>32</v>
      </c>
      <c r="J34" s="19">
        <v>5133</v>
      </c>
      <c r="K34" s="19">
        <v>32</v>
      </c>
      <c r="L34" s="19">
        <v>7869</v>
      </c>
      <c r="M34" s="19">
        <v>70602</v>
      </c>
      <c r="N34" s="19">
        <v>83613</v>
      </c>
      <c r="O34" s="19">
        <v>0</v>
      </c>
      <c r="P34" s="19">
        <v>1</v>
      </c>
      <c r="Q34" s="426">
        <v>6.1868369751110004</v>
      </c>
      <c r="R34" s="426">
        <v>90.625859615131006</v>
      </c>
      <c r="S34" s="118">
        <v>23.225833333333334</v>
      </c>
      <c r="T34" t="s">
        <v>43</v>
      </c>
      <c r="U34" t="s">
        <v>2241</v>
      </c>
    </row>
    <row r="35" spans="1:21" x14ac:dyDescent="0.25">
      <c r="A35" t="s">
        <v>2241</v>
      </c>
      <c r="B35" s="19" t="s">
        <v>7610</v>
      </c>
      <c r="C35" s="36">
        <v>45632</v>
      </c>
      <c r="D35" s="19">
        <v>377308</v>
      </c>
      <c r="E35" s="19">
        <v>10</v>
      </c>
      <c r="F35" s="19">
        <v>2</v>
      </c>
      <c r="G35" s="19">
        <v>6540</v>
      </c>
      <c r="H35" s="19">
        <v>545</v>
      </c>
      <c r="I35" s="19">
        <v>113</v>
      </c>
      <c r="J35" s="19">
        <v>6461</v>
      </c>
      <c r="K35" s="19">
        <v>57</v>
      </c>
      <c r="L35" s="19">
        <v>7093</v>
      </c>
      <c r="M35" s="19">
        <v>19780</v>
      </c>
      <c r="N35" s="19">
        <v>33414</v>
      </c>
      <c r="O35" s="19">
        <v>1</v>
      </c>
      <c r="P35" s="19">
        <v>0</v>
      </c>
      <c r="Q35" s="426">
        <v>19.910815825701</v>
      </c>
      <c r="R35" s="426">
        <v>79.107559705512003</v>
      </c>
      <c r="S35" s="118">
        <v>9.2816666666666663</v>
      </c>
      <c r="T35" t="s">
        <v>43</v>
      </c>
      <c r="U35" t="s">
        <v>2241</v>
      </c>
    </row>
    <row r="36" spans="1:21" x14ac:dyDescent="0.25">
      <c r="A36" t="s">
        <v>181</v>
      </c>
      <c r="B36" s="19" t="s">
        <v>7588</v>
      </c>
      <c r="C36" s="36">
        <v>45628</v>
      </c>
      <c r="D36" s="19">
        <v>377308</v>
      </c>
      <c r="E36" s="19">
        <v>4</v>
      </c>
      <c r="F36" s="19">
        <v>0</v>
      </c>
      <c r="G36" s="19">
        <v>1758</v>
      </c>
      <c r="H36" s="19">
        <v>440</v>
      </c>
      <c r="I36" s="19">
        <v>0</v>
      </c>
      <c r="J36" s="19">
        <v>1765</v>
      </c>
      <c r="K36" s="19">
        <v>0</v>
      </c>
      <c r="L36" s="19">
        <v>24483</v>
      </c>
      <c r="M36" s="19">
        <v>6718</v>
      </c>
      <c r="N36" s="19">
        <v>32960</v>
      </c>
      <c r="O36" s="19">
        <v>0</v>
      </c>
      <c r="P36" s="19">
        <v>0</v>
      </c>
      <c r="Q36" s="426">
        <v>5.3337378640770003</v>
      </c>
      <c r="R36" s="426">
        <v>25.716019417475</v>
      </c>
      <c r="S36" s="118">
        <v>9.155555555555555</v>
      </c>
      <c r="T36" t="s">
        <v>43</v>
      </c>
      <c r="U36" t="s">
        <v>181</v>
      </c>
    </row>
    <row r="37" spans="1:21" x14ac:dyDescent="0.25">
      <c r="A37" t="s">
        <v>181</v>
      </c>
      <c r="B37" s="19" t="s">
        <v>7588</v>
      </c>
      <c r="C37" s="36">
        <v>45629</v>
      </c>
      <c r="D37" s="19">
        <v>377308</v>
      </c>
      <c r="E37" s="19">
        <v>3</v>
      </c>
      <c r="F37" s="19">
        <v>0</v>
      </c>
      <c r="G37" s="19">
        <v>1311</v>
      </c>
      <c r="H37" s="19">
        <v>437</v>
      </c>
      <c r="I37" s="19">
        <v>0</v>
      </c>
      <c r="J37" s="19">
        <v>1326</v>
      </c>
      <c r="K37" s="19">
        <v>0</v>
      </c>
      <c r="L37" s="19">
        <v>23685</v>
      </c>
      <c r="M37" s="19">
        <v>7459</v>
      </c>
      <c r="N37" s="19">
        <v>32456</v>
      </c>
      <c r="O37" s="19">
        <v>0</v>
      </c>
      <c r="P37" s="19">
        <v>0</v>
      </c>
      <c r="Q37" s="426">
        <v>4.0393147646039997</v>
      </c>
      <c r="R37" s="426">
        <v>27.021197929504002</v>
      </c>
      <c r="S37" s="118">
        <v>9.0155555555555562</v>
      </c>
      <c r="T37" t="s">
        <v>43</v>
      </c>
      <c r="U37" t="s">
        <v>181</v>
      </c>
    </row>
    <row r="38" spans="1:21" x14ac:dyDescent="0.25">
      <c r="A38" t="s">
        <v>181</v>
      </c>
      <c r="B38" s="19" t="s">
        <v>7588</v>
      </c>
      <c r="C38" s="36">
        <v>45630</v>
      </c>
      <c r="D38" s="19">
        <v>377308</v>
      </c>
      <c r="E38" s="19">
        <v>4</v>
      </c>
      <c r="F38" s="19">
        <v>0</v>
      </c>
      <c r="G38" s="19">
        <v>885</v>
      </c>
      <c r="H38" s="19">
        <v>221</v>
      </c>
      <c r="I38" s="19">
        <v>0</v>
      </c>
      <c r="J38" s="19">
        <v>885</v>
      </c>
      <c r="K38" s="19">
        <v>0</v>
      </c>
      <c r="L38" s="19">
        <v>17778</v>
      </c>
      <c r="M38" s="19">
        <v>14631</v>
      </c>
      <c r="N38" s="19">
        <v>33295</v>
      </c>
      <c r="O38" s="19">
        <v>0</v>
      </c>
      <c r="P38" s="19">
        <v>0</v>
      </c>
      <c r="Q38" s="426">
        <v>2.65805676528</v>
      </c>
      <c r="R38" s="426">
        <v>46.601591830605003</v>
      </c>
      <c r="S38" s="118">
        <v>9.2486111111111118</v>
      </c>
      <c r="T38" t="s">
        <v>43</v>
      </c>
      <c r="U38" t="s">
        <v>181</v>
      </c>
    </row>
    <row r="39" spans="1:21" x14ac:dyDescent="0.25">
      <c r="A39" t="s">
        <v>181</v>
      </c>
      <c r="B39" s="19" t="s">
        <v>7588</v>
      </c>
      <c r="C39" s="36">
        <v>45631</v>
      </c>
      <c r="D39" s="19">
        <v>377308</v>
      </c>
      <c r="E39" s="19">
        <v>6</v>
      </c>
      <c r="F39" s="19">
        <v>1</v>
      </c>
      <c r="G39" s="19">
        <v>2334</v>
      </c>
      <c r="H39" s="19">
        <v>333</v>
      </c>
      <c r="I39" s="19">
        <v>35</v>
      </c>
      <c r="J39" s="19">
        <v>2332</v>
      </c>
      <c r="K39" s="19">
        <v>35</v>
      </c>
      <c r="L39" s="19">
        <v>13485</v>
      </c>
      <c r="M39" s="19">
        <v>17230</v>
      </c>
      <c r="N39" s="19">
        <v>33050</v>
      </c>
      <c r="O39" s="19">
        <v>1</v>
      </c>
      <c r="P39" s="19">
        <v>0</v>
      </c>
      <c r="Q39" s="426">
        <v>7.1679273827529997</v>
      </c>
      <c r="R39" s="426">
        <v>59.301059001512002</v>
      </c>
      <c r="S39" s="118">
        <v>9.1805555555555554</v>
      </c>
      <c r="T39" t="s">
        <v>43</v>
      </c>
      <c r="U39" t="s">
        <v>181</v>
      </c>
    </row>
    <row r="40" spans="1:21" x14ac:dyDescent="0.25">
      <c r="A40" t="s">
        <v>181</v>
      </c>
      <c r="B40" s="19" t="s">
        <v>7588</v>
      </c>
      <c r="C40" s="36">
        <v>45632</v>
      </c>
      <c r="D40" s="19">
        <v>377308</v>
      </c>
      <c r="E40" s="19">
        <v>6</v>
      </c>
      <c r="F40" s="19">
        <v>0</v>
      </c>
      <c r="G40" s="19">
        <v>2147</v>
      </c>
      <c r="H40" s="19">
        <v>358</v>
      </c>
      <c r="I40" s="19">
        <v>0</v>
      </c>
      <c r="J40" s="19">
        <v>2153</v>
      </c>
      <c r="K40" s="19">
        <v>0</v>
      </c>
      <c r="L40" s="19">
        <v>19619</v>
      </c>
      <c r="M40" s="19">
        <v>12088</v>
      </c>
      <c r="N40" s="19">
        <v>33855</v>
      </c>
      <c r="O40" s="19">
        <v>0</v>
      </c>
      <c r="P40" s="19">
        <v>0</v>
      </c>
      <c r="Q40" s="426">
        <v>6.3417515876530004</v>
      </c>
      <c r="R40" s="426">
        <v>42.046964997784002</v>
      </c>
      <c r="S40" s="118">
        <v>9.4041666666666668</v>
      </c>
      <c r="T40" t="s">
        <v>43</v>
      </c>
      <c r="U40" t="s">
        <v>181</v>
      </c>
    </row>
    <row r="41" spans="1:21" x14ac:dyDescent="0.25">
      <c r="A41" t="s">
        <v>51</v>
      </c>
      <c r="B41" s="19" t="s">
        <v>7555</v>
      </c>
      <c r="C41" s="36">
        <v>45629</v>
      </c>
      <c r="D41" s="19">
        <v>377309</v>
      </c>
      <c r="E41" s="19">
        <v>0</v>
      </c>
      <c r="F41" s="19">
        <v>1</v>
      </c>
      <c r="G41" s="19">
        <v>225</v>
      </c>
      <c r="H41" s="19">
        <v>225</v>
      </c>
      <c r="I41" s="19">
        <v>225</v>
      </c>
      <c r="J41" s="19">
        <v>0</v>
      </c>
      <c r="K41" s="19">
        <v>225</v>
      </c>
      <c r="L41" s="19">
        <v>54</v>
      </c>
      <c r="M41" s="19">
        <v>0</v>
      </c>
      <c r="N41" s="19">
        <v>279</v>
      </c>
      <c r="O41" s="19">
        <v>0</v>
      </c>
      <c r="P41" s="19">
        <v>0</v>
      </c>
      <c r="Q41" s="426">
        <v>161.29032258064501</v>
      </c>
      <c r="R41" s="426">
        <v>161.29032258064501</v>
      </c>
      <c r="S41" s="118">
        <v>7.7499999999999999E-2</v>
      </c>
      <c r="T41" t="s">
        <v>43</v>
      </c>
      <c r="U41" t="s">
        <v>51</v>
      </c>
    </row>
    <row r="42" spans="1:21" x14ac:dyDescent="0.25">
      <c r="A42" t="s">
        <v>51</v>
      </c>
      <c r="B42" s="19" t="s">
        <v>7555</v>
      </c>
      <c r="C42" s="36">
        <v>45630</v>
      </c>
      <c r="D42" s="19">
        <v>377309</v>
      </c>
      <c r="E42" s="19">
        <v>0</v>
      </c>
      <c r="F42" s="19">
        <v>1</v>
      </c>
      <c r="G42" s="19">
        <v>75</v>
      </c>
      <c r="H42" s="19">
        <v>75</v>
      </c>
      <c r="I42" s="19">
        <v>75</v>
      </c>
      <c r="J42" s="19">
        <v>0</v>
      </c>
      <c r="K42" s="19">
        <v>75</v>
      </c>
      <c r="L42" s="19">
        <v>28</v>
      </c>
      <c r="M42" s="19">
        <v>0</v>
      </c>
      <c r="N42" s="19">
        <v>103</v>
      </c>
      <c r="O42" s="19">
        <v>0</v>
      </c>
      <c r="P42" s="19">
        <v>0</v>
      </c>
      <c r="Q42" s="426">
        <v>145.631067961165</v>
      </c>
      <c r="R42" s="426">
        <v>145.631067961165</v>
      </c>
      <c r="S42" s="118">
        <v>2.8611111111111111E-2</v>
      </c>
      <c r="T42" t="s">
        <v>43</v>
      </c>
      <c r="U42" t="s">
        <v>51</v>
      </c>
    </row>
    <row r="43" spans="1:21" x14ac:dyDescent="0.25">
      <c r="A43" t="s">
        <v>46</v>
      </c>
      <c r="B43" s="19" t="s">
        <v>7569</v>
      </c>
      <c r="C43" s="36">
        <v>45629</v>
      </c>
      <c r="D43" s="19">
        <v>377308</v>
      </c>
      <c r="E43" s="19">
        <v>8</v>
      </c>
      <c r="F43" s="19">
        <v>0</v>
      </c>
      <c r="G43" s="19">
        <v>2240</v>
      </c>
      <c r="H43" s="19">
        <v>280</v>
      </c>
      <c r="I43" s="19">
        <v>0</v>
      </c>
      <c r="J43" s="19">
        <v>2267</v>
      </c>
      <c r="K43" s="19">
        <v>0</v>
      </c>
      <c r="L43" s="19">
        <v>14452</v>
      </c>
      <c r="M43" s="19">
        <v>17035</v>
      </c>
      <c r="N43" s="19">
        <v>33727</v>
      </c>
      <c r="O43" s="19">
        <v>0</v>
      </c>
      <c r="P43" s="19">
        <v>0</v>
      </c>
      <c r="Q43" s="426">
        <v>6.641563139324</v>
      </c>
      <c r="R43" s="426">
        <v>57.150057817178997</v>
      </c>
      <c r="S43" s="118">
        <v>9.368611111111111</v>
      </c>
      <c r="T43" t="s">
        <v>43</v>
      </c>
      <c r="U43" t="s">
        <v>46</v>
      </c>
    </row>
    <row r="44" spans="1:21" x14ac:dyDescent="0.25">
      <c r="A44" t="s">
        <v>46</v>
      </c>
      <c r="B44" s="19" t="s">
        <v>7569</v>
      </c>
      <c r="C44" s="36">
        <v>45630</v>
      </c>
      <c r="D44" s="19">
        <v>377308</v>
      </c>
      <c r="E44" s="19">
        <v>5</v>
      </c>
      <c r="F44" s="19">
        <v>0</v>
      </c>
      <c r="G44" s="19">
        <v>2817</v>
      </c>
      <c r="H44" s="19">
        <v>563</v>
      </c>
      <c r="I44" s="19">
        <v>0</v>
      </c>
      <c r="J44" s="19">
        <v>2837</v>
      </c>
      <c r="K44" s="19">
        <v>0</v>
      </c>
      <c r="L44" s="19">
        <v>12536</v>
      </c>
      <c r="M44" s="19">
        <v>17972</v>
      </c>
      <c r="N44" s="19">
        <v>33327</v>
      </c>
      <c r="O44" s="19">
        <v>0</v>
      </c>
      <c r="P44" s="19">
        <v>0</v>
      </c>
      <c r="Q44" s="426">
        <v>8.4526059951390007</v>
      </c>
      <c r="R44" s="426">
        <v>62.378851981875997</v>
      </c>
      <c r="S44" s="118">
        <v>9.2575000000000003</v>
      </c>
      <c r="T44" t="s">
        <v>43</v>
      </c>
      <c r="U44" t="s">
        <v>46</v>
      </c>
    </row>
    <row r="45" spans="1:21" x14ac:dyDescent="0.25">
      <c r="A45" t="s">
        <v>46</v>
      </c>
      <c r="B45" s="19" t="s">
        <v>7569</v>
      </c>
      <c r="C45" s="36">
        <v>45631</v>
      </c>
      <c r="D45" s="19">
        <v>377308</v>
      </c>
      <c r="E45" s="19">
        <v>8</v>
      </c>
      <c r="F45" s="19">
        <v>0</v>
      </c>
      <c r="G45" s="19">
        <v>2752</v>
      </c>
      <c r="H45" s="19">
        <v>344</v>
      </c>
      <c r="I45" s="19">
        <v>0</v>
      </c>
      <c r="J45" s="19">
        <v>2760</v>
      </c>
      <c r="K45" s="19">
        <v>0</v>
      </c>
      <c r="L45" s="19">
        <v>13539</v>
      </c>
      <c r="M45" s="19">
        <v>16564</v>
      </c>
      <c r="N45" s="19">
        <v>32856</v>
      </c>
      <c r="O45" s="19">
        <v>0</v>
      </c>
      <c r="P45" s="19">
        <v>0</v>
      </c>
      <c r="Q45" s="426">
        <v>8.3759435110780007</v>
      </c>
      <c r="R45" s="426">
        <v>58.789870952032999</v>
      </c>
      <c r="S45" s="118">
        <v>9.1266666666666669</v>
      </c>
      <c r="T45" t="s">
        <v>43</v>
      </c>
      <c r="U45" t="s">
        <v>46</v>
      </c>
    </row>
    <row r="46" spans="1:21" x14ac:dyDescent="0.25">
      <c r="A46" t="s">
        <v>46</v>
      </c>
      <c r="B46" s="19" t="s">
        <v>7569</v>
      </c>
      <c r="C46" s="36">
        <v>45632</v>
      </c>
      <c r="D46" s="19">
        <v>377308</v>
      </c>
      <c r="E46" s="19">
        <v>7</v>
      </c>
      <c r="F46" s="19">
        <v>0</v>
      </c>
      <c r="G46" s="19">
        <v>1888</v>
      </c>
      <c r="H46" s="19">
        <v>270</v>
      </c>
      <c r="I46" s="19">
        <v>0</v>
      </c>
      <c r="J46" s="19">
        <v>1888</v>
      </c>
      <c r="K46" s="19">
        <v>0</v>
      </c>
      <c r="L46" s="19">
        <v>13040</v>
      </c>
      <c r="M46" s="19">
        <v>18234</v>
      </c>
      <c r="N46" s="19">
        <v>33163</v>
      </c>
      <c r="O46" s="19">
        <v>0</v>
      </c>
      <c r="P46" s="19">
        <v>0</v>
      </c>
      <c r="Q46" s="426">
        <v>5.6930916985789999</v>
      </c>
      <c r="R46" s="426">
        <v>60.676054639206001</v>
      </c>
      <c r="S46" s="118">
        <v>9.2119444444444447</v>
      </c>
      <c r="T46" t="s">
        <v>43</v>
      </c>
      <c r="U46" t="s">
        <v>46</v>
      </c>
    </row>
    <row r="47" spans="1:21" x14ac:dyDescent="0.25">
      <c r="A47" t="s">
        <v>88</v>
      </c>
      <c r="B47" s="19" t="s">
        <v>7581</v>
      </c>
      <c r="C47" s="36">
        <v>45628</v>
      </c>
      <c r="D47" s="19">
        <v>377308</v>
      </c>
      <c r="E47" s="19">
        <v>13</v>
      </c>
      <c r="F47" s="19">
        <v>0</v>
      </c>
      <c r="G47" s="19">
        <v>7242</v>
      </c>
      <c r="H47" s="19">
        <v>557</v>
      </c>
      <c r="I47" s="19">
        <v>0</v>
      </c>
      <c r="J47" s="19">
        <v>7267</v>
      </c>
      <c r="K47" s="19">
        <v>0</v>
      </c>
      <c r="L47" s="19">
        <v>9938</v>
      </c>
      <c r="M47" s="19">
        <v>15717</v>
      </c>
      <c r="N47" s="19">
        <v>32898</v>
      </c>
      <c r="O47" s="19">
        <v>2</v>
      </c>
      <c r="P47" s="19">
        <v>0</v>
      </c>
      <c r="Q47" s="426">
        <v>22.013496261170001</v>
      </c>
      <c r="R47" s="426">
        <v>69.788436987050005</v>
      </c>
      <c r="S47" s="118">
        <v>9.1383333333333336</v>
      </c>
      <c r="T47" t="s">
        <v>43</v>
      </c>
      <c r="U47" t="s">
        <v>88</v>
      </c>
    </row>
    <row r="48" spans="1:21" x14ac:dyDescent="0.25">
      <c r="A48" t="s">
        <v>88</v>
      </c>
      <c r="B48" s="19" t="s">
        <v>7581</v>
      </c>
      <c r="C48" s="36">
        <v>45629</v>
      </c>
      <c r="D48" s="19">
        <v>377308</v>
      </c>
      <c r="E48" s="19">
        <v>5</v>
      </c>
      <c r="F48" s="19">
        <v>0</v>
      </c>
      <c r="G48" s="19">
        <v>2329</v>
      </c>
      <c r="H48" s="19">
        <v>466</v>
      </c>
      <c r="I48" s="19">
        <v>0</v>
      </c>
      <c r="J48" s="19">
        <v>2373</v>
      </c>
      <c r="K48" s="19">
        <v>0</v>
      </c>
      <c r="L48" s="19">
        <v>11633</v>
      </c>
      <c r="M48" s="19">
        <v>18894</v>
      </c>
      <c r="N48" s="19">
        <v>32857</v>
      </c>
      <c r="O48" s="19">
        <v>1</v>
      </c>
      <c r="P48" s="19">
        <v>0</v>
      </c>
      <c r="Q48" s="426">
        <v>7.0882916882240004</v>
      </c>
      <c r="R48" s="426">
        <v>64.592019965304004</v>
      </c>
      <c r="S48" s="118">
        <v>9.1269444444444439</v>
      </c>
      <c r="T48" t="s">
        <v>43</v>
      </c>
      <c r="U48" t="s">
        <v>88</v>
      </c>
    </row>
    <row r="49" spans="1:21" x14ac:dyDescent="0.25">
      <c r="A49" t="s">
        <v>88</v>
      </c>
      <c r="B49" s="19" t="s">
        <v>7581</v>
      </c>
      <c r="C49" s="36">
        <v>45630</v>
      </c>
      <c r="D49" s="19">
        <v>377308</v>
      </c>
      <c r="E49" s="19">
        <v>5</v>
      </c>
      <c r="F49" s="19">
        <v>0</v>
      </c>
      <c r="G49" s="19">
        <v>3650</v>
      </c>
      <c r="H49" s="19">
        <v>730</v>
      </c>
      <c r="I49" s="19">
        <v>0</v>
      </c>
      <c r="J49" s="19">
        <v>3652</v>
      </c>
      <c r="K49" s="19">
        <v>0</v>
      </c>
      <c r="L49" s="19">
        <v>5015</v>
      </c>
      <c r="M49" s="19">
        <v>23568</v>
      </c>
      <c r="N49" s="19">
        <v>32234</v>
      </c>
      <c r="O49" s="19">
        <v>0</v>
      </c>
      <c r="P49" s="19">
        <v>0</v>
      </c>
      <c r="Q49" s="426">
        <v>11.323447291679001</v>
      </c>
      <c r="R49" s="426">
        <v>84.438791338338007</v>
      </c>
      <c r="S49" s="118">
        <v>8.9538888888888888</v>
      </c>
      <c r="T49" t="s">
        <v>43</v>
      </c>
      <c r="U49" t="s">
        <v>88</v>
      </c>
    </row>
    <row r="50" spans="1:21" x14ac:dyDescent="0.25">
      <c r="A50" t="s">
        <v>88</v>
      </c>
      <c r="B50" s="19" t="s">
        <v>7581</v>
      </c>
      <c r="C50" s="36">
        <v>45631</v>
      </c>
      <c r="D50" s="19">
        <v>377308</v>
      </c>
      <c r="E50" s="19">
        <v>8</v>
      </c>
      <c r="F50" s="19">
        <v>0</v>
      </c>
      <c r="G50" s="19">
        <v>3432</v>
      </c>
      <c r="H50" s="19">
        <v>429</v>
      </c>
      <c r="I50" s="19">
        <v>0</v>
      </c>
      <c r="J50" s="19">
        <v>3463</v>
      </c>
      <c r="K50" s="19">
        <v>0</v>
      </c>
      <c r="L50" s="19">
        <v>11473</v>
      </c>
      <c r="M50" s="19">
        <v>19031</v>
      </c>
      <c r="N50" s="19">
        <v>33937</v>
      </c>
      <c r="O50" s="19">
        <v>0</v>
      </c>
      <c r="P50" s="19">
        <v>0</v>
      </c>
      <c r="Q50" s="426">
        <v>10.112856174676001</v>
      </c>
      <c r="R50" s="426">
        <v>66.190293779650005</v>
      </c>
      <c r="S50" s="118">
        <v>9.4269444444444446</v>
      </c>
      <c r="T50" t="s">
        <v>43</v>
      </c>
      <c r="U50" t="s">
        <v>88</v>
      </c>
    </row>
    <row r="51" spans="1:21" x14ac:dyDescent="0.25">
      <c r="A51" t="s">
        <v>88</v>
      </c>
      <c r="B51" s="19" t="s">
        <v>7581</v>
      </c>
      <c r="C51" s="36">
        <v>45632</v>
      </c>
      <c r="D51" s="19">
        <v>377308</v>
      </c>
      <c r="E51" s="19">
        <v>9</v>
      </c>
      <c r="F51" s="19">
        <v>0</v>
      </c>
      <c r="G51" s="19">
        <v>4659</v>
      </c>
      <c r="H51" s="19">
        <v>518</v>
      </c>
      <c r="I51" s="19">
        <v>0</v>
      </c>
      <c r="J51" s="19">
        <v>4674</v>
      </c>
      <c r="K51" s="19">
        <v>0</v>
      </c>
      <c r="L51" s="19">
        <v>11246</v>
      </c>
      <c r="M51" s="19">
        <v>17599</v>
      </c>
      <c r="N51" s="19">
        <v>33505</v>
      </c>
      <c r="O51" s="19">
        <v>0</v>
      </c>
      <c r="P51" s="19">
        <v>0</v>
      </c>
      <c r="Q51" s="426">
        <v>13.905387255633</v>
      </c>
      <c r="R51" s="426">
        <v>66.431875839425999</v>
      </c>
      <c r="S51" s="118">
        <v>9.3069444444444436</v>
      </c>
      <c r="T51" t="s">
        <v>43</v>
      </c>
      <c r="U51" t="s">
        <v>88</v>
      </c>
    </row>
    <row r="52" spans="1:21" x14ac:dyDescent="0.25">
      <c r="A52" t="s">
        <v>298</v>
      </c>
      <c r="B52" s="19" t="s">
        <v>7596</v>
      </c>
      <c r="C52" s="36">
        <v>45628</v>
      </c>
      <c r="D52" s="19">
        <v>377308</v>
      </c>
      <c r="E52" s="19">
        <v>15</v>
      </c>
      <c r="F52" s="19">
        <v>0</v>
      </c>
      <c r="G52" s="19">
        <v>7240</v>
      </c>
      <c r="H52" s="19">
        <v>483</v>
      </c>
      <c r="I52" s="19">
        <v>0</v>
      </c>
      <c r="J52" s="19">
        <v>7257</v>
      </c>
      <c r="K52" s="19">
        <v>0</v>
      </c>
      <c r="L52" s="19">
        <v>9125</v>
      </c>
      <c r="M52" s="19">
        <v>16502</v>
      </c>
      <c r="N52" s="19">
        <v>32868</v>
      </c>
      <c r="O52" s="19">
        <v>0</v>
      </c>
      <c r="P52" s="19">
        <v>1</v>
      </c>
      <c r="Q52" s="426">
        <v>22.027503955214002</v>
      </c>
      <c r="R52" s="426">
        <v>72.234392113910005</v>
      </c>
      <c r="S52" s="118">
        <v>9.1300000000000008</v>
      </c>
      <c r="T52" t="s">
        <v>43</v>
      </c>
      <c r="U52" t="s">
        <v>298</v>
      </c>
    </row>
    <row r="53" spans="1:21" x14ac:dyDescent="0.25">
      <c r="A53" t="s">
        <v>298</v>
      </c>
      <c r="B53" s="19" t="s">
        <v>7596</v>
      </c>
      <c r="C53" s="36">
        <v>45629</v>
      </c>
      <c r="D53" s="19">
        <v>377308</v>
      </c>
      <c r="E53" s="19">
        <v>10</v>
      </c>
      <c r="F53" s="19">
        <v>0</v>
      </c>
      <c r="G53" s="19">
        <v>5309</v>
      </c>
      <c r="H53" s="19">
        <v>531</v>
      </c>
      <c r="I53" s="19">
        <v>0</v>
      </c>
      <c r="J53" s="19">
        <v>5312</v>
      </c>
      <c r="K53" s="19">
        <v>0</v>
      </c>
      <c r="L53" s="19">
        <v>7003</v>
      </c>
      <c r="M53" s="19">
        <v>20417</v>
      </c>
      <c r="N53" s="19">
        <v>32731</v>
      </c>
      <c r="O53" s="19">
        <v>0</v>
      </c>
      <c r="P53" s="19">
        <v>1</v>
      </c>
      <c r="Q53" s="426">
        <v>16.220097155601</v>
      </c>
      <c r="R53" s="426">
        <v>78.598270752497001</v>
      </c>
      <c r="S53" s="118">
        <v>9.0919444444444437</v>
      </c>
      <c r="T53" t="s">
        <v>43</v>
      </c>
      <c r="U53" t="s">
        <v>298</v>
      </c>
    </row>
    <row r="54" spans="1:21" x14ac:dyDescent="0.25">
      <c r="A54" t="s">
        <v>298</v>
      </c>
      <c r="B54" s="19" t="s">
        <v>7596</v>
      </c>
      <c r="C54" s="36">
        <v>45630</v>
      </c>
      <c r="D54" s="19">
        <v>377308</v>
      </c>
      <c r="E54" s="19">
        <v>7</v>
      </c>
      <c r="F54" s="19">
        <v>0</v>
      </c>
      <c r="G54" s="19">
        <v>2853</v>
      </c>
      <c r="H54" s="19">
        <v>408</v>
      </c>
      <c r="I54" s="19">
        <v>0</v>
      </c>
      <c r="J54" s="19">
        <v>2857</v>
      </c>
      <c r="K54" s="19">
        <v>0</v>
      </c>
      <c r="L54" s="19">
        <v>7899</v>
      </c>
      <c r="M54" s="19">
        <v>23565</v>
      </c>
      <c r="N54" s="19">
        <v>34319</v>
      </c>
      <c r="O54" s="19">
        <v>0</v>
      </c>
      <c r="P54" s="19">
        <v>0</v>
      </c>
      <c r="Q54" s="426">
        <v>8.3131792884400006</v>
      </c>
      <c r="R54" s="426">
        <v>76.977767417465003</v>
      </c>
      <c r="S54" s="118">
        <v>9.5330555555555563</v>
      </c>
      <c r="T54" t="s">
        <v>43</v>
      </c>
      <c r="U54" t="s">
        <v>298</v>
      </c>
    </row>
    <row r="55" spans="1:21" x14ac:dyDescent="0.25">
      <c r="A55" t="s">
        <v>298</v>
      </c>
      <c r="B55" s="19" t="s">
        <v>7596</v>
      </c>
      <c r="C55" s="36">
        <v>45631</v>
      </c>
      <c r="D55" s="19">
        <v>377308</v>
      </c>
      <c r="E55" s="19">
        <v>7</v>
      </c>
      <c r="F55" s="19">
        <v>0</v>
      </c>
      <c r="G55" s="19">
        <v>3864</v>
      </c>
      <c r="H55" s="19">
        <v>552</v>
      </c>
      <c r="I55" s="19">
        <v>0</v>
      </c>
      <c r="J55" s="19">
        <v>3909</v>
      </c>
      <c r="K55" s="19">
        <v>0</v>
      </c>
      <c r="L55" s="19">
        <v>13873</v>
      </c>
      <c r="M55" s="19">
        <v>15169</v>
      </c>
      <c r="N55" s="19">
        <v>32907</v>
      </c>
      <c r="O55" s="19">
        <v>1</v>
      </c>
      <c r="P55" s="19">
        <v>0</v>
      </c>
      <c r="Q55" s="426">
        <v>11.742182514357999</v>
      </c>
      <c r="R55" s="426">
        <v>57.838757711124998</v>
      </c>
      <c r="S55" s="118">
        <v>9.1408333333333331</v>
      </c>
      <c r="T55" t="s">
        <v>43</v>
      </c>
      <c r="U55" t="s">
        <v>298</v>
      </c>
    </row>
    <row r="56" spans="1:21" x14ac:dyDescent="0.25">
      <c r="A56" t="s">
        <v>298</v>
      </c>
      <c r="B56" s="19" t="s">
        <v>7596</v>
      </c>
      <c r="C56" s="36">
        <v>45632</v>
      </c>
      <c r="D56" s="19">
        <v>377308</v>
      </c>
      <c r="E56" s="19">
        <v>8</v>
      </c>
      <c r="F56" s="19">
        <v>0</v>
      </c>
      <c r="G56" s="19">
        <v>3057</v>
      </c>
      <c r="H56" s="19">
        <v>382</v>
      </c>
      <c r="I56" s="19">
        <v>0</v>
      </c>
      <c r="J56" s="19">
        <v>3062</v>
      </c>
      <c r="K56" s="19">
        <v>0</v>
      </c>
      <c r="L56" s="19">
        <v>12468</v>
      </c>
      <c r="M56" s="19">
        <v>17293</v>
      </c>
      <c r="N56" s="19">
        <v>32819</v>
      </c>
      <c r="O56" s="19">
        <v>0</v>
      </c>
      <c r="P56" s="19">
        <v>0</v>
      </c>
      <c r="Q56" s="426">
        <v>9.3147262256609995</v>
      </c>
      <c r="R56" s="426">
        <v>62.006764374295003</v>
      </c>
      <c r="S56" s="118">
        <v>9.1163888888888884</v>
      </c>
      <c r="T56" t="s">
        <v>43</v>
      </c>
      <c r="U56" t="s">
        <v>298</v>
      </c>
    </row>
    <row r="57" spans="1:21" x14ac:dyDescent="0.25">
      <c r="A57" t="s">
        <v>299</v>
      </c>
      <c r="B57" s="19" t="s">
        <v>7592</v>
      </c>
      <c r="C57" s="36">
        <v>45628</v>
      </c>
      <c r="D57" s="19">
        <v>377308</v>
      </c>
      <c r="E57" s="19">
        <v>15</v>
      </c>
      <c r="F57" s="19">
        <v>0</v>
      </c>
      <c r="G57" s="19">
        <v>4538</v>
      </c>
      <c r="H57" s="19">
        <v>303</v>
      </c>
      <c r="I57" s="19">
        <v>0</v>
      </c>
      <c r="J57" s="19">
        <v>4547</v>
      </c>
      <c r="K57" s="19">
        <v>0</v>
      </c>
      <c r="L57" s="19">
        <v>8229</v>
      </c>
      <c r="M57" s="19">
        <v>19070</v>
      </c>
      <c r="N57" s="19">
        <v>31838</v>
      </c>
      <c r="O57" s="19">
        <v>0</v>
      </c>
      <c r="P57" s="19">
        <v>0</v>
      </c>
      <c r="Q57" s="426">
        <v>14.253407877379001</v>
      </c>
      <c r="R57" s="426">
        <v>74.150386330798995</v>
      </c>
      <c r="S57" s="118">
        <v>8.8438888888888894</v>
      </c>
      <c r="T57" t="s">
        <v>43</v>
      </c>
      <c r="U57" t="s">
        <v>299</v>
      </c>
    </row>
    <row r="58" spans="1:21" x14ac:dyDescent="0.25">
      <c r="A58" t="s">
        <v>299</v>
      </c>
      <c r="B58" s="19" t="s">
        <v>7592</v>
      </c>
      <c r="C58" s="36">
        <v>45629</v>
      </c>
      <c r="D58" s="19">
        <v>377308</v>
      </c>
      <c r="E58" s="19">
        <v>7</v>
      </c>
      <c r="F58" s="19">
        <v>0</v>
      </c>
      <c r="G58" s="19">
        <v>2651</v>
      </c>
      <c r="H58" s="19">
        <v>379</v>
      </c>
      <c r="I58" s="19">
        <v>0</v>
      </c>
      <c r="J58" s="19">
        <v>2684</v>
      </c>
      <c r="K58" s="19">
        <v>0</v>
      </c>
      <c r="L58" s="19">
        <v>14392</v>
      </c>
      <c r="M58" s="19">
        <v>15624</v>
      </c>
      <c r="N58" s="19">
        <v>32668</v>
      </c>
      <c r="O58" s="19">
        <v>1</v>
      </c>
      <c r="P58" s="19">
        <v>0</v>
      </c>
      <c r="Q58" s="426">
        <v>8.1149748989830002</v>
      </c>
      <c r="R58" s="426">
        <v>55.941594220643999</v>
      </c>
      <c r="S58" s="118">
        <v>9.0744444444444436</v>
      </c>
      <c r="T58" t="s">
        <v>43</v>
      </c>
      <c r="U58" t="s">
        <v>299</v>
      </c>
    </row>
    <row r="59" spans="1:21" x14ac:dyDescent="0.25">
      <c r="A59" t="s">
        <v>299</v>
      </c>
      <c r="B59" s="19" t="s">
        <v>7592</v>
      </c>
      <c r="C59" s="36">
        <v>45630</v>
      </c>
      <c r="D59" s="19">
        <v>377308</v>
      </c>
      <c r="E59" s="19">
        <v>4</v>
      </c>
      <c r="F59" s="19">
        <v>1</v>
      </c>
      <c r="G59" s="19">
        <v>3502</v>
      </c>
      <c r="H59" s="19">
        <v>700</v>
      </c>
      <c r="I59" s="19">
        <v>797</v>
      </c>
      <c r="J59" s="19">
        <v>2708</v>
      </c>
      <c r="K59" s="19">
        <v>797</v>
      </c>
      <c r="L59" s="19">
        <v>10575</v>
      </c>
      <c r="M59" s="19">
        <v>18943</v>
      </c>
      <c r="N59" s="19">
        <v>33021</v>
      </c>
      <c r="O59" s="19">
        <v>0</v>
      </c>
      <c r="P59" s="19">
        <v>0</v>
      </c>
      <c r="Q59" s="426">
        <v>13.01898791678</v>
      </c>
      <c r="R59" s="426">
        <v>70.385512249780007</v>
      </c>
      <c r="S59" s="118">
        <v>9.1724999999999994</v>
      </c>
      <c r="T59" t="s">
        <v>43</v>
      </c>
      <c r="U59" t="s">
        <v>299</v>
      </c>
    </row>
    <row r="60" spans="1:21" x14ac:dyDescent="0.25">
      <c r="A60" t="s">
        <v>299</v>
      </c>
      <c r="B60" s="19" t="s">
        <v>7592</v>
      </c>
      <c r="C60" s="36">
        <v>45631</v>
      </c>
      <c r="D60" s="19">
        <v>377308</v>
      </c>
      <c r="E60" s="19">
        <v>7</v>
      </c>
      <c r="F60" s="19">
        <v>0</v>
      </c>
      <c r="G60" s="19">
        <v>2952</v>
      </c>
      <c r="H60" s="19">
        <v>422</v>
      </c>
      <c r="I60" s="19">
        <v>0</v>
      </c>
      <c r="J60" s="19">
        <v>2952</v>
      </c>
      <c r="K60" s="19">
        <v>0</v>
      </c>
      <c r="L60" s="19">
        <v>7066</v>
      </c>
      <c r="M60" s="19">
        <v>20077</v>
      </c>
      <c r="N60" s="19">
        <v>30096</v>
      </c>
      <c r="O60" s="19">
        <v>0</v>
      </c>
      <c r="P60" s="19">
        <v>0</v>
      </c>
      <c r="Q60" s="426">
        <v>9.8086124401910002</v>
      </c>
      <c r="R60" s="426">
        <v>76.518474215842005</v>
      </c>
      <c r="S60" s="118">
        <v>8.36</v>
      </c>
      <c r="T60" t="s">
        <v>43</v>
      </c>
      <c r="U60" t="s">
        <v>299</v>
      </c>
    </row>
    <row r="61" spans="1:21" x14ac:dyDescent="0.25">
      <c r="A61" t="s">
        <v>299</v>
      </c>
      <c r="B61" s="19" t="s">
        <v>7592</v>
      </c>
      <c r="C61" s="36">
        <v>45632</v>
      </c>
      <c r="D61" s="19">
        <v>377308</v>
      </c>
      <c r="E61" s="19">
        <v>8</v>
      </c>
      <c r="F61" s="19">
        <v>0</v>
      </c>
      <c r="G61" s="19">
        <v>2701</v>
      </c>
      <c r="H61" s="19">
        <v>338</v>
      </c>
      <c r="I61" s="19">
        <v>0</v>
      </c>
      <c r="J61" s="19">
        <v>2707</v>
      </c>
      <c r="K61" s="19">
        <v>0</v>
      </c>
      <c r="L61" s="19">
        <v>9006</v>
      </c>
      <c r="M61" s="19">
        <v>21200</v>
      </c>
      <c r="N61" s="19">
        <v>32909</v>
      </c>
      <c r="O61" s="19">
        <v>0</v>
      </c>
      <c r="P61" s="19">
        <v>0</v>
      </c>
      <c r="Q61" s="426">
        <v>8.2074812361359992</v>
      </c>
      <c r="R61" s="426">
        <v>72.627548694884993</v>
      </c>
      <c r="S61" s="118">
        <v>9.1413888888888888</v>
      </c>
      <c r="T61" t="s">
        <v>43</v>
      </c>
      <c r="U61" t="s">
        <v>299</v>
      </c>
    </row>
    <row r="62" spans="1:21" x14ac:dyDescent="0.25">
      <c r="A62" t="s">
        <v>53</v>
      </c>
      <c r="B62" s="19" t="s">
        <v>7564</v>
      </c>
      <c r="C62" s="36">
        <v>45628</v>
      </c>
      <c r="D62" s="19">
        <v>377308</v>
      </c>
      <c r="E62" s="19">
        <v>14</v>
      </c>
      <c r="F62" s="19">
        <v>0</v>
      </c>
      <c r="G62" s="19">
        <v>11121</v>
      </c>
      <c r="H62" s="19">
        <v>794</v>
      </c>
      <c r="I62" s="19">
        <v>0</v>
      </c>
      <c r="J62" s="19">
        <v>11138</v>
      </c>
      <c r="K62" s="19">
        <v>0</v>
      </c>
      <c r="L62" s="19">
        <v>9410</v>
      </c>
      <c r="M62" s="19">
        <v>11589</v>
      </c>
      <c r="N62" s="19">
        <v>32121</v>
      </c>
      <c r="O62" s="19">
        <v>0</v>
      </c>
      <c r="P62" s="19">
        <v>0</v>
      </c>
      <c r="Q62" s="426">
        <v>34.622209769309002</v>
      </c>
      <c r="R62" s="426">
        <v>70.701410292332</v>
      </c>
      <c r="S62" s="118">
        <v>8.9224999999999994</v>
      </c>
      <c r="T62" t="s">
        <v>43</v>
      </c>
      <c r="U62" t="s">
        <v>53</v>
      </c>
    </row>
    <row r="63" spans="1:21" x14ac:dyDescent="0.25">
      <c r="A63" t="s">
        <v>53</v>
      </c>
      <c r="B63" s="19" t="s">
        <v>7564</v>
      </c>
      <c r="C63" s="36">
        <v>45629</v>
      </c>
      <c r="D63" s="19">
        <v>377308</v>
      </c>
      <c r="E63" s="19">
        <v>6</v>
      </c>
      <c r="F63" s="19">
        <v>0</v>
      </c>
      <c r="G63" s="19">
        <v>3411</v>
      </c>
      <c r="H63" s="19">
        <v>569</v>
      </c>
      <c r="I63" s="19">
        <v>0</v>
      </c>
      <c r="J63" s="19">
        <v>3455</v>
      </c>
      <c r="K63" s="19">
        <v>0</v>
      </c>
      <c r="L63" s="19">
        <v>8978</v>
      </c>
      <c r="M63" s="19">
        <v>19393</v>
      </c>
      <c r="N63" s="19">
        <v>31783</v>
      </c>
      <c r="O63" s="19">
        <v>1</v>
      </c>
      <c r="P63" s="19">
        <v>0</v>
      </c>
      <c r="Q63" s="426">
        <v>10.732152408519999</v>
      </c>
      <c r="R63" s="426">
        <v>71.749048233332005</v>
      </c>
      <c r="S63" s="118">
        <v>8.8286111111111119</v>
      </c>
      <c r="T63" t="s">
        <v>43</v>
      </c>
      <c r="U63" t="s">
        <v>53</v>
      </c>
    </row>
    <row r="64" spans="1:21" x14ac:dyDescent="0.25">
      <c r="A64" t="s">
        <v>49</v>
      </c>
      <c r="B64" s="19" t="s">
        <v>7571</v>
      </c>
      <c r="C64" s="36">
        <v>45628</v>
      </c>
      <c r="D64" s="19">
        <v>377308</v>
      </c>
      <c r="E64" s="19">
        <v>11</v>
      </c>
      <c r="F64" s="19">
        <v>0</v>
      </c>
      <c r="G64" s="19">
        <v>8038</v>
      </c>
      <c r="H64" s="19">
        <v>731</v>
      </c>
      <c r="I64" s="19">
        <v>0</v>
      </c>
      <c r="J64" s="19">
        <v>8064</v>
      </c>
      <c r="K64" s="19">
        <v>0</v>
      </c>
      <c r="L64" s="19">
        <v>10011</v>
      </c>
      <c r="M64" s="19">
        <v>15438</v>
      </c>
      <c r="N64" s="19">
        <v>33487</v>
      </c>
      <c r="O64" s="19">
        <v>0</v>
      </c>
      <c r="P64" s="19">
        <v>0</v>
      </c>
      <c r="Q64" s="426">
        <v>24.003344581478999</v>
      </c>
      <c r="R64" s="426">
        <v>70.104816794577005</v>
      </c>
      <c r="S64" s="118">
        <v>9.3019444444444446</v>
      </c>
      <c r="T64" t="s">
        <v>43</v>
      </c>
      <c r="U64" t="s">
        <v>49</v>
      </c>
    </row>
    <row r="65" spans="1:21" x14ac:dyDescent="0.25">
      <c r="A65" t="s">
        <v>49</v>
      </c>
      <c r="B65" s="19" t="s">
        <v>7571</v>
      </c>
      <c r="C65" s="36">
        <v>45629</v>
      </c>
      <c r="D65" s="19">
        <v>377308</v>
      </c>
      <c r="E65" s="19">
        <v>6</v>
      </c>
      <c r="F65" s="19">
        <v>0</v>
      </c>
      <c r="G65" s="19">
        <v>2494</v>
      </c>
      <c r="H65" s="19">
        <v>416</v>
      </c>
      <c r="I65" s="19">
        <v>0</v>
      </c>
      <c r="J65" s="19">
        <v>2497</v>
      </c>
      <c r="K65" s="19">
        <v>0</v>
      </c>
      <c r="L65" s="19">
        <v>8952</v>
      </c>
      <c r="M65" s="19">
        <v>14367</v>
      </c>
      <c r="N65" s="19">
        <v>25813</v>
      </c>
      <c r="O65" s="19">
        <v>0</v>
      </c>
      <c r="P65" s="19">
        <v>0</v>
      </c>
      <c r="Q65" s="426">
        <v>9.6617983186760004</v>
      </c>
      <c r="R65" s="426">
        <v>65.319800100723995</v>
      </c>
      <c r="S65" s="118">
        <v>7.1702777777777778</v>
      </c>
      <c r="T65" t="s">
        <v>43</v>
      </c>
      <c r="U65" t="s">
        <v>49</v>
      </c>
    </row>
    <row r="66" spans="1:21" x14ac:dyDescent="0.25">
      <c r="A66" t="s">
        <v>49</v>
      </c>
      <c r="B66" s="19" t="s">
        <v>7571</v>
      </c>
      <c r="C66" s="36">
        <v>45630</v>
      </c>
      <c r="D66" s="19">
        <v>377308</v>
      </c>
      <c r="E66" s="19">
        <v>6</v>
      </c>
      <c r="F66" s="19">
        <v>0</v>
      </c>
      <c r="G66" s="19">
        <v>2355</v>
      </c>
      <c r="H66" s="19">
        <v>393</v>
      </c>
      <c r="I66" s="19">
        <v>0</v>
      </c>
      <c r="J66" s="19">
        <v>2371</v>
      </c>
      <c r="K66" s="19">
        <v>0</v>
      </c>
      <c r="L66" s="19">
        <v>8436</v>
      </c>
      <c r="M66" s="19">
        <v>21054</v>
      </c>
      <c r="N66" s="19">
        <v>31846</v>
      </c>
      <c r="O66" s="19">
        <v>0</v>
      </c>
      <c r="P66" s="19">
        <v>0</v>
      </c>
      <c r="Q66" s="426">
        <v>7.3949632606920002</v>
      </c>
      <c r="R66" s="426">
        <v>73.506876844814997</v>
      </c>
      <c r="S66" s="118">
        <v>8.8461111111111119</v>
      </c>
      <c r="T66" t="s">
        <v>43</v>
      </c>
      <c r="U66" t="s">
        <v>49</v>
      </c>
    </row>
    <row r="67" spans="1:21" x14ac:dyDescent="0.25">
      <c r="A67" t="s">
        <v>49</v>
      </c>
      <c r="B67" s="19" t="s">
        <v>7571</v>
      </c>
      <c r="C67" s="36">
        <v>45631</v>
      </c>
      <c r="D67" s="19">
        <v>377308</v>
      </c>
      <c r="E67" s="19">
        <v>10</v>
      </c>
      <c r="F67" s="19">
        <v>0</v>
      </c>
      <c r="G67" s="19">
        <v>4152</v>
      </c>
      <c r="H67" s="19">
        <v>415</v>
      </c>
      <c r="I67" s="19">
        <v>0</v>
      </c>
      <c r="J67" s="19">
        <v>4156</v>
      </c>
      <c r="K67" s="19">
        <v>0</v>
      </c>
      <c r="L67" s="19">
        <v>9497</v>
      </c>
      <c r="M67" s="19">
        <v>18757</v>
      </c>
      <c r="N67" s="19">
        <v>32407</v>
      </c>
      <c r="O67" s="19">
        <v>0</v>
      </c>
      <c r="P67" s="19">
        <v>0</v>
      </c>
      <c r="Q67" s="426">
        <v>12.812046780016001</v>
      </c>
      <c r="R67" s="426">
        <v>70.691517264788004</v>
      </c>
      <c r="S67" s="118">
        <v>9.0019444444444439</v>
      </c>
      <c r="T67" t="s">
        <v>43</v>
      </c>
      <c r="U67" t="s">
        <v>49</v>
      </c>
    </row>
    <row r="68" spans="1:21" x14ac:dyDescent="0.25">
      <c r="A68" t="s">
        <v>49</v>
      </c>
      <c r="B68" s="19" t="s">
        <v>7571</v>
      </c>
      <c r="C68" s="36">
        <v>45632</v>
      </c>
      <c r="D68" s="19">
        <v>377308</v>
      </c>
      <c r="E68" s="19">
        <v>7</v>
      </c>
      <c r="F68" s="19">
        <v>0</v>
      </c>
      <c r="G68" s="19">
        <v>6004</v>
      </c>
      <c r="H68" s="19">
        <v>858</v>
      </c>
      <c r="I68" s="19">
        <v>0</v>
      </c>
      <c r="J68" s="19">
        <v>6031</v>
      </c>
      <c r="K68" s="19">
        <v>0</v>
      </c>
      <c r="L68" s="19">
        <v>9278</v>
      </c>
      <c r="M68" s="19">
        <v>17318</v>
      </c>
      <c r="N68" s="19">
        <v>32601</v>
      </c>
      <c r="O68" s="19">
        <v>0</v>
      </c>
      <c r="P68" s="19">
        <v>0</v>
      </c>
      <c r="Q68" s="426">
        <v>18.416612987331</v>
      </c>
      <c r="R68" s="426">
        <v>71.537682893162</v>
      </c>
      <c r="S68" s="118">
        <v>9.0558333333333341</v>
      </c>
      <c r="T68" t="s">
        <v>43</v>
      </c>
      <c r="U68" t="s">
        <v>49</v>
      </c>
    </row>
    <row r="69" spans="1:21" x14ac:dyDescent="0.25">
      <c r="A69" t="s">
        <v>125</v>
      </c>
      <c r="B69" s="19" t="s">
        <v>7584</v>
      </c>
      <c r="C69" s="36">
        <v>45628</v>
      </c>
      <c r="D69" s="19">
        <v>377308</v>
      </c>
      <c r="E69" s="19">
        <v>13</v>
      </c>
      <c r="F69" s="19">
        <v>0</v>
      </c>
      <c r="G69" s="19">
        <v>9578</v>
      </c>
      <c r="H69" s="19">
        <v>737</v>
      </c>
      <c r="I69" s="19">
        <v>0</v>
      </c>
      <c r="J69" s="19">
        <v>9616</v>
      </c>
      <c r="K69" s="19">
        <v>0</v>
      </c>
      <c r="L69" s="19">
        <v>8065</v>
      </c>
      <c r="M69" s="19">
        <v>16123</v>
      </c>
      <c r="N69" s="19">
        <v>33768</v>
      </c>
      <c r="O69" s="19">
        <v>1</v>
      </c>
      <c r="P69" s="19">
        <v>0</v>
      </c>
      <c r="Q69" s="426">
        <v>28.364131722340002</v>
      </c>
      <c r="R69" s="426">
        <v>76.110518834399002</v>
      </c>
      <c r="S69" s="118">
        <v>9.3800000000000008</v>
      </c>
      <c r="T69" t="s">
        <v>43</v>
      </c>
      <c r="U69" t="s">
        <v>125</v>
      </c>
    </row>
    <row r="70" spans="1:21" x14ac:dyDescent="0.25">
      <c r="A70" t="s">
        <v>125</v>
      </c>
      <c r="B70" s="19" t="s">
        <v>7584</v>
      </c>
      <c r="C70" s="36">
        <v>45629</v>
      </c>
      <c r="D70" s="19">
        <v>377308</v>
      </c>
      <c r="E70" s="19">
        <v>9</v>
      </c>
      <c r="F70" s="19">
        <v>0</v>
      </c>
      <c r="G70" s="19">
        <v>5691</v>
      </c>
      <c r="H70" s="19">
        <v>632</v>
      </c>
      <c r="I70" s="19">
        <v>0</v>
      </c>
      <c r="J70" s="19">
        <v>5723</v>
      </c>
      <c r="K70" s="19">
        <v>0</v>
      </c>
      <c r="L70" s="19">
        <v>7899</v>
      </c>
      <c r="M70" s="19">
        <v>19278</v>
      </c>
      <c r="N70" s="19">
        <v>32868</v>
      </c>
      <c r="O70" s="19">
        <v>0</v>
      </c>
      <c r="P70" s="19">
        <v>0</v>
      </c>
      <c r="Q70" s="426">
        <v>17.31471339905</v>
      </c>
      <c r="R70" s="426">
        <v>75.967506389193005</v>
      </c>
      <c r="S70" s="118">
        <v>9.1300000000000008</v>
      </c>
      <c r="T70" t="s">
        <v>43</v>
      </c>
      <c r="U70" t="s">
        <v>125</v>
      </c>
    </row>
    <row r="71" spans="1:21" x14ac:dyDescent="0.25">
      <c r="A71" t="s">
        <v>125</v>
      </c>
      <c r="B71" s="19" t="s">
        <v>7584</v>
      </c>
      <c r="C71" s="36">
        <v>45630</v>
      </c>
      <c r="D71" s="19">
        <v>377308</v>
      </c>
      <c r="E71" s="19">
        <v>8</v>
      </c>
      <c r="F71" s="19">
        <v>3</v>
      </c>
      <c r="G71" s="19">
        <v>3314</v>
      </c>
      <c r="H71" s="19">
        <v>301</v>
      </c>
      <c r="I71" s="19">
        <v>83</v>
      </c>
      <c r="J71" s="19">
        <v>3267</v>
      </c>
      <c r="K71" s="19">
        <v>28</v>
      </c>
      <c r="L71" s="19">
        <v>7482</v>
      </c>
      <c r="M71" s="19">
        <v>21853</v>
      </c>
      <c r="N71" s="19">
        <v>32651</v>
      </c>
      <c r="O71" s="19">
        <v>0</v>
      </c>
      <c r="P71" s="19">
        <v>0</v>
      </c>
      <c r="Q71" s="426">
        <v>10.403969250557999</v>
      </c>
      <c r="R71" s="426">
        <v>77.333006646043998</v>
      </c>
      <c r="S71" s="118">
        <v>9.0697222222222216</v>
      </c>
      <c r="T71" t="s">
        <v>43</v>
      </c>
      <c r="U71" t="s">
        <v>125</v>
      </c>
    </row>
    <row r="72" spans="1:21" x14ac:dyDescent="0.25">
      <c r="A72" t="s">
        <v>125</v>
      </c>
      <c r="B72" s="19" t="s">
        <v>7584</v>
      </c>
      <c r="C72" s="36">
        <v>45631</v>
      </c>
      <c r="D72" s="19">
        <v>377308</v>
      </c>
      <c r="E72" s="19">
        <v>7</v>
      </c>
      <c r="F72" s="19">
        <v>0</v>
      </c>
      <c r="G72" s="19">
        <v>4138</v>
      </c>
      <c r="H72" s="19">
        <v>591</v>
      </c>
      <c r="I72" s="19">
        <v>0</v>
      </c>
      <c r="J72" s="19">
        <v>4152</v>
      </c>
      <c r="K72" s="19">
        <v>0</v>
      </c>
      <c r="L72" s="19">
        <v>8402</v>
      </c>
      <c r="M72" s="19">
        <v>20550</v>
      </c>
      <c r="N72" s="19">
        <v>33091</v>
      </c>
      <c r="O72" s="19">
        <v>0</v>
      </c>
      <c r="P72" s="19">
        <v>0</v>
      </c>
      <c r="Q72" s="426">
        <v>12.504910700793999</v>
      </c>
      <c r="R72" s="426">
        <v>74.606388443987001</v>
      </c>
      <c r="S72" s="118">
        <v>9.1919444444444451</v>
      </c>
      <c r="T72" t="s">
        <v>43</v>
      </c>
      <c r="U72" t="s">
        <v>125</v>
      </c>
    </row>
    <row r="73" spans="1:21" x14ac:dyDescent="0.25">
      <c r="A73" t="s">
        <v>125</v>
      </c>
      <c r="B73" s="19" t="s">
        <v>7584</v>
      </c>
      <c r="C73" s="36">
        <v>45632</v>
      </c>
      <c r="D73" s="19">
        <v>377308</v>
      </c>
      <c r="E73" s="19">
        <v>10</v>
      </c>
      <c r="F73" s="19">
        <v>1</v>
      </c>
      <c r="G73" s="19">
        <v>5673</v>
      </c>
      <c r="H73" s="19">
        <v>516</v>
      </c>
      <c r="I73" s="19">
        <v>42</v>
      </c>
      <c r="J73" s="19">
        <v>5644</v>
      </c>
      <c r="K73" s="19">
        <v>42</v>
      </c>
      <c r="L73" s="19">
        <v>8741</v>
      </c>
      <c r="M73" s="19">
        <v>18734</v>
      </c>
      <c r="N73" s="19">
        <v>33149</v>
      </c>
      <c r="O73" s="19">
        <v>0</v>
      </c>
      <c r="P73" s="19">
        <v>0</v>
      </c>
      <c r="Q73" s="426">
        <v>17.240339075085</v>
      </c>
      <c r="R73" s="426">
        <v>73.754864400132007</v>
      </c>
      <c r="S73" s="118">
        <v>9.2080555555555552</v>
      </c>
      <c r="T73" t="s">
        <v>43</v>
      </c>
      <c r="U73" t="s">
        <v>125</v>
      </c>
    </row>
    <row r="74" spans="1:21" x14ac:dyDescent="0.25">
      <c r="A74" t="s">
        <v>178</v>
      </c>
      <c r="B74" s="19" t="s">
        <v>177</v>
      </c>
      <c r="C74" s="36">
        <v>45629</v>
      </c>
      <c r="D74" s="19">
        <v>377301</v>
      </c>
      <c r="E74" s="19">
        <v>6</v>
      </c>
      <c r="F74" s="19">
        <v>0</v>
      </c>
      <c r="G74" s="19">
        <v>4553</v>
      </c>
      <c r="H74" s="19">
        <v>759</v>
      </c>
      <c r="I74" s="19">
        <v>131</v>
      </c>
      <c r="J74" s="19">
        <v>4445</v>
      </c>
      <c r="K74" s="19">
        <v>0</v>
      </c>
      <c r="L74" s="19">
        <v>2699</v>
      </c>
      <c r="M74" s="19">
        <v>8241</v>
      </c>
      <c r="N74" s="19">
        <v>15493</v>
      </c>
      <c r="O74" s="19">
        <v>0</v>
      </c>
      <c r="P74" s="19">
        <v>0</v>
      </c>
      <c r="Q74" s="426">
        <v>30.233008455431001</v>
      </c>
      <c r="R74" s="426">
        <v>83.424772477893001</v>
      </c>
      <c r="S74" s="118">
        <v>4.3036111111111115</v>
      </c>
      <c r="T74" t="s">
        <v>52</v>
      </c>
      <c r="U74" t="s">
        <v>178</v>
      </c>
    </row>
    <row r="75" spans="1:21" x14ac:dyDescent="0.25">
      <c r="A75" t="s">
        <v>305</v>
      </c>
      <c r="B75" s="19" t="s">
        <v>306</v>
      </c>
      <c r="C75" s="36">
        <v>45628</v>
      </c>
      <c r="D75" s="19">
        <v>377301</v>
      </c>
      <c r="E75" s="19">
        <v>7</v>
      </c>
      <c r="F75" s="19">
        <v>0</v>
      </c>
      <c r="G75" s="19">
        <v>6997</v>
      </c>
      <c r="H75" s="19">
        <v>1000</v>
      </c>
      <c r="I75" s="19">
        <v>0</v>
      </c>
      <c r="J75" s="19">
        <v>7018</v>
      </c>
      <c r="K75" s="19">
        <v>0</v>
      </c>
      <c r="L75" s="19">
        <v>657</v>
      </c>
      <c r="M75" s="19">
        <v>10669</v>
      </c>
      <c r="N75" s="19">
        <v>18324</v>
      </c>
      <c r="O75" s="19">
        <v>0</v>
      </c>
      <c r="P75" s="19">
        <v>0</v>
      </c>
      <c r="Q75" s="426">
        <v>38.184894127919002</v>
      </c>
      <c r="R75" s="426">
        <v>96.409080986684003</v>
      </c>
      <c r="S75" s="118">
        <v>5.09</v>
      </c>
      <c r="T75" t="s">
        <v>52</v>
      </c>
      <c r="U75" t="s">
        <v>305</v>
      </c>
    </row>
    <row r="76" spans="1:21" x14ac:dyDescent="0.25">
      <c r="A76" t="s">
        <v>290</v>
      </c>
      <c r="B76" s="19" t="s">
        <v>7602</v>
      </c>
      <c r="C76" s="36">
        <v>45628</v>
      </c>
      <c r="D76" s="19">
        <v>377300</v>
      </c>
      <c r="E76" s="19">
        <v>15</v>
      </c>
      <c r="F76" s="19">
        <v>0</v>
      </c>
      <c r="G76" s="19">
        <v>12208</v>
      </c>
      <c r="H76" s="19">
        <v>814</v>
      </c>
      <c r="I76" s="19">
        <v>11</v>
      </c>
      <c r="J76" s="19">
        <v>12254</v>
      </c>
      <c r="K76" s="19">
        <v>0</v>
      </c>
      <c r="L76" s="19">
        <v>5186</v>
      </c>
      <c r="M76" s="19">
        <v>13565</v>
      </c>
      <c r="N76" s="19">
        <v>30961</v>
      </c>
      <c r="O76" s="19">
        <v>1</v>
      </c>
      <c r="P76" s="19">
        <v>0</v>
      </c>
      <c r="Q76" s="426">
        <v>39.465779529084003</v>
      </c>
      <c r="R76" s="426">
        <v>83.278963857755997</v>
      </c>
      <c r="S76" s="118">
        <v>8.6002777777777784</v>
      </c>
      <c r="T76" t="s">
        <v>52</v>
      </c>
      <c r="U76" t="s">
        <v>290</v>
      </c>
    </row>
    <row r="77" spans="1:21" x14ac:dyDescent="0.25">
      <c r="A77" t="s">
        <v>290</v>
      </c>
      <c r="B77" s="19" t="s">
        <v>7602</v>
      </c>
      <c r="C77" s="36">
        <v>45629</v>
      </c>
      <c r="D77" s="19">
        <v>377300</v>
      </c>
      <c r="E77" s="19">
        <v>11</v>
      </c>
      <c r="F77" s="19">
        <v>0</v>
      </c>
      <c r="G77" s="19">
        <v>11167</v>
      </c>
      <c r="H77" s="19">
        <v>1015</v>
      </c>
      <c r="I77" s="19">
        <v>1</v>
      </c>
      <c r="J77" s="19">
        <v>11182</v>
      </c>
      <c r="K77" s="19">
        <v>0</v>
      </c>
      <c r="L77" s="19">
        <v>11141</v>
      </c>
      <c r="M77" s="19">
        <v>8804</v>
      </c>
      <c r="N77" s="19">
        <v>31113</v>
      </c>
      <c r="O77" s="19">
        <v>0</v>
      </c>
      <c r="P77" s="19">
        <v>0</v>
      </c>
      <c r="Q77" s="426">
        <v>35.894963520071002</v>
      </c>
      <c r="R77" s="426">
        <v>64.191816925400005</v>
      </c>
      <c r="S77" s="118">
        <v>8.6425000000000001</v>
      </c>
      <c r="T77" t="s">
        <v>52</v>
      </c>
      <c r="U77" t="s">
        <v>290</v>
      </c>
    </row>
    <row r="78" spans="1:21" x14ac:dyDescent="0.25">
      <c r="A78" t="s">
        <v>290</v>
      </c>
      <c r="B78" s="19" t="s">
        <v>7602</v>
      </c>
      <c r="C78" s="36">
        <v>45630</v>
      </c>
      <c r="D78" s="19">
        <v>377300</v>
      </c>
      <c r="E78" s="19">
        <v>9</v>
      </c>
      <c r="F78" s="19">
        <v>0</v>
      </c>
      <c r="G78" s="19">
        <v>7758</v>
      </c>
      <c r="H78" s="19">
        <v>862</v>
      </c>
      <c r="I78" s="19">
        <v>2</v>
      </c>
      <c r="J78" s="19">
        <v>7788</v>
      </c>
      <c r="K78" s="19">
        <v>0</v>
      </c>
      <c r="L78" s="19">
        <v>5788</v>
      </c>
      <c r="M78" s="19">
        <v>17794</v>
      </c>
      <c r="N78" s="19">
        <v>31340</v>
      </c>
      <c r="O78" s="19">
        <v>1</v>
      </c>
      <c r="P78" s="19">
        <v>0</v>
      </c>
      <c r="Q78" s="426">
        <v>24.760689215060001</v>
      </c>
      <c r="R78" s="426">
        <v>81.537970644542995</v>
      </c>
      <c r="S78" s="118">
        <v>8.7055555555555557</v>
      </c>
      <c r="T78" t="s">
        <v>52</v>
      </c>
      <c r="U78" t="s">
        <v>290</v>
      </c>
    </row>
    <row r="79" spans="1:21" x14ac:dyDescent="0.25">
      <c r="A79" t="s">
        <v>290</v>
      </c>
      <c r="B79" s="19" t="s">
        <v>7602</v>
      </c>
      <c r="C79" s="36">
        <v>45631</v>
      </c>
      <c r="D79" s="19">
        <v>377300</v>
      </c>
      <c r="E79" s="19">
        <v>4</v>
      </c>
      <c r="F79" s="19">
        <v>0</v>
      </c>
      <c r="G79" s="19">
        <v>1554</v>
      </c>
      <c r="H79" s="19">
        <v>389</v>
      </c>
      <c r="I79" s="19">
        <v>0</v>
      </c>
      <c r="J79" s="19">
        <v>1559</v>
      </c>
      <c r="K79" s="19">
        <v>0</v>
      </c>
      <c r="L79" s="19">
        <v>13009</v>
      </c>
      <c r="M79" s="19">
        <v>9479</v>
      </c>
      <c r="N79" s="19">
        <v>24042</v>
      </c>
      <c r="O79" s="19">
        <v>0</v>
      </c>
      <c r="P79" s="19">
        <v>0</v>
      </c>
      <c r="Q79" s="426">
        <v>6.4636885450459998</v>
      </c>
      <c r="R79" s="426">
        <v>45.890524914731998</v>
      </c>
      <c r="S79" s="118">
        <v>6.6783333333333337</v>
      </c>
      <c r="T79" t="s">
        <v>52</v>
      </c>
      <c r="U79" t="s">
        <v>290</v>
      </c>
    </row>
    <row r="80" spans="1:21" x14ac:dyDescent="0.25">
      <c r="A80" t="s">
        <v>290</v>
      </c>
      <c r="B80" s="19" t="s">
        <v>7602</v>
      </c>
      <c r="C80" s="36">
        <v>45632</v>
      </c>
      <c r="D80" s="19">
        <v>377300</v>
      </c>
      <c r="E80" s="19">
        <v>11</v>
      </c>
      <c r="F80" s="19">
        <v>0</v>
      </c>
      <c r="G80" s="19">
        <v>10234</v>
      </c>
      <c r="H80" s="19">
        <v>930</v>
      </c>
      <c r="I80" s="19">
        <v>4</v>
      </c>
      <c r="J80" s="19">
        <v>10252</v>
      </c>
      <c r="K80" s="19">
        <v>0</v>
      </c>
      <c r="L80" s="19">
        <v>5714</v>
      </c>
      <c r="M80" s="19">
        <v>15427</v>
      </c>
      <c r="N80" s="19">
        <v>31376</v>
      </c>
      <c r="O80" s="19">
        <v>1</v>
      </c>
      <c r="P80" s="19">
        <v>0</v>
      </c>
      <c r="Q80" s="426">
        <v>32.630035696073001</v>
      </c>
      <c r="R80" s="426">
        <v>81.798189699133005</v>
      </c>
      <c r="S80" s="118">
        <v>8.7155555555555555</v>
      </c>
      <c r="T80" t="s">
        <v>52</v>
      </c>
      <c r="U80" t="s">
        <v>290</v>
      </c>
    </row>
    <row r="81" spans="1:21" x14ac:dyDescent="0.25">
      <c r="A81" t="s">
        <v>138</v>
      </c>
      <c r="B81" s="19" t="s">
        <v>123</v>
      </c>
      <c r="C81" s="36">
        <v>45631</v>
      </c>
      <c r="D81" s="19">
        <v>377301</v>
      </c>
      <c r="E81" s="19">
        <v>1</v>
      </c>
      <c r="F81" s="19">
        <v>0</v>
      </c>
      <c r="G81" s="19">
        <v>912</v>
      </c>
      <c r="H81" s="19">
        <v>912</v>
      </c>
      <c r="I81" s="19">
        <v>0</v>
      </c>
      <c r="J81" s="19">
        <v>912</v>
      </c>
      <c r="K81" s="19">
        <v>0</v>
      </c>
      <c r="L81" s="19">
        <v>30</v>
      </c>
      <c r="M81" s="19">
        <v>9287</v>
      </c>
      <c r="N81" s="19">
        <v>10231</v>
      </c>
      <c r="O81" s="19">
        <v>0</v>
      </c>
      <c r="P81" s="19">
        <v>0</v>
      </c>
      <c r="Q81" s="426">
        <v>8.9140846447069997</v>
      </c>
      <c r="R81" s="426">
        <v>99.687225100185003</v>
      </c>
      <c r="S81" s="118">
        <v>2.8419444444444446</v>
      </c>
      <c r="T81" t="s">
        <v>52</v>
      </c>
      <c r="U81" t="s">
        <v>138</v>
      </c>
    </row>
    <row r="82" spans="1:21" x14ac:dyDescent="0.25">
      <c r="A82" t="s">
        <v>188</v>
      </c>
      <c r="B82" s="19" t="s">
        <v>7589</v>
      </c>
      <c r="C82" s="36">
        <v>45628</v>
      </c>
      <c r="D82" s="19">
        <v>377300</v>
      </c>
      <c r="E82" s="19">
        <v>14</v>
      </c>
      <c r="F82" s="19">
        <v>0</v>
      </c>
      <c r="G82" s="19">
        <v>5254</v>
      </c>
      <c r="H82" s="19">
        <v>375</v>
      </c>
      <c r="I82" s="19">
        <v>0</v>
      </c>
      <c r="J82" s="19">
        <v>5322</v>
      </c>
      <c r="K82" s="19">
        <v>0</v>
      </c>
      <c r="L82" s="19">
        <v>4394</v>
      </c>
      <c r="M82" s="19">
        <v>12481</v>
      </c>
      <c r="N82" s="19">
        <v>22131</v>
      </c>
      <c r="O82" s="19">
        <v>1</v>
      </c>
      <c r="P82" s="19">
        <v>0</v>
      </c>
      <c r="Q82" s="426">
        <v>23.740454565993002</v>
      </c>
      <c r="R82" s="426">
        <v>80.136460168992997</v>
      </c>
      <c r="S82" s="118">
        <v>6.1475</v>
      </c>
      <c r="T82" t="s">
        <v>52</v>
      </c>
      <c r="U82" t="s">
        <v>188</v>
      </c>
    </row>
    <row r="83" spans="1:21" x14ac:dyDescent="0.25">
      <c r="A83" t="s">
        <v>188</v>
      </c>
      <c r="B83" s="19" t="s">
        <v>7589</v>
      </c>
      <c r="C83" s="36">
        <v>45629</v>
      </c>
      <c r="D83" s="19">
        <v>377300</v>
      </c>
      <c r="E83" s="19">
        <v>14</v>
      </c>
      <c r="F83" s="19">
        <v>0</v>
      </c>
      <c r="G83" s="19">
        <v>6107</v>
      </c>
      <c r="H83" s="19">
        <v>436</v>
      </c>
      <c r="I83" s="19">
        <v>2</v>
      </c>
      <c r="J83" s="19">
        <v>6142</v>
      </c>
      <c r="K83" s="19">
        <v>0</v>
      </c>
      <c r="L83" s="19">
        <v>7393</v>
      </c>
      <c r="M83" s="19">
        <v>11890</v>
      </c>
      <c r="N83" s="19">
        <v>25390</v>
      </c>
      <c r="O83" s="19">
        <v>3</v>
      </c>
      <c r="P83" s="19">
        <v>0</v>
      </c>
      <c r="Q83" s="426">
        <v>24.060653800708</v>
      </c>
      <c r="R83" s="426">
        <v>70.890114218196004</v>
      </c>
      <c r="S83" s="118">
        <v>7.052777777777778</v>
      </c>
      <c r="T83" t="s">
        <v>52</v>
      </c>
      <c r="U83" t="s">
        <v>188</v>
      </c>
    </row>
    <row r="84" spans="1:21" x14ac:dyDescent="0.25">
      <c r="A84" t="s">
        <v>188</v>
      </c>
      <c r="B84" s="19" t="s">
        <v>7589</v>
      </c>
      <c r="C84" s="36">
        <v>45630</v>
      </c>
      <c r="D84" s="19">
        <v>377300</v>
      </c>
      <c r="E84" s="19">
        <v>14</v>
      </c>
      <c r="F84" s="19">
        <v>0</v>
      </c>
      <c r="G84" s="19">
        <v>5368</v>
      </c>
      <c r="H84" s="19">
        <v>383</v>
      </c>
      <c r="I84" s="19">
        <v>4</v>
      </c>
      <c r="J84" s="19">
        <v>5434</v>
      </c>
      <c r="K84" s="19">
        <v>0</v>
      </c>
      <c r="L84" s="19">
        <v>7672</v>
      </c>
      <c r="M84" s="19">
        <v>18929</v>
      </c>
      <c r="N84" s="19">
        <v>31970</v>
      </c>
      <c r="O84" s="19">
        <v>1</v>
      </c>
      <c r="P84" s="19">
        <v>0</v>
      </c>
      <c r="Q84" s="426">
        <v>16.803253049734</v>
      </c>
      <c r="R84" s="426">
        <v>76.011886143259005</v>
      </c>
      <c r="S84" s="118">
        <v>8.8805555555555564</v>
      </c>
      <c r="T84" t="s">
        <v>52</v>
      </c>
      <c r="U84" t="s">
        <v>188</v>
      </c>
    </row>
    <row r="85" spans="1:21" x14ac:dyDescent="0.25">
      <c r="A85" t="s">
        <v>188</v>
      </c>
      <c r="B85" s="19" t="s">
        <v>7589</v>
      </c>
      <c r="C85" s="36">
        <v>45631</v>
      </c>
      <c r="D85" s="19">
        <v>377300</v>
      </c>
      <c r="E85" s="19">
        <v>7</v>
      </c>
      <c r="F85" s="19">
        <v>0</v>
      </c>
      <c r="G85" s="19">
        <v>2863</v>
      </c>
      <c r="H85" s="19">
        <v>409</v>
      </c>
      <c r="I85" s="19">
        <v>0</v>
      </c>
      <c r="J85" s="19">
        <v>2910</v>
      </c>
      <c r="K85" s="19">
        <v>0</v>
      </c>
      <c r="L85" s="19">
        <v>12709</v>
      </c>
      <c r="M85" s="19">
        <v>16096</v>
      </c>
      <c r="N85" s="19">
        <v>31669</v>
      </c>
      <c r="O85" s="19">
        <v>1</v>
      </c>
      <c r="P85" s="19">
        <v>0</v>
      </c>
      <c r="Q85" s="426">
        <v>9.0403864978369999</v>
      </c>
      <c r="R85" s="426">
        <v>59.866115128357997</v>
      </c>
      <c r="S85" s="118">
        <v>8.7969444444444438</v>
      </c>
      <c r="T85" t="s">
        <v>52</v>
      </c>
      <c r="U85" t="s">
        <v>188</v>
      </c>
    </row>
    <row r="86" spans="1:21" x14ac:dyDescent="0.25">
      <c r="A86" t="s">
        <v>188</v>
      </c>
      <c r="B86" s="19" t="s">
        <v>7589</v>
      </c>
      <c r="C86" s="36">
        <v>45632</v>
      </c>
      <c r="D86" s="19">
        <v>377300</v>
      </c>
      <c r="E86" s="19">
        <v>11</v>
      </c>
      <c r="F86" s="19">
        <v>0</v>
      </c>
      <c r="G86" s="19">
        <v>5104</v>
      </c>
      <c r="H86" s="19">
        <v>464</v>
      </c>
      <c r="I86" s="19">
        <v>300</v>
      </c>
      <c r="J86" s="19">
        <v>4921</v>
      </c>
      <c r="K86" s="19">
        <v>0</v>
      </c>
      <c r="L86" s="19">
        <v>6505</v>
      </c>
      <c r="M86" s="19">
        <v>17879</v>
      </c>
      <c r="N86" s="19">
        <v>29490</v>
      </c>
      <c r="O86" s="19">
        <v>5</v>
      </c>
      <c r="P86" s="19">
        <v>0</v>
      </c>
      <c r="Q86" s="426">
        <v>18.324855883350001</v>
      </c>
      <c r="R86" s="426">
        <v>78.952187182095003</v>
      </c>
      <c r="S86" s="118">
        <v>8.1916666666666664</v>
      </c>
      <c r="T86" t="s">
        <v>52</v>
      </c>
      <c r="U86" t="s">
        <v>188</v>
      </c>
    </row>
    <row r="87" spans="1:21" x14ac:dyDescent="0.25">
      <c r="A87" t="s">
        <v>307</v>
      </c>
      <c r="B87" s="19" t="s">
        <v>7606</v>
      </c>
      <c r="C87" s="36">
        <v>45628</v>
      </c>
      <c r="D87" s="19">
        <v>2441596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7820</v>
      </c>
      <c r="M87" s="19">
        <v>16899</v>
      </c>
      <c r="N87" s="19">
        <v>24719</v>
      </c>
      <c r="O87" s="19">
        <v>0</v>
      </c>
      <c r="P87" s="19">
        <v>0</v>
      </c>
      <c r="Q87" s="426">
        <v>0</v>
      </c>
      <c r="R87" s="426">
        <v>68.364416036246993</v>
      </c>
      <c r="S87" s="118">
        <v>6.8663888888888893</v>
      </c>
      <c r="T87" t="s">
        <v>52</v>
      </c>
      <c r="U87" t="s">
        <v>307</v>
      </c>
    </row>
    <row r="88" spans="1:21" x14ac:dyDescent="0.25">
      <c r="A88" t="s">
        <v>307</v>
      </c>
      <c r="B88" s="19" t="s">
        <v>7606</v>
      </c>
      <c r="C88" s="36">
        <v>45629</v>
      </c>
      <c r="D88" s="19">
        <v>2441596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18261</v>
      </c>
      <c r="M88" s="19">
        <v>5443</v>
      </c>
      <c r="N88" s="19">
        <v>23704</v>
      </c>
      <c r="O88" s="19">
        <v>0</v>
      </c>
      <c r="P88" s="19">
        <v>0</v>
      </c>
      <c r="Q88" s="426">
        <v>0</v>
      </c>
      <c r="R88" s="426">
        <v>22.962369220384002</v>
      </c>
      <c r="S88" s="118">
        <v>6.5844444444444443</v>
      </c>
      <c r="T88" t="s">
        <v>52</v>
      </c>
      <c r="U88" t="s">
        <v>307</v>
      </c>
    </row>
    <row r="89" spans="1:21" x14ac:dyDescent="0.25">
      <c r="A89" t="s">
        <v>307</v>
      </c>
      <c r="B89" s="19" t="s">
        <v>7606</v>
      </c>
      <c r="C89" s="36">
        <v>45630</v>
      </c>
      <c r="D89" s="19">
        <v>2441596</v>
      </c>
      <c r="E89" s="19">
        <v>1</v>
      </c>
      <c r="F89" s="19">
        <v>0</v>
      </c>
      <c r="G89" s="19">
        <v>469</v>
      </c>
      <c r="H89" s="19">
        <v>469</v>
      </c>
      <c r="I89" s="19">
        <v>0</v>
      </c>
      <c r="J89" s="19">
        <v>477</v>
      </c>
      <c r="K89" s="19">
        <v>0</v>
      </c>
      <c r="L89" s="19">
        <v>9935</v>
      </c>
      <c r="M89" s="19">
        <v>11510</v>
      </c>
      <c r="N89" s="19">
        <v>21915</v>
      </c>
      <c r="O89" s="19">
        <v>0</v>
      </c>
      <c r="P89" s="19">
        <v>0</v>
      </c>
      <c r="Q89" s="426">
        <v>2.140086698608</v>
      </c>
      <c r="R89" s="426">
        <v>54.661190965091997</v>
      </c>
      <c r="S89" s="118">
        <v>6.0875000000000004</v>
      </c>
      <c r="T89" t="s">
        <v>52</v>
      </c>
      <c r="U89" t="s">
        <v>307</v>
      </c>
    </row>
    <row r="90" spans="1:21" x14ac:dyDescent="0.25">
      <c r="A90" t="s">
        <v>307</v>
      </c>
      <c r="B90" s="19" t="s">
        <v>7606</v>
      </c>
      <c r="C90" s="36">
        <v>45631</v>
      </c>
      <c r="D90" s="19">
        <v>2441596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5789</v>
      </c>
      <c r="M90" s="19">
        <v>2425</v>
      </c>
      <c r="N90" s="19">
        <v>8215</v>
      </c>
      <c r="O90" s="19">
        <v>0</v>
      </c>
      <c r="P90" s="19">
        <v>0</v>
      </c>
      <c r="Q90" s="426">
        <v>0</v>
      </c>
      <c r="R90" s="426">
        <v>29.519172245890999</v>
      </c>
      <c r="S90" s="118">
        <v>2.2819444444444446</v>
      </c>
      <c r="T90" t="s">
        <v>52</v>
      </c>
      <c r="U90" t="s">
        <v>307</v>
      </c>
    </row>
    <row r="91" spans="1:21" x14ac:dyDescent="0.25">
      <c r="A91" t="s">
        <v>307</v>
      </c>
      <c r="B91" s="19" t="s">
        <v>7606</v>
      </c>
      <c r="C91" s="36">
        <v>45632</v>
      </c>
      <c r="D91" s="19">
        <v>2441596</v>
      </c>
      <c r="E91" s="19">
        <v>0</v>
      </c>
      <c r="F91" s="19">
        <v>0</v>
      </c>
      <c r="G91" s="19">
        <v>0</v>
      </c>
      <c r="H91" s="19">
        <v>0</v>
      </c>
      <c r="I91" s="19">
        <v>0</v>
      </c>
      <c r="J91" s="19">
        <v>0</v>
      </c>
      <c r="K91" s="19">
        <v>0</v>
      </c>
      <c r="L91" s="19">
        <v>2241</v>
      </c>
      <c r="M91" s="19">
        <v>3252</v>
      </c>
      <c r="N91" s="19">
        <v>5494</v>
      </c>
      <c r="O91" s="19">
        <v>0</v>
      </c>
      <c r="P91" s="19">
        <v>0</v>
      </c>
      <c r="Q91" s="426">
        <v>0</v>
      </c>
      <c r="R91" s="426">
        <v>59.191845649798999</v>
      </c>
      <c r="S91" s="118">
        <v>1.5261111111111112</v>
      </c>
      <c r="T91" t="s">
        <v>52</v>
      </c>
      <c r="U91" t="s">
        <v>307</v>
      </c>
    </row>
    <row r="92" spans="1:21" x14ac:dyDescent="0.25">
      <c r="A92" t="s">
        <v>75</v>
      </c>
      <c r="B92" s="19" t="s">
        <v>76</v>
      </c>
      <c r="C92" s="36">
        <v>45628</v>
      </c>
      <c r="D92" s="19">
        <v>377300</v>
      </c>
      <c r="E92" s="19">
        <v>5</v>
      </c>
      <c r="F92" s="19">
        <v>0</v>
      </c>
      <c r="G92" s="19">
        <v>6983</v>
      </c>
      <c r="H92" s="19">
        <v>1397</v>
      </c>
      <c r="I92" s="19">
        <v>0</v>
      </c>
      <c r="J92" s="19">
        <v>7023</v>
      </c>
      <c r="K92" s="19">
        <v>0</v>
      </c>
      <c r="L92" s="19">
        <v>9555</v>
      </c>
      <c r="M92" s="19">
        <v>13443</v>
      </c>
      <c r="N92" s="19">
        <v>29983</v>
      </c>
      <c r="O92" s="19">
        <v>5</v>
      </c>
      <c r="P92" s="19">
        <v>0</v>
      </c>
      <c r="Q92" s="426">
        <v>23.289864256411001</v>
      </c>
      <c r="R92" s="426">
        <v>68.125270986892005</v>
      </c>
      <c r="S92" s="118">
        <v>8.3286111111111119</v>
      </c>
      <c r="T92" t="s">
        <v>52</v>
      </c>
      <c r="U92" t="s">
        <v>75</v>
      </c>
    </row>
    <row r="93" spans="1:21" x14ac:dyDescent="0.25">
      <c r="A93" t="s">
        <v>75</v>
      </c>
      <c r="B93" s="19" t="s">
        <v>76</v>
      </c>
      <c r="C93" s="36">
        <v>45629</v>
      </c>
      <c r="D93" s="19">
        <v>377300</v>
      </c>
      <c r="E93" s="19">
        <v>7</v>
      </c>
      <c r="F93" s="19">
        <v>0</v>
      </c>
      <c r="G93" s="19">
        <v>13085</v>
      </c>
      <c r="H93" s="19">
        <v>1869</v>
      </c>
      <c r="I93" s="19">
        <v>0</v>
      </c>
      <c r="J93" s="19">
        <v>13135</v>
      </c>
      <c r="K93" s="19">
        <v>0</v>
      </c>
      <c r="L93" s="19">
        <v>9945</v>
      </c>
      <c r="M93" s="19">
        <v>7847</v>
      </c>
      <c r="N93" s="19">
        <v>30877</v>
      </c>
      <c r="O93" s="19">
        <v>2</v>
      </c>
      <c r="P93" s="19">
        <v>0</v>
      </c>
      <c r="Q93" s="426">
        <v>42.377821679566999</v>
      </c>
      <c r="R93" s="426">
        <v>67.791560060885999</v>
      </c>
      <c r="S93" s="118">
        <v>8.5769444444444449</v>
      </c>
      <c r="T93" t="s">
        <v>52</v>
      </c>
      <c r="U93" t="s">
        <v>75</v>
      </c>
    </row>
    <row r="94" spans="1:21" x14ac:dyDescent="0.25">
      <c r="A94" t="s">
        <v>75</v>
      </c>
      <c r="B94" s="19" t="s">
        <v>76</v>
      </c>
      <c r="C94" s="36">
        <v>45630</v>
      </c>
      <c r="D94" s="19">
        <v>377300</v>
      </c>
      <c r="E94" s="19">
        <v>0</v>
      </c>
      <c r="F94" s="19">
        <v>0</v>
      </c>
      <c r="G94" s="19">
        <v>0</v>
      </c>
      <c r="H94" s="19">
        <v>0</v>
      </c>
      <c r="I94" s="19">
        <v>0</v>
      </c>
      <c r="J94" s="19">
        <v>0</v>
      </c>
      <c r="K94" s="19">
        <v>0</v>
      </c>
      <c r="L94" s="19">
        <v>5265</v>
      </c>
      <c r="M94" s="19">
        <v>9069</v>
      </c>
      <c r="N94" s="19">
        <v>14334</v>
      </c>
      <c r="O94" s="19">
        <v>3</v>
      </c>
      <c r="P94" s="19">
        <v>0</v>
      </c>
      <c r="Q94" s="426">
        <v>0</v>
      </c>
      <c r="R94" s="426">
        <v>63.269150272079997</v>
      </c>
      <c r="S94" s="118">
        <v>3.9816666666666665</v>
      </c>
      <c r="T94" t="s">
        <v>52</v>
      </c>
      <c r="U94" t="s">
        <v>75</v>
      </c>
    </row>
    <row r="95" spans="1:21" x14ac:dyDescent="0.25">
      <c r="A95" t="s">
        <v>75</v>
      </c>
      <c r="B95" s="19" t="s">
        <v>76</v>
      </c>
      <c r="C95" s="36">
        <v>45632</v>
      </c>
      <c r="D95" s="19">
        <v>377300</v>
      </c>
      <c r="E95" s="19">
        <v>1</v>
      </c>
      <c r="F95" s="19">
        <v>0</v>
      </c>
      <c r="G95" s="19">
        <v>586</v>
      </c>
      <c r="H95" s="19">
        <v>586</v>
      </c>
      <c r="I95" s="19">
        <v>0</v>
      </c>
      <c r="J95" s="19">
        <v>593</v>
      </c>
      <c r="K95" s="19">
        <v>0</v>
      </c>
      <c r="L95" s="19">
        <v>6553</v>
      </c>
      <c r="M95" s="19">
        <v>5084</v>
      </c>
      <c r="N95" s="19">
        <v>12224</v>
      </c>
      <c r="O95" s="19">
        <v>2</v>
      </c>
      <c r="P95" s="19">
        <v>0</v>
      </c>
      <c r="Q95" s="426">
        <v>4.7938481675390001</v>
      </c>
      <c r="R95" s="426">
        <v>46.384162303663999</v>
      </c>
      <c r="S95" s="118">
        <v>3.3955555555555557</v>
      </c>
      <c r="T95" t="s">
        <v>52</v>
      </c>
      <c r="U95" t="s">
        <v>75</v>
      </c>
    </row>
    <row r="96" spans="1:21" x14ac:dyDescent="0.25">
      <c r="A96" t="s">
        <v>67</v>
      </c>
      <c r="B96" s="19" t="s">
        <v>7582</v>
      </c>
      <c r="C96" s="36">
        <v>45629</v>
      </c>
      <c r="D96" s="19">
        <v>377301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29063</v>
      </c>
      <c r="M96" s="19">
        <v>0</v>
      </c>
      <c r="N96" s="19">
        <v>29063</v>
      </c>
      <c r="O96" s="19">
        <v>0</v>
      </c>
      <c r="P96" s="19">
        <v>0</v>
      </c>
      <c r="Q96" s="426">
        <v>0</v>
      </c>
      <c r="R96" s="426">
        <v>0</v>
      </c>
      <c r="S96" s="118">
        <v>8.0730555555555554</v>
      </c>
      <c r="T96" t="s">
        <v>52</v>
      </c>
      <c r="U96" t="s">
        <v>67</v>
      </c>
    </row>
    <row r="97" spans="1:21" x14ac:dyDescent="0.25">
      <c r="A97" t="s">
        <v>67</v>
      </c>
      <c r="B97" s="19" t="s">
        <v>7582</v>
      </c>
      <c r="C97" s="36">
        <v>45631</v>
      </c>
      <c r="D97" s="19">
        <v>377301</v>
      </c>
      <c r="E97" s="19">
        <v>0</v>
      </c>
      <c r="F97" s="19">
        <v>0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7398</v>
      </c>
      <c r="M97" s="19">
        <v>0</v>
      </c>
      <c r="N97" s="19">
        <v>7398</v>
      </c>
      <c r="O97" s="19">
        <v>0</v>
      </c>
      <c r="P97" s="19">
        <v>0</v>
      </c>
      <c r="Q97" s="426">
        <v>0</v>
      </c>
      <c r="R97" s="426">
        <v>0</v>
      </c>
      <c r="S97" s="118">
        <v>2.0550000000000002</v>
      </c>
      <c r="T97" t="s">
        <v>52</v>
      </c>
      <c r="U97" t="s">
        <v>67</v>
      </c>
    </row>
    <row r="98" spans="1:21" x14ac:dyDescent="0.25">
      <c r="A98" t="s">
        <v>67</v>
      </c>
      <c r="B98" s="19" t="s">
        <v>7582</v>
      </c>
      <c r="C98" s="36">
        <v>45632</v>
      </c>
      <c r="D98" s="19">
        <v>377301</v>
      </c>
      <c r="E98" s="19">
        <v>0</v>
      </c>
      <c r="F98" s="19">
        <v>0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23037</v>
      </c>
      <c r="M98" s="19">
        <v>0</v>
      </c>
      <c r="N98" s="19">
        <v>23037</v>
      </c>
      <c r="O98" s="19">
        <v>0</v>
      </c>
      <c r="P98" s="19">
        <v>0</v>
      </c>
      <c r="Q98" s="426">
        <v>0</v>
      </c>
      <c r="R98" s="426">
        <v>0</v>
      </c>
      <c r="S98" s="118">
        <v>6.3991666666666669</v>
      </c>
      <c r="T98" t="s">
        <v>52</v>
      </c>
      <c r="U98" t="s">
        <v>67</v>
      </c>
    </row>
    <row r="99" spans="1:21" x14ac:dyDescent="0.25">
      <c r="A99" t="s">
        <v>2249</v>
      </c>
      <c r="B99" s="19" t="s">
        <v>7613</v>
      </c>
      <c r="C99" s="36">
        <v>45628</v>
      </c>
      <c r="D99" s="19">
        <v>377300</v>
      </c>
      <c r="E99" s="19">
        <v>14</v>
      </c>
      <c r="F99" s="19">
        <v>0</v>
      </c>
      <c r="G99" s="19">
        <v>8368</v>
      </c>
      <c r="H99" s="19">
        <v>598</v>
      </c>
      <c r="I99" s="19">
        <v>0</v>
      </c>
      <c r="J99" s="19">
        <v>8405</v>
      </c>
      <c r="K99" s="19">
        <v>0</v>
      </c>
      <c r="L99" s="19">
        <v>6716</v>
      </c>
      <c r="M99" s="19">
        <v>12659</v>
      </c>
      <c r="N99" s="19">
        <v>27745</v>
      </c>
      <c r="O99" s="19">
        <v>0</v>
      </c>
      <c r="P99" s="19">
        <v>0</v>
      </c>
      <c r="Q99" s="426">
        <v>30.160389259325999</v>
      </c>
      <c r="R99" s="426">
        <v>75.786628221301001</v>
      </c>
      <c r="S99" s="118">
        <v>7.7069444444444448</v>
      </c>
      <c r="T99" t="s">
        <v>52</v>
      </c>
      <c r="U99" t="s">
        <v>2249</v>
      </c>
    </row>
    <row r="100" spans="1:21" x14ac:dyDescent="0.25">
      <c r="A100" t="s">
        <v>2249</v>
      </c>
      <c r="B100" s="19" t="s">
        <v>7613</v>
      </c>
      <c r="C100" s="36">
        <v>45629</v>
      </c>
      <c r="D100" s="19">
        <v>377300</v>
      </c>
      <c r="E100" s="19">
        <v>14</v>
      </c>
      <c r="F100" s="19">
        <v>0</v>
      </c>
      <c r="G100" s="19">
        <v>10331</v>
      </c>
      <c r="H100" s="19">
        <v>738</v>
      </c>
      <c r="I100" s="19">
        <v>1</v>
      </c>
      <c r="J100" s="19">
        <v>10354</v>
      </c>
      <c r="K100" s="19">
        <v>0</v>
      </c>
      <c r="L100" s="19">
        <v>11415</v>
      </c>
      <c r="M100" s="19">
        <v>9036</v>
      </c>
      <c r="N100" s="19">
        <v>30783</v>
      </c>
      <c r="O100" s="19">
        <v>0</v>
      </c>
      <c r="P100" s="19">
        <v>0</v>
      </c>
      <c r="Q100" s="426">
        <v>33.563980118895998</v>
      </c>
      <c r="R100" s="426">
        <v>62.917844264690999</v>
      </c>
      <c r="S100" s="118">
        <v>8.5508333333333333</v>
      </c>
      <c r="T100" t="s">
        <v>52</v>
      </c>
      <c r="U100" t="s">
        <v>2249</v>
      </c>
    </row>
    <row r="101" spans="1:21" x14ac:dyDescent="0.25">
      <c r="A101" t="s">
        <v>2249</v>
      </c>
      <c r="B101" s="19" t="s">
        <v>7613</v>
      </c>
      <c r="C101" s="36">
        <v>45630</v>
      </c>
      <c r="D101" s="19">
        <v>377300</v>
      </c>
      <c r="E101" s="19">
        <v>17</v>
      </c>
      <c r="F101" s="19">
        <v>0</v>
      </c>
      <c r="G101" s="19">
        <v>6997</v>
      </c>
      <c r="H101" s="19">
        <v>412</v>
      </c>
      <c r="I101" s="19">
        <v>0</v>
      </c>
      <c r="J101" s="19">
        <v>7065</v>
      </c>
      <c r="K101" s="19">
        <v>0</v>
      </c>
      <c r="L101" s="19">
        <v>7556</v>
      </c>
      <c r="M101" s="19">
        <v>16422</v>
      </c>
      <c r="N101" s="19">
        <v>30976</v>
      </c>
      <c r="O101" s="19">
        <v>1</v>
      </c>
      <c r="P101" s="19">
        <v>0</v>
      </c>
      <c r="Q101" s="426">
        <v>22.588455578512001</v>
      </c>
      <c r="R101" s="426">
        <v>75.603693181818002</v>
      </c>
      <c r="S101" s="118">
        <v>8.6044444444444448</v>
      </c>
      <c r="T101" t="s">
        <v>52</v>
      </c>
      <c r="U101" t="s">
        <v>2249</v>
      </c>
    </row>
    <row r="102" spans="1:21" x14ac:dyDescent="0.25">
      <c r="A102" t="s">
        <v>2249</v>
      </c>
      <c r="B102" s="19" t="s">
        <v>7613</v>
      </c>
      <c r="C102" s="36">
        <v>45631</v>
      </c>
      <c r="D102" s="19">
        <v>377300</v>
      </c>
      <c r="E102" s="19">
        <v>8</v>
      </c>
      <c r="F102" s="19">
        <v>0</v>
      </c>
      <c r="G102" s="19">
        <v>3207</v>
      </c>
      <c r="H102" s="19">
        <v>401</v>
      </c>
      <c r="I102" s="19">
        <v>1</v>
      </c>
      <c r="J102" s="19">
        <v>3219</v>
      </c>
      <c r="K102" s="19">
        <v>0</v>
      </c>
      <c r="L102" s="19">
        <v>10935</v>
      </c>
      <c r="M102" s="19">
        <v>8833</v>
      </c>
      <c r="N102" s="19">
        <v>22975</v>
      </c>
      <c r="O102" s="19">
        <v>0</v>
      </c>
      <c r="P102" s="19">
        <v>0</v>
      </c>
      <c r="Q102" s="426">
        <v>13.963003264417001</v>
      </c>
      <c r="R102" s="426">
        <v>52.409140369966998</v>
      </c>
      <c r="S102" s="118">
        <v>6.3819444444444446</v>
      </c>
      <c r="T102" t="s">
        <v>52</v>
      </c>
      <c r="U102" t="s">
        <v>2249</v>
      </c>
    </row>
    <row r="103" spans="1:21" x14ac:dyDescent="0.25">
      <c r="A103" t="s">
        <v>2249</v>
      </c>
      <c r="B103" s="19" t="s">
        <v>7613</v>
      </c>
      <c r="C103" s="36">
        <v>45632</v>
      </c>
      <c r="D103" s="19">
        <v>377300</v>
      </c>
      <c r="E103" s="19">
        <v>13</v>
      </c>
      <c r="F103" s="19">
        <v>0</v>
      </c>
      <c r="G103" s="19">
        <v>6432</v>
      </c>
      <c r="H103" s="19">
        <v>495</v>
      </c>
      <c r="I103" s="19">
        <v>1</v>
      </c>
      <c r="J103" s="19">
        <v>6444</v>
      </c>
      <c r="K103" s="19">
        <v>0</v>
      </c>
      <c r="L103" s="19">
        <v>5144</v>
      </c>
      <c r="M103" s="19">
        <v>17069</v>
      </c>
      <c r="N103" s="19">
        <v>28646</v>
      </c>
      <c r="O103" s="19">
        <v>0</v>
      </c>
      <c r="P103" s="19">
        <v>0</v>
      </c>
      <c r="Q103" s="426">
        <v>22.456887523563001</v>
      </c>
      <c r="R103" s="426">
        <v>82.042868114220994</v>
      </c>
      <c r="S103" s="118">
        <v>7.9572222222222226</v>
      </c>
      <c r="T103" t="s">
        <v>52</v>
      </c>
      <c r="U103" t="s">
        <v>2249</v>
      </c>
    </row>
    <row r="104" spans="1:21" x14ac:dyDescent="0.25">
      <c r="A104" t="s">
        <v>293</v>
      </c>
      <c r="B104" s="19" t="s">
        <v>7604</v>
      </c>
      <c r="C104" s="36">
        <v>45628</v>
      </c>
      <c r="D104" s="19">
        <v>2441596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7700</v>
      </c>
      <c r="M104" s="19">
        <v>20177</v>
      </c>
      <c r="N104" s="19">
        <v>27878</v>
      </c>
      <c r="O104" s="19">
        <v>0</v>
      </c>
      <c r="P104" s="19">
        <v>0</v>
      </c>
      <c r="Q104" s="426">
        <v>0</v>
      </c>
      <c r="R104" s="426">
        <v>72.376067149722999</v>
      </c>
      <c r="S104" s="118">
        <v>7.7438888888888888</v>
      </c>
      <c r="T104" t="s">
        <v>52</v>
      </c>
      <c r="U104" t="s">
        <v>293</v>
      </c>
    </row>
    <row r="105" spans="1:21" x14ac:dyDescent="0.25">
      <c r="A105" t="s">
        <v>293</v>
      </c>
      <c r="B105" s="19" t="s">
        <v>7604</v>
      </c>
      <c r="C105" s="36">
        <v>45629</v>
      </c>
      <c r="D105" s="19">
        <v>2441596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10565</v>
      </c>
      <c r="M105" s="19">
        <v>14674</v>
      </c>
      <c r="N105" s="19">
        <v>25239</v>
      </c>
      <c r="O105" s="19">
        <v>0</v>
      </c>
      <c r="P105" s="19">
        <v>0</v>
      </c>
      <c r="Q105" s="426">
        <v>0</v>
      </c>
      <c r="R105" s="426">
        <v>58.140179880342998</v>
      </c>
      <c r="S105" s="118">
        <v>7.0108333333333333</v>
      </c>
      <c r="T105" t="s">
        <v>52</v>
      </c>
      <c r="U105" t="s">
        <v>293</v>
      </c>
    </row>
    <row r="106" spans="1:21" x14ac:dyDescent="0.25">
      <c r="A106" t="s">
        <v>293</v>
      </c>
      <c r="B106" s="19" t="s">
        <v>7604</v>
      </c>
      <c r="C106" s="36">
        <v>45631</v>
      </c>
      <c r="D106" s="19">
        <v>2441596</v>
      </c>
      <c r="E106" s="19">
        <v>0</v>
      </c>
      <c r="F106" s="19">
        <v>0</v>
      </c>
      <c r="G106" s="19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3268</v>
      </c>
      <c r="M106" s="19">
        <v>1227</v>
      </c>
      <c r="N106" s="19">
        <v>4496</v>
      </c>
      <c r="O106" s="19">
        <v>0</v>
      </c>
      <c r="P106" s="19">
        <v>0</v>
      </c>
      <c r="Q106" s="426">
        <v>0</v>
      </c>
      <c r="R106" s="426">
        <v>27.290925266902999</v>
      </c>
      <c r="S106" s="118">
        <v>1.2488888888888889</v>
      </c>
      <c r="T106" t="s">
        <v>52</v>
      </c>
      <c r="U106" t="s">
        <v>293</v>
      </c>
    </row>
    <row r="107" spans="1:21" x14ac:dyDescent="0.25">
      <c r="A107" t="s">
        <v>293</v>
      </c>
      <c r="B107" s="19" t="s">
        <v>7604</v>
      </c>
      <c r="C107" s="36">
        <v>45632</v>
      </c>
      <c r="D107" s="19">
        <v>2441596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10252</v>
      </c>
      <c r="M107" s="19">
        <v>18109</v>
      </c>
      <c r="N107" s="19">
        <v>28362</v>
      </c>
      <c r="O107" s="19">
        <v>0</v>
      </c>
      <c r="P107" s="19">
        <v>0</v>
      </c>
      <c r="Q107" s="426">
        <v>0</v>
      </c>
      <c r="R107" s="426">
        <v>63.849516959311003</v>
      </c>
      <c r="S107" s="118">
        <v>7.878333333333333</v>
      </c>
      <c r="T107" t="s">
        <v>52</v>
      </c>
      <c r="U107" t="s">
        <v>293</v>
      </c>
    </row>
    <row r="108" spans="1:21" x14ac:dyDescent="0.25">
      <c r="A108" t="s">
        <v>71</v>
      </c>
      <c r="B108" s="19" t="s">
        <v>72</v>
      </c>
      <c r="C108" s="36">
        <v>45629</v>
      </c>
      <c r="D108" s="19">
        <v>377301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12</v>
      </c>
      <c r="M108" s="19">
        <v>1592</v>
      </c>
      <c r="N108" s="19">
        <v>1605</v>
      </c>
      <c r="O108" s="19">
        <v>0</v>
      </c>
      <c r="P108" s="19">
        <v>0</v>
      </c>
      <c r="Q108" s="426">
        <v>0</v>
      </c>
      <c r="R108" s="426">
        <v>99.190031152646995</v>
      </c>
      <c r="S108" s="118">
        <v>0.44583333333333336</v>
      </c>
      <c r="T108" t="s">
        <v>52</v>
      </c>
      <c r="U108" t="s">
        <v>71</v>
      </c>
    </row>
    <row r="109" spans="1:21" x14ac:dyDescent="0.25">
      <c r="A109" t="s">
        <v>294</v>
      </c>
      <c r="B109" s="19" t="s">
        <v>7598</v>
      </c>
      <c r="C109" s="36">
        <v>45628</v>
      </c>
      <c r="D109" s="19">
        <v>2441596</v>
      </c>
      <c r="E109" s="19">
        <v>1</v>
      </c>
      <c r="F109" s="19">
        <v>0</v>
      </c>
      <c r="G109" s="19">
        <v>563</v>
      </c>
      <c r="H109" s="19">
        <v>563</v>
      </c>
      <c r="I109" s="19">
        <v>0</v>
      </c>
      <c r="J109" s="19">
        <v>563</v>
      </c>
      <c r="K109" s="19">
        <v>0</v>
      </c>
      <c r="L109" s="19">
        <v>11424</v>
      </c>
      <c r="M109" s="19">
        <v>13910</v>
      </c>
      <c r="N109" s="19">
        <v>25899</v>
      </c>
      <c r="O109" s="19">
        <v>0</v>
      </c>
      <c r="P109" s="19">
        <v>0</v>
      </c>
      <c r="Q109" s="426">
        <v>2.1738291053699998</v>
      </c>
      <c r="R109" s="426">
        <v>55.882466504497998</v>
      </c>
      <c r="S109" s="118">
        <v>7.1941666666666668</v>
      </c>
      <c r="T109" t="s">
        <v>52</v>
      </c>
      <c r="U109" t="s">
        <v>294</v>
      </c>
    </row>
    <row r="110" spans="1:21" x14ac:dyDescent="0.25">
      <c r="A110" t="s">
        <v>294</v>
      </c>
      <c r="B110" s="19" t="s">
        <v>7598</v>
      </c>
      <c r="C110" s="36">
        <v>45629</v>
      </c>
      <c r="D110" s="19">
        <v>2441596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10063</v>
      </c>
      <c r="M110" s="19">
        <v>6917</v>
      </c>
      <c r="N110" s="19">
        <v>16980</v>
      </c>
      <c r="O110" s="19">
        <v>0</v>
      </c>
      <c r="P110" s="19">
        <v>0</v>
      </c>
      <c r="Q110" s="426">
        <v>0</v>
      </c>
      <c r="R110" s="426">
        <v>40.736160188456999</v>
      </c>
      <c r="S110" s="118">
        <v>4.7166666666666668</v>
      </c>
      <c r="T110" t="s">
        <v>52</v>
      </c>
      <c r="U110" t="s">
        <v>294</v>
      </c>
    </row>
    <row r="111" spans="1:21" x14ac:dyDescent="0.25">
      <c r="A111" t="s">
        <v>294</v>
      </c>
      <c r="B111" s="19" t="s">
        <v>7598</v>
      </c>
      <c r="C111" s="36">
        <v>45631</v>
      </c>
      <c r="D111" s="19">
        <v>2441596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4531</v>
      </c>
      <c r="M111" s="19">
        <v>4741</v>
      </c>
      <c r="N111" s="19">
        <v>9272</v>
      </c>
      <c r="O111" s="19">
        <v>0</v>
      </c>
      <c r="P111" s="19">
        <v>0</v>
      </c>
      <c r="Q111" s="426">
        <v>0</v>
      </c>
      <c r="R111" s="426">
        <v>51.132441760138001</v>
      </c>
      <c r="S111" s="118">
        <v>2.5755555555555554</v>
      </c>
      <c r="T111" t="s">
        <v>52</v>
      </c>
      <c r="U111" t="s">
        <v>294</v>
      </c>
    </row>
    <row r="112" spans="1:21" x14ac:dyDescent="0.25">
      <c r="A112" t="s">
        <v>139</v>
      </c>
      <c r="B112" s="19" t="s">
        <v>124</v>
      </c>
      <c r="C112" s="36">
        <v>45630</v>
      </c>
      <c r="D112" s="19">
        <v>377301</v>
      </c>
      <c r="E112" s="19">
        <v>3</v>
      </c>
      <c r="F112" s="19">
        <v>0</v>
      </c>
      <c r="G112" s="19">
        <v>425</v>
      </c>
      <c r="H112" s="19">
        <v>142</v>
      </c>
      <c r="I112" s="19">
        <v>0</v>
      </c>
      <c r="J112" s="19">
        <v>425</v>
      </c>
      <c r="K112" s="19">
        <v>0</v>
      </c>
      <c r="L112" s="19">
        <v>4623</v>
      </c>
      <c r="M112" s="19">
        <v>9013</v>
      </c>
      <c r="N112" s="19">
        <v>14062</v>
      </c>
      <c r="O112" s="19">
        <v>1</v>
      </c>
      <c r="P112" s="19">
        <v>0</v>
      </c>
      <c r="Q112" s="426">
        <v>3.022329682833</v>
      </c>
      <c r="R112" s="426">
        <v>67.117053050774999</v>
      </c>
      <c r="S112" s="118">
        <v>3.9061111111111111</v>
      </c>
      <c r="T112" t="s">
        <v>52</v>
      </c>
      <c r="U112" t="s">
        <v>139</v>
      </c>
    </row>
    <row r="113" spans="1:21" x14ac:dyDescent="0.25">
      <c r="A113" t="s">
        <v>139</v>
      </c>
      <c r="B113" s="19" t="s">
        <v>124</v>
      </c>
      <c r="C113" s="36">
        <v>45632</v>
      </c>
      <c r="D113" s="19">
        <v>377301</v>
      </c>
      <c r="E113" s="19">
        <v>11</v>
      </c>
      <c r="F113" s="19">
        <v>0</v>
      </c>
      <c r="G113" s="19">
        <v>3204</v>
      </c>
      <c r="H113" s="19">
        <v>291</v>
      </c>
      <c r="I113" s="19">
        <v>0</v>
      </c>
      <c r="J113" s="19">
        <v>3220</v>
      </c>
      <c r="K113" s="19">
        <v>0</v>
      </c>
      <c r="L113" s="19">
        <v>633</v>
      </c>
      <c r="M113" s="19">
        <v>10289</v>
      </c>
      <c r="N113" s="19">
        <v>14127</v>
      </c>
      <c r="O113" s="19">
        <v>0</v>
      </c>
      <c r="P113" s="19">
        <v>0</v>
      </c>
      <c r="Q113" s="426">
        <v>22.679974516882002</v>
      </c>
      <c r="R113" s="426">
        <v>95.512139873999999</v>
      </c>
      <c r="S113" s="118">
        <v>3.9241666666666668</v>
      </c>
      <c r="T113" t="s">
        <v>52</v>
      </c>
      <c r="U113" t="s">
        <v>139</v>
      </c>
    </row>
    <row r="114" spans="1:21" x14ac:dyDescent="0.25">
      <c r="A114" t="s">
        <v>235</v>
      </c>
      <c r="B114" s="19" t="s">
        <v>7591</v>
      </c>
      <c r="C114" s="36">
        <v>45631</v>
      </c>
      <c r="D114" s="19">
        <v>377300</v>
      </c>
      <c r="E114" s="19">
        <v>9</v>
      </c>
      <c r="F114" s="19">
        <v>0</v>
      </c>
      <c r="G114" s="19">
        <v>11845</v>
      </c>
      <c r="H114" s="19">
        <v>1316</v>
      </c>
      <c r="I114" s="19">
        <v>0</v>
      </c>
      <c r="J114" s="19">
        <v>11871</v>
      </c>
      <c r="K114" s="19">
        <v>0</v>
      </c>
      <c r="L114" s="19">
        <v>7880</v>
      </c>
      <c r="M114" s="19">
        <v>12311</v>
      </c>
      <c r="N114" s="19">
        <v>32037</v>
      </c>
      <c r="O114" s="19">
        <v>1</v>
      </c>
      <c r="P114" s="19">
        <v>0</v>
      </c>
      <c r="Q114" s="426">
        <v>36.972875113150003</v>
      </c>
      <c r="R114" s="426">
        <v>75.400318381869994</v>
      </c>
      <c r="S114" s="118">
        <v>8.899166666666666</v>
      </c>
      <c r="T114" t="s">
        <v>52</v>
      </c>
      <c r="U114" t="s">
        <v>235</v>
      </c>
    </row>
    <row r="115" spans="1:21" x14ac:dyDescent="0.25">
      <c r="A115" t="s">
        <v>235</v>
      </c>
      <c r="B115" s="19" t="s">
        <v>7591</v>
      </c>
      <c r="C115" s="36">
        <v>45632</v>
      </c>
      <c r="D115" s="19">
        <v>377300</v>
      </c>
      <c r="E115" s="19">
        <v>12</v>
      </c>
      <c r="F115" s="19">
        <v>0</v>
      </c>
      <c r="G115" s="19">
        <v>11506</v>
      </c>
      <c r="H115" s="19">
        <v>959</v>
      </c>
      <c r="I115" s="19">
        <v>6</v>
      </c>
      <c r="J115" s="19">
        <v>11532</v>
      </c>
      <c r="K115" s="19">
        <v>0</v>
      </c>
      <c r="L115" s="19">
        <v>2809</v>
      </c>
      <c r="M115" s="19">
        <v>13479</v>
      </c>
      <c r="N115" s="19">
        <v>27795</v>
      </c>
      <c r="O115" s="19">
        <v>0</v>
      </c>
      <c r="P115" s="19">
        <v>0</v>
      </c>
      <c r="Q115" s="426">
        <v>41.417521136894997</v>
      </c>
      <c r="R115" s="426">
        <v>89.911854650115998</v>
      </c>
      <c r="S115" s="118">
        <v>7.7208333333333332</v>
      </c>
      <c r="T115" t="s">
        <v>52</v>
      </c>
      <c r="U115" t="s">
        <v>235</v>
      </c>
    </row>
    <row r="116" spans="1:21" x14ac:dyDescent="0.25">
      <c r="A116" t="s">
        <v>57</v>
      </c>
      <c r="B116" s="19" t="s">
        <v>7568</v>
      </c>
      <c r="C116" s="36">
        <v>45629</v>
      </c>
      <c r="D116" s="19">
        <v>377304</v>
      </c>
      <c r="E116" s="19">
        <v>6</v>
      </c>
      <c r="F116" s="19">
        <v>0</v>
      </c>
      <c r="G116" s="19">
        <v>3930</v>
      </c>
      <c r="H116" s="19">
        <v>655</v>
      </c>
      <c r="I116" s="19">
        <v>0</v>
      </c>
      <c r="J116" s="19">
        <v>3938</v>
      </c>
      <c r="K116" s="19">
        <v>0</v>
      </c>
      <c r="L116" s="19">
        <v>4658</v>
      </c>
      <c r="M116" s="19">
        <v>16600</v>
      </c>
      <c r="N116" s="19">
        <v>25189</v>
      </c>
      <c r="O116" s="19">
        <v>0</v>
      </c>
      <c r="P116" s="19">
        <v>0</v>
      </c>
      <c r="Q116" s="426">
        <v>15.602048513239</v>
      </c>
      <c r="R116" s="426">
        <v>81.503831037357003</v>
      </c>
      <c r="S116" s="118">
        <v>6.9969444444444449</v>
      </c>
      <c r="T116" t="s">
        <v>55</v>
      </c>
      <c r="U116" t="s">
        <v>57</v>
      </c>
    </row>
    <row r="117" spans="1:21" x14ac:dyDescent="0.25">
      <c r="A117" t="s">
        <v>57</v>
      </c>
      <c r="B117" s="19" t="s">
        <v>7568</v>
      </c>
      <c r="C117" s="36">
        <v>45630</v>
      </c>
      <c r="D117" s="19">
        <v>377304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20339</v>
      </c>
      <c r="M117" s="19">
        <v>4875</v>
      </c>
      <c r="N117" s="19">
        <v>25215</v>
      </c>
      <c r="O117" s="19">
        <v>0</v>
      </c>
      <c r="P117" s="19">
        <v>0</v>
      </c>
      <c r="Q117" s="426">
        <v>0</v>
      </c>
      <c r="R117" s="426">
        <v>19.333729922665</v>
      </c>
      <c r="S117" s="118">
        <v>7.0041666666666664</v>
      </c>
      <c r="T117" t="s">
        <v>55</v>
      </c>
      <c r="U117" t="s">
        <v>57</v>
      </c>
    </row>
    <row r="118" spans="1:21" x14ac:dyDescent="0.25">
      <c r="A118" t="s">
        <v>57</v>
      </c>
      <c r="B118" s="19" t="s">
        <v>7568</v>
      </c>
      <c r="C118" s="36">
        <v>45631</v>
      </c>
      <c r="D118" s="19">
        <v>377304</v>
      </c>
      <c r="E118" s="19">
        <v>3</v>
      </c>
      <c r="F118" s="19">
        <v>0</v>
      </c>
      <c r="G118" s="19">
        <v>3067</v>
      </c>
      <c r="H118" s="19">
        <v>1022</v>
      </c>
      <c r="I118" s="19">
        <v>0</v>
      </c>
      <c r="J118" s="19">
        <v>3069</v>
      </c>
      <c r="K118" s="19">
        <v>0</v>
      </c>
      <c r="L118" s="19">
        <v>4608</v>
      </c>
      <c r="M118" s="19">
        <v>20031</v>
      </c>
      <c r="N118" s="19">
        <v>27706</v>
      </c>
      <c r="O118" s="19">
        <v>0</v>
      </c>
      <c r="P118" s="19">
        <v>0</v>
      </c>
      <c r="Q118" s="426">
        <v>11.069804374503001</v>
      </c>
      <c r="R118" s="426">
        <v>83.368223489496003</v>
      </c>
      <c r="S118" s="118">
        <v>7.6961111111111107</v>
      </c>
      <c r="T118" t="s">
        <v>55</v>
      </c>
      <c r="U118" t="s">
        <v>57</v>
      </c>
    </row>
    <row r="119" spans="1:21" x14ac:dyDescent="0.25">
      <c r="A119" t="s">
        <v>57</v>
      </c>
      <c r="B119" s="19" t="s">
        <v>7568</v>
      </c>
      <c r="C119" s="36">
        <v>45632</v>
      </c>
      <c r="D119" s="19">
        <v>377304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19414</v>
      </c>
      <c r="M119" s="19">
        <v>8421</v>
      </c>
      <c r="N119" s="19">
        <v>27835</v>
      </c>
      <c r="O119" s="19">
        <v>0</v>
      </c>
      <c r="P119" s="19">
        <v>0</v>
      </c>
      <c r="Q119" s="426">
        <v>0</v>
      </c>
      <c r="R119" s="426">
        <v>30.253278246811</v>
      </c>
      <c r="S119" s="118">
        <v>7.7319444444444443</v>
      </c>
      <c r="T119" t="s">
        <v>55</v>
      </c>
      <c r="U119" t="s">
        <v>57</v>
      </c>
    </row>
    <row r="120" spans="1:21" x14ac:dyDescent="0.25">
      <c r="A120" t="s">
        <v>62</v>
      </c>
      <c r="B120" s="19" t="s">
        <v>7546</v>
      </c>
      <c r="C120" s="36">
        <v>45628</v>
      </c>
      <c r="D120" s="19">
        <v>377305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35725</v>
      </c>
      <c r="M120" s="19">
        <v>0</v>
      </c>
      <c r="N120" s="19">
        <v>35725</v>
      </c>
      <c r="O120" s="19">
        <v>0</v>
      </c>
      <c r="P120" s="19">
        <v>0</v>
      </c>
      <c r="Q120" s="426">
        <v>0</v>
      </c>
      <c r="R120" s="426">
        <v>0</v>
      </c>
      <c r="S120" s="118">
        <v>9.9236111111111107</v>
      </c>
      <c r="T120" t="s">
        <v>55</v>
      </c>
      <c r="U120" t="s">
        <v>62</v>
      </c>
    </row>
    <row r="121" spans="1:21" x14ac:dyDescent="0.25">
      <c r="A121" t="s">
        <v>62</v>
      </c>
      <c r="B121" s="19" t="s">
        <v>7546</v>
      </c>
      <c r="C121" s="36">
        <v>45631</v>
      </c>
      <c r="D121" s="19">
        <v>377305</v>
      </c>
      <c r="E121" s="19">
        <v>0</v>
      </c>
      <c r="F121" s="19">
        <v>0</v>
      </c>
      <c r="G121" s="19">
        <v>0</v>
      </c>
      <c r="H121" s="19">
        <v>0</v>
      </c>
      <c r="I121" s="19">
        <v>0</v>
      </c>
      <c r="J121" s="19">
        <v>0</v>
      </c>
      <c r="K121" s="19">
        <v>0</v>
      </c>
      <c r="L121" s="19">
        <v>32998</v>
      </c>
      <c r="M121" s="19">
        <v>0</v>
      </c>
      <c r="N121" s="19">
        <v>32998</v>
      </c>
      <c r="O121" s="19">
        <v>0</v>
      </c>
      <c r="P121" s="19">
        <v>0</v>
      </c>
      <c r="Q121" s="426">
        <v>0</v>
      </c>
      <c r="R121" s="426">
        <v>0</v>
      </c>
      <c r="S121" s="118">
        <v>9.1661111111111104</v>
      </c>
      <c r="T121" t="s">
        <v>55</v>
      </c>
      <c r="U121" t="s">
        <v>62</v>
      </c>
    </row>
    <row r="122" spans="1:21" x14ac:dyDescent="0.25">
      <c r="A122" t="s">
        <v>83</v>
      </c>
      <c r="B122" s="19" t="s">
        <v>7567</v>
      </c>
      <c r="C122" s="36">
        <v>45628</v>
      </c>
      <c r="D122" s="19">
        <v>377305</v>
      </c>
      <c r="E122" s="19">
        <v>2</v>
      </c>
      <c r="F122" s="19">
        <v>0</v>
      </c>
      <c r="G122" s="19">
        <v>1013</v>
      </c>
      <c r="H122" s="19">
        <v>507</v>
      </c>
      <c r="I122" s="19">
        <v>0</v>
      </c>
      <c r="J122" s="19">
        <v>1013</v>
      </c>
      <c r="K122" s="19">
        <v>0</v>
      </c>
      <c r="L122" s="19">
        <v>2857</v>
      </c>
      <c r="M122" s="19">
        <v>21423</v>
      </c>
      <c r="N122" s="19">
        <v>25293</v>
      </c>
      <c r="O122" s="19">
        <v>1</v>
      </c>
      <c r="P122" s="19">
        <v>0</v>
      </c>
      <c r="Q122" s="426">
        <v>4.0050606887280003</v>
      </c>
      <c r="R122" s="426">
        <v>88.704384612343006</v>
      </c>
      <c r="S122" s="118">
        <v>7.0258333333333329</v>
      </c>
      <c r="T122" t="s">
        <v>55</v>
      </c>
      <c r="U122" t="s">
        <v>83</v>
      </c>
    </row>
    <row r="123" spans="1:21" x14ac:dyDescent="0.25">
      <c r="A123" t="s">
        <v>83</v>
      </c>
      <c r="B123" s="19" t="s">
        <v>7567</v>
      </c>
      <c r="C123" s="36">
        <v>45629</v>
      </c>
      <c r="D123" s="19">
        <v>377305</v>
      </c>
      <c r="E123" s="19">
        <v>1</v>
      </c>
      <c r="F123" s="19">
        <v>0</v>
      </c>
      <c r="G123" s="19">
        <v>348</v>
      </c>
      <c r="H123" s="19">
        <v>348</v>
      </c>
      <c r="I123" s="19">
        <v>0</v>
      </c>
      <c r="J123" s="19">
        <v>348</v>
      </c>
      <c r="K123" s="19">
        <v>0</v>
      </c>
      <c r="L123" s="19">
        <v>8027</v>
      </c>
      <c r="M123" s="19">
        <v>16163</v>
      </c>
      <c r="N123" s="19">
        <v>24539</v>
      </c>
      <c r="O123" s="19">
        <v>0</v>
      </c>
      <c r="P123" s="19">
        <v>0</v>
      </c>
      <c r="Q123" s="426">
        <v>1.4181506988870001</v>
      </c>
      <c r="R123" s="426">
        <v>67.284730429112003</v>
      </c>
      <c r="S123" s="118">
        <v>6.8163888888888886</v>
      </c>
      <c r="T123" t="s">
        <v>55</v>
      </c>
      <c r="U123" t="s">
        <v>83</v>
      </c>
    </row>
    <row r="124" spans="1:21" x14ac:dyDescent="0.25">
      <c r="A124" t="s">
        <v>83</v>
      </c>
      <c r="B124" s="19" t="s">
        <v>7567</v>
      </c>
      <c r="C124" s="36">
        <v>45630</v>
      </c>
      <c r="D124" s="19">
        <v>377305</v>
      </c>
      <c r="E124" s="19">
        <v>1</v>
      </c>
      <c r="F124" s="19">
        <v>0</v>
      </c>
      <c r="G124" s="19">
        <v>292</v>
      </c>
      <c r="H124" s="19">
        <v>292</v>
      </c>
      <c r="I124" s="19">
        <v>0</v>
      </c>
      <c r="J124" s="19">
        <v>292</v>
      </c>
      <c r="K124" s="19">
        <v>0</v>
      </c>
      <c r="L124" s="19">
        <v>3022</v>
      </c>
      <c r="M124" s="19">
        <v>22357</v>
      </c>
      <c r="N124" s="19">
        <v>25672</v>
      </c>
      <c r="O124" s="19">
        <v>0</v>
      </c>
      <c r="P124" s="19">
        <v>0</v>
      </c>
      <c r="Q124" s="426">
        <v>1.137425989404</v>
      </c>
      <c r="R124" s="426">
        <v>88.224524774071995</v>
      </c>
      <c r="S124" s="118">
        <v>7.1311111111111112</v>
      </c>
      <c r="T124" t="s">
        <v>55</v>
      </c>
      <c r="U124" t="s">
        <v>83</v>
      </c>
    </row>
    <row r="125" spans="1:21" x14ac:dyDescent="0.25">
      <c r="A125" t="s">
        <v>83</v>
      </c>
      <c r="B125" s="19" t="s">
        <v>7567</v>
      </c>
      <c r="C125" s="36">
        <v>45632</v>
      </c>
      <c r="D125" s="19">
        <v>377305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7052</v>
      </c>
      <c r="M125" s="19">
        <v>21618</v>
      </c>
      <c r="N125" s="19">
        <v>28671</v>
      </c>
      <c r="O125" s="19">
        <v>0</v>
      </c>
      <c r="P125" s="19">
        <v>0</v>
      </c>
      <c r="Q125" s="426">
        <v>0</v>
      </c>
      <c r="R125" s="426">
        <v>75.400230197759996</v>
      </c>
      <c r="S125" s="118">
        <v>7.9641666666666664</v>
      </c>
      <c r="T125" t="s">
        <v>55</v>
      </c>
      <c r="U125" t="s">
        <v>83</v>
      </c>
    </row>
    <row r="126" spans="1:21" x14ac:dyDescent="0.25">
      <c r="A126" t="s">
        <v>98</v>
      </c>
      <c r="B126" s="19" t="s">
        <v>7554</v>
      </c>
      <c r="C126" s="36">
        <v>45630</v>
      </c>
      <c r="D126" s="19">
        <v>377304</v>
      </c>
      <c r="E126" s="19">
        <v>3</v>
      </c>
      <c r="F126" s="19">
        <v>0</v>
      </c>
      <c r="G126" s="19">
        <v>3224</v>
      </c>
      <c r="H126" s="19">
        <v>1075</v>
      </c>
      <c r="I126" s="19">
        <v>0</v>
      </c>
      <c r="J126" s="19">
        <v>3233</v>
      </c>
      <c r="K126" s="19">
        <v>0</v>
      </c>
      <c r="L126" s="19">
        <v>7337</v>
      </c>
      <c r="M126" s="19">
        <v>14459</v>
      </c>
      <c r="N126" s="19">
        <v>25020</v>
      </c>
      <c r="O126" s="19">
        <v>0</v>
      </c>
      <c r="P126" s="19">
        <v>0</v>
      </c>
      <c r="Q126" s="426">
        <v>12.885691446841999</v>
      </c>
      <c r="R126" s="426">
        <v>70.675459632293993</v>
      </c>
      <c r="S126" s="118">
        <v>6.95</v>
      </c>
      <c r="T126" t="s">
        <v>55</v>
      </c>
      <c r="U126" t="s">
        <v>98</v>
      </c>
    </row>
    <row r="127" spans="1:21" x14ac:dyDescent="0.25">
      <c r="A127" t="s">
        <v>98</v>
      </c>
      <c r="B127" s="19" t="s">
        <v>7554</v>
      </c>
      <c r="C127" s="36">
        <v>45631</v>
      </c>
      <c r="D127" s="19">
        <v>377304</v>
      </c>
      <c r="E127" s="19">
        <v>5</v>
      </c>
      <c r="F127" s="19">
        <v>0</v>
      </c>
      <c r="G127" s="19">
        <v>2469</v>
      </c>
      <c r="H127" s="19">
        <v>494</v>
      </c>
      <c r="I127" s="19">
        <v>0</v>
      </c>
      <c r="J127" s="19">
        <v>2476</v>
      </c>
      <c r="K127" s="19">
        <v>0</v>
      </c>
      <c r="L127" s="19">
        <v>54230</v>
      </c>
      <c r="M127" s="19">
        <v>26684</v>
      </c>
      <c r="N127" s="19">
        <v>83383</v>
      </c>
      <c r="O127" s="19">
        <v>0</v>
      </c>
      <c r="P127" s="19">
        <v>0</v>
      </c>
      <c r="Q127" s="426">
        <v>2.9610352230069998</v>
      </c>
      <c r="R127" s="426">
        <v>34.962762193731997</v>
      </c>
      <c r="S127" s="118">
        <v>23.161944444444444</v>
      </c>
      <c r="T127" t="s">
        <v>55</v>
      </c>
      <c r="U127" t="s">
        <v>98</v>
      </c>
    </row>
    <row r="128" spans="1:21" x14ac:dyDescent="0.25">
      <c r="A128" t="s">
        <v>98</v>
      </c>
      <c r="B128" s="19" t="s">
        <v>7554</v>
      </c>
      <c r="C128" s="36">
        <v>45632</v>
      </c>
      <c r="D128" s="19">
        <v>377304</v>
      </c>
      <c r="E128" s="19">
        <v>3</v>
      </c>
      <c r="F128" s="19">
        <v>0</v>
      </c>
      <c r="G128" s="19">
        <v>2139</v>
      </c>
      <c r="H128" s="19">
        <v>713</v>
      </c>
      <c r="I128" s="19">
        <v>0</v>
      </c>
      <c r="J128" s="19">
        <v>2147</v>
      </c>
      <c r="K128" s="19">
        <v>0</v>
      </c>
      <c r="L128" s="19">
        <v>5836</v>
      </c>
      <c r="M128" s="19">
        <v>20815</v>
      </c>
      <c r="N128" s="19">
        <v>28791</v>
      </c>
      <c r="O128" s="19">
        <v>0</v>
      </c>
      <c r="P128" s="19">
        <v>0</v>
      </c>
      <c r="Q128" s="426">
        <v>7.4294050224020003</v>
      </c>
      <c r="R128" s="426">
        <v>79.726303358688</v>
      </c>
      <c r="S128" s="118">
        <v>7.9974999999999996</v>
      </c>
      <c r="T128" t="s">
        <v>55</v>
      </c>
      <c r="U128" t="s">
        <v>98</v>
      </c>
    </row>
    <row r="129" spans="1:21" x14ac:dyDescent="0.25">
      <c r="A129" t="s">
        <v>56</v>
      </c>
      <c r="B129" s="19" t="s">
        <v>7559</v>
      </c>
      <c r="C129" s="36">
        <v>45628</v>
      </c>
      <c r="D129" s="19">
        <v>377304</v>
      </c>
      <c r="E129" s="19">
        <v>7</v>
      </c>
      <c r="F129" s="19">
        <v>0</v>
      </c>
      <c r="G129" s="19">
        <v>6359</v>
      </c>
      <c r="H129" s="19">
        <v>908</v>
      </c>
      <c r="I129" s="19">
        <v>0</v>
      </c>
      <c r="J129" s="19">
        <v>6387</v>
      </c>
      <c r="K129" s="19">
        <v>0</v>
      </c>
      <c r="L129" s="19">
        <v>5411</v>
      </c>
      <c r="M129" s="19">
        <v>17672</v>
      </c>
      <c r="N129" s="19">
        <v>29442</v>
      </c>
      <c r="O129" s="19">
        <v>0</v>
      </c>
      <c r="P129" s="19">
        <v>0</v>
      </c>
      <c r="Q129" s="426">
        <v>21.59839684804</v>
      </c>
      <c r="R129" s="426">
        <v>81.621493105086998</v>
      </c>
      <c r="S129" s="118">
        <v>8.1783333333333328</v>
      </c>
      <c r="T129" t="s">
        <v>55</v>
      </c>
      <c r="U129" t="s">
        <v>56</v>
      </c>
    </row>
    <row r="130" spans="1:21" x14ac:dyDescent="0.25">
      <c r="A130" t="s">
        <v>56</v>
      </c>
      <c r="B130" s="19" t="s">
        <v>7559</v>
      </c>
      <c r="C130" s="36">
        <v>45629</v>
      </c>
      <c r="D130" s="19">
        <v>377304</v>
      </c>
      <c r="E130" s="19">
        <v>5</v>
      </c>
      <c r="F130" s="19">
        <v>0</v>
      </c>
      <c r="G130" s="19">
        <v>1824</v>
      </c>
      <c r="H130" s="19">
        <v>365</v>
      </c>
      <c r="I130" s="19">
        <v>0</v>
      </c>
      <c r="J130" s="19">
        <v>1834</v>
      </c>
      <c r="K130" s="19">
        <v>0</v>
      </c>
      <c r="L130" s="19">
        <v>8978</v>
      </c>
      <c r="M130" s="19">
        <v>18530</v>
      </c>
      <c r="N130" s="19">
        <v>29333</v>
      </c>
      <c r="O130" s="19">
        <v>0</v>
      </c>
      <c r="P130" s="19">
        <v>0</v>
      </c>
      <c r="Q130" s="426">
        <v>6.2182524801410004</v>
      </c>
      <c r="R130" s="426">
        <v>69.389424879827999</v>
      </c>
      <c r="S130" s="118">
        <v>8.1480555555555547</v>
      </c>
      <c r="T130" t="s">
        <v>55</v>
      </c>
      <c r="U130" t="s">
        <v>56</v>
      </c>
    </row>
    <row r="131" spans="1:21" x14ac:dyDescent="0.25">
      <c r="A131" t="s">
        <v>56</v>
      </c>
      <c r="B131" s="19" t="s">
        <v>7559</v>
      </c>
      <c r="C131" s="36">
        <v>45630</v>
      </c>
      <c r="D131" s="19">
        <v>377304</v>
      </c>
      <c r="E131" s="19">
        <v>2</v>
      </c>
      <c r="F131" s="19">
        <v>0</v>
      </c>
      <c r="G131" s="19">
        <v>648</v>
      </c>
      <c r="H131" s="19">
        <v>324</v>
      </c>
      <c r="I131" s="19">
        <v>0</v>
      </c>
      <c r="J131" s="19">
        <v>678</v>
      </c>
      <c r="K131" s="19">
        <v>0</v>
      </c>
      <c r="L131" s="19">
        <v>10001</v>
      </c>
      <c r="M131" s="19">
        <v>18214</v>
      </c>
      <c r="N131" s="19">
        <v>28864</v>
      </c>
      <c r="O131" s="19">
        <v>1</v>
      </c>
      <c r="P131" s="19">
        <v>0</v>
      </c>
      <c r="Q131" s="426">
        <v>2.2450110864739998</v>
      </c>
      <c r="R131" s="426">
        <v>65.347838137471996</v>
      </c>
      <c r="S131" s="118">
        <v>8.017777777777777</v>
      </c>
      <c r="T131" t="s">
        <v>55</v>
      </c>
      <c r="U131" t="s">
        <v>56</v>
      </c>
    </row>
    <row r="132" spans="1:21" x14ac:dyDescent="0.25">
      <c r="A132" t="s">
        <v>56</v>
      </c>
      <c r="B132" s="19" t="s">
        <v>7559</v>
      </c>
      <c r="C132" s="36">
        <v>45631</v>
      </c>
      <c r="D132" s="19">
        <v>377304</v>
      </c>
      <c r="E132" s="19">
        <v>3</v>
      </c>
      <c r="F132" s="19">
        <v>0</v>
      </c>
      <c r="G132" s="19">
        <v>2104</v>
      </c>
      <c r="H132" s="19">
        <v>701</v>
      </c>
      <c r="I132" s="19">
        <v>0</v>
      </c>
      <c r="J132" s="19">
        <v>2111</v>
      </c>
      <c r="K132" s="19">
        <v>0</v>
      </c>
      <c r="L132" s="19">
        <v>4824</v>
      </c>
      <c r="M132" s="19">
        <v>22373</v>
      </c>
      <c r="N132" s="19">
        <v>29303</v>
      </c>
      <c r="O132" s="19">
        <v>0</v>
      </c>
      <c r="P132" s="19">
        <v>0</v>
      </c>
      <c r="Q132" s="426">
        <v>7.1801522028460001</v>
      </c>
      <c r="R132" s="426">
        <v>83.530696515714993</v>
      </c>
      <c r="S132" s="118">
        <v>8.1397222222222219</v>
      </c>
      <c r="T132" t="s">
        <v>55</v>
      </c>
      <c r="U132" t="s">
        <v>56</v>
      </c>
    </row>
    <row r="133" spans="1:21" x14ac:dyDescent="0.25">
      <c r="A133" t="s">
        <v>56</v>
      </c>
      <c r="B133" s="19" t="s">
        <v>7559</v>
      </c>
      <c r="C133" s="36">
        <v>45632</v>
      </c>
      <c r="D133" s="19">
        <v>377304</v>
      </c>
      <c r="E133" s="19">
        <v>4</v>
      </c>
      <c r="F133" s="19">
        <v>0</v>
      </c>
      <c r="G133" s="19">
        <v>3317</v>
      </c>
      <c r="H133" s="19">
        <v>829</v>
      </c>
      <c r="I133" s="19">
        <v>0</v>
      </c>
      <c r="J133" s="19">
        <v>3340</v>
      </c>
      <c r="K133" s="19">
        <v>0</v>
      </c>
      <c r="L133" s="19">
        <v>6427</v>
      </c>
      <c r="M133" s="19">
        <v>19831</v>
      </c>
      <c r="N133" s="19">
        <v>29576</v>
      </c>
      <c r="O133" s="19">
        <v>0</v>
      </c>
      <c r="P133" s="19">
        <v>0</v>
      </c>
      <c r="Q133" s="426">
        <v>11.215174465783001</v>
      </c>
      <c r="R133" s="426">
        <v>78.266161752772007</v>
      </c>
      <c r="S133" s="118">
        <v>8.2155555555555555</v>
      </c>
      <c r="T133" t="s">
        <v>55</v>
      </c>
      <c r="U133" t="s">
        <v>56</v>
      </c>
    </row>
    <row r="134" spans="1:21" x14ac:dyDescent="0.25">
      <c r="A134" t="s">
        <v>65</v>
      </c>
      <c r="B134" s="19" t="s">
        <v>7560</v>
      </c>
      <c r="C134" s="36">
        <v>45628</v>
      </c>
      <c r="D134" s="19">
        <v>377305</v>
      </c>
      <c r="E134" s="19">
        <v>2</v>
      </c>
      <c r="F134" s="19">
        <v>4</v>
      </c>
      <c r="G134" s="19">
        <v>887</v>
      </c>
      <c r="H134" s="19">
        <v>148</v>
      </c>
      <c r="I134" s="19">
        <v>563</v>
      </c>
      <c r="J134" s="19">
        <v>324</v>
      </c>
      <c r="K134" s="19">
        <v>141</v>
      </c>
      <c r="L134" s="19">
        <v>21626</v>
      </c>
      <c r="M134" s="19">
        <v>7377</v>
      </c>
      <c r="N134" s="19">
        <v>29891</v>
      </c>
      <c r="O134" s="19">
        <v>1</v>
      </c>
      <c r="P134" s="19">
        <v>0</v>
      </c>
      <c r="Q134" s="426">
        <v>4.8509584824859999</v>
      </c>
      <c r="R134" s="426">
        <v>29.530627948210999</v>
      </c>
      <c r="S134" s="118">
        <v>8.3030555555555559</v>
      </c>
      <c r="T134" t="s">
        <v>55</v>
      </c>
      <c r="U134" t="s">
        <v>65</v>
      </c>
    </row>
    <row r="135" spans="1:21" x14ac:dyDescent="0.25">
      <c r="A135" t="s">
        <v>65</v>
      </c>
      <c r="B135" s="19" t="s">
        <v>7560</v>
      </c>
      <c r="C135" s="36">
        <v>45629</v>
      </c>
      <c r="D135" s="19">
        <v>377305</v>
      </c>
      <c r="E135" s="19">
        <v>0</v>
      </c>
      <c r="F135" s="19">
        <v>1</v>
      </c>
      <c r="G135" s="19">
        <v>64</v>
      </c>
      <c r="H135" s="19">
        <v>64</v>
      </c>
      <c r="I135" s="19">
        <v>65</v>
      </c>
      <c r="J135" s="19">
        <v>0</v>
      </c>
      <c r="K135" s="19">
        <v>65</v>
      </c>
      <c r="L135" s="19">
        <v>26735</v>
      </c>
      <c r="M135" s="19">
        <v>0</v>
      </c>
      <c r="N135" s="19">
        <v>26800</v>
      </c>
      <c r="O135" s="19">
        <v>0</v>
      </c>
      <c r="P135" s="19">
        <v>0</v>
      </c>
      <c r="Q135" s="426">
        <v>0.48134328358200001</v>
      </c>
      <c r="R135" s="426">
        <v>0.48134328358200001</v>
      </c>
      <c r="S135" s="118">
        <v>7.4444444444444446</v>
      </c>
      <c r="T135" t="s">
        <v>55</v>
      </c>
      <c r="U135" t="s">
        <v>65</v>
      </c>
    </row>
    <row r="136" spans="1:21" x14ac:dyDescent="0.25">
      <c r="A136" t="s">
        <v>65</v>
      </c>
      <c r="B136" s="19" t="s">
        <v>7560</v>
      </c>
      <c r="C136" s="36">
        <v>45631</v>
      </c>
      <c r="D136" s="19">
        <v>377305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25813</v>
      </c>
      <c r="M136" s="19">
        <v>2903</v>
      </c>
      <c r="N136" s="19">
        <v>28716</v>
      </c>
      <c r="O136" s="19">
        <v>0</v>
      </c>
      <c r="P136" s="19">
        <v>0</v>
      </c>
      <c r="Q136" s="426">
        <v>0</v>
      </c>
      <c r="R136" s="426">
        <v>10.109346705668999</v>
      </c>
      <c r="S136" s="118">
        <v>7.9766666666666666</v>
      </c>
      <c r="T136" t="s">
        <v>55</v>
      </c>
      <c r="U136" t="s">
        <v>65</v>
      </c>
    </row>
    <row r="137" spans="1:21" x14ac:dyDescent="0.25">
      <c r="A137" t="s">
        <v>65</v>
      </c>
      <c r="B137" s="19" t="s">
        <v>7560</v>
      </c>
      <c r="C137" s="36">
        <v>45632</v>
      </c>
      <c r="D137" s="19">
        <v>377305</v>
      </c>
      <c r="E137" s="19">
        <v>0</v>
      </c>
      <c r="F137" s="19">
        <v>2</v>
      </c>
      <c r="G137" s="19">
        <v>180</v>
      </c>
      <c r="H137" s="19">
        <v>90</v>
      </c>
      <c r="I137" s="19">
        <v>180</v>
      </c>
      <c r="J137" s="19">
        <v>0</v>
      </c>
      <c r="K137" s="19">
        <v>90</v>
      </c>
      <c r="L137" s="19">
        <v>24100</v>
      </c>
      <c r="M137" s="19">
        <v>5807</v>
      </c>
      <c r="N137" s="19">
        <v>30088</v>
      </c>
      <c r="O137" s="19">
        <v>0</v>
      </c>
      <c r="P137" s="19">
        <v>0</v>
      </c>
      <c r="Q137" s="426">
        <v>1.196490295134</v>
      </c>
      <c r="R137" s="426">
        <v>20.496543472479999</v>
      </c>
      <c r="S137" s="118">
        <v>8.3577777777777786</v>
      </c>
      <c r="T137" t="s">
        <v>55</v>
      </c>
      <c r="U137" t="s">
        <v>65</v>
      </c>
    </row>
    <row r="138" spans="1:21" x14ac:dyDescent="0.25">
      <c r="A138" t="s">
        <v>74</v>
      </c>
      <c r="B138" s="19" t="s">
        <v>578</v>
      </c>
      <c r="C138" s="36">
        <v>45628</v>
      </c>
      <c r="D138" s="19">
        <v>377305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28847</v>
      </c>
      <c r="M138" s="19">
        <v>0</v>
      </c>
      <c r="N138" s="19">
        <v>28847</v>
      </c>
      <c r="O138" s="19">
        <v>0</v>
      </c>
      <c r="P138" s="19">
        <v>0</v>
      </c>
      <c r="Q138" s="426">
        <v>0</v>
      </c>
      <c r="R138" s="426">
        <v>0</v>
      </c>
      <c r="S138" s="118">
        <v>8.0130555555555549</v>
      </c>
      <c r="T138" t="s">
        <v>55</v>
      </c>
      <c r="U138" t="s">
        <v>74</v>
      </c>
    </row>
    <row r="139" spans="1:21" x14ac:dyDescent="0.25">
      <c r="A139" t="s">
        <v>74</v>
      </c>
      <c r="B139" s="19" t="s">
        <v>578</v>
      </c>
      <c r="C139" s="36">
        <v>45631</v>
      </c>
      <c r="D139" s="19">
        <v>377305</v>
      </c>
      <c r="E139" s="19">
        <v>0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17979</v>
      </c>
      <c r="M139" s="19">
        <v>0</v>
      </c>
      <c r="N139" s="19">
        <v>17979</v>
      </c>
      <c r="O139" s="19">
        <v>0</v>
      </c>
      <c r="P139" s="19">
        <v>0</v>
      </c>
      <c r="Q139" s="426">
        <v>0</v>
      </c>
      <c r="R139" s="426">
        <v>0</v>
      </c>
      <c r="S139" s="118">
        <v>4.9941666666666666</v>
      </c>
      <c r="T139" t="s">
        <v>55</v>
      </c>
      <c r="U139" t="s">
        <v>74</v>
      </c>
    </row>
    <row r="140" spans="1:21" x14ac:dyDescent="0.25">
      <c r="A140" t="s">
        <v>59</v>
      </c>
      <c r="B140" s="19" t="s">
        <v>7566</v>
      </c>
      <c r="C140" s="36">
        <v>45628</v>
      </c>
      <c r="D140" s="19">
        <v>377304</v>
      </c>
      <c r="E140" s="19">
        <v>7</v>
      </c>
      <c r="F140" s="19">
        <v>0</v>
      </c>
      <c r="G140" s="19">
        <v>2297</v>
      </c>
      <c r="H140" s="19">
        <v>328</v>
      </c>
      <c r="I140" s="19">
        <v>0</v>
      </c>
      <c r="J140" s="19">
        <v>2319</v>
      </c>
      <c r="K140" s="19">
        <v>0</v>
      </c>
      <c r="L140" s="19">
        <v>6133</v>
      </c>
      <c r="M140" s="19">
        <v>21304</v>
      </c>
      <c r="N140" s="19">
        <v>29735</v>
      </c>
      <c r="O140" s="19">
        <v>0</v>
      </c>
      <c r="P140" s="19">
        <v>0</v>
      </c>
      <c r="Q140" s="426">
        <v>7.7249033125939999</v>
      </c>
      <c r="R140" s="426">
        <v>79.371111484782006</v>
      </c>
      <c r="S140" s="118">
        <v>8.2597222222222229</v>
      </c>
      <c r="T140" t="s">
        <v>55</v>
      </c>
      <c r="U140" t="s">
        <v>59</v>
      </c>
    </row>
    <row r="141" spans="1:21" x14ac:dyDescent="0.25">
      <c r="A141" t="s">
        <v>59</v>
      </c>
      <c r="B141" s="19" t="s">
        <v>7566</v>
      </c>
      <c r="C141" s="36">
        <v>45630</v>
      </c>
      <c r="D141" s="19">
        <v>377304</v>
      </c>
      <c r="E141" s="19">
        <v>1</v>
      </c>
      <c r="F141" s="19">
        <v>0</v>
      </c>
      <c r="G141" s="19">
        <v>1032</v>
      </c>
      <c r="H141" s="19">
        <v>1032</v>
      </c>
      <c r="I141" s="19">
        <v>0</v>
      </c>
      <c r="J141" s="19">
        <v>1036</v>
      </c>
      <c r="K141" s="19">
        <v>0</v>
      </c>
      <c r="L141" s="19">
        <v>9493</v>
      </c>
      <c r="M141" s="19">
        <v>19077</v>
      </c>
      <c r="N141" s="19">
        <v>29603</v>
      </c>
      <c r="O141" s="19">
        <v>0</v>
      </c>
      <c r="P141" s="19">
        <v>0</v>
      </c>
      <c r="Q141" s="426">
        <v>3.4861331621790002</v>
      </c>
      <c r="R141" s="426">
        <v>67.928926122351996</v>
      </c>
      <c r="S141" s="118">
        <v>8.2230555555555558</v>
      </c>
      <c r="T141" t="s">
        <v>55</v>
      </c>
      <c r="U141" t="s">
        <v>59</v>
      </c>
    </row>
    <row r="142" spans="1:21" x14ac:dyDescent="0.25">
      <c r="A142" t="s">
        <v>59</v>
      </c>
      <c r="B142" s="19" t="s">
        <v>7566</v>
      </c>
      <c r="C142" s="36">
        <v>45631</v>
      </c>
      <c r="D142" s="19">
        <v>377304</v>
      </c>
      <c r="E142" s="19">
        <v>1</v>
      </c>
      <c r="F142" s="19">
        <v>0</v>
      </c>
      <c r="G142" s="19">
        <v>392</v>
      </c>
      <c r="H142" s="19">
        <v>392</v>
      </c>
      <c r="I142" s="19">
        <v>0</v>
      </c>
      <c r="J142" s="19">
        <v>392</v>
      </c>
      <c r="K142" s="19">
        <v>0</v>
      </c>
      <c r="L142" s="19">
        <v>6911</v>
      </c>
      <c r="M142" s="19">
        <v>22226</v>
      </c>
      <c r="N142" s="19">
        <v>29530</v>
      </c>
      <c r="O142" s="19">
        <v>0</v>
      </c>
      <c r="P142" s="19">
        <v>0</v>
      </c>
      <c r="Q142" s="426">
        <v>1.3274635963420001</v>
      </c>
      <c r="R142" s="426">
        <v>76.593294954282996</v>
      </c>
      <c r="S142" s="118">
        <v>8.2027777777777775</v>
      </c>
      <c r="T142" t="s">
        <v>55</v>
      </c>
      <c r="U142" t="s">
        <v>59</v>
      </c>
    </row>
    <row r="143" spans="1:21" x14ac:dyDescent="0.25">
      <c r="A143" t="s">
        <v>66</v>
      </c>
      <c r="B143" s="19" t="s">
        <v>7550</v>
      </c>
      <c r="C143" s="36">
        <v>45628</v>
      </c>
      <c r="D143" s="19">
        <v>377305</v>
      </c>
      <c r="E143" s="19">
        <v>2</v>
      </c>
      <c r="F143" s="19">
        <v>0</v>
      </c>
      <c r="G143" s="19">
        <v>2594</v>
      </c>
      <c r="H143" s="19">
        <v>1297</v>
      </c>
      <c r="I143" s="19">
        <v>0</v>
      </c>
      <c r="J143" s="19">
        <v>2597</v>
      </c>
      <c r="K143" s="19">
        <v>0</v>
      </c>
      <c r="L143" s="19">
        <v>5200</v>
      </c>
      <c r="M143" s="19">
        <v>21927</v>
      </c>
      <c r="N143" s="19">
        <v>29722</v>
      </c>
      <c r="O143" s="19">
        <v>0</v>
      </c>
      <c r="P143" s="19">
        <v>0</v>
      </c>
      <c r="Q143" s="426">
        <v>8.7275418881629996</v>
      </c>
      <c r="R143" s="426">
        <v>82.501177578897</v>
      </c>
      <c r="S143" s="118">
        <v>8.2561111111111103</v>
      </c>
      <c r="T143" t="s">
        <v>55</v>
      </c>
      <c r="U143" t="s">
        <v>66</v>
      </c>
    </row>
    <row r="144" spans="1:21" x14ac:dyDescent="0.25">
      <c r="A144" t="s">
        <v>66</v>
      </c>
      <c r="B144" s="19" t="s">
        <v>7550</v>
      </c>
      <c r="C144" s="36">
        <v>45629</v>
      </c>
      <c r="D144" s="19">
        <v>377305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8545</v>
      </c>
      <c r="M144" s="19">
        <v>19341</v>
      </c>
      <c r="N144" s="19">
        <v>27887</v>
      </c>
      <c r="O144" s="19">
        <v>0</v>
      </c>
      <c r="P144" s="19">
        <v>0</v>
      </c>
      <c r="Q144" s="426">
        <v>0</v>
      </c>
      <c r="R144" s="426">
        <v>69.354896546777994</v>
      </c>
      <c r="S144" s="118">
        <v>7.7463888888888892</v>
      </c>
      <c r="T144" t="s">
        <v>55</v>
      </c>
      <c r="U144" t="s">
        <v>66</v>
      </c>
    </row>
    <row r="145" spans="1:21" x14ac:dyDescent="0.25">
      <c r="A145" t="s">
        <v>66</v>
      </c>
      <c r="B145" s="19" t="s">
        <v>7550</v>
      </c>
      <c r="C145" s="36">
        <v>45630</v>
      </c>
      <c r="D145" s="19">
        <v>377305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8997</v>
      </c>
      <c r="M145" s="19">
        <v>18636</v>
      </c>
      <c r="N145" s="19">
        <v>27633</v>
      </c>
      <c r="O145" s="19">
        <v>0</v>
      </c>
      <c r="P145" s="19">
        <v>0</v>
      </c>
      <c r="Q145" s="426">
        <v>0</v>
      </c>
      <c r="R145" s="426">
        <v>67.441103028987001</v>
      </c>
      <c r="S145" s="118">
        <v>7.6758333333333333</v>
      </c>
      <c r="T145" t="s">
        <v>55</v>
      </c>
      <c r="U145" t="s">
        <v>66</v>
      </c>
    </row>
    <row r="146" spans="1:21" x14ac:dyDescent="0.25">
      <c r="A146" t="s">
        <v>66</v>
      </c>
      <c r="B146" s="19" t="s">
        <v>7550</v>
      </c>
      <c r="C146" s="36">
        <v>45631</v>
      </c>
      <c r="D146" s="19">
        <v>377305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4227</v>
      </c>
      <c r="M146" s="19">
        <v>25574</v>
      </c>
      <c r="N146" s="19">
        <v>29802</v>
      </c>
      <c r="O146" s="19">
        <v>0</v>
      </c>
      <c r="P146" s="19">
        <v>0</v>
      </c>
      <c r="Q146" s="426">
        <v>0</v>
      </c>
      <c r="R146" s="426">
        <v>85.813032682369993</v>
      </c>
      <c r="S146" s="118">
        <v>8.2783333333333342</v>
      </c>
      <c r="T146" t="s">
        <v>55</v>
      </c>
      <c r="U146" t="s">
        <v>66</v>
      </c>
    </row>
    <row r="147" spans="1:21" x14ac:dyDescent="0.25">
      <c r="A147" t="s">
        <v>66</v>
      </c>
      <c r="B147" s="19" t="s">
        <v>7550</v>
      </c>
      <c r="C147" s="36">
        <v>45632</v>
      </c>
      <c r="D147" s="19">
        <v>377305</v>
      </c>
      <c r="E147" s="19">
        <v>0</v>
      </c>
      <c r="F147" s="19">
        <v>0</v>
      </c>
      <c r="G147" s="19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4083</v>
      </c>
      <c r="M147" s="19">
        <v>25669</v>
      </c>
      <c r="N147" s="19">
        <v>29752</v>
      </c>
      <c r="O147" s="19">
        <v>0</v>
      </c>
      <c r="P147" s="19">
        <v>0</v>
      </c>
      <c r="Q147" s="426">
        <v>0</v>
      </c>
      <c r="R147" s="426">
        <v>86.276552836784006</v>
      </c>
      <c r="S147" s="118">
        <v>8.2644444444444449</v>
      </c>
      <c r="T147" t="s">
        <v>55</v>
      </c>
      <c r="U147" t="s">
        <v>66</v>
      </c>
    </row>
    <row r="148" spans="1:21" x14ac:dyDescent="0.25">
      <c r="A148" t="s">
        <v>54</v>
      </c>
      <c r="B148" s="19" t="s">
        <v>7574</v>
      </c>
      <c r="C148" s="36">
        <v>45628</v>
      </c>
      <c r="D148" s="19">
        <v>377305</v>
      </c>
      <c r="E148" s="19">
        <v>1</v>
      </c>
      <c r="F148" s="19">
        <v>0</v>
      </c>
      <c r="G148" s="19">
        <v>284</v>
      </c>
      <c r="H148" s="19">
        <v>284</v>
      </c>
      <c r="I148" s="19">
        <v>0</v>
      </c>
      <c r="J148" s="19">
        <v>284</v>
      </c>
      <c r="K148" s="19">
        <v>0</v>
      </c>
      <c r="L148" s="19">
        <v>2781</v>
      </c>
      <c r="M148" s="19">
        <v>25785</v>
      </c>
      <c r="N148" s="19">
        <v>28851</v>
      </c>
      <c r="O148" s="19">
        <v>0</v>
      </c>
      <c r="P148" s="19">
        <v>0</v>
      </c>
      <c r="Q148" s="426">
        <v>0.98436795951599998</v>
      </c>
      <c r="R148" s="426">
        <v>90.357353297979003</v>
      </c>
      <c r="S148" s="118">
        <v>8.0141666666666662</v>
      </c>
      <c r="T148" t="s">
        <v>55</v>
      </c>
      <c r="U148" t="s">
        <v>54</v>
      </c>
    </row>
    <row r="149" spans="1:21" x14ac:dyDescent="0.25">
      <c r="A149" t="s">
        <v>54</v>
      </c>
      <c r="B149" s="19" t="s">
        <v>7574</v>
      </c>
      <c r="C149" s="36">
        <v>45629</v>
      </c>
      <c r="D149" s="19">
        <v>377305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8866</v>
      </c>
      <c r="M149" s="19">
        <v>16587</v>
      </c>
      <c r="N149" s="19">
        <v>25453</v>
      </c>
      <c r="O149" s="19">
        <v>0</v>
      </c>
      <c r="P149" s="19">
        <v>0</v>
      </c>
      <c r="Q149" s="426">
        <v>0</v>
      </c>
      <c r="R149" s="426">
        <v>65.167170863945003</v>
      </c>
      <c r="S149" s="118">
        <v>7.0702777777777781</v>
      </c>
      <c r="T149" t="s">
        <v>55</v>
      </c>
      <c r="U149" t="s">
        <v>54</v>
      </c>
    </row>
    <row r="150" spans="1:21" x14ac:dyDescent="0.25">
      <c r="A150" t="s">
        <v>54</v>
      </c>
      <c r="B150" s="19" t="s">
        <v>7574</v>
      </c>
      <c r="C150" s="36">
        <v>45630</v>
      </c>
      <c r="D150" s="19">
        <v>377305</v>
      </c>
      <c r="E150" s="19"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1793</v>
      </c>
      <c r="M150" s="19">
        <v>23201</v>
      </c>
      <c r="N150" s="19">
        <v>24995</v>
      </c>
      <c r="O150" s="19">
        <v>0</v>
      </c>
      <c r="P150" s="19">
        <v>0</v>
      </c>
      <c r="Q150" s="426">
        <v>0</v>
      </c>
      <c r="R150" s="426">
        <v>92.822564512902005</v>
      </c>
      <c r="S150" s="118">
        <v>6.9430555555555555</v>
      </c>
      <c r="T150" t="s">
        <v>55</v>
      </c>
      <c r="U150" t="s">
        <v>54</v>
      </c>
    </row>
    <row r="151" spans="1:21" x14ac:dyDescent="0.25">
      <c r="A151" t="s">
        <v>54</v>
      </c>
      <c r="B151" s="19" t="s">
        <v>7574</v>
      </c>
      <c r="C151" s="36">
        <v>45631</v>
      </c>
      <c r="D151" s="19">
        <v>377305</v>
      </c>
      <c r="E151" s="19"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3220</v>
      </c>
      <c r="M151" s="19">
        <v>21116</v>
      </c>
      <c r="N151" s="19">
        <v>24337</v>
      </c>
      <c r="O151" s="19">
        <v>0</v>
      </c>
      <c r="P151" s="19">
        <v>0</v>
      </c>
      <c r="Q151" s="426">
        <v>0</v>
      </c>
      <c r="R151" s="426">
        <v>86.765008012490995</v>
      </c>
      <c r="S151" s="118">
        <v>6.7602777777777776</v>
      </c>
      <c r="T151" t="s">
        <v>55</v>
      </c>
      <c r="U151" t="s">
        <v>54</v>
      </c>
    </row>
    <row r="152" spans="1:21" x14ac:dyDescent="0.25">
      <c r="A152" t="s">
        <v>54</v>
      </c>
      <c r="B152" s="19" t="s">
        <v>7574</v>
      </c>
      <c r="C152" s="36">
        <v>45632</v>
      </c>
      <c r="D152" s="19">
        <v>377305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2645</v>
      </c>
      <c r="M152" s="19">
        <v>23174</v>
      </c>
      <c r="N152" s="19">
        <v>25819</v>
      </c>
      <c r="O152" s="19">
        <v>0</v>
      </c>
      <c r="P152" s="19">
        <v>0</v>
      </c>
      <c r="Q152" s="426">
        <v>0</v>
      </c>
      <c r="R152" s="426">
        <v>89.755606336417998</v>
      </c>
      <c r="S152" s="118">
        <v>7.1719444444444447</v>
      </c>
      <c r="T152" t="s">
        <v>55</v>
      </c>
      <c r="U152" t="s">
        <v>54</v>
      </c>
    </row>
    <row r="153" spans="1:21" x14ac:dyDescent="0.25">
      <c r="A153" t="s">
        <v>2244</v>
      </c>
      <c r="B153" s="19" t="s">
        <v>7612</v>
      </c>
      <c r="C153" s="36">
        <v>45628</v>
      </c>
      <c r="D153" s="19">
        <v>377304</v>
      </c>
      <c r="E153" s="19">
        <v>10</v>
      </c>
      <c r="F153" s="19">
        <v>0</v>
      </c>
      <c r="G153" s="19">
        <v>4128</v>
      </c>
      <c r="H153" s="19">
        <v>413</v>
      </c>
      <c r="I153" s="19">
        <v>23</v>
      </c>
      <c r="J153" s="19">
        <v>4110</v>
      </c>
      <c r="K153" s="19">
        <v>0</v>
      </c>
      <c r="L153" s="19">
        <v>2319</v>
      </c>
      <c r="M153" s="19">
        <v>20773</v>
      </c>
      <c r="N153" s="19">
        <v>27221</v>
      </c>
      <c r="O153" s="19">
        <v>0</v>
      </c>
      <c r="P153" s="19">
        <v>0</v>
      </c>
      <c r="Q153" s="426">
        <v>15.249256089048</v>
      </c>
      <c r="R153" s="426">
        <v>91.561661952169004</v>
      </c>
      <c r="S153" s="118">
        <v>7.5613888888888887</v>
      </c>
      <c r="T153" t="s">
        <v>55</v>
      </c>
      <c r="U153" t="s">
        <v>2244</v>
      </c>
    </row>
    <row r="154" spans="1:21" x14ac:dyDescent="0.25">
      <c r="A154" t="s">
        <v>2244</v>
      </c>
      <c r="B154" s="19" t="s">
        <v>7612</v>
      </c>
      <c r="C154" s="36">
        <v>45629</v>
      </c>
      <c r="D154" s="19">
        <v>377304</v>
      </c>
      <c r="E154" s="19">
        <v>4</v>
      </c>
      <c r="F154" s="19">
        <v>0</v>
      </c>
      <c r="G154" s="19">
        <v>1824</v>
      </c>
      <c r="H154" s="19">
        <v>456</v>
      </c>
      <c r="I154" s="19">
        <v>0</v>
      </c>
      <c r="J154" s="19">
        <v>1824</v>
      </c>
      <c r="K154" s="19">
        <v>0</v>
      </c>
      <c r="L154" s="19">
        <v>4183</v>
      </c>
      <c r="M154" s="19">
        <v>22923</v>
      </c>
      <c r="N154" s="19">
        <v>28931</v>
      </c>
      <c r="O154" s="19">
        <v>0</v>
      </c>
      <c r="P154" s="19">
        <v>0</v>
      </c>
      <c r="Q154" s="426">
        <v>6.3046559054299998</v>
      </c>
      <c r="R154" s="426">
        <v>85.538004216928996</v>
      </c>
      <c r="S154" s="118">
        <v>8.0363888888888884</v>
      </c>
      <c r="T154" t="s">
        <v>55</v>
      </c>
      <c r="U154" t="s">
        <v>2244</v>
      </c>
    </row>
    <row r="155" spans="1:21" x14ac:dyDescent="0.25">
      <c r="A155" t="s">
        <v>2244</v>
      </c>
      <c r="B155" s="19" t="s">
        <v>7612</v>
      </c>
      <c r="C155" s="36">
        <v>45630</v>
      </c>
      <c r="D155" s="19">
        <v>377304</v>
      </c>
      <c r="E155" s="19">
        <v>4</v>
      </c>
      <c r="F155" s="19">
        <v>0</v>
      </c>
      <c r="G155" s="19">
        <v>1448</v>
      </c>
      <c r="H155" s="19">
        <v>362</v>
      </c>
      <c r="I155" s="19">
        <v>0</v>
      </c>
      <c r="J155" s="19">
        <v>1473</v>
      </c>
      <c r="K155" s="19">
        <v>0</v>
      </c>
      <c r="L155" s="19">
        <v>6217</v>
      </c>
      <c r="M155" s="19">
        <v>18279</v>
      </c>
      <c r="N155" s="19">
        <v>25944</v>
      </c>
      <c r="O155" s="19">
        <v>0</v>
      </c>
      <c r="P155" s="19">
        <v>0</v>
      </c>
      <c r="Q155" s="426">
        <v>5.581251927227</v>
      </c>
      <c r="R155" s="426">
        <v>76.036848596978004</v>
      </c>
      <c r="S155" s="118">
        <v>7.206666666666667</v>
      </c>
      <c r="T155" t="s">
        <v>55</v>
      </c>
      <c r="U155" t="s">
        <v>2244</v>
      </c>
    </row>
    <row r="156" spans="1:21" x14ac:dyDescent="0.25">
      <c r="A156" t="s">
        <v>2244</v>
      </c>
      <c r="B156" s="19" t="s">
        <v>7612</v>
      </c>
      <c r="C156" s="36">
        <v>45631</v>
      </c>
      <c r="D156" s="19">
        <v>377304</v>
      </c>
      <c r="E156" s="19">
        <v>3</v>
      </c>
      <c r="F156" s="19">
        <v>0</v>
      </c>
      <c r="G156" s="19">
        <v>2243</v>
      </c>
      <c r="H156" s="19">
        <v>748</v>
      </c>
      <c r="I156" s="19">
        <v>0</v>
      </c>
      <c r="J156" s="19">
        <v>2249</v>
      </c>
      <c r="K156" s="19">
        <v>0</v>
      </c>
      <c r="L156" s="19">
        <v>3126</v>
      </c>
      <c r="M156" s="19">
        <v>22795</v>
      </c>
      <c r="N156" s="19">
        <v>28165</v>
      </c>
      <c r="O156" s="19">
        <v>0</v>
      </c>
      <c r="P156" s="19">
        <v>0</v>
      </c>
      <c r="Q156" s="426">
        <v>7.9637848393389996</v>
      </c>
      <c r="R156" s="426">
        <v>88.897567903425994</v>
      </c>
      <c r="S156" s="118">
        <v>7.8236111111111111</v>
      </c>
      <c r="T156" t="s">
        <v>55</v>
      </c>
      <c r="U156" t="s">
        <v>2244</v>
      </c>
    </row>
    <row r="157" spans="1:21" x14ac:dyDescent="0.25">
      <c r="A157" t="s">
        <v>2244</v>
      </c>
      <c r="B157" s="19" t="s">
        <v>7612</v>
      </c>
      <c r="C157" s="36">
        <v>45632</v>
      </c>
      <c r="D157" s="19">
        <v>377304</v>
      </c>
      <c r="E157" s="19">
        <v>5</v>
      </c>
      <c r="F157" s="19">
        <v>0</v>
      </c>
      <c r="G157" s="19">
        <v>2177</v>
      </c>
      <c r="H157" s="19">
        <v>435</v>
      </c>
      <c r="I157" s="19">
        <v>0</v>
      </c>
      <c r="J157" s="19">
        <v>2191</v>
      </c>
      <c r="K157" s="19">
        <v>0</v>
      </c>
      <c r="L157" s="19">
        <v>3360</v>
      </c>
      <c r="M157" s="19">
        <v>23161</v>
      </c>
      <c r="N157" s="19">
        <v>28698</v>
      </c>
      <c r="O157" s="19">
        <v>0</v>
      </c>
      <c r="P157" s="19">
        <v>0</v>
      </c>
      <c r="Q157" s="426">
        <v>7.5858944874200001</v>
      </c>
      <c r="R157" s="426">
        <v>88.291867029060995</v>
      </c>
      <c r="S157" s="118">
        <v>7.9716666666666667</v>
      </c>
      <c r="T157" t="s">
        <v>55</v>
      </c>
      <c r="U157" t="s">
        <v>2244</v>
      </c>
    </row>
  </sheetData>
  <autoFilter ref="A1:U1" xr:uid="{F9F7084F-09E3-41CB-988D-F96CF973F716}">
    <sortState xmlns:xlrd2="http://schemas.microsoft.com/office/spreadsheetml/2017/richdata2" ref="A2:U157">
      <sortCondition ref="B1"/>
    </sortState>
  </autoFilter>
  <conditionalFormatting sqref="A2">
    <cfRule type="duplicateValues" dxfId="37" priority="1"/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160F0-700F-4441-BC6E-C83032C71B1D}">
  <sheetPr>
    <tabColor theme="0" tint="-0.14999847407452621"/>
  </sheetPr>
  <dimension ref="A1:G71"/>
  <sheetViews>
    <sheetView workbookViewId="0">
      <pane ySplit="1" topLeftCell="A2" activePane="bottomLeft" state="frozen"/>
      <selection pane="bottomLeft"/>
    </sheetView>
  </sheetViews>
  <sheetFormatPr defaultColWidth="8.7109375" defaultRowHeight="15" x14ac:dyDescent="0.25"/>
  <cols>
    <col min="1" max="1" width="29.5703125" style="205" customWidth="1"/>
    <col min="2" max="3" width="8.7109375" style="205"/>
    <col min="4" max="4" width="2.28515625" style="205" customWidth="1"/>
    <col min="5" max="5" width="8.7109375" style="222"/>
    <col min="6" max="6" width="17.85546875" style="222" customWidth="1"/>
    <col min="7" max="7" width="22.5703125" style="223" customWidth="1"/>
    <col min="8" max="8" width="2.28515625" style="205" customWidth="1"/>
    <col min="9" max="16384" width="8.7109375" style="205"/>
  </cols>
  <sheetData>
    <row r="1" spans="1:7" x14ac:dyDescent="0.25">
      <c r="A1" s="203" t="s">
        <v>365</v>
      </c>
      <c r="B1" s="204" t="s">
        <v>366</v>
      </c>
      <c r="C1" s="204" t="s">
        <v>6</v>
      </c>
      <c r="E1" s="206" t="s">
        <v>6</v>
      </c>
      <c r="F1" s="207" t="s">
        <v>231</v>
      </c>
      <c r="G1" s="208" t="s">
        <v>367</v>
      </c>
    </row>
    <row r="2" spans="1:7" ht="15.95" customHeight="1" x14ac:dyDescent="0.25">
      <c r="A2" s="209" t="s">
        <v>215</v>
      </c>
      <c r="B2" s="210" t="s">
        <v>150</v>
      </c>
      <c r="C2" s="210" t="s">
        <v>194</v>
      </c>
      <c r="E2" s="211" t="s">
        <v>43</v>
      </c>
      <c r="F2" s="212">
        <v>45201</v>
      </c>
      <c r="G2" s="213" t="s">
        <v>368</v>
      </c>
    </row>
    <row r="3" spans="1:7" ht="15.95" customHeight="1" x14ac:dyDescent="0.25">
      <c r="A3" s="209" t="s">
        <v>369</v>
      </c>
      <c r="B3" s="210" t="s">
        <v>150</v>
      </c>
      <c r="C3" s="210" t="s">
        <v>194</v>
      </c>
      <c r="E3" s="211" t="s">
        <v>55</v>
      </c>
      <c r="F3" s="212">
        <v>45202</v>
      </c>
      <c r="G3" s="213" t="s">
        <v>370</v>
      </c>
    </row>
    <row r="4" spans="1:7" ht="15.95" customHeight="1" x14ac:dyDescent="0.25">
      <c r="A4" s="209" t="s">
        <v>210</v>
      </c>
      <c r="B4" s="209" t="s">
        <v>150</v>
      </c>
      <c r="C4" s="210" t="s">
        <v>195</v>
      </c>
      <c r="E4" s="214" t="s">
        <v>52</v>
      </c>
      <c r="F4" s="212">
        <v>45203</v>
      </c>
      <c r="G4" s="213" t="s">
        <v>371</v>
      </c>
    </row>
    <row r="5" spans="1:7" ht="15.95" customHeight="1" x14ac:dyDescent="0.25">
      <c r="A5" s="209" t="s">
        <v>372</v>
      </c>
      <c r="B5" s="209" t="s">
        <v>150</v>
      </c>
      <c r="C5" s="210" t="s">
        <v>195</v>
      </c>
      <c r="E5" s="215"/>
      <c r="F5" s="212">
        <v>45204</v>
      </c>
      <c r="G5" s="213" t="s">
        <v>373</v>
      </c>
    </row>
    <row r="6" spans="1:7" ht="15.95" customHeight="1" x14ac:dyDescent="0.25">
      <c r="A6" s="209" t="s">
        <v>230</v>
      </c>
      <c r="B6" s="209" t="s">
        <v>150</v>
      </c>
      <c r="C6" s="210" t="s">
        <v>195</v>
      </c>
      <c r="E6" s="215"/>
      <c r="F6" s="212">
        <v>45205</v>
      </c>
      <c r="G6" s="213" t="s">
        <v>374</v>
      </c>
    </row>
    <row r="7" spans="1:7" ht="15.95" customHeight="1" x14ac:dyDescent="0.25">
      <c r="A7" s="209" t="s">
        <v>211</v>
      </c>
      <c r="B7" s="209" t="s">
        <v>150</v>
      </c>
      <c r="C7" s="210" t="s">
        <v>195</v>
      </c>
      <c r="E7" s="215"/>
      <c r="F7" s="212">
        <v>45208</v>
      </c>
      <c r="G7" s="213" t="s">
        <v>375</v>
      </c>
    </row>
    <row r="8" spans="1:7" ht="15.95" customHeight="1" x14ac:dyDescent="0.25">
      <c r="A8" s="209" t="s">
        <v>218</v>
      </c>
      <c r="B8" s="209" t="s">
        <v>150</v>
      </c>
      <c r="C8" s="210" t="s">
        <v>196</v>
      </c>
      <c r="E8" s="215"/>
      <c r="F8" s="212">
        <v>45209</v>
      </c>
      <c r="G8" s="213" t="s">
        <v>301</v>
      </c>
    </row>
    <row r="9" spans="1:7" ht="15.95" customHeight="1" x14ac:dyDescent="0.25">
      <c r="A9" s="209" t="s">
        <v>376</v>
      </c>
      <c r="B9" s="210" t="s">
        <v>150</v>
      </c>
      <c r="C9" s="210" t="s">
        <v>196</v>
      </c>
      <c r="E9" s="215"/>
      <c r="F9" s="212">
        <v>45210</v>
      </c>
      <c r="G9" s="213" t="s">
        <v>302</v>
      </c>
    </row>
    <row r="10" spans="1:7" ht="15.95" customHeight="1" x14ac:dyDescent="0.25">
      <c r="A10" s="209" t="s">
        <v>220</v>
      </c>
      <c r="B10" s="210" t="s">
        <v>150</v>
      </c>
      <c r="C10" s="210" t="s">
        <v>196</v>
      </c>
      <c r="E10" s="215"/>
      <c r="F10" s="212">
        <v>45211</v>
      </c>
      <c r="G10" s="213" t="s">
        <v>303</v>
      </c>
    </row>
    <row r="11" spans="1:7" ht="15.95" customHeight="1" x14ac:dyDescent="0.25">
      <c r="A11" s="209" t="s">
        <v>363</v>
      </c>
      <c r="B11" s="210" t="s">
        <v>150</v>
      </c>
      <c r="C11" s="210" t="s">
        <v>196</v>
      </c>
      <c r="E11" s="215"/>
      <c r="F11" s="212">
        <v>45212</v>
      </c>
      <c r="G11" s="216"/>
    </row>
    <row r="12" spans="1:7" ht="15.95" customHeight="1" x14ac:dyDescent="0.25">
      <c r="A12" s="209" t="s">
        <v>225</v>
      </c>
      <c r="B12" s="210" t="s">
        <v>150</v>
      </c>
      <c r="C12" s="210" t="s">
        <v>196</v>
      </c>
      <c r="E12" s="215"/>
      <c r="F12" s="212">
        <v>45215</v>
      </c>
      <c r="G12" s="217"/>
    </row>
    <row r="13" spans="1:7" ht="15.95" customHeight="1" x14ac:dyDescent="0.25">
      <c r="A13" s="209" t="s">
        <v>372</v>
      </c>
      <c r="B13" s="209" t="s">
        <v>150</v>
      </c>
      <c r="C13" s="210" t="s">
        <v>195</v>
      </c>
      <c r="E13" s="215"/>
      <c r="F13" s="212">
        <v>45216</v>
      </c>
      <c r="G13" s="217"/>
    </row>
    <row r="14" spans="1:7" ht="15.95" customHeight="1" x14ac:dyDescent="0.25">
      <c r="A14" s="209" t="s">
        <v>377</v>
      </c>
      <c r="B14" s="210" t="s">
        <v>148</v>
      </c>
      <c r="C14" s="210" t="s">
        <v>194</v>
      </c>
      <c r="E14" s="215"/>
      <c r="F14" s="212">
        <v>45217</v>
      </c>
      <c r="G14" s="217"/>
    </row>
    <row r="15" spans="1:7" ht="15.95" customHeight="1" x14ac:dyDescent="0.25">
      <c r="A15" s="209" t="s">
        <v>214</v>
      </c>
      <c r="B15" s="210" t="s">
        <v>148</v>
      </c>
      <c r="C15" s="210" t="s">
        <v>194</v>
      </c>
      <c r="E15" s="215"/>
      <c r="F15" s="212">
        <v>45218</v>
      </c>
      <c r="G15" s="217"/>
    </row>
    <row r="16" spans="1:7" ht="15.95" customHeight="1" x14ac:dyDescent="0.25">
      <c r="A16" s="209" t="s">
        <v>279</v>
      </c>
      <c r="B16" s="210" t="s">
        <v>148</v>
      </c>
      <c r="C16" s="210" t="s">
        <v>194</v>
      </c>
      <c r="E16" s="215"/>
      <c r="F16" s="212">
        <v>45219</v>
      </c>
      <c r="G16" s="217"/>
    </row>
    <row r="17" spans="1:7" ht="15.95" customHeight="1" x14ac:dyDescent="0.25">
      <c r="A17" s="209" t="s">
        <v>222</v>
      </c>
      <c r="B17" s="209" t="s">
        <v>148</v>
      </c>
      <c r="C17" s="210" t="s">
        <v>195</v>
      </c>
      <c r="E17" s="215"/>
      <c r="F17" s="218">
        <v>45222</v>
      </c>
      <c r="G17" s="217"/>
    </row>
    <row r="18" spans="1:7" ht="15.95" customHeight="1" x14ac:dyDescent="0.25">
      <c r="A18" s="209" t="s">
        <v>237</v>
      </c>
      <c r="B18" s="210" t="s">
        <v>148</v>
      </c>
      <c r="C18" s="210" t="s">
        <v>195</v>
      </c>
      <c r="E18" s="215"/>
      <c r="F18" s="218">
        <v>45223</v>
      </c>
      <c r="G18" s="217"/>
    </row>
    <row r="19" spans="1:7" ht="15.95" customHeight="1" x14ac:dyDescent="0.25">
      <c r="A19" s="209" t="s">
        <v>209</v>
      </c>
      <c r="B19" s="210" t="s">
        <v>148</v>
      </c>
      <c r="C19" s="210" t="s">
        <v>195</v>
      </c>
      <c r="E19" s="215"/>
      <c r="F19" s="218">
        <v>45224</v>
      </c>
      <c r="G19" s="217"/>
    </row>
    <row r="20" spans="1:7" ht="15.95" customHeight="1" x14ac:dyDescent="0.25">
      <c r="A20" s="209" t="s">
        <v>223</v>
      </c>
      <c r="B20" s="210" t="s">
        <v>148</v>
      </c>
      <c r="C20" s="210" t="s">
        <v>196</v>
      </c>
      <c r="E20" s="215"/>
      <c r="F20" s="218">
        <v>45225</v>
      </c>
      <c r="G20" s="217"/>
    </row>
    <row r="21" spans="1:7" ht="15.95" customHeight="1" x14ac:dyDescent="0.25">
      <c r="A21" s="209" t="s">
        <v>224</v>
      </c>
      <c r="B21" s="210" t="s">
        <v>148</v>
      </c>
      <c r="C21" s="210" t="s">
        <v>196</v>
      </c>
      <c r="E21" s="215"/>
      <c r="F21" s="218">
        <v>45226</v>
      </c>
      <c r="G21" s="217"/>
    </row>
    <row r="22" spans="1:7" ht="15.95" customHeight="1" thickBot="1" x14ac:dyDescent="0.3">
      <c r="A22" s="209" t="s">
        <v>243</v>
      </c>
      <c r="B22" s="210" t="s">
        <v>148</v>
      </c>
      <c r="C22" s="210" t="s">
        <v>196</v>
      </c>
      <c r="E22" s="219"/>
      <c r="F22" s="220"/>
      <c r="G22" s="221"/>
    </row>
    <row r="23" spans="1:7" ht="15.95" customHeight="1" x14ac:dyDescent="0.25">
      <c r="A23" s="209" t="s">
        <v>378</v>
      </c>
      <c r="B23" s="209" t="s">
        <v>148</v>
      </c>
      <c r="C23" s="210" t="s">
        <v>196</v>
      </c>
    </row>
    <row r="24" spans="1:7" ht="15.95" customHeight="1" x14ac:dyDescent="0.25">
      <c r="A24" s="209" t="s">
        <v>219</v>
      </c>
      <c r="B24" s="210" t="s">
        <v>148</v>
      </c>
      <c r="C24" s="210" t="s">
        <v>196</v>
      </c>
    </row>
    <row r="25" spans="1:7" ht="15.95" customHeight="1" x14ac:dyDescent="0.25">
      <c r="A25" s="209" t="s">
        <v>362</v>
      </c>
      <c r="B25" s="210" t="s">
        <v>148</v>
      </c>
      <c r="C25" s="210" t="s">
        <v>196</v>
      </c>
    </row>
    <row r="26" spans="1:7" ht="15.95" customHeight="1" x14ac:dyDescent="0.25">
      <c r="A26" s="209" t="s">
        <v>221</v>
      </c>
      <c r="B26" s="210" t="s">
        <v>379</v>
      </c>
      <c r="C26" s="210" t="s">
        <v>194</v>
      </c>
    </row>
    <row r="27" spans="1:7" ht="15.95" customHeight="1" x14ac:dyDescent="0.25">
      <c r="A27" s="209" t="s">
        <v>380</v>
      </c>
      <c r="B27" s="210" t="s">
        <v>379</v>
      </c>
      <c r="C27" s="210" t="s">
        <v>196</v>
      </c>
    </row>
    <row r="28" spans="1:7" ht="15.95" customHeight="1" x14ac:dyDescent="0.25">
      <c r="A28" s="209" t="s">
        <v>360</v>
      </c>
      <c r="B28" s="210" t="s">
        <v>150</v>
      </c>
      <c r="C28" s="210" t="s">
        <v>194</v>
      </c>
    </row>
    <row r="29" spans="1:7" ht="15.95" customHeight="1" x14ac:dyDescent="0.25">
      <c r="A29" s="209" t="s">
        <v>381</v>
      </c>
      <c r="B29" s="210" t="s">
        <v>150</v>
      </c>
      <c r="C29" s="210" t="s">
        <v>194</v>
      </c>
    </row>
    <row r="30" spans="1:7" ht="15.95" customHeight="1" x14ac:dyDescent="0.25">
      <c r="A30" s="209" t="s">
        <v>244</v>
      </c>
      <c r="B30" s="210" t="s">
        <v>148</v>
      </c>
      <c r="C30" s="210" t="s">
        <v>194</v>
      </c>
    </row>
    <row r="31" spans="1:7" ht="15.95" customHeight="1" x14ac:dyDescent="0.25">
      <c r="A31" s="209" t="s">
        <v>382</v>
      </c>
      <c r="B31" s="210" t="s">
        <v>150</v>
      </c>
      <c r="C31" s="210" t="s">
        <v>196</v>
      </c>
    </row>
    <row r="32" spans="1:7" ht="15.95" customHeight="1" x14ac:dyDescent="0.25">
      <c r="A32" s="209" t="s">
        <v>383</v>
      </c>
      <c r="B32" s="210" t="s">
        <v>148</v>
      </c>
      <c r="C32" s="210" t="s">
        <v>196</v>
      </c>
    </row>
    <row r="33" spans="1:3" ht="15.95" customHeight="1" x14ac:dyDescent="0.25">
      <c r="A33" s="209" t="s">
        <v>384</v>
      </c>
      <c r="B33" s="210" t="s">
        <v>150</v>
      </c>
      <c r="C33" s="210" t="s">
        <v>196</v>
      </c>
    </row>
    <row r="34" spans="1:3" ht="15.95" customHeight="1" x14ac:dyDescent="0.25">
      <c r="A34" s="209" t="s">
        <v>385</v>
      </c>
      <c r="B34" s="210" t="s">
        <v>150</v>
      </c>
      <c r="C34" s="210" t="s">
        <v>196</v>
      </c>
    </row>
    <row r="35" spans="1:3" ht="15.95" customHeight="1" x14ac:dyDescent="0.25">
      <c r="A35" s="209" t="s">
        <v>357</v>
      </c>
      <c r="B35" s="210" t="s">
        <v>150</v>
      </c>
      <c r="C35" s="210" t="s">
        <v>196</v>
      </c>
    </row>
    <row r="36" spans="1:3" ht="15.95" customHeight="1" x14ac:dyDescent="0.25">
      <c r="A36" s="209" t="s">
        <v>386</v>
      </c>
      <c r="B36" s="210" t="s">
        <v>150</v>
      </c>
      <c r="C36" s="210" t="s">
        <v>194</v>
      </c>
    </row>
    <row r="37" spans="1:3" ht="15.95" customHeight="1" x14ac:dyDescent="0.25">
      <c r="A37" s="209" t="s">
        <v>387</v>
      </c>
      <c r="B37" s="210" t="s">
        <v>148</v>
      </c>
      <c r="C37" s="210" t="s">
        <v>196</v>
      </c>
    </row>
    <row r="38" spans="1:3" ht="15.95" customHeight="1" x14ac:dyDescent="0.25">
      <c r="A38" s="209" t="s">
        <v>388</v>
      </c>
      <c r="B38" s="210" t="s">
        <v>148</v>
      </c>
      <c r="C38" s="210" t="s">
        <v>194</v>
      </c>
    </row>
    <row r="39" spans="1:3" ht="15.95" customHeight="1" x14ac:dyDescent="0.25">
      <c r="A39" s="209" t="s">
        <v>389</v>
      </c>
      <c r="B39" s="210" t="s">
        <v>148</v>
      </c>
      <c r="C39" s="210" t="s">
        <v>195</v>
      </c>
    </row>
    <row r="40" spans="1:3" ht="15.95" customHeight="1" x14ac:dyDescent="0.25">
      <c r="A40" s="209" t="s">
        <v>390</v>
      </c>
      <c r="B40" s="210" t="s">
        <v>148</v>
      </c>
      <c r="C40" s="210" t="s">
        <v>196</v>
      </c>
    </row>
    <row r="41" spans="1:3" ht="15.95" customHeight="1" x14ac:dyDescent="0.25">
      <c r="A41" s="209" t="s">
        <v>391</v>
      </c>
      <c r="B41" s="210" t="s">
        <v>148</v>
      </c>
      <c r="C41" s="210" t="s">
        <v>196</v>
      </c>
    </row>
    <row r="42" spans="1:3" ht="15.95" customHeight="1" x14ac:dyDescent="0.25">
      <c r="A42" s="224" t="s">
        <v>217</v>
      </c>
      <c r="B42" s="224" t="s">
        <v>392</v>
      </c>
      <c r="C42" s="225" t="s">
        <v>194</v>
      </c>
    </row>
    <row r="43" spans="1:3" ht="15.95" customHeight="1" x14ac:dyDescent="0.25">
      <c r="A43" s="224" t="s">
        <v>393</v>
      </c>
      <c r="B43" s="224" t="s">
        <v>392</v>
      </c>
      <c r="C43" s="225" t="s">
        <v>196</v>
      </c>
    </row>
    <row r="44" spans="1:3" ht="15.95" customHeight="1" x14ac:dyDescent="0.25">
      <c r="A44" s="224" t="s">
        <v>394</v>
      </c>
      <c r="B44" s="224" t="s">
        <v>392</v>
      </c>
      <c r="C44" s="225" t="s">
        <v>196</v>
      </c>
    </row>
    <row r="45" spans="1:3" ht="15.95" customHeight="1" x14ac:dyDescent="0.25">
      <c r="A45" s="224" t="s">
        <v>395</v>
      </c>
      <c r="B45" s="224" t="s">
        <v>392</v>
      </c>
      <c r="C45" s="225" t="s">
        <v>196</v>
      </c>
    </row>
    <row r="46" spans="1:3" ht="15.95" customHeight="1" x14ac:dyDescent="0.25">
      <c r="A46" s="224" t="s">
        <v>396</v>
      </c>
      <c r="B46" s="224" t="s">
        <v>392</v>
      </c>
      <c r="C46" s="225" t="s">
        <v>196</v>
      </c>
    </row>
    <row r="47" spans="1:3" ht="15.95" customHeight="1" x14ac:dyDescent="0.25">
      <c r="A47" s="224" t="s">
        <v>397</v>
      </c>
      <c r="B47" s="224" t="s">
        <v>392</v>
      </c>
      <c r="C47" s="225" t="s">
        <v>195</v>
      </c>
    </row>
    <row r="48" spans="1:3" ht="15.95" customHeight="1" x14ac:dyDescent="0.25">
      <c r="A48" s="224" t="s">
        <v>398</v>
      </c>
      <c r="B48" s="224" t="s">
        <v>392</v>
      </c>
      <c r="C48" s="225" t="s">
        <v>195</v>
      </c>
    </row>
    <row r="49" spans="1:3" ht="15.95" customHeight="1" x14ac:dyDescent="0.25">
      <c r="A49" s="224" t="s">
        <v>399</v>
      </c>
      <c r="B49" s="224" t="s">
        <v>392</v>
      </c>
      <c r="C49" s="225" t="s">
        <v>196</v>
      </c>
    </row>
    <row r="50" spans="1:3" ht="15.95" customHeight="1" x14ac:dyDescent="0.25">
      <c r="A50" s="224" t="s">
        <v>400</v>
      </c>
      <c r="B50" s="224" t="s">
        <v>392</v>
      </c>
      <c r="C50" s="225" t="s">
        <v>196</v>
      </c>
    </row>
    <row r="51" spans="1:3" ht="15.95" customHeight="1" x14ac:dyDescent="0.25">
      <c r="A51" s="224" t="s">
        <v>401</v>
      </c>
      <c r="B51" s="224" t="s">
        <v>392</v>
      </c>
      <c r="C51" s="225" t="s">
        <v>196</v>
      </c>
    </row>
    <row r="52" spans="1:3" ht="15.95" customHeight="1" x14ac:dyDescent="0.25">
      <c r="A52" s="224" t="s">
        <v>280</v>
      </c>
      <c r="B52" s="224" t="s">
        <v>392</v>
      </c>
      <c r="C52" s="225" t="s">
        <v>194</v>
      </c>
    </row>
    <row r="53" spans="1:3" ht="15.95" customHeight="1" x14ac:dyDescent="0.25">
      <c r="A53" s="224" t="s">
        <v>212</v>
      </c>
      <c r="B53" s="224" t="s">
        <v>392</v>
      </c>
      <c r="C53" s="225" t="s">
        <v>195</v>
      </c>
    </row>
    <row r="54" spans="1:3" ht="15.95" customHeight="1" x14ac:dyDescent="0.25">
      <c r="A54" s="224" t="s">
        <v>402</v>
      </c>
      <c r="B54" s="224" t="s">
        <v>392</v>
      </c>
      <c r="C54" s="225" t="s">
        <v>194</v>
      </c>
    </row>
    <row r="55" spans="1:3" ht="15.95" customHeight="1" x14ac:dyDescent="0.25">
      <c r="A55" s="224" t="s">
        <v>403</v>
      </c>
      <c r="B55" s="224" t="s">
        <v>392</v>
      </c>
      <c r="C55" s="225" t="s">
        <v>194</v>
      </c>
    </row>
    <row r="56" spans="1:3" ht="15.95" customHeight="1" x14ac:dyDescent="0.25">
      <c r="A56" s="224" t="s">
        <v>404</v>
      </c>
      <c r="B56" s="224" t="s">
        <v>392</v>
      </c>
      <c r="C56" s="225" t="s">
        <v>194</v>
      </c>
    </row>
    <row r="57" spans="1:3" ht="15.95" customHeight="1" x14ac:dyDescent="0.25">
      <c r="A57" s="224" t="s">
        <v>236</v>
      </c>
      <c r="B57" s="224" t="s">
        <v>392</v>
      </c>
      <c r="C57" s="225" t="s">
        <v>194</v>
      </c>
    </row>
    <row r="58" spans="1:3" ht="15.95" customHeight="1" x14ac:dyDescent="0.25">
      <c r="A58" s="224" t="s">
        <v>213</v>
      </c>
      <c r="B58" s="224" t="s">
        <v>392</v>
      </c>
      <c r="C58" s="225" t="s">
        <v>195</v>
      </c>
    </row>
    <row r="59" spans="1:3" ht="15.95" customHeight="1" x14ac:dyDescent="0.25">
      <c r="A59" s="224" t="s">
        <v>242</v>
      </c>
      <c r="B59" s="224" t="s">
        <v>392</v>
      </c>
      <c r="C59" s="225" t="s">
        <v>195</v>
      </c>
    </row>
    <row r="60" spans="1:3" ht="15.95" customHeight="1" x14ac:dyDescent="0.25">
      <c r="A60" s="224" t="s">
        <v>405</v>
      </c>
      <c r="B60" s="224" t="s">
        <v>392</v>
      </c>
      <c r="C60" s="225" t="s">
        <v>196</v>
      </c>
    </row>
    <row r="61" spans="1:3" ht="15.95" customHeight="1" x14ac:dyDescent="0.25">
      <c r="A61" s="224" t="s">
        <v>238</v>
      </c>
      <c r="B61" s="224" t="s">
        <v>392</v>
      </c>
      <c r="C61" s="225" t="s">
        <v>196</v>
      </c>
    </row>
    <row r="62" spans="1:3" ht="15.95" customHeight="1" x14ac:dyDescent="0.25">
      <c r="A62" s="224" t="s">
        <v>346</v>
      </c>
      <c r="B62" s="224" t="s">
        <v>406</v>
      </c>
      <c r="C62" s="225"/>
    </row>
    <row r="63" spans="1:3" x14ac:dyDescent="0.25">
      <c r="A63" s="226"/>
      <c r="B63" s="226"/>
      <c r="C63" s="226"/>
    </row>
    <row r="64" spans="1:3" x14ac:dyDescent="0.25">
      <c r="A64" s="226"/>
      <c r="B64" s="226"/>
      <c r="C64" s="226"/>
    </row>
    <row r="65" spans="1:3" x14ac:dyDescent="0.25">
      <c r="A65" s="226"/>
      <c r="B65" s="226"/>
      <c r="C65" s="226"/>
    </row>
    <row r="66" spans="1:3" x14ac:dyDescent="0.25">
      <c r="A66" s="226"/>
      <c r="B66" s="226"/>
      <c r="C66" s="226"/>
    </row>
    <row r="67" spans="1:3" x14ac:dyDescent="0.25">
      <c r="A67" s="226"/>
      <c r="B67" s="226"/>
      <c r="C67" s="226"/>
    </row>
    <row r="68" spans="1:3" x14ac:dyDescent="0.25">
      <c r="A68" s="226"/>
      <c r="B68" s="226"/>
      <c r="C68" s="226"/>
    </row>
    <row r="69" spans="1:3" x14ac:dyDescent="0.25">
      <c r="A69" s="226"/>
      <c r="B69" s="226"/>
      <c r="C69" s="226"/>
    </row>
    <row r="70" spans="1:3" x14ac:dyDescent="0.25">
      <c r="A70" s="226"/>
      <c r="B70" s="226"/>
      <c r="C70" s="226"/>
    </row>
    <row r="71" spans="1:3" x14ac:dyDescent="0.25">
      <c r="A71" s="226"/>
      <c r="B71" s="226"/>
      <c r="C71" s="22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8A7A0-4BD1-410B-80AF-5E5D8ABA9120}">
  <sheetPr>
    <tabColor theme="0"/>
  </sheetPr>
  <dimension ref="A1"/>
  <sheetViews>
    <sheetView workbookViewId="0">
      <selection activeCell="F5" sqref="F5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05E8-3053-4479-B8B3-9D23B9A4C508}">
  <sheetPr>
    <tabColor theme="2" tint="-9.9978637043366805E-2"/>
  </sheetPr>
  <dimension ref="A1:Y1576"/>
  <sheetViews>
    <sheetView workbookViewId="0">
      <pane ySplit="1" topLeftCell="A2" activePane="bottomLeft" state="frozen"/>
      <selection pane="bottomLeft" activeCell="E1" sqref="E1"/>
    </sheetView>
  </sheetViews>
  <sheetFormatPr defaultRowHeight="15" x14ac:dyDescent="0.25"/>
  <cols>
    <col min="1" max="1" width="9.85546875" style="19" customWidth="1"/>
    <col min="2" max="2" width="16.140625" style="62" bestFit="1" customWidth="1"/>
    <col min="3" max="3" width="10.5703125" style="19" bestFit="1" customWidth="1"/>
    <col min="4" max="4" width="9.140625" style="19" customWidth="1"/>
    <col min="5" max="5" width="15.140625" style="19" customWidth="1"/>
    <col min="6" max="6" width="15.5703125" style="19" customWidth="1"/>
    <col min="7" max="8" width="8.42578125" style="62" customWidth="1"/>
    <col min="9" max="9" width="10.5703125" style="19" bestFit="1" customWidth="1"/>
    <col min="10" max="10" width="21.5703125" style="36" bestFit="1" customWidth="1"/>
    <col min="11" max="11" width="8.28515625" style="19" bestFit="1" customWidth="1"/>
    <col min="12" max="12" width="6.5703125" style="19" bestFit="1" customWidth="1"/>
    <col min="13" max="13" width="9.42578125" style="19" customWidth="1"/>
    <col min="14" max="14" width="19.42578125" style="118" bestFit="1" customWidth="1"/>
    <col min="15" max="15" width="21.5703125" style="36" customWidth="1"/>
    <col min="16" max="17" width="16.140625" style="36" customWidth="1"/>
    <col min="18" max="18" width="19.5703125" style="36" customWidth="1"/>
    <col min="19" max="19" width="13.42578125" style="290" customWidth="1"/>
    <col min="20" max="20" width="16" style="291" customWidth="1"/>
    <col min="21" max="21" width="8.140625" style="292" customWidth="1"/>
    <col min="22" max="22" width="8.140625" style="293" customWidth="1"/>
    <col min="23" max="23" width="11.140625" style="5" customWidth="1"/>
    <col min="24" max="25" width="16.7109375" style="19" customWidth="1"/>
  </cols>
  <sheetData>
    <row r="1" spans="1:25" x14ac:dyDescent="0.25">
      <c r="A1" s="317" t="s">
        <v>318</v>
      </c>
      <c r="B1" s="318" t="s">
        <v>319</v>
      </c>
      <c r="C1" s="317" t="s">
        <v>320</v>
      </c>
      <c r="D1" s="317" t="s">
        <v>321</v>
      </c>
      <c r="E1" s="317" t="s">
        <v>322</v>
      </c>
      <c r="F1" s="317" t="s">
        <v>323</v>
      </c>
      <c r="G1" s="318" t="s">
        <v>324</v>
      </c>
      <c r="H1" s="318" t="s">
        <v>325</v>
      </c>
      <c r="I1" s="317" t="s">
        <v>326</v>
      </c>
      <c r="J1" s="319" t="s">
        <v>327</v>
      </c>
      <c r="K1" s="317" t="s">
        <v>184</v>
      </c>
      <c r="L1" s="317" t="s">
        <v>328</v>
      </c>
      <c r="M1" s="317" t="s">
        <v>329</v>
      </c>
      <c r="N1" s="412" t="s">
        <v>330</v>
      </c>
      <c r="O1" s="398" t="s">
        <v>331</v>
      </c>
      <c r="P1" s="398" t="s">
        <v>332</v>
      </c>
      <c r="Q1" s="398" t="s">
        <v>333</v>
      </c>
      <c r="R1" s="14" t="s">
        <v>334</v>
      </c>
      <c r="S1" s="14" t="s">
        <v>231</v>
      </c>
      <c r="T1" s="14" t="s">
        <v>335</v>
      </c>
      <c r="U1" s="14" t="s">
        <v>336</v>
      </c>
      <c r="V1" s="14" t="s">
        <v>337</v>
      </c>
      <c r="W1" s="14" t="s">
        <v>6</v>
      </c>
      <c r="X1" s="326" t="s">
        <v>2466</v>
      </c>
      <c r="Y1" s="326" t="s">
        <v>2467</v>
      </c>
    </row>
    <row r="2" spans="1:25" x14ac:dyDescent="0.25">
      <c r="A2" s="19" t="s">
        <v>1452</v>
      </c>
      <c r="B2" s="62" t="s">
        <v>3757</v>
      </c>
      <c r="C2" s="19" t="s">
        <v>148</v>
      </c>
      <c r="D2" s="19" t="s">
        <v>209</v>
      </c>
      <c r="E2" s="19" t="s">
        <v>7568</v>
      </c>
      <c r="F2" s="19" t="s">
        <v>338</v>
      </c>
      <c r="G2" s="62" t="s">
        <v>339</v>
      </c>
      <c r="H2" s="62" t="s">
        <v>3758</v>
      </c>
      <c r="J2" s="36" t="s">
        <v>3759</v>
      </c>
      <c r="K2" s="19" t="s">
        <v>2419</v>
      </c>
      <c r="L2" s="19" t="s">
        <v>112</v>
      </c>
      <c r="M2" s="19" t="s">
        <v>340</v>
      </c>
      <c r="O2" s="197" t="str">
        <f>IFERROR(J2,"")</f>
        <v>12/3/2024 12:47:09 AM</v>
      </c>
      <c r="P2" s="197">
        <f>IFERROR(J2+(Y2/24),"")</f>
        <v>45629.657743055555</v>
      </c>
      <c r="Q2" s="197">
        <f>IFERROR(J2+(X2/24),"")</f>
        <v>45629.241076388891</v>
      </c>
      <c r="R2" s="197">
        <f>IF(W2="APAC_1",P2,IF(W2="EMEA_1",Q2,O2))</f>
        <v>45629.657743055555</v>
      </c>
      <c r="S2" s="200">
        <f>INT(R2)</f>
        <v>45629</v>
      </c>
      <c r="T2" s="201">
        <f>MOD(R2,1)</f>
        <v>0.65774305555532919</v>
      </c>
      <c r="U2" s="202"/>
      <c r="V2" s="202"/>
      <c r="W2" s="202" t="str">
        <f>IFERROR(VLOOKUP(D2,Legend!$A$2:$C$61,3,FALSE),"")</f>
        <v>APAC_1</v>
      </c>
      <c r="X2" s="19">
        <v>5</v>
      </c>
      <c r="Y2" s="19">
        <v>15</v>
      </c>
    </row>
    <row r="3" spans="1:25" x14ac:dyDescent="0.25">
      <c r="A3" s="19" t="s">
        <v>1146</v>
      </c>
      <c r="B3" s="62" t="s">
        <v>3760</v>
      </c>
      <c r="C3" s="19" t="s">
        <v>341</v>
      </c>
      <c r="D3" s="19" t="s">
        <v>210</v>
      </c>
      <c r="E3" s="19" t="s">
        <v>7568</v>
      </c>
      <c r="F3" s="19" t="s">
        <v>338</v>
      </c>
      <c r="G3" s="62" t="s">
        <v>664</v>
      </c>
      <c r="H3" s="62" t="s">
        <v>3761</v>
      </c>
      <c r="I3" s="19" t="s">
        <v>342</v>
      </c>
      <c r="J3" s="36" t="s">
        <v>3762</v>
      </c>
      <c r="K3" s="19" t="s">
        <v>2381</v>
      </c>
      <c r="L3" s="19" t="s">
        <v>112</v>
      </c>
      <c r="M3" s="19" t="s">
        <v>340</v>
      </c>
      <c r="O3" s="197" t="str">
        <f t="shared" ref="O3:O66" si="0">IFERROR(J3,"")</f>
        <v>12/3/2024 12:31:38 AM</v>
      </c>
      <c r="P3" s="197">
        <f t="shared" ref="P3:P66" si="1">IFERROR(J3+(Y3/24),"")</f>
        <v>45629.646967592591</v>
      </c>
      <c r="Q3" s="197">
        <f t="shared" ref="Q3:Q66" si="2">IFERROR(J3+(X3/24),"")</f>
        <v>45629.230300925927</v>
      </c>
      <c r="R3" s="197">
        <f t="shared" ref="R3:R66" si="3">IF(W3="APAC_1",P3,IF(W3="EMEA_1",Q3,O3))</f>
        <v>45629.646967592591</v>
      </c>
      <c r="S3" s="200">
        <f t="shared" ref="S3:S66" si="4">INT(R3)</f>
        <v>45629</v>
      </c>
      <c r="T3" s="201">
        <f t="shared" ref="T3:T66" si="5">MOD(R3,1)</f>
        <v>0.64696759259095415</v>
      </c>
      <c r="U3" s="202"/>
      <c r="V3" s="202"/>
      <c r="W3" s="202" t="str">
        <f>IFERROR(VLOOKUP(D3,Legend!$A$2:$C$61,3,FALSE),"")</f>
        <v>APAC_1</v>
      </c>
      <c r="X3" s="19">
        <v>5</v>
      </c>
      <c r="Y3" s="19">
        <v>15</v>
      </c>
    </row>
    <row r="4" spans="1:25" x14ac:dyDescent="0.25">
      <c r="A4" s="19" t="s">
        <v>692</v>
      </c>
      <c r="B4" s="62" t="s">
        <v>3769</v>
      </c>
      <c r="C4" s="19" t="s">
        <v>341</v>
      </c>
      <c r="D4" s="19" t="s">
        <v>210</v>
      </c>
      <c r="E4" s="19" t="s">
        <v>7568</v>
      </c>
      <c r="F4" s="19" t="s">
        <v>338</v>
      </c>
      <c r="G4" s="62" t="s">
        <v>664</v>
      </c>
      <c r="H4" s="62" t="s">
        <v>3761</v>
      </c>
      <c r="I4" s="19" t="s">
        <v>342</v>
      </c>
      <c r="J4" s="36" t="s">
        <v>3770</v>
      </c>
      <c r="K4" s="19" t="s">
        <v>1155</v>
      </c>
      <c r="L4" s="19" t="s">
        <v>112</v>
      </c>
      <c r="M4" s="19" t="s">
        <v>340</v>
      </c>
      <c r="O4" s="197" t="str">
        <f t="shared" si="0"/>
        <v>12/2/2024 9:38:35 PM</v>
      </c>
      <c r="P4" s="197">
        <f t="shared" si="1"/>
        <v>45629.52679398148</v>
      </c>
      <c r="Q4" s="197">
        <f t="shared" si="2"/>
        <v>45629.110127314816</v>
      </c>
      <c r="R4" s="197">
        <f t="shared" si="3"/>
        <v>45629.52679398148</v>
      </c>
      <c r="S4" s="200">
        <f t="shared" si="4"/>
        <v>45629</v>
      </c>
      <c r="T4" s="201">
        <f t="shared" si="5"/>
        <v>0.52679398148029577</v>
      </c>
      <c r="U4" s="202"/>
      <c r="V4" s="202"/>
      <c r="W4" s="202" t="str">
        <f>IFERROR(VLOOKUP(D4,Legend!$A$2:$C$61,3,FALSE),"")</f>
        <v>APAC_1</v>
      </c>
      <c r="X4" s="19">
        <v>5</v>
      </c>
      <c r="Y4" s="19">
        <v>15</v>
      </c>
    </row>
    <row r="5" spans="1:25" x14ac:dyDescent="0.25">
      <c r="A5" s="19" t="s">
        <v>609</v>
      </c>
      <c r="B5" s="62" t="s">
        <v>3773</v>
      </c>
      <c r="C5" s="19" t="s">
        <v>341</v>
      </c>
      <c r="D5" s="19" t="s">
        <v>210</v>
      </c>
      <c r="E5" s="19" t="s">
        <v>7568</v>
      </c>
      <c r="F5" s="19" t="s">
        <v>338</v>
      </c>
      <c r="G5" s="62" t="s">
        <v>664</v>
      </c>
      <c r="H5" s="62" t="s">
        <v>3761</v>
      </c>
      <c r="I5" s="19" t="s">
        <v>342</v>
      </c>
      <c r="J5" s="36" t="s">
        <v>3774</v>
      </c>
      <c r="K5" s="19" t="s">
        <v>2545</v>
      </c>
      <c r="L5" s="19" t="s">
        <v>112</v>
      </c>
      <c r="M5" s="19" t="s">
        <v>340</v>
      </c>
      <c r="O5" s="197" t="str">
        <f t="shared" si="0"/>
        <v>12/2/2024 9:29:43 PM</v>
      </c>
      <c r="P5" s="197">
        <f t="shared" si="1"/>
        <v>45629.520636574074</v>
      </c>
      <c r="Q5" s="197">
        <f t="shared" si="2"/>
        <v>45629.10396990741</v>
      </c>
      <c r="R5" s="197">
        <f t="shared" si="3"/>
        <v>45629.520636574074</v>
      </c>
      <c r="S5" s="200">
        <f t="shared" si="4"/>
        <v>45629</v>
      </c>
      <c r="T5" s="201">
        <f t="shared" si="5"/>
        <v>0.52063657407416031</v>
      </c>
      <c r="U5" s="202"/>
      <c r="V5" s="202"/>
      <c r="W5" s="202" t="str">
        <f>IFERROR(VLOOKUP(D5,Legend!$A$2:$C$61,3,FALSE),"")</f>
        <v>APAC_1</v>
      </c>
      <c r="X5" s="19">
        <v>5</v>
      </c>
      <c r="Y5" s="19">
        <v>15</v>
      </c>
    </row>
    <row r="6" spans="1:25" x14ac:dyDescent="0.25">
      <c r="A6" s="19" t="s">
        <v>998</v>
      </c>
      <c r="B6" s="62" t="s">
        <v>3781</v>
      </c>
      <c r="C6" s="19" t="s">
        <v>341</v>
      </c>
      <c r="D6" s="19" t="s">
        <v>211</v>
      </c>
      <c r="E6" s="19" t="s">
        <v>7568</v>
      </c>
      <c r="F6" s="19" t="s">
        <v>338</v>
      </c>
      <c r="G6" s="62" t="s">
        <v>1575</v>
      </c>
      <c r="H6" s="62" t="s">
        <v>3782</v>
      </c>
      <c r="I6" s="19" t="s">
        <v>342</v>
      </c>
      <c r="J6" s="36" t="s">
        <v>3783</v>
      </c>
      <c r="K6" s="19" t="s">
        <v>2394</v>
      </c>
      <c r="L6" s="19" t="s">
        <v>112</v>
      </c>
      <c r="M6" s="19" t="s">
        <v>340</v>
      </c>
      <c r="O6" s="197" t="str">
        <f t="shared" si="0"/>
        <v>12/2/2024 8:35:35 PM</v>
      </c>
      <c r="P6" s="197">
        <f t="shared" si="1"/>
        <v>45629.483043981483</v>
      </c>
      <c r="Q6" s="197">
        <f t="shared" si="2"/>
        <v>45629.066377314819</v>
      </c>
      <c r="R6" s="197">
        <f t="shared" si="3"/>
        <v>45629.483043981483</v>
      </c>
      <c r="S6" s="200">
        <f t="shared" si="4"/>
        <v>45629</v>
      </c>
      <c r="T6" s="201">
        <f t="shared" si="5"/>
        <v>0.48304398148320615</v>
      </c>
      <c r="U6" s="202"/>
      <c r="V6" s="202"/>
      <c r="W6" s="202" t="str">
        <f>IFERROR(VLOOKUP(D6,Legend!$A$2:$C$61,3,FALSE),"")</f>
        <v>APAC_1</v>
      </c>
      <c r="X6" s="19">
        <v>5</v>
      </c>
      <c r="Y6" s="19">
        <v>15</v>
      </c>
    </row>
    <row r="7" spans="1:25" x14ac:dyDescent="0.25">
      <c r="A7" s="19" t="s">
        <v>1778</v>
      </c>
      <c r="B7" s="62" t="s">
        <v>3786</v>
      </c>
      <c r="C7" s="19" t="s">
        <v>148</v>
      </c>
      <c r="D7" s="19" t="s">
        <v>209</v>
      </c>
      <c r="E7" s="19" t="s">
        <v>7568</v>
      </c>
      <c r="F7" s="19" t="s">
        <v>338</v>
      </c>
      <c r="G7" s="62" t="s">
        <v>339</v>
      </c>
      <c r="H7" s="62" t="s">
        <v>3787</v>
      </c>
      <c r="J7" s="36" t="s">
        <v>3788</v>
      </c>
      <c r="K7" s="19" t="s">
        <v>3789</v>
      </c>
      <c r="L7" s="19" t="s">
        <v>112</v>
      </c>
      <c r="M7" s="19" t="s">
        <v>340</v>
      </c>
      <c r="O7" s="197" t="str">
        <f t="shared" si="0"/>
        <v>12/2/2024 7:46:07 PM</v>
      </c>
      <c r="P7" s="197">
        <f t="shared" si="1"/>
        <v>45629.448692129627</v>
      </c>
      <c r="Q7" s="197">
        <f t="shared" si="2"/>
        <v>45629.032025462962</v>
      </c>
      <c r="R7" s="197">
        <f t="shared" si="3"/>
        <v>45629.448692129627</v>
      </c>
      <c r="S7" s="200">
        <f t="shared" si="4"/>
        <v>45629</v>
      </c>
      <c r="T7" s="201">
        <f t="shared" si="5"/>
        <v>0.44869212962657912</v>
      </c>
      <c r="U7" s="202"/>
      <c r="V7" s="202"/>
      <c r="W7" s="202" t="str">
        <f>IFERROR(VLOOKUP(D7,Legend!$A$2:$C$61,3,FALSE),"")</f>
        <v>APAC_1</v>
      </c>
      <c r="X7" s="19">
        <v>5</v>
      </c>
      <c r="Y7" s="19">
        <v>15</v>
      </c>
    </row>
    <row r="8" spans="1:25" x14ac:dyDescent="0.25">
      <c r="A8" s="19" t="s">
        <v>1350</v>
      </c>
      <c r="B8" s="62" t="s">
        <v>6001</v>
      </c>
      <c r="C8" s="19" t="s">
        <v>148</v>
      </c>
      <c r="D8" s="19" t="s">
        <v>209</v>
      </c>
      <c r="E8" s="19" t="s">
        <v>7568</v>
      </c>
      <c r="F8" s="19" t="s">
        <v>338</v>
      </c>
      <c r="G8" s="62" t="s">
        <v>339</v>
      </c>
      <c r="H8" s="62" t="s">
        <v>6002</v>
      </c>
      <c r="J8" s="36" t="s">
        <v>6003</v>
      </c>
      <c r="K8" s="19" t="s">
        <v>2520</v>
      </c>
      <c r="L8" s="19" t="s">
        <v>112</v>
      </c>
      <c r="M8" s="19" t="s">
        <v>340</v>
      </c>
      <c r="O8" s="197" t="str">
        <f t="shared" si="0"/>
        <v>12/4/2024 11:10:44 PM</v>
      </c>
      <c r="P8" s="197">
        <f t="shared" si="1"/>
        <v>45631.590787037036</v>
      </c>
      <c r="Q8" s="197">
        <f t="shared" si="2"/>
        <v>45631.174120370371</v>
      </c>
      <c r="R8" s="197">
        <f t="shared" si="3"/>
        <v>45631.590787037036</v>
      </c>
      <c r="S8" s="200">
        <f t="shared" si="4"/>
        <v>45631</v>
      </c>
      <c r="T8" s="201">
        <f t="shared" si="5"/>
        <v>0.59078703703562496</v>
      </c>
      <c r="U8" s="202"/>
      <c r="V8" s="202"/>
      <c r="W8" s="202" t="str">
        <f>IFERROR(VLOOKUP(D8,Legend!$A$2:$C$61,3,FALSE),"")</f>
        <v>APAC_1</v>
      </c>
      <c r="X8" s="19">
        <v>5</v>
      </c>
      <c r="Y8" s="19">
        <v>15</v>
      </c>
    </row>
    <row r="9" spans="1:25" x14ac:dyDescent="0.25">
      <c r="A9" s="19" t="s">
        <v>1864</v>
      </c>
      <c r="B9" s="62" t="s">
        <v>6013</v>
      </c>
      <c r="C9" s="19" t="s">
        <v>341</v>
      </c>
      <c r="D9" s="19" t="s">
        <v>210</v>
      </c>
      <c r="E9" s="19" t="s">
        <v>7568</v>
      </c>
      <c r="F9" s="19" t="s">
        <v>338</v>
      </c>
      <c r="G9" s="62" t="s">
        <v>664</v>
      </c>
      <c r="H9" s="62" t="s">
        <v>6014</v>
      </c>
      <c r="I9" s="19" t="s">
        <v>342</v>
      </c>
      <c r="J9" s="36" t="s">
        <v>6015</v>
      </c>
      <c r="K9" s="19" t="s">
        <v>1543</v>
      </c>
      <c r="L9" s="19" t="s">
        <v>112</v>
      </c>
      <c r="M9" s="19" t="s">
        <v>340</v>
      </c>
      <c r="O9" s="197" t="str">
        <f t="shared" si="0"/>
        <v>12/4/2024 8:11:04 PM</v>
      </c>
      <c r="P9" s="197">
        <f t="shared" si="1"/>
        <v>45631.46601851852</v>
      </c>
      <c r="Q9" s="197">
        <f t="shared" si="2"/>
        <v>45631.049351851856</v>
      </c>
      <c r="R9" s="197">
        <f t="shared" si="3"/>
        <v>45631.46601851852</v>
      </c>
      <c r="S9" s="200">
        <f t="shared" si="4"/>
        <v>45631</v>
      </c>
      <c r="T9" s="201">
        <f t="shared" si="5"/>
        <v>0.46601851852028631</v>
      </c>
      <c r="U9" s="202"/>
      <c r="V9" s="202"/>
      <c r="W9" s="202" t="str">
        <f>IFERROR(VLOOKUP(D9,Legend!$A$2:$C$61,3,FALSE),"")</f>
        <v>APAC_1</v>
      </c>
      <c r="X9" s="19">
        <v>5</v>
      </c>
      <c r="Y9" s="19">
        <v>15</v>
      </c>
    </row>
    <row r="10" spans="1:25" x14ac:dyDescent="0.25">
      <c r="A10" s="19" t="s">
        <v>771</v>
      </c>
      <c r="B10" s="62" t="s">
        <v>6028</v>
      </c>
      <c r="C10" s="19" t="s">
        <v>341</v>
      </c>
      <c r="D10" s="19" t="s">
        <v>210</v>
      </c>
      <c r="E10" s="19" t="s">
        <v>7568</v>
      </c>
      <c r="F10" s="19" t="s">
        <v>338</v>
      </c>
      <c r="G10" s="62" t="s">
        <v>642</v>
      </c>
      <c r="H10" s="62" t="s">
        <v>6029</v>
      </c>
      <c r="I10" s="19" t="s">
        <v>342</v>
      </c>
      <c r="J10" s="36" t="s">
        <v>6030</v>
      </c>
      <c r="K10" s="19" t="s">
        <v>6031</v>
      </c>
      <c r="L10" s="19" t="s">
        <v>112</v>
      </c>
      <c r="M10" s="19" t="s">
        <v>340</v>
      </c>
      <c r="O10" s="197" t="str">
        <f t="shared" si="0"/>
        <v>12/4/2024 7:30:34 PM</v>
      </c>
      <c r="P10" s="197">
        <f t="shared" si="1"/>
        <v>45631.437893518516</v>
      </c>
      <c r="Q10" s="197">
        <f t="shared" si="2"/>
        <v>45631.021226851852</v>
      </c>
      <c r="R10" s="197">
        <f t="shared" si="3"/>
        <v>45631.437893518516</v>
      </c>
      <c r="S10" s="200">
        <f t="shared" si="4"/>
        <v>45631</v>
      </c>
      <c r="T10" s="201">
        <f t="shared" si="5"/>
        <v>0.43789351851592073</v>
      </c>
      <c r="U10" s="202"/>
      <c r="V10" s="202"/>
      <c r="W10" s="202" t="str">
        <f>IFERROR(VLOOKUP(D10,Legend!$A$2:$C$61,3,FALSE),"")</f>
        <v>APAC_1</v>
      </c>
      <c r="X10" s="19">
        <v>5</v>
      </c>
      <c r="Y10" s="19">
        <v>15</v>
      </c>
    </row>
    <row r="11" spans="1:25" x14ac:dyDescent="0.25">
      <c r="A11" s="19" t="s">
        <v>1112</v>
      </c>
      <c r="B11" s="62" t="s">
        <v>3189</v>
      </c>
      <c r="C11" s="19" t="s">
        <v>148</v>
      </c>
      <c r="D11" s="19" t="s">
        <v>214</v>
      </c>
      <c r="E11" s="19" t="s">
        <v>7608</v>
      </c>
      <c r="F11" s="19" t="s">
        <v>347</v>
      </c>
      <c r="G11" s="62" t="s">
        <v>345</v>
      </c>
      <c r="H11" s="62" t="s">
        <v>3190</v>
      </c>
      <c r="J11" s="36" t="s">
        <v>3191</v>
      </c>
      <c r="K11" s="19" t="s">
        <v>2328</v>
      </c>
      <c r="L11" s="19" t="s">
        <v>112</v>
      </c>
      <c r="M11" s="19" t="s">
        <v>340</v>
      </c>
      <c r="O11" s="197" t="str">
        <f t="shared" si="0"/>
        <v>12/3/2024 4:14:29 PM</v>
      </c>
      <c r="P11" s="197">
        <f t="shared" si="1"/>
        <v>45630.301724537036</v>
      </c>
      <c r="Q11" s="197">
        <f t="shared" si="2"/>
        <v>45629.885057870371</v>
      </c>
      <c r="R11" s="197" t="str">
        <f t="shared" si="3"/>
        <v>12/3/2024 4:14:29 PM</v>
      </c>
      <c r="S11" s="200">
        <f t="shared" si="4"/>
        <v>45629</v>
      </c>
      <c r="T11" s="201">
        <f t="shared" si="5"/>
        <v>0.67672453703562496</v>
      </c>
      <c r="U11" s="202"/>
      <c r="V11" s="202"/>
      <c r="W11" s="202" t="str">
        <f>IFERROR(VLOOKUP(D11,Legend!$A$2:$C$61,3,FALSE),"")</f>
        <v>AMER_1</v>
      </c>
      <c r="X11" s="19">
        <v>5</v>
      </c>
      <c r="Y11" s="19">
        <v>15</v>
      </c>
    </row>
    <row r="12" spans="1:25" x14ac:dyDescent="0.25">
      <c r="A12" s="19" t="s">
        <v>2063</v>
      </c>
      <c r="B12" s="62" t="s">
        <v>3218</v>
      </c>
      <c r="C12" s="19" t="s">
        <v>341</v>
      </c>
      <c r="D12" s="19" t="s">
        <v>215</v>
      </c>
      <c r="E12" s="19" t="s">
        <v>7608</v>
      </c>
      <c r="F12" s="19" t="s">
        <v>347</v>
      </c>
      <c r="G12" s="62" t="s">
        <v>593</v>
      </c>
      <c r="H12" s="62" t="s">
        <v>2579</v>
      </c>
      <c r="I12" s="19" t="s">
        <v>342</v>
      </c>
      <c r="J12" s="36" t="s">
        <v>3219</v>
      </c>
      <c r="K12" s="19" t="s">
        <v>818</v>
      </c>
      <c r="L12" s="19" t="s">
        <v>112</v>
      </c>
      <c r="M12" s="19" t="s">
        <v>340</v>
      </c>
      <c r="O12" s="197" t="str">
        <f t="shared" si="0"/>
        <v>12/3/2024 3:31:06 PM</v>
      </c>
      <c r="P12" s="197">
        <f t="shared" si="1"/>
        <v>45630.271597222221</v>
      </c>
      <c r="Q12" s="197">
        <f t="shared" si="2"/>
        <v>45629.854930555557</v>
      </c>
      <c r="R12" s="197" t="str">
        <f t="shared" si="3"/>
        <v>12/3/2024 3:31:06 PM</v>
      </c>
      <c r="S12" s="200">
        <f t="shared" si="4"/>
        <v>45629</v>
      </c>
      <c r="T12" s="201">
        <f t="shared" si="5"/>
        <v>0.64659722222131677</v>
      </c>
      <c r="U12" s="202"/>
      <c r="V12" s="202"/>
      <c r="W12" s="202" t="str">
        <f>IFERROR(VLOOKUP(D12,Legend!$A$2:$C$61,3,FALSE),"")</f>
        <v>AMER_1</v>
      </c>
      <c r="X12" s="19">
        <v>5</v>
      </c>
      <c r="Y12" s="19">
        <v>15</v>
      </c>
    </row>
    <row r="13" spans="1:25" x14ac:dyDescent="0.25">
      <c r="A13" s="19" t="s">
        <v>750</v>
      </c>
      <c r="B13" s="62" t="s">
        <v>3272</v>
      </c>
      <c r="C13" s="19" t="s">
        <v>148</v>
      </c>
      <c r="D13" s="19" t="s">
        <v>214</v>
      </c>
      <c r="E13" s="19" t="s">
        <v>7608</v>
      </c>
      <c r="F13" s="19" t="s">
        <v>347</v>
      </c>
      <c r="G13" s="62" t="s">
        <v>345</v>
      </c>
      <c r="H13" s="62" t="s">
        <v>3273</v>
      </c>
      <c r="J13" s="36" t="s">
        <v>3274</v>
      </c>
      <c r="K13" s="19" t="s">
        <v>2435</v>
      </c>
      <c r="L13" s="19" t="s">
        <v>112</v>
      </c>
      <c r="M13" s="19" t="s">
        <v>340</v>
      </c>
      <c r="O13" s="197" t="str">
        <f t="shared" si="0"/>
        <v>12/3/2024 2:31:40 PM</v>
      </c>
      <c r="P13" s="197">
        <f t="shared" si="1"/>
        <v>45630.230324074073</v>
      </c>
      <c r="Q13" s="197">
        <f t="shared" si="2"/>
        <v>45629.813657407409</v>
      </c>
      <c r="R13" s="197" t="str">
        <f t="shared" si="3"/>
        <v>12/3/2024 2:31:40 PM</v>
      </c>
      <c r="S13" s="200">
        <f t="shared" si="4"/>
        <v>45629</v>
      </c>
      <c r="T13" s="201">
        <f t="shared" si="5"/>
        <v>0.60532407407299615</v>
      </c>
      <c r="U13" s="202"/>
      <c r="V13" s="202"/>
      <c r="W13" s="202" t="str">
        <f>IFERROR(VLOOKUP(D13,Legend!$A$2:$C$61,3,FALSE),"")</f>
        <v>AMER_1</v>
      </c>
      <c r="X13" s="19">
        <v>5</v>
      </c>
      <c r="Y13" s="19">
        <v>15</v>
      </c>
    </row>
    <row r="14" spans="1:25" x14ac:dyDescent="0.25">
      <c r="A14" s="19" t="s">
        <v>1140</v>
      </c>
      <c r="B14" s="62" t="s">
        <v>3318</v>
      </c>
      <c r="C14" s="19" t="s">
        <v>341</v>
      </c>
      <c r="D14" s="19" t="s">
        <v>215</v>
      </c>
      <c r="E14" s="19" t="s">
        <v>7608</v>
      </c>
      <c r="F14" s="19" t="s">
        <v>347</v>
      </c>
      <c r="G14" s="62" t="s">
        <v>593</v>
      </c>
      <c r="H14" s="62" t="s">
        <v>3319</v>
      </c>
      <c r="I14" s="19" t="s">
        <v>344</v>
      </c>
      <c r="J14" s="36" t="s">
        <v>3320</v>
      </c>
      <c r="K14" s="19" t="s">
        <v>2349</v>
      </c>
      <c r="L14" s="19" t="s">
        <v>112</v>
      </c>
      <c r="M14" s="19" t="s">
        <v>340</v>
      </c>
      <c r="O14" s="197" t="str">
        <f t="shared" si="0"/>
        <v>12/3/2024 1:31:22 PM</v>
      </c>
      <c r="P14" s="197">
        <f t="shared" si="1"/>
        <v>45630.188449074078</v>
      </c>
      <c r="Q14" s="197">
        <f t="shared" si="2"/>
        <v>45629.771782407413</v>
      </c>
      <c r="R14" s="197" t="str">
        <f t="shared" si="3"/>
        <v>12/3/2024 1:31:22 PM</v>
      </c>
      <c r="S14" s="200">
        <f t="shared" si="4"/>
        <v>45629</v>
      </c>
      <c r="T14" s="201">
        <f t="shared" si="5"/>
        <v>0.56344907407765277</v>
      </c>
      <c r="U14" s="202"/>
      <c r="V14" s="202"/>
      <c r="W14" s="202" t="str">
        <f>IFERROR(VLOOKUP(D14,Legend!$A$2:$C$61,3,FALSE),"")</f>
        <v>AMER_1</v>
      </c>
      <c r="X14" s="19">
        <v>5</v>
      </c>
      <c r="Y14" s="19">
        <v>15</v>
      </c>
    </row>
    <row r="15" spans="1:25" x14ac:dyDescent="0.25">
      <c r="A15" s="19" t="s">
        <v>634</v>
      </c>
      <c r="B15" s="62" t="s">
        <v>3329</v>
      </c>
      <c r="C15" s="19" t="s">
        <v>341</v>
      </c>
      <c r="D15" s="19" t="s">
        <v>215</v>
      </c>
      <c r="E15" s="19" t="s">
        <v>7608</v>
      </c>
      <c r="F15" s="19" t="s">
        <v>347</v>
      </c>
      <c r="G15" s="62" t="s">
        <v>593</v>
      </c>
      <c r="H15" s="62" t="s">
        <v>3159</v>
      </c>
      <c r="I15" s="19" t="s">
        <v>344</v>
      </c>
      <c r="J15" s="36" t="s">
        <v>3330</v>
      </c>
      <c r="K15" s="19" t="s">
        <v>2506</v>
      </c>
      <c r="L15" s="19" t="s">
        <v>112</v>
      </c>
      <c r="M15" s="19" t="s">
        <v>2549</v>
      </c>
      <c r="O15" s="197" t="str">
        <f t="shared" si="0"/>
        <v>12/3/2024 1:08:36 PM</v>
      </c>
      <c r="P15" s="197">
        <f t="shared" si="1"/>
        <v>45630.172638888886</v>
      </c>
      <c r="Q15" s="197">
        <f t="shared" si="2"/>
        <v>45629.755972222221</v>
      </c>
      <c r="R15" s="197" t="str">
        <f t="shared" si="3"/>
        <v>12/3/2024 1:08:36 PM</v>
      </c>
      <c r="S15" s="200">
        <f t="shared" si="4"/>
        <v>45629</v>
      </c>
      <c r="T15" s="201">
        <f t="shared" si="5"/>
        <v>0.54763888888555812</v>
      </c>
      <c r="U15" s="202"/>
      <c r="V15" s="202"/>
      <c r="W15" s="202" t="str">
        <f>IFERROR(VLOOKUP(D15,Legend!$A$2:$C$61,3,FALSE),"")</f>
        <v>AMER_1</v>
      </c>
      <c r="X15" s="19">
        <v>5</v>
      </c>
      <c r="Y15" s="19">
        <v>15</v>
      </c>
    </row>
    <row r="16" spans="1:25" x14ac:dyDescent="0.25">
      <c r="A16" s="19" t="s">
        <v>1909</v>
      </c>
      <c r="B16" s="62" t="s">
        <v>3392</v>
      </c>
      <c r="C16" s="19" t="s">
        <v>148</v>
      </c>
      <c r="D16" s="19" t="s">
        <v>214</v>
      </c>
      <c r="E16" s="19" t="s">
        <v>7608</v>
      </c>
      <c r="F16" s="19" t="s">
        <v>347</v>
      </c>
      <c r="G16" s="62" t="s">
        <v>345</v>
      </c>
      <c r="H16" s="62" t="s">
        <v>3393</v>
      </c>
      <c r="J16" s="36" t="s">
        <v>3394</v>
      </c>
      <c r="K16" s="19" t="s">
        <v>3395</v>
      </c>
      <c r="L16" s="19" t="s">
        <v>112</v>
      </c>
      <c r="M16" s="19" t="s">
        <v>340</v>
      </c>
      <c r="O16" s="197" t="str">
        <f t="shared" si="0"/>
        <v>12/3/2024 11:19:53 AM</v>
      </c>
      <c r="P16" s="197">
        <f t="shared" si="1"/>
        <v>45630.097141203703</v>
      </c>
      <c r="Q16" s="197">
        <f t="shared" si="2"/>
        <v>45629.680474537039</v>
      </c>
      <c r="R16" s="197" t="str">
        <f t="shared" si="3"/>
        <v>12/3/2024 11:19:53 AM</v>
      </c>
      <c r="S16" s="200">
        <f t="shared" si="4"/>
        <v>45629</v>
      </c>
      <c r="T16" s="201">
        <f t="shared" si="5"/>
        <v>0.47214120370335877</v>
      </c>
      <c r="U16" s="202"/>
      <c r="V16" s="202"/>
      <c r="W16" s="202" t="str">
        <f>IFERROR(VLOOKUP(D16,Legend!$A$2:$C$61,3,FALSE),"")</f>
        <v>AMER_1</v>
      </c>
      <c r="X16" s="19">
        <v>5</v>
      </c>
      <c r="Y16" s="19">
        <v>15</v>
      </c>
    </row>
    <row r="17" spans="1:25" x14ac:dyDescent="0.25">
      <c r="A17" s="19" t="s">
        <v>1187</v>
      </c>
      <c r="B17" s="62" t="s">
        <v>3423</v>
      </c>
      <c r="C17" s="19" t="s">
        <v>148</v>
      </c>
      <c r="D17" s="19" t="s">
        <v>214</v>
      </c>
      <c r="E17" s="19" t="s">
        <v>7608</v>
      </c>
      <c r="F17" s="19" t="s">
        <v>347</v>
      </c>
      <c r="G17" s="62" t="s">
        <v>345</v>
      </c>
      <c r="H17" s="62" t="s">
        <v>3424</v>
      </c>
      <c r="J17" s="36" t="s">
        <v>3425</v>
      </c>
      <c r="K17" s="19" t="s">
        <v>2426</v>
      </c>
      <c r="L17" s="19" t="s">
        <v>112</v>
      </c>
      <c r="M17" s="19" t="s">
        <v>340</v>
      </c>
      <c r="O17" s="197" t="str">
        <f t="shared" si="0"/>
        <v>12/3/2024 10:55:50 AM</v>
      </c>
      <c r="P17" s="197">
        <f t="shared" si="1"/>
        <v>45630.080439814818</v>
      </c>
      <c r="Q17" s="197">
        <f t="shared" si="2"/>
        <v>45629.663773148153</v>
      </c>
      <c r="R17" s="197" t="str">
        <f t="shared" si="3"/>
        <v>12/3/2024 10:55:50 AM</v>
      </c>
      <c r="S17" s="200">
        <f t="shared" si="4"/>
        <v>45629</v>
      </c>
      <c r="T17" s="201">
        <f t="shared" si="5"/>
        <v>0.45543981481750961</v>
      </c>
      <c r="U17" s="202"/>
      <c r="V17" s="202"/>
      <c r="W17" s="202" t="str">
        <f>IFERROR(VLOOKUP(D17,Legend!$A$2:$C$61,3,FALSE),"")</f>
        <v>AMER_1</v>
      </c>
      <c r="X17" s="19">
        <v>5</v>
      </c>
      <c r="Y17" s="19">
        <v>15</v>
      </c>
    </row>
    <row r="18" spans="1:25" x14ac:dyDescent="0.25">
      <c r="A18" s="19" t="s">
        <v>1092</v>
      </c>
      <c r="B18" s="62" t="s">
        <v>3465</v>
      </c>
      <c r="C18" s="19" t="s">
        <v>341</v>
      </c>
      <c r="D18" s="19" t="s">
        <v>215</v>
      </c>
      <c r="E18" s="19" t="s">
        <v>7608</v>
      </c>
      <c r="F18" s="19" t="s">
        <v>347</v>
      </c>
      <c r="G18" s="62" t="s">
        <v>593</v>
      </c>
      <c r="H18" s="62" t="s">
        <v>2346</v>
      </c>
      <c r="I18" s="19" t="s">
        <v>344</v>
      </c>
      <c r="J18" s="36" t="s">
        <v>3466</v>
      </c>
      <c r="K18" s="19" t="s">
        <v>2437</v>
      </c>
      <c r="L18" s="19" t="s">
        <v>112</v>
      </c>
      <c r="M18" s="19" t="s">
        <v>340</v>
      </c>
      <c r="O18" s="197" t="str">
        <f t="shared" si="0"/>
        <v>12/3/2024 10:23:24 AM</v>
      </c>
      <c r="P18" s="197">
        <f t="shared" si="1"/>
        <v>45630.057916666665</v>
      </c>
      <c r="Q18" s="197">
        <f t="shared" si="2"/>
        <v>45629.641250000001</v>
      </c>
      <c r="R18" s="197" t="str">
        <f t="shared" si="3"/>
        <v>12/3/2024 10:23:24 AM</v>
      </c>
      <c r="S18" s="200">
        <f t="shared" si="4"/>
        <v>45629</v>
      </c>
      <c r="T18" s="201">
        <f t="shared" si="5"/>
        <v>0.43291666666482342</v>
      </c>
      <c r="U18" s="202"/>
      <c r="V18" s="202"/>
      <c r="W18" s="202" t="str">
        <f>IFERROR(VLOOKUP(D18,Legend!$A$2:$C$61,3,FALSE),"")</f>
        <v>AMER_1</v>
      </c>
      <c r="X18" s="19">
        <v>5</v>
      </c>
      <c r="Y18" s="19">
        <v>15</v>
      </c>
    </row>
    <row r="19" spans="1:25" x14ac:dyDescent="0.25">
      <c r="A19" s="19" t="s">
        <v>862</v>
      </c>
      <c r="B19" s="62" t="s">
        <v>3500</v>
      </c>
      <c r="C19" s="19" t="s">
        <v>341</v>
      </c>
      <c r="D19" s="19" t="s">
        <v>215</v>
      </c>
      <c r="E19" s="19" t="s">
        <v>7608</v>
      </c>
      <c r="F19" s="19" t="s">
        <v>347</v>
      </c>
      <c r="G19" s="62" t="s">
        <v>588</v>
      </c>
      <c r="H19" s="62" t="s">
        <v>921</v>
      </c>
      <c r="I19" s="19" t="s">
        <v>342</v>
      </c>
      <c r="J19" s="36" t="s">
        <v>3501</v>
      </c>
      <c r="K19" s="19" t="s">
        <v>1262</v>
      </c>
      <c r="L19" s="19" t="s">
        <v>112</v>
      </c>
      <c r="M19" s="19" t="s">
        <v>340</v>
      </c>
      <c r="O19" s="197" t="str">
        <f t="shared" si="0"/>
        <v>12/3/2024 9:31:09 AM</v>
      </c>
      <c r="P19" s="197">
        <f t="shared" si="1"/>
        <v>45630.021631944444</v>
      </c>
      <c r="Q19" s="197">
        <f t="shared" si="2"/>
        <v>45629.60496527778</v>
      </c>
      <c r="R19" s="197" t="str">
        <f t="shared" si="3"/>
        <v>12/3/2024 9:31:09 AM</v>
      </c>
      <c r="S19" s="200">
        <f t="shared" si="4"/>
        <v>45629</v>
      </c>
      <c r="T19" s="201">
        <f t="shared" si="5"/>
        <v>0.39663194444437977</v>
      </c>
      <c r="U19" s="202"/>
      <c r="V19" s="202"/>
      <c r="W19" s="202" t="str">
        <f>IFERROR(VLOOKUP(D19,Legend!$A$2:$C$61,3,FALSE),"")</f>
        <v>AMER_1</v>
      </c>
      <c r="X19" s="19">
        <v>5</v>
      </c>
      <c r="Y19" s="19">
        <v>15</v>
      </c>
    </row>
    <row r="20" spans="1:25" x14ac:dyDescent="0.25">
      <c r="A20" s="19" t="s">
        <v>863</v>
      </c>
      <c r="B20" s="62" t="s">
        <v>3524</v>
      </c>
      <c r="C20" s="19" t="s">
        <v>341</v>
      </c>
      <c r="D20" s="19" t="s">
        <v>215</v>
      </c>
      <c r="E20" s="19" t="s">
        <v>7608</v>
      </c>
      <c r="F20" s="19" t="s">
        <v>347</v>
      </c>
      <c r="G20" s="62" t="s">
        <v>593</v>
      </c>
      <c r="H20" s="62" t="s">
        <v>3525</v>
      </c>
      <c r="I20" s="19" t="s">
        <v>344</v>
      </c>
      <c r="J20" s="36" t="s">
        <v>3526</v>
      </c>
      <c r="K20" s="19" t="s">
        <v>2316</v>
      </c>
      <c r="L20" s="19" t="s">
        <v>112</v>
      </c>
      <c r="M20" s="19" t="s">
        <v>340</v>
      </c>
      <c r="O20" s="197" t="str">
        <f t="shared" si="0"/>
        <v>12/3/2024 8:37:53 AM</v>
      </c>
      <c r="P20" s="197">
        <f t="shared" si="1"/>
        <v>45629.9846412037</v>
      </c>
      <c r="Q20" s="197">
        <f t="shared" si="2"/>
        <v>45629.567974537036</v>
      </c>
      <c r="R20" s="197" t="str">
        <f t="shared" si="3"/>
        <v>12/3/2024 8:37:53 AM</v>
      </c>
      <c r="S20" s="200">
        <f t="shared" si="4"/>
        <v>45629</v>
      </c>
      <c r="T20" s="201">
        <f t="shared" si="5"/>
        <v>0.35964120370044839</v>
      </c>
      <c r="U20" s="202"/>
      <c r="V20" s="202"/>
      <c r="W20" s="202" t="str">
        <f>IFERROR(VLOOKUP(D20,Legend!$A$2:$C$61,3,FALSE),"")</f>
        <v>AMER_1</v>
      </c>
      <c r="X20" s="19">
        <v>5</v>
      </c>
      <c r="Y20" s="19">
        <v>15</v>
      </c>
    </row>
    <row r="21" spans="1:25" x14ac:dyDescent="0.25">
      <c r="A21" s="19" t="s">
        <v>989</v>
      </c>
      <c r="B21" s="62" t="s">
        <v>3540</v>
      </c>
      <c r="C21" s="19" t="s">
        <v>341</v>
      </c>
      <c r="D21" s="19" t="s">
        <v>215</v>
      </c>
      <c r="E21" s="19" t="s">
        <v>7608</v>
      </c>
      <c r="F21" s="19" t="s">
        <v>347</v>
      </c>
      <c r="G21" s="62" t="s">
        <v>626</v>
      </c>
      <c r="H21" s="62" t="s">
        <v>2478</v>
      </c>
      <c r="I21" s="19" t="s">
        <v>342</v>
      </c>
      <c r="J21" s="36" t="s">
        <v>3541</v>
      </c>
      <c r="K21" s="19" t="s">
        <v>1191</v>
      </c>
      <c r="L21" s="19" t="s">
        <v>112</v>
      </c>
      <c r="M21" s="19" t="s">
        <v>340</v>
      </c>
      <c r="O21" s="197" t="str">
        <f t="shared" si="0"/>
        <v>12/3/2024 8:15:24 AM</v>
      </c>
      <c r="P21" s="197">
        <f t="shared" si="1"/>
        <v>45629.969027777777</v>
      </c>
      <c r="Q21" s="197">
        <f t="shared" si="2"/>
        <v>45629.552361111113</v>
      </c>
      <c r="R21" s="197" t="str">
        <f t="shared" si="3"/>
        <v>12/3/2024 8:15:24 AM</v>
      </c>
      <c r="S21" s="200">
        <f t="shared" si="4"/>
        <v>45629</v>
      </c>
      <c r="T21" s="201">
        <f t="shared" si="5"/>
        <v>0.34402777777722804</v>
      </c>
      <c r="U21" s="202"/>
      <c r="V21" s="202"/>
      <c r="W21" s="202" t="str">
        <f>IFERROR(VLOOKUP(D21,Legend!$A$2:$C$61,3,FALSE),"")</f>
        <v>AMER_1</v>
      </c>
      <c r="X21" s="19">
        <v>5</v>
      </c>
      <c r="Y21" s="19">
        <v>15</v>
      </c>
    </row>
    <row r="22" spans="1:25" x14ac:dyDescent="0.25">
      <c r="A22" s="19" t="s">
        <v>695</v>
      </c>
      <c r="B22" s="62" t="s">
        <v>3855</v>
      </c>
      <c r="C22" s="19" t="s">
        <v>341</v>
      </c>
      <c r="D22" s="19" t="s">
        <v>215</v>
      </c>
      <c r="E22" s="19" t="s">
        <v>7608</v>
      </c>
      <c r="F22" s="19" t="s">
        <v>347</v>
      </c>
      <c r="G22" s="62" t="s">
        <v>593</v>
      </c>
      <c r="H22" s="62" t="s">
        <v>3833</v>
      </c>
      <c r="I22" s="19" t="s">
        <v>344</v>
      </c>
      <c r="J22" s="36" t="s">
        <v>3856</v>
      </c>
      <c r="K22" s="19" t="s">
        <v>2400</v>
      </c>
      <c r="L22" s="19" t="s">
        <v>112</v>
      </c>
      <c r="M22" s="19" t="s">
        <v>340</v>
      </c>
      <c r="O22" s="197" t="str">
        <f t="shared" si="0"/>
        <v>12/2/2024 4:35:07 PM</v>
      </c>
      <c r="P22" s="197">
        <f t="shared" si="1"/>
        <v>45629.316053240742</v>
      </c>
      <c r="Q22" s="197">
        <f t="shared" si="2"/>
        <v>45628.899386574078</v>
      </c>
      <c r="R22" s="197" t="str">
        <f t="shared" si="3"/>
        <v>12/2/2024 4:35:07 PM</v>
      </c>
      <c r="S22" s="200">
        <f t="shared" si="4"/>
        <v>45628</v>
      </c>
      <c r="T22" s="201">
        <f t="shared" si="5"/>
        <v>0.69105324074189411</v>
      </c>
      <c r="U22" s="202"/>
      <c r="V22" s="202"/>
      <c r="W22" s="202" t="str">
        <f>IFERROR(VLOOKUP(D22,Legend!$A$2:$C$61,3,FALSE),"")</f>
        <v>AMER_1</v>
      </c>
      <c r="X22" s="19">
        <v>5</v>
      </c>
      <c r="Y22" s="19">
        <v>15</v>
      </c>
    </row>
    <row r="23" spans="1:25" x14ac:dyDescent="0.25">
      <c r="A23" s="19" t="s">
        <v>1370</v>
      </c>
      <c r="B23" s="62" t="s">
        <v>3918</v>
      </c>
      <c r="C23" s="19" t="s">
        <v>341</v>
      </c>
      <c r="D23" s="19" t="s">
        <v>215</v>
      </c>
      <c r="E23" s="19" t="s">
        <v>7608</v>
      </c>
      <c r="F23" s="19" t="s">
        <v>347</v>
      </c>
      <c r="G23" s="62" t="s">
        <v>593</v>
      </c>
      <c r="H23" s="62" t="s">
        <v>3919</v>
      </c>
      <c r="I23" s="19" t="s">
        <v>344</v>
      </c>
      <c r="J23" s="36" t="s">
        <v>3920</v>
      </c>
      <c r="K23" s="19" t="s">
        <v>2491</v>
      </c>
      <c r="L23" s="19" t="s">
        <v>112</v>
      </c>
      <c r="M23" s="19" t="s">
        <v>340</v>
      </c>
      <c r="O23" s="197" t="str">
        <f t="shared" si="0"/>
        <v>12/2/2024 3:34:36 PM</v>
      </c>
      <c r="P23" s="197">
        <f t="shared" si="1"/>
        <v>45629.274027777778</v>
      </c>
      <c r="Q23" s="197">
        <f t="shared" si="2"/>
        <v>45628.857361111113</v>
      </c>
      <c r="R23" s="197" t="str">
        <f t="shared" si="3"/>
        <v>12/2/2024 3:34:36 PM</v>
      </c>
      <c r="S23" s="200">
        <f t="shared" si="4"/>
        <v>45628</v>
      </c>
      <c r="T23" s="201">
        <f t="shared" si="5"/>
        <v>0.64902777777751908</v>
      </c>
      <c r="U23" s="202"/>
      <c r="V23" s="202"/>
      <c r="W23" s="202" t="str">
        <f>IFERROR(VLOOKUP(D23,Legend!$A$2:$C$61,3,FALSE),"")</f>
        <v>AMER_1</v>
      </c>
      <c r="X23" s="19">
        <v>5</v>
      </c>
      <c r="Y23" s="19">
        <v>15</v>
      </c>
    </row>
    <row r="24" spans="1:25" x14ac:dyDescent="0.25">
      <c r="A24" s="19" t="s">
        <v>1298</v>
      </c>
      <c r="B24" s="62" t="s">
        <v>4002</v>
      </c>
      <c r="C24" s="19" t="s">
        <v>341</v>
      </c>
      <c r="D24" s="19" t="s">
        <v>215</v>
      </c>
      <c r="E24" s="19" t="s">
        <v>7608</v>
      </c>
      <c r="F24" s="19" t="s">
        <v>347</v>
      </c>
      <c r="G24" s="62" t="s">
        <v>593</v>
      </c>
      <c r="H24" s="62" t="s">
        <v>4003</v>
      </c>
      <c r="I24" s="19" t="s">
        <v>344</v>
      </c>
      <c r="J24" s="36" t="s">
        <v>4004</v>
      </c>
      <c r="K24" s="19" t="s">
        <v>3418</v>
      </c>
      <c r="L24" s="19" t="s">
        <v>112</v>
      </c>
      <c r="M24" s="19" t="s">
        <v>348</v>
      </c>
      <c r="O24" s="197" t="str">
        <f t="shared" si="0"/>
        <v>12/2/2024 2:41:46 PM</v>
      </c>
      <c r="P24" s="197">
        <f t="shared" si="1"/>
        <v>45629.237337962964</v>
      </c>
      <c r="Q24" s="197">
        <f t="shared" si="2"/>
        <v>45628.8206712963</v>
      </c>
      <c r="R24" s="197" t="str">
        <f t="shared" si="3"/>
        <v>12/2/2024 2:41:46 PM</v>
      </c>
      <c r="S24" s="200">
        <f t="shared" si="4"/>
        <v>45628</v>
      </c>
      <c r="T24" s="201">
        <f t="shared" si="5"/>
        <v>0.61233796296437504</v>
      </c>
      <c r="U24" s="202"/>
      <c r="V24" s="202"/>
      <c r="W24" s="202" t="str">
        <f>IFERROR(VLOOKUP(D24,Legend!$A$2:$C$61,3,FALSE),"")</f>
        <v>AMER_1</v>
      </c>
      <c r="X24" s="19">
        <v>5</v>
      </c>
      <c r="Y24" s="19">
        <v>15</v>
      </c>
    </row>
    <row r="25" spans="1:25" x14ac:dyDescent="0.25">
      <c r="A25" s="19" t="s">
        <v>1300</v>
      </c>
      <c r="B25" s="62" t="s">
        <v>4060</v>
      </c>
      <c r="C25" s="19" t="s">
        <v>341</v>
      </c>
      <c r="D25" s="19" t="s">
        <v>215</v>
      </c>
      <c r="E25" s="19" t="s">
        <v>7608</v>
      </c>
      <c r="F25" s="19" t="s">
        <v>347</v>
      </c>
      <c r="G25" s="62" t="s">
        <v>593</v>
      </c>
      <c r="H25" s="62" t="s">
        <v>2593</v>
      </c>
      <c r="I25" s="19" t="s">
        <v>344</v>
      </c>
      <c r="J25" s="36" t="s">
        <v>4061</v>
      </c>
      <c r="K25" s="19" t="s">
        <v>2390</v>
      </c>
      <c r="L25" s="19" t="s">
        <v>112</v>
      </c>
      <c r="M25" s="19" t="s">
        <v>340</v>
      </c>
      <c r="O25" s="197" t="str">
        <f t="shared" si="0"/>
        <v>12/2/2024 1:29:26 PM</v>
      </c>
      <c r="P25" s="197">
        <f t="shared" si="1"/>
        <v>45629.187106481484</v>
      </c>
      <c r="Q25" s="197">
        <f t="shared" si="2"/>
        <v>45628.77043981482</v>
      </c>
      <c r="R25" s="197" t="str">
        <f t="shared" si="3"/>
        <v>12/2/2024 1:29:26 PM</v>
      </c>
      <c r="S25" s="200">
        <f t="shared" si="4"/>
        <v>45628</v>
      </c>
      <c r="T25" s="201">
        <f t="shared" si="5"/>
        <v>0.56210648148407927</v>
      </c>
      <c r="U25" s="202"/>
      <c r="V25" s="202"/>
      <c r="W25" s="202" t="str">
        <f>IFERROR(VLOOKUP(D25,Legend!$A$2:$C$61,3,FALSE),"")</f>
        <v>AMER_1</v>
      </c>
      <c r="X25" s="19">
        <v>5</v>
      </c>
      <c r="Y25" s="19">
        <v>15</v>
      </c>
    </row>
    <row r="26" spans="1:25" x14ac:dyDescent="0.25">
      <c r="A26" s="19" t="s">
        <v>1456</v>
      </c>
      <c r="B26" s="62" t="s">
        <v>4085</v>
      </c>
      <c r="C26" s="19" t="s">
        <v>148</v>
      </c>
      <c r="D26" s="19" t="s">
        <v>214</v>
      </c>
      <c r="E26" s="19" t="s">
        <v>7608</v>
      </c>
      <c r="F26" s="19" t="s">
        <v>347</v>
      </c>
      <c r="G26" s="62" t="s">
        <v>345</v>
      </c>
      <c r="H26" s="62" t="s">
        <v>4086</v>
      </c>
      <c r="J26" s="36" t="s">
        <v>4087</v>
      </c>
      <c r="K26" s="19" t="s">
        <v>4088</v>
      </c>
      <c r="L26" s="19" t="s">
        <v>112</v>
      </c>
      <c r="M26" s="19" t="s">
        <v>340</v>
      </c>
      <c r="O26" s="197" t="str">
        <f t="shared" si="0"/>
        <v>12/2/2024 1:07:22 PM</v>
      </c>
      <c r="P26" s="197">
        <f t="shared" si="1"/>
        <v>45629.171782407408</v>
      </c>
      <c r="Q26" s="197">
        <f t="shared" si="2"/>
        <v>45628.755115740743</v>
      </c>
      <c r="R26" s="197" t="str">
        <f t="shared" si="3"/>
        <v>12/2/2024 1:07:22 PM</v>
      </c>
      <c r="S26" s="200">
        <f t="shared" si="4"/>
        <v>45628</v>
      </c>
      <c r="T26" s="201">
        <f t="shared" si="5"/>
        <v>0.54678240740759065</v>
      </c>
      <c r="U26" s="202"/>
      <c r="V26" s="202"/>
      <c r="W26" s="202" t="str">
        <f>IFERROR(VLOOKUP(D26,Legend!$A$2:$C$61,3,FALSE),"")</f>
        <v>AMER_1</v>
      </c>
      <c r="X26" s="19">
        <v>5</v>
      </c>
      <c r="Y26" s="19">
        <v>15</v>
      </c>
    </row>
    <row r="27" spans="1:25" x14ac:dyDescent="0.25">
      <c r="A27" s="19" t="s">
        <v>955</v>
      </c>
      <c r="B27" s="62" t="s">
        <v>4154</v>
      </c>
      <c r="C27" s="19" t="s">
        <v>341</v>
      </c>
      <c r="D27" s="19" t="s">
        <v>215</v>
      </c>
      <c r="E27" s="19" t="s">
        <v>7608</v>
      </c>
      <c r="F27" s="19" t="s">
        <v>347</v>
      </c>
      <c r="G27" s="62" t="s">
        <v>593</v>
      </c>
      <c r="H27" s="62" t="s">
        <v>3159</v>
      </c>
      <c r="I27" s="19" t="s">
        <v>344</v>
      </c>
      <c r="J27" s="36" t="s">
        <v>4155</v>
      </c>
      <c r="K27" s="19" t="s">
        <v>2556</v>
      </c>
      <c r="L27" s="19" t="s">
        <v>112</v>
      </c>
      <c r="M27" s="19" t="s">
        <v>340</v>
      </c>
      <c r="O27" s="197" t="str">
        <f t="shared" si="0"/>
        <v>12/2/2024 11:45:04 AM</v>
      </c>
      <c r="P27" s="197">
        <f t="shared" si="1"/>
        <v>45629.114629629628</v>
      </c>
      <c r="Q27" s="197">
        <f t="shared" si="2"/>
        <v>45628.697962962964</v>
      </c>
      <c r="R27" s="197" t="str">
        <f t="shared" si="3"/>
        <v>12/2/2024 11:45:04 AM</v>
      </c>
      <c r="S27" s="200">
        <f t="shared" si="4"/>
        <v>45628</v>
      </c>
      <c r="T27" s="201">
        <f t="shared" si="5"/>
        <v>0.48962962962832535</v>
      </c>
      <c r="U27" s="202"/>
      <c r="V27" s="202"/>
      <c r="W27" s="202" t="str">
        <f>IFERROR(VLOOKUP(D27,Legend!$A$2:$C$61,3,FALSE),"")</f>
        <v>AMER_1</v>
      </c>
      <c r="X27" s="19">
        <v>5</v>
      </c>
      <c r="Y27" s="19">
        <v>15</v>
      </c>
    </row>
    <row r="28" spans="1:25" x14ac:dyDescent="0.25">
      <c r="A28" s="19" t="s">
        <v>1737</v>
      </c>
      <c r="B28" s="62" t="s">
        <v>4181</v>
      </c>
      <c r="C28" s="19" t="s">
        <v>341</v>
      </c>
      <c r="D28" s="19" t="s">
        <v>215</v>
      </c>
      <c r="E28" s="19" t="s">
        <v>7608</v>
      </c>
      <c r="F28" s="19" t="s">
        <v>347</v>
      </c>
      <c r="G28" s="62" t="s">
        <v>593</v>
      </c>
      <c r="H28" s="62" t="s">
        <v>4157</v>
      </c>
      <c r="I28" s="19" t="s">
        <v>344</v>
      </c>
      <c r="J28" s="36" t="s">
        <v>4182</v>
      </c>
      <c r="K28" s="19" t="s">
        <v>1545</v>
      </c>
      <c r="L28" s="19" t="s">
        <v>112</v>
      </c>
      <c r="M28" s="19" t="s">
        <v>354</v>
      </c>
      <c r="O28" s="197" t="str">
        <f t="shared" si="0"/>
        <v>12/2/2024 11:23:03 AM</v>
      </c>
      <c r="P28" s="197">
        <f t="shared" si="1"/>
        <v>45629.099340277775</v>
      </c>
      <c r="Q28" s="197">
        <f t="shared" si="2"/>
        <v>45628.682673611111</v>
      </c>
      <c r="R28" s="197" t="str">
        <f t="shared" si="3"/>
        <v>12/2/2024 11:23:03 AM</v>
      </c>
      <c r="S28" s="200">
        <f t="shared" si="4"/>
        <v>45628</v>
      </c>
      <c r="T28" s="201">
        <f t="shared" si="5"/>
        <v>0.47434027777489973</v>
      </c>
      <c r="U28" s="202"/>
      <c r="V28" s="202"/>
      <c r="W28" s="202" t="str">
        <f>IFERROR(VLOOKUP(D28,Legend!$A$2:$C$61,3,FALSE),"")</f>
        <v>AMER_1</v>
      </c>
      <c r="X28" s="19">
        <v>5</v>
      </c>
      <c r="Y28" s="19">
        <v>15</v>
      </c>
    </row>
    <row r="29" spans="1:25" x14ac:dyDescent="0.25">
      <c r="A29" s="19" t="s">
        <v>1784</v>
      </c>
      <c r="B29" s="62" t="s">
        <v>4252</v>
      </c>
      <c r="C29" s="19" t="s">
        <v>341</v>
      </c>
      <c r="D29" s="19" t="s">
        <v>215</v>
      </c>
      <c r="E29" s="19" t="s">
        <v>7608</v>
      </c>
      <c r="F29" s="19" t="s">
        <v>347</v>
      </c>
      <c r="G29" s="62" t="s">
        <v>593</v>
      </c>
      <c r="H29" s="62" t="s">
        <v>2334</v>
      </c>
      <c r="I29" s="19" t="s">
        <v>342</v>
      </c>
      <c r="J29" s="36" t="s">
        <v>4253</v>
      </c>
      <c r="K29" s="19" t="s">
        <v>3145</v>
      </c>
      <c r="L29" s="19" t="s">
        <v>112</v>
      </c>
      <c r="M29" s="19" t="s">
        <v>340</v>
      </c>
      <c r="O29" s="197" t="str">
        <f t="shared" si="0"/>
        <v>12/2/2024 10:09:59 AM</v>
      </c>
      <c r="P29" s="197">
        <f t="shared" si="1"/>
        <v>45629.04859953704</v>
      </c>
      <c r="Q29" s="197">
        <f t="shared" si="2"/>
        <v>45628.631932870376</v>
      </c>
      <c r="R29" s="197" t="str">
        <f t="shared" si="3"/>
        <v>12/2/2024 10:09:59 AM</v>
      </c>
      <c r="S29" s="200">
        <f t="shared" si="4"/>
        <v>45628</v>
      </c>
      <c r="T29" s="201">
        <f t="shared" si="5"/>
        <v>0.42359953703999054</v>
      </c>
      <c r="U29" s="202"/>
      <c r="V29" s="202"/>
      <c r="W29" s="202" t="str">
        <f>IFERROR(VLOOKUP(D29,Legend!$A$2:$C$61,3,FALSE),"")</f>
        <v>AMER_1</v>
      </c>
      <c r="X29" s="19">
        <v>5</v>
      </c>
      <c r="Y29" s="19">
        <v>15</v>
      </c>
    </row>
    <row r="30" spans="1:25" x14ac:dyDescent="0.25">
      <c r="A30" s="19" t="s">
        <v>1113</v>
      </c>
      <c r="B30" s="62" t="s">
        <v>4302</v>
      </c>
      <c r="C30" s="19" t="s">
        <v>341</v>
      </c>
      <c r="D30" s="19" t="s">
        <v>215</v>
      </c>
      <c r="E30" s="19" t="s">
        <v>7608</v>
      </c>
      <c r="F30" s="19" t="s">
        <v>347</v>
      </c>
      <c r="G30" s="62" t="s">
        <v>626</v>
      </c>
      <c r="H30" s="62" t="s">
        <v>2478</v>
      </c>
      <c r="I30" s="19" t="s">
        <v>342</v>
      </c>
      <c r="J30" s="36" t="s">
        <v>4303</v>
      </c>
      <c r="K30" s="19" t="s">
        <v>1946</v>
      </c>
      <c r="O30" s="197" t="str">
        <f t="shared" si="0"/>
        <v>12/2/2024 9:30:33 AM</v>
      </c>
      <c r="P30" s="197">
        <f t="shared" si="1"/>
        <v>45629.021215277775</v>
      </c>
      <c r="Q30" s="197">
        <f t="shared" si="2"/>
        <v>45628.604548611111</v>
      </c>
      <c r="R30" s="197" t="str">
        <f t="shared" si="3"/>
        <v>12/2/2024 9:30:33 AM</v>
      </c>
      <c r="S30" s="200">
        <f t="shared" si="4"/>
        <v>45628</v>
      </c>
      <c r="T30" s="201">
        <f t="shared" si="5"/>
        <v>0.39621527777489973</v>
      </c>
      <c r="U30" s="202"/>
      <c r="V30" s="202"/>
      <c r="W30" s="202" t="str">
        <f>IFERROR(VLOOKUP(D30,Legend!$A$2:$C$61,3,FALSE),"")</f>
        <v>AMER_1</v>
      </c>
      <c r="X30" s="19">
        <v>5</v>
      </c>
      <c r="Y30" s="19">
        <v>15</v>
      </c>
    </row>
    <row r="31" spans="1:25" x14ac:dyDescent="0.25">
      <c r="A31" s="19" t="s">
        <v>1519</v>
      </c>
      <c r="B31" s="62" t="s">
        <v>4350</v>
      </c>
      <c r="C31" s="19" t="s">
        <v>148</v>
      </c>
      <c r="D31" s="19" t="s">
        <v>214</v>
      </c>
      <c r="E31" s="19" t="s">
        <v>7608</v>
      </c>
      <c r="F31" s="19" t="s">
        <v>347</v>
      </c>
      <c r="G31" s="62" t="s">
        <v>345</v>
      </c>
      <c r="H31" s="62" t="s">
        <v>4351</v>
      </c>
      <c r="J31" s="36" t="s">
        <v>4352</v>
      </c>
      <c r="K31" s="19" t="s">
        <v>4353</v>
      </c>
      <c r="L31" s="19" t="s">
        <v>112</v>
      </c>
      <c r="M31" s="19" t="s">
        <v>340</v>
      </c>
      <c r="O31" s="197" t="str">
        <f t="shared" si="0"/>
        <v>12/2/2024 8:39:01 AM</v>
      </c>
      <c r="P31" s="197">
        <f t="shared" si="1"/>
        <v>45628.98542824074</v>
      </c>
      <c r="Q31" s="197">
        <f t="shared" si="2"/>
        <v>45628.568761574075</v>
      </c>
      <c r="R31" s="197" t="str">
        <f t="shared" si="3"/>
        <v>12/2/2024 8:39:01 AM</v>
      </c>
      <c r="S31" s="200">
        <f t="shared" si="4"/>
        <v>45628</v>
      </c>
      <c r="T31" s="201">
        <f t="shared" si="5"/>
        <v>0.36042824073956581</v>
      </c>
      <c r="U31" s="202"/>
      <c r="V31" s="202"/>
      <c r="W31" s="202" t="str">
        <f>IFERROR(VLOOKUP(D31,Legend!$A$2:$C$61,3,FALSE),"")</f>
        <v>AMER_1</v>
      </c>
      <c r="X31" s="19">
        <v>5</v>
      </c>
      <c r="Y31" s="19">
        <v>15</v>
      </c>
    </row>
    <row r="32" spans="1:25" x14ac:dyDescent="0.25">
      <c r="A32" s="19" t="s">
        <v>2115</v>
      </c>
      <c r="B32" s="62" t="s">
        <v>4830</v>
      </c>
      <c r="C32" s="19" t="s">
        <v>341</v>
      </c>
      <c r="D32" s="19" t="s">
        <v>215</v>
      </c>
      <c r="E32" s="19" t="s">
        <v>7608</v>
      </c>
      <c r="F32" s="19" t="s">
        <v>347</v>
      </c>
      <c r="G32" s="62" t="s">
        <v>593</v>
      </c>
      <c r="H32" s="62" t="s">
        <v>4831</v>
      </c>
      <c r="I32" s="19" t="s">
        <v>342</v>
      </c>
      <c r="J32" s="36" t="s">
        <v>4832</v>
      </c>
      <c r="K32" s="19" t="s">
        <v>4833</v>
      </c>
      <c r="L32" s="19" t="s">
        <v>112</v>
      </c>
      <c r="M32" s="19" t="s">
        <v>340</v>
      </c>
      <c r="O32" s="197" t="str">
        <f t="shared" si="0"/>
        <v>12/6/2024 3:24:11 PM</v>
      </c>
      <c r="P32" s="197">
        <f t="shared" si="1"/>
        <v>45633.266793981478</v>
      </c>
      <c r="Q32" s="197">
        <f t="shared" si="2"/>
        <v>45632.850127314814</v>
      </c>
      <c r="R32" s="197" t="str">
        <f t="shared" si="3"/>
        <v>12/6/2024 3:24:11 PM</v>
      </c>
      <c r="S32" s="200">
        <f t="shared" si="4"/>
        <v>45632</v>
      </c>
      <c r="T32" s="201">
        <f t="shared" si="5"/>
        <v>0.6417939814782585</v>
      </c>
      <c r="U32" s="202"/>
      <c r="V32" s="202"/>
      <c r="W32" s="202" t="str">
        <f>IFERROR(VLOOKUP(D32,Legend!$A$2:$C$61,3,FALSE),"")</f>
        <v>AMER_1</v>
      </c>
      <c r="X32" s="19">
        <v>5</v>
      </c>
      <c r="Y32" s="19">
        <v>15</v>
      </c>
    </row>
    <row r="33" spans="1:25" x14ac:dyDescent="0.25">
      <c r="A33" s="19" t="s">
        <v>1469</v>
      </c>
      <c r="B33" s="62" t="s">
        <v>4910</v>
      </c>
      <c r="C33" s="19" t="s">
        <v>148</v>
      </c>
      <c r="D33" s="19" t="s">
        <v>214</v>
      </c>
      <c r="E33" s="19" t="s">
        <v>7608</v>
      </c>
      <c r="F33" s="19" t="s">
        <v>347</v>
      </c>
      <c r="G33" s="62" t="s">
        <v>345</v>
      </c>
      <c r="H33" s="62" t="s">
        <v>4911</v>
      </c>
      <c r="J33" s="36" t="s">
        <v>4912</v>
      </c>
      <c r="K33" s="19" t="s">
        <v>4913</v>
      </c>
      <c r="L33" s="19" t="s">
        <v>112</v>
      </c>
      <c r="M33" s="19" t="s">
        <v>340</v>
      </c>
      <c r="O33" s="197" t="str">
        <f t="shared" si="0"/>
        <v>12/6/2024 1:59:06 PM</v>
      </c>
      <c r="P33" s="197">
        <f t="shared" si="1"/>
        <v>45633.207708333335</v>
      </c>
      <c r="Q33" s="197">
        <f t="shared" si="2"/>
        <v>45632.791041666671</v>
      </c>
      <c r="R33" s="197" t="str">
        <f t="shared" si="3"/>
        <v>12/6/2024 1:59:06 PM</v>
      </c>
      <c r="S33" s="200">
        <f t="shared" si="4"/>
        <v>45632</v>
      </c>
      <c r="T33" s="201">
        <f t="shared" si="5"/>
        <v>0.58270833333517658</v>
      </c>
      <c r="U33" s="202"/>
      <c r="V33" s="202"/>
      <c r="W33" s="202" t="str">
        <f>IFERROR(VLOOKUP(D33,Legend!$A$2:$C$61,3,FALSE),"")</f>
        <v>AMER_1</v>
      </c>
      <c r="X33" s="19">
        <v>5</v>
      </c>
      <c r="Y33" s="19">
        <v>15</v>
      </c>
    </row>
    <row r="34" spans="1:25" x14ac:dyDescent="0.25">
      <c r="A34" s="19" t="s">
        <v>1202</v>
      </c>
      <c r="B34" s="62" t="s">
        <v>4928</v>
      </c>
      <c r="C34" s="19" t="s">
        <v>341</v>
      </c>
      <c r="D34" s="19" t="s">
        <v>215</v>
      </c>
      <c r="E34" s="19" t="s">
        <v>7608</v>
      </c>
      <c r="F34" s="19" t="s">
        <v>347</v>
      </c>
      <c r="G34" s="62" t="s">
        <v>593</v>
      </c>
      <c r="H34" s="62" t="s">
        <v>3159</v>
      </c>
      <c r="I34" s="19" t="s">
        <v>344</v>
      </c>
      <c r="J34" s="36" t="s">
        <v>4929</v>
      </c>
      <c r="K34" s="19" t="s">
        <v>608</v>
      </c>
      <c r="L34" s="19" t="s">
        <v>112</v>
      </c>
      <c r="M34" s="19" t="s">
        <v>340</v>
      </c>
      <c r="O34" s="197" t="str">
        <f t="shared" si="0"/>
        <v>12/6/2024 1:39:35 PM</v>
      </c>
      <c r="P34" s="197">
        <f t="shared" si="1"/>
        <v>45633.194155092591</v>
      </c>
      <c r="Q34" s="197">
        <f t="shared" si="2"/>
        <v>45632.777488425927</v>
      </c>
      <c r="R34" s="197" t="str">
        <f t="shared" si="3"/>
        <v>12/6/2024 1:39:35 PM</v>
      </c>
      <c r="S34" s="200">
        <f t="shared" si="4"/>
        <v>45632</v>
      </c>
      <c r="T34" s="201">
        <f t="shared" si="5"/>
        <v>0.56915509259124519</v>
      </c>
      <c r="U34" s="202"/>
      <c r="V34" s="202"/>
      <c r="W34" s="202" t="str">
        <f>IFERROR(VLOOKUP(D34,Legend!$A$2:$C$61,3,FALSE),"")</f>
        <v>AMER_1</v>
      </c>
      <c r="X34" s="19">
        <v>5</v>
      </c>
      <c r="Y34" s="19">
        <v>15</v>
      </c>
    </row>
    <row r="35" spans="1:25" x14ac:dyDescent="0.25">
      <c r="A35" s="19" t="s">
        <v>2128</v>
      </c>
      <c r="B35" s="62" t="s">
        <v>4949</v>
      </c>
      <c r="C35" s="19" t="s">
        <v>341</v>
      </c>
      <c r="D35" s="19" t="s">
        <v>215</v>
      </c>
      <c r="E35" s="19" t="s">
        <v>7608</v>
      </c>
      <c r="F35" s="19" t="s">
        <v>347</v>
      </c>
      <c r="G35" s="62" t="s">
        <v>593</v>
      </c>
      <c r="H35" s="62" t="s">
        <v>4947</v>
      </c>
      <c r="I35" s="19" t="s">
        <v>344</v>
      </c>
      <c r="J35" s="36" t="s">
        <v>4950</v>
      </c>
      <c r="K35" s="19" t="s">
        <v>2373</v>
      </c>
      <c r="L35" s="19" t="s">
        <v>112</v>
      </c>
      <c r="M35" s="19" t="s">
        <v>340</v>
      </c>
      <c r="O35" s="197" t="str">
        <f t="shared" si="0"/>
        <v>12/6/2024 1:11:50 PM</v>
      </c>
      <c r="P35" s="197">
        <f t="shared" si="1"/>
        <v>45633.174884259257</v>
      </c>
      <c r="Q35" s="197">
        <f t="shared" si="2"/>
        <v>45632.758217592593</v>
      </c>
      <c r="R35" s="197" t="str">
        <f t="shared" si="3"/>
        <v>12/6/2024 1:11:50 PM</v>
      </c>
      <c r="S35" s="200">
        <f t="shared" si="4"/>
        <v>45632</v>
      </c>
      <c r="T35" s="201">
        <f t="shared" si="5"/>
        <v>0.54988425925694173</v>
      </c>
      <c r="U35" s="202"/>
      <c r="V35" s="202"/>
      <c r="W35" s="202" t="str">
        <f>IFERROR(VLOOKUP(D35,Legend!$A$2:$C$61,3,FALSE),"")</f>
        <v>AMER_1</v>
      </c>
      <c r="X35" s="19">
        <v>5</v>
      </c>
      <c r="Y35" s="19">
        <v>15</v>
      </c>
    </row>
    <row r="36" spans="1:25" x14ac:dyDescent="0.25">
      <c r="A36" s="19" t="s">
        <v>2138</v>
      </c>
      <c r="B36" s="62" t="s">
        <v>5024</v>
      </c>
      <c r="C36" s="19" t="s">
        <v>148</v>
      </c>
      <c r="D36" s="19" t="s">
        <v>214</v>
      </c>
      <c r="E36" s="19" t="s">
        <v>7608</v>
      </c>
      <c r="F36" s="19" t="s">
        <v>347</v>
      </c>
      <c r="G36" s="62" t="s">
        <v>345</v>
      </c>
      <c r="H36" s="62" t="s">
        <v>5025</v>
      </c>
      <c r="J36" s="36" t="s">
        <v>5026</v>
      </c>
      <c r="K36" s="19" t="s">
        <v>1399</v>
      </c>
      <c r="L36" s="19" t="s">
        <v>112</v>
      </c>
      <c r="M36" s="19" t="s">
        <v>340</v>
      </c>
      <c r="O36" s="197" t="str">
        <f t="shared" si="0"/>
        <v>12/6/2024 11:37:13 AM</v>
      </c>
      <c r="P36" s="197">
        <f t="shared" si="1"/>
        <v>45633.109178240738</v>
      </c>
      <c r="Q36" s="197">
        <f t="shared" si="2"/>
        <v>45632.692511574074</v>
      </c>
      <c r="R36" s="197" t="str">
        <f t="shared" si="3"/>
        <v>12/6/2024 11:37:13 AM</v>
      </c>
      <c r="S36" s="200">
        <f t="shared" si="4"/>
        <v>45632</v>
      </c>
      <c r="T36" s="201">
        <f t="shared" si="5"/>
        <v>0.48417824073840166</v>
      </c>
      <c r="U36" s="202"/>
      <c r="V36" s="202"/>
      <c r="W36" s="202" t="str">
        <f>IFERROR(VLOOKUP(D36,Legend!$A$2:$C$61,3,FALSE),"")</f>
        <v>AMER_1</v>
      </c>
      <c r="X36" s="19">
        <v>5</v>
      </c>
      <c r="Y36" s="19">
        <v>15</v>
      </c>
    </row>
    <row r="37" spans="1:25" x14ac:dyDescent="0.25">
      <c r="A37" s="19" t="s">
        <v>1533</v>
      </c>
      <c r="B37" s="62" t="s">
        <v>5046</v>
      </c>
      <c r="C37" s="19" t="s">
        <v>341</v>
      </c>
      <c r="D37" s="19" t="s">
        <v>215</v>
      </c>
      <c r="E37" s="19" t="s">
        <v>7608</v>
      </c>
      <c r="F37" s="19" t="s">
        <v>347</v>
      </c>
      <c r="G37" s="62" t="s">
        <v>593</v>
      </c>
      <c r="H37" s="62" t="s">
        <v>5047</v>
      </c>
      <c r="I37" s="19" t="s">
        <v>344</v>
      </c>
      <c r="J37" s="36" t="s">
        <v>5048</v>
      </c>
      <c r="K37" s="19" t="s">
        <v>990</v>
      </c>
      <c r="L37" s="19" t="s">
        <v>112</v>
      </c>
      <c r="M37" s="19" t="s">
        <v>340</v>
      </c>
      <c r="O37" s="197" t="str">
        <f t="shared" si="0"/>
        <v>12/6/2024 10:46:02 AM</v>
      </c>
      <c r="P37" s="197">
        <f t="shared" si="1"/>
        <v>45633.073634259257</v>
      </c>
      <c r="Q37" s="197">
        <f t="shared" si="2"/>
        <v>45632.656967592593</v>
      </c>
      <c r="R37" s="197" t="str">
        <f t="shared" si="3"/>
        <v>12/6/2024 10:46:02 AM</v>
      </c>
      <c r="S37" s="200">
        <f t="shared" si="4"/>
        <v>45632</v>
      </c>
      <c r="T37" s="201">
        <f t="shared" si="5"/>
        <v>0.44863425925723277</v>
      </c>
      <c r="U37" s="202"/>
      <c r="V37" s="202"/>
      <c r="W37" s="202" t="str">
        <f>IFERROR(VLOOKUP(D37,Legend!$A$2:$C$61,3,FALSE),"")</f>
        <v>AMER_1</v>
      </c>
      <c r="X37" s="19">
        <v>5</v>
      </c>
      <c r="Y37" s="19">
        <v>15</v>
      </c>
    </row>
    <row r="38" spans="1:25" x14ac:dyDescent="0.25">
      <c r="A38" s="19" t="s">
        <v>888</v>
      </c>
      <c r="B38" s="62" t="s">
        <v>5099</v>
      </c>
      <c r="C38" s="19" t="s">
        <v>341</v>
      </c>
      <c r="D38" s="19" t="s">
        <v>215</v>
      </c>
      <c r="E38" s="19" t="s">
        <v>7608</v>
      </c>
      <c r="F38" s="19" t="s">
        <v>347</v>
      </c>
      <c r="G38" s="62" t="s">
        <v>593</v>
      </c>
      <c r="H38" s="62" t="s">
        <v>2595</v>
      </c>
      <c r="I38" s="19" t="s">
        <v>344</v>
      </c>
      <c r="J38" s="36" t="s">
        <v>5100</v>
      </c>
      <c r="K38" s="19" t="s">
        <v>2297</v>
      </c>
      <c r="L38" s="19" t="s">
        <v>112</v>
      </c>
      <c r="M38" s="19" t="s">
        <v>340</v>
      </c>
      <c r="O38" s="197" t="str">
        <f t="shared" si="0"/>
        <v>12/6/2024 10:10:32 AM</v>
      </c>
      <c r="P38" s="197">
        <f t="shared" si="1"/>
        <v>45633.048981481479</v>
      </c>
      <c r="Q38" s="197">
        <f t="shared" si="2"/>
        <v>45632.632314814815</v>
      </c>
      <c r="R38" s="197" t="str">
        <f t="shared" si="3"/>
        <v>12/6/2024 10:10:32 AM</v>
      </c>
      <c r="S38" s="200">
        <f t="shared" si="4"/>
        <v>45632</v>
      </c>
      <c r="T38" s="201">
        <f t="shared" si="5"/>
        <v>0.42398148147913162</v>
      </c>
      <c r="U38" s="202"/>
      <c r="V38" s="202"/>
      <c r="W38" s="202" t="str">
        <f>IFERROR(VLOOKUP(D38,Legend!$A$2:$C$61,3,FALSE),"")</f>
        <v>AMER_1</v>
      </c>
      <c r="X38" s="19">
        <v>5</v>
      </c>
      <c r="Y38" s="19">
        <v>15</v>
      </c>
    </row>
    <row r="39" spans="1:25" x14ac:dyDescent="0.25">
      <c r="A39" s="19" t="s">
        <v>1705</v>
      </c>
      <c r="B39" s="62" t="s">
        <v>5161</v>
      </c>
      <c r="C39" s="19" t="s">
        <v>341</v>
      </c>
      <c r="D39" s="19" t="s">
        <v>215</v>
      </c>
      <c r="E39" s="19" t="s">
        <v>7608</v>
      </c>
      <c r="F39" s="19" t="s">
        <v>347</v>
      </c>
      <c r="G39" s="62" t="s">
        <v>588</v>
      </c>
      <c r="H39" s="62" t="s">
        <v>4790</v>
      </c>
      <c r="I39" s="19" t="s">
        <v>344</v>
      </c>
      <c r="J39" s="36" t="s">
        <v>5162</v>
      </c>
      <c r="K39" s="19" t="s">
        <v>1002</v>
      </c>
      <c r="L39" s="19" t="s">
        <v>112</v>
      </c>
      <c r="M39" s="19" t="s">
        <v>340</v>
      </c>
      <c r="O39" s="197" t="str">
        <f t="shared" si="0"/>
        <v>12/6/2024 9:21:16 AM</v>
      </c>
      <c r="P39" s="197">
        <f t="shared" si="1"/>
        <v>45633.014768518522</v>
      </c>
      <c r="Q39" s="197">
        <f t="shared" si="2"/>
        <v>45632.598101851858</v>
      </c>
      <c r="R39" s="197" t="str">
        <f t="shared" si="3"/>
        <v>12/6/2024 9:21:16 AM</v>
      </c>
      <c r="S39" s="200">
        <f t="shared" si="4"/>
        <v>45632</v>
      </c>
      <c r="T39" s="201">
        <f t="shared" si="5"/>
        <v>0.38976851852203254</v>
      </c>
      <c r="U39" s="202"/>
      <c r="V39" s="202"/>
      <c r="W39" s="202" t="str">
        <f>IFERROR(VLOOKUP(D39,Legend!$A$2:$C$61,3,FALSE),"")</f>
        <v>AMER_1</v>
      </c>
      <c r="X39" s="19">
        <v>5</v>
      </c>
      <c r="Y39" s="19">
        <v>15</v>
      </c>
    </row>
    <row r="40" spans="1:25" x14ac:dyDescent="0.25">
      <c r="A40" s="19" t="s">
        <v>1706</v>
      </c>
      <c r="B40" s="62" t="s">
        <v>5195</v>
      </c>
      <c r="C40" s="19" t="s">
        <v>341</v>
      </c>
      <c r="D40" s="19" t="s">
        <v>215</v>
      </c>
      <c r="E40" s="19" t="s">
        <v>7608</v>
      </c>
      <c r="F40" s="19" t="s">
        <v>347</v>
      </c>
      <c r="G40" s="62" t="s">
        <v>593</v>
      </c>
      <c r="H40" s="62" t="s">
        <v>3890</v>
      </c>
      <c r="I40" s="19" t="s">
        <v>342</v>
      </c>
      <c r="J40" s="36" t="s">
        <v>5196</v>
      </c>
      <c r="K40" s="19" t="s">
        <v>1653</v>
      </c>
      <c r="L40" s="19" t="s">
        <v>112</v>
      </c>
      <c r="M40" s="19" t="s">
        <v>340</v>
      </c>
      <c r="O40" s="197" t="str">
        <f t="shared" si="0"/>
        <v>12/6/2024 8:20:30 AM</v>
      </c>
      <c r="P40" s="197">
        <f t="shared" si="1"/>
        <v>45632.972569444442</v>
      </c>
      <c r="Q40" s="197">
        <f t="shared" si="2"/>
        <v>45632.555902777778</v>
      </c>
      <c r="R40" s="197" t="str">
        <f t="shared" si="3"/>
        <v>12/6/2024 8:20:30 AM</v>
      </c>
      <c r="S40" s="200">
        <f t="shared" si="4"/>
        <v>45632</v>
      </c>
      <c r="T40" s="201">
        <f t="shared" si="5"/>
        <v>0.3475694444423425</v>
      </c>
      <c r="U40" s="202"/>
      <c r="V40" s="202"/>
      <c r="W40" s="202" t="str">
        <f>IFERROR(VLOOKUP(D40,Legend!$A$2:$C$61,3,FALSE),"")</f>
        <v>AMER_1</v>
      </c>
      <c r="X40" s="19">
        <v>5</v>
      </c>
      <c r="Y40" s="19">
        <v>15</v>
      </c>
    </row>
    <row r="41" spans="1:25" x14ac:dyDescent="0.25">
      <c r="A41" s="19" t="s">
        <v>1630</v>
      </c>
      <c r="B41" s="62" t="s">
        <v>5432</v>
      </c>
      <c r="C41" s="19" t="s">
        <v>341</v>
      </c>
      <c r="D41" s="19" t="s">
        <v>215</v>
      </c>
      <c r="E41" s="19" t="s">
        <v>7608</v>
      </c>
      <c r="F41" s="19" t="s">
        <v>347</v>
      </c>
      <c r="G41" s="62" t="s">
        <v>626</v>
      </c>
      <c r="H41" s="62" t="s">
        <v>2478</v>
      </c>
      <c r="I41" s="19" t="s">
        <v>342</v>
      </c>
      <c r="J41" s="36" t="s">
        <v>5433</v>
      </c>
      <c r="K41" s="19" t="s">
        <v>1114</v>
      </c>
      <c r="L41" s="19" t="s">
        <v>112</v>
      </c>
      <c r="M41" s="19" t="s">
        <v>340</v>
      </c>
      <c r="O41" s="197" t="str">
        <f t="shared" si="0"/>
        <v>12/5/2024 4:34:35 PM</v>
      </c>
      <c r="P41" s="197">
        <f t="shared" si="1"/>
        <v>45632.315682870372</v>
      </c>
      <c r="Q41" s="197">
        <f t="shared" si="2"/>
        <v>45631.899016203708</v>
      </c>
      <c r="R41" s="197" t="str">
        <f t="shared" si="3"/>
        <v>12/5/2024 4:34:35 PM</v>
      </c>
      <c r="S41" s="200">
        <f t="shared" si="4"/>
        <v>45631</v>
      </c>
      <c r="T41" s="201">
        <f t="shared" si="5"/>
        <v>0.69068287037225673</v>
      </c>
      <c r="U41" s="202"/>
      <c r="V41" s="202"/>
      <c r="W41" s="202" t="str">
        <f>IFERROR(VLOOKUP(D41,Legend!$A$2:$C$61,3,FALSE),"")</f>
        <v>AMER_1</v>
      </c>
      <c r="X41" s="19">
        <v>5</v>
      </c>
      <c r="Y41" s="19">
        <v>15</v>
      </c>
    </row>
    <row r="42" spans="1:25" x14ac:dyDescent="0.25">
      <c r="A42" s="19" t="s">
        <v>710</v>
      </c>
      <c r="B42" s="62" t="s">
        <v>5497</v>
      </c>
      <c r="C42" s="19" t="s">
        <v>341</v>
      </c>
      <c r="D42" s="19" t="s">
        <v>215</v>
      </c>
      <c r="E42" s="19" t="s">
        <v>7608</v>
      </c>
      <c r="F42" s="19" t="s">
        <v>347</v>
      </c>
      <c r="G42" s="62" t="s">
        <v>593</v>
      </c>
      <c r="H42" s="62" t="s">
        <v>2541</v>
      </c>
      <c r="I42" s="19" t="s">
        <v>342</v>
      </c>
      <c r="J42" s="36" t="s">
        <v>5498</v>
      </c>
      <c r="K42" s="19" t="s">
        <v>5499</v>
      </c>
      <c r="L42" s="19" t="s">
        <v>112</v>
      </c>
      <c r="M42" s="19" t="s">
        <v>349</v>
      </c>
      <c r="O42" s="197" t="str">
        <f t="shared" si="0"/>
        <v>12/5/2024 3:39:17 PM</v>
      </c>
      <c r="P42" s="197">
        <f t="shared" si="1"/>
        <v>45632.277280092596</v>
      </c>
      <c r="Q42" s="197">
        <f t="shared" si="2"/>
        <v>45631.860613425932</v>
      </c>
      <c r="R42" s="197" t="str">
        <f t="shared" si="3"/>
        <v>12/5/2024 3:39:17 PM</v>
      </c>
      <c r="S42" s="200">
        <f t="shared" si="4"/>
        <v>45631</v>
      </c>
      <c r="T42" s="201">
        <f t="shared" si="5"/>
        <v>0.65228009259590181</v>
      </c>
      <c r="U42" s="202"/>
      <c r="V42" s="202"/>
      <c r="W42" s="202" t="str">
        <f>IFERROR(VLOOKUP(D42,Legend!$A$2:$C$61,3,FALSE),"")</f>
        <v>AMER_1</v>
      </c>
      <c r="X42" s="19">
        <v>5</v>
      </c>
      <c r="Y42" s="19">
        <v>15</v>
      </c>
    </row>
    <row r="43" spans="1:25" x14ac:dyDescent="0.25">
      <c r="A43" s="19" t="s">
        <v>2235</v>
      </c>
      <c r="B43" s="62" t="s">
        <v>5643</v>
      </c>
      <c r="C43" s="19" t="s">
        <v>148</v>
      </c>
      <c r="D43" s="19" t="s">
        <v>214</v>
      </c>
      <c r="E43" s="19" t="s">
        <v>7608</v>
      </c>
      <c r="F43" s="19" t="s">
        <v>347</v>
      </c>
      <c r="G43" s="62" t="s">
        <v>345</v>
      </c>
      <c r="H43" s="62" t="s">
        <v>3147</v>
      </c>
      <c r="J43" s="36" t="s">
        <v>5644</v>
      </c>
      <c r="K43" s="19" t="s">
        <v>5645</v>
      </c>
      <c r="L43" s="19" t="s">
        <v>112</v>
      </c>
      <c r="M43" s="19" t="s">
        <v>340</v>
      </c>
      <c r="O43" s="197" t="str">
        <f t="shared" si="0"/>
        <v>12/5/2024 1:07:07 PM</v>
      </c>
      <c r="P43" s="197">
        <f t="shared" si="1"/>
        <v>45632.1716087963</v>
      </c>
      <c r="Q43" s="197">
        <f t="shared" si="2"/>
        <v>45631.754942129635</v>
      </c>
      <c r="R43" s="197" t="str">
        <f t="shared" si="3"/>
        <v>12/5/2024 1:07:07 PM</v>
      </c>
      <c r="S43" s="200">
        <f t="shared" si="4"/>
        <v>45631</v>
      </c>
      <c r="T43" s="201">
        <f t="shared" si="5"/>
        <v>0.54660879629955161</v>
      </c>
      <c r="U43" s="202"/>
      <c r="V43" s="202"/>
      <c r="W43" s="202" t="str">
        <f>IFERROR(VLOOKUP(D43,Legend!$A$2:$C$61,3,FALSE),"")</f>
        <v>AMER_1</v>
      </c>
      <c r="X43" s="19">
        <v>5</v>
      </c>
      <c r="Y43" s="19">
        <v>15</v>
      </c>
    </row>
    <row r="44" spans="1:25" x14ac:dyDescent="0.25">
      <c r="A44" s="19" t="s">
        <v>2236</v>
      </c>
      <c r="B44" s="62" t="s">
        <v>5646</v>
      </c>
      <c r="C44" s="19" t="s">
        <v>341</v>
      </c>
      <c r="D44" s="19" t="s">
        <v>215</v>
      </c>
      <c r="E44" s="19" t="s">
        <v>7608</v>
      </c>
      <c r="F44" s="19" t="s">
        <v>347</v>
      </c>
      <c r="G44" s="62" t="s">
        <v>588</v>
      </c>
      <c r="H44" s="62" t="s">
        <v>5647</v>
      </c>
      <c r="I44" s="19" t="s">
        <v>344</v>
      </c>
      <c r="J44" s="36" t="s">
        <v>5648</v>
      </c>
      <c r="K44" s="19" t="s">
        <v>2366</v>
      </c>
      <c r="L44" s="19" t="s">
        <v>112</v>
      </c>
      <c r="M44" s="19" t="s">
        <v>340</v>
      </c>
      <c r="O44" s="197" t="str">
        <f t="shared" si="0"/>
        <v>12/5/2024 1:04:44 PM</v>
      </c>
      <c r="P44" s="197">
        <f t="shared" si="1"/>
        <v>45632.169953703706</v>
      </c>
      <c r="Q44" s="197">
        <f t="shared" si="2"/>
        <v>45631.753287037041</v>
      </c>
      <c r="R44" s="197" t="str">
        <f t="shared" si="3"/>
        <v>12/5/2024 1:04:44 PM</v>
      </c>
      <c r="S44" s="200">
        <f t="shared" si="4"/>
        <v>45631</v>
      </c>
      <c r="T44" s="201">
        <f t="shared" si="5"/>
        <v>0.54495370370568708</v>
      </c>
      <c r="U44" s="202"/>
      <c r="V44" s="202"/>
      <c r="W44" s="202" t="str">
        <f>IFERROR(VLOOKUP(D44,Legend!$A$2:$C$61,3,FALSE),"")</f>
        <v>AMER_1</v>
      </c>
      <c r="X44" s="19">
        <v>5</v>
      </c>
      <c r="Y44" s="19">
        <v>15</v>
      </c>
    </row>
    <row r="45" spans="1:25" x14ac:dyDescent="0.25">
      <c r="A45" s="19" t="s">
        <v>1825</v>
      </c>
      <c r="B45" s="62" t="s">
        <v>5717</v>
      </c>
      <c r="C45" s="19" t="s">
        <v>341</v>
      </c>
      <c r="D45" s="19" t="s">
        <v>215</v>
      </c>
      <c r="E45" s="19" t="s">
        <v>7608</v>
      </c>
      <c r="F45" s="19" t="s">
        <v>347</v>
      </c>
      <c r="G45" s="62" t="s">
        <v>593</v>
      </c>
      <c r="H45" s="62" t="s">
        <v>3159</v>
      </c>
      <c r="I45" s="19" t="s">
        <v>344</v>
      </c>
      <c r="J45" s="36" t="s">
        <v>5718</v>
      </c>
      <c r="K45" s="19" t="s">
        <v>1212</v>
      </c>
      <c r="L45" s="19" t="s">
        <v>112</v>
      </c>
      <c r="M45" s="19" t="s">
        <v>348</v>
      </c>
      <c r="O45" s="197" t="str">
        <f t="shared" si="0"/>
        <v>12/5/2024 11:41:55 AM</v>
      </c>
      <c r="P45" s="197">
        <f t="shared" si="1"/>
        <v>45632.112442129626</v>
      </c>
      <c r="Q45" s="197">
        <f t="shared" si="2"/>
        <v>45631.695775462962</v>
      </c>
      <c r="R45" s="197" t="str">
        <f t="shared" si="3"/>
        <v>12/5/2024 11:41:55 AM</v>
      </c>
      <c r="S45" s="200">
        <f t="shared" si="4"/>
        <v>45631</v>
      </c>
      <c r="T45" s="201">
        <f t="shared" si="5"/>
        <v>0.48744212962628808</v>
      </c>
      <c r="U45" s="202"/>
      <c r="V45" s="202"/>
      <c r="W45" s="202" t="str">
        <f>IFERROR(VLOOKUP(D45,Legend!$A$2:$C$61,3,FALSE),"")</f>
        <v>AMER_1</v>
      </c>
      <c r="X45" s="19">
        <v>5</v>
      </c>
      <c r="Y45" s="19">
        <v>15</v>
      </c>
    </row>
    <row r="46" spans="1:25" x14ac:dyDescent="0.25">
      <c r="A46" s="19" t="s">
        <v>1430</v>
      </c>
      <c r="B46" s="62" t="s">
        <v>5774</v>
      </c>
      <c r="C46" s="19" t="s">
        <v>148</v>
      </c>
      <c r="D46" s="19" t="s">
        <v>214</v>
      </c>
      <c r="E46" s="19" t="s">
        <v>7608</v>
      </c>
      <c r="F46" s="19" t="s">
        <v>347</v>
      </c>
      <c r="G46" s="62" t="s">
        <v>345</v>
      </c>
      <c r="H46" s="62" t="s">
        <v>5444</v>
      </c>
      <c r="J46" s="36" t="s">
        <v>5775</v>
      </c>
      <c r="K46" s="19" t="s">
        <v>5144</v>
      </c>
      <c r="L46" s="19" t="s">
        <v>112</v>
      </c>
      <c r="M46" s="19" t="s">
        <v>340</v>
      </c>
      <c r="O46" s="197" t="str">
        <f t="shared" si="0"/>
        <v>12/5/2024 10:17:49 AM</v>
      </c>
      <c r="P46" s="197">
        <f t="shared" si="1"/>
        <v>45632.054039351853</v>
      </c>
      <c r="Q46" s="197">
        <f t="shared" si="2"/>
        <v>45631.637372685189</v>
      </c>
      <c r="R46" s="197" t="str">
        <f t="shared" si="3"/>
        <v>12/5/2024 10:17:49 AM</v>
      </c>
      <c r="S46" s="200">
        <f t="shared" si="4"/>
        <v>45631</v>
      </c>
      <c r="T46" s="201">
        <f t="shared" si="5"/>
        <v>0.42903935185313458</v>
      </c>
      <c r="U46" s="202"/>
      <c r="V46" s="202"/>
      <c r="W46" s="202" t="str">
        <f>IFERROR(VLOOKUP(D46,Legend!$A$2:$C$61,3,FALSE),"")</f>
        <v>AMER_1</v>
      </c>
      <c r="X46" s="19">
        <v>5</v>
      </c>
      <c r="Y46" s="19">
        <v>15</v>
      </c>
    </row>
    <row r="47" spans="1:25" x14ac:dyDescent="0.25">
      <c r="A47" s="19" t="s">
        <v>1393</v>
      </c>
      <c r="B47" s="62" t="s">
        <v>5826</v>
      </c>
      <c r="C47" s="19" t="s">
        <v>148</v>
      </c>
      <c r="D47" s="19" t="s">
        <v>214</v>
      </c>
      <c r="E47" s="19" t="s">
        <v>7608</v>
      </c>
      <c r="F47" s="19" t="s">
        <v>347</v>
      </c>
      <c r="G47" s="62" t="s">
        <v>345</v>
      </c>
      <c r="H47" s="62" t="s">
        <v>5827</v>
      </c>
      <c r="J47" s="36" t="s">
        <v>5828</v>
      </c>
      <c r="K47" s="19" t="s">
        <v>2356</v>
      </c>
      <c r="L47" s="19" t="s">
        <v>112</v>
      </c>
      <c r="M47" s="19" t="s">
        <v>340</v>
      </c>
      <c r="O47" s="197" t="str">
        <f t="shared" si="0"/>
        <v>12/5/2024 8:38:32 AM</v>
      </c>
      <c r="P47" s="197">
        <f t="shared" si="1"/>
        <v>45631.985092592593</v>
      </c>
      <c r="Q47" s="197">
        <f t="shared" si="2"/>
        <v>45631.568425925929</v>
      </c>
      <c r="R47" s="197" t="str">
        <f t="shared" si="3"/>
        <v>12/5/2024 8:38:32 AM</v>
      </c>
      <c r="S47" s="200">
        <f t="shared" si="4"/>
        <v>45631</v>
      </c>
      <c r="T47" s="201">
        <f t="shared" si="5"/>
        <v>0.36009259259299142</v>
      </c>
      <c r="U47" s="202"/>
      <c r="V47" s="202"/>
      <c r="W47" s="202" t="str">
        <f>IFERROR(VLOOKUP(D47,Legend!$A$2:$C$61,3,FALSE),"")</f>
        <v>AMER_1</v>
      </c>
      <c r="X47" s="19">
        <v>5</v>
      </c>
      <c r="Y47" s="19">
        <v>15</v>
      </c>
    </row>
    <row r="48" spans="1:25" x14ac:dyDescent="0.25">
      <c r="A48" s="19" t="s">
        <v>1873</v>
      </c>
      <c r="B48" s="62" t="s">
        <v>6106</v>
      </c>
      <c r="C48" s="19" t="s">
        <v>148</v>
      </c>
      <c r="D48" s="19" t="s">
        <v>214</v>
      </c>
      <c r="E48" s="19" t="s">
        <v>7608</v>
      </c>
      <c r="F48" s="19" t="s">
        <v>347</v>
      </c>
      <c r="G48" s="62" t="s">
        <v>345</v>
      </c>
      <c r="H48" s="62" t="s">
        <v>6062</v>
      </c>
      <c r="J48" s="36" t="s">
        <v>6107</v>
      </c>
      <c r="K48" s="19" t="s">
        <v>4275</v>
      </c>
      <c r="L48" s="19" t="s">
        <v>112</v>
      </c>
      <c r="M48" s="19" t="s">
        <v>340</v>
      </c>
      <c r="O48" s="197" t="str">
        <f t="shared" si="0"/>
        <v>12/4/2024 3:52:46 PM</v>
      </c>
      <c r="P48" s="197">
        <f t="shared" si="1"/>
        <v>45631.286643518521</v>
      </c>
      <c r="Q48" s="197">
        <f t="shared" si="2"/>
        <v>45630.869976851856</v>
      </c>
      <c r="R48" s="197" t="str">
        <f t="shared" si="3"/>
        <v>12/4/2024 3:52:46 PM</v>
      </c>
      <c r="S48" s="200">
        <f t="shared" si="4"/>
        <v>45630</v>
      </c>
      <c r="T48" s="201">
        <f t="shared" si="5"/>
        <v>0.66164351852057735</v>
      </c>
      <c r="U48" s="202"/>
      <c r="V48" s="202"/>
      <c r="W48" s="202" t="str">
        <f>IFERROR(VLOOKUP(D48,Legend!$A$2:$C$61,3,FALSE),"")</f>
        <v>AMER_1</v>
      </c>
      <c r="X48" s="19">
        <v>5</v>
      </c>
      <c r="Y48" s="19">
        <v>15</v>
      </c>
    </row>
    <row r="49" spans="1:25" x14ac:dyDescent="0.25">
      <c r="A49" s="19" t="s">
        <v>1812</v>
      </c>
      <c r="B49" s="62" t="s">
        <v>6194</v>
      </c>
      <c r="C49" s="19" t="s">
        <v>148</v>
      </c>
      <c r="D49" s="19" t="s">
        <v>214</v>
      </c>
      <c r="E49" s="19" t="s">
        <v>7608</v>
      </c>
      <c r="F49" s="19" t="s">
        <v>347</v>
      </c>
      <c r="G49" s="62" t="s">
        <v>345</v>
      </c>
      <c r="H49" s="62" t="s">
        <v>6195</v>
      </c>
      <c r="J49" s="36" t="s">
        <v>6196</v>
      </c>
      <c r="K49" s="19" t="s">
        <v>813</v>
      </c>
      <c r="L49" s="19" t="s">
        <v>112</v>
      </c>
      <c r="M49" s="19" t="s">
        <v>340</v>
      </c>
      <c r="O49" s="197" t="str">
        <f t="shared" si="0"/>
        <v>12/4/2024 1:43:00 PM</v>
      </c>
      <c r="P49" s="197">
        <f t="shared" si="1"/>
        <v>45631.196527777778</v>
      </c>
      <c r="Q49" s="197">
        <f t="shared" si="2"/>
        <v>45630.779861111114</v>
      </c>
      <c r="R49" s="197" t="str">
        <f t="shared" si="3"/>
        <v>12/4/2024 1:43:00 PM</v>
      </c>
      <c r="S49" s="200">
        <f t="shared" si="4"/>
        <v>45630</v>
      </c>
      <c r="T49" s="201">
        <f t="shared" si="5"/>
        <v>0.57152777777810115</v>
      </c>
      <c r="U49" s="202"/>
      <c r="V49" s="202"/>
      <c r="W49" s="202" t="str">
        <f>IFERROR(VLOOKUP(D49,Legend!$A$2:$C$61,3,FALSE),"")</f>
        <v>AMER_1</v>
      </c>
      <c r="X49" s="19">
        <v>5</v>
      </c>
      <c r="Y49" s="19">
        <v>15</v>
      </c>
    </row>
    <row r="50" spans="1:25" x14ac:dyDescent="0.25">
      <c r="A50" s="19" t="s">
        <v>853</v>
      </c>
      <c r="B50" s="62" t="s">
        <v>6288</v>
      </c>
      <c r="C50" s="19" t="s">
        <v>341</v>
      </c>
      <c r="D50" s="19" t="s">
        <v>215</v>
      </c>
      <c r="E50" s="19" t="s">
        <v>7608</v>
      </c>
      <c r="F50" s="19" t="s">
        <v>347</v>
      </c>
      <c r="G50" s="62" t="s">
        <v>593</v>
      </c>
      <c r="H50" s="62" t="s">
        <v>3400</v>
      </c>
      <c r="I50" s="19" t="s">
        <v>344</v>
      </c>
      <c r="J50" s="36" t="s">
        <v>6289</v>
      </c>
      <c r="K50" s="19" t="s">
        <v>1624</v>
      </c>
      <c r="L50" s="19" t="s">
        <v>112</v>
      </c>
      <c r="M50" s="19" t="s">
        <v>353</v>
      </c>
      <c r="O50" s="197" t="str">
        <f t="shared" si="0"/>
        <v>12/4/2024 10:59:37 AM</v>
      </c>
      <c r="P50" s="197">
        <f t="shared" si="1"/>
        <v>45631.083067129628</v>
      </c>
      <c r="Q50" s="197">
        <f t="shared" si="2"/>
        <v>45630.666400462964</v>
      </c>
      <c r="R50" s="197" t="str">
        <f t="shared" si="3"/>
        <v>12/4/2024 10:59:37 AM</v>
      </c>
      <c r="S50" s="200">
        <f t="shared" si="4"/>
        <v>45630</v>
      </c>
      <c r="T50" s="201">
        <f t="shared" si="5"/>
        <v>0.45806712962803431</v>
      </c>
      <c r="U50" s="202"/>
      <c r="V50" s="202"/>
      <c r="W50" s="202" t="str">
        <f>IFERROR(VLOOKUP(D50,Legend!$A$2:$C$61,3,FALSE),"")</f>
        <v>AMER_1</v>
      </c>
      <c r="X50" s="19">
        <v>5</v>
      </c>
      <c r="Y50" s="19">
        <v>15</v>
      </c>
    </row>
    <row r="51" spans="1:25" x14ac:dyDescent="0.25">
      <c r="A51" s="19" t="s">
        <v>1935</v>
      </c>
      <c r="B51" s="62" t="s">
        <v>6410</v>
      </c>
      <c r="C51" s="19" t="s">
        <v>341</v>
      </c>
      <c r="D51" s="19" t="s">
        <v>215</v>
      </c>
      <c r="E51" s="19" t="s">
        <v>7608</v>
      </c>
      <c r="F51" s="19" t="s">
        <v>347</v>
      </c>
      <c r="G51" s="62" t="s">
        <v>626</v>
      </c>
      <c r="H51" s="62" t="s">
        <v>2478</v>
      </c>
      <c r="I51" s="19" t="s">
        <v>342</v>
      </c>
      <c r="J51" s="36" t="s">
        <v>6411</v>
      </c>
      <c r="K51" s="19" t="s">
        <v>2566</v>
      </c>
      <c r="L51" s="19" t="s">
        <v>112</v>
      </c>
      <c r="M51" s="19" t="s">
        <v>340</v>
      </c>
      <c r="O51" s="197" t="str">
        <f t="shared" si="0"/>
        <v>12/4/2024 8:25:34 AM</v>
      </c>
      <c r="P51" s="197">
        <f t="shared" si="1"/>
        <v>45630.976087962961</v>
      </c>
      <c r="Q51" s="197">
        <f t="shared" si="2"/>
        <v>45630.559421296297</v>
      </c>
      <c r="R51" s="197" t="str">
        <f t="shared" si="3"/>
        <v>12/4/2024 8:25:34 AM</v>
      </c>
      <c r="S51" s="200">
        <f t="shared" si="4"/>
        <v>45630</v>
      </c>
      <c r="T51" s="201">
        <f t="shared" si="5"/>
        <v>0.35108796296117362</v>
      </c>
      <c r="U51" s="202"/>
      <c r="V51" s="202"/>
      <c r="W51" s="202" t="str">
        <f>IFERROR(VLOOKUP(D51,Legend!$A$2:$C$61,3,FALSE),"")</f>
        <v>AMER_1</v>
      </c>
      <c r="X51" s="19">
        <v>5</v>
      </c>
      <c r="Y51" s="19">
        <v>15</v>
      </c>
    </row>
    <row r="52" spans="1:25" x14ac:dyDescent="0.25">
      <c r="A52" s="19" t="s">
        <v>1989</v>
      </c>
      <c r="B52" s="62" t="s">
        <v>3152</v>
      </c>
      <c r="C52" s="19" t="s">
        <v>148</v>
      </c>
      <c r="D52" s="19" t="s">
        <v>214</v>
      </c>
      <c r="E52" s="19" t="s">
        <v>7587</v>
      </c>
      <c r="F52" s="19" t="s">
        <v>347</v>
      </c>
      <c r="G52" s="62" t="s">
        <v>345</v>
      </c>
      <c r="H52" s="62" t="s">
        <v>3153</v>
      </c>
      <c r="J52" s="36" t="s">
        <v>3154</v>
      </c>
      <c r="K52" s="19" t="s">
        <v>2299</v>
      </c>
      <c r="L52" s="19" t="s">
        <v>112</v>
      </c>
      <c r="M52" s="19" t="s">
        <v>340</v>
      </c>
      <c r="O52" s="197" t="str">
        <f t="shared" si="0"/>
        <v>12/3/2024 4:54:06 PM</v>
      </c>
      <c r="P52" s="197">
        <f t="shared" si="1"/>
        <v>45630.329236111109</v>
      </c>
      <c r="Q52" s="197">
        <f t="shared" si="2"/>
        <v>45629.912569444445</v>
      </c>
      <c r="R52" s="197" t="str">
        <f t="shared" si="3"/>
        <v>12/3/2024 4:54:06 PM</v>
      </c>
      <c r="S52" s="200">
        <f t="shared" si="4"/>
        <v>45629</v>
      </c>
      <c r="T52" s="201">
        <f t="shared" si="5"/>
        <v>0.70423611110891216</v>
      </c>
      <c r="U52" s="202"/>
      <c r="V52" s="202"/>
      <c r="W52" s="202" t="str">
        <f>IFERROR(VLOOKUP(D52,Legend!$A$2:$C$61,3,FALSE),"")</f>
        <v>AMER_1</v>
      </c>
      <c r="X52" s="19">
        <v>5</v>
      </c>
      <c r="Y52" s="19">
        <v>15</v>
      </c>
    </row>
    <row r="53" spans="1:25" x14ac:dyDescent="0.25">
      <c r="A53" s="19" t="s">
        <v>1698</v>
      </c>
      <c r="B53" s="62" t="s">
        <v>3249</v>
      </c>
      <c r="C53" s="19" t="s">
        <v>341</v>
      </c>
      <c r="D53" s="19" t="s">
        <v>215</v>
      </c>
      <c r="E53" s="19" t="s">
        <v>7587</v>
      </c>
      <c r="F53" s="19" t="s">
        <v>347</v>
      </c>
      <c r="G53" s="62" t="s">
        <v>593</v>
      </c>
      <c r="H53" s="62" t="s">
        <v>2540</v>
      </c>
      <c r="I53" s="19" t="s">
        <v>342</v>
      </c>
      <c r="J53" s="36" t="s">
        <v>3250</v>
      </c>
      <c r="K53" s="19" t="s">
        <v>908</v>
      </c>
      <c r="L53" s="19" t="s">
        <v>112</v>
      </c>
      <c r="M53" s="19" t="s">
        <v>340</v>
      </c>
      <c r="O53" s="197" t="str">
        <f t="shared" si="0"/>
        <v>12/3/2024 2:53:52 PM</v>
      </c>
      <c r="P53" s="197">
        <f t="shared" si="1"/>
        <v>45630.245740740742</v>
      </c>
      <c r="Q53" s="197">
        <f t="shared" si="2"/>
        <v>45629.829074074078</v>
      </c>
      <c r="R53" s="197" t="str">
        <f t="shared" si="3"/>
        <v>12/3/2024 2:53:52 PM</v>
      </c>
      <c r="S53" s="200">
        <f t="shared" si="4"/>
        <v>45629</v>
      </c>
      <c r="T53" s="201">
        <f t="shared" si="5"/>
        <v>0.62074074074189411</v>
      </c>
      <c r="U53" s="202"/>
      <c r="V53" s="202"/>
      <c r="W53" s="202" t="str">
        <f>IFERROR(VLOOKUP(D53,Legend!$A$2:$C$61,3,FALSE),"")</f>
        <v>AMER_1</v>
      </c>
      <c r="X53" s="19">
        <v>5</v>
      </c>
      <c r="Y53" s="19">
        <v>15</v>
      </c>
    </row>
    <row r="54" spans="1:25" x14ac:dyDescent="0.25">
      <c r="A54" s="19" t="s">
        <v>2169</v>
      </c>
      <c r="B54" s="62" t="s">
        <v>3295</v>
      </c>
      <c r="C54" s="19" t="s">
        <v>148</v>
      </c>
      <c r="D54" s="19" t="s">
        <v>214</v>
      </c>
      <c r="E54" s="19" t="s">
        <v>7587</v>
      </c>
      <c r="F54" s="19" t="s">
        <v>347</v>
      </c>
      <c r="G54" s="62" t="s">
        <v>345</v>
      </c>
      <c r="H54" s="62" t="s">
        <v>3296</v>
      </c>
      <c r="J54" s="36" t="s">
        <v>3297</v>
      </c>
      <c r="K54" s="19" t="s">
        <v>3298</v>
      </c>
      <c r="L54" s="19" t="s">
        <v>112</v>
      </c>
      <c r="M54" s="19" t="s">
        <v>340</v>
      </c>
      <c r="O54" s="197" t="str">
        <f t="shared" si="0"/>
        <v>12/3/2024 1:58:02 PM</v>
      </c>
      <c r="P54" s="197">
        <f t="shared" si="1"/>
        <v>45630.206967592596</v>
      </c>
      <c r="Q54" s="197">
        <f t="shared" si="2"/>
        <v>45629.790300925932</v>
      </c>
      <c r="R54" s="197" t="str">
        <f t="shared" si="3"/>
        <v>12/3/2024 1:58:02 PM</v>
      </c>
      <c r="S54" s="200">
        <f t="shared" si="4"/>
        <v>45629</v>
      </c>
      <c r="T54" s="201">
        <f t="shared" si="5"/>
        <v>0.58196759259590181</v>
      </c>
      <c r="U54" s="202"/>
      <c r="V54" s="202"/>
      <c r="W54" s="202" t="str">
        <f>IFERROR(VLOOKUP(D54,Legend!$A$2:$C$61,3,FALSE),"")</f>
        <v>AMER_1</v>
      </c>
      <c r="X54" s="19">
        <v>5</v>
      </c>
      <c r="Y54" s="19">
        <v>15</v>
      </c>
    </row>
    <row r="55" spans="1:25" x14ac:dyDescent="0.25">
      <c r="A55" s="19" t="s">
        <v>1872</v>
      </c>
      <c r="B55" s="62" t="s">
        <v>3376</v>
      </c>
      <c r="C55" s="19" t="s">
        <v>341</v>
      </c>
      <c r="D55" s="19" t="s">
        <v>215</v>
      </c>
      <c r="E55" s="19" t="s">
        <v>7587</v>
      </c>
      <c r="F55" s="19" t="s">
        <v>347</v>
      </c>
      <c r="G55" s="62" t="s">
        <v>593</v>
      </c>
      <c r="H55" s="62" t="s">
        <v>3377</v>
      </c>
      <c r="I55" s="19" t="s">
        <v>344</v>
      </c>
      <c r="J55" s="36" t="s">
        <v>3378</v>
      </c>
      <c r="K55" s="19" t="s">
        <v>2326</v>
      </c>
      <c r="L55" s="19" t="s">
        <v>112</v>
      </c>
      <c r="M55" s="19" t="s">
        <v>348</v>
      </c>
      <c r="O55" s="197" t="str">
        <f t="shared" si="0"/>
        <v>12/3/2024 11:48:27 AM</v>
      </c>
      <c r="P55" s="197">
        <f t="shared" si="1"/>
        <v>45630.116979166669</v>
      </c>
      <c r="Q55" s="197">
        <f t="shared" si="2"/>
        <v>45629.700312500005</v>
      </c>
      <c r="R55" s="197" t="str">
        <f t="shared" si="3"/>
        <v>12/3/2024 11:48:27 AM</v>
      </c>
      <c r="S55" s="200">
        <f t="shared" si="4"/>
        <v>45629</v>
      </c>
      <c r="T55" s="201">
        <f t="shared" si="5"/>
        <v>0.49197916666889796</v>
      </c>
      <c r="U55" s="202"/>
      <c r="V55" s="202"/>
      <c r="W55" s="202" t="str">
        <f>IFERROR(VLOOKUP(D55,Legend!$A$2:$C$61,3,FALSE),"")</f>
        <v>AMER_1</v>
      </c>
      <c r="X55" s="19">
        <v>5</v>
      </c>
      <c r="Y55" s="19">
        <v>15</v>
      </c>
    </row>
    <row r="56" spans="1:25" x14ac:dyDescent="0.25">
      <c r="A56" s="19" t="s">
        <v>1162</v>
      </c>
      <c r="B56" s="62" t="s">
        <v>3498</v>
      </c>
      <c r="C56" s="19" t="s">
        <v>341</v>
      </c>
      <c r="D56" s="19" t="s">
        <v>215</v>
      </c>
      <c r="E56" s="19" t="s">
        <v>7587</v>
      </c>
      <c r="F56" s="19" t="s">
        <v>347</v>
      </c>
      <c r="G56" s="62" t="s">
        <v>626</v>
      </c>
      <c r="H56" s="62" t="s">
        <v>2478</v>
      </c>
      <c r="I56" s="19" t="s">
        <v>342</v>
      </c>
      <c r="J56" s="36" t="s">
        <v>3499</v>
      </c>
      <c r="K56" s="19" t="s">
        <v>1862</v>
      </c>
      <c r="L56" s="19" t="s">
        <v>112</v>
      </c>
      <c r="M56" s="19" t="s">
        <v>340</v>
      </c>
      <c r="O56" s="197" t="str">
        <f t="shared" si="0"/>
        <v>12/3/2024 9:36:51 AM</v>
      </c>
      <c r="P56" s="197">
        <f t="shared" si="1"/>
        <v>45630.025590277779</v>
      </c>
      <c r="Q56" s="197">
        <f t="shared" si="2"/>
        <v>45629.608923611115</v>
      </c>
      <c r="R56" s="197" t="str">
        <f t="shared" si="3"/>
        <v>12/3/2024 9:36:51 AM</v>
      </c>
      <c r="S56" s="200">
        <f t="shared" si="4"/>
        <v>45629</v>
      </c>
      <c r="T56" s="201">
        <f t="shared" si="5"/>
        <v>0.40059027777897427</v>
      </c>
      <c r="U56" s="202"/>
      <c r="V56" s="202"/>
      <c r="W56" s="202" t="str">
        <f>IFERROR(VLOOKUP(D56,Legend!$A$2:$C$61,3,FALSE),"")</f>
        <v>AMER_1</v>
      </c>
      <c r="X56" s="19">
        <v>5</v>
      </c>
      <c r="Y56" s="19">
        <v>15</v>
      </c>
    </row>
    <row r="57" spans="1:25" x14ac:dyDescent="0.25">
      <c r="A57" s="19" t="s">
        <v>1616</v>
      </c>
      <c r="B57" s="62" t="s">
        <v>3808</v>
      </c>
      <c r="C57" s="19" t="s">
        <v>341</v>
      </c>
      <c r="D57" s="19" t="s">
        <v>215</v>
      </c>
      <c r="E57" s="19" t="s">
        <v>7587</v>
      </c>
      <c r="F57" s="19" t="s">
        <v>347</v>
      </c>
      <c r="G57" s="62" t="s">
        <v>626</v>
      </c>
      <c r="H57" s="62" t="s">
        <v>2478</v>
      </c>
      <c r="I57" s="19" t="s">
        <v>342</v>
      </c>
      <c r="J57" s="36" t="s">
        <v>3809</v>
      </c>
      <c r="K57" s="19" t="s">
        <v>1656</v>
      </c>
      <c r="L57" s="19" t="s">
        <v>112</v>
      </c>
      <c r="M57" s="19" t="s">
        <v>354</v>
      </c>
      <c r="O57" s="197" t="str">
        <f t="shared" si="0"/>
        <v>12/2/2024 5:51:49 PM</v>
      </c>
      <c r="P57" s="197">
        <f t="shared" si="1"/>
        <v>45629.369317129633</v>
      </c>
      <c r="Q57" s="197">
        <f t="shared" si="2"/>
        <v>45628.952650462968</v>
      </c>
      <c r="R57" s="197" t="str">
        <f t="shared" si="3"/>
        <v>12/2/2024 5:51:49 PM</v>
      </c>
      <c r="S57" s="200">
        <f t="shared" si="4"/>
        <v>45628</v>
      </c>
      <c r="T57" s="201">
        <f t="shared" si="5"/>
        <v>0.74431712963269092</v>
      </c>
      <c r="U57" s="202"/>
      <c r="V57" s="202"/>
      <c r="W57" s="202" t="str">
        <f>IFERROR(VLOOKUP(D57,Legend!$A$2:$C$61,3,FALSE),"")</f>
        <v>AMER_1</v>
      </c>
      <c r="X57" s="19">
        <v>5</v>
      </c>
      <c r="Y57" s="19">
        <v>15</v>
      </c>
    </row>
    <row r="58" spans="1:25" x14ac:dyDescent="0.25">
      <c r="A58" s="19" t="s">
        <v>2109</v>
      </c>
      <c r="B58" s="62" t="s">
        <v>4783</v>
      </c>
      <c r="C58" s="19" t="s">
        <v>148</v>
      </c>
      <c r="D58" s="19" t="s">
        <v>214</v>
      </c>
      <c r="E58" s="19" t="s">
        <v>7587</v>
      </c>
      <c r="F58" s="19" t="s">
        <v>347</v>
      </c>
      <c r="G58" s="62" t="s">
        <v>345</v>
      </c>
      <c r="H58" s="62" t="s">
        <v>3216</v>
      </c>
      <c r="J58" s="36" t="s">
        <v>4784</v>
      </c>
      <c r="K58" s="19" t="s">
        <v>4785</v>
      </c>
      <c r="L58" s="19" t="s">
        <v>112</v>
      </c>
      <c r="M58" s="19" t="s">
        <v>340</v>
      </c>
      <c r="O58" s="197" t="str">
        <f t="shared" si="0"/>
        <v>12/6/2024 5:03:52 PM</v>
      </c>
      <c r="P58" s="197">
        <f t="shared" si="1"/>
        <v>45633.336018518516</v>
      </c>
      <c r="Q58" s="197">
        <f t="shared" si="2"/>
        <v>45632.919351851851</v>
      </c>
      <c r="R58" s="197" t="str">
        <f t="shared" si="3"/>
        <v>12/6/2024 5:03:52 PM</v>
      </c>
      <c r="S58" s="200">
        <f t="shared" si="4"/>
        <v>45632</v>
      </c>
      <c r="T58" s="201">
        <f t="shared" si="5"/>
        <v>0.71101851851562969</v>
      </c>
      <c r="U58" s="202"/>
      <c r="V58" s="202"/>
      <c r="W58" s="202" t="str">
        <f>IFERROR(VLOOKUP(D58,Legend!$A$2:$C$61,3,FALSE),"")</f>
        <v>AMER_1</v>
      </c>
      <c r="X58" s="19">
        <v>5</v>
      </c>
      <c r="Y58" s="19">
        <v>15</v>
      </c>
    </row>
    <row r="59" spans="1:25" x14ac:dyDescent="0.25">
      <c r="A59" s="19" t="s">
        <v>1794</v>
      </c>
      <c r="B59" s="62" t="s">
        <v>4834</v>
      </c>
      <c r="C59" s="19" t="s">
        <v>341</v>
      </c>
      <c r="D59" s="19" t="s">
        <v>215</v>
      </c>
      <c r="E59" s="19" t="s">
        <v>7587</v>
      </c>
      <c r="F59" s="19" t="s">
        <v>347</v>
      </c>
      <c r="G59" s="62" t="s">
        <v>593</v>
      </c>
      <c r="H59" s="62" t="s">
        <v>4835</v>
      </c>
      <c r="I59" s="19" t="s">
        <v>344</v>
      </c>
      <c r="J59" s="36" t="s">
        <v>4836</v>
      </c>
      <c r="K59" s="19" t="s">
        <v>1453</v>
      </c>
      <c r="L59" s="19" t="s">
        <v>112</v>
      </c>
      <c r="M59" s="19" t="s">
        <v>340</v>
      </c>
      <c r="O59" s="197" t="str">
        <f t="shared" si="0"/>
        <v>12/6/2024 3:14:32 PM</v>
      </c>
      <c r="P59" s="197">
        <f t="shared" si="1"/>
        <v>45633.260092592594</v>
      </c>
      <c r="Q59" s="197">
        <f t="shared" si="2"/>
        <v>45632.84342592593</v>
      </c>
      <c r="R59" s="197" t="str">
        <f t="shared" si="3"/>
        <v>12/6/2024 3:14:32 PM</v>
      </c>
      <c r="S59" s="200">
        <f t="shared" si="4"/>
        <v>45632</v>
      </c>
      <c r="T59" s="201">
        <f t="shared" si="5"/>
        <v>0.63509259259444661</v>
      </c>
      <c r="U59" s="202"/>
      <c r="V59" s="202"/>
      <c r="W59" s="202" t="str">
        <f>IFERROR(VLOOKUP(D59,Legend!$A$2:$C$61,3,FALSE),"")</f>
        <v>AMER_1</v>
      </c>
      <c r="X59" s="19">
        <v>5</v>
      </c>
      <c r="Y59" s="19">
        <v>15</v>
      </c>
    </row>
    <row r="60" spans="1:25" x14ac:dyDescent="0.25">
      <c r="A60" s="19" t="s">
        <v>744</v>
      </c>
      <c r="B60" s="62" t="s">
        <v>4885</v>
      </c>
      <c r="C60" s="19" t="s">
        <v>341</v>
      </c>
      <c r="D60" s="19" t="s">
        <v>215</v>
      </c>
      <c r="E60" s="19" t="s">
        <v>7587</v>
      </c>
      <c r="F60" s="19" t="s">
        <v>347</v>
      </c>
      <c r="G60" s="62" t="s">
        <v>593</v>
      </c>
      <c r="H60" s="62" t="s">
        <v>3156</v>
      </c>
      <c r="I60" s="19" t="s">
        <v>344</v>
      </c>
      <c r="J60" s="36" t="s">
        <v>4886</v>
      </c>
      <c r="K60" s="19" t="s">
        <v>718</v>
      </c>
      <c r="L60" s="19" t="s">
        <v>112</v>
      </c>
      <c r="M60" s="19" t="s">
        <v>348</v>
      </c>
      <c r="O60" s="197" t="str">
        <f t="shared" si="0"/>
        <v>12/6/2024 2:26:48 PM</v>
      </c>
      <c r="P60" s="197">
        <f t="shared" si="1"/>
        <v>45633.226944444446</v>
      </c>
      <c r="Q60" s="197">
        <f t="shared" si="2"/>
        <v>45632.810277777782</v>
      </c>
      <c r="R60" s="197" t="str">
        <f t="shared" si="3"/>
        <v>12/6/2024 2:26:48 PM</v>
      </c>
      <c r="S60" s="200">
        <f t="shared" si="4"/>
        <v>45632</v>
      </c>
      <c r="T60" s="201">
        <f t="shared" si="5"/>
        <v>0.60194444444641704</v>
      </c>
      <c r="U60" s="202"/>
      <c r="V60" s="202"/>
      <c r="W60" s="202" t="str">
        <f>IFERROR(VLOOKUP(D60,Legend!$A$2:$C$61,3,FALSE),"")</f>
        <v>AMER_1</v>
      </c>
      <c r="X60" s="19">
        <v>5</v>
      </c>
      <c r="Y60" s="19">
        <v>15</v>
      </c>
    </row>
    <row r="61" spans="1:25" x14ac:dyDescent="0.25">
      <c r="A61" s="19" t="s">
        <v>2131</v>
      </c>
      <c r="B61" s="62" t="s">
        <v>4968</v>
      </c>
      <c r="C61" s="19" t="s">
        <v>341</v>
      </c>
      <c r="D61" s="19" t="s">
        <v>215</v>
      </c>
      <c r="E61" s="19" t="s">
        <v>7587</v>
      </c>
      <c r="F61" s="19" t="s">
        <v>347</v>
      </c>
      <c r="G61" s="62" t="s">
        <v>593</v>
      </c>
      <c r="H61" s="62" t="s">
        <v>4969</v>
      </c>
      <c r="I61" s="19" t="s">
        <v>344</v>
      </c>
      <c r="J61" s="36" t="s">
        <v>4970</v>
      </c>
      <c r="K61" s="19" t="s">
        <v>2533</v>
      </c>
      <c r="L61" s="19" t="s">
        <v>112</v>
      </c>
      <c r="M61" s="19" t="s">
        <v>340</v>
      </c>
      <c r="O61" s="197" t="str">
        <f t="shared" si="0"/>
        <v>12/6/2024 12:56:10 PM</v>
      </c>
      <c r="P61" s="197">
        <f t="shared" si="1"/>
        <v>45633.164004629631</v>
      </c>
      <c r="Q61" s="197">
        <f t="shared" si="2"/>
        <v>45632.747337962966</v>
      </c>
      <c r="R61" s="197" t="str">
        <f t="shared" si="3"/>
        <v>12/6/2024 12:56:10 PM</v>
      </c>
      <c r="S61" s="200">
        <f t="shared" si="4"/>
        <v>45632</v>
      </c>
      <c r="T61" s="201">
        <f t="shared" si="5"/>
        <v>0.53900462963065365</v>
      </c>
      <c r="U61" s="202"/>
      <c r="V61" s="202"/>
      <c r="W61" s="202" t="str">
        <f>IFERROR(VLOOKUP(D61,Legend!$A$2:$C$61,3,FALSE),"")</f>
        <v>AMER_1</v>
      </c>
      <c r="X61" s="19">
        <v>5</v>
      </c>
      <c r="Y61" s="19">
        <v>15</v>
      </c>
    </row>
    <row r="62" spans="1:25" x14ac:dyDescent="0.25">
      <c r="A62" s="19" t="s">
        <v>1798</v>
      </c>
      <c r="B62" s="62" t="s">
        <v>4985</v>
      </c>
      <c r="C62" s="19" t="s">
        <v>148</v>
      </c>
      <c r="D62" s="19" t="s">
        <v>214</v>
      </c>
      <c r="E62" s="19" t="s">
        <v>7587</v>
      </c>
      <c r="F62" s="19" t="s">
        <v>347</v>
      </c>
      <c r="G62" s="62" t="s">
        <v>345</v>
      </c>
      <c r="H62" s="62" t="s">
        <v>4986</v>
      </c>
      <c r="J62" s="36" t="s">
        <v>4987</v>
      </c>
      <c r="K62" s="19" t="s">
        <v>591</v>
      </c>
      <c r="L62" s="19" t="s">
        <v>112</v>
      </c>
      <c r="M62" s="19" t="s">
        <v>340</v>
      </c>
      <c r="O62" s="197" t="str">
        <f t="shared" si="0"/>
        <v>12/6/2024 12:27:49 PM</v>
      </c>
      <c r="P62" s="197">
        <f t="shared" si="1"/>
        <v>45633.144317129627</v>
      </c>
      <c r="Q62" s="197">
        <f t="shared" si="2"/>
        <v>45632.727650462963</v>
      </c>
      <c r="R62" s="197" t="str">
        <f t="shared" si="3"/>
        <v>12/6/2024 12:27:49 PM</v>
      </c>
      <c r="S62" s="200">
        <f t="shared" si="4"/>
        <v>45632</v>
      </c>
      <c r="T62" s="201">
        <f t="shared" si="5"/>
        <v>0.51931712962687016</v>
      </c>
      <c r="U62" s="202"/>
      <c r="V62" s="202"/>
      <c r="W62" s="202" t="str">
        <f>IFERROR(VLOOKUP(D62,Legend!$A$2:$C$61,3,FALSE),"")</f>
        <v>AMER_1</v>
      </c>
      <c r="X62" s="19">
        <v>5</v>
      </c>
      <c r="Y62" s="19">
        <v>15</v>
      </c>
    </row>
    <row r="63" spans="1:25" x14ac:dyDescent="0.25">
      <c r="A63" s="19" t="s">
        <v>1477</v>
      </c>
      <c r="B63" s="62" t="s">
        <v>5030</v>
      </c>
      <c r="C63" s="19" t="s">
        <v>341</v>
      </c>
      <c r="D63" s="19" t="s">
        <v>215</v>
      </c>
      <c r="E63" s="19" t="s">
        <v>7587</v>
      </c>
      <c r="F63" s="19" t="s">
        <v>347</v>
      </c>
      <c r="G63" s="62" t="s">
        <v>593</v>
      </c>
      <c r="H63" s="62" t="s">
        <v>5031</v>
      </c>
      <c r="I63" s="19" t="s">
        <v>344</v>
      </c>
      <c r="J63" s="36" t="s">
        <v>5032</v>
      </c>
      <c r="K63" s="19" t="s">
        <v>1530</v>
      </c>
      <c r="L63" s="19" t="s">
        <v>112</v>
      </c>
      <c r="M63" s="19" t="s">
        <v>348</v>
      </c>
      <c r="O63" s="197" t="str">
        <f t="shared" si="0"/>
        <v>12/6/2024 11:34:28 AM</v>
      </c>
      <c r="P63" s="197">
        <f t="shared" si="1"/>
        <v>45633.107268518521</v>
      </c>
      <c r="Q63" s="197">
        <f t="shared" si="2"/>
        <v>45632.690601851857</v>
      </c>
      <c r="R63" s="197" t="str">
        <f t="shared" si="3"/>
        <v>12/6/2024 11:34:28 AM</v>
      </c>
      <c r="S63" s="200">
        <f t="shared" si="4"/>
        <v>45632</v>
      </c>
      <c r="T63" s="201">
        <f t="shared" si="5"/>
        <v>0.48226851852086838</v>
      </c>
      <c r="U63" s="202"/>
      <c r="V63" s="202"/>
      <c r="W63" s="202" t="str">
        <f>IFERROR(VLOOKUP(D63,Legend!$A$2:$C$61,3,FALSE),"")</f>
        <v>AMER_1</v>
      </c>
      <c r="X63" s="19">
        <v>5</v>
      </c>
      <c r="Y63" s="19">
        <v>15</v>
      </c>
    </row>
    <row r="64" spans="1:25" x14ac:dyDescent="0.25">
      <c r="A64" s="19" t="s">
        <v>2140</v>
      </c>
      <c r="B64" s="62" t="s">
        <v>5053</v>
      </c>
      <c r="C64" s="19" t="s">
        <v>341</v>
      </c>
      <c r="D64" s="19" t="s">
        <v>215</v>
      </c>
      <c r="E64" s="19" t="s">
        <v>7587</v>
      </c>
      <c r="F64" s="19" t="s">
        <v>347</v>
      </c>
      <c r="G64" s="62" t="s">
        <v>593</v>
      </c>
      <c r="H64" s="62" t="s">
        <v>4808</v>
      </c>
      <c r="I64" s="19" t="s">
        <v>344</v>
      </c>
      <c r="J64" s="36" t="s">
        <v>5054</v>
      </c>
      <c r="K64" s="19" t="s">
        <v>2604</v>
      </c>
      <c r="L64" s="19" t="s">
        <v>112</v>
      </c>
      <c r="M64" s="19" t="s">
        <v>348</v>
      </c>
      <c r="O64" s="197" t="str">
        <f t="shared" si="0"/>
        <v>12/6/2024 10:41:10 AM</v>
      </c>
      <c r="P64" s="197">
        <f t="shared" si="1"/>
        <v>45633.070254629631</v>
      </c>
      <c r="Q64" s="197">
        <f t="shared" si="2"/>
        <v>45632.653587962966</v>
      </c>
      <c r="R64" s="197" t="str">
        <f t="shared" si="3"/>
        <v>12/6/2024 10:41:10 AM</v>
      </c>
      <c r="S64" s="200">
        <f t="shared" si="4"/>
        <v>45632</v>
      </c>
      <c r="T64" s="201">
        <f t="shared" si="5"/>
        <v>0.44525462963065365</v>
      </c>
      <c r="U64" s="202"/>
      <c r="V64" s="202"/>
      <c r="W64" s="202" t="str">
        <f>IFERROR(VLOOKUP(D64,Legend!$A$2:$C$61,3,FALSE),"")</f>
        <v>AMER_1</v>
      </c>
      <c r="X64" s="19">
        <v>5</v>
      </c>
      <c r="Y64" s="19">
        <v>15</v>
      </c>
    </row>
    <row r="65" spans="1:25" x14ac:dyDescent="0.25">
      <c r="A65" s="19" t="s">
        <v>2144</v>
      </c>
      <c r="B65" s="62" t="s">
        <v>5080</v>
      </c>
      <c r="C65" s="19" t="s">
        <v>341</v>
      </c>
      <c r="D65" s="19" t="s">
        <v>215</v>
      </c>
      <c r="E65" s="19" t="s">
        <v>7587</v>
      </c>
      <c r="F65" s="19" t="s">
        <v>347</v>
      </c>
      <c r="G65" s="62" t="s">
        <v>593</v>
      </c>
      <c r="H65" s="62" t="s">
        <v>5081</v>
      </c>
      <c r="I65" s="19" t="s">
        <v>342</v>
      </c>
      <c r="J65" s="36" t="s">
        <v>5082</v>
      </c>
      <c r="K65" s="19" t="s">
        <v>5083</v>
      </c>
      <c r="L65" s="19" t="s">
        <v>112</v>
      </c>
      <c r="M65" s="19" t="s">
        <v>340</v>
      </c>
      <c r="O65" s="197" t="str">
        <f t="shared" si="0"/>
        <v>12/6/2024 10:18:37 AM</v>
      </c>
      <c r="P65" s="197">
        <f t="shared" si="1"/>
        <v>45633.054594907408</v>
      </c>
      <c r="Q65" s="197">
        <f t="shared" si="2"/>
        <v>45632.637928240743</v>
      </c>
      <c r="R65" s="197" t="str">
        <f t="shared" si="3"/>
        <v>12/6/2024 10:18:37 AM</v>
      </c>
      <c r="S65" s="200">
        <f t="shared" si="4"/>
        <v>45632</v>
      </c>
      <c r="T65" s="201">
        <f t="shared" si="5"/>
        <v>0.42959490740759065</v>
      </c>
      <c r="U65" s="202"/>
      <c r="V65" s="202"/>
      <c r="W65" s="202" t="str">
        <f>IFERROR(VLOOKUP(D65,Legend!$A$2:$C$61,3,FALSE),"")</f>
        <v>AMER_1</v>
      </c>
      <c r="X65" s="19">
        <v>5</v>
      </c>
      <c r="Y65" s="19">
        <v>15</v>
      </c>
    </row>
    <row r="66" spans="1:25" x14ac:dyDescent="0.25">
      <c r="A66" s="19" t="s">
        <v>1023</v>
      </c>
      <c r="B66" s="62" t="s">
        <v>5125</v>
      </c>
      <c r="C66" s="19" t="s">
        <v>341</v>
      </c>
      <c r="D66" s="19" t="s">
        <v>215</v>
      </c>
      <c r="E66" s="19" t="s">
        <v>7587</v>
      </c>
      <c r="F66" s="19" t="s">
        <v>347</v>
      </c>
      <c r="G66" s="62" t="s">
        <v>593</v>
      </c>
      <c r="H66" s="62" t="s">
        <v>2278</v>
      </c>
      <c r="I66" s="19" t="s">
        <v>342</v>
      </c>
      <c r="J66" s="36" t="s">
        <v>5126</v>
      </c>
      <c r="K66" s="19" t="s">
        <v>1924</v>
      </c>
      <c r="L66" s="19" t="s">
        <v>112</v>
      </c>
      <c r="M66" s="19" t="s">
        <v>354</v>
      </c>
      <c r="O66" s="197" t="str">
        <f t="shared" si="0"/>
        <v>12/6/2024 9:55:19 AM</v>
      </c>
      <c r="P66" s="197">
        <f t="shared" si="1"/>
        <v>45633.038414351853</v>
      </c>
      <c r="Q66" s="197">
        <f t="shared" si="2"/>
        <v>45632.621747685189</v>
      </c>
      <c r="R66" s="197" t="str">
        <f t="shared" si="3"/>
        <v>12/6/2024 9:55:19 AM</v>
      </c>
      <c r="S66" s="200">
        <f t="shared" si="4"/>
        <v>45632</v>
      </c>
      <c r="T66" s="201">
        <f t="shared" si="5"/>
        <v>0.41341435185313458</v>
      </c>
      <c r="U66" s="202"/>
      <c r="V66" s="202"/>
      <c r="W66" s="202" t="str">
        <f>IFERROR(VLOOKUP(D66,Legend!$A$2:$C$61,3,FALSE),"")</f>
        <v>AMER_1</v>
      </c>
      <c r="X66" s="19">
        <v>5</v>
      </c>
      <c r="Y66" s="19">
        <v>15</v>
      </c>
    </row>
    <row r="67" spans="1:25" x14ac:dyDescent="0.25">
      <c r="A67" s="19" t="s">
        <v>1629</v>
      </c>
      <c r="B67" s="62" t="s">
        <v>5420</v>
      </c>
      <c r="C67" s="19" t="s">
        <v>341</v>
      </c>
      <c r="D67" s="19" t="s">
        <v>215</v>
      </c>
      <c r="E67" s="19" t="s">
        <v>7587</v>
      </c>
      <c r="F67" s="19" t="s">
        <v>347</v>
      </c>
      <c r="G67" s="62" t="s">
        <v>593</v>
      </c>
      <c r="H67" s="62" t="s">
        <v>5421</v>
      </c>
      <c r="I67" s="19" t="s">
        <v>344</v>
      </c>
      <c r="J67" s="36" t="s">
        <v>5422</v>
      </c>
      <c r="K67" s="19" t="s">
        <v>1222</v>
      </c>
      <c r="L67" s="19" t="s">
        <v>112</v>
      </c>
      <c r="M67" s="19" t="s">
        <v>340</v>
      </c>
      <c r="O67" s="197" t="str">
        <f t="shared" ref="O67:O130" si="6">IFERROR(J67,"")</f>
        <v>12/5/2024 4:54:16 PM</v>
      </c>
      <c r="P67" s="197">
        <f t="shared" ref="P67:P130" si="7">IFERROR(J67+(Y67/24),"")</f>
        <v>45632.329351851855</v>
      </c>
      <c r="Q67" s="197">
        <f t="shared" ref="Q67:Q130" si="8">IFERROR(J67+(X67/24),"")</f>
        <v>45631.912685185191</v>
      </c>
      <c r="R67" s="197" t="str">
        <f t="shared" ref="R67:R130" si="9">IF(W67="APAC_1",P67,IF(W67="EMEA_1",Q67,O67))</f>
        <v>12/5/2024 4:54:16 PM</v>
      </c>
      <c r="S67" s="200">
        <f t="shared" ref="S67:S130" si="10">INT(R67)</f>
        <v>45631</v>
      </c>
      <c r="T67" s="201">
        <f t="shared" ref="T67:T130" si="11">MOD(R67,1)</f>
        <v>0.70435185185488081</v>
      </c>
      <c r="U67" s="202"/>
      <c r="V67" s="202"/>
      <c r="W67" s="202" t="str">
        <f>IFERROR(VLOOKUP(D67,Legend!$A$2:$C$61,3,FALSE),"")</f>
        <v>AMER_1</v>
      </c>
      <c r="X67" s="19">
        <v>5</v>
      </c>
      <c r="Y67" s="19">
        <v>15</v>
      </c>
    </row>
    <row r="68" spans="1:25" x14ac:dyDescent="0.25">
      <c r="A68" s="19" t="s">
        <v>835</v>
      </c>
      <c r="B68" s="62" t="s">
        <v>5452</v>
      </c>
      <c r="C68" s="19" t="s">
        <v>341</v>
      </c>
      <c r="D68" s="19" t="s">
        <v>215</v>
      </c>
      <c r="E68" s="19" t="s">
        <v>7587</v>
      </c>
      <c r="F68" s="19" t="s">
        <v>347</v>
      </c>
      <c r="G68" s="62" t="s">
        <v>593</v>
      </c>
      <c r="H68" s="62" t="s">
        <v>2292</v>
      </c>
      <c r="I68" s="19" t="s">
        <v>344</v>
      </c>
      <c r="J68" s="36" t="s">
        <v>5453</v>
      </c>
      <c r="K68" s="19" t="s">
        <v>2411</v>
      </c>
      <c r="L68" s="19" t="s">
        <v>112</v>
      </c>
      <c r="M68" s="19" t="s">
        <v>340</v>
      </c>
      <c r="O68" s="197" t="str">
        <f t="shared" si="6"/>
        <v>12/5/2024 4:08:37 PM</v>
      </c>
      <c r="P68" s="197">
        <f t="shared" si="7"/>
        <v>45632.297650462962</v>
      </c>
      <c r="Q68" s="197">
        <f t="shared" si="8"/>
        <v>45631.880983796298</v>
      </c>
      <c r="R68" s="197" t="str">
        <f t="shared" si="9"/>
        <v>12/5/2024 4:08:37 PM</v>
      </c>
      <c r="S68" s="200">
        <f t="shared" si="10"/>
        <v>45631</v>
      </c>
      <c r="T68" s="201">
        <f t="shared" si="11"/>
        <v>0.67265046296233777</v>
      </c>
      <c r="U68" s="202"/>
      <c r="V68" s="202"/>
      <c r="W68" s="202" t="str">
        <f>IFERROR(VLOOKUP(D68,Legend!$A$2:$C$61,3,FALSE),"")</f>
        <v>AMER_1</v>
      </c>
      <c r="X68" s="19">
        <v>5</v>
      </c>
      <c r="Y68" s="19">
        <v>15</v>
      </c>
    </row>
    <row r="69" spans="1:25" x14ac:dyDescent="0.25">
      <c r="A69" s="19" t="s">
        <v>2207</v>
      </c>
      <c r="B69" s="62" t="s">
        <v>5533</v>
      </c>
      <c r="C69" s="19" t="s">
        <v>148</v>
      </c>
      <c r="D69" s="19" t="s">
        <v>214</v>
      </c>
      <c r="E69" s="19" t="s">
        <v>7587</v>
      </c>
      <c r="F69" s="19" t="s">
        <v>347</v>
      </c>
      <c r="G69" s="62" t="s">
        <v>345</v>
      </c>
      <c r="H69" s="62" t="s">
        <v>5534</v>
      </c>
      <c r="J69" s="36" t="s">
        <v>5535</v>
      </c>
      <c r="K69" s="19" t="s">
        <v>5536</v>
      </c>
      <c r="L69" s="19" t="s">
        <v>112</v>
      </c>
      <c r="M69" s="19" t="s">
        <v>340</v>
      </c>
      <c r="O69" s="197" t="str">
        <f t="shared" si="6"/>
        <v>12/5/2024 2:49:14 PM</v>
      </c>
      <c r="P69" s="197">
        <f t="shared" si="7"/>
        <v>45632.242523148147</v>
      </c>
      <c r="Q69" s="197">
        <f t="shared" si="8"/>
        <v>45631.825856481482</v>
      </c>
      <c r="R69" s="197" t="str">
        <f t="shared" si="9"/>
        <v>12/5/2024 2:49:14 PM</v>
      </c>
      <c r="S69" s="200">
        <f t="shared" si="10"/>
        <v>45631</v>
      </c>
      <c r="T69" s="201">
        <f t="shared" si="11"/>
        <v>0.61752314814657439</v>
      </c>
      <c r="U69" s="202"/>
      <c r="V69" s="202"/>
      <c r="W69" s="202" t="str">
        <f>IFERROR(VLOOKUP(D69,Legend!$A$2:$C$61,3,FALSE),"")</f>
        <v>AMER_1</v>
      </c>
      <c r="X69" s="19">
        <v>5</v>
      </c>
      <c r="Y69" s="19">
        <v>15</v>
      </c>
    </row>
    <row r="70" spans="1:25" x14ac:dyDescent="0.25">
      <c r="A70" s="19" t="s">
        <v>2220</v>
      </c>
      <c r="B70" s="62" t="s">
        <v>5565</v>
      </c>
      <c r="C70" s="19" t="s">
        <v>341</v>
      </c>
      <c r="D70" s="19" t="s">
        <v>215</v>
      </c>
      <c r="E70" s="19" t="s">
        <v>7587</v>
      </c>
      <c r="F70" s="19" t="s">
        <v>347</v>
      </c>
      <c r="G70" s="62" t="s">
        <v>588</v>
      </c>
      <c r="H70" s="62" t="s">
        <v>5554</v>
      </c>
      <c r="I70" s="19" t="s">
        <v>344</v>
      </c>
      <c r="J70" s="36" t="s">
        <v>5566</v>
      </c>
      <c r="K70" s="19" t="s">
        <v>2596</v>
      </c>
      <c r="L70" s="19" t="s">
        <v>112</v>
      </c>
      <c r="M70" s="19" t="s">
        <v>354</v>
      </c>
      <c r="O70" s="197" t="str">
        <f t="shared" si="6"/>
        <v>12/5/2024 2:31:21 PM</v>
      </c>
      <c r="P70" s="197">
        <f t="shared" si="7"/>
        <v>45632.230104166665</v>
      </c>
      <c r="Q70" s="197">
        <f t="shared" si="8"/>
        <v>45631.813437500001</v>
      </c>
      <c r="R70" s="197" t="str">
        <f t="shared" si="9"/>
        <v>12/5/2024 2:31:21 PM</v>
      </c>
      <c r="S70" s="200">
        <f t="shared" si="10"/>
        <v>45631</v>
      </c>
      <c r="T70" s="201">
        <f t="shared" si="11"/>
        <v>0.60510416666511446</v>
      </c>
      <c r="U70" s="202"/>
      <c r="V70" s="202"/>
      <c r="W70" s="202" t="str">
        <f>IFERROR(VLOOKUP(D70,Legend!$A$2:$C$61,3,FALSE),"")</f>
        <v>AMER_1</v>
      </c>
      <c r="X70" s="19">
        <v>5</v>
      </c>
      <c r="Y70" s="19">
        <v>15</v>
      </c>
    </row>
    <row r="71" spans="1:25" x14ac:dyDescent="0.25">
      <c r="A71" s="19" t="s">
        <v>1817</v>
      </c>
      <c r="B71" s="62" t="s">
        <v>5655</v>
      </c>
      <c r="C71" s="19" t="s">
        <v>341</v>
      </c>
      <c r="D71" s="19" t="s">
        <v>215</v>
      </c>
      <c r="E71" s="19" t="s">
        <v>7587</v>
      </c>
      <c r="F71" s="19" t="s">
        <v>347</v>
      </c>
      <c r="G71" s="62" t="s">
        <v>593</v>
      </c>
      <c r="H71" s="62" t="s">
        <v>5639</v>
      </c>
      <c r="I71" s="19" t="s">
        <v>344</v>
      </c>
      <c r="J71" s="36" t="s">
        <v>5656</v>
      </c>
      <c r="K71" s="19" t="s">
        <v>581</v>
      </c>
      <c r="L71" s="19" t="s">
        <v>112</v>
      </c>
      <c r="M71" s="19" t="s">
        <v>354</v>
      </c>
      <c r="O71" s="197" t="str">
        <f t="shared" si="6"/>
        <v>12/5/2024 12:58:31 PM</v>
      </c>
      <c r="P71" s="197">
        <f t="shared" si="7"/>
        <v>45632.165636574071</v>
      </c>
      <c r="Q71" s="197">
        <f t="shared" si="8"/>
        <v>45631.748969907407</v>
      </c>
      <c r="R71" s="197" t="str">
        <f t="shared" si="9"/>
        <v>12/5/2024 12:58:31 PM</v>
      </c>
      <c r="S71" s="200">
        <f t="shared" si="10"/>
        <v>45631</v>
      </c>
      <c r="T71" s="201">
        <f t="shared" si="11"/>
        <v>0.54063657407095889</v>
      </c>
      <c r="U71" s="202"/>
      <c r="V71" s="202"/>
      <c r="W71" s="202" t="str">
        <f>IFERROR(VLOOKUP(D71,Legend!$A$2:$C$61,3,FALSE),"")</f>
        <v>AMER_1</v>
      </c>
      <c r="X71" s="19">
        <v>5</v>
      </c>
      <c r="Y71" s="19">
        <v>15</v>
      </c>
    </row>
    <row r="72" spans="1:25" x14ac:dyDescent="0.25">
      <c r="A72" s="19" t="s">
        <v>911</v>
      </c>
      <c r="B72" s="62" t="s">
        <v>5667</v>
      </c>
      <c r="C72" s="19" t="s">
        <v>341</v>
      </c>
      <c r="D72" s="19" t="s">
        <v>215</v>
      </c>
      <c r="E72" s="19" t="s">
        <v>7587</v>
      </c>
      <c r="F72" s="19" t="s">
        <v>347</v>
      </c>
      <c r="G72" s="62" t="s">
        <v>593</v>
      </c>
      <c r="H72" s="62" t="s">
        <v>5662</v>
      </c>
      <c r="I72" s="19" t="s">
        <v>344</v>
      </c>
      <c r="J72" s="36" t="s">
        <v>5668</v>
      </c>
      <c r="K72" s="19" t="s">
        <v>1301</v>
      </c>
      <c r="L72" s="19" t="s">
        <v>112</v>
      </c>
      <c r="M72" s="19" t="s">
        <v>348</v>
      </c>
      <c r="O72" s="197" t="str">
        <f t="shared" si="6"/>
        <v>12/5/2024 12:44:00 PM</v>
      </c>
      <c r="P72" s="197">
        <f t="shared" si="7"/>
        <v>45632.155555555553</v>
      </c>
      <c r="Q72" s="197">
        <f t="shared" si="8"/>
        <v>45631.738888888889</v>
      </c>
      <c r="R72" s="197" t="str">
        <f t="shared" si="9"/>
        <v>12/5/2024 12:44:00 PM</v>
      </c>
      <c r="S72" s="200">
        <f t="shared" si="10"/>
        <v>45631</v>
      </c>
      <c r="T72" s="201">
        <f t="shared" si="11"/>
        <v>0.53055555555329192</v>
      </c>
      <c r="U72" s="202"/>
      <c r="V72" s="202"/>
      <c r="W72" s="202" t="str">
        <f>IFERROR(VLOOKUP(D72,Legend!$A$2:$C$61,3,FALSE),"")</f>
        <v>AMER_1</v>
      </c>
      <c r="X72" s="19">
        <v>5</v>
      </c>
      <c r="Y72" s="19">
        <v>15</v>
      </c>
    </row>
    <row r="73" spans="1:25" x14ac:dyDescent="0.25">
      <c r="A73" s="19" t="s">
        <v>586</v>
      </c>
      <c r="B73" s="62" t="s">
        <v>5681</v>
      </c>
      <c r="C73" s="19" t="s">
        <v>341</v>
      </c>
      <c r="D73" s="19" t="s">
        <v>215</v>
      </c>
      <c r="E73" s="19" t="s">
        <v>7587</v>
      </c>
      <c r="F73" s="19" t="s">
        <v>347</v>
      </c>
      <c r="G73" s="62" t="s">
        <v>593</v>
      </c>
      <c r="H73" s="62" t="s">
        <v>5684</v>
      </c>
      <c r="I73" s="19" t="s">
        <v>344</v>
      </c>
      <c r="J73" s="36" t="s">
        <v>5685</v>
      </c>
      <c r="K73" s="19" t="s">
        <v>1766</v>
      </c>
      <c r="L73" s="19" t="s">
        <v>112</v>
      </c>
      <c r="M73" s="19" t="s">
        <v>340</v>
      </c>
      <c r="O73" s="197" t="str">
        <f t="shared" si="6"/>
        <v>12/5/2024 12:23:11 PM</v>
      </c>
      <c r="P73" s="197">
        <f t="shared" si="7"/>
        <v>45632.141099537039</v>
      </c>
      <c r="Q73" s="197">
        <f t="shared" si="8"/>
        <v>45631.724432870375</v>
      </c>
      <c r="R73" s="197" t="str">
        <f t="shared" si="9"/>
        <v>12/5/2024 12:23:11 PM</v>
      </c>
      <c r="S73" s="200">
        <f t="shared" si="10"/>
        <v>45631</v>
      </c>
      <c r="T73" s="201">
        <f t="shared" si="11"/>
        <v>0.51609953703882638</v>
      </c>
      <c r="U73" s="202"/>
      <c r="V73" s="202"/>
      <c r="W73" s="202" t="str">
        <f>IFERROR(VLOOKUP(D73,Legend!$A$2:$C$61,3,FALSE),"")</f>
        <v>AMER_1</v>
      </c>
      <c r="X73" s="19">
        <v>5</v>
      </c>
      <c r="Y73" s="19">
        <v>15</v>
      </c>
    </row>
    <row r="74" spans="1:25" x14ac:dyDescent="0.25">
      <c r="A74" s="19" t="s">
        <v>914</v>
      </c>
      <c r="B74" s="62" t="s">
        <v>5742</v>
      </c>
      <c r="C74" s="19" t="s">
        <v>341</v>
      </c>
      <c r="D74" s="19" t="s">
        <v>215</v>
      </c>
      <c r="E74" s="19" t="s">
        <v>7587</v>
      </c>
      <c r="F74" s="19" t="s">
        <v>347</v>
      </c>
      <c r="G74" s="62" t="s">
        <v>626</v>
      </c>
      <c r="H74" s="62" t="s">
        <v>2478</v>
      </c>
      <c r="I74" s="19" t="s">
        <v>342</v>
      </c>
      <c r="J74" s="36" t="s">
        <v>5743</v>
      </c>
      <c r="K74" s="19" t="s">
        <v>1530</v>
      </c>
      <c r="L74" s="19" t="s">
        <v>112</v>
      </c>
      <c r="M74" s="19" t="s">
        <v>340</v>
      </c>
      <c r="O74" s="197" t="str">
        <f t="shared" si="6"/>
        <v>12/5/2024 10:59:55 AM</v>
      </c>
      <c r="P74" s="197">
        <f t="shared" si="7"/>
        <v>45632.083275462966</v>
      </c>
      <c r="Q74" s="197">
        <f t="shared" si="8"/>
        <v>45631.666608796302</v>
      </c>
      <c r="R74" s="197" t="str">
        <f t="shared" si="9"/>
        <v>12/5/2024 10:59:55 AM</v>
      </c>
      <c r="S74" s="200">
        <f t="shared" si="10"/>
        <v>45631</v>
      </c>
      <c r="T74" s="201">
        <f t="shared" si="11"/>
        <v>0.45827546296641231</v>
      </c>
      <c r="U74" s="202"/>
      <c r="V74" s="202"/>
      <c r="W74" s="202" t="str">
        <f>IFERROR(VLOOKUP(D74,Legend!$A$2:$C$61,3,FALSE),"")</f>
        <v>AMER_1</v>
      </c>
      <c r="X74" s="19">
        <v>5</v>
      </c>
      <c r="Y74" s="19">
        <v>15</v>
      </c>
    </row>
    <row r="75" spans="1:25" x14ac:dyDescent="0.25">
      <c r="A75" s="19" t="s">
        <v>1837</v>
      </c>
      <c r="B75" s="62" t="s">
        <v>5778</v>
      </c>
      <c r="C75" s="19" t="s">
        <v>148</v>
      </c>
      <c r="D75" s="19" t="s">
        <v>214</v>
      </c>
      <c r="E75" s="19" t="s">
        <v>7587</v>
      </c>
      <c r="F75" s="19" t="s">
        <v>347</v>
      </c>
      <c r="G75" s="62" t="s">
        <v>345</v>
      </c>
      <c r="H75" s="62" t="s">
        <v>5779</v>
      </c>
      <c r="J75" s="36" t="s">
        <v>5780</v>
      </c>
      <c r="K75" s="19" t="s">
        <v>1055</v>
      </c>
      <c r="L75" s="19" t="s">
        <v>112</v>
      </c>
      <c r="M75" s="19" t="s">
        <v>340</v>
      </c>
      <c r="O75" s="197" t="str">
        <f t="shared" si="6"/>
        <v>12/5/2024 10:09:54 AM</v>
      </c>
      <c r="P75" s="197">
        <f t="shared" si="7"/>
        <v>45632.048541666663</v>
      </c>
      <c r="Q75" s="197">
        <f t="shared" si="8"/>
        <v>45631.631874999999</v>
      </c>
      <c r="R75" s="197" t="str">
        <f t="shared" si="9"/>
        <v>12/5/2024 10:09:54 AM</v>
      </c>
      <c r="S75" s="200">
        <f t="shared" si="10"/>
        <v>45631</v>
      </c>
      <c r="T75" s="201">
        <f t="shared" si="11"/>
        <v>0.42354166666336823</v>
      </c>
      <c r="U75" s="202"/>
      <c r="V75" s="202"/>
      <c r="W75" s="202" t="str">
        <f>IFERROR(VLOOKUP(D75,Legend!$A$2:$C$61,3,FALSE),"")</f>
        <v>AMER_1</v>
      </c>
      <c r="X75" s="19">
        <v>5</v>
      </c>
      <c r="Y75" s="19">
        <v>15</v>
      </c>
    </row>
    <row r="76" spans="1:25" x14ac:dyDescent="0.25">
      <c r="A76" s="19" t="s">
        <v>1650</v>
      </c>
      <c r="B76" s="62" t="s">
        <v>6050</v>
      </c>
      <c r="C76" s="19" t="s">
        <v>341</v>
      </c>
      <c r="D76" s="19" t="s">
        <v>215</v>
      </c>
      <c r="E76" s="19" t="s">
        <v>7587</v>
      </c>
      <c r="F76" s="19" t="s">
        <v>347</v>
      </c>
      <c r="G76" s="62" t="s">
        <v>593</v>
      </c>
      <c r="H76" s="62" t="s">
        <v>2532</v>
      </c>
      <c r="I76" s="19" t="s">
        <v>344</v>
      </c>
      <c r="J76" s="36" t="s">
        <v>6051</v>
      </c>
      <c r="K76" s="19" t="s">
        <v>6052</v>
      </c>
      <c r="L76" s="19" t="s">
        <v>112</v>
      </c>
      <c r="M76" s="19" t="s">
        <v>340</v>
      </c>
      <c r="O76" s="197" t="str">
        <f t="shared" si="6"/>
        <v>12/4/2024 5:31:28 PM</v>
      </c>
      <c r="P76" s="197">
        <f t="shared" si="7"/>
        <v>45631.355185185188</v>
      </c>
      <c r="Q76" s="197">
        <f t="shared" si="8"/>
        <v>45630.938518518524</v>
      </c>
      <c r="R76" s="197" t="str">
        <f t="shared" si="9"/>
        <v>12/4/2024 5:31:28 PM</v>
      </c>
      <c r="S76" s="200">
        <f t="shared" si="10"/>
        <v>45630</v>
      </c>
      <c r="T76" s="201">
        <f t="shared" si="11"/>
        <v>0.73018518518802011</v>
      </c>
      <c r="U76" s="202"/>
      <c r="V76" s="202"/>
      <c r="W76" s="202" t="str">
        <f>IFERROR(VLOOKUP(D76,Legend!$A$2:$C$61,3,FALSE),"")</f>
        <v>AMER_1</v>
      </c>
      <c r="X76" s="19">
        <v>5</v>
      </c>
      <c r="Y76" s="19">
        <v>15</v>
      </c>
    </row>
    <row r="77" spans="1:25" x14ac:dyDescent="0.25">
      <c r="A77" s="19" t="s">
        <v>1611</v>
      </c>
      <c r="B77" s="62" t="s">
        <v>6075</v>
      </c>
      <c r="C77" s="19" t="s">
        <v>341</v>
      </c>
      <c r="D77" s="19" t="s">
        <v>215</v>
      </c>
      <c r="E77" s="19" t="s">
        <v>7587</v>
      </c>
      <c r="F77" s="19" t="s">
        <v>347</v>
      </c>
      <c r="G77" s="62" t="s">
        <v>626</v>
      </c>
      <c r="H77" s="62" t="s">
        <v>2478</v>
      </c>
      <c r="I77" s="19" t="s">
        <v>342</v>
      </c>
      <c r="J77" s="36" t="s">
        <v>6076</v>
      </c>
      <c r="K77" s="19" t="s">
        <v>2544</v>
      </c>
      <c r="L77" s="19" t="s">
        <v>112</v>
      </c>
      <c r="M77" s="19" t="s">
        <v>340</v>
      </c>
      <c r="O77" s="197" t="str">
        <f t="shared" si="6"/>
        <v>12/4/2024 4:51:46 PM</v>
      </c>
      <c r="P77" s="197">
        <f t="shared" si="7"/>
        <v>45631.327615740738</v>
      </c>
      <c r="Q77" s="197">
        <f t="shared" si="8"/>
        <v>45630.910949074074</v>
      </c>
      <c r="R77" s="197" t="str">
        <f t="shared" si="9"/>
        <v>12/4/2024 4:51:46 PM</v>
      </c>
      <c r="S77" s="200">
        <f t="shared" si="10"/>
        <v>45630</v>
      </c>
      <c r="T77" s="201">
        <f t="shared" si="11"/>
        <v>0.70261574073811062</v>
      </c>
      <c r="U77" s="202"/>
      <c r="V77" s="202"/>
      <c r="W77" s="202" t="str">
        <f>IFERROR(VLOOKUP(D77,Legend!$A$2:$C$61,3,FALSE),"")</f>
        <v>AMER_1</v>
      </c>
      <c r="X77" s="19">
        <v>5</v>
      </c>
      <c r="Y77" s="19">
        <v>15</v>
      </c>
    </row>
    <row r="78" spans="1:25" x14ac:dyDescent="0.25">
      <c r="A78" s="19" t="s">
        <v>1327</v>
      </c>
      <c r="B78" s="62" t="s">
        <v>6153</v>
      </c>
      <c r="C78" s="19" t="s">
        <v>148</v>
      </c>
      <c r="D78" s="19" t="s">
        <v>214</v>
      </c>
      <c r="E78" s="19" t="s">
        <v>7587</v>
      </c>
      <c r="F78" s="19" t="s">
        <v>347</v>
      </c>
      <c r="G78" s="62" t="s">
        <v>345</v>
      </c>
      <c r="H78" s="62" t="s">
        <v>6154</v>
      </c>
      <c r="J78" s="36" t="s">
        <v>6155</v>
      </c>
      <c r="K78" s="19" t="s">
        <v>6156</v>
      </c>
      <c r="L78" s="19" t="s">
        <v>112</v>
      </c>
      <c r="M78" s="19" t="s">
        <v>340</v>
      </c>
      <c r="O78" s="197" t="str">
        <f t="shared" si="6"/>
        <v>12/4/2024 2:30:01 PM</v>
      </c>
      <c r="P78" s="197">
        <f t="shared" si="7"/>
        <v>45631.229178240741</v>
      </c>
      <c r="Q78" s="197">
        <f t="shared" si="8"/>
        <v>45630.812511574077</v>
      </c>
      <c r="R78" s="197" t="str">
        <f t="shared" si="9"/>
        <v>12/4/2024 2:30:01 PM</v>
      </c>
      <c r="S78" s="200">
        <f t="shared" si="10"/>
        <v>45630</v>
      </c>
      <c r="T78" s="201">
        <f t="shared" si="11"/>
        <v>0.604178240741021</v>
      </c>
      <c r="U78" s="202"/>
      <c r="V78" s="202"/>
      <c r="W78" s="202" t="str">
        <f>IFERROR(VLOOKUP(D78,Legend!$A$2:$C$61,3,FALSE),"")</f>
        <v>AMER_1</v>
      </c>
      <c r="X78" s="19">
        <v>5</v>
      </c>
      <c r="Y78" s="19">
        <v>15</v>
      </c>
    </row>
    <row r="79" spans="1:25" x14ac:dyDescent="0.25">
      <c r="A79" s="19" t="s">
        <v>1896</v>
      </c>
      <c r="B79" s="62" t="s">
        <v>6204</v>
      </c>
      <c r="C79" s="19" t="s">
        <v>341</v>
      </c>
      <c r="D79" s="19" t="s">
        <v>215</v>
      </c>
      <c r="E79" s="19" t="s">
        <v>7587</v>
      </c>
      <c r="F79" s="19" t="s">
        <v>347</v>
      </c>
      <c r="G79" s="62" t="s">
        <v>588</v>
      </c>
      <c r="H79" s="62" t="s">
        <v>6011</v>
      </c>
      <c r="I79" s="19" t="s">
        <v>344</v>
      </c>
      <c r="J79" s="36" t="s">
        <v>6205</v>
      </c>
      <c r="K79" s="19" t="s">
        <v>2319</v>
      </c>
      <c r="L79" s="19" t="s">
        <v>112</v>
      </c>
      <c r="M79" s="19" t="s">
        <v>340</v>
      </c>
      <c r="O79" s="197" t="str">
        <f t="shared" si="6"/>
        <v>12/4/2024 1:36:10 PM</v>
      </c>
      <c r="P79" s="197">
        <f t="shared" si="7"/>
        <v>45631.191782407404</v>
      </c>
      <c r="Q79" s="197">
        <f t="shared" si="8"/>
        <v>45630.77511574074</v>
      </c>
      <c r="R79" s="197" t="str">
        <f t="shared" si="9"/>
        <v>12/4/2024 1:36:10 PM</v>
      </c>
      <c r="S79" s="200">
        <f t="shared" si="10"/>
        <v>45630</v>
      </c>
      <c r="T79" s="201">
        <f t="shared" si="11"/>
        <v>0.56678240740438923</v>
      </c>
      <c r="U79" s="202"/>
      <c r="V79" s="202"/>
      <c r="W79" s="202" t="str">
        <f>IFERROR(VLOOKUP(D79,Legend!$A$2:$C$61,3,FALSE),"")</f>
        <v>AMER_1</v>
      </c>
      <c r="X79" s="19">
        <v>5</v>
      </c>
      <c r="Y79" s="19">
        <v>15</v>
      </c>
    </row>
    <row r="80" spans="1:25" x14ac:dyDescent="0.25">
      <c r="A80" s="19" t="s">
        <v>1491</v>
      </c>
      <c r="B80" s="62" t="s">
        <v>6301</v>
      </c>
      <c r="C80" s="19" t="s">
        <v>341</v>
      </c>
      <c r="D80" s="19" t="s">
        <v>215</v>
      </c>
      <c r="E80" s="19" t="s">
        <v>7587</v>
      </c>
      <c r="F80" s="19" t="s">
        <v>347</v>
      </c>
      <c r="G80" s="62" t="s">
        <v>593</v>
      </c>
      <c r="H80" s="62" t="s">
        <v>3941</v>
      </c>
      <c r="I80" s="19" t="s">
        <v>344</v>
      </c>
      <c r="J80" s="36" t="s">
        <v>6302</v>
      </c>
      <c r="K80" s="19" t="s">
        <v>2417</v>
      </c>
      <c r="L80" s="19" t="s">
        <v>112</v>
      </c>
      <c r="M80" s="19" t="s">
        <v>340</v>
      </c>
      <c r="O80" s="197" t="str">
        <f t="shared" si="6"/>
        <v>12/4/2024 10:34:55 AM</v>
      </c>
      <c r="P80" s="197">
        <f t="shared" si="7"/>
        <v>45631.06591435185</v>
      </c>
      <c r="Q80" s="197">
        <f t="shared" si="8"/>
        <v>45630.649247685185</v>
      </c>
      <c r="R80" s="197" t="str">
        <f t="shared" si="9"/>
        <v>12/4/2024 10:34:55 AM</v>
      </c>
      <c r="S80" s="200">
        <f t="shared" si="10"/>
        <v>45630</v>
      </c>
      <c r="T80" s="201">
        <f t="shared" si="11"/>
        <v>0.44091435184964212</v>
      </c>
      <c r="U80" s="202"/>
      <c r="V80" s="202"/>
      <c r="W80" s="202" t="str">
        <f>IFERROR(VLOOKUP(D80,Legend!$A$2:$C$61,3,FALSE),"")</f>
        <v>AMER_1</v>
      </c>
      <c r="X80" s="19">
        <v>5</v>
      </c>
      <c r="Y80" s="19">
        <v>15</v>
      </c>
    </row>
    <row r="81" spans="1:25" x14ac:dyDescent="0.25">
      <c r="A81" s="19" t="s">
        <v>1767</v>
      </c>
      <c r="B81" s="62" t="s">
        <v>6354</v>
      </c>
      <c r="C81" s="19" t="s">
        <v>148</v>
      </c>
      <c r="D81" s="19" t="s">
        <v>214</v>
      </c>
      <c r="E81" s="19" t="s">
        <v>7587</v>
      </c>
      <c r="F81" s="19" t="s">
        <v>347</v>
      </c>
      <c r="G81" s="62" t="s">
        <v>345</v>
      </c>
      <c r="H81" s="62" t="s">
        <v>6355</v>
      </c>
      <c r="J81" s="36" t="s">
        <v>6356</v>
      </c>
      <c r="K81" s="19" t="s">
        <v>2291</v>
      </c>
      <c r="L81" s="19" t="s">
        <v>112</v>
      </c>
      <c r="M81" s="19" t="s">
        <v>340</v>
      </c>
      <c r="O81" s="197" t="str">
        <f t="shared" si="6"/>
        <v>12/4/2024 9:49:38 AM</v>
      </c>
      <c r="P81" s="197">
        <f t="shared" si="7"/>
        <v>45631.034467592595</v>
      </c>
      <c r="Q81" s="197">
        <f t="shared" si="8"/>
        <v>45630.617800925931</v>
      </c>
      <c r="R81" s="197" t="str">
        <f t="shared" si="9"/>
        <v>12/4/2024 9:49:38 AM</v>
      </c>
      <c r="S81" s="200">
        <f t="shared" si="10"/>
        <v>45630</v>
      </c>
      <c r="T81" s="201">
        <f t="shared" si="11"/>
        <v>0.40946759259531973</v>
      </c>
      <c r="U81" s="202"/>
      <c r="V81" s="202"/>
      <c r="W81" s="202" t="str">
        <f>IFERROR(VLOOKUP(D81,Legend!$A$2:$C$61,3,FALSE),"")</f>
        <v>AMER_1</v>
      </c>
      <c r="X81" s="19">
        <v>5</v>
      </c>
      <c r="Y81" s="19">
        <v>15</v>
      </c>
    </row>
    <row r="82" spans="1:25" x14ac:dyDescent="0.25">
      <c r="A82" s="19" t="s">
        <v>1679</v>
      </c>
      <c r="B82" s="62" t="s">
        <v>3662</v>
      </c>
      <c r="C82" s="19" t="s">
        <v>148</v>
      </c>
      <c r="D82" s="19" t="s">
        <v>219</v>
      </c>
      <c r="E82" s="19" t="s">
        <v>177</v>
      </c>
      <c r="F82" s="19" t="s">
        <v>356</v>
      </c>
      <c r="G82" s="62" t="s">
        <v>834</v>
      </c>
      <c r="H82" s="62" t="s">
        <v>3663</v>
      </c>
      <c r="J82" s="36" t="s">
        <v>3664</v>
      </c>
      <c r="K82" s="19" t="s">
        <v>3665</v>
      </c>
      <c r="L82" s="19" t="s">
        <v>112</v>
      </c>
      <c r="M82" s="19" t="s">
        <v>340</v>
      </c>
      <c r="O82" s="197" t="str">
        <f t="shared" si="6"/>
        <v>12/3/2024 4:41:32 AM</v>
      </c>
      <c r="P82" s="197">
        <f t="shared" si="7"/>
        <v>45629.820509259262</v>
      </c>
      <c r="Q82" s="197">
        <f t="shared" si="8"/>
        <v>45629.403842592597</v>
      </c>
      <c r="R82" s="197">
        <f t="shared" si="9"/>
        <v>45629.403842592597</v>
      </c>
      <c r="S82" s="200">
        <f t="shared" si="10"/>
        <v>45629</v>
      </c>
      <c r="T82" s="201">
        <f t="shared" si="11"/>
        <v>0.403842592597357</v>
      </c>
      <c r="U82" s="202"/>
      <c r="V82" s="202"/>
      <c r="W82" s="202" t="str">
        <f>IFERROR(VLOOKUP(D82,Legend!$A$2:$C$61,3,FALSE),"")</f>
        <v>EMEA_1</v>
      </c>
      <c r="X82" s="19">
        <v>5</v>
      </c>
      <c r="Y82" s="19">
        <v>15</v>
      </c>
    </row>
    <row r="83" spans="1:25" x14ac:dyDescent="0.25">
      <c r="A83" s="19" t="s">
        <v>1450</v>
      </c>
      <c r="B83" s="62" t="s">
        <v>3690</v>
      </c>
      <c r="C83" s="19" t="s">
        <v>341</v>
      </c>
      <c r="D83" s="19" t="s">
        <v>220</v>
      </c>
      <c r="E83" s="19" t="s">
        <v>177</v>
      </c>
      <c r="F83" s="19" t="s">
        <v>356</v>
      </c>
      <c r="G83" s="62" t="s">
        <v>676</v>
      </c>
      <c r="H83" s="62" t="s">
        <v>3691</v>
      </c>
      <c r="I83" s="19" t="s">
        <v>342</v>
      </c>
      <c r="J83" s="36" t="s">
        <v>3692</v>
      </c>
      <c r="K83" s="19" t="s">
        <v>2517</v>
      </c>
      <c r="L83" s="19" t="s">
        <v>112</v>
      </c>
      <c r="M83" s="19" t="s">
        <v>340</v>
      </c>
      <c r="O83" s="197" t="str">
        <f t="shared" si="6"/>
        <v>12/3/2024 4:13:53 AM</v>
      </c>
      <c r="P83" s="197">
        <f t="shared" si="7"/>
        <v>45629.801307870373</v>
      </c>
      <c r="Q83" s="197">
        <f t="shared" si="8"/>
        <v>45629.384641203709</v>
      </c>
      <c r="R83" s="197">
        <f t="shared" si="9"/>
        <v>45629.384641203709</v>
      </c>
      <c r="S83" s="200">
        <f t="shared" si="10"/>
        <v>45629</v>
      </c>
      <c r="T83" s="201">
        <f t="shared" si="11"/>
        <v>0.38464120370917954</v>
      </c>
      <c r="U83" s="202"/>
      <c r="V83" s="202"/>
      <c r="W83" s="202" t="str">
        <f>IFERROR(VLOOKUP(D83,Legend!$A$2:$C$61,3,FALSE),"")</f>
        <v>EMEA_1</v>
      </c>
      <c r="X83" s="19">
        <v>5</v>
      </c>
      <c r="Y83" s="19">
        <v>15</v>
      </c>
    </row>
    <row r="84" spans="1:25" x14ac:dyDescent="0.25">
      <c r="A84" s="19" t="s">
        <v>607</v>
      </c>
      <c r="B84" s="62" t="s">
        <v>3717</v>
      </c>
      <c r="C84" s="19" t="s">
        <v>341</v>
      </c>
      <c r="D84" s="19" t="s">
        <v>218</v>
      </c>
      <c r="E84" s="19" t="s">
        <v>177</v>
      </c>
      <c r="F84" s="19" t="s">
        <v>356</v>
      </c>
      <c r="G84" s="62" t="s">
        <v>671</v>
      </c>
      <c r="H84" s="62" t="s">
        <v>2351</v>
      </c>
      <c r="I84" s="19" t="s">
        <v>342</v>
      </c>
      <c r="J84" s="36" t="s">
        <v>3718</v>
      </c>
      <c r="K84" s="19" t="s">
        <v>1133</v>
      </c>
      <c r="L84" s="19" t="s">
        <v>112</v>
      </c>
      <c r="M84" s="19" t="s">
        <v>340</v>
      </c>
      <c r="O84" s="197" t="str">
        <f t="shared" si="6"/>
        <v>12/3/2024 3:24:24 AM</v>
      </c>
      <c r="P84" s="197">
        <f t="shared" si="7"/>
        <v>45629.766944444447</v>
      </c>
      <c r="Q84" s="197">
        <f t="shared" si="8"/>
        <v>45629.350277777783</v>
      </c>
      <c r="R84" s="197">
        <f t="shared" si="9"/>
        <v>45629.350277777783</v>
      </c>
      <c r="S84" s="200">
        <f t="shared" si="10"/>
        <v>45629</v>
      </c>
      <c r="T84" s="201">
        <f t="shared" si="11"/>
        <v>0.3502777777830488</v>
      </c>
      <c r="U84" s="202"/>
      <c r="V84" s="202"/>
      <c r="W84" s="202" t="str">
        <f>IFERROR(VLOOKUP(D84,Legend!$A$2:$C$61,3,FALSE),"")</f>
        <v>EMEA_1</v>
      </c>
      <c r="X84" s="19">
        <v>5</v>
      </c>
      <c r="Y84" s="19">
        <v>15</v>
      </c>
    </row>
    <row r="85" spans="1:25" x14ac:dyDescent="0.25">
      <c r="A85" s="19" t="s">
        <v>1265</v>
      </c>
      <c r="B85" s="62" t="s">
        <v>3734</v>
      </c>
      <c r="C85" s="19" t="s">
        <v>148</v>
      </c>
      <c r="D85" s="19" t="s">
        <v>223</v>
      </c>
      <c r="E85" s="19" t="s">
        <v>177</v>
      </c>
      <c r="F85" s="19" t="s">
        <v>356</v>
      </c>
      <c r="G85" s="62" t="s">
        <v>834</v>
      </c>
      <c r="H85" s="62" t="s">
        <v>3735</v>
      </c>
      <c r="J85" s="36" t="s">
        <v>3736</v>
      </c>
      <c r="K85" s="19" t="s">
        <v>2374</v>
      </c>
      <c r="L85" s="19" t="s">
        <v>112</v>
      </c>
      <c r="M85" s="19" t="s">
        <v>340</v>
      </c>
      <c r="O85" s="197" t="str">
        <f t="shared" si="6"/>
        <v>12/3/2024 2:38:00 AM</v>
      </c>
      <c r="P85" s="197">
        <f t="shared" si="7"/>
        <v>45629.734722222223</v>
      </c>
      <c r="Q85" s="197">
        <f t="shared" si="8"/>
        <v>45629.318055555559</v>
      </c>
      <c r="R85" s="197">
        <f t="shared" si="9"/>
        <v>45629.318055555559</v>
      </c>
      <c r="S85" s="200">
        <f t="shared" si="10"/>
        <v>45629</v>
      </c>
      <c r="T85" s="201">
        <f t="shared" si="11"/>
        <v>0.31805555555911269</v>
      </c>
      <c r="U85" s="202"/>
      <c r="V85" s="202"/>
      <c r="W85" s="202" t="str">
        <f>IFERROR(VLOOKUP(D85,Legend!$A$2:$C$61,3,FALSE),"")</f>
        <v>EMEA_1</v>
      </c>
      <c r="X85" s="19">
        <v>5</v>
      </c>
      <c r="Y85" s="19">
        <v>15</v>
      </c>
    </row>
    <row r="86" spans="1:25" x14ac:dyDescent="0.25">
      <c r="A86" s="19" t="s">
        <v>997</v>
      </c>
      <c r="B86" s="62" t="s">
        <v>3741</v>
      </c>
      <c r="C86" s="19" t="s">
        <v>341</v>
      </c>
      <c r="D86" s="19" t="s">
        <v>220</v>
      </c>
      <c r="E86" s="19" t="s">
        <v>177</v>
      </c>
      <c r="F86" s="19" t="s">
        <v>356</v>
      </c>
      <c r="G86" s="62" t="s">
        <v>671</v>
      </c>
      <c r="H86" s="62" t="s">
        <v>3742</v>
      </c>
      <c r="I86" s="19" t="s">
        <v>342</v>
      </c>
      <c r="J86" s="36" t="s">
        <v>3743</v>
      </c>
      <c r="K86" s="19" t="s">
        <v>966</v>
      </c>
      <c r="L86" s="19" t="s">
        <v>112</v>
      </c>
      <c r="M86" s="19" t="s">
        <v>340</v>
      </c>
      <c r="O86" s="197" t="str">
        <f t="shared" si="6"/>
        <v>12/3/2024 2:27:34 AM</v>
      </c>
      <c r="P86" s="197">
        <f t="shared" si="7"/>
        <v>45629.727476851855</v>
      </c>
      <c r="Q86" s="197">
        <f t="shared" si="8"/>
        <v>45629.31081018519</v>
      </c>
      <c r="R86" s="197">
        <f t="shared" si="9"/>
        <v>45629.31081018519</v>
      </c>
      <c r="S86" s="200">
        <f t="shared" si="10"/>
        <v>45629</v>
      </c>
      <c r="T86" s="201">
        <f t="shared" si="11"/>
        <v>0.31081018519034842</v>
      </c>
      <c r="U86" s="202"/>
      <c r="V86" s="202"/>
      <c r="W86" s="202" t="str">
        <f>IFERROR(VLOOKUP(D86,Legend!$A$2:$C$61,3,FALSE),"")</f>
        <v>EMEA_1</v>
      </c>
      <c r="X86" s="19">
        <v>5</v>
      </c>
      <c r="Y86" s="19">
        <v>15</v>
      </c>
    </row>
    <row r="87" spans="1:25" x14ac:dyDescent="0.25">
      <c r="A87" s="19" t="s">
        <v>1683</v>
      </c>
      <c r="B87" s="62" t="s">
        <v>3745</v>
      </c>
      <c r="C87" s="19" t="s">
        <v>148</v>
      </c>
      <c r="D87" s="19" t="s">
        <v>219</v>
      </c>
      <c r="E87" s="19" t="s">
        <v>177</v>
      </c>
      <c r="F87" s="19" t="s">
        <v>356</v>
      </c>
      <c r="G87" s="62" t="s">
        <v>834</v>
      </c>
      <c r="H87" s="62" t="s">
        <v>3746</v>
      </c>
      <c r="J87" s="36" t="s">
        <v>3747</v>
      </c>
      <c r="K87" s="19" t="s">
        <v>2506</v>
      </c>
      <c r="L87" s="19" t="s">
        <v>112</v>
      </c>
      <c r="M87" s="19" t="s">
        <v>340</v>
      </c>
      <c r="O87" s="197" t="str">
        <f t="shared" si="6"/>
        <v>12/3/2024 2:12:23 AM</v>
      </c>
      <c r="P87" s="197">
        <f t="shared" si="7"/>
        <v>45629.716932870368</v>
      </c>
      <c r="Q87" s="197">
        <f t="shared" si="8"/>
        <v>45629.300266203703</v>
      </c>
      <c r="R87" s="197">
        <f t="shared" si="9"/>
        <v>45629.300266203703</v>
      </c>
      <c r="S87" s="200">
        <f t="shared" si="10"/>
        <v>45629</v>
      </c>
      <c r="T87" s="201">
        <f t="shared" si="11"/>
        <v>0.30026620370335877</v>
      </c>
      <c r="U87" s="202"/>
      <c r="V87" s="202"/>
      <c r="W87" s="202" t="str">
        <f>IFERROR(VLOOKUP(D87,Legend!$A$2:$C$61,3,FALSE),"")</f>
        <v>EMEA_1</v>
      </c>
      <c r="X87" s="19">
        <v>5</v>
      </c>
      <c r="Y87" s="19">
        <v>15</v>
      </c>
    </row>
    <row r="88" spans="1:25" x14ac:dyDescent="0.25">
      <c r="A88" s="19" t="s">
        <v>1694</v>
      </c>
      <c r="B88" s="62" t="s">
        <v>4452</v>
      </c>
      <c r="C88" s="19" t="s">
        <v>148</v>
      </c>
      <c r="D88" s="19" t="s">
        <v>223</v>
      </c>
      <c r="E88" s="19" t="s">
        <v>306</v>
      </c>
      <c r="F88" s="19" t="s">
        <v>356</v>
      </c>
      <c r="G88" s="62" t="s">
        <v>834</v>
      </c>
      <c r="H88" s="62" t="s">
        <v>4453</v>
      </c>
      <c r="J88" s="36" t="s">
        <v>4454</v>
      </c>
      <c r="K88" s="19" t="s">
        <v>4455</v>
      </c>
      <c r="L88" s="19" t="s">
        <v>112</v>
      </c>
      <c r="M88" s="19" t="s">
        <v>349</v>
      </c>
      <c r="O88" s="197" t="str">
        <f t="shared" si="6"/>
        <v>12/2/2024 5:59:39 AM</v>
      </c>
      <c r="P88" s="197">
        <f t="shared" si="7"/>
        <v>45628.874756944446</v>
      </c>
      <c r="Q88" s="197">
        <f t="shared" si="8"/>
        <v>45628.458090277782</v>
      </c>
      <c r="R88" s="197">
        <f t="shared" si="9"/>
        <v>45628.458090277782</v>
      </c>
      <c r="S88" s="200">
        <f t="shared" si="10"/>
        <v>45628</v>
      </c>
      <c r="T88" s="201">
        <f t="shared" si="11"/>
        <v>0.45809027778159361</v>
      </c>
      <c r="U88" s="202"/>
      <c r="V88" s="202"/>
      <c r="W88" s="202" t="str">
        <f>IFERROR(VLOOKUP(D88,Legend!$A$2:$C$61,3,FALSE),"")</f>
        <v>EMEA_1</v>
      </c>
      <c r="X88" s="19">
        <v>5</v>
      </c>
      <c r="Y88" s="19">
        <v>15</v>
      </c>
    </row>
    <row r="89" spans="1:25" x14ac:dyDescent="0.25">
      <c r="A89" s="19" t="s">
        <v>878</v>
      </c>
      <c r="B89" s="62" t="s">
        <v>4464</v>
      </c>
      <c r="C89" s="19" t="s">
        <v>341</v>
      </c>
      <c r="D89" s="19" t="s">
        <v>218</v>
      </c>
      <c r="E89" s="19" t="s">
        <v>306</v>
      </c>
      <c r="F89" s="19" t="s">
        <v>356</v>
      </c>
      <c r="G89" s="62" t="s">
        <v>671</v>
      </c>
      <c r="H89" s="62" t="s">
        <v>4465</v>
      </c>
      <c r="I89" s="19" t="s">
        <v>342</v>
      </c>
      <c r="J89" s="36" t="s">
        <v>4466</v>
      </c>
      <c r="K89" s="19" t="s">
        <v>4467</v>
      </c>
      <c r="L89" s="19" t="s">
        <v>112</v>
      </c>
      <c r="M89" s="19" t="s">
        <v>349</v>
      </c>
      <c r="O89" s="197" t="str">
        <f t="shared" si="6"/>
        <v>12/2/2024 5:48:19 AM</v>
      </c>
      <c r="P89" s="197">
        <f t="shared" si="7"/>
        <v>45628.866886574076</v>
      </c>
      <c r="Q89" s="197">
        <f t="shared" si="8"/>
        <v>45628.450219907412</v>
      </c>
      <c r="R89" s="197">
        <f t="shared" si="9"/>
        <v>45628.450219907412</v>
      </c>
      <c r="S89" s="200">
        <f t="shared" si="10"/>
        <v>45628</v>
      </c>
      <c r="T89" s="201">
        <f t="shared" si="11"/>
        <v>0.45021990741224727</v>
      </c>
      <c r="U89" s="202"/>
      <c r="V89" s="202"/>
      <c r="W89" s="202" t="str">
        <f>IFERROR(VLOOKUP(D89,Legend!$A$2:$C$61,3,FALSE),"")</f>
        <v>EMEA_1</v>
      </c>
      <c r="X89" s="19">
        <v>5</v>
      </c>
      <c r="Y89" s="19">
        <v>15</v>
      </c>
    </row>
    <row r="90" spans="1:25" x14ac:dyDescent="0.25">
      <c r="A90" s="19" t="s">
        <v>619</v>
      </c>
      <c r="B90" s="62" t="s">
        <v>4472</v>
      </c>
      <c r="C90" s="19" t="s">
        <v>148</v>
      </c>
      <c r="D90" s="19" t="s">
        <v>219</v>
      </c>
      <c r="E90" s="19" t="s">
        <v>306</v>
      </c>
      <c r="F90" s="19" t="s">
        <v>356</v>
      </c>
      <c r="G90" s="62" t="s">
        <v>834</v>
      </c>
      <c r="H90" s="62" t="s">
        <v>4473</v>
      </c>
      <c r="J90" s="36" t="s">
        <v>4474</v>
      </c>
      <c r="K90" s="19" t="s">
        <v>4475</v>
      </c>
      <c r="L90" s="19" t="s">
        <v>112</v>
      </c>
      <c r="M90" s="19" t="s">
        <v>349</v>
      </c>
      <c r="O90" s="197" t="str">
        <f t="shared" si="6"/>
        <v>12/2/2024 5:18:40 AM</v>
      </c>
      <c r="P90" s="197">
        <f t="shared" si="7"/>
        <v>45628.846296296295</v>
      </c>
      <c r="Q90" s="197">
        <f t="shared" si="8"/>
        <v>45628.429629629631</v>
      </c>
      <c r="R90" s="197">
        <f t="shared" si="9"/>
        <v>45628.429629629631</v>
      </c>
      <c r="S90" s="200">
        <f t="shared" si="10"/>
        <v>45628</v>
      </c>
      <c r="T90" s="201">
        <f t="shared" si="11"/>
        <v>0.42962962963065365</v>
      </c>
      <c r="U90" s="202"/>
      <c r="V90" s="202"/>
      <c r="W90" s="202" t="str">
        <f>IFERROR(VLOOKUP(D90,Legend!$A$2:$C$61,3,FALSE),"")</f>
        <v>EMEA_1</v>
      </c>
      <c r="X90" s="19">
        <v>5</v>
      </c>
      <c r="Y90" s="19">
        <v>15</v>
      </c>
    </row>
    <row r="91" spans="1:25" x14ac:dyDescent="0.25">
      <c r="A91" s="19" t="s">
        <v>1122</v>
      </c>
      <c r="B91" s="62" t="s">
        <v>4486</v>
      </c>
      <c r="C91" s="19" t="s">
        <v>341</v>
      </c>
      <c r="D91" s="19" t="s">
        <v>218</v>
      </c>
      <c r="E91" s="19" t="s">
        <v>306</v>
      </c>
      <c r="F91" s="19" t="s">
        <v>356</v>
      </c>
      <c r="G91" s="62" t="s">
        <v>671</v>
      </c>
      <c r="H91" s="62" t="s">
        <v>4465</v>
      </c>
      <c r="I91" s="19" t="s">
        <v>342</v>
      </c>
      <c r="J91" s="36" t="s">
        <v>4487</v>
      </c>
      <c r="K91" s="19" t="s">
        <v>919</v>
      </c>
      <c r="L91" s="19" t="s">
        <v>112</v>
      </c>
      <c r="M91" s="19" t="s">
        <v>349</v>
      </c>
      <c r="O91" s="197" t="str">
        <f t="shared" si="6"/>
        <v>12/2/2024 4:52:09 AM</v>
      </c>
      <c r="P91" s="197">
        <f t="shared" si="7"/>
        <v>45628.827881944446</v>
      </c>
      <c r="Q91" s="197">
        <f t="shared" si="8"/>
        <v>45628.411215277782</v>
      </c>
      <c r="R91" s="197">
        <f t="shared" si="9"/>
        <v>45628.411215277782</v>
      </c>
      <c r="S91" s="200">
        <f t="shared" si="10"/>
        <v>45628</v>
      </c>
      <c r="T91" s="201">
        <f t="shared" si="11"/>
        <v>0.41121527778159361</v>
      </c>
      <c r="U91" s="202"/>
      <c r="V91" s="202"/>
      <c r="W91" s="202" t="str">
        <f>IFERROR(VLOOKUP(D91,Legend!$A$2:$C$61,3,FALSE),"")</f>
        <v>EMEA_1</v>
      </c>
      <c r="X91" s="19">
        <v>5</v>
      </c>
      <c r="Y91" s="19">
        <v>15</v>
      </c>
    </row>
    <row r="92" spans="1:25" x14ac:dyDescent="0.25">
      <c r="A92" s="19" t="s">
        <v>1745</v>
      </c>
      <c r="B92" s="62" t="s">
        <v>4492</v>
      </c>
      <c r="C92" s="19" t="s">
        <v>341</v>
      </c>
      <c r="D92" s="19" t="s">
        <v>218</v>
      </c>
      <c r="E92" s="19" t="s">
        <v>306</v>
      </c>
      <c r="F92" s="19" t="s">
        <v>356</v>
      </c>
      <c r="G92" s="62" t="s">
        <v>671</v>
      </c>
      <c r="H92" s="62" t="s">
        <v>4493</v>
      </c>
      <c r="I92" s="19" t="s">
        <v>342</v>
      </c>
      <c r="J92" s="36" t="s">
        <v>4494</v>
      </c>
      <c r="K92" s="19" t="s">
        <v>1369</v>
      </c>
      <c r="L92" s="19" t="s">
        <v>112</v>
      </c>
      <c r="M92" s="19" t="s">
        <v>349</v>
      </c>
      <c r="O92" s="197" t="str">
        <f t="shared" si="6"/>
        <v>12/2/2024 4:45:19 AM</v>
      </c>
      <c r="P92" s="197">
        <f t="shared" si="7"/>
        <v>45628.823136574072</v>
      </c>
      <c r="Q92" s="197">
        <f t="shared" si="8"/>
        <v>45628.406469907408</v>
      </c>
      <c r="R92" s="197">
        <f t="shared" si="9"/>
        <v>45628.406469907408</v>
      </c>
      <c r="S92" s="200">
        <f t="shared" si="10"/>
        <v>45628</v>
      </c>
      <c r="T92" s="201">
        <f t="shared" si="11"/>
        <v>0.40646990740788169</v>
      </c>
      <c r="U92" s="202"/>
      <c r="V92" s="202"/>
      <c r="W92" s="202" t="str">
        <f>IFERROR(VLOOKUP(D92,Legend!$A$2:$C$61,3,FALSE),"")</f>
        <v>EMEA_1</v>
      </c>
      <c r="X92" s="19">
        <v>5</v>
      </c>
      <c r="Y92" s="19">
        <v>15</v>
      </c>
    </row>
    <row r="93" spans="1:25" x14ac:dyDescent="0.25">
      <c r="A93" s="19" t="s">
        <v>2061</v>
      </c>
      <c r="B93" s="62" t="s">
        <v>4503</v>
      </c>
      <c r="C93" s="19" t="s">
        <v>341</v>
      </c>
      <c r="D93" s="19" t="s">
        <v>218</v>
      </c>
      <c r="E93" s="19" t="s">
        <v>306</v>
      </c>
      <c r="F93" s="19" t="s">
        <v>356</v>
      </c>
      <c r="G93" s="62" t="s">
        <v>671</v>
      </c>
      <c r="H93" s="62" t="s">
        <v>4465</v>
      </c>
      <c r="I93" s="19" t="s">
        <v>342</v>
      </c>
      <c r="J93" s="36" t="s">
        <v>4504</v>
      </c>
      <c r="K93" s="19" t="s">
        <v>2443</v>
      </c>
      <c r="L93" s="19" t="s">
        <v>112</v>
      </c>
      <c r="M93" s="19" t="s">
        <v>349</v>
      </c>
      <c r="O93" s="197" t="str">
        <f t="shared" si="6"/>
        <v>12/2/2024 4:29:19 AM</v>
      </c>
      <c r="P93" s="197">
        <f t="shared" si="7"/>
        <v>45628.812025462961</v>
      </c>
      <c r="Q93" s="197">
        <f t="shared" si="8"/>
        <v>45628.395358796297</v>
      </c>
      <c r="R93" s="197">
        <f t="shared" si="9"/>
        <v>45628.395358796297</v>
      </c>
      <c r="S93" s="200">
        <f t="shared" si="10"/>
        <v>45628</v>
      </c>
      <c r="T93" s="201">
        <f t="shared" si="11"/>
        <v>0.39535879629693227</v>
      </c>
      <c r="U93" s="202"/>
      <c r="V93" s="202"/>
      <c r="W93" s="202" t="str">
        <f>IFERROR(VLOOKUP(D93,Legend!$A$2:$C$61,3,FALSE),"")</f>
        <v>EMEA_1</v>
      </c>
      <c r="X93" s="19">
        <v>5</v>
      </c>
      <c r="Y93" s="19">
        <v>15</v>
      </c>
    </row>
    <row r="94" spans="1:25" x14ac:dyDescent="0.25">
      <c r="A94" s="19" t="s">
        <v>701</v>
      </c>
      <c r="B94" s="62" t="s">
        <v>4546</v>
      </c>
      <c r="C94" s="19" t="s">
        <v>148</v>
      </c>
      <c r="D94" s="19" t="s">
        <v>219</v>
      </c>
      <c r="E94" s="19" t="s">
        <v>306</v>
      </c>
      <c r="F94" s="19" t="s">
        <v>356</v>
      </c>
      <c r="G94" s="62" t="s">
        <v>834</v>
      </c>
      <c r="H94" s="62" t="s">
        <v>4547</v>
      </c>
      <c r="J94" s="36" t="s">
        <v>4548</v>
      </c>
      <c r="K94" s="19" t="s">
        <v>2522</v>
      </c>
      <c r="L94" s="19" t="s">
        <v>112</v>
      </c>
      <c r="M94" s="19" t="s">
        <v>349</v>
      </c>
      <c r="O94" s="197" t="str">
        <f t="shared" si="6"/>
        <v>12/2/2024 2:26:51 AM</v>
      </c>
      <c r="P94" s="197">
        <f t="shared" si="7"/>
        <v>45628.726979166669</v>
      </c>
      <c r="Q94" s="197">
        <f t="shared" si="8"/>
        <v>45628.310312500005</v>
      </c>
      <c r="R94" s="197">
        <f t="shared" si="9"/>
        <v>45628.310312500005</v>
      </c>
      <c r="S94" s="200">
        <f t="shared" si="10"/>
        <v>45628</v>
      </c>
      <c r="T94" s="201">
        <f t="shared" si="11"/>
        <v>0.31031250000523869</v>
      </c>
      <c r="U94" s="202"/>
      <c r="V94" s="202"/>
      <c r="W94" s="202" t="str">
        <f>IFERROR(VLOOKUP(D94,Legend!$A$2:$C$61,3,FALSE),"")</f>
        <v>EMEA_1</v>
      </c>
      <c r="X94" s="19">
        <v>5</v>
      </c>
      <c r="Y94" s="19">
        <v>15</v>
      </c>
    </row>
    <row r="95" spans="1:25" x14ac:dyDescent="0.25">
      <c r="A95" s="19" t="s">
        <v>1957</v>
      </c>
      <c r="B95" s="62" t="s">
        <v>3475</v>
      </c>
      <c r="C95" s="19" t="s">
        <v>148</v>
      </c>
      <c r="D95" s="19" t="s">
        <v>223</v>
      </c>
      <c r="E95" s="19" t="s">
        <v>7602</v>
      </c>
      <c r="F95" s="19" t="s">
        <v>355</v>
      </c>
      <c r="G95" s="62" t="s">
        <v>350</v>
      </c>
      <c r="H95" s="62" t="s">
        <v>3476</v>
      </c>
      <c r="J95" s="36" t="s">
        <v>3477</v>
      </c>
      <c r="K95" s="19" t="s">
        <v>3478</v>
      </c>
      <c r="L95" s="19" t="s">
        <v>112</v>
      </c>
      <c r="M95" s="19" t="s">
        <v>340</v>
      </c>
      <c r="O95" s="197" t="str">
        <f t="shared" si="6"/>
        <v>12/3/2024 10:09:52 AM</v>
      </c>
      <c r="P95" s="197">
        <f t="shared" si="7"/>
        <v>45630.048518518517</v>
      </c>
      <c r="Q95" s="197">
        <f t="shared" si="8"/>
        <v>45629.631851851853</v>
      </c>
      <c r="R95" s="197">
        <f t="shared" si="9"/>
        <v>45629.631851851853</v>
      </c>
      <c r="S95" s="200">
        <f t="shared" si="10"/>
        <v>45629</v>
      </c>
      <c r="T95" s="201">
        <f t="shared" si="11"/>
        <v>0.63185185185284354</v>
      </c>
      <c r="U95" s="202"/>
      <c r="V95" s="202"/>
      <c r="W95" s="202" t="str">
        <f>IFERROR(VLOOKUP(D95,Legend!$A$2:$C$61,3,FALSE),"")</f>
        <v>EMEA_1</v>
      </c>
      <c r="X95" s="19">
        <v>5</v>
      </c>
      <c r="Y95" s="19">
        <v>15</v>
      </c>
    </row>
    <row r="96" spans="1:25" x14ac:dyDescent="0.25">
      <c r="A96" s="19" t="s">
        <v>1501</v>
      </c>
      <c r="B96" s="62" t="s">
        <v>3511</v>
      </c>
      <c r="C96" s="19" t="s">
        <v>148</v>
      </c>
      <c r="D96" s="19" t="s">
        <v>223</v>
      </c>
      <c r="E96" s="19" t="s">
        <v>7602</v>
      </c>
      <c r="F96" s="19" t="s">
        <v>355</v>
      </c>
      <c r="G96" s="62" t="s">
        <v>350</v>
      </c>
      <c r="H96" s="62" t="s">
        <v>3512</v>
      </c>
      <c r="J96" s="36" t="s">
        <v>3513</v>
      </c>
      <c r="K96" s="19" t="s">
        <v>2508</v>
      </c>
      <c r="L96" s="19" t="s">
        <v>112</v>
      </c>
      <c r="M96" s="19" t="s">
        <v>340</v>
      </c>
      <c r="O96" s="197" t="str">
        <f t="shared" si="6"/>
        <v>12/3/2024 9:13:52 AM</v>
      </c>
      <c r="P96" s="197">
        <f t="shared" si="7"/>
        <v>45630.009629629632</v>
      </c>
      <c r="Q96" s="197">
        <f t="shared" si="8"/>
        <v>45629.592962962968</v>
      </c>
      <c r="R96" s="197">
        <f t="shared" si="9"/>
        <v>45629.592962962968</v>
      </c>
      <c r="S96" s="200">
        <f t="shared" si="10"/>
        <v>45629</v>
      </c>
      <c r="T96" s="201">
        <f t="shared" si="11"/>
        <v>0.59296296296815854</v>
      </c>
      <c r="U96" s="202"/>
      <c r="V96" s="202"/>
      <c r="W96" s="202" t="str">
        <f>IFERROR(VLOOKUP(D96,Legend!$A$2:$C$61,3,FALSE),"")</f>
        <v>EMEA_1</v>
      </c>
      <c r="X96" s="19">
        <v>5</v>
      </c>
      <c r="Y96" s="19">
        <v>15</v>
      </c>
    </row>
    <row r="97" spans="1:25" x14ac:dyDescent="0.25">
      <c r="A97" s="19" t="s">
        <v>1733</v>
      </c>
      <c r="B97" s="62" t="s">
        <v>3554</v>
      </c>
      <c r="C97" s="19" t="s">
        <v>148</v>
      </c>
      <c r="D97" s="19" t="s">
        <v>223</v>
      </c>
      <c r="E97" s="19" t="s">
        <v>7602</v>
      </c>
      <c r="F97" s="19" t="s">
        <v>355</v>
      </c>
      <c r="G97" s="62" t="s">
        <v>350</v>
      </c>
      <c r="H97" s="62" t="s">
        <v>3555</v>
      </c>
      <c r="J97" s="36" t="s">
        <v>3556</v>
      </c>
      <c r="K97" s="19" t="s">
        <v>2615</v>
      </c>
      <c r="L97" s="19" t="s">
        <v>112</v>
      </c>
      <c r="M97" s="19" t="s">
        <v>340</v>
      </c>
      <c r="O97" s="197" t="str">
        <f t="shared" si="6"/>
        <v>12/3/2024 7:48:56 AM</v>
      </c>
      <c r="P97" s="197">
        <f t="shared" si="7"/>
        <v>45629.950648148151</v>
      </c>
      <c r="Q97" s="197">
        <f t="shared" si="8"/>
        <v>45629.533981481487</v>
      </c>
      <c r="R97" s="197">
        <f t="shared" si="9"/>
        <v>45629.533981481487</v>
      </c>
      <c r="S97" s="200">
        <f t="shared" si="10"/>
        <v>45629</v>
      </c>
      <c r="T97" s="201">
        <f t="shared" si="11"/>
        <v>0.53398148148698965</v>
      </c>
      <c r="U97" s="202"/>
      <c r="V97" s="202"/>
      <c r="W97" s="202" t="str">
        <f>IFERROR(VLOOKUP(D97,Legend!$A$2:$C$61,3,FALSE),"")</f>
        <v>EMEA_1</v>
      </c>
      <c r="X97" s="19">
        <v>5</v>
      </c>
      <c r="Y97" s="19">
        <v>15</v>
      </c>
    </row>
    <row r="98" spans="1:25" x14ac:dyDescent="0.25">
      <c r="A98" s="19" t="s">
        <v>789</v>
      </c>
      <c r="B98" s="62" t="s">
        <v>3649</v>
      </c>
      <c r="C98" s="19" t="s">
        <v>148</v>
      </c>
      <c r="D98" s="19" t="s">
        <v>223</v>
      </c>
      <c r="E98" s="19" t="s">
        <v>7602</v>
      </c>
      <c r="F98" s="19" t="s">
        <v>355</v>
      </c>
      <c r="G98" s="62" t="s">
        <v>350</v>
      </c>
      <c r="H98" s="62" t="s">
        <v>3650</v>
      </c>
      <c r="J98" s="36" t="s">
        <v>3651</v>
      </c>
      <c r="K98" s="19" t="s">
        <v>3652</v>
      </c>
      <c r="L98" s="19" t="s">
        <v>112</v>
      </c>
      <c r="M98" s="19" t="s">
        <v>340</v>
      </c>
      <c r="O98" s="197" t="str">
        <f t="shared" si="6"/>
        <v>12/3/2024 5:10:00 AM</v>
      </c>
      <c r="P98" s="197">
        <f t="shared" si="7"/>
        <v>45629.840277777781</v>
      </c>
      <c r="Q98" s="197">
        <f t="shared" si="8"/>
        <v>45629.423611111117</v>
      </c>
      <c r="R98" s="197">
        <f t="shared" si="9"/>
        <v>45629.423611111117</v>
      </c>
      <c r="S98" s="200">
        <f t="shared" si="10"/>
        <v>45629</v>
      </c>
      <c r="T98" s="201">
        <f t="shared" si="11"/>
        <v>0.42361111111677019</v>
      </c>
      <c r="U98" s="202"/>
      <c r="V98" s="202"/>
      <c r="W98" s="202" t="str">
        <f>IFERROR(VLOOKUP(D98,Legend!$A$2:$C$61,3,FALSE),"")</f>
        <v>EMEA_1</v>
      </c>
      <c r="X98" s="19">
        <v>5</v>
      </c>
      <c r="Y98" s="19">
        <v>15</v>
      </c>
    </row>
    <row r="99" spans="1:25" x14ac:dyDescent="0.25">
      <c r="A99" s="19" t="s">
        <v>1505</v>
      </c>
      <c r="B99" s="62" t="s">
        <v>3653</v>
      </c>
      <c r="C99" s="19" t="s">
        <v>341</v>
      </c>
      <c r="D99" s="19" t="s">
        <v>218</v>
      </c>
      <c r="E99" s="19" t="s">
        <v>7602</v>
      </c>
      <c r="F99" s="19" t="s">
        <v>355</v>
      </c>
      <c r="G99" s="62" t="s">
        <v>671</v>
      </c>
      <c r="H99" s="62" t="s">
        <v>3654</v>
      </c>
      <c r="I99" s="19" t="s">
        <v>342</v>
      </c>
      <c r="J99" s="36" t="s">
        <v>3655</v>
      </c>
      <c r="K99" s="19" t="s">
        <v>3656</v>
      </c>
      <c r="L99" s="19" t="s">
        <v>112</v>
      </c>
      <c r="M99" s="19" t="s">
        <v>340</v>
      </c>
      <c r="O99" s="197" t="str">
        <f t="shared" si="6"/>
        <v>12/3/2024 4:54:58 AM</v>
      </c>
      <c r="P99" s="197">
        <f t="shared" si="7"/>
        <v>45629.829837962963</v>
      </c>
      <c r="Q99" s="197">
        <f t="shared" si="8"/>
        <v>45629.413171296299</v>
      </c>
      <c r="R99" s="197">
        <f t="shared" si="9"/>
        <v>45629.413171296299</v>
      </c>
      <c r="S99" s="200">
        <f t="shared" si="10"/>
        <v>45629</v>
      </c>
      <c r="T99" s="201">
        <f t="shared" si="11"/>
        <v>0.41317129629896954</v>
      </c>
      <c r="U99" s="202"/>
      <c r="V99" s="202"/>
      <c r="W99" s="202" t="str">
        <f>IFERROR(VLOOKUP(D99,Legend!$A$2:$C$61,3,FALSE),"")</f>
        <v>EMEA_1</v>
      </c>
      <c r="X99" s="19">
        <v>5</v>
      </c>
      <c r="Y99" s="19">
        <v>15</v>
      </c>
    </row>
    <row r="100" spans="1:25" x14ac:dyDescent="0.25">
      <c r="A100" s="19" t="s">
        <v>689</v>
      </c>
      <c r="B100" s="62" t="s">
        <v>3668</v>
      </c>
      <c r="C100" s="19" t="s">
        <v>148</v>
      </c>
      <c r="D100" s="19" t="s">
        <v>223</v>
      </c>
      <c r="E100" s="19" t="s">
        <v>7602</v>
      </c>
      <c r="F100" s="19" t="s">
        <v>355</v>
      </c>
      <c r="G100" s="62" t="s">
        <v>350</v>
      </c>
      <c r="H100" s="62" t="s">
        <v>3669</v>
      </c>
      <c r="J100" s="36" t="s">
        <v>3670</v>
      </c>
      <c r="K100" s="19" t="s">
        <v>3671</v>
      </c>
      <c r="L100" s="19" t="s">
        <v>112</v>
      </c>
      <c r="M100" s="19" t="s">
        <v>340</v>
      </c>
      <c r="O100" s="197" t="str">
        <f t="shared" si="6"/>
        <v>12/3/2024 4:40:15 AM</v>
      </c>
      <c r="P100" s="197">
        <f t="shared" si="7"/>
        <v>45629.819618055553</v>
      </c>
      <c r="Q100" s="197">
        <f t="shared" si="8"/>
        <v>45629.402951388889</v>
      </c>
      <c r="R100" s="197">
        <f t="shared" si="9"/>
        <v>45629.402951388889</v>
      </c>
      <c r="S100" s="200">
        <f t="shared" si="10"/>
        <v>45629</v>
      </c>
      <c r="T100" s="201">
        <f t="shared" si="11"/>
        <v>0.40295138888905058</v>
      </c>
      <c r="U100" s="202"/>
      <c r="V100" s="202"/>
      <c r="W100" s="202" t="str">
        <f>IFERROR(VLOOKUP(D100,Legend!$A$2:$C$61,3,FALSE),"")</f>
        <v>EMEA_1</v>
      </c>
      <c r="X100" s="19">
        <v>5</v>
      </c>
      <c r="Y100" s="19">
        <v>15</v>
      </c>
    </row>
    <row r="101" spans="1:25" x14ac:dyDescent="0.25">
      <c r="A101" s="19" t="s">
        <v>1974</v>
      </c>
      <c r="B101" s="62" t="s">
        <v>3683</v>
      </c>
      <c r="C101" s="19" t="s">
        <v>148</v>
      </c>
      <c r="D101" s="19" t="s">
        <v>223</v>
      </c>
      <c r="E101" s="19" t="s">
        <v>7602</v>
      </c>
      <c r="F101" s="19" t="s">
        <v>355</v>
      </c>
      <c r="G101" s="62" t="s">
        <v>350</v>
      </c>
      <c r="H101" s="62" t="s">
        <v>3684</v>
      </c>
      <c r="J101" s="36" t="s">
        <v>3685</v>
      </c>
      <c r="K101" s="19" t="s">
        <v>1087</v>
      </c>
      <c r="L101" s="19" t="s">
        <v>112</v>
      </c>
      <c r="M101" s="19" t="s">
        <v>340</v>
      </c>
      <c r="O101" s="197" t="str">
        <f t="shared" si="6"/>
        <v>12/3/2024 4:27:16 AM</v>
      </c>
      <c r="P101" s="197">
        <f t="shared" si="7"/>
        <v>45629.810601851852</v>
      </c>
      <c r="Q101" s="197">
        <f t="shared" si="8"/>
        <v>45629.393935185188</v>
      </c>
      <c r="R101" s="197">
        <f t="shared" si="9"/>
        <v>45629.393935185188</v>
      </c>
      <c r="S101" s="200">
        <f t="shared" si="10"/>
        <v>45629</v>
      </c>
      <c r="T101" s="201">
        <f t="shared" si="11"/>
        <v>0.39393518518772908</v>
      </c>
      <c r="U101" s="202"/>
      <c r="V101" s="202"/>
      <c r="W101" s="202" t="str">
        <f>IFERROR(VLOOKUP(D101,Legend!$A$2:$C$61,3,FALSE),"")</f>
        <v>EMEA_1</v>
      </c>
      <c r="X101" s="19">
        <v>5</v>
      </c>
      <c r="Y101" s="19">
        <v>15</v>
      </c>
    </row>
    <row r="102" spans="1:25" x14ac:dyDescent="0.25">
      <c r="A102" s="19" t="s">
        <v>1977</v>
      </c>
      <c r="B102" s="62" t="s">
        <v>3698</v>
      </c>
      <c r="C102" s="19" t="s">
        <v>341</v>
      </c>
      <c r="D102" s="19" t="s">
        <v>218</v>
      </c>
      <c r="E102" s="19" t="s">
        <v>7602</v>
      </c>
      <c r="F102" s="19" t="s">
        <v>355</v>
      </c>
      <c r="G102" s="62" t="s">
        <v>673</v>
      </c>
      <c r="H102" s="62" t="s">
        <v>3699</v>
      </c>
      <c r="I102" s="19" t="s">
        <v>342</v>
      </c>
      <c r="J102" s="36" t="s">
        <v>3700</v>
      </c>
      <c r="K102" s="19" t="s">
        <v>3701</v>
      </c>
      <c r="L102" s="19" t="s">
        <v>112</v>
      </c>
      <c r="M102" s="19" t="s">
        <v>340</v>
      </c>
      <c r="O102" s="197" t="str">
        <f t="shared" si="6"/>
        <v>12/3/2024 3:56:11 AM</v>
      </c>
      <c r="P102" s="197">
        <f t="shared" si="7"/>
        <v>45629.7890162037</v>
      </c>
      <c r="Q102" s="197">
        <f t="shared" si="8"/>
        <v>45629.372349537036</v>
      </c>
      <c r="R102" s="197">
        <f t="shared" si="9"/>
        <v>45629.372349537036</v>
      </c>
      <c r="S102" s="200">
        <f t="shared" si="10"/>
        <v>45629</v>
      </c>
      <c r="T102" s="201">
        <f t="shared" si="11"/>
        <v>0.372349537035916</v>
      </c>
      <c r="U102" s="202"/>
      <c r="V102" s="202"/>
      <c r="W102" s="202" t="str">
        <f>IFERROR(VLOOKUP(D102,Legend!$A$2:$C$61,3,FALSE),"")</f>
        <v>EMEA_1</v>
      </c>
      <c r="X102" s="19">
        <v>5</v>
      </c>
      <c r="Y102" s="19">
        <v>15</v>
      </c>
    </row>
    <row r="103" spans="1:25" x14ac:dyDescent="0.25">
      <c r="A103" s="19" t="s">
        <v>1776</v>
      </c>
      <c r="B103" s="62" t="s">
        <v>3713</v>
      </c>
      <c r="C103" s="19" t="s">
        <v>341</v>
      </c>
      <c r="D103" s="19" t="s">
        <v>218</v>
      </c>
      <c r="E103" s="19" t="s">
        <v>7602</v>
      </c>
      <c r="F103" s="19" t="s">
        <v>355</v>
      </c>
      <c r="G103" s="62" t="s">
        <v>671</v>
      </c>
      <c r="H103" s="62" t="s">
        <v>2351</v>
      </c>
      <c r="I103" s="19" t="s">
        <v>342</v>
      </c>
      <c r="J103" s="36" t="s">
        <v>3715</v>
      </c>
      <c r="K103" s="19" t="s">
        <v>1899</v>
      </c>
      <c r="L103" s="19" t="s">
        <v>112</v>
      </c>
      <c r="M103" s="19" t="s">
        <v>354</v>
      </c>
      <c r="O103" s="197" t="str">
        <f t="shared" si="6"/>
        <v>12/3/2024 3:29:14 AM</v>
      </c>
      <c r="P103" s="197">
        <f t="shared" si="7"/>
        <v>45629.770300925928</v>
      </c>
      <c r="Q103" s="197">
        <f t="shared" si="8"/>
        <v>45629.353634259263</v>
      </c>
      <c r="R103" s="197">
        <f t="shared" si="9"/>
        <v>45629.353634259263</v>
      </c>
      <c r="S103" s="200">
        <f t="shared" si="10"/>
        <v>45629</v>
      </c>
      <c r="T103" s="201">
        <f t="shared" si="11"/>
        <v>0.35363425926334457</v>
      </c>
      <c r="U103" s="202"/>
      <c r="V103" s="202"/>
      <c r="W103" s="202" t="str">
        <f>IFERROR(VLOOKUP(D103,Legend!$A$2:$C$61,3,FALSE),"")</f>
        <v>EMEA_1</v>
      </c>
      <c r="X103" s="19">
        <v>5</v>
      </c>
      <c r="Y103" s="19">
        <v>15</v>
      </c>
    </row>
    <row r="104" spans="1:25" x14ac:dyDescent="0.25">
      <c r="A104" s="19" t="s">
        <v>996</v>
      </c>
      <c r="B104" s="62" t="s">
        <v>3713</v>
      </c>
      <c r="C104" s="19" t="s">
        <v>341</v>
      </c>
      <c r="D104" s="19" t="s">
        <v>218</v>
      </c>
      <c r="E104" s="19" t="s">
        <v>7602</v>
      </c>
      <c r="F104" s="19" t="s">
        <v>355</v>
      </c>
      <c r="G104" s="62" t="s">
        <v>671</v>
      </c>
      <c r="H104" s="62" t="s">
        <v>2351</v>
      </c>
      <c r="I104" s="19" t="s">
        <v>342</v>
      </c>
      <c r="J104" s="36" t="s">
        <v>3716</v>
      </c>
      <c r="K104" s="19" t="s">
        <v>1310</v>
      </c>
      <c r="O104" s="197" t="str">
        <f t="shared" si="6"/>
        <v>12/3/2024 3:28:42 AM</v>
      </c>
      <c r="P104" s="197">
        <f t="shared" si="7"/>
        <v>45629.769930555558</v>
      </c>
      <c r="Q104" s="197">
        <f t="shared" si="8"/>
        <v>45629.353263888894</v>
      </c>
      <c r="R104" s="197">
        <f t="shared" si="9"/>
        <v>45629.353263888894</v>
      </c>
      <c r="S104" s="200">
        <f t="shared" si="10"/>
        <v>45629</v>
      </c>
      <c r="T104" s="201">
        <f t="shared" si="11"/>
        <v>0.35326388889370719</v>
      </c>
      <c r="U104" s="202"/>
      <c r="V104" s="202"/>
      <c r="W104" s="202" t="str">
        <f>IFERROR(VLOOKUP(D104,Legend!$A$2:$C$61,3,FALSE),"")</f>
        <v>EMEA_1</v>
      </c>
      <c r="X104" s="19">
        <v>5</v>
      </c>
      <c r="Y104" s="19">
        <v>15</v>
      </c>
    </row>
    <row r="105" spans="1:25" x14ac:dyDescent="0.25">
      <c r="A105" s="19" t="s">
        <v>1451</v>
      </c>
      <c r="B105" s="62" t="s">
        <v>3717</v>
      </c>
      <c r="C105" s="19" t="s">
        <v>341</v>
      </c>
      <c r="D105" s="19" t="s">
        <v>218</v>
      </c>
      <c r="E105" s="19" t="s">
        <v>7602</v>
      </c>
      <c r="F105" s="19" t="s">
        <v>355</v>
      </c>
      <c r="G105" s="62" t="s">
        <v>671</v>
      </c>
      <c r="H105" s="62" t="s">
        <v>2351</v>
      </c>
      <c r="I105" s="19" t="s">
        <v>342</v>
      </c>
      <c r="J105" s="36" t="s">
        <v>3723</v>
      </c>
      <c r="K105" s="19" t="s">
        <v>1051</v>
      </c>
      <c r="L105" s="19" t="s">
        <v>112</v>
      </c>
      <c r="M105" s="19" t="s">
        <v>351</v>
      </c>
      <c r="O105" s="197" t="str">
        <f t="shared" si="6"/>
        <v>12/3/2024 3:20:12 AM</v>
      </c>
      <c r="P105" s="197">
        <f t="shared" si="7"/>
        <v>45629.764027777775</v>
      </c>
      <c r="Q105" s="197">
        <f t="shared" si="8"/>
        <v>45629.347361111111</v>
      </c>
      <c r="R105" s="197">
        <f t="shared" si="9"/>
        <v>45629.347361111111</v>
      </c>
      <c r="S105" s="200">
        <f t="shared" si="10"/>
        <v>45629</v>
      </c>
      <c r="T105" s="201">
        <f t="shared" si="11"/>
        <v>0.34736111111124046</v>
      </c>
      <c r="U105" s="202"/>
      <c r="V105" s="202"/>
      <c r="W105" s="202" t="str">
        <f>IFERROR(VLOOKUP(D105,Legend!$A$2:$C$61,3,FALSE),"")</f>
        <v>EMEA_1</v>
      </c>
      <c r="X105" s="19">
        <v>5</v>
      </c>
      <c r="Y105" s="19">
        <v>15</v>
      </c>
    </row>
    <row r="106" spans="1:25" x14ac:dyDescent="0.25">
      <c r="A106" s="19" t="s">
        <v>1615</v>
      </c>
      <c r="B106" s="62" t="s">
        <v>3734</v>
      </c>
      <c r="C106" s="19" t="s">
        <v>148</v>
      </c>
      <c r="D106" s="19" t="s">
        <v>223</v>
      </c>
      <c r="E106" s="19" t="s">
        <v>7602</v>
      </c>
      <c r="F106" s="19" t="s">
        <v>355</v>
      </c>
      <c r="G106" s="62" t="s">
        <v>350</v>
      </c>
      <c r="H106" s="62" t="s">
        <v>3735</v>
      </c>
      <c r="J106" s="36" t="s">
        <v>3737</v>
      </c>
      <c r="K106" s="19" t="s">
        <v>2330</v>
      </c>
      <c r="L106" s="19" t="s">
        <v>112</v>
      </c>
      <c r="M106" s="19" t="s">
        <v>351</v>
      </c>
      <c r="O106" s="197" t="str">
        <f t="shared" si="6"/>
        <v>12/3/2024 2:30:14 AM</v>
      </c>
      <c r="P106" s="197">
        <f t="shared" si="7"/>
        <v>45629.729328703703</v>
      </c>
      <c r="Q106" s="197">
        <f t="shared" si="8"/>
        <v>45629.312662037039</v>
      </c>
      <c r="R106" s="197">
        <f t="shared" si="9"/>
        <v>45629.312662037039</v>
      </c>
      <c r="S106" s="200">
        <f t="shared" si="10"/>
        <v>45629</v>
      </c>
      <c r="T106" s="201">
        <f t="shared" si="11"/>
        <v>0.31266203703853535</v>
      </c>
      <c r="U106" s="202"/>
      <c r="V106" s="202"/>
      <c r="W106" s="202" t="str">
        <f>IFERROR(VLOOKUP(D106,Legend!$A$2:$C$61,3,FALSE),"")</f>
        <v>EMEA_1</v>
      </c>
      <c r="X106" s="19">
        <v>5</v>
      </c>
      <c r="Y106" s="19">
        <v>15</v>
      </c>
    </row>
    <row r="107" spans="1:25" x14ac:dyDescent="0.25">
      <c r="A107" s="19" t="s">
        <v>1515</v>
      </c>
      <c r="B107" s="62" t="s">
        <v>4228</v>
      </c>
      <c r="C107" s="19" t="s">
        <v>148</v>
      </c>
      <c r="D107" s="19" t="s">
        <v>223</v>
      </c>
      <c r="E107" s="19" t="s">
        <v>7602</v>
      </c>
      <c r="F107" s="19" t="s">
        <v>355</v>
      </c>
      <c r="G107" s="62" t="s">
        <v>350</v>
      </c>
      <c r="H107" s="62" t="s">
        <v>4229</v>
      </c>
      <c r="J107" s="36" t="s">
        <v>4230</v>
      </c>
      <c r="K107" s="19" t="s">
        <v>4231</v>
      </c>
      <c r="L107" s="19" t="s">
        <v>112</v>
      </c>
      <c r="M107" s="19" t="s">
        <v>340</v>
      </c>
      <c r="O107" s="197" t="str">
        <f t="shared" si="6"/>
        <v>12/2/2024 10:34:36 AM</v>
      </c>
      <c r="P107" s="197">
        <f t="shared" si="7"/>
        <v>45629.065694444442</v>
      </c>
      <c r="Q107" s="197">
        <f t="shared" si="8"/>
        <v>45628.649027777778</v>
      </c>
      <c r="R107" s="197">
        <f t="shared" si="9"/>
        <v>45628.649027777778</v>
      </c>
      <c r="S107" s="200">
        <f t="shared" si="10"/>
        <v>45628</v>
      </c>
      <c r="T107" s="201">
        <f t="shared" si="11"/>
        <v>0.64902777777751908</v>
      </c>
      <c r="U107" s="202"/>
      <c r="V107" s="202"/>
      <c r="W107" s="202" t="str">
        <f>IFERROR(VLOOKUP(D107,Legend!$A$2:$C$61,3,FALSE),"")</f>
        <v>EMEA_1</v>
      </c>
      <c r="X107" s="19">
        <v>5</v>
      </c>
      <c r="Y107" s="19">
        <v>15</v>
      </c>
    </row>
    <row r="108" spans="1:25" x14ac:dyDescent="0.25">
      <c r="A108" s="19" t="s">
        <v>1518</v>
      </c>
      <c r="B108" s="62" t="s">
        <v>4321</v>
      </c>
      <c r="C108" s="19" t="s">
        <v>148</v>
      </c>
      <c r="D108" s="19" t="s">
        <v>223</v>
      </c>
      <c r="E108" s="19" t="s">
        <v>7602</v>
      </c>
      <c r="F108" s="19" t="s">
        <v>355</v>
      </c>
      <c r="G108" s="62" t="s">
        <v>350</v>
      </c>
      <c r="H108" s="62" t="s">
        <v>4322</v>
      </c>
      <c r="J108" s="36" t="s">
        <v>4323</v>
      </c>
      <c r="K108" s="19" t="s">
        <v>4324</v>
      </c>
      <c r="L108" s="19" t="s">
        <v>112</v>
      </c>
      <c r="M108" s="19" t="s">
        <v>340</v>
      </c>
      <c r="O108" s="197" t="str">
        <f t="shared" si="6"/>
        <v>12/2/2024 9:17:38 AM</v>
      </c>
      <c r="P108" s="197">
        <f t="shared" si="7"/>
        <v>45629.012245370373</v>
      </c>
      <c r="Q108" s="197">
        <f t="shared" si="8"/>
        <v>45628.595578703709</v>
      </c>
      <c r="R108" s="197">
        <f t="shared" si="9"/>
        <v>45628.595578703709</v>
      </c>
      <c r="S108" s="200">
        <f t="shared" si="10"/>
        <v>45628</v>
      </c>
      <c r="T108" s="201">
        <f t="shared" si="11"/>
        <v>0.59557870370917954</v>
      </c>
      <c r="U108" s="202"/>
      <c r="V108" s="202"/>
      <c r="W108" s="202" t="str">
        <f>IFERROR(VLOOKUP(D108,Legend!$A$2:$C$61,3,FALSE),"")</f>
        <v>EMEA_1</v>
      </c>
      <c r="X108" s="19">
        <v>5</v>
      </c>
      <c r="Y108" s="19">
        <v>15</v>
      </c>
    </row>
    <row r="109" spans="1:25" x14ac:dyDescent="0.25">
      <c r="A109" s="19" t="s">
        <v>1786</v>
      </c>
      <c r="B109" s="62" t="s">
        <v>4361</v>
      </c>
      <c r="C109" s="19" t="s">
        <v>148</v>
      </c>
      <c r="D109" s="19" t="s">
        <v>223</v>
      </c>
      <c r="E109" s="19" t="s">
        <v>7602</v>
      </c>
      <c r="F109" s="19" t="s">
        <v>355</v>
      </c>
      <c r="G109" s="62" t="s">
        <v>350</v>
      </c>
      <c r="H109" s="62" t="s">
        <v>4362</v>
      </c>
      <c r="J109" s="36" t="s">
        <v>4363</v>
      </c>
      <c r="K109" s="19" t="s">
        <v>2284</v>
      </c>
      <c r="L109" s="19" t="s">
        <v>112</v>
      </c>
      <c r="M109" s="19" t="s">
        <v>340</v>
      </c>
      <c r="O109" s="197" t="str">
        <f t="shared" si="6"/>
        <v>12/2/2024 8:17:40 AM</v>
      </c>
      <c r="P109" s="197">
        <f t="shared" si="7"/>
        <v>45628.970601851855</v>
      </c>
      <c r="Q109" s="197">
        <f t="shared" si="8"/>
        <v>45628.553935185191</v>
      </c>
      <c r="R109" s="197">
        <f t="shared" si="9"/>
        <v>45628.553935185191</v>
      </c>
      <c r="S109" s="200">
        <f t="shared" si="10"/>
        <v>45628</v>
      </c>
      <c r="T109" s="201">
        <f t="shared" si="11"/>
        <v>0.55393518519122154</v>
      </c>
      <c r="U109" s="202"/>
      <c r="V109" s="202"/>
      <c r="W109" s="202" t="str">
        <f>IFERROR(VLOOKUP(D109,Legend!$A$2:$C$61,3,FALSE),"")</f>
        <v>EMEA_1</v>
      </c>
      <c r="X109" s="19">
        <v>5</v>
      </c>
      <c r="Y109" s="19">
        <v>15</v>
      </c>
    </row>
    <row r="110" spans="1:25" x14ac:dyDescent="0.25">
      <c r="A110" s="19" t="s">
        <v>1693</v>
      </c>
      <c r="B110" s="62" t="s">
        <v>4416</v>
      </c>
      <c r="C110" s="19" t="s">
        <v>148</v>
      </c>
      <c r="D110" s="19" t="s">
        <v>223</v>
      </c>
      <c r="E110" s="19" t="s">
        <v>7602</v>
      </c>
      <c r="F110" s="19" t="s">
        <v>355</v>
      </c>
      <c r="G110" s="62" t="s">
        <v>350</v>
      </c>
      <c r="H110" s="62" t="s">
        <v>4417</v>
      </c>
      <c r="J110" s="36" t="s">
        <v>4418</v>
      </c>
      <c r="K110" s="19" t="s">
        <v>4419</v>
      </c>
      <c r="L110" s="19" t="s">
        <v>112</v>
      </c>
      <c r="M110" s="19" t="s">
        <v>340</v>
      </c>
      <c r="O110" s="197" t="str">
        <f t="shared" si="6"/>
        <v>12/2/2024 7:07:57 AM</v>
      </c>
      <c r="P110" s="197">
        <f t="shared" si="7"/>
        <v>45628.9221875</v>
      </c>
      <c r="Q110" s="197">
        <f t="shared" si="8"/>
        <v>45628.505520833336</v>
      </c>
      <c r="R110" s="197">
        <f t="shared" si="9"/>
        <v>45628.505520833336</v>
      </c>
      <c r="S110" s="200">
        <f t="shared" si="10"/>
        <v>45628</v>
      </c>
      <c r="T110" s="201">
        <f t="shared" si="11"/>
        <v>0.50552083333604969</v>
      </c>
      <c r="U110" s="202"/>
      <c r="V110" s="202"/>
      <c r="W110" s="202" t="str">
        <f>IFERROR(VLOOKUP(D110,Legend!$A$2:$C$61,3,FALSE),"")</f>
        <v>EMEA_1</v>
      </c>
      <c r="X110" s="19">
        <v>5</v>
      </c>
      <c r="Y110" s="19">
        <v>15</v>
      </c>
    </row>
    <row r="111" spans="1:25" x14ac:dyDescent="0.25">
      <c r="A111" s="19" t="s">
        <v>2056</v>
      </c>
      <c r="B111" s="62" t="s">
        <v>4452</v>
      </c>
      <c r="C111" s="19" t="s">
        <v>148</v>
      </c>
      <c r="D111" s="19" t="s">
        <v>223</v>
      </c>
      <c r="E111" s="19" t="s">
        <v>7602</v>
      </c>
      <c r="F111" s="19" t="s">
        <v>355</v>
      </c>
      <c r="G111" s="62" t="s">
        <v>350</v>
      </c>
      <c r="H111" s="62" t="s">
        <v>4453</v>
      </c>
      <c r="J111" s="36" t="s">
        <v>4456</v>
      </c>
      <c r="K111" s="19" t="s">
        <v>2607</v>
      </c>
      <c r="L111" s="19" t="s">
        <v>112</v>
      </c>
      <c r="M111" s="19" t="s">
        <v>351</v>
      </c>
      <c r="O111" s="197" t="str">
        <f t="shared" si="6"/>
        <v>12/2/2024 5:52:32 AM</v>
      </c>
      <c r="P111" s="197">
        <f t="shared" si="7"/>
        <v>45628.869814814818</v>
      </c>
      <c r="Q111" s="197">
        <f t="shared" si="8"/>
        <v>45628.453148148154</v>
      </c>
      <c r="R111" s="197">
        <f t="shared" si="9"/>
        <v>45628.453148148154</v>
      </c>
      <c r="S111" s="200">
        <f t="shared" si="10"/>
        <v>45628</v>
      </c>
      <c r="T111" s="201">
        <f t="shared" si="11"/>
        <v>0.4531481481535593</v>
      </c>
      <c r="U111" s="202"/>
      <c r="V111" s="202"/>
      <c r="W111" s="202" t="str">
        <f>IFERROR(VLOOKUP(D111,Legend!$A$2:$C$61,3,FALSE),"")</f>
        <v>EMEA_1</v>
      </c>
      <c r="X111" s="19">
        <v>5</v>
      </c>
      <c r="Y111" s="19">
        <v>15</v>
      </c>
    </row>
    <row r="112" spans="1:25" x14ac:dyDescent="0.25">
      <c r="A112" s="19" t="s">
        <v>2058</v>
      </c>
      <c r="B112" s="62" t="s">
        <v>4464</v>
      </c>
      <c r="C112" s="19" t="s">
        <v>341</v>
      </c>
      <c r="D112" s="19" t="s">
        <v>218</v>
      </c>
      <c r="E112" s="19" t="s">
        <v>7602</v>
      </c>
      <c r="F112" s="19" t="s">
        <v>355</v>
      </c>
      <c r="G112" s="62" t="s">
        <v>671</v>
      </c>
      <c r="H112" s="62" t="s">
        <v>4465</v>
      </c>
      <c r="I112" s="19" t="s">
        <v>342</v>
      </c>
      <c r="J112" s="36" t="s">
        <v>4468</v>
      </c>
      <c r="K112" s="19" t="s">
        <v>1813</v>
      </c>
      <c r="L112" s="19" t="s">
        <v>112</v>
      </c>
      <c r="M112" s="19" t="s">
        <v>351</v>
      </c>
      <c r="O112" s="197" t="str">
        <f t="shared" si="6"/>
        <v>12/2/2024 5:46:59 AM</v>
      </c>
      <c r="P112" s="197">
        <f t="shared" si="7"/>
        <v>45628.865960648145</v>
      </c>
      <c r="Q112" s="197">
        <f t="shared" si="8"/>
        <v>45628.449293981481</v>
      </c>
      <c r="R112" s="197">
        <f t="shared" si="9"/>
        <v>45628.449293981481</v>
      </c>
      <c r="S112" s="200">
        <f t="shared" si="10"/>
        <v>45628</v>
      </c>
      <c r="T112" s="201">
        <f t="shared" si="11"/>
        <v>0.44929398148087785</v>
      </c>
      <c r="U112" s="202"/>
      <c r="V112" s="202"/>
      <c r="W112" s="202" t="str">
        <f>IFERROR(VLOOKUP(D112,Legend!$A$2:$C$61,3,FALSE),"")</f>
        <v>EMEA_1</v>
      </c>
      <c r="X112" s="19">
        <v>5</v>
      </c>
      <c r="Y112" s="19">
        <v>15</v>
      </c>
    </row>
    <row r="113" spans="1:25" x14ac:dyDescent="0.25">
      <c r="A113" s="19" t="s">
        <v>697</v>
      </c>
      <c r="B113" s="62" t="s">
        <v>4477</v>
      </c>
      <c r="C113" s="19" t="s">
        <v>148</v>
      </c>
      <c r="D113" s="19" t="s">
        <v>223</v>
      </c>
      <c r="E113" s="19" t="s">
        <v>7602</v>
      </c>
      <c r="F113" s="19" t="s">
        <v>355</v>
      </c>
      <c r="G113" s="62" t="s">
        <v>350</v>
      </c>
      <c r="H113" s="62" t="s">
        <v>4414</v>
      </c>
      <c r="J113" s="36" t="s">
        <v>4478</v>
      </c>
      <c r="K113" s="19" t="s">
        <v>2271</v>
      </c>
      <c r="L113" s="19" t="s">
        <v>112</v>
      </c>
      <c r="M113" s="19" t="s">
        <v>340</v>
      </c>
      <c r="O113" s="197" t="str">
        <f t="shared" si="6"/>
        <v>12/2/2024 5:14:37 AM</v>
      </c>
      <c r="P113" s="197">
        <f t="shared" si="7"/>
        <v>45628.8434837963</v>
      </c>
      <c r="Q113" s="197">
        <f t="shared" si="8"/>
        <v>45628.426817129635</v>
      </c>
      <c r="R113" s="197">
        <f t="shared" si="9"/>
        <v>45628.426817129635</v>
      </c>
      <c r="S113" s="200">
        <f t="shared" si="10"/>
        <v>45628</v>
      </c>
      <c r="T113" s="201">
        <f t="shared" si="11"/>
        <v>0.42681712963531027</v>
      </c>
      <c r="U113" s="202"/>
      <c r="V113" s="202"/>
      <c r="W113" s="202" t="str">
        <f>IFERROR(VLOOKUP(D113,Legend!$A$2:$C$61,3,FALSE),"")</f>
        <v>EMEA_1</v>
      </c>
      <c r="X113" s="19">
        <v>5</v>
      </c>
      <c r="Y113" s="19">
        <v>15</v>
      </c>
    </row>
    <row r="114" spans="1:25" x14ac:dyDescent="0.25">
      <c r="A114" s="19" t="s">
        <v>1788</v>
      </c>
      <c r="B114" s="62" t="s">
        <v>4482</v>
      </c>
      <c r="C114" s="19" t="s">
        <v>148</v>
      </c>
      <c r="D114" s="19" t="s">
        <v>223</v>
      </c>
      <c r="E114" s="19" t="s">
        <v>7602</v>
      </c>
      <c r="F114" s="19" t="s">
        <v>355</v>
      </c>
      <c r="G114" s="62" t="s">
        <v>350</v>
      </c>
      <c r="H114" s="62" t="s">
        <v>4483</v>
      </c>
      <c r="J114" s="36" t="s">
        <v>4484</v>
      </c>
      <c r="K114" s="19" t="s">
        <v>591</v>
      </c>
      <c r="L114" s="19" t="s">
        <v>112</v>
      </c>
      <c r="M114" s="19" t="s">
        <v>340</v>
      </c>
      <c r="O114" s="197" t="str">
        <f t="shared" si="6"/>
        <v>12/2/2024 4:59:11 AM</v>
      </c>
      <c r="P114" s="197">
        <f t="shared" si="7"/>
        <v>45628.832766203705</v>
      </c>
      <c r="Q114" s="197">
        <f t="shared" si="8"/>
        <v>45628.41609953704</v>
      </c>
      <c r="R114" s="197">
        <f t="shared" si="9"/>
        <v>45628.41609953704</v>
      </c>
      <c r="S114" s="200">
        <f t="shared" si="10"/>
        <v>45628</v>
      </c>
      <c r="T114" s="201">
        <f t="shared" si="11"/>
        <v>0.41609953704028158</v>
      </c>
      <c r="U114" s="202"/>
      <c r="V114" s="202"/>
      <c r="W114" s="202" t="str">
        <f>IFERROR(VLOOKUP(D114,Legend!$A$2:$C$61,3,FALSE),"")</f>
        <v>EMEA_1</v>
      </c>
      <c r="X114" s="19">
        <v>5</v>
      </c>
      <c r="Y114" s="19">
        <v>15</v>
      </c>
    </row>
    <row r="115" spans="1:25" x14ac:dyDescent="0.25">
      <c r="A115" s="19" t="s">
        <v>1522</v>
      </c>
      <c r="B115" s="62" t="s">
        <v>4486</v>
      </c>
      <c r="C115" s="19" t="s">
        <v>341</v>
      </c>
      <c r="D115" s="19" t="s">
        <v>218</v>
      </c>
      <c r="E115" s="19" t="s">
        <v>7602</v>
      </c>
      <c r="F115" s="19" t="s">
        <v>355</v>
      </c>
      <c r="G115" s="62" t="s">
        <v>671</v>
      </c>
      <c r="H115" s="62" t="s">
        <v>4465</v>
      </c>
      <c r="I115" s="19" t="s">
        <v>342</v>
      </c>
      <c r="J115" s="36" t="s">
        <v>4491</v>
      </c>
      <c r="K115" s="19" t="s">
        <v>908</v>
      </c>
      <c r="L115" s="19" t="s">
        <v>112</v>
      </c>
      <c r="M115" s="19" t="s">
        <v>351</v>
      </c>
      <c r="O115" s="197" t="str">
        <f t="shared" si="6"/>
        <v>12/2/2024 4:45:40 AM</v>
      </c>
      <c r="P115" s="197">
        <f t="shared" si="7"/>
        <v>45628.823379629626</v>
      </c>
      <c r="Q115" s="197">
        <f t="shared" si="8"/>
        <v>45628.406712962962</v>
      </c>
      <c r="R115" s="197">
        <f t="shared" si="9"/>
        <v>45628.406712962962</v>
      </c>
      <c r="S115" s="200">
        <f t="shared" si="10"/>
        <v>45628</v>
      </c>
      <c r="T115" s="201">
        <f t="shared" si="11"/>
        <v>0.40671296296204673</v>
      </c>
      <c r="U115" s="202"/>
      <c r="V115" s="202"/>
      <c r="W115" s="202" t="str">
        <f>IFERROR(VLOOKUP(D115,Legend!$A$2:$C$61,3,FALSE),"")</f>
        <v>EMEA_1</v>
      </c>
      <c r="X115" s="19">
        <v>5</v>
      </c>
      <c r="Y115" s="19">
        <v>15</v>
      </c>
    </row>
    <row r="116" spans="1:25" x14ac:dyDescent="0.25">
      <c r="A116" s="19" t="s">
        <v>1695</v>
      </c>
      <c r="B116" s="62" t="s">
        <v>4495</v>
      </c>
      <c r="C116" s="19" t="s">
        <v>341</v>
      </c>
      <c r="D116" s="19" t="s">
        <v>218</v>
      </c>
      <c r="E116" s="19" t="s">
        <v>7602</v>
      </c>
      <c r="F116" s="19" t="s">
        <v>355</v>
      </c>
      <c r="G116" s="62" t="s">
        <v>671</v>
      </c>
      <c r="H116" s="62" t="s">
        <v>4465</v>
      </c>
      <c r="I116" s="19" t="s">
        <v>342</v>
      </c>
      <c r="J116" s="36" t="s">
        <v>4496</v>
      </c>
      <c r="K116" s="19" t="s">
        <v>1322</v>
      </c>
      <c r="L116" s="19" t="s">
        <v>112</v>
      </c>
      <c r="M116" s="19" t="s">
        <v>351</v>
      </c>
      <c r="O116" s="197" t="str">
        <f t="shared" si="6"/>
        <v>12/2/2024 4:43:40 AM</v>
      </c>
      <c r="P116" s="197">
        <f t="shared" si="7"/>
        <v>45628.82199074074</v>
      </c>
      <c r="Q116" s="197">
        <f t="shared" si="8"/>
        <v>45628.405324074076</v>
      </c>
      <c r="R116" s="197">
        <f t="shared" si="9"/>
        <v>45628.405324074076</v>
      </c>
      <c r="S116" s="200">
        <f t="shared" si="10"/>
        <v>45628</v>
      </c>
      <c r="T116" s="201">
        <f t="shared" si="11"/>
        <v>0.40532407407590654</v>
      </c>
      <c r="U116" s="202"/>
      <c r="V116" s="202"/>
      <c r="W116" s="202" t="str">
        <f>IFERROR(VLOOKUP(D116,Legend!$A$2:$C$61,3,FALSE),"")</f>
        <v>EMEA_1</v>
      </c>
      <c r="X116" s="19">
        <v>5</v>
      </c>
      <c r="Y116" s="19">
        <v>15</v>
      </c>
    </row>
    <row r="117" spans="1:25" x14ac:dyDescent="0.25">
      <c r="A117" s="19" t="s">
        <v>1015</v>
      </c>
      <c r="B117" s="62" t="s">
        <v>4492</v>
      </c>
      <c r="C117" s="19" t="s">
        <v>341</v>
      </c>
      <c r="D117" s="19" t="s">
        <v>218</v>
      </c>
      <c r="E117" s="19" t="s">
        <v>7602</v>
      </c>
      <c r="F117" s="19" t="s">
        <v>355</v>
      </c>
      <c r="G117" s="62" t="s">
        <v>671</v>
      </c>
      <c r="H117" s="62" t="s">
        <v>4493</v>
      </c>
      <c r="I117" s="19" t="s">
        <v>342</v>
      </c>
      <c r="J117" s="36" t="s">
        <v>4502</v>
      </c>
      <c r="K117" s="19" t="s">
        <v>2422</v>
      </c>
      <c r="L117" s="19" t="s">
        <v>112</v>
      </c>
      <c r="M117" s="19" t="s">
        <v>351</v>
      </c>
      <c r="O117" s="197" t="str">
        <f t="shared" si="6"/>
        <v>12/2/2024 4:29:40 AM</v>
      </c>
      <c r="P117" s="197">
        <f t="shared" si="7"/>
        <v>45628.812268518515</v>
      </c>
      <c r="Q117" s="197">
        <f t="shared" si="8"/>
        <v>45628.395601851851</v>
      </c>
      <c r="R117" s="197">
        <f t="shared" si="9"/>
        <v>45628.395601851851</v>
      </c>
      <c r="S117" s="200">
        <f t="shared" si="10"/>
        <v>45628</v>
      </c>
      <c r="T117" s="201">
        <f t="shared" si="11"/>
        <v>0.39560185185109731</v>
      </c>
      <c r="U117" s="202"/>
      <c r="V117" s="202"/>
      <c r="W117" s="202" t="str">
        <f>IFERROR(VLOOKUP(D117,Legend!$A$2:$C$61,3,FALSE),"")</f>
        <v>EMEA_1</v>
      </c>
      <c r="X117" s="19">
        <v>5</v>
      </c>
      <c r="Y117" s="19">
        <v>15</v>
      </c>
    </row>
    <row r="118" spans="1:25" x14ac:dyDescent="0.25">
      <c r="A118" s="19" t="s">
        <v>1417</v>
      </c>
      <c r="B118" s="62" t="s">
        <v>4505</v>
      </c>
      <c r="C118" s="19" t="s">
        <v>341</v>
      </c>
      <c r="D118" s="19" t="s">
        <v>218</v>
      </c>
      <c r="E118" s="19" t="s">
        <v>7602</v>
      </c>
      <c r="F118" s="19" t="s">
        <v>355</v>
      </c>
      <c r="G118" s="62" t="s">
        <v>671</v>
      </c>
      <c r="H118" s="62" t="s">
        <v>4493</v>
      </c>
      <c r="I118" s="19" t="s">
        <v>342</v>
      </c>
      <c r="J118" s="36" t="s">
        <v>4506</v>
      </c>
      <c r="K118" s="19" t="s">
        <v>2596</v>
      </c>
      <c r="L118" s="19" t="s">
        <v>112</v>
      </c>
      <c r="M118" s="19" t="s">
        <v>351</v>
      </c>
      <c r="O118" s="197" t="str">
        <f t="shared" si="6"/>
        <v>12/2/2024 4:27:10 AM</v>
      </c>
      <c r="P118" s="197">
        <f t="shared" si="7"/>
        <v>45628.810532407406</v>
      </c>
      <c r="Q118" s="197">
        <f t="shared" si="8"/>
        <v>45628.393865740742</v>
      </c>
      <c r="R118" s="197">
        <f t="shared" si="9"/>
        <v>45628.393865740742</v>
      </c>
      <c r="S118" s="200">
        <f t="shared" si="10"/>
        <v>45628</v>
      </c>
      <c r="T118" s="201">
        <f t="shared" si="11"/>
        <v>0.39386574074160308</v>
      </c>
      <c r="U118" s="202"/>
      <c r="V118" s="202"/>
      <c r="W118" s="202" t="str">
        <f>IFERROR(VLOOKUP(D118,Legend!$A$2:$C$61,3,FALSE),"")</f>
        <v>EMEA_1</v>
      </c>
      <c r="X118" s="19">
        <v>5</v>
      </c>
      <c r="Y118" s="19">
        <v>15</v>
      </c>
    </row>
    <row r="119" spans="1:25" x14ac:dyDescent="0.25">
      <c r="A119" s="19" t="s">
        <v>1152</v>
      </c>
      <c r="B119" s="62" t="s">
        <v>4503</v>
      </c>
      <c r="C119" s="19" t="s">
        <v>341</v>
      </c>
      <c r="D119" s="19" t="s">
        <v>218</v>
      </c>
      <c r="E119" s="19" t="s">
        <v>7602</v>
      </c>
      <c r="F119" s="19" t="s">
        <v>355</v>
      </c>
      <c r="G119" s="62" t="s">
        <v>671</v>
      </c>
      <c r="H119" s="62" t="s">
        <v>4465</v>
      </c>
      <c r="I119" s="19" t="s">
        <v>342</v>
      </c>
      <c r="J119" s="36" t="s">
        <v>4507</v>
      </c>
      <c r="K119" s="19" t="s">
        <v>2408</v>
      </c>
      <c r="L119" s="19" t="s">
        <v>112</v>
      </c>
      <c r="M119" s="19" t="s">
        <v>351</v>
      </c>
      <c r="O119" s="197" t="str">
        <f t="shared" si="6"/>
        <v>12/2/2024 4:26:35 AM</v>
      </c>
      <c r="P119" s="197">
        <f t="shared" si="7"/>
        <v>45628.810127314813</v>
      </c>
      <c r="Q119" s="197">
        <f t="shared" si="8"/>
        <v>45628.393460648149</v>
      </c>
      <c r="R119" s="197">
        <f t="shared" si="9"/>
        <v>45628.393460648149</v>
      </c>
      <c r="S119" s="200">
        <f t="shared" si="10"/>
        <v>45628</v>
      </c>
      <c r="T119" s="201">
        <f t="shared" si="11"/>
        <v>0.39346064814890269</v>
      </c>
      <c r="U119" s="202"/>
      <c r="V119" s="202"/>
      <c r="W119" s="202" t="str">
        <f>IFERROR(VLOOKUP(D119,Legend!$A$2:$C$61,3,FALSE),"")</f>
        <v>EMEA_1</v>
      </c>
      <c r="X119" s="19">
        <v>5</v>
      </c>
      <c r="Y119" s="19">
        <v>15</v>
      </c>
    </row>
    <row r="120" spans="1:25" x14ac:dyDescent="0.25">
      <c r="A120" s="19" t="s">
        <v>699</v>
      </c>
      <c r="B120" s="62" t="s">
        <v>4515</v>
      </c>
      <c r="C120" s="19" t="s">
        <v>148</v>
      </c>
      <c r="D120" s="19" t="s">
        <v>224</v>
      </c>
      <c r="E120" s="19" t="s">
        <v>7602</v>
      </c>
      <c r="F120" s="19" t="s">
        <v>355</v>
      </c>
      <c r="G120" s="62" t="s">
        <v>361</v>
      </c>
      <c r="H120" s="62" t="s">
        <v>4516</v>
      </c>
      <c r="J120" s="36" t="s">
        <v>4517</v>
      </c>
      <c r="K120" s="19" t="s">
        <v>4518</v>
      </c>
      <c r="L120" s="19" t="s">
        <v>112</v>
      </c>
      <c r="M120" s="19" t="s">
        <v>340</v>
      </c>
      <c r="O120" s="197" t="str">
        <f t="shared" si="6"/>
        <v>12/2/2024 3:55:01 AM</v>
      </c>
      <c r="P120" s="197">
        <f t="shared" si="7"/>
        <v>45628.788206018522</v>
      </c>
      <c r="Q120" s="197">
        <f t="shared" si="8"/>
        <v>45628.371539351858</v>
      </c>
      <c r="R120" s="197">
        <f t="shared" si="9"/>
        <v>45628.371539351858</v>
      </c>
      <c r="S120" s="200">
        <f t="shared" si="10"/>
        <v>45628</v>
      </c>
      <c r="T120" s="201">
        <f t="shared" si="11"/>
        <v>0.37153935185779119</v>
      </c>
      <c r="U120" s="202"/>
      <c r="V120" s="202"/>
      <c r="W120" s="202" t="str">
        <f>IFERROR(VLOOKUP(D120,Legend!$A$2:$C$61,3,FALSE),"")</f>
        <v>EMEA_1</v>
      </c>
      <c r="X120" s="19">
        <v>5</v>
      </c>
      <c r="Y120" s="19">
        <v>15</v>
      </c>
    </row>
    <row r="121" spans="1:25" x14ac:dyDescent="0.25">
      <c r="A121" s="19" t="s">
        <v>1376</v>
      </c>
      <c r="B121" s="62" t="s">
        <v>4523</v>
      </c>
      <c r="C121" s="19" t="s">
        <v>341</v>
      </c>
      <c r="D121" s="19" t="s">
        <v>218</v>
      </c>
      <c r="E121" s="19" t="s">
        <v>7602</v>
      </c>
      <c r="F121" s="19" t="s">
        <v>355</v>
      </c>
      <c r="G121" s="62" t="s">
        <v>671</v>
      </c>
      <c r="H121" s="62" t="s">
        <v>4524</v>
      </c>
      <c r="I121" s="19" t="s">
        <v>342</v>
      </c>
      <c r="J121" s="36" t="s">
        <v>4525</v>
      </c>
      <c r="K121" s="19" t="s">
        <v>1598</v>
      </c>
      <c r="L121" s="19" t="s">
        <v>112</v>
      </c>
      <c r="M121" s="19" t="s">
        <v>340</v>
      </c>
      <c r="O121" s="197" t="str">
        <f t="shared" si="6"/>
        <v>12/2/2024 3:22:04 AM</v>
      </c>
      <c r="P121" s="197">
        <f t="shared" si="7"/>
        <v>45628.765324074076</v>
      </c>
      <c r="Q121" s="197">
        <f t="shared" si="8"/>
        <v>45628.348657407412</v>
      </c>
      <c r="R121" s="197">
        <f t="shared" si="9"/>
        <v>45628.348657407412</v>
      </c>
      <c r="S121" s="200">
        <f t="shared" si="10"/>
        <v>45628</v>
      </c>
      <c r="T121" s="201">
        <f t="shared" si="11"/>
        <v>0.34865740741224727</v>
      </c>
      <c r="U121" s="202"/>
      <c r="V121" s="202"/>
      <c r="W121" s="202" t="str">
        <f>IFERROR(VLOOKUP(D121,Legend!$A$2:$C$61,3,FALSE),"")</f>
        <v>EMEA_1</v>
      </c>
      <c r="X121" s="19">
        <v>5</v>
      </c>
      <c r="Y121" s="19">
        <v>15</v>
      </c>
    </row>
    <row r="122" spans="1:25" x14ac:dyDescent="0.25">
      <c r="A122" s="19" t="s">
        <v>1199</v>
      </c>
      <c r="B122" s="62" t="s">
        <v>4550</v>
      </c>
      <c r="C122" s="19" t="s">
        <v>148</v>
      </c>
      <c r="D122" s="19" t="s">
        <v>223</v>
      </c>
      <c r="E122" s="19" t="s">
        <v>7602</v>
      </c>
      <c r="F122" s="19" t="s">
        <v>355</v>
      </c>
      <c r="G122" s="62" t="s">
        <v>350</v>
      </c>
      <c r="H122" s="62" t="s">
        <v>4551</v>
      </c>
      <c r="J122" s="36" t="s">
        <v>4552</v>
      </c>
      <c r="K122" s="19" t="s">
        <v>727</v>
      </c>
      <c r="L122" s="19" t="s">
        <v>112</v>
      </c>
      <c r="M122" s="19" t="s">
        <v>340</v>
      </c>
      <c r="O122" s="197" t="str">
        <f t="shared" si="6"/>
        <v>12/2/2024 2:24:09 AM</v>
      </c>
      <c r="P122" s="197">
        <f t="shared" si="7"/>
        <v>45628.725104166668</v>
      </c>
      <c r="Q122" s="197">
        <f t="shared" si="8"/>
        <v>45628.308437500003</v>
      </c>
      <c r="R122" s="197">
        <f t="shared" si="9"/>
        <v>45628.308437500003</v>
      </c>
      <c r="S122" s="200">
        <f t="shared" si="10"/>
        <v>45628</v>
      </c>
      <c r="T122" s="201">
        <f t="shared" si="11"/>
        <v>0.30843750000349246</v>
      </c>
      <c r="U122" s="202"/>
      <c r="V122" s="202"/>
      <c r="W122" s="202" t="str">
        <f>IFERROR(VLOOKUP(D122,Legend!$A$2:$C$61,3,FALSE),"")</f>
        <v>EMEA_1</v>
      </c>
      <c r="X122" s="19">
        <v>5</v>
      </c>
      <c r="Y122" s="19">
        <v>15</v>
      </c>
    </row>
    <row r="123" spans="1:25" x14ac:dyDescent="0.25">
      <c r="A123" s="19" t="s">
        <v>1170</v>
      </c>
      <c r="B123" s="62" t="s">
        <v>5158</v>
      </c>
      <c r="C123" s="19" t="s">
        <v>341</v>
      </c>
      <c r="D123" s="19" t="s">
        <v>218</v>
      </c>
      <c r="E123" s="19" t="s">
        <v>7602</v>
      </c>
      <c r="F123" s="19" t="s">
        <v>355</v>
      </c>
      <c r="G123" s="62" t="s">
        <v>673</v>
      </c>
      <c r="H123" s="62" t="s">
        <v>2308</v>
      </c>
      <c r="I123" s="19" t="s">
        <v>342</v>
      </c>
      <c r="J123" s="36" t="s">
        <v>5159</v>
      </c>
      <c r="K123" s="19" t="s">
        <v>5160</v>
      </c>
      <c r="L123" s="19" t="s">
        <v>112</v>
      </c>
      <c r="M123" s="19" t="s">
        <v>340</v>
      </c>
      <c r="O123" s="197" t="str">
        <f t="shared" si="6"/>
        <v>12/6/2024 9:25:53 AM</v>
      </c>
      <c r="P123" s="197">
        <f t="shared" si="7"/>
        <v>45633.017974537041</v>
      </c>
      <c r="Q123" s="197">
        <f t="shared" si="8"/>
        <v>45632.601307870376</v>
      </c>
      <c r="R123" s="197">
        <f t="shared" si="9"/>
        <v>45632.601307870376</v>
      </c>
      <c r="S123" s="200">
        <f t="shared" si="10"/>
        <v>45632</v>
      </c>
      <c r="T123" s="201">
        <f t="shared" si="11"/>
        <v>0.60130787037633127</v>
      </c>
      <c r="U123" s="202"/>
      <c r="V123" s="202"/>
      <c r="W123" s="202" t="str">
        <f>IFERROR(VLOOKUP(D123,Legend!$A$2:$C$61,3,FALSE),"")</f>
        <v>EMEA_1</v>
      </c>
      <c r="X123" s="19">
        <v>5</v>
      </c>
      <c r="Y123" s="19">
        <v>15</v>
      </c>
    </row>
    <row r="124" spans="1:25" x14ac:dyDescent="0.25">
      <c r="A124" s="19" t="s">
        <v>1381</v>
      </c>
      <c r="B124" s="62" t="s">
        <v>5188</v>
      </c>
      <c r="C124" s="19" t="s">
        <v>148</v>
      </c>
      <c r="D124" s="19" t="s">
        <v>223</v>
      </c>
      <c r="E124" s="19" t="s">
        <v>7602</v>
      </c>
      <c r="F124" s="19" t="s">
        <v>355</v>
      </c>
      <c r="G124" s="62" t="s">
        <v>350</v>
      </c>
      <c r="H124" s="62" t="s">
        <v>5189</v>
      </c>
      <c r="J124" s="36" t="s">
        <v>5190</v>
      </c>
      <c r="K124" s="19" t="s">
        <v>5191</v>
      </c>
      <c r="L124" s="19" t="s">
        <v>112</v>
      </c>
      <c r="M124" s="19" t="s">
        <v>340</v>
      </c>
      <c r="O124" s="197" t="str">
        <f t="shared" si="6"/>
        <v>12/6/2024 8:26:54 AM</v>
      </c>
      <c r="P124" s="197">
        <f t="shared" si="7"/>
        <v>45632.977013888885</v>
      </c>
      <c r="Q124" s="197">
        <f t="shared" si="8"/>
        <v>45632.560347222221</v>
      </c>
      <c r="R124" s="197">
        <f t="shared" si="9"/>
        <v>45632.560347222221</v>
      </c>
      <c r="S124" s="200">
        <f t="shared" si="10"/>
        <v>45632</v>
      </c>
      <c r="T124" s="201">
        <f t="shared" si="11"/>
        <v>0.56034722222102573</v>
      </c>
      <c r="U124" s="202"/>
      <c r="V124" s="202"/>
      <c r="W124" s="202" t="str">
        <f>IFERROR(VLOOKUP(D124,Legend!$A$2:$C$61,3,FALSE),"")</f>
        <v>EMEA_1</v>
      </c>
      <c r="X124" s="19">
        <v>5</v>
      </c>
      <c r="Y124" s="19">
        <v>15</v>
      </c>
    </row>
    <row r="125" spans="1:25" x14ac:dyDescent="0.25">
      <c r="A125" s="19" t="s">
        <v>1382</v>
      </c>
      <c r="B125" s="62" t="s">
        <v>5222</v>
      </c>
      <c r="C125" s="19" t="s">
        <v>341</v>
      </c>
      <c r="D125" s="19" t="s">
        <v>218</v>
      </c>
      <c r="E125" s="19" t="s">
        <v>7602</v>
      </c>
      <c r="F125" s="19" t="s">
        <v>355</v>
      </c>
      <c r="G125" s="62" t="s">
        <v>673</v>
      </c>
      <c r="H125" s="62" t="s">
        <v>5223</v>
      </c>
      <c r="I125" s="19" t="s">
        <v>342</v>
      </c>
      <c r="J125" s="36" t="s">
        <v>5224</v>
      </c>
      <c r="K125" s="19" t="s">
        <v>5225</v>
      </c>
      <c r="L125" s="19" t="s">
        <v>112</v>
      </c>
      <c r="M125" s="19" t="s">
        <v>340</v>
      </c>
      <c r="O125" s="197" t="str">
        <f t="shared" si="6"/>
        <v>12/6/2024 7:45:31 AM</v>
      </c>
      <c r="P125" s="197">
        <f t="shared" si="7"/>
        <v>45632.948275462964</v>
      </c>
      <c r="Q125" s="197">
        <f t="shared" si="8"/>
        <v>45632.5316087963</v>
      </c>
      <c r="R125" s="197">
        <f t="shared" si="9"/>
        <v>45632.5316087963</v>
      </c>
      <c r="S125" s="200">
        <f t="shared" si="10"/>
        <v>45632</v>
      </c>
      <c r="T125" s="201">
        <f t="shared" si="11"/>
        <v>0.53160879630013369</v>
      </c>
      <c r="U125" s="202"/>
      <c r="V125" s="202"/>
      <c r="W125" s="202" t="str">
        <f>IFERROR(VLOOKUP(D125,Legend!$A$2:$C$61,3,FALSE),"")</f>
        <v>EMEA_1</v>
      </c>
      <c r="X125" s="19">
        <v>5</v>
      </c>
      <c r="Y125" s="19">
        <v>15</v>
      </c>
    </row>
    <row r="126" spans="1:25" x14ac:dyDescent="0.25">
      <c r="A126" s="19" t="s">
        <v>631</v>
      </c>
      <c r="B126" s="62" t="s">
        <v>5250</v>
      </c>
      <c r="C126" s="19" t="s">
        <v>341</v>
      </c>
      <c r="D126" s="19" t="s">
        <v>218</v>
      </c>
      <c r="E126" s="19" t="s">
        <v>7602</v>
      </c>
      <c r="F126" s="19" t="s">
        <v>355</v>
      </c>
      <c r="G126" s="62" t="s">
        <v>676</v>
      </c>
      <c r="H126" s="62" t="s">
        <v>2396</v>
      </c>
      <c r="I126" s="19" t="s">
        <v>342</v>
      </c>
      <c r="J126" s="36" t="s">
        <v>5251</v>
      </c>
      <c r="K126" s="19" t="s">
        <v>2475</v>
      </c>
      <c r="L126" s="19" t="s">
        <v>112</v>
      </c>
      <c r="M126" s="19" t="s">
        <v>340</v>
      </c>
      <c r="O126" s="197" t="str">
        <f t="shared" si="6"/>
        <v>12/6/2024 5:51:36 AM</v>
      </c>
      <c r="P126" s="197">
        <f t="shared" si="7"/>
        <v>45632.869166666664</v>
      </c>
      <c r="Q126" s="197">
        <f t="shared" si="8"/>
        <v>45632.452499999999</v>
      </c>
      <c r="R126" s="197">
        <f t="shared" si="9"/>
        <v>45632.452499999999</v>
      </c>
      <c r="S126" s="200">
        <f t="shared" si="10"/>
        <v>45632</v>
      </c>
      <c r="T126" s="201">
        <f t="shared" si="11"/>
        <v>0.45249999999941792</v>
      </c>
      <c r="U126" s="202"/>
      <c r="V126" s="202"/>
      <c r="W126" s="202" t="str">
        <f>IFERROR(VLOOKUP(D126,Legend!$A$2:$C$61,3,FALSE),"")</f>
        <v>EMEA_1</v>
      </c>
      <c r="X126" s="19">
        <v>5</v>
      </c>
      <c r="Y126" s="19">
        <v>15</v>
      </c>
    </row>
    <row r="127" spans="1:25" x14ac:dyDescent="0.25">
      <c r="A127" s="19" t="s">
        <v>974</v>
      </c>
      <c r="B127" s="62" t="s">
        <v>5247</v>
      </c>
      <c r="C127" s="19" t="s">
        <v>148</v>
      </c>
      <c r="D127" s="19" t="s">
        <v>223</v>
      </c>
      <c r="E127" s="19" t="s">
        <v>7602</v>
      </c>
      <c r="F127" s="19" t="s">
        <v>355</v>
      </c>
      <c r="G127" s="62" t="s">
        <v>350</v>
      </c>
      <c r="H127" s="62" t="s">
        <v>5248</v>
      </c>
      <c r="J127" s="36" t="s">
        <v>5264</v>
      </c>
      <c r="K127" s="19" t="s">
        <v>2507</v>
      </c>
      <c r="L127" s="19" t="s">
        <v>112</v>
      </c>
      <c r="M127" s="19" t="s">
        <v>351</v>
      </c>
      <c r="O127" s="197" t="str">
        <f t="shared" si="6"/>
        <v>12/6/2024 5:35:37 AM</v>
      </c>
      <c r="P127" s="197">
        <f t="shared" si="7"/>
        <v>45632.858067129629</v>
      </c>
      <c r="Q127" s="197">
        <f t="shared" si="8"/>
        <v>45632.441400462965</v>
      </c>
      <c r="R127" s="197">
        <f t="shared" si="9"/>
        <v>45632.441400462965</v>
      </c>
      <c r="S127" s="200">
        <f t="shared" si="10"/>
        <v>45632</v>
      </c>
      <c r="T127" s="201">
        <f t="shared" si="11"/>
        <v>0.44140046296524815</v>
      </c>
      <c r="U127" s="202"/>
      <c r="V127" s="202"/>
      <c r="W127" s="202" t="str">
        <f>IFERROR(VLOOKUP(D127,Legend!$A$2:$C$61,3,FALSE),"")</f>
        <v>EMEA_1</v>
      </c>
      <c r="X127" s="19">
        <v>5</v>
      </c>
      <c r="Y127" s="19">
        <v>15</v>
      </c>
    </row>
    <row r="128" spans="1:25" x14ac:dyDescent="0.25">
      <c r="A128" s="19" t="s">
        <v>1803</v>
      </c>
      <c r="B128" s="62" t="s">
        <v>5265</v>
      </c>
      <c r="C128" s="19" t="s">
        <v>148</v>
      </c>
      <c r="D128" s="19" t="s">
        <v>223</v>
      </c>
      <c r="E128" s="19" t="s">
        <v>7602</v>
      </c>
      <c r="F128" s="19" t="s">
        <v>355</v>
      </c>
      <c r="G128" s="62" t="s">
        <v>350</v>
      </c>
      <c r="H128" s="62" t="s">
        <v>5266</v>
      </c>
      <c r="J128" s="36" t="s">
        <v>5267</v>
      </c>
      <c r="K128" s="19" t="s">
        <v>1708</v>
      </c>
      <c r="L128" s="19" t="s">
        <v>112</v>
      </c>
      <c r="M128" s="19" t="s">
        <v>340</v>
      </c>
      <c r="O128" s="197" t="str">
        <f t="shared" si="6"/>
        <v>12/6/2024 5:30:49 AM</v>
      </c>
      <c r="P128" s="197">
        <f t="shared" si="7"/>
        <v>45632.854733796295</v>
      </c>
      <c r="Q128" s="197">
        <f t="shared" si="8"/>
        <v>45632.438067129631</v>
      </c>
      <c r="R128" s="197">
        <f t="shared" si="9"/>
        <v>45632.438067129631</v>
      </c>
      <c r="S128" s="200">
        <f t="shared" si="10"/>
        <v>45632</v>
      </c>
      <c r="T128" s="201">
        <f t="shared" si="11"/>
        <v>0.43806712963123573</v>
      </c>
      <c r="U128" s="202"/>
      <c r="V128" s="202"/>
      <c r="W128" s="202" t="str">
        <f>IFERROR(VLOOKUP(D128,Legend!$A$2:$C$61,3,FALSE),"")</f>
        <v>EMEA_1</v>
      </c>
      <c r="X128" s="19">
        <v>5</v>
      </c>
      <c r="Y128" s="19">
        <v>15</v>
      </c>
    </row>
    <row r="129" spans="1:25" x14ac:dyDescent="0.25">
      <c r="A129" s="19" t="s">
        <v>1479</v>
      </c>
      <c r="B129" s="62" t="s">
        <v>5285</v>
      </c>
      <c r="C129" s="19" t="s">
        <v>148</v>
      </c>
      <c r="D129" s="19" t="s">
        <v>223</v>
      </c>
      <c r="E129" s="19" t="s">
        <v>7602</v>
      </c>
      <c r="F129" s="19" t="s">
        <v>355</v>
      </c>
      <c r="G129" s="62" t="s">
        <v>350</v>
      </c>
      <c r="H129" s="62" t="s">
        <v>5286</v>
      </c>
      <c r="J129" s="36" t="s">
        <v>5287</v>
      </c>
      <c r="K129" s="19" t="s">
        <v>5288</v>
      </c>
      <c r="L129" s="19" t="s">
        <v>112</v>
      </c>
      <c r="M129" s="19" t="s">
        <v>340</v>
      </c>
      <c r="O129" s="197" t="str">
        <f t="shared" si="6"/>
        <v>12/6/2024 4:56:30 AM</v>
      </c>
      <c r="P129" s="197">
        <f t="shared" si="7"/>
        <v>45632.83090277778</v>
      </c>
      <c r="Q129" s="197">
        <f t="shared" si="8"/>
        <v>45632.414236111115</v>
      </c>
      <c r="R129" s="197">
        <f t="shared" si="9"/>
        <v>45632.414236111115</v>
      </c>
      <c r="S129" s="200">
        <f t="shared" si="10"/>
        <v>45632</v>
      </c>
      <c r="T129" s="201">
        <f t="shared" si="11"/>
        <v>0.414236111115315</v>
      </c>
      <c r="U129" s="202"/>
      <c r="V129" s="202"/>
      <c r="W129" s="202" t="str">
        <f>IFERROR(VLOOKUP(D129,Legend!$A$2:$C$61,3,FALSE),"")</f>
        <v>EMEA_1</v>
      </c>
      <c r="X129" s="19">
        <v>5</v>
      </c>
      <c r="Y129" s="19">
        <v>15</v>
      </c>
    </row>
    <row r="130" spans="1:25" x14ac:dyDescent="0.25">
      <c r="A130" s="19" t="s">
        <v>2171</v>
      </c>
      <c r="B130" s="62" t="s">
        <v>5299</v>
      </c>
      <c r="C130" s="19" t="s">
        <v>148</v>
      </c>
      <c r="D130" s="19" t="s">
        <v>223</v>
      </c>
      <c r="E130" s="19" t="s">
        <v>7602</v>
      </c>
      <c r="F130" s="19" t="s">
        <v>355</v>
      </c>
      <c r="G130" s="62" t="s">
        <v>350</v>
      </c>
      <c r="H130" s="62" t="s">
        <v>5300</v>
      </c>
      <c r="J130" s="36" t="s">
        <v>5301</v>
      </c>
      <c r="K130" s="19" t="s">
        <v>5302</v>
      </c>
      <c r="L130" s="19" t="s">
        <v>112</v>
      </c>
      <c r="M130" s="19" t="s">
        <v>340</v>
      </c>
      <c r="O130" s="197" t="str">
        <f t="shared" si="6"/>
        <v>12/6/2024 4:16:52 AM</v>
      </c>
      <c r="P130" s="197">
        <f t="shared" si="7"/>
        <v>45632.803379629629</v>
      </c>
      <c r="Q130" s="197">
        <f t="shared" si="8"/>
        <v>45632.386712962965</v>
      </c>
      <c r="R130" s="197">
        <f t="shared" si="9"/>
        <v>45632.386712962965</v>
      </c>
      <c r="S130" s="200">
        <f t="shared" si="10"/>
        <v>45632</v>
      </c>
      <c r="T130" s="201">
        <f t="shared" si="11"/>
        <v>0.38671296296524815</v>
      </c>
      <c r="U130" s="202"/>
      <c r="V130" s="202"/>
      <c r="W130" s="202" t="str">
        <f>IFERROR(VLOOKUP(D130,Legend!$A$2:$C$61,3,FALSE),"")</f>
        <v>EMEA_1</v>
      </c>
      <c r="X130" s="19">
        <v>5</v>
      </c>
      <c r="Y130" s="19">
        <v>15</v>
      </c>
    </row>
    <row r="131" spans="1:25" x14ac:dyDescent="0.25">
      <c r="A131" s="19" t="s">
        <v>1139</v>
      </c>
      <c r="B131" s="62" t="s">
        <v>5308</v>
      </c>
      <c r="C131" s="19" t="s">
        <v>341</v>
      </c>
      <c r="D131" s="19" t="s">
        <v>218</v>
      </c>
      <c r="E131" s="19" t="s">
        <v>7602</v>
      </c>
      <c r="F131" s="19" t="s">
        <v>355</v>
      </c>
      <c r="G131" s="62" t="s">
        <v>671</v>
      </c>
      <c r="H131" s="62" t="s">
        <v>5309</v>
      </c>
      <c r="I131" s="19" t="s">
        <v>342</v>
      </c>
      <c r="J131" s="36" t="s">
        <v>5314</v>
      </c>
      <c r="K131" s="19" t="s">
        <v>1040</v>
      </c>
      <c r="L131" s="19" t="s">
        <v>112</v>
      </c>
      <c r="M131" s="19" t="s">
        <v>351</v>
      </c>
      <c r="O131" s="197" t="str">
        <f t="shared" ref="O131:O194" si="12">IFERROR(J131,"")</f>
        <v>12/6/2024 3:51:46 AM</v>
      </c>
      <c r="P131" s="197">
        <f t="shared" ref="P131:P194" si="13">IFERROR(J131+(Y131/24),"")</f>
        <v>45632.785949074074</v>
      </c>
      <c r="Q131" s="197">
        <f t="shared" ref="Q131:Q194" si="14">IFERROR(J131+(X131/24),"")</f>
        <v>45632.36928240741</v>
      </c>
      <c r="R131" s="197">
        <f t="shared" ref="R131:R194" si="15">IF(W131="APAC_1",P131,IF(W131="EMEA_1",Q131,O131))</f>
        <v>45632.36928240741</v>
      </c>
      <c r="S131" s="200">
        <f t="shared" ref="S131:S194" si="16">INT(R131)</f>
        <v>45632</v>
      </c>
      <c r="T131" s="201">
        <f t="shared" ref="T131:T194" si="17">MOD(R131,1)</f>
        <v>0.36928240740962792</v>
      </c>
      <c r="U131" s="202"/>
      <c r="V131" s="202"/>
      <c r="W131" s="202" t="str">
        <f>IFERROR(VLOOKUP(D131,Legend!$A$2:$C$61,3,FALSE),"")</f>
        <v>EMEA_1</v>
      </c>
      <c r="X131" s="19">
        <v>5</v>
      </c>
      <c r="Y131" s="19">
        <v>15</v>
      </c>
    </row>
    <row r="132" spans="1:25" x14ac:dyDescent="0.25">
      <c r="A132" s="19" t="s">
        <v>1284</v>
      </c>
      <c r="B132" s="62" t="s">
        <v>5315</v>
      </c>
      <c r="C132" s="19" t="s">
        <v>148</v>
      </c>
      <c r="D132" s="19" t="s">
        <v>223</v>
      </c>
      <c r="E132" s="19" t="s">
        <v>7602</v>
      </c>
      <c r="F132" s="19" t="s">
        <v>355</v>
      </c>
      <c r="G132" s="62" t="s">
        <v>350</v>
      </c>
      <c r="H132" s="62" t="s">
        <v>5316</v>
      </c>
      <c r="J132" s="36" t="s">
        <v>5325</v>
      </c>
      <c r="K132" s="19" t="s">
        <v>2274</v>
      </c>
      <c r="L132" s="19" t="s">
        <v>112</v>
      </c>
      <c r="M132" s="19" t="s">
        <v>351</v>
      </c>
      <c r="O132" s="197" t="str">
        <f t="shared" si="12"/>
        <v>12/6/2024 3:38:09 AM</v>
      </c>
      <c r="P132" s="197">
        <f t="shared" si="13"/>
        <v>45632.776493055557</v>
      </c>
      <c r="Q132" s="197">
        <f t="shared" si="14"/>
        <v>45632.359826388893</v>
      </c>
      <c r="R132" s="197">
        <f t="shared" si="15"/>
        <v>45632.359826388893</v>
      </c>
      <c r="S132" s="200">
        <f t="shared" si="16"/>
        <v>45632</v>
      </c>
      <c r="T132" s="201">
        <f t="shared" si="17"/>
        <v>0.35982638889254304</v>
      </c>
      <c r="U132" s="202"/>
      <c r="V132" s="202"/>
      <c r="W132" s="202" t="str">
        <f>IFERROR(VLOOKUP(D132,Legend!$A$2:$C$61,3,FALSE),"")</f>
        <v>EMEA_1</v>
      </c>
      <c r="X132" s="19">
        <v>5</v>
      </c>
      <c r="Y132" s="19">
        <v>15</v>
      </c>
    </row>
    <row r="133" spans="1:25" x14ac:dyDescent="0.25">
      <c r="A133" s="19" t="s">
        <v>1313</v>
      </c>
      <c r="B133" s="62" t="s">
        <v>5331</v>
      </c>
      <c r="C133" s="19" t="s">
        <v>341</v>
      </c>
      <c r="D133" s="19" t="s">
        <v>218</v>
      </c>
      <c r="E133" s="19" t="s">
        <v>7602</v>
      </c>
      <c r="F133" s="19" t="s">
        <v>355</v>
      </c>
      <c r="G133" s="62" t="s">
        <v>673</v>
      </c>
      <c r="H133" s="62" t="s">
        <v>5332</v>
      </c>
      <c r="I133" s="19" t="s">
        <v>342</v>
      </c>
      <c r="J133" s="36" t="s">
        <v>5334</v>
      </c>
      <c r="K133" s="19" t="s">
        <v>5335</v>
      </c>
      <c r="L133" s="19" t="s">
        <v>112</v>
      </c>
      <c r="M133" s="19" t="s">
        <v>351</v>
      </c>
      <c r="O133" s="197" t="str">
        <f t="shared" si="12"/>
        <v>12/6/2024 3:21:18 AM</v>
      </c>
      <c r="P133" s="197">
        <f t="shared" si="13"/>
        <v>45632.764791666668</v>
      </c>
      <c r="Q133" s="197">
        <f t="shared" si="14"/>
        <v>45632.348125000004</v>
      </c>
      <c r="R133" s="197">
        <f t="shared" si="15"/>
        <v>45632.348125000004</v>
      </c>
      <c r="S133" s="200">
        <f t="shared" si="16"/>
        <v>45632</v>
      </c>
      <c r="T133" s="201">
        <f t="shared" si="17"/>
        <v>0.34812500000407454</v>
      </c>
      <c r="U133" s="202"/>
      <c r="V133" s="202"/>
      <c r="W133" s="202" t="str">
        <f>IFERROR(VLOOKUP(D133,Legend!$A$2:$C$61,3,FALSE),"")</f>
        <v>EMEA_1</v>
      </c>
      <c r="X133" s="19">
        <v>5</v>
      </c>
      <c r="Y133" s="19">
        <v>15</v>
      </c>
    </row>
    <row r="134" spans="1:25" x14ac:dyDescent="0.25">
      <c r="A134" s="19" t="s">
        <v>1480</v>
      </c>
      <c r="B134" s="62" t="s">
        <v>5339</v>
      </c>
      <c r="C134" s="19" t="s">
        <v>341</v>
      </c>
      <c r="D134" s="19" t="s">
        <v>218</v>
      </c>
      <c r="E134" s="19" t="s">
        <v>7602</v>
      </c>
      <c r="F134" s="19" t="s">
        <v>355</v>
      </c>
      <c r="G134" s="62" t="s">
        <v>671</v>
      </c>
      <c r="H134" s="62" t="s">
        <v>5340</v>
      </c>
      <c r="I134" s="19" t="s">
        <v>342</v>
      </c>
      <c r="J134" s="36" t="s">
        <v>5342</v>
      </c>
      <c r="K134" s="19" t="s">
        <v>748</v>
      </c>
      <c r="L134" s="19" t="s">
        <v>112</v>
      </c>
      <c r="M134" s="19" t="s">
        <v>340</v>
      </c>
      <c r="O134" s="197" t="str">
        <f t="shared" si="12"/>
        <v>12/6/2024 2:53:37 AM</v>
      </c>
      <c r="P134" s="197">
        <f t="shared" si="13"/>
        <v>45632.745567129627</v>
      </c>
      <c r="Q134" s="197">
        <f t="shared" si="14"/>
        <v>45632.328900462962</v>
      </c>
      <c r="R134" s="197">
        <f t="shared" si="15"/>
        <v>45632.328900462962</v>
      </c>
      <c r="S134" s="200">
        <f t="shared" si="16"/>
        <v>45632</v>
      </c>
      <c r="T134" s="201">
        <f t="shared" si="17"/>
        <v>0.32890046296233777</v>
      </c>
      <c r="U134" s="202"/>
      <c r="V134" s="202"/>
      <c r="W134" s="202" t="str">
        <f>IFERROR(VLOOKUP(D134,Legend!$A$2:$C$61,3,FALSE),"")</f>
        <v>EMEA_1</v>
      </c>
      <c r="X134" s="19">
        <v>5</v>
      </c>
      <c r="Y134" s="19">
        <v>15</v>
      </c>
    </row>
    <row r="135" spans="1:25" x14ac:dyDescent="0.25">
      <c r="A135" s="19" t="s">
        <v>1219</v>
      </c>
      <c r="B135" s="62" t="s">
        <v>5832</v>
      </c>
      <c r="C135" s="19" t="s">
        <v>148</v>
      </c>
      <c r="D135" s="19" t="s">
        <v>223</v>
      </c>
      <c r="E135" s="19" t="s">
        <v>7602</v>
      </c>
      <c r="F135" s="19" t="s">
        <v>355</v>
      </c>
      <c r="G135" s="62" t="s">
        <v>350</v>
      </c>
      <c r="H135" s="62" t="s">
        <v>3367</v>
      </c>
      <c r="J135" s="36" t="s">
        <v>5833</v>
      </c>
      <c r="K135" s="19" t="s">
        <v>5834</v>
      </c>
      <c r="L135" s="19" t="s">
        <v>112</v>
      </c>
      <c r="M135" s="19" t="s">
        <v>340</v>
      </c>
      <c r="O135" s="197" t="str">
        <f t="shared" si="12"/>
        <v>12/5/2024 8:26:24 AM</v>
      </c>
      <c r="P135" s="197">
        <f t="shared" si="13"/>
        <v>45631.976666666669</v>
      </c>
      <c r="Q135" s="197">
        <f t="shared" si="14"/>
        <v>45631.560000000005</v>
      </c>
      <c r="R135" s="197">
        <f t="shared" si="15"/>
        <v>45631.560000000005</v>
      </c>
      <c r="S135" s="200">
        <f t="shared" si="16"/>
        <v>45631</v>
      </c>
      <c r="T135" s="201">
        <f t="shared" si="17"/>
        <v>0.56000000000494765</v>
      </c>
      <c r="U135" s="202"/>
      <c r="V135" s="202"/>
      <c r="W135" s="202" t="str">
        <f>IFERROR(VLOOKUP(D135,Legend!$A$2:$C$61,3,FALSE),"")</f>
        <v>EMEA_1</v>
      </c>
      <c r="X135" s="19">
        <v>5</v>
      </c>
      <c r="Y135" s="19">
        <v>15</v>
      </c>
    </row>
    <row r="136" spans="1:25" x14ac:dyDescent="0.25">
      <c r="A136" s="19" t="s">
        <v>1717</v>
      </c>
      <c r="B136" s="62" t="s">
        <v>5853</v>
      </c>
      <c r="C136" s="19" t="s">
        <v>341</v>
      </c>
      <c r="D136" s="19" t="s">
        <v>218</v>
      </c>
      <c r="E136" s="19" t="s">
        <v>7602</v>
      </c>
      <c r="F136" s="19" t="s">
        <v>355</v>
      </c>
      <c r="G136" s="62" t="s">
        <v>673</v>
      </c>
      <c r="H136" s="62" t="s">
        <v>5332</v>
      </c>
      <c r="I136" s="19" t="s">
        <v>342</v>
      </c>
      <c r="J136" s="36" t="s">
        <v>5854</v>
      </c>
      <c r="K136" s="19" t="s">
        <v>1148</v>
      </c>
      <c r="L136" s="19" t="s">
        <v>112</v>
      </c>
      <c r="M136" s="19" t="s">
        <v>340</v>
      </c>
      <c r="O136" s="197" t="str">
        <f t="shared" si="12"/>
        <v>12/5/2024 7:37:43 AM</v>
      </c>
      <c r="P136" s="197">
        <f t="shared" si="13"/>
        <v>45631.942858796298</v>
      </c>
      <c r="Q136" s="197">
        <f t="shared" si="14"/>
        <v>45631.526192129633</v>
      </c>
      <c r="R136" s="197">
        <f t="shared" si="15"/>
        <v>45631.526192129633</v>
      </c>
      <c r="S136" s="200">
        <f t="shared" si="16"/>
        <v>45631</v>
      </c>
      <c r="T136" s="201">
        <f t="shared" si="17"/>
        <v>0.526192129633273</v>
      </c>
      <c r="U136" s="202"/>
      <c r="V136" s="202"/>
      <c r="W136" s="202" t="str">
        <f>IFERROR(VLOOKUP(D136,Legend!$A$2:$C$61,3,FALSE),"")</f>
        <v>EMEA_1</v>
      </c>
      <c r="X136" s="19">
        <v>5</v>
      </c>
      <c r="Y136" s="19">
        <v>15</v>
      </c>
    </row>
    <row r="137" spans="1:25" x14ac:dyDescent="0.25">
      <c r="A137" s="19" t="s">
        <v>924</v>
      </c>
      <c r="B137" s="62" t="s">
        <v>5970</v>
      </c>
      <c r="C137" s="19" t="s">
        <v>341</v>
      </c>
      <c r="D137" s="19" t="s">
        <v>218</v>
      </c>
      <c r="E137" s="19" t="s">
        <v>7602</v>
      </c>
      <c r="F137" s="19" t="s">
        <v>355</v>
      </c>
      <c r="G137" s="62" t="s">
        <v>673</v>
      </c>
      <c r="H137" s="62" t="s">
        <v>5971</v>
      </c>
      <c r="I137" s="19" t="s">
        <v>342</v>
      </c>
      <c r="J137" s="36" t="s">
        <v>5972</v>
      </c>
      <c r="K137" s="19" t="s">
        <v>2333</v>
      </c>
      <c r="L137" s="19" t="s">
        <v>112</v>
      </c>
      <c r="M137" s="19" t="s">
        <v>340</v>
      </c>
      <c r="O137" s="197" t="str">
        <f t="shared" si="12"/>
        <v>12/5/2024 3:05:40 AM</v>
      </c>
      <c r="P137" s="197">
        <f t="shared" si="13"/>
        <v>45631.753935185188</v>
      </c>
      <c r="Q137" s="197">
        <f t="shared" si="14"/>
        <v>45631.337268518524</v>
      </c>
      <c r="R137" s="197">
        <f t="shared" si="15"/>
        <v>45631.337268518524</v>
      </c>
      <c r="S137" s="200">
        <f t="shared" si="16"/>
        <v>45631</v>
      </c>
      <c r="T137" s="201">
        <f t="shared" si="17"/>
        <v>0.3372685185240698</v>
      </c>
      <c r="U137" s="202"/>
      <c r="V137" s="202"/>
      <c r="W137" s="202" t="str">
        <f>IFERROR(VLOOKUP(D137,Legend!$A$2:$C$61,3,FALSE),"")</f>
        <v>EMEA_1</v>
      </c>
      <c r="X137" s="19">
        <v>5</v>
      </c>
      <c r="Y137" s="19">
        <v>15</v>
      </c>
    </row>
    <row r="138" spans="1:25" x14ac:dyDescent="0.25">
      <c r="A138" s="19" t="s">
        <v>1761</v>
      </c>
      <c r="B138" s="62" t="s">
        <v>5982</v>
      </c>
      <c r="C138" s="19" t="s">
        <v>341</v>
      </c>
      <c r="D138" s="19" t="s">
        <v>218</v>
      </c>
      <c r="E138" s="19" t="s">
        <v>7602</v>
      </c>
      <c r="F138" s="19" t="s">
        <v>355</v>
      </c>
      <c r="G138" s="62" t="s">
        <v>671</v>
      </c>
      <c r="H138" s="62" t="s">
        <v>5232</v>
      </c>
      <c r="I138" s="19" t="s">
        <v>342</v>
      </c>
      <c r="J138" s="36" t="s">
        <v>5983</v>
      </c>
      <c r="K138" s="19" t="s">
        <v>2414</v>
      </c>
      <c r="L138" s="19" t="s">
        <v>112</v>
      </c>
      <c r="M138" s="19" t="s">
        <v>340</v>
      </c>
      <c r="O138" s="197" t="str">
        <f t="shared" si="12"/>
        <v>12/5/2024 2:19:29 AM</v>
      </c>
      <c r="P138" s="197">
        <f t="shared" si="13"/>
        <v>45631.721863425926</v>
      </c>
      <c r="Q138" s="197">
        <f t="shared" si="14"/>
        <v>45631.305196759262</v>
      </c>
      <c r="R138" s="197">
        <f t="shared" si="15"/>
        <v>45631.305196759262</v>
      </c>
      <c r="S138" s="200">
        <f t="shared" si="16"/>
        <v>45631</v>
      </c>
      <c r="T138" s="201">
        <f t="shared" si="17"/>
        <v>0.30519675926188938</v>
      </c>
      <c r="U138" s="202"/>
      <c r="V138" s="202"/>
      <c r="W138" s="202" t="str">
        <f>IFERROR(VLOOKUP(D138,Legend!$A$2:$C$61,3,FALSE),"")</f>
        <v>EMEA_1</v>
      </c>
      <c r="X138" s="19">
        <v>5</v>
      </c>
      <c r="Y138" s="19">
        <v>15</v>
      </c>
    </row>
    <row r="139" spans="1:25" x14ac:dyDescent="0.25">
      <c r="A139" s="19" t="s">
        <v>1671</v>
      </c>
      <c r="B139" s="62" t="s">
        <v>6316</v>
      </c>
      <c r="C139" s="19" t="s">
        <v>341</v>
      </c>
      <c r="D139" s="19" t="s">
        <v>218</v>
      </c>
      <c r="E139" s="19" t="s">
        <v>7602</v>
      </c>
      <c r="F139" s="19" t="s">
        <v>355</v>
      </c>
      <c r="G139" s="62" t="s">
        <v>671</v>
      </c>
      <c r="H139" s="62" t="s">
        <v>2569</v>
      </c>
      <c r="I139" s="19" t="s">
        <v>342</v>
      </c>
      <c r="J139" s="36" t="s">
        <v>6317</v>
      </c>
      <c r="K139" s="19" t="s">
        <v>1026</v>
      </c>
      <c r="L139" s="19" t="s">
        <v>112</v>
      </c>
      <c r="M139" s="19" t="s">
        <v>340</v>
      </c>
      <c r="O139" s="197" t="str">
        <f t="shared" si="12"/>
        <v>12/4/2024 10:18:21 AM</v>
      </c>
      <c r="P139" s="197">
        <f t="shared" si="13"/>
        <v>45631.054409722223</v>
      </c>
      <c r="Q139" s="197">
        <f t="shared" si="14"/>
        <v>45630.637743055559</v>
      </c>
      <c r="R139" s="197">
        <f t="shared" si="15"/>
        <v>45630.637743055559</v>
      </c>
      <c r="S139" s="200">
        <f t="shared" si="16"/>
        <v>45630</v>
      </c>
      <c r="T139" s="201">
        <f t="shared" si="17"/>
        <v>0.63774305555853061</v>
      </c>
      <c r="U139" s="202"/>
      <c r="V139" s="202"/>
      <c r="W139" s="202" t="str">
        <f>IFERROR(VLOOKUP(D139,Legend!$A$2:$C$61,3,FALSE),"")</f>
        <v>EMEA_1</v>
      </c>
      <c r="X139" s="19">
        <v>5</v>
      </c>
      <c r="Y139" s="19">
        <v>15</v>
      </c>
    </row>
    <row r="140" spans="1:25" x14ac:dyDescent="0.25">
      <c r="A140" s="19" t="s">
        <v>1493</v>
      </c>
      <c r="B140" s="62" t="s">
        <v>6373</v>
      </c>
      <c r="C140" s="19" t="s">
        <v>148</v>
      </c>
      <c r="D140" s="19" t="s">
        <v>223</v>
      </c>
      <c r="E140" s="19" t="s">
        <v>7602</v>
      </c>
      <c r="F140" s="19" t="s">
        <v>355</v>
      </c>
      <c r="G140" s="62" t="s">
        <v>350</v>
      </c>
      <c r="H140" s="62" t="s">
        <v>6374</v>
      </c>
      <c r="J140" s="36" t="s">
        <v>6375</v>
      </c>
      <c r="K140" s="19" t="s">
        <v>6376</v>
      </c>
      <c r="L140" s="19" t="s">
        <v>112</v>
      </c>
      <c r="M140" s="19" t="s">
        <v>340</v>
      </c>
      <c r="O140" s="197" t="str">
        <f t="shared" si="12"/>
        <v>12/4/2024 9:20:05 AM</v>
      </c>
      <c r="P140" s="197">
        <f t="shared" si="13"/>
        <v>45631.01394675926</v>
      </c>
      <c r="Q140" s="197">
        <f t="shared" si="14"/>
        <v>45630.597280092596</v>
      </c>
      <c r="R140" s="197">
        <f t="shared" si="15"/>
        <v>45630.597280092596</v>
      </c>
      <c r="S140" s="200">
        <f t="shared" si="16"/>
        <v>45630</v>
      </c>
      <c r="T140" s="201">
        <f t="shared" si="17"/>
        <v>0.59728009259561077</v>
      </c>
      <c r="U140" s="202"/>
      <c r="V140" s="202"/>
      <c r="W140" s="202" t="str">
        <f>IFERROR(VLOOKUP(D140,Legend!$A$2:$C$61,3,FALSE),"")</f>
        <v>EMEA_1</v>
      </c>
      <c r="X140" s="19">
        <v>5</v>
      </c>
      <c r="Y140" s="19">
        <v>15</v>
      </c>
    </row>
    <row r="141" spans="1:25" x14ac:dyDescent="0.25">
      <c r="A141" s="19" t="s">
        <v>1933</v>
      </c>
      <c r="B141" s="62" t="s">
        <v>6399</v>
      </c>
      <c r="C141" s="19" t="s">
        <v>148</v>
      </c>
      <c r="D141" s="19" t="s">
        <v>223</v>
      </c>
      <c r="E141" s="19" t="s">
        <v>7602</v>
      </c>
      <c r="F141" s="19" t="s">
        <v>355</v>
      </c>
      <c r="G141" s="62" t="s">
        <v>350</v>
      </c>
      <c r="H141" s="62" t="s">
        <v>6400</v>
      </c>
      <c r="J141" s="36" t="s">
        <v>6401</v>
      </c>
      <c r="K141" s="19" t="s">
        <v>2383</v>
      </c>
      <c r="L141" s="19" t="s">
        <v>112</v>
      </c>
      <c r="M141" s="19" t="s">
        <v>340</v>
      </c>
      <c r="O141" s="197" t="str">
        <f t="shared" si="12"/>
        <v>12/4/2024 8:39:00 AM</v>
      </c>
      <c r="P141" s="197">
        <f t="shared" si="13"/>
        <v>45630.98541666667</v>
      </c>
      <c r="Q141" s="197">
        <f t="shared" si="14"/>
        <v>45630.568750000006</v>
      </c>
      <c r="R141" s="197">
        <f t="shared" si="15"/>
        <v>45630.568750000006</v>
      </c>
      <c r="S141" s="200">
        <f t="shared" si="16"/>
        <v>45630</v>
      </c>
      <c r="T141" s="201">
        <f t="shared" si="17"/>
        <v>0.56875000000582077</v>
      </c>
      <c r="U141" s="202"/>
      <c r="V141" s="202"/>
      <c r="W141" s="202" t="str">
        <f>IFERROR(VLOOKUP(D141,Legend!$A$2:$C$61,3,FALSE),"")</f>
        <v>EMEA_1</v>
      </c>
      <c r="X141" s="19">
        <v>5</v>
      </c>
      <c r="Y141" s="19">
        <v>15</v>
      </c>
    </row>
    <row r="142" spans="1:25" x14ac:dyDescent="0.25">
      <c r="A142" s="19" t="s">
        <v>1554</v>
      </c>
      <c r="B142" s="62" t="s">
        <v>6415</v>
      </c>
      <c r="C142" s="19" t="s">
        <v>341</v>
      </c>
      <c r="D142" s="19" t="s">
        <v>218</v>
      </c>
      <c r="E142" s="19" t="s">
        <v>7602</v>
      </c>
      <c r="F142" s="19" t="s">
        <v>355</v>
      </c>
      <c r="G142" s="62" t="s">
        <v>671</v>
      </c>
      <c r="H142" s="62" t="s">
        <v>6416</v>
      </c>
      <c r="I142" s="19" t="s">
        <v>342</v>
      </c>
      <c r="J142" s="36" t="s">
        <v>6417</v>
      </c>
      <c r="K142" s="19" t="s">
        <v>5106</v>
      </c>
      <c r="L142" s="19" t="s">
        <v>112</v>
      </c>
      <c r="M142" s="19" t="s">
        <v>340</v>
      </c>
      <c r="O142" s="197" t="str">
        <f t="shared" si="12"/>
        <v>12/4/2024 8:02:09 AM</v>
      </c>
      <c r="P142" s="197">
        <f t="shared" si="13"/>
        <v>45630.959826388891</v>
      </c>
      <c r="Q142" s="197">
        <f t="shared" si="14"/>
        <v>45630.543159722227</v>
      </c>
      <c r="R142" s="197">
        <f t="shared" si="15"/>
        <v>45630.543159722227</v>
      </c>
      <c r="S142" s="200">
        <f t="shared" si="16"/>
        <v>45630</v>
      </c>
      <c r="T142" s="201">
        <f t="shared" si="17"/>
        <v>0.5431597222268465</v>
      </c>
      <c r="U142" s="202"/>
      <c r="V142" s="202"/>
      <c r="W142" s="202" t="str">
        <f>IFERROR(VLOOKUP(D142,Legend!$A$2:$C$61,3,FALSE),"")</f>
        <v>EMEA_1</v>
      </c>
      <c r="X142" s="19">
        <v>5</v>
      </c>
      <c r="Y142" s="19">
        <v>15</v>
      </c>
    </row>
    <row r="143" spans="1:25" x14ac:dyDescent="0.25">
      <c r="A143" s="19" t="s">
        <v>1558</v>
      </c>
      <c r="B143" s="62" t="s">
        <v>6453</v>
      </c>
      <c r="C143" s="19" t="s">
        <v>341</v>
      </c>
      <c r="D143" s="19" t="s">
        <v>218</v>
      </c>
      <c r="E143" s="19" t="s">
        <v>7602</v>
      </c>
      <c r="F143" s="19" t="s">
        <v>355</v>
      </c>
      <c r="G143" s="62" t="s">
        <v>671</v>
      </c>
      <c r="H143" s="62" t="s">
        <v>6454</v>
      </c>
      <c r="I143" s="19" t="s">
        <v>342</v>
      </c>
      <c r="J143" s="36" t="s">
        <v>6456</v>
      </c>
      <c r="K143" s="19" t="s">
        <v>1074</v>
      </c>
      <c r="L143" s="19" t="s">
        <v>112</v>
      </c>
      <c r="M143" s="19" t="s">
        <v>351</v>
      </c>
      <c r="O143" s="197" t="str">
        <f t="shared" si="12"/>
        <v>12/4/2024 5:47:54 AM</v>
      </c>
      <c r="P143" s="197">
        <f t="shared" si="13"/>
        <v>45630.866597222222</v>
      </c>
      <c r="Q143" s="197">
        <f t="shared" si="14"/>
        <v>45630.449930555558</v>
      </c>
      <c r="R143" s="197">
        <f t="shared" si="15"/>
        <v>45630.449930555558</v>
      </c>
      <c r="S143" s="200">
        <f t="shared" si="16"/>
        <v>45630</v>
      </c>
      <c r="T143" s="201">
        <f t="shared" si="17"/>
        <v>0.44993055555823958</v>
      </c>
      <c r="U143" s="202"/>
      <c r="V143" s="202"/>
      <c r="W143" s="202" t="str">
        <f>IFERROR(VLOOKUP(D143,Legend!$A$2:$C$61,3,FALSE),"")</f>
        <v>EMEA_1</v>
      </c>
      <c r="X143" s="19">
        <v>5</v>
      </c>
      <c r="Y143" s="19">
        <v>15</v>
      </c>
    </row>
    <row r="144" spans="1:25" x14ac:dyDescent="0.25">
      <c r="A144" s="19" t="s">
        <v>858</v>
      </c>
      <c r="B144" s="62" t="s">
        <v>6464</v>
      </c>
      <c r="C144" s="19" t="s">
        <v>341</v>
      </c>
      <c r="D144" s="19" t="s">
        <v>218</v>
      </c>
      <c r="E144" s="19" t="s">
        <v>7602</v>
      </c>
      <c r="F144" s="19" t="s">
        <v>355</v>
      </c>
      <c r="G144" s="62" t="s">
        <v>673</v>
      </c>
      <c r="H144" s="62" t="s">
        <v>6465</v>
      </c>
      <c r="I144" s="19" t="s">
        <v>342</v>
      </c>
      <c r="J144" s="36" t="s">
        <v>6466</v>
      </c>
      <c r="K144" s="19" t="s">
        <v>2304</v>
      </c>
      <c r="L144" s="19" t="s">
        <v>112</v>
      </c>
      <c r="M144" s="19" t="s">
        <v>340</v>
      </c>
      <c r="O144" s="197" t="str">
        <f t="shared" si="12"/>
        <v>12/4/2024 5:33:37 AM</v>
      </c>
      <c r="P144" s="197">
        <f t="shared" si="13"/>
        <v>45630.856678240743</v>
      </c>
      <c r="Q144" s="197">
        <f t="shared" si="14"/>
        <v>45630.440011574079</v>
      </c>
      <c r="R144" s="197">
        <f t="shared" si="15"/>
        <v>45630.440011574079</v>
      </c>
      <c r="S144" s="200">
        <f t="shared" si="16"/>
        <v>45630</v>
      </c>
      <c r="T144" s="201">
        <f t="shared" si="17"/>
        <v>0.44001157407910796</v>
      </c>
      <c r="U144" s="202"/>
      <c r="V144" s="202"/>
      <c r="W144" s="202" t="str">
        <f>IFERROR(VLOOKUP(D144,Legend!$A$2:$C$61,3,FALSE),"")</f>
        <v>EMEA_1</v>
      </c>
      <c r="X144" s="19">
        <v>5</v>
      </c>
      <c r="Y144" s="19">
        <v>15</v>
      </c>
    </row>
    <row r="145" spans="1:25" x14ac:dyDescent="0.25">
      <c r="A145" s="19" t="s">
        <v>1939</v>
      </c>
      <c r="B145" s="62" t="s">
        <v>6473</v>
      </c>
      <c r="C145" s="19" t="s">
        <v>148</v>
      </c>
      <c r="D145" s="19" t="s">
        <v>223</v>
      </c>
      <c r="E145" s="19" t="s">
        <v>7602</v>
      </c>
      <c r="F145" s="19" t="s">
        <v>355</v>
      </c>
      <c r="G145" s="62" t="s">
        <v>350</v>
      </c>
      <c r="H145" s="62" t="s">
        <v>6474</v>
      </c>
      <c r="J145" s="36" t="s">
        <v>6475</v>
      </c>
      <c r="K145" s="19" t="s">
        <v>1216</v>
      </c>
      <c r="L145" s="19" t="s">
        <v>112</v>
      </c>
      <c r="M145" s="19" t="s">
        <v>340</v>
      </c>
      <c r="O145" s="197" t="str">
        <f t="shared" si="12"/>
        <v>12/4/2024 5:01:04 AM</v>
      </c>
      <c r="P145" s="197">
        <f t="shared" si="13"/>
        <v>45630.834074074075</v>
      </c>
      <c r="Q145" s="197">
        <f t="shared" si="14"/>
        <v>45630.417407407411</v>
      </c>
      <c r="R145" s="197">
        <f t="shared" si="15"/>
        <v>45630.417407407411</v>
      </c>
      <c r="S145" s="200">
        <f t="shared" si="16"/>
        <v>45630</v>
      </c>
      <c r="T145" s="201">
        <f t="shared" si="17"/>
        <v>0.41740740741079208</v>
      </c>
      <c r="U145" s="202"/>
      <c r="V145" s="202"/>
      <c r="W145" s="202" t="str">
        <f>IFERROR(VLOOKUP(D145,Legend!$A$2:$C$61,3,FALSE),"")</f>
        <v>EMEA_1</v>
      </c>
      <c r="X145" s="19">
        <v>5</v>
      </c>
      <c r="Y145" s="19">
        <v>15</v>
      </c>
    </row>
    <row r="146" spans="1:25" x14ac:dyDescent="0.25">
      <c r="A146" s="19" t="s">
        <v>1496</v>
      </c>
      <c r="B146" s="62" t="s">
        <v>6485</v>
      </c>
      <c r="C146" s="19" t="s">
        <v>148</v>
      </c>
      <c r="D146" s="19" t="s">
        <v>223</v>
      </c>
      <c r="E146" s="19" t="s">
        <v>7602</v>
      </c>
      <c r="F146" s="19" t="s">
        <v>355</v>
      </c>
      <c r="G146" s="62" t="s">
        <v>350</v>
      </c>
      <c r="H146" s="62" t="s">
        <v>6486</v>
      </c>
      <c r="J146" s="36" t="s">
        <v>6487</v>
      </c>
      <c r="K146" s="19" t="s">
        <v>2421</v>
      </c>
      <c r="L146" s="19" t="s">
        <v>112</v>
      </c>
      <c r="M146" s="19" t="s">
        <v>340</v>
      </c>
      <c r="O146" s="197" t="str">
        <f t="shared" si="12"/>
        <v>12/4/2024 4:40:39 AM</v>
      </c>
      <c r="P146" s="197">
        <f t="shared" si="13"/>
        <v>45630.819895833331</v>
      </c>
      <c r="Q146" s="197">
        <f t="shared" si="14"/>
        <v>45630.403229166666</v>
      </c>
      <c r="R146" s="197">
        <f t="shared" si="15"/>
        <v>45630.403229166666</v>
      </c>
      <c r="S146" s="200">
        <f t="shared" si="16"/>
        <v>45630</v>
      </c>
      <c r="T146" s="201">
        <f t="shared" si="17"/>
        <v>0.40322916666627862</v>
      </c>
      <c r="U146" s="202"/>
      <c r="V146" s="202"/>
      <c r="W146" s="202" t="str">
        <f>IFERROR(VLOOKUP(D146,Legend!$A$2:$C$61,3,FALSE),"")</f>
        <v>EMEA_1</v>
      </c>
      <c r="X146" s="19">
        <v>5</v>
      </c>
      <c r="Y146" s="19">
        <v>15</v>
      </c>
    </row>
    <row r="147" spans="1:25" x14ac:dyDescent="0.25">
      <c r="A147" s="19" t="s">
        <v>1043</v>
      </c>
      <c r="B147" s="62" t="s">
        <v>6502</v>
      </c>
      <c r="C147" s="19" t="s">
        <v>148</v>
      </c>
      <c r="D147" s="19" t="s">
        <v>223</v>
      </c>
      <c r="E147" s="19" t="s">
        <v>7602</v>
      </c>
      <c r="F147" s="19" t="s">
        <v>355</v>
      </c>
      <c r="G147" s="62" t="s">
        <v>350</v>
      </c>
      <c r="H147" s="62" t="s">
        <v>6503</v>
      </c>
      <c r="J147" s="36" t="s">
        <v>6504</v>
      </c>
      <c r="K147" s="19" t="s">
        <v>6505</v>
      </c>
      <c r="L147" s="19" t="s">
        <v>112</v>
      </c>
      <c r="M147" s="19" t="s">
        <v>340</v>
      </c>
      <c r="O147" s="197" t="str">
        <f t="shared" si="12"/>
        <v>12/4/2024 4:06:36 AM</v>
      </c>
      <c r="P147" s="197">
        <f t="shared" si="13"/>
        <v>45630.796249999999</v>
      </c>
      <c r="Q147" s="197">
        <f t="shared" si="14"/>
        <v>45630.379583333335</v>
      </c>
      <c r="R147" s="197">
        <f t="shared" si="15"/>
        <v>45630.379583333335</v>
      </c>
      <c r="S147" s="200">
        <f t="shared" si="16"/>
        <v>45630</v>
      </c>
      <c r="T147" s="201">
        <f t="shared" si="17"/>
        <v>0.37958333333517658</v>
      </c>
      <c r="U147" s="202"/>
      <c r="V147" s="202"/>
      <c r="W147" s="202" t="str">
        <f>IFERROR(VLOOKUP(D147,Legend!$A$2:$C$61,3,FALSE),"")</f>
        <v>EMEA_1</v>
      </c>
      <c r="X147" s="19">
        <v>5</v>
      </c>
      <c r="Y147" s="19">
        <v>15</v>
      </c>
    </row>
    <row r="148" spans="1:25" x14ac:dyDescent="0.25">
      <c r="A148" s="19" t="s">
        <v>1445</v>
      </c>
      <c r="B148" s="62" t="s">
        <v>6509</v>
      </c>
      <c r="C148" s="19" t="s">
        <v>341</v>
      </c>
      <c r="D148" s="19" t="s">
        <v>218</v>
      </c>
      <c r="E148" s="19" t="s">
        <v>7602</v>
      </c>
      <c r="F148" s="19" t="s">
        <v>355</v>
      </c>
      <c r="G148" s="62" t="s">
        <v>676</v>
      </c>
      <c r="H148" s="62" t="s">
        <v>6510</v>
      </c>
      <c r="I148" s="19" t="s">
        <v>342</v>
      </c>
      <c r="J148" s="36" t="s">
        <v>6513</v>
      </c>
      <c r="K148" s="19" t="s">
        <v>2495</v>
      </c>
      <c r="L148" s="19" t="s">
        <v>112</v>
      </c>
      <c r="M148" s="19" t="s">
        <v>351</v>
      </c>
      <c r="O148" s="197" t="str">
        <f t="shared" si="12"/>
        <v>12/4/2024 3:14:21 AM</v>
      </c>
      <c r="P148" s="197">
        <f t="shared" si="13"/>
        <v>45630.759965277779</v>
      </c>
      <c r="Q148" s="197">
        <f t="shared" si="14"/>
        <v>45630.343298611115</v>
      </c>
      <c r="R148" s="197">
        <f t="shared" si="15"/>
        <v>45630.343298611115</v>
      </c>
      <c r="S148" s="200">
        <f t="shared" si="16"/>
        <v>45630</v>
      </c>
      <c r="T148" s="201">
        <f t="shared" si="17"/>
        <v>0.34329861111473292</v>
      </c>
      <c r="U148" s="202"/>
      <c r="V148" s="202"/>
      <c r="W148" s="202" t="str">
        <f>IFERROR(VLOOKUP(D148,Legend!$A$2:$C$61,3,FALSE),"")</f>
        <v>EMEA_1</v>
      </c>
      <c r="X148" s="19">
        <v>5</v>
      </c>
      <c r="Y148" s="19">
        <v>15</v>
      </c>
    </row>
    <row r="149" spans="1:25" x14ac:dyDescent="0.25">
      <c r="A149" s="19" t="s">
        <v>769</v>
      </c>
      <c r="B149" s="62" t="s">
        <v>5965</v>
      </c>
      <c r="C149" s="19" t="s">
        <v>341</v>
      </c>
      <c r="D149" s="19" t="s">
        <v>220</v>
      </c>
      <c r="E149" s="19" t="s">
        <v>123</v>
      </c>
      <c r="F149" s="19" t="s">
        <v>356</v>
      </c>
      <c r="G149" s="62" t="s">
        <v>676</v>
      </c>
      <c r="H149" s="62" t="s">
        <v>5966</v>
      </c>
      <c r="I149" s="19" t="s">
        <v>342</v>
      </c>
      <c r="J149" s="36" t="s">
        <v>5967</v>
      </c>
      <c r="K149" s="19" t="s">
        <v>5968</v>
      </c>
      <c r="L149" s="19" t="s">
        <v>112</v>
      </c>
      <c r="M149" s="19" t="s">
        <v>348</v>
      </c>
      <c r="O149" s="197" t="str">
        <f t="shared" si="12"/>
        <v>12/5/2024 3:15:38 AM</v>
      </c>
      <c r="P149" s="197">
        <f t="shared" si="13"/>
        <v>45631.76085648148</v>
      </c>
      <c r="Q149" s="197">
        <f t="shared" si="14"/>
        <v>45631.344189814816</v>
      </c>
      <c r="R149" s="197">
        <f t="shared" si="15"/>
        <v>45631.344189814816</v>
      </c>
      <c r="S149" s="200">
        <f t="shared" si="16"/>
        <v>45631</v>
      </c>
      <c r="T149" s="201">
        <f t="shared" si="17"/>
        <v>0.34418981481576338</v>
      </c>
      <c r="U149" s="202"/>
      <c r="V149" s="202"/>
      <c r="W149" s="202" t="str">
        <f>IFERROR(VLOOKUP(D149,Legend!$A$2:$C$61,3,FALSE),"")</f>
        <v>EMEA_1</v>
      </c>
      <c r="X149" s="19">
        <v>5</v>
      </c>
      <c r="Y149" s="19">
        <v>15</v>
      </c>
    </row>
    <row r="150" spans="1:25" x14ac:dyDescent="0.25">
      <c r="A150" s="19" t="s">
        <v>1294</v>
      </c>
      <c r="B150" s="62" t="s">
        <v>3073</v>
      </c>
      <c r="C150" s="19" t="s">
        <v>341</v>
      </c>
      <c r="D150" s="19" t="s">
        <v>211</v>
      </c>
      <c r="E150" s="19" t="s">
        <v>7567</v>
      </c>
      <c r="F150" s="19" t="s">
        <v>359</v>
      </c>
      <c r="G150" s="62" t="s">
        <v>1575</v>
      </c>
      <c r="H150" s="62" t="s">
        <v>3074</v>
      </c>
      <c r="I150" s="19" t="s">
        <v>342</v>
      </c>
      <c r="J150" s="36" t="s">
        <v>3075</v>
      </c>
      <c r="K150" s="19" t="s">
        <v>2301</v>
      </c>
      <c r="L150" s="19" t="s">
        <v>112</v>
      </c>
      <c r="M150" s="19" t="s">
        <v>340</v>
      </c>
      <c r="O150" s="197" t="str">
        <f t="shared" si="12"/>
        <v>12/3/2024 9:41:06 PM</v>
      </c>
      <c r="P150" s="197">
        <f t="shared" si="13"/>
        <v>45630.528541666667</v>
      </c>
      <c r="Q150" s="197">
        <f t="shared" si="14"/>
        <v>45630.111875000002</v>
      </c>
      <c r="R150" s="197">
        <f t="shared" si="15"/>
        <v>45630.528541666667</v>
      </c>
      <c r="S150" s="200">
        <f t="shared" si="16"/>
        <v>45630</v>
      </c>
      <c r="T150" s="201">
        <f t="shared" si="17"/>
        <v>0.52854166666656965</v>
      </c>
      <c r="U150" s="202"/>
      <c r="V150" s="202"/>
      <c r="W150" s="202" t="str">
        <f>IFERROR(VLOOKUP(D150,Legend!$A$2:$C$61,3,FALSE),"")</f>
        <v>APAC_1</v>
      </c>
      <c r="X150" s="19">
        <v>5</v>
      </c>
      <c r="Y150" s="19">
        <v>15</v>
      </c>
    </row>
    <row r="151" spans="1:25" x14ac:dyDescent="0.25">
      <c r="A151" s="19" t="s">
        <v>1147</v>
      </c>
      <c r="B151" s="62" t="s">
        <v>3775</v>
      </c>
      <c r="C151" s="19" t="s">
        <v>341</v>
      </c>
      <c r="D151" s="19" t="s">
        <v>211</v>
      </c>
      <c r="E151" s="19" t="s">
        <v>7567</v>
      </c>
      <c r="F151" s="19" t="s">
        <v>359</v>
      </c>
      <c r="G151" s="62" t="s">
        <v>1575</v>
      </c>
      <c r="H151" s="62" t="s">
        <v>3776</v>
      </c>
      <c r="I151" s="19" t="s">
        <v>342</v>
      </c>
      <c r="J151" s="36" t="s">
        <v>3777</v>
      </c>
      <c r="K151" s="19" t="s">
        <v>942</v>
      </c>
      <c r="L151" s="19" t="s">
        <v>112</v>
      </c>
      <c r="M151" s="19" t="s">
        <v>340</v>
      </c>
      <c r="O151" s="197" t="str">
        <f t="shared" si="12"/>
        <v>12/2/2024 9:01:48 PM</v>
      </c>
      <c r="P151" s="197">
        <f t="shared" si="13"/>
        <v>45629.501250000001</v>
      </c>
      <c r="Q151" s="197">
        <f t="shared" si="14"/>
        <v>45629.084583333337</v>
      </c>
      <c r="R151" s="197">
        <f t="shared" si="15"/>
        <v>45629.501250000001</v>
      </c>
      <c r="S151" s="200">
        <f t="shared" si="16"/>
        <v>45629</v>
      </c>
      <c r="T151" s="201">
        <f t="shared" si="17"/>
        <v>0.50125000000116415</v>
      </c>
      <c r="U151" s="202"/>
      <c r="V151" s="202"/>
      <c r="W151" s="202" t="str">
        <f>IFERROR(VLOOKUP(D151,Legend!$A$2:$C$61,3,FALSE),"")</f>
        <v>APAC_1</v>
      </c>
      <c r="X151" s="19">
        <v>5</v>
      </c>
      <c r="Y151" s="19">
        <v>15</v>
      </c>
    </row>
    <row r="152" spans="1:25" x14ac:dyDescent="0.25">
      <c r="A152" s="19" t="s">
        <v>739</v>
      </c>
      <c r="B152" s="62" t="s">
        <v>4555</v>
      </c>
      <c r="C152" s="19" t="s">
        <v>341</v>
      </c>
      <c r="D152" s="19" t="s">
        <v>211</v>
      </c>
      <c r="E152" s="19" t="s">
        <v>7567</v>
      </c>
      <c r="F152" s="19" t="s">
        <v>359</v>
      </c>
      <c r="G152" s="62" t="s">
        <v>1575</v>
      </c>
      <c r="H152" s="62" t="s">
        <v>4556</v>
      </c>
      <c r="I152" s="19" t="s">
        <v>342</v>
      </c>
      <c r="J152" s="36" t="s">
        <v>4557</v>
      </c>
      <c r="K152" s="19" t="s">
        <v>3958</v>
      </c>
      <c r="L152" s="19" t="s">
        <v>112</v>
      </c>
      <c r="M152" s="19" t="s">
        <v>340</v>
      </c>
      <c r="O152" s="197" t="str">
        <f t="shared" si="12"/>
        <v>12/2/2024 2:00:44 AM</v>
      </c>
      <c r="P152" s="197">
        <f t="shared" si="13"/>
        <v>45628.70884259259</v>
      </c>
      <c r="Q152" s="197">
        <f t="shared" si="14"/>
        <v>45628.292175925926</v>
      </c>
      <c r="R152" s="197">
        <f t="shared" si="15"/>
        <v>45628.70884259259</v>
      </c>
      <c r="S152" s="200">
        <f t="shared" si="16"/>
        <v>45628</v>
      </c>
      <c r="T152" s="201">
        <f t="shared" si="17"/>
        <v>0.70884259259037208</v>
      </c>
      <c r="U152" s="202"/>
      <c r="V152" s="202"/>
      <c r="W152" s="202" t="str">
        <f>IFERROR(VLOOKUP(D152,Legend!$A$2:$C$61,3,FALSE),"")</f>
        <v>APAC_1</v>
      </c>
      <c r="X152" s="19">
        <v>5</v>
      </c>
      <c r="Y152" s="19">
        <v>15</v>
      </c>
    </row>
    <row r="153" spans="1:25" x14ac:dyDescent="0.25">
      <c r="A153" s="19" t="s">
        <v>2065</v>
      </c>
      <c r="B153" s="62" t="s">
        <v>4555</v>
      </c>
      <c r="C153" s="19" t="s">
        <v>341</v>
      </c>
      <c r="D153" s="19" t="s">
        <v>211</v>
      </c>
      <c r="E153" s="19" t="s">
        <v>7567</v>
      </c>
      <c r="F153" s="19" t="s">
        <v>359</v>
      </c>
      <c r="G153" s="62" t="s">
        <v>1575</v>
      </c>
      <c r="H153" s="62" t="s">
        <v>4556</v>
      </c>
      <c r="I153" s="19" t="s">
        <v>342</v>
      </c>
      <c r="J153" s="36" t="s">
        <v>4557</v>
      </c>
      <c r="K153" s="19" t="s">
        <v>2414</v>
      </c>
      <c r="L153" s="19" t="s">
        <v>112</v>
      </c>
      <c r="M153" s="19" t="s">
        <v>340</v>
      </c>
      <c r="O153" s="197" t="str">
        <f t="shared" si="12"/>
        <v>12/2/2024 2:00:44 AM</v>
      </c>
      <c r="P153" s="197">
        <f t="shared" si="13"/>
        <v>45628.70884259259</v>
      </c>
      <c r="Q153" s="197">
        <f t="shared" si="14"/>
        <v>45628.292175925926</v>
      </c>
      <c r="R153" s="197">
        <f t="shared" si="15"/>
        <v>45628.70884259259</v>
      </c>
      <c r="S153" s="200">
        <f t="shared" si="16"/>
        <v>45628</v>
      </c>
      <c r="T153" s="201">
        <f t="shared" si="17"/>
        <v>0.70884259259037208</v>
      </c>
      <c r="U153" s="202"/>
      <c r="V153" s="202"/>
      <c r="W153" s="202" t="str">
        <f>IFERROR(VLOOKUP(D153,Legend!$A$2:$C$61,3,FALSE),"")</f>
        <v>APAC_1</v>
      </c>
      <c r="X153" s="19">
        <v>5</v>
      </c>
      <c r="Y153" s="19">
        <v>15</v>
      </c>
    </row>
    <row r="154" spans="1:25" x14ac:dyDescent="0.25">
      <c r="A154" s="19" t="s">
        <v>1272</v>
      </c>
      <c r="B154" s="62" t="s">
        <v>4614</v>
      </c>
      <c r="C154" s="19" t="s">
        <v>341</v>
      </c>
      <c r="D154" s="19" t="s">
        <v>211</v>
      </c>
      <c r="E154" s="19" t="s">
        <v>7567</v>
      </c>
      <c r="F154" s="19" t="s">
        <v>359</v>
      </c>
      <c r="G154" s="62" t="s">
        <v>1575</v>
      </c>
      <c r="H154" s="62" t="s">
        <v>4615</v>
      </c>
      <c r="I154" s="19" t="s">
        <v>342</v>
      </c>
      <c r="J154" s="36" t="s">
        <v>4616</v>
      </c>
      <c r="K154" s="19" t="s">
        <v>2483</v>
      </c>
      <c r="L154" s="19" t="s">
        <v>112</v>
      </c>
      <c r="M154" s="19" t="s">
        <v>340</v>
      </c>
      <c r="O154" s="197" t="str">
        <f t="shared" si="12"/>
        <v>12/1/2024 8:17:51 PM</v>
      </c>
      <c r="P154" s="197">
        <f t="shared" si="13"/>
        <v>45628.470729166664</v>
      </c>
      <c r="Q154" s="197">
        <f t="shared" si="14"/>
        <v>45628.054062499999</v>
      </c>
      <c r="R154" s="197">
        <f t="shared" si="15"/>
        <v>45628.470729166664</v>
      </c>
      <c r="S154" s="200">
        <f t="shared" si="16"/>
        <v>45628</v>
      </c>
      <c r="T154" s="201">
        <f t="shared" si="17"/>
        <v>0.47072916666365927</v>
      </c>
      <c r="U154" s="202"/>
      <c r="V154" s="202"/>
      <c r="W154" s="202" t="str">
        <f>IFERROR(VLOOKUP(D154,Legend!$A$2:$C$61,3,FALSE),"")</f>
        <v>APAC_1</v>
      </c>
      <c r="X154" s="19">
        <v>5</v>
      </c>
      <c r="Y154" s="19">
        <v>15</v>
      </c>
    </row>
    <row r="155" spans="1:25" x14ac:dyDescent="0.25">
      <c r="A155" s="19" t="s">
        <v>694</v>
      </c>
      <c r="B155" s="62" t="s">
        <v>3817</v>
      </c>
      <c r="C155" s="19" t="s">
        <v>148</v>
      </c>
      <c r="D155" s="19" t="s">
        <v>214</v>
      </c>
      <c r="E155" s="19" t="s">
        <v>7542</v>
      </c>
      <c r="F155" s="19" t="s">
        <v>347</v>
      </c>
      <c r="G155" s="62" t="s">
        <v>345</v>
      </c>
      <c r="H155" s="62" t="s">
        <v>3211</v>
      </c>
      <c r="J155" s="36" t="s">
        <v>3818</v>
      </c>
      <c r="K155" s="19" t="s">
        <v>3819</v>
      </c>
      <c r="L155" s="19" t="s">
        <v>112</v>
      </c>
      <c r="M155" s="19" t="s">
        <v>340</v>
      </c>
      <c r="O155" s="197" t="str">
        <f t="shared" si="12"/>
        <v>12/2/2024 5:14:25 PM</v>
      </c>
      <c r="P155" s="197">
        <f t="shared" si="13"/>
        <v>45629.343344907407</v>
      </c>
      <c r="Q155" s="197">
        <f t="shared" si="14"/>
        <v>45628.926678240743</v>
      </c>
      <c r="R155" s="197" t="str">
        <f t="shared" si="15"/>
        <v>12/2/2024 5:14:25 PM</v>
      </c>
      <c r="S155" s="200">
        <f t="shared" si="16"/>
        <v>45628</v>
      </c>
      <c r="T155" s="201">
        <f t="shared" si="17"/>
        <v>0.71834490740729962</v>
      </c>
      <c r="U155" s="202"/>
      <c r="V155" s="202"/>
      <c r="W155" s="202" t="str">
        <f>IFERROR(VLOOKUP(D155,Legend!$A$2:$C$61,3,FALSE),"")</f>
        <v>AMER_1</v>
      </c>
      <c r="X155" s="19">
        <v>5</v>
      </c>
      <c r="Y155" s="19">
        <v>15</v>
      </c>
    </row>
    <row r="156" spans="1:25" x14ac:dyDescent="0.25">
      <c r="A156" s="19" t="s">
        <v>657</v>
      </c>
      <c r="B156" s="62" t="s">
        <v>4035</v>
      </c>
      <c r="C156" s="19" t="s">
        <v>148</v>
      </c>
      <c r="D156" s="19" t="s">
        <v>214</v>
      </c>
      <c r="E156" s="19" t="s">
        <v>7542</v>
      </c>
      <c r="F156" s="19" t="s">
        <v>347</v>
      </c>
      <c r="G156" s="62" t="s">
        <v>345</v>
      </c>
      <c r="H156" s="62" t="s">
        <v>4036</v>
      </c>
      <c r="J156" s="36" t="s">
        <v>4037</v>
      </c>
      <c r="K156" s="19" t="s">
        <v>2274</v>
      </c>
      <c r="L156" s="19" t="s">
        <v>112</v>
      </c>
      <c r="M156" s="19" t="s">
        <v>340</v>
      </c>
      <c r="O156" s="197" t="str">
        <f t="shared" si="12"/>
        <v>12/2/2024 1:48:39 PM</v>
      </c>
      <c r="P156" s="197">
        <f t="shared" si="13"/>
        <v>45629.20045138889</v>
      </c>
      <c r="Q156" s="197">
        <f t="shared" si="14"/>
        <v>45628.783784722225</v>
      </c>
      <c r="R156" s="197" t="str">
        <f t="shared" si="15"/>
        <v>12/2/2024 1:48:39 PM</v>
      </c>
      <c r="S156" s="200">
        <f t="shared" si="16"/>
        <v>45628</v>
      </c>
      <c r="T156" s="201">
        <f t="shared" si="17"/>
        <v>0.57545138888963265</v>
      </c>
      <c r="U156" s="202"/>
      <c r="V156" s="202"/>
      <c r="W156" s="202" t="str">
        <f>IFERROR(VLOOKUP(D156,Legend!$A$2:$C$61,3,FALSE),"")</f>
        <v>AMER_1</v>
      </c>
      <c r="X156" s="19">
        <v>5</v>
      </c>
      <c r="Y156" s="19">
        <v>15</v>
      </c>
    </row>
    <row r="157" spans="1:25" x14ac:dyDescent="0.25">
      <c r="A157" s="19" t="s">
        <v>2030</v>
      </c>
      <c r="B157" s="62" t="s">
        <v>4054</v>
      </c>
      <c r="C157" s="19" t="s">
        <v>148</v>
      </c>
      <c r="D157" s="19" t="s">
        <v>214</v>
      </c>
      <c r="E157" s="19" t="s">
        <v>7542</v>
      </c>
      <c r="F157" s="19" t="s">
        <v>347</v>
      </c>
      <c r="G157" s="62" t="s">
        <v>345</v>
      </c>
      <c r="H157" s="62" t="s">
        <v>4055</v>
      </c>
      <c r="J157" s="36" t="s">
        <v>4056</v>
      </c>
      <c r="K157" s="19" t="s">
        <v>2290</v>
      </c>
      <c r="L157" s="19" t="s">
        <v>112</v>
      </c>
      <c r="M157" s="19" t="s">
        <v>340</v>
      </c>
      <c r="O157" s="197" t="str">
        <f t="shared" si="12"/>
        <v>12/2/2024 1:32:15 PM</v>
      </c>
      <c r="P157" s="197">
        <f t="shared" si="13"/>
        <v>45629.189062500001</v>
      </c>
      <c r="Q157" s="197">
        <f t="shared" si="14"/>
        <v>45628.772395833337</v>
      </c>
      <c r="R157" s="197" t="str">
        <f t="shared" si="15"/>
        <v>12/2/2024 1:32:15 PM</v>
      </c>
      <c r="S157" s="200">
        <f t="shared" si="16"/>
        <v>45628</v>
      </c>
      <c r="T157" s="201">
        <f t="shared" si="17"/>
        <v>0.56406250000145519</v>
      </c>
      <c r="U157" s="202"/>
      <c r="V157" s="202"/>
      <c r="W157" s="202" t="str">
        <f>IFERROR(VLOOKUP(D157,Legend!$A$2:$C$61,3,FALSE),"")</f>
        <v>AMER_1</v>
      </c>
      <c r="X157" s="19">
        <v>5</v>
      </c>
      <c r="Y157" s="19">
        <v>15</v>
      </c>
    </row>
    <row r="158" spans="1:25" x14ac:dyDescent="0.25">
      <c r="A158" s="19" t="s">
        <v>1780</v>
      </c>
      <c r="B158" s="62" t="s">
        <v>4094</v>
      </c>
      <c r="C158" s="19" t="s">
        <v>341</v>
      </c>
      <c r="D158" s="19" t="s">
        <v>215</v>
      </c>
      <c r="E158" s="19" t="s">
        <v>7542</v>
      </c>
      <c r="F158" s="19" t="s">
        <v>347</v>
      </c>
      <c r="G158" s="62" t="s">
        <v>593</v>
      </c>
      <c r="H158" s="62" t="s">
        <v>3159</v>
      </c>
      <c r="I158" s="19" t="s">
        <v>344</v>
      </c>
      <c r="J158" s="36" t="s">
        <v>4095</v>
      </c>
      <c r="K158" s="19" t="s">
        <v>2533</v>
      </c>
      <c r="L158" s="19" t="s">
        <v>112</v>
      </c>
      <c r="M158" s="19" t="s">
        <v>348</v>
      </c>
      <c r="O158" s="197" t="str">
        <f t="shared" si="12"/>
        <v>12/2/2024 12:56:34 PM</v>
      </c>
      <c r="P158" s="197">
        <f t="shared" si="13"/>
        <v>45629.164282407408</v>
      </c>
      <c r="Q158" s="197">
        <f t="shared" si="14"/>
        <v>45628.747615740744</v>
      </c>
      <c r="R158" s="197" t="str">
        <f t="shared" si="15"/>
        <v>12/2/2024 12:56:34 PM</v>
      </c>
      <c r="S158" s="200">
        <f t="shared" si="16"/>
        <v>45628</v>
      </c>
      <c r="T158" s="201">
        <f t="shared" si="17"/>
        <v>0.53928240740788169</v>
      </c>
      <c r="U158" s="202"/>
      <c r="V158" s="202"/>
      <c r="W158" s="202" t="str">
        <f>IFERROR(VLOOKUP(D158,Legend!$A$2:$C$61,3,FALSE),"")</f>
        <v>AMER_1</v>
      </c>
      <c r="X158" s="19">
        <v>5</v>
      </c>
      <c r="Y158" s="19">
        <v>15</v>
      </c>
    </row>
    <row r="159" spans="1:25" x14ac:dyDescent="0.25">
      <c r="A159" s="19" t="s">
        <v>1108</v>
      </c>
      <c r="B159" s="62" t="s">
        <v>4096</v>
      </c>
      <c r="C159" s="19" t="s">
        <v>341</v>
      </c>
      <c r="D159" s="19" t="s">
        <v>215</v>
      </c>
      <c r="E159" s="19" t="s">
        <v>7542</v>
      </c>
      <c r="F159" s="19" t="s">
        <v>347</v>
      </c>
      <c r="G159" s="62" t="s">
        <v>593</v>
      </c>
      <c r="H159" s="62" t="s">
        <v>4097</v>
      </c>
      <c r="I159" s="19" t="s">
        <v>342</v>
      </c>
      <c r="J159" s="36" t="s">
        <v>4098</v>
      </c>
      <c r="K159" s="19" t="s">
        <v>2577</v>
      </c>
      <c r="L159" s="19" t="s">
        <v>112</v>
      </c>
      <c r="M159" s="19" t="s">
        <v>354</v>
      </c>
      <c r="O159" s="197" t="str">
        <f t="shared" si="12"/>
        <v>12/2/2024 12:49:17 PM</v>
      </c>
      <c r="P159" s="197">
        <f t="shared" si="13"/>
        <v>45629.159224537034</v>
      </c>
      <c r="Q159" s="197">
        <f t="shared" si="14"/>
        <v>45628.74255787037</v>
      </c>
      <c r="R159" s="197" t="str">
        <f t="shared" si="15"/>
        <v>12/2/2024 12:49:17 PM</v>
      </c>
      <c r="S159" s="200">
        <f t="shared" si="16"/>
        <v>45628</v>
      </c>
      <c r="T159" s="201">
        <f t="shared" si="17"/>
        <v>0.53422453703387873</v>
      </c>
      <c r="U159" s="202"/>
      <c r="V159" s="202"/>
      <c r="W159" s="202" t="str">
        <f>IFERROR(VLOOKUP(D159,Legend!$A$2:$C$61,3,FALSE),"")</f>
        <v>AMER_1</v>
      </c>
      <c r="X159" s="19">
        <v>5</v>
      </c>
      <c r="Y159" s="19">
        <v>15</v>
      </c>
    </row>
    <row r="160" spans="1:25" x14ac:dyDescent="0.25">
      <c r="A160" s="19" t="s">
        <v>2038</v>
      </c>
      <c r="B160" s="62" t="s">
        <v>4123</v>
      </c>
      <c r="C160" s="19" t="s">
        <v>148</v>
      </c>
      <c r="D160" s="19" t="s">
        <v>214</v>
      </c>
      <c r="E160" s="19" t="s">
        <v>7542</v>
      </c>
      <c r="F160" s="19" t="s">
        <v>347</v>
      </c>
      <c r="G160" s="62" t="s">
        <v>345</v>
      </c>
      <c r="H160" s="62" t="s">
        <v>4124</v>
      </c>
      <c r="J160" s="36" t="s">
        <v>4125</v>
      </c>
      <c r="K160" s="19" t="s">
        <v>2489</v>
      </c>
      <c r="L160" s="19" t="s">
        <v>112</v>
      </c>
      <c r="M160" s="19" t="s">
        <v>340</v>
      </c>
      <c r="O160" s="197" t="str">
        <f t="shared" si="12"/>
        <v>12/2/2024 12:23:43 PM</v>
      </c>
      <c r="P160" s="197">
        <f t="shared" si="13"/>
        <v>45629.141469907408</v>
      </c>
      <c r="Q160" s="197">
        <f t="shared" si="14"/>
        <v>45628.724803240744</v>
      </c>
      <c r="R160" s="197" t="str">
        <f t="shared" si="15"/>
        <v>12/2/2024 12:23:43 PM</v>
      </c>
      <c r="S160" s="200">
        <f t="shared" si="16"/>
        <v>45628</v>
      </c>
      <c r="T160" s="201">
        <f t="shared" si="17"/>
        <v>0.51646990740846377</v>
      </c>
      <c r="U160" s="202"/>
      <c r="V160" s="202"/>
      <c r="W160" s="202" t="str">
        <f>IFERROR(VLOOKUP(D160,Legend!$A$2:$C$61,3,FALSE),"")</f>
        <v>AMER_1</v>
      </c>
      <c r="X160" s="19">
        <v>5</v>
      </c>
      <c r="Y160" s="19">
        <v>15</v>
      </c>
    </row>
    <row r="161" spans="1:25" x14ac:dyDescent="0.25">
      <c r="A161" s="19" t="s">
        <v>1165</v>
      </c>
      <c r="B161" s="62" t="s">
        <v>4934</v>
      </c>
      <c r="C161" s="19" t="s">
        <v>341</v>
      </c>
      <c r="D161" s="19" t="s">
        <v>215</v>
      </c>
      <c r="E161" s="19" t="s">
        <v>7542</v>
      </c>
      <c r="F161" s="19" t="s">
        <v>347</v>
      </c>
      <c r="G161" s="62" t="s">
        <v>593</v>
      </c>
      <c r="H161" s="62" t="s">
        <v>4888</v>
      </c>
      <c r="I161" s="19" t="s">
        <v>344</v>
      </c>
      <c r="J161" s="36" t="s">
        <v>4935</v>
      </c>
      <c r="K161" s="19" t="s">
        <v>1682</v>
      </c>
      <c r="L161" s="19" t="s">
        <v>112</v>
      </c>
      <c r="M161" s="19" t="s">
        <v>340</v>
      </c>
      <c r="O161" s="197" t="str">
        <f t="shared" si="12"/>
        <v>12/6/2024 1:33:14 PM</v>
      </c>
      <c r="P161" s="197">
        <f t="shared" si="13"/>
        <v>45633.189745370371</v>
      </c>
      <c r="Q161" s="197">
        <f t="shared" si="14"/>
        <v>45632.773078703707</v>
      </c>
      <c r="R161" s="197" t="str">
        <f t="shared" si="15"/>
        <v>12/6/2024 1:33:14 PM</v>
      </c>
      <c r="S161" s="200">
        <f t="shared" si="16"/>
        <v>45632</v>
      </c>
      <c r="T161" s="201">
        <f t="shared" si="17"/>
        <v>0.56474537037138361</v>
      </c>
      <c r="U161" s="202"/>
      <c r="V161" s="202"/>
      <c r="W161" s="202" t="str">
        <f>IFERROR(VLOOKUP(D161,Legend!$A$2:$C$61,3,FALSE),"")</f>
        <v>AMER_1</v>
      </c>
      <c r="X161" s="19">
        <v>5</v>
      </c>
      <c r="Y161" s="19">
        <v>15</v>
      </c>
    </row>
    <row r="162" spans="1:25" x14ac:dyDescent="0.25">
      <c r="A162" s="19" t="s">
        <v>1531</v>
      </c>
      <c r="B162" s="62" t="s">
        <v>4964</v>
      </c>
      <c r="C162" s="19" t="s">
        <v>341</v>
      </c>
      <c r="D162" s="19" t="s">
        <v>215</v>
      </c>
      <c r="E162" s="19" t="s">
        <v>7542</v>
      </c>
      <c r="F162" s="19" t="s">
        <v>347</v>
      </c>
      <c r="G162" s="62" t="s">
        <v>626</v>
      </c>
      <c r="H162" s="62" t="s">
        <v>2478</v>
      </c>
      <c r="I162" s="19" t="s">
        <v>342</v>
      </c>
      <c r="J162" s="36" t="s">
        <v>4965</v>
      </c>
      <c r="K162" s="19" t="s">
        <v>1163</v>
      </c>
      <c r="L162" s="19" t="s">
        <v>112</v>
      </c>
      <c r="M162" s="19" t="s">
        <v>340</v>
      </c>
      <c r="O162" s="197" t="str">
        <f t="shared" si="12"/>
        <v>12/6/2024 12:56:51 PM</v>
      </c>
      <c r="P162" s="197">
        <f t="shared" si="13"/>
        <v>45633.164479166669</v>
      </c>
      <c r="Q162" s="197">
        <f t="shared" si="14"/>
        <v>45632.747812500005</v>
      </c>
      <c r="R162" s="197" t="str">
        <f t="shared" si="15"/>
        <v>12/6/2024 12:56:51 PM</v>
      </c>
      <c r="S162" s="200">
        <f t="shared" si="16"/>
        <v>45632</v>
      </c>
      <c r="T162" s="201">
        <f t="shared" si="17"/>
        <v>0.53947916666948004</v>
      </c>
      <c r="U162" s="202"/>
      <c r="V162" s="202"/>
      <c r="W162" s="202" t="str">
        <f>IFERROR(VLOOKUP(D162,Legend!$A$2:$C$61,3,FALSE),"")</f>
        <v>AMER_1</v>
      </c>
      <c r="X162" s="19">
        <v>5</v>
      </c>
      <c r="Y162" s="19">
        <v>15</v>
      </c>
    </row>
    <row r="163" spans="1:25" x14ac:dyDescent="0.25">
      <c r="A163" s="19" t="s">
        <v>1205</v>
      </c>
      <c r="B163" s="62" t="s">
        <v>4985</v>
      </c>
      <c r="C163" s="19" t="s">
        <v>148</v>
      </c>
      <c r="D163" s="19" t="s">
        <v>214</v>
      </c>
      <c r="E163" s="19" t="s">
        <v>7542</v>
      </c>
      <c r="F163" s="19" t="s">
        <v>347</v>
      </c>
      <c r="G163" s="62" t="s">
        <v>345</v>
      </c>
      <c r="H163" s="62" t="s">
        <v>4986</v>
      </c>
      <c r="J163" s="36" t="s">
        <v>4987</v>
      </c>
      <c r="K163" s="19" t="s">
        <v>1685</v>
      </c>
      <c r="L163" s="19" t="s">
        <v>112</v>
      </c>
      <c r="M163" s="19" t="s">
        <v>340</v>
      </c>
      <c r="O163" s="197" t="str">
        <f t="shared" si="12"/>
        <v>12/6/2024 12:27:49 PM</v>
      </c>
      <c r="P163" s="197">
        <f t="shared" si="13"/>
        <v>45633.144317129627</v>
      </c>
      <c r="Q163" s="197">
        <f t="shared" si="14"/>
        <v>45632.727650462963</v>
      </c>
      <c r="R163" s="197" t="str">
        <f t="shared" si="15"/>
        <v>12/6/2024 12:27:49 PM</v>
      </c>
      <c r="S163" s="200">
        <f t="shared" si="16"/>
        <v>45632</v>
      </c>
      <c r="T163" s="201">
        <f t="shared" si="17"/>
        <v>0.51931712962687016</v>
      </c>
      <c r="U163" s="202"/>
      <c r="V163" s="202"/>
      <c r="W163" s="202" t="str">
        <f>IFERROR(VLOOKUP(D163,Legend!$A$2:$C$61,3,FALSE),"")</f>
        <v>AMER_1</v>
      </c>
      <c r="X163" s="19">
        <v>5</v>
      </c>
      <c r="Y163" s="19">
        <v>15</v>
      </c>
    </row>
    <row r="164" spans="1:25" x14ac:dyDescent="0.25">
      <c r="A164" s="19" t="s">
        <v>2234</v>
      </c>
      <c r="B164" s="62" t="s">
        <v>5638</v>
      </c>
      <c r="C164" s="19" t="s">
        <v>341</v>
      </c>
      <c r="D164" s="19" t="s">
        <v>217</v>
      </c>
      <c r="E164" s="19" t="s">
        <v>7542</v>
      </c>
      <c r="F164" s="19" t="s">
        <v>347</v>
      </c>
      <c r="G164" s="62" t="s">
        <v>5639</v>
      </c>
      <c r="H164" s="62" t="s">
        <v>580</v>
      </c>
      <c r="I164" s="19" t="s">
        <v>342</v>
      </c>
      <c r="J164" s="36" t="s">
        <v>5640</v>
      </c>
      <c r="K164" s="19" t="s">
        <v>2264</v>
      </c>
      <c r="M164" s="19" t="s">
        <v>340</v>
      </c>
      <c r="O164" s="197" t="str">
        <f t="shared" si="12"/>
        <v>12/5/2024 1:11:07 PM</v>
      </c>
      <c r="P164" s="197">
        <f t="shared" si="13"/>
        <v>45632.174386574072</v>
      </c>
      <c r="Q164" s="197">
        <f t="shared" si="14"/>
        <v>45631.757719907408</v>
      </c>
      <c r="R164" s="197" t="str">
        <f t="shared" si="15"/>
        <v>12/5/2024 1:11:07 PM</v>
      </c>
      <c r="S164" s="200">
        <f t="shared" si="16"/>
        <v>45631</v>
      </c>
      <c r="T164" s="201">
        <f t="shared" si="17"/>
        <v>0.549386574071832</v>
      </c>
      <c r="U164" s="202"/>
      <c r="V164" s="202"/>
      <c r="W164" s="202" t="str">
        <f>IFERROR(VLOOKUP(D164,Legend!$A$2:$C$61,3,FALSE),"")</f>
        <v>AMER_1</v>
      </c>
      <c r="X164" s="19">
        <v>5</v>
      </c>
      <c r="Y164" s="19">
        <v>15</v>
      </c>
    </row>
    <row r="165" spans="1:25" x14ac:dyDescent="0.25">
      <c r="A165" s="19" t="s">
        <v>1658</v>
      </c>
      <c r="B165" s="62" t="s">
        <v>5649</v>
      </c>
      <c r="C165" s="19" t="s">
        <v>341</v>
      </c>
      <c r="D165" s="19" t="s">
        <v>215</v>
      </c>
      <c r="E165" s="19" t="s">
        <v>7542</v>
      </c>
      <c r="F165" s="19" t="s">
        <v>347</v>
      </c>
      <c r="G165" s="62" t="s">
        <v>593</v>
      </c>
      <c r="H165" s="62" t="s">
        <v>5639</v>
      </c>
      <c r="I165" s="19" t="s">
        <v>344</v>
      </c>
      <c r="J165" s="36" t="s">
        <v>5650</v>
      </c>
      <c r="K165" s="19" t="s">
        <v>1379</v>
      </c>
      <c r="L165" s="19" t="s">
        <v>112</v>
      </c>
      <c r="M165" s="19" t="s">
        <v>340</v>
      </c>
      <c r="O165" s="197" t="str">
        <f t="shared" si="12"/>
        <v>12/5/2024 1:03:36 PM</v>
      </c>
      <c r="P165" s="197">
        <f t="shared" si="13"/>
        <v>45632.169166666667</v>
      </c>
      <c r="Q165" s="197">
        <f t="shared" si="14"/>
        <v>45631.752500000002</v>
      </c>
      <c r="R165" s="197" t="str">
        <f t="shared" si="15"/>
        <v>12/5/2024 1:03:36 PM</v>
      </c>
      <c r="S165" s="200">
        <f t="shared" si="16"/>
        <v>45631</v>
      </c>
      <c r="T165" s="201">
        <f t="shared" si="17"/>
        <v>0.54416666666656965</v>
      </c>
      <c r="U165" s="202"/>
      <c r="V165" s="202"/>
      <c r="W165" s="202" t="str">
        <f>IFERROR(VLOOKUP(D165,Legend!$A$2:$C$61,3,FALSE),"")</f>
        <v>AMER_1</v>
      </c>
      <c r="X165" s="19">
        <v>5</v>
      </c>
      <c r="Y165" s="19">
        <v>15</v>
      </c>
    </row>
    <row r="166" spans="1:25" x14ac:dyDescent="0.25">
      <c r="A166" s="19" t="s">
        <v>1069</v>
      </c>
      <c r="B166" s="62" t="s">
        <v>5659</v>
      </c>
      <c r="C166" s="19" t="s">
        <v>341</v>
      </c>
      <c r="D166" s="19" t="s">
        <v>215</v>
      </c>
      <c r="E166" s="19" t="s">
        <v>7542</v>
      </c>
      <c r="F166" s="19" t="s">
        <v>347</v>
      </c>
      <c r="G166" s="62" t="s">
        <v>593</v>
      </c>
      <c r="H166" s="62" t="s">
        <v>2278</v>
      </c>
      <c r="I166" s="19" t="s">
        <v>342</v>
      </c>
      <c r="J166" s="36" t="s">
        <v>5660</v>
      </c>
      <c r="K166" s="19" t="s">
        <v>1497</v>
      </c>
      <c r="L166" s="19" t="s">
        <v>112</v>
      </c>
      <c r="M166" s="19" t="s">
        <v>349</v>
      </c>
      <c r="O166" s="197" t="str">
        <f t="shared" si="12"/>
        <v>12/5/2024 12:53:04 PM</v>
      </c>
      <c r="P166" s="197">
        <f t="shared" si="13"/>
        <v>45632.161851851852</v>
      </c>
      <c r="Q166" s="197">
        <f t="shared" si="14"/>
        <v>45631.745185185187</v>
      </c>
      <c r="R166" s="197" t="str">
        <f t="shared" si="15"/>
        <v>12/5/2024 12:53:04 PM</v>
      </c>
      <c r="S166" s="200">
        <f t="shared" si="16"/>
        <v>45631</v>
      </c>
      <c r="T166" s="201">
        <f t="shared" si="17"/>
        <v>0.53685185185167938</v>
      </c>
      <c r="U166" s="202"/>
      <c r="V166" s="202"/>
      <c r="W166" s="202" t="str">
        <f>IFERROR(VLOOKUP(D166,Legend!$A$2:$C$61,3,FALSE),"")</f>
        <v>AMER_1</v>
      </c>
      <c r="X166" s="19">
        <v>5</v>
      </c>
      <c r="Y166" s="19">
        <v>15</v>
      </c>
    </row>
    <row r="167" spans="1:25" x14ac:dyDescent="0.25">
      <c r="A167" s="19" t="s">
        <v>582</v>
      </c>
      <c r="B167" s="62" t="s">
        <v>5681</v>
      </c>
      <c r="C167" s="19" t="s">
        <v>341</v>
      </c>
      <c r="D167" s="19" t="s">
        <v>217</v>
      </c>
      <c r="E167" s="19" t="s">
        <v>7542</v>
      </c>
      <c r="F167" s="19" t="s">
        <v>347</v>
      </c>
      <c r="G167" s="62" t="s">
        <v>5682</v>
      </c>
      <c r="H167" s="62" t="s">
        <v>580</v>
      </c>
      <c r="I167" s="19" t="s">
        <v>342</v>
      </c>
      <c r="J167" s="36" t="s">
        <v>5683</v>
      </c>
      <c r="K167" s="19" t="s">
        <v>1688</v>
      </c>
      <c r="M167" s="19" t="s">
        <v>364</v>
      </c>
      <c r="O167" s="197" t="str">
        <f t="shared" si="12"/>
        <v>12/5/2024 12:27:25 PM</v>
      </c>
      <c r="P167" s="197">
        <f t="shared" si="13"/>
        <v>45632.14403935185</v>
      </c>
      <c r="Q167" s="197">
        <f t="shared" si="14"/>
        <v>45631.727372685185</v>
      </c>
      <c r="R167" s="197" t="str">
        <f t="shared" si="15"/>
        <v>12/5/2024 12:27:25 PM</v>
      </c>
      <c r="S167" s="200">
        <f t="shared" si="16"/>
        <v>45631</v>
      </c>
      <c r="T167" s="201">
        <f t="shared" si="17"/>
        <v>0.51903935184964212</v>
      </c>
      <c r="U167" s="202"/>
      <c r="V167" s="202"/>
      <c r="W167" s="202" t="str">
        <f>IFERROR(VLOOKUP(D167,Legend!$A$2:$C$61,3,FALSE),"")</f>
        <v>AMER_1</v>
      </c>
      <c r="X167" s="19">
        <v>5</v>
      </c>
      <c r="Y167" s="19">
        <v>15</v>
      </c>
    </row>
    <row r="168" spans="1:25" x14ac:dyDescent="0.25">
      <c r="A168" s="19" t="s">
        <v>584</v>
      </c>
      <c r="B168" s="62" t="s">
        <v>5681</v>
      </c>
      <c r="C168" s="19" t="s">
        <v>341</v>
      </c>
      <c r="D168" s="19" t="s">
        <v>215</v>
      </c>
      <c r="E168" s="19" t="s">
        <v>7542</v>
      </c>
      <c r="F168" s="19" t="s">
        <v>347</v>
      </c>
      <c r="G168" s="62" t="s">
        <v>593</v>
      </c>
      <c r="H168" s="62" t="s">
        <v>5684</v>
      </c>
      <c r="I168" s="19" t="s">
        <v>344</v>
      </c>
      <c r="J168" s="36" t="s">
        <v>5685</v>
      </c>
      <c r="K168" s="19" t="s">
        <v>832</v>
      </c>
      <c r="L168" s="19" t="s">
        <v>112</v>
      </c>
      <c r="M168" s="19" t="s">
        <v>340</v>
      </c>
      <c r="O168" s="197" t="str">
        <f t="shared" si="12"/>
        <v>12/5/2024 12:23:11 PM</v>
      </c>
      <c r="P168" s="197">
        <f t="shared" si="13"/>
        <v>45632.141099537039</v>
      </c>
      <c r="Q168" s="197">
        <f t="shared" si="14"/>
        <v>45631.724432870375</v>
      </c>
      <c r="R168" s="197" t="str">
        <f t="shared" si="15"/>
        <v>12/5/2024 12:23:11 PM</v>
      </c>
      <c r="S168" s="200">
        <f t="shared" si="16"/>
        <v>45631</v>
      </c>
      <c r="T168" s="201">
        <f t="shared" si="17"/>
        <v>0.51609953703882638</v>
      </c>
      <c r="U168" s="202"/>
      <c r="V168" s="202"/>
      <c r="W168" s="202" t="str">
        <f>IFERROR(VLOOKUP(D168,Legend!$A$2:$C$61,3,FALSE),"")</f>
        <v>AMER_1</v>
      </c>
      <c r="X168" s="19">
        <v>5</v>
      </c>
      <c r="Y168" s="19">
        <v>15</v>
      </c>
    </row>
    <row r="169" spans="1:25" x14ac:dyDescent="0.25">
      <c r="A169" s="19" t="s">
        <v>1353</v>
      </c>
      <c r="B169" s="62" t="s">
        <v>6053</v>
      </c>
      <c r="C169" s="19" t="s">
        <v>341</v>
      </c>
      <c r="D169" s="19" t="s">
        <v>215</v>
      </c>
      <c r="E169" s="19" t="s">
        <v>7542</v>
      </c>
      <c r="F169" s="19" t="s">
        <v>347</v>
      </c>
      <c r="G169" s="62" t="s">
        <v>593</v>
      </c>
      <c r="H169" s="62" t="s">
        <v>6054</v>
      </c>
      <c r="I169" s="19" t="s">
        <v>344</v>
      </c>
      <c r="J169" s="36" t="s">
        <v>6055</v>
      </c>
      <c r="K169" s="19" t="s">
        <v>2309</v>
      </c>
      <c r="L169" s="19" t="s">
        <v>112</v>
      </c>
      <c r="M169" s="19" t="s">
        <v>340</v>
      </c>
      <c r="O169" s="197" t="str">
        <f t="shared" si="12"/>
        <v>12/4/2024 5:30:23 PM</v>
      </c>
      <c r="P169" s="197">
        <f t="shared" si="13"/>
        <v>45631.354432870372</v>
      </c>
      <c r="Q169" s="197">
        <f t="shared" si="14"/>
        <v>45630.937766203708</v>
      </c>
      <c r="R169" s="197" t="str">
        <f t="shared" si="15"/>
        <v>12/4/2024 5:30:23 PM</v>
      </c>
      <c r="S169" s="200">
        <f t="shared" si="16"/>
        <v>45630</v>
      </c>
      <c r="T169" s="201">
        <f t="shared" si="17"/>
        <v>0.72943287037196569</v>
      </c>
      <c r="U169" s="202"/>
      <c r="V169" s="202"/>
      <c r="W169" s="202" t="str">
        <f>IFERROR(VLOOKUP(D169,Legend!$A$2:$C$61,3,FALSE),"")</f>
        <v>AMER_1</v>
      </c>
      <c r="X169" s="19">
        <v>5</v>
      </c>
      <c r="Y169" s="19">
        <v>15</v>
      </c>
    </row>
    <row r="170" spans="1:25" x14ac:dyDescent="0.25">
      <c r="A170" s="19" t="s">
        <v>1880</v>
      </c>
      <c r="B170" s="62" t="s">
        <v>3102</v>
      </c>
      <c r="C170" s="19" t="s">
        <v>148</v>
      </c>
      <c r="D170" s="19" t="s">
        <v>209</v>
      </c>
      <c r="E170" s="19" t="s">
        <v>7554</v>
      </c>
      <c r="F170" s="19" t="s">
        <v>338</v>
      </c>
      <c r="G170" s="62" t="s">
        <v>339</v>
      </c>
      <c r="H170" s="62" t="s">
        <v>3103</v>
      </c>
      <c r="J170" s="36" t="s">
        <v>3104</v>
      </c>
      <c r="K170" s="19" t="s">
        <v>2491</v>
      </c>
      <c r="L170" s="19" t="s">
        <v>112</v>
      </c>
      <c r="O170" s="197" t="str">
        <f t="shared" si="12"/>
        <v>12/3/2024 7:48:24 PM</v>
      </c>
      <c r="P170" s="197">
        <f t="shared" si="13"/>
        <v>45630.450277777774</v>
      </c>
      <c r="Q170" s="197">
        <f t="shared" si="14"/>
        <v>45630.03361111111</v>
      </c>
      <c r="R170" s="197">
        <f t="shared" si="15"/>
        <v>45630.450277777774</v>
      </c>
      <c r="S170" s="200">
        <f t="shared" si="16"/>
        <v>45630</v>
      </c>
      <c r="T170" s="201">
        <f t="shared" si="17"/>
        <v>0.45027777777431766</v>
      </c>
      <c r="U170" s="202"/>
      <c r="V170" s="202"/>
      <c r="W170" s="202" t="str">
        <f>IFERROR(VLOOKUP(D170,Legend!$A$2:$C$61,3,FALSE),"")</f>
        <v>APAC_1</v>
      </c>
      <c r="X170" s="19">
        <v>5</v>
      </c>
      <c r="Y170" s="19">
        <v>15</v>
      </c>
    </row>
    <row r="171" spans="1:25" x14ac:dyDescent="0.25">
      <c r="A171" s="19" t="s">
        <v>646</v>
      </c>
      <c r="B171" s="62" t="s">
        <v>3114</v>
      </c>
      <c r="C171" s="19" t="s">
        <v>341</v>
      </c>
      <c r="D171" s="19" t="s">
        <v>210</v>
      </c>
      <c r="E171" s="19" t="s">
        <v>7554</v>
      </c>
      <c r="F171" s="19" t="s">
        <v>338</v>
      </c>
      <c r="G171" s="62" t="s">
        <v>664</v>
      </c>
      <c r="H171" s="62" t="s">
        <v>3115</v>
      </c>
      <c r="I171" s="19" t="s">
        <v>342</v>
      </c>
      <c r="J171" s="36" t="s">
        <v>3116</v>
      </c>
      <c r="K171" s="19" t="s">
        <v>2355</v>
      </c>
      <c r="L171" s="19" t="s">
        <v>112</v>
      </c>
      <c r="M171" s="19" t="s">
        <v>340</v>
      </c>
      <c r="O171" s="197" t="str">
        <f t="shared" si="12"/>
        <v>12/3/2024 7:03:30 PM</v>
      </c>
      <c r="P171" s="197">
        <f t="shared" si="13"/>
        <v>45630.41909722222</v>
      </c>
      <c r="Q171" s="197">
        <f t="shared" si="14"/>
        <v>45630.002430555556</v>
      </c>
      <c r="R171" s="197">
        <f t="shared" si="15"/>
        <v>45630.41909722222</v>
      </c>
      <c r="S171" s="200">
        <f t="shared" si="16"/>
        <v>45630</v>
      </c>
      <c r="T171" s="201">
        <f t="shared" si="17"/>
        <v>0.41909722222044365</v>
      </c>
      <c r="U171" s="202"/>
      <c r="V171" s="202"/>
      <c r="W171" s="202" t="str">
        <f>IFERROR(VLOOKUP(D171,Legend!$A$2:$C$61,3,FALSE),"")</f>
        <v>APAC_1</v>
      </c>
      <c r="X171" s="19">
        <v>5</v>
      </c>
      <c r="Y171" s="19">
        <v>15</v>
      </c>
    </row>
    <row r="172" spans="1:25" x14ac:dyDescent="0.25">
      <c r="A172" s="19" t="s">
        <v>875</v>
      </c>
      <c r="B172" s="62" t="s">
        <v>3129</v>
      </c>
      <c r="C172" s="19" t="s">
        <v>148</v>
      </c>
      <c r="D172" s="19" t="s">
        <v>209</v>
      </c>
      <c r="E172" s="19" t="s">
        <v>7554</v>
      </c>
      <c r="F172" s="19" t="s">
        <v>338</v>
      </c>
      <c r="G172" s="62" t="s">
        <v>339</v>
      </c>
      <c r="H172" s="62" t="s">
        <v>3130</v>
      </c>
      <c r="J172" s="36" t="s">
        <v>3131</v>
      </c>
      <c r="K172" s="19" t="s">
        <v>3132</v>
      </c>
      <c r="L172" s="19" t="s">
        <v>112</v>
      </c>
      <c r="M172" s="19" t="s">
        <v>340</v>
      </c>
      <c r="O172" s="197" t="str">
        <f t="shared" si="12"/>
        <v>12/3/2024 5:39:56 PM</v>
      </c>
      <c r="P172" s="197">
        <f t="shared" si="13"/>
        <v>45630.361064814817</v>
      </c>
      <c r="Q172" s="197">
        <f t="shared" si="14"/>
        <v>45629.944398148153</v>
      </c>
      <c r="R172" s="197">
        <f t="shared" si="15"/>
        <v>45630.361064814817</v>
      </c>
      <c r="S172" s="200">
        <f t="shared" si="16"/>
        <v>45630</v>
      </c>
      <c r="T172" s="201">
        <f t="shared" si="17"/>
        <v>0.36106481481692754</v>
      </c>
      <c r="U172" s="202"/>
      <c r="V172" s="202"/>
      <c r="W172" s="202" t="str">
        <f>IFERROR(VLOOKUP(D172,Legend!$A$2:$C$61,3,FALSE),"")</f>
        <v>APAC_1</v>
      </c>
      <c r="X172" s="19">
        <v>5</v>
      </c>
      <c r="Y172" s="19">
        <v>15</v>
      </c>
    </row>
    <row r="173" spans="1:25" x14ac:dyDescent="0.25">
      <c r="A173" s="19" t="s">
        <v>1211</v>
      </c>
      <c r="B173" s="62" t="s">
        <v>5359</v>
      </c>
      <c r="C173" s="19" t="s">
        <v>148</v>
      </c>
      <c r="D173" s="19" t="s">
        <v>209</v>
      </c>
      <c r="E173" s="19" t="s">
        <v>7554</v>
      </c>
      <c r="F173" s="19" t="s">
        <v>338</v>
      </c>
      <c r="G173" s="62" t="s">
        <v>339</v>
      </c>
      <c r="H173" s="62" t="s">
        <v>5360</v>
      </c>
      <c r="J173" s="36" t="s">
        <v>5361</v>
      </c>
      <c r="K173" s="19" t="s">
        <v>2312</v>
      </c>
      <c r="L173" s="19" t="s">
        <v>112</v>
      </c>
      <c r="M173" s="19" t="s">
        <v>340</v>
      </c>
      <c r="O173" s="197" t="str">
        <f t="shared" si="12"/>
        <v>12/6/2024 1:24:14 AM</v>
      </c>
      <c r="P173" s="197">
        <f t="shared" si="13"/>
        <v>45632.683495370373</v>
      </c>
      <c r="Q173" s="197">
        <f t="shared" si="14"/>
        <v>45632.266828703709</v>
      </c>
      <c r="R173" s="197">
        <f t="shared" si="15"/>
        <v>45632.683495370373</v>
      </c>
      <c r="S173" s="200">
        <f t="shared" si="16"/>
        <v>45632</v>
      </c>
      <c r="T173" s="201">
        <f t="shared" si="17"/>
        <v>0.68349537037283881</v>
      </c>
      <c r="U173" s="202"/>
      <c r="V173" s="202"/>
      <c r="W173" s="202" t="str">
        <f>IFERROR(VLOOKUP(D173,Legend!$A$2:$C$61,3,FALSE),"")</f>
        <v>APAC_1</v>
      </c>
      <c r="X173" s="19">
        <v>5</v>
      </c>
      <c r="Y173" s="19">
        <v>15</v>
      </c>
    </row>
    <row r="174" spans="1:25" x14ac:dyDescent="0.25">
      <c r="A174" s="19" t="s">
        <v>1285</v>
      </c>
      <c r="B174" s="62" t="s">
        <v>5362</v>
      </c>
      <c r="C174" s="19" t="s">
        <v>341</v>
      </c>
      <c r="D174" s="19" t="s">
        <v>210</v>
      </c>
      <c r="E174" s="19" t="s">
        <v>7554</v>
      </c>
      <c r="F174" s="19" t="s">
        <v>338</v>
      </c>
      <c r="G174" s="62" t="s">
        <v>664</v>
      </c>
      <c r="H174" s="62" t="s">
        <v>5363</v>
      </c>
      <c r="I174" s="19" t="s">
        <v>342</v>
      </c>
      <c r="J174" s="36" t="s">
        <v>5364</v>
      </c>
      <c r="K174" s="19" t="s">
        <v>2295</v>
      </c>
      <c r="L174" s="19" t="s">
        <v>112</v>
      </c>
      <c r="M174" s="19" t="s">
        <v>340</v>
      </c>
      <c r="O174" s="197" t="str">
        <f t="shared" si="12"/>
        <v>12/6/2024 12:31:37 AM</v>
      </c>
      <c r="P174" s="197">
        <f t="shared" si="13"/>
        <v>45632.646956018521</v>
      </c>
      <c r="Q174" s="197">
        <f t="shared" si="14"/>
        <v>45632.230289351857</v>
      </c>
      <c r="R174" s="197">
        <f t="shared" si="15"/>
        <v>45632.646956018521</v>
      </c>
      <c r="S174" s="200">
        <f t="shared" si="16"/>
        <v>45632</v>
      </c>
      <c r="T174" s="201">
        <f t="shared" si="17"/>
        <v>0.64695601852145046</v>
      </c>
      <c r="U174" s="202"/>
      <c r="V174" s="202"/>
      <c r="W174" s="202" t="str">
        <f>IFERROR(VLOOKUP(D174,Legend!$A$2:$C$61,3,FALSE),"")</f>
        <v>APAC_1</v>
      </c>
      <c r="X174" s="19">
        <v>5</v>
      </c>
      <c r="Y174" s="19">
        <v>15</v>
      </c>
    </row>
    <row r="175" spans="1:25" x14ac:dyDescent="0.25">
      <c r="A175" s="19" t="s">
        <v>1387</v>
      </c>
      <c r="B175" s="62" t="s">
        <v>5367</v>
      </c>
      <c r="C175" s="19" t="s">
        <v>341</v>
      </c>
      <c r="D175" s="19" t="s">
        <v>210</v>
      </c>
      <c r="E175" s="19" t="s">
        <v>7554</v>
      </c>
      <c r="F175" s="19" t="s">
        <v>338</v>
      </c>
      <c r="G175" s="62" t="s">
        <v>642</v>
      </c>
      <c r="H175" s="62" t="s">
        <v>5368</v>
      </c>
      <c r="I175" s="19" t="s">
        <v>342</v>
      </c>
      <c r="J175" s="36" t="s">
        <v>5369</v>
      </c>
      <c r="K175" s="19" t="s">
        <v>617</v>
      </c>
      <c r="L175" s="19" t="s">
        <v>112</v>
      </c>
      <c r="M175" s="19" t="s">
        <v>340</v>
      </c>
      <c r="O175" s="197" t="str">
        <f t="shared" si="12"/>
        <v>12/5/2024 11:44:07 PM</v>
      </c>
      <c r="P175" s="197">
        <f t="shared" si="13"/>
        <v>45632.613969907405</v>
      </c>
      <c r="Q175" s="197">
        <f t="shared" si="14"/>
        <v>45632.19730324074</v>
      </c>
      <c r="R175" s="197">
        <f t="shared" si="15"/>
        <v>45632.613969907405</v>
      </c>
      <c r="S175" s="200">
        <f t="shared" si="16"/>
        <v>45632</v>
      </c>
      <c r="T175" s="201">
        <f t="shared" si="17"/>
        <v>0.61396990740468027</v>
      </c>
      <c r="U175" s="202"/>
      <c r="V175" s="202"/>
      <c r="W175" s="202" t="str">
        <f>IFERROR(VLOOKUP(D175,Legend!$A$2:$C$61,3,FALSE),"")</f>
        <v>APAC_1</v>
      </c>
      <c r="X175" s="19">
        <v>5</v>
      </c>
      <c r="Y175" s="19">
        <v>15</v>
      </c>
    </row>
    <row r="176" spans="1:25" x14ac:dyDescent="0.25">
      <c r="A176" s="19" t="s">
        <v>1398</v>
      </c>
      <c r="B176" s="62" t="s">
        <v>5973</v>
      </c>
      <c r="C176" s="19" t="s">
        <v>341</v>
      </c>
      <c r="D176" s="19" t="s">
        <v>210</v>
      </c>
      <c r="E176" s="19" t="s">
        <v>7554</v>
      </c>
      <c r="F176" s="19" t="s">
        <v>338</v>
      </c>
      <c r="G176" s="62" t="s">
        <v>664</v>
      </c>
      <c r="H176" s="62" t="s">
        <v>5974</v>
      </c>
      <c r="I176" s="19" t="s">
        <v>342</v>
      </c>
      <c r="J176" s="36" t="s">
        <v>5975</v>
      </c>
      <c r="K176" s="19" t="s">
        <v>2382</v>
      </c>
      <c r="L176" s="19" t="s">
        <v>112</v>
      </c>
      <c r="O176" s="197" t="str">
        <f t="shared" si="12"/>
        <v>12/5/2024 2:29:53 AM</v>
      </c>
      <c r="P176" s="197">
        <f t="shared" si="13"/>
        <v>45631.729085648149</v>
      </c>
      <c r="Q176" s="197">
        <f t="shared" si="14"/>
        <v>45631.312418981484</v>
      </c>
      <c r="R176" s="197">
        <f t="shared" si="15"/>
        <v>45631.729085648149</v>
      </c>
      <c r="S176" s="200">
        <f t="shared" si="16"/>
        <v>45631</v>
      </c>
      <c r="T176" s="201">
        <f t="shared" si="17"/>
        <v>0.72908564814861165</v>
      </c>
      <c r="U176" s="202"/>
      <c r="V176" s="202"/>
      <c r="W176" s="202" t="str">
        <f>IFERROR(VLOOKUP(D176,Legend!$A$2:$C$61,3,FALSE),"")</f>
        <v>APAC_1</v>
      </c>
      <c r="X176" s="19">
        <v>5</v>
      </c>
      <c r="Y176" s="19">
        <v>15</v>
      </c>
    </row>
    <row r="177" spans="1:25" x14ac:dyDescent="0.25">
      <c r="A177" s="19" t="s">
        <v>926</v>
      </c>
      <c r="B177" s="62" t="s">
        <v>5998</v>
      </c>
      <c r="C177" s="19" t="s">
        <v>148</v>
      </c>
      <c r="D177" s="19" t="s">
        <v>209</v>
      </c>
      <c r="E177" s="19" t="s">
        <v>7554</v>
      </c>
      <c r="F177" s="19" t="s">
        <v>338</v>
      </c>
      <c r="G177" s="62" t="s">
        <v>339</v>
      </c>
      <c r="H177" s="62" t="s">
        <v>5999</v>
      </c>
      <c r="J177" s="36" t="s">
        <v>6000</v>
      </c>
      <c r="K177" s="19" t="s">
        <v>2311</v>
      </c>
      <c r="L177" s="19" t="s">
        <v>112</v>
      </c>
      <c r="M177" s="19" t="s">
        <v>340</v>
      </c>
      <c r="O177" s="197" t="str">
        <f t="shared" si="12"/>
        <v>12/4/2024 11:53:07 PM</v>
      </c>
      <c r="P177" s="197">
        <f t="shared" si="13"/>
        <v>45631.620219907411</v>
      </c>
      <c r="Q177" s="197">
        <f t="shared" si="14"/>
        <v>45631.203553240746</v>
      </c>
      <c r="R177" s="197">
        <f t="shared" si="15"/>
        <v>45631.620219907411</v>
      </c>
      <c r="S177" s="200">
        <f t="shared" si="16"/>
        <v>45631</v>
      </c>
      <c r="T177" s="201">
        <f t="shared" si="17"/>
        <v>0.62021990741050104</v>
      </c>
      <c r="U177" s="202"/>
      <c r="V177" s="202"/>
      <c r="W177" s="202" t="str">
        <f>IFERROR(VLOOKUP(D177,Legend!$A$2:$C$61,3,FALSE),"")</f>
        <v>APAC_1</v>
      </c>
      <c r="X177" s="19">
        <v>5</v>
      </c>
      <c r="Y177" s="19">
        <v>15</v>
      </c>
    </row>
    <row r="178" spans="1:25" x14ac:dyDescent="0.25">
      <c r="A178" s="19" t="s">
        <v>1435</v>
      </c>
      <c r="B178" s="62" t="s">
        <v>6007</v>
      </c>
      <c r="C178" s="19" t="s">
        <v>341</v>
      </c>
      <c r="D178" s="19" t="s">
        <v>210</v>
      </c>
      <c r="E178" s="19" t="s">
        <v>7554</v>
      </c>
      <c r="F178" s="19" t="s">
        <v>338</v>
      </c>
      <c r="G178" s="62" t="s">
        <v>664</v>
      </c>
      <c r="H178" s="62" t="s">
        <v>6008</v>
      </c>
      <c r="I178" s="19" t="s">
        <v>342</v>
      </c>
      <c r="J178" s="36" t="s">
        <v>6009</v>
      </c>
      <c r="K178" s="19" t="s">
        <v>958</v>
      </c>
      <c r="L178" s="19" t="s">
        <v>112</v>
      </c>
      <c r="M178" s="19" t="s">
        <v>340</v>
      </c>
      <c r="O178" s="197" t="str">
        <f t="shared" si="12"/>
        <v>12/4/2024 10:00:24 PM</v>
      </c>
      <c r="P178" s="197">
        <f t="shared" si="13"/>
        <v>45631.541944444441</v>
      </c>
      <c r="Q178" s="197">
        <f t="shared" si="14"/>
        <v>45631.125277777777</v>
      </c>
      <c r="R178" s="197">
        <f t="shared" si="15"/>
        <v>45631.541944444441</v>
      </c>
      <c r="S178" s="200">
        <f t="shared" si="16"/>
        <v>45631</v>
      </c>
      <c r="T178" s="201">
        <f t="shared" si="17"/>
        <v>0.54194444444146939</v>
      </c>
      <c r="U178" s="202"/>
      <c r="V178" s="202"/>
      <c r="W178" s="202" t="str">
        <f>IFERROR(VLOOKUP(D178,Legend!$A$2:$C$61,3,FALSE),"")</f>
        <v>APAC_1</v>
      </c>
      <c r="X178" s="19">
        <v>5</v>
      </c>
      <c r="Y178" s="19">
        <v>15</v>
      </c>
    </row>
    <row r="179" spans="1:25" x14ac:dyDescent="0.25">
      <c r="A179" s="19" t="s">
        <v>1865</v>
      </c>
      <c r="B179" s="62" t="s">
        <v>6024</v>
      </c>
      <c r="C179" s="19" t="s">
        <v>148</v>
      </c>
      <c r="D179" s="19" t="s">
        <v>209</v>
      </c>
      <c r="E179" s="19" t="s">
        <v>7554</v>
      </c>
      <c r="F179" s="19" t="s">
        <v>338</v>
      </c>
      <c r="G179" s="62" t="s">
        <v>339</v>
      </c>
      <c r="H179" s="62" t="s">
        <v>6025</v>
      </c>
      <c r="J179" s="36" t="s">
        <v>6026</v>
      </c>
      <c r="K179" s="19" t="s">
        <v>6027</v>
      </c>
      <c r="L179" s="19" t="s">
        <v>112</v>
      </c>
      <c r="M179" s="19" t="s">
        <v>340</v>
      </c>
      <c r="O179" s="197" t="str">
        <f t="shared" si="12"/>
        <v>12/4/2024 7:51:16 PM</v>
      </c>
      <c r="P179" s="197">
        <f t="shared" si="13"/>
        <v>45631.452268518522</v>
      </c>
      <c r="Q179" s="197">
        <f t="shared" si="14"/>
        <v>45631.035601851858</v>
      </c>
      <c r="R179" s="197">
        <f t="shared" si="15"/>
        <v>45631.452268518522</v>
      </c>
      <c r="S179" s="200">
        <f t="shared" si="16"/>
        <v>45631</v>
      </c>
      <c r="T179" s="201">
        <f t="shared" si="17"/>
        <v>0.45226851852203254</v>
      </c>
      <c r="U179" s="202"/>
      <c r="V179" s="202"/>
      <c r="W179" s="202" t="str">
        <f>IFERROR(VLOOKUP(D179,Legend!$A$2:$C$61,3,FALSE),"")</f>
        <v>APAC_1</v>
      </c>
      <c r="X179" s="19">
        <v>5</v>
      </c>
      <c r="Y179" s="19">
        <v>15</v>
      </c>
    </row>
    <row r="180" spans="1:25" x14ac:dyDescent="0.25">
      <c r="A180" s="19" t="s">
        <v>1257</v>
      </c>
      <c r="B180" s="62" t="s">
        <v>6035</v>
      </c>
      <c r="C180" s="19" t="s">
        <v>341</v>
      </c>
      <c r="D180" s="19" t="s">
        <v>210</v>
      </c>
      <c r="E180" s="19" t="s">
        <v>7554</v>
      </c>
      <c r="F180" s="19" t="s">
        <v>338</v>
      </c>
      <c r="G180" s="62" t="s">
        <v>664</v>
      </c>
      <c r="H180" s="62" t="s">
        <v>3086</v>
      </c>
      <c r="I180" s="19" t="s">
        <v>342</v>
      </c>
      <c r="J180" s="36" t="s">
        <v>6036</v>
      </c>
      <c r="K180" s="19" t="s">
        <v>2364</v>
      </c>
      <c r="L180" s="19" t="s">
        <v>112</v>
      </c>
      <c r="M180" s="19" t="s">
        <v>348</v>
      </c>
      <c r="O180" s="197" t="str">
        <f t="shared" si="12"/>
        <v>12/4/2024 6:49:44 PM</v>
      </c>
      <c r="P180" s="197">
        <f t="shared" si="13"/>
        <v>45631.409537037034</v>
      </c>
      <c r="Q180" s="197">
        <f t="shared" si="14"/>
        <v>45630.99287037037</v>
      </c>
      <c r="R180" s="197">
        <f t="shared" si="15"/>
        <v>45631.409537037034</v>
      </c>
      <c r="S180" s="200">
        <f t="shared" si="16"/>
        <v>45631</v>
      </c>
      <c r="T180" s="201">
        <f t="shared" si="17"/>
        <v>0.40953703703416977</v>
      </c>
      <c r="U180" s="202"/>
      <c r="V180" s="202"/>
      <c r="W180" s="202" t="str">
        <f>IFERROR(VLOOKUP(D180,Legend!$A$2:$C$61,3,FALSE),"")</f>
        <v>APAC_1</v>
      </c>
      <c r="X180" s="19">
        <v>5</v>
      </c>
      <c r="Y180" s="19">
        <v>15</v>
      </c>
    </row>
    <row r="181" spans="1:25" x14ac:dyDescent="0.25">
      <c r="A181" s="19" t="s">
        <v>1998</v>
      </c>
      <c r="B181" s="62" t="s">
        <v>3155</v>
      </c>
      <c r="C181" s="19" t="s">
        <v>341</v>
      </c>
      <c r="D181" s="19" t="s">
        <v>215</v>
      </c>
      <c r="E181" s="19" t="s">
        <v>7603</v>
      </c>
      <c r="F181" s="19" t="s">
        <v>347</v>
      </c>
      <c r="G181" s="62" t="s">
        <v>593</v>
      </c>
      <c r="H181" s="62" t="s">
        <v>3156</v>
      </c>
      <c r="I181" s="19" t="s">
        <v>344</v>
      </c>
      <c r="J181" s="36" t="s">
        <v>3157</v>
      </c>
      <c r="K181" s="19" t="s">
        <v>1319</v>
      </c>
      <c r="L181" s="19" t="s">
        <v>112</v>
      </c>
      <c r="M181" s="19" t="s">
        <v>340</v>
      </c>
      <c r="O181" s="197" t="str">
        <f t="shared" si="12"/>
        <v>12/3/2024 4:49:28 PM</v>
      </c>
      <c r="P181" s="197">
        <f t="shared" si="13"/>
        <v>45630.326018518521</v>
      </c>
      <c r="Q181" s="197">
        <f t="shared" si="14"/>
        <v>45629.909351851857</v>
      </c>
      <c r="R181" s="197" t="str">
        <f t="shared" si="15"/>
        <v>12/3/2024 4:49:28 PM</v>
      </c>
      <c r="S181" s="200">
        <f t="shared" si="16"/>
        <v>45629</v>
      </c>
      <c r="T181" s="201">
        <f t="shared" si="17"/>
        <v>0.70101851852086838</v>
      </c>
      <c r="U181" s="202"/>
      <c r="V181" s="202"/>
      <c r="W181" s="202" t="str">
        <f>IFERROR(VLOOKUP(D181,Legend!$A$2:$C$61,3,FALSE),"")</f>
        <v>AMER_1</v>
      </c>
      <c r="X181" s="19">
        <v>5</v>
      </c>
      <c r="Y181" s="19">
        <v>15</v>
      </c>
    </row>
    <row r="182" spans="1:25" x14ac:dyDescent="0.25">
      <c r="A182" s="19" t="s">
        <v>1691</v>
      </c>
      <c r="B182" s="62" t="s">
        <v>3205</v>
      </c>
      <c r="C182" s="19" t="s">
        <v>341</v>
      </c>
      <c r="D182" s="19" t="s">
        <v>215</v>
      </c>
      <c r="E182" s="19" t="s">
        <v>7603</v>
      </c>
      <c r="F182" s="19" t="s">
        <v>347</v>
      </c>
      <c r="G182" s="62" t="s">
        <v>593</v>
      </c>
      <c r="H182" s="62" t="s">
        <v>3206</v>
      </c>
      <c r="I182" s="19" t="s">
        <v>344</v>
      </c>
      <c r="J182" s="36" t="s">
        <v>3207</v>
      </c>
      <c r="K182" s="19" t="s">
        <v>2547</v>
      </c>
      <c r="L182" s="19" t="s">
        <v>112</v>
      </c>
      <c r="M182" s="19" t="s">
        <v>348</v>
      </c>
      <c r="O182" s="197" t="str">
        <f t="shared" si="12"/>
        <v>12/3/2024 3:52:38 PM</v>
      </c>
      <c r="P182" s="197">
        <f t="shared" si="13"/>
        <v>45630.286550925928</v>
      </c>
      <c r="Q182" s="197">
        <f t="shared" si="14"/>
        <v>45629.869884259264</v>
      </c>
      <c r="R182" s="197" t="str">
        <f t="shared" si="15"/>
        <v>12/3/2024 3:52:38 PM</v>
      </c>
      <c r="S182" s="200">
        <f t="shared" si="16"/>
        <v>45629</v>
      </c>
      <c r="T182" s="201">
        <f t="shared" si="17"/>
        <v>0.661550925928168</v>
      </c>
      <c r="U182" s="202"/>
      <c r="V182" s="202"/>
      <c r="W182" s="202" t="str">
        <f>IFERROR(VLOOKUP(D182,Legend!$A$2:$C$61,3,FALSE),"")</f>
        <v>AMER_1</v>
      </c>
      <c r="X182" s="19">
        <v>5</v>
      </c>
      <c r="Y182" s="19">
        <v>15</v>
      </c>
    </row>
    <row r="183" spans="1:25" x14ac:dyDescent="0.25">
      <c r="A183" s="19" t="s">
        <v>824</v>
      </c>
      <c r="B183" s="62" t="s">
        <v>3275</v>
      </c>
      <c r="C183" s="19" t="s">
        <v>341</v>
      </c>
      <c r="D183" s="19" t="s">
        <v>215</v>
      </c>
      <c r="E183" s="19" t="s">
        <v>7603</v>
      </c>
      <c r="F183" s="19" t="s">
        <v>347</v>
      </c>
      <c r="G183" s="62" t="s">
        <v>593</v>
      </c>
      <c r="H183" s="62" t="s">
        <v>3260</v>
      </c>
      <c r="I183" s="19" t="s">
        <v>344</v>
      </c>
      <c r="J183" s="36" t="s">
        <v>3276</v>
      </c>
      <c r="K183" s="19" t="s">
        <v>748</v>
      </c>
      <c r="L183" s="19" t="s">
        <v>112</v>
      </c>
      <c r="M183" s="19" t="s">
        <v>354</v>
      </c>
      <c r="O183" s="197" t="str">
        <f t="shared" si="12"/>
        <v>12/3/2024 2:28:31 PM</v>
      </c>
      <c r="P183" s="197">
        <f t="shared" si="13"/>
        <v>45630.228136574071</v>
      </c>
      <c r="Q183" s="197">
        <f t="shared" si="14"/>
        <v>45629.811469907407</v>
      </c>
      <c r="R183" s="197" t="str">
        <f t="shared" si="15"/>
        <v>12/3/2024 2:28:31 PM</v>
      </c>
      <c r="S183" s="200">
        <f t="shared" si="16"/>
        <v>45629</v>
      </c>
      <c r="T183" s="201">
        <f t="shared" si="17"/>
        <v>0.60313657407095889</v>
      </c>
      <c r="U183" s="202"/>
      <c r="V183" s="202"/>
      <c r="W183" s="202" t="str">
        <f>IFERROR(VLOOKUP(D183,Legend!$A$2:$C$61,3,FALSE),"")</f>
        <v>AMER_1</v>
      </c>
      <c r="X183" s="19">
        <v>5</v>
      </c>
      <c r="Y183" s="19">
        <v>15</v>
      </c>
    </row>
    <row r="184" spans="1:25" x14ac:dyDescent="0.25">
      <c r="A184" s="19" t="s">
        <v>1541</v>
      </c>
      <c r="B184" s="62" t="s">
        <v>3312</v>
      </c>
      <c r="C184" s="19" t="s">
        <v>148</v>
      </c>
      <c r="D184" s="19" t="s">
        <v>214</v>
      </c>
      <c r="E184" s="19" t="s">
        <v>7603</v>
      </c>
      <c r="F184" s="19" t="s">
        <v>347</v>
      </c>
      <c r="G184" s="62" t="s">
        <v>345</v>
      </c>
      <c r="H184" s="62" t="s">
        <v>3313</v>
      </c>
      <c r="J184" s="36" t="s">
        <v>3314</v>
      </c>
      <c r="K184" s="19" t="s">
        <v>2388</v>
      </c>
      <c r="L184" s="19" t="s">
        <v>112</v>
      </c>
      <c r="M184" s="19" t="s">
        <v>340</v>
      </c>
      <c r="O184" s="197" t="str">
        <f t="shared" si="12"/>
        <v>12/3/2024 1:39:58 PM</v>
      </c>
      <c r="P184" s="197">
        <f t="shared" si="13"/>
        <v>45630.194421296299</v>
      </c>
      <c r="Q184" s="197">
        <f t="shared" si="14"/>
        <v>45629.777754629635</v>
      </c>
      <c r="R184" s="197" t="str">
        <f t="shared" si="15"/>
        <v>12/3/2024 1:39:58 PM</v>
      </c>
      <c r="S184" s="200">
        <f t="shared" si="16"/>
        <v>45629</v>
      </c>
      <c r="T184" s="201">
        <f t="shared" si="17"/>
        <v>0.56942129629896954</v>
      </c>
      <c r="U184" s="202"/>
      <c r="V184" s="202"/>
      <c r="W184" s="202" t="str">
        <f>IFERROR(VLOOKUP(D184,Legend!$A$2:$C$61,3,FALSE),"")</f>
        <v>AMER_1</v>
      </c>
      <c r="X184" s="19">
        <v>5</v>
      </c>
      <c r="Y184" s="19">
        <v>15</v>
      </c>
    </row>
    <row r="185" spans="1:25" x14ac:dyDescent="0.25">
      <c r="A185" s="19" t="s">
        <v>760</v>
      </c>
      <c r="B185" s="62" t="s">
        <v>3324</v>
      </c>
      <c r="C185" s="19" t="s">
        <v>341</v>
      </c>
      <c r="D185" s="19" t="s">
        <v>215</v>
      </c>
      <c r="E185" s="19" t="s">
        <v>7603</v>
      </c>
      <c r="F185" s="19" t="s">
        <v>347</v>
      </c>
      <c r="G185" s="62" t="s">
        <v>593</v>
      </c>
      <c r="H185" s="62" t="s">
        <v>2296</v>
      </c>
      <c r="I185" s="19" t="s">
        <v>342</v>
      </c>
      <c r="J185" s="36" t="s">
        <v>3325</v>
      </c>
      <c r="K185" s="19" t="s">
        <v>3326</v>
      </c>
      <c r="L185" s="19" t="s">
        <v>112</v>
      </c>
      <c r="M185" s="19" t="s">
        <v>340</v>
      </c>
      <c r="O185" s="197" t="str">
        <f t="shared" si="12"/>
        <v>12/3/2024 1:17:45 PM</v>
      </c>
      <c r="P185" s="197">
        <f t="shared" si="13"/>
        <v>45630.178993055553</v>
      </c>
      <c r="Q185" s="197">
        <f t="shared" si="14"/>
        <v>45629.762326388889</v>
      </c>
      <c r="R185" s="197" t="str">
        <f t="shared" si="15"/>
        <v>12/3/2024 1:17:45 PM</v>
      </c>
      <c r="S185" s="200">
        <f t="shared" si="16"/>
        <v>45629</v>
      </c>
      <c r="T185" s="201">
        <f t="shared" si="17"/>
        <v>0.55399305555329192</v>
      </c>
      <c r="U185" s="202"/>
      <c r="V185" s="202"/>
      <c r="W185" s="202" t="str">
        <f>IFERROR(VLOOKUP(D185,Legend!$A$2:$C$61,3,FALSE),"")</f>
        <v>AMER_1</v>
      </c>
      <c r="X185" s="19">
        <v>5</v>
      </c>
      <c r="Y185" s="19">
        <v>15</v>
      </c>
    </row>
    <row r="186" spans="1:25" x14ac:dyDescent="0.25">
      <c r="A186" s="19" t="s">
        <v>1914</v>
      </c>
      <c r="B186" s="62" t="s">
        <v>3399</v>
      </c>
      <c r="C186" s="19" t="s">
        <v>341</v>
      </c>
      <c r="D186" s="19" t="s">
        <v>215</v>
      </c>
      <c r="E186" s="19" t="s">
        <v>7603</v>
      </c>
      <c r="F186" s="19" t="s">
        <v>347</v>
      </c>
      <c r="G186" s="62" t="s">
        <v>593</v>
      </c>
      <c r="H186" s="62" t="s">
        <v>3400</v>
      </c>
      <c r="I186" s="19" t="s">
        <v>344</v>
      </c>
      <c r="J186" s="36" t="s">
        <v>3401</v>
      </c>
      <c r="K186" s="19" t="s">
        <v>3402</v>
      </c>
      <c r="L186" s="19" t="s">
        <v>112</v>
      </c>
      <c r="M186" s="19" t="s">
        <v>349</v>
      </c>
      <c r="O186" s="197" t="str">
        <f t="shared" si="12"/>
        <v>12/3/2024 11:18:53 AM</v>
      </c>
      <c r="P186" s="197">
        <f t="shared" si="13"/>
        <v>45630.096446759257</v>
      </c>
      <c r="Q186" s="197">
        <f t="shared" si="14"/>
        <v>45629.679780092592</v>
      </c>
      <c r="R186" s="197" t="str">
        <f t="shared" si="15"/>
        <v>12/3/2024 11:18:53 AM</v>
      </c>
      <c r="S186" s="200">
        <f t="shared" si="16"/>
        <v>45629</v>
      </c>
      <c r="T186" s="201">
        <f t="shared" si="17"/>
        <v>0.47144675925665069</v>
      </c>
      <c r="U186" s="202"/>
      <c r="V186" s="202"/>
      <c r="W186" s="202" t="str">
        <f>IFERROR(VLOOKUP(D186,Legend!$A$2:$C$61,3,FALSE),"")</f>
        <v>AMER_1</v>
      </c>
      <c r="X186" s="19">
        <v>5</v>
      </c>
      <c r="Y186" s="19">
        <v>15</v>
      </c>
    </row>
    <row r="187" spans="1:25" x14ac:dyDescent="0.25">
      <c r="A187" s="19" t="s">
        <v>1444</v>
      </c>
      <c r="B187" s="62" t="s">
        <v>3426</v>
      </c>
      <c r="C187" s="19" t="s">
        <v>341</v>
      </c>
      <c r="D187" s="19" t="s">
        <v>215</v>
      </c>
      <c r="E187" s="19" t="s">
        <v>7603</v>
      </c>
      <c r="F187" s="19" t="s">
        <v>347</v>
      </c>
      <c r="G187" s="62" t="s">
        <v>588</v>
      </c>
      <c r="H187" s="62" t="s">
        <v>3427</v>
      </c>
      <c r="I187" s="19" t="s">
        <v>344</v>
      </c>
      <c r="J187" s="36" t="s">
        <v>3428</v>
      </c>
      <c r="K187" s="19" t="s">
        <v>2479</v>
      </c>
      <c r="L187" s="19" t="s">
        <v>112</v>
      </c>
      <c r="M187" s="19" t="s">
        <v>340</v>
      </c>
      <c r="O187" s="197" t="str">
        <f t="shared" si="12"/>
        <v>12/3/2024 10:54:53 AM</v>
      </c>
      <c r="P187" s="197">
        <f t="shared" si="13"/>
        <v>45630.079780092594</v>
      </c>
      <c r="Q187" s="197">
        <f t="shared" si="14"/>
        <v>45629.66311342593</v>
      </c>
      <c r="R187" s="197" t="str">
        <f t="shared" si="15"/>
        <v>12/3/2024 10:54:53 AM</v>
      </c>
      <c r="S187" s="200">
        <f t="shared" si="16"/>
        <v>45629</v>
      </c>
      <c r="T187" s="201">
        <f t="shared" si="17"/>
        <v>0.45478009259386454</v>
      </c>
      <c r="U187" s="202"/>
      <c r="V187" s="202"/>
      <c r="W187" s="202" t="str">
        <f>IFERROR(VLOOKUP(D187,Legend!$A$2:$C$61,3,FALSE),"")</f>
        <v>AMER_1</v>
      </c>
      <c r="X187" s="19">
        <v>5</v>
      </c>
      <c r="Y187" s="19">
        <v>15</v>
      </c>
    </row>
    <row r="188" spans="1:25" x14ac:dyDescent="0.25">
      <c r="A188" s="19" t="s">
        <v>1959</v>
      </c>
      <c r="B188" s="62" t="s">
        <v>3494</v>
      </c>
      <c r="C188" s="19" t="s">
        <v>341</v>
      </c>
      <c r="D188" s="19" t="s">
        <v>215</v>
      </c>
      <c r="E188" s="19" t="s">
        <v>7603</v>
      </c>
      <c r="F188" s="19" t="s">
        <v>347</v>
      </c>
      <c r="G188" s="62" t="s">
        <v>626</v>
      </c>
      <c r="H188" s="62" t="s">
        <v>2478</v>
      </c>
      <c r="I188" s="19" t="s">
        <v>342</v>
      </c>
      <c r="J188" s="36" t="s">
        <v>3495</v>
      </c>
      <c r="K188" s="19" t="s">
        <v>1463</v>
      </c>
      <c r="L188" s="19" t="s">
        <v>112</v>
      </c>
      <c r="M188" s="19" t="s">
        <v>340</v>
      </c>
      <c r="O188" s="197" t="str">
        <f t="shared" si="12"/>
        <v>12/3/2024 9:39:37 AM</v>
      </c>
      <c r="P188" s="197">
        <f t="shared" si="13"/>
        <v>45630.027511574073</v>
      </c>
      <c r="Q188" s="197">
        <f t="shared" si="14"/>
        <v>45629.610844907409</v>
      </c>
      <c r="R188" s="197" t="str">
        <f t="shared" si="15"/>
        <v>12/3/2024 9:39:37 AM</v>
      </c>
      <c r="S188" s="200">
        <f t="shared" si="16"/>
        <v>45629</v>
      </c>
      <c r="T188" s="201">
        <f t="shared" si="17"/>
        <v>0.40251157407328719</v>
      </c>
      <c r="U188" s="202"/>
      <c r="V188" s="202"/>
      <c r="W188" s="202" t="str">
        <f>IFERROR(VLOOKUP(D188,Legend!$A$2:$C$61,3,FALSE),"")</f>
        <v>AMER_1</v>
      </c>
      <c r="X188" s="19">
        <v>5</v>
      </c>
      <c r="Y188" s="19">
        <v>15</v>
      </c>
    </row>
    <row r="189" spans="1:25" x14ac:dyDescent="0.25">
      <c r="A189" s="19" t="s">
        <v>1963</v>
      </c>
      <c r="B189" s="62" t="s">
        <v>3533</v>
      </c>
      <c r="C189" s="19" t="s">
        <v>341</v>
      </c>
      <c r="D189" s="19" t="s">
        <v>215</v>
      </c>
      <c r="E189" s="19" t="s">
        <v>7603</v>
      </c>
      <c r="F189" s="19" t="s">
        <v>347</v>
      </c>
      <c r="G189" s="62" t="s">
        <v>593</v>
      </c>
      <c r="H189" s="62" t="s">
        <v>3534</v>
      </c>
      <c r="I189" s="19" t="s">
        <v>344</v>
      </c>
      <c r="J189" s="36" t="s">
        <v>3535</v>
      </c>
      <c r="K189" s="19" t="s">
        <v>1383</v>
      </c>
      <c r="L189" s="19" t="s">
        <v>112</v>
      </c>
      <c r="M189" s="19" t="s">
        <v>348</v>
      </c>
      <c r="O189" s="197" t="str">
        <f t="shared" si="12"/>
        <v>12/3/2024 8:29:44 AM</v>
      </c>
      <c r="P189" s="197">
        <f t="shared" si="13"/>
        <v>45629.978981481479</v>
      </c>
      <c r="Q189" s="197">
        <f t="shared" si="14"/>
        <v>45629.562314814815</v>
      </c>
      <c r="R189" s="197" t="str">
        <f t="shared" si="15"/>
        <v>12/3/2024 8:29:44 AM</v>
      </c>
      <c r="S189" s="200">
        <f t="shared" si="16"/>
        <v>45629</v>
      </c>
      <c r="T189" s="201">
        <f t="shared" si="17"/>
        <v>0.35398148147942265</v>
      </c>
      <c r="U189" s="202"/>
      <c r="V189" s="202"/>
      <c r="W189" s="202" t="str">
        <f>IFERROR(VLOOKUP(D189,Legend!$A$2:$C$61,3,FALSE),"")</f>
        <v>AMER_1</v>
      </c>
      <c r="X189" s="19">
        <v>5</v>
      </c>
      <c r="Y189" s="19">
        <v>15</v>
      </c>
    </row>
    <row r="190" spans="1:25" x14ac:dyDescent="0.25">
      <c r="A190" s="19" t="s">
        <v>1320</v>
      </c>
      <c r="B190" s="62" t="s">
        <v>3849</v>
      </c>
      <c r="C190" s="19" t="s">
        <v>148</v>
      </c>
      <c r="D190" s="19" t="s">
        <v>214</v>
      </c>
      <c r="E190" s="19" t="s">
        <v>7603</v>
      </c>
      <c r="F190" s="19" t="s">
        <v>347</v>
      </c>
      <c r="G190" s="62" t="s">
        <v>345</v>
      </c>
      <c r="H190" s="62" t="s">
        <v>3850</v>
      </c>
      <c r="J190" s="36" t="s">
        <v>3851</v>
      </c>
      <c r="K190" s="19" t="s">
        <v>1527</v>
      </c>
      <c r="L190" s="19" t="s">
        <v>112</v>
      </c>
      <c r="M190" s="19" t="s">
        <v>340</v>
      </c>
      <c r="O190" s="197" t="str">
        <f t="shared" si="12"/>
        <v>12/2/2024 4:37:28 PM</v>
      </c>
      <c r="P190" s="197">
        <f t="shared" si="13"/>
        <v>45629.317685185182</v>
      </c>
      <c r="Q190" s="197">
        <f t="shared" si="14"/>
        <v>45628.901018518518</v>
      </c>
      <c r="R190" s="197" t="str">
        <f t="shared" si="15"/>
        <v>12/2/2024 4:37:28 PM</v>
      </c>
      <c r="S190" s="200">
        <f t="shared" si="16"/>
        <v>45628</v>
      </c>
      <c r="T190" s="201">
        <f t="shared" si="17"/>
        <v>0.69268518518219935</v>
      </c>
      <c r="U190" s="202"/>
      <c r="V190" s="202"/>
      <c r="W190" s="202" t="str">
        <f>IFERROR(VLOOKUP(D190,Legend!$A$2:$C$61,3,FALSE),"")</f>
        <v>AMER_1</v>
      </c>
      <c r="X190" s="19">
        <v>5</v>
      </c>
      <c r="Y190" s="19">
        <v>15</v>
      </c>
    </row>
    <row r="191" spans="1:25" x14ac:dyDescent="0.25">
      <c r="A191" s="19" t="s">
        <v>1996</v>
      </c>
      <c r="B191" s="62" t="s">
        <v>3869</v>
      </c>
      <c r="C191" s="19" t="s">
        <v>148</v>
      </c>
      <c r="D191" s="19" t="s">
        <v>244</v>
      </c>
      <c r="E191" s="19" t="s">
        <v>7603</v>
      </c>
      <c r="F191" s="19" t="s">
        <v>347</v>
      </c>
      <c r="G191" s="62" t="s">
        <v>2298</v>
      </c>
      <c r="H191" s="62" t="s">
        <v>3870</v>
      </c>
      <c r="J191" s="36" t="s">
        <v>3873</v>
      </c>
      <c r="K191" s="19" t="s">
        <v>1045</v>
      </c>
      <c r="L191" s="19" t="s">
        <v>112</v>
      </c>
      <c r="M191" s="19" t="s">
        <v>340</v>
      </c>
      <c r="O191" s="197" t="str">
        <f t="shared" si="12"/>
        <v>12/2/2024 4:14:15 PM</v>
      </c>
      <c r="P191" s="197">
        <f t="shared" si="13"/>
        <v>45629.301562499997</v>
      </c>
      <c r="Q191" s="197">
        <f t="shared" si="14"/>
        <v>45628.884895833333</v>
      </c>
      <c r="R191" s="197" t="str">
        <f t="shared" si="15"/>
        <v>12/2/2024 4:14:15 PM</v>
      </c>
      <c r="S191" s="200">
        <f t="shared" si="16"/>
        <v>45628</v>
      </c>
      <c r="T191" s="201">
        <f t="shared" si="17"/>
        <v>0.67656249999708962</v>
      </c>
      <c r="U191" s="202"/>
      <c r="V191" s="202"/>
      <c r="W191" s="202" t="str">
        <f>IFERROR(VLOOKUP(D191,Legend!$A$2:$C$61,3,FALSE),"")</f>
        <v>AMER_1</v>
      </c>
      <c r="X191" s="19">
        <v>5</v>
      </c>
      <c r="Y191" s="19">
        <v>15</v>
      </c>
    </row>
    <row r="192" spans="1:25" x14ac:dyDescent="0.25">
      <c r="A192" s="19" t="s">
        <v>1366</v>
      </c>
      <c r="B192" s="62" t="s">
        <v>3895</v>
      </c>
      <c r="C192" s="19" t="s">
        <v>148</v>
      </c>
      <c r="D192" s="19" t="s">
        <v>214</v>
      </c>
      <c r="E192" s="19" t="s">
        <v>7603</v>
      </c>
      <c r="F192" s="19" t="s">
        <v>347</v>
      </c>
      <c r="G192" s="62" t="s">
        <v>345</v>
      </c>
      <c r="H192" s="62" t="s">
        <v>3896</v>
      </c>
      <c r="J192" s="36" t="s">
        <v>3897</v>
      </c>
      <c r="K192" s="19" t="s">
        <v>2438</v>
      </c>
      <c r="L192" s="19" t="s">
        <v>112</v>
      </c>
      <c r="M192" s="19" t="s">
        <v>340</v>
      </c>
      <c r="O192" s="197" t="str">
        <f t="shared" si="12"/>
        <v>12/2/2024 3:56:25 PM</v>
      </c>
      <c r="P192" s="197">
        <f t="shared" si="13"/>
        <v>45629.289178240739</v>
      </c>
      <c r="Q192" s="197">
        <f t="shared" si="14"/>
        <v>45628.872511574074</v>
      </c>
      <c r="R192" s="197" t="str">
        <f t="shared" si="15"/>
        <v>12/2/2024 3:56:25 PM</v>
      </c>
      <c r="S192" s="200">
        <f t="shared" si="16"/>
        <v>45628</v>
      </c>
      <c r="T192" s="201">
        <f t="shared" si="17"/>
        <v>0.66417824073869269</v>
      </c>
      <c r="U192" s="202"/>
      <c r="V192" s="202"/>
      <c r="W192" s="202" t="str">
        <f>IFERROR(VLOOKUP(D192,Legend!$A$2:$C$61,3,FALSE),"")</f>
        <v>AMER_1</v>
      </c>
      <c r="X192" s="19">
        <v>5</v>
      </c>
      <c r="Y192" s="19">
        <v>15</v>
      </c>
    </row>
    <row r="193" spans="1:25" x14ac:dyDescent="0.25">
      <c r="A193" s="19" t="s">
        <v>1373</v>
      </c>
      <c r="B193" s="62" t="s">
        <v>3950</v>
      </c>
      <c r="C193" s="19" t="s">
        <v>341</v>
      </c>
      <c r="D193" s="19" t="s">
        <v>215</v>
      </c>
      <c r="E193" s="19" t="s">
        <v>7603</v>
      </c>
      <c r="F193" s="19" t="s">
        <v>347</v>
      </c>
      <c r="G193" s="62" t="s">
        <v>593</v>
      </c>
      <c r="H193" s="62" t="s">
        <v>3951</v>
      </c>
      <c r="I193" s="19" t="s">
        <v>344</v>
      </c>
      <c r="J193" s="36" t="s">
        <v>3952</v>
      </c>
      <c r="K193" s="19" t="s">
        <v>704</v>
      </c>
      <c r="L193" s="19" t="s">
        <v>112</v>
      </c>
      <c r="M193" s="19" t="s">
        <v>340</v>
      </c>
      <c r="O193" s="197" t="str">
        <f t="shared" si="12"/>
        <v>12/2/2024 3:12:20 PM</v>
      </c>
      <c r="P193" s="197">
        <f t="shared" si="13"/>
        <v>45629.258564814816</v>
      </c>
      <c r="Q193" s="197">
        <f t="shared" si="14"/>
        <v>45628.841898148152</v>
      </c>
      <c r="R193" s="197" t="str">
        <f t="shared" si="15"/>
        <v>12/2/2024 3:12:20 PM</v>
      </c>
      <c r="S193" s="200">
        <f t="shared" si="16"/>
        <v>45628</v>
      </c>
      <c r="T193" s="201">
        <f t="shared" si="17"/>
        <v>0.63356481481605442</v>
      </c>
      <c r="U193" s="202"/>
      <c r="V193" s="202"/>
      <c r="W193" s="202" t="str">
        <f>IFERROR(VLOOKUP(D193,Legend!$A$2:$C$61,3,FALSE),"")</f>
        <v>AMER_1</v>
      </c>
      <c r="X193" s="19">
        <v>5</v>
      </c>
      <c r="Y193" s="19">
        <v>15</v>
      </c>
    </row>
    <row r="194" spans="1:25" x14ac:dyDescent="0.25">
      <c r="A194" s="19" t="s">
        <v>2015</v>
      </c>
      <c r="B194" s="62" t="s">
        <v>3988</v>
      </c>
      <c r="C194" s="19" t="s">
        <v>341</v>
      </c>
      <c r="D194" s="19" t="s">
        <v>215</v>
      </c>
      <c r="E194" s="19" t="s">
        <v>7603</v>
      </c>
      <c r="F194" s="19" t="s">
        <v>347</v>
      </c>
      <c r="G194" s="62" t="s">
        <v>593</v>
      </c>
      <c r="H194" s="62" t="s">
        <v>3989</v>
      </c>
      <c r="I194" s="19" t="s">
        <v>342</v>
      </c>
      <c r="J194" s="36" t="s">
        <v>3990</v>
      </c>
      <c r="K194" s="19" t="s">
        <v>1351</v>
      </c>
      <c r="L194" s="19" t="s">
        <v>112</v>
      </c>
      <c r="M194" s="19" t="s">
        <v>340</v>
      </c>
      <c r="O194" s="197" t="str">
        <f t="shared" si="12"/>
        <v>12/2/2024 2:49:09 PM</v>
      </c>
      <c r="P194" s="197">
        <f t="shared" si="13"/>
        <v>45629.242465277777</v>
      </c>
      <c r="Q194" s="197">
        <f t="shared" si="14"/>
        <v>45628.825798611113</v>
      </c>
      <c r="R194" s="197" t="str">
        <f t="shared" si="15"/>
        <v>12/2/2024 2:49:09 PM</v>
      </c>
      <c r="S194" s="200">
        <f t="shared" si="16"/>
        <v>45628</v>
      </c>
      <c r="T194" s="201">
        <f t="shared" si="17"/>
        <v>0.61746527777722804</v>
      </c>
      <c r="U194" s="202"/>
      <c r="V194" s="202"/>
      <c r="W194" s="202" t="str">
        <f>IFERROR(VLOOKUP(D194,Legend!$A$2:$C$61,3,FALSE),"")</f>
        <v>AMER_1</v>
      </c>
      <c r="X194" s="19">
        <v>5</v>
      </c>
      <c r="Y194" s="19">
        <v>15</v>
      </c>
    </row>
    <row r="195" spans="1:25" x14ac:dyDescent="0.25">
      <c r="A195" s="19" t="s">
        <v>2024</v>
      </c>
      <c r="B195" s="62" t="s">
        <v>4026</v>
      </c>
      <c r="C195" s="19" t="s">
        <v>341</v>
      </c>
      <c r="D195" s="19" t="s">
        <v>215</v>
      </c>
      <c r="E195" s="19" t="s">
        <v>7603</v>
      </c>
      <c r="F195" s="19" t="s">
        <v>347</v>
      </c>
      <c r="G195" s="62" t="s">
        <v>593</v>
      </c>
      <c r="H195" s="62" t="s">
        <v>4027</v>
      </c>
      <c r="I195" s="19" t="s">
        <v>342</v>
      </c>
      <c r="J195" s="36" t="s">
        <v>4028</v>
      </c>
      <c r="K195" s="19" t="s">
        <v>2371</v>
      </c>
      <c r="L195" s="19" t="s">
        <v>112</v>
      </c>
      <c r="M195" s="19" t="s">
        <v>340</v>
      </c>
      <c r="O195" s="197" t="str">
        <f t="shared" ref="O195:O258" si="18">IFERROR(J195,"")</f>
        <v>12/2/2024 2:03:29 PM</v>
      </c>
      <c r="P195" s="197">
        <f t="shared" ref="P195:P258" si="19">IFERROR(J195+(Y195/24),"")</f>
        <v>45629.210752314815</v>
      </c>
      <c r="Q195" s="197">
        <f t="shared" ref="Q195:Q258" si="20">IFERROR(J195+(X195/24),"")</f>
        <v>45628.794085648151</v>
      </c>
      <c r="R195" s="197" t="str">
        <f t="shared" ref="R195:R258" si="21">IF(W195="APAC_1",P195,IF(W195="EMEA_1",Q195,O195))</f>
        <v>12/2/2024 2:03:29 PM</v>
      </c>
      <c r="S195" s="200">
        <f t="shared" ref="S195:S258" si="22">INT(R195)</f>
        <v>45628</v>
      </c>
      <c r="T195" s="201">
        <f t="shared" ref="T195:T258" si="23">MOD(R195,1)</f>
        <v>0.58575231481518131</v>
      </c>
      <c r="U195" s="202"/>
      <c r="V195" s="202"/>
      <c r="W195" s="202" t="str">
        <f>IFERROR(VLOOKUP(D195,Legend!$A$2:$C$61,3,FALSE),"")</f>
        <v>AMER_1</v>
      </c>
      <c r="X195" s="19">
        <v>5</v>
      </c>
      <c r="Y195" s="19">
        <v>15</v>
      </c>
    </row>
    <row r="196" spans="1:25" x14ac:dyDescent="0.25">
      <c r="A196" s="19" t="s">
        <v>659</v>
      </c>
      <c r="B196" s="62" t="s">
        <v>4046</v>
      </c>
      <c r="C196" s="19" t="s">
        <v>341</v>
      </c>
      <c r="D196" s="19" t="s">
        <v>215</v>
      </c>
      <c r="E196" s="19" t="s">
        <v>7603</v>
      </c>
      <c r="F196" s="19" t="s">
        <v>347</v>
      </c>
      <c r="G196" s="62" t="s">
        <v>588</v>
      </c>
      <c r="H196" s="62" t="s">
        <v>4047</v>
      </c>
      <c r="I196" s="19" t="s">
        <v>344</v>
      </c>
      <c r="J196" s="36" t="s">
        <v>4048</v>
      </c>
      <c r="K196" s="19" t="s">
        <v>2380</v>
      </c>
      <c r="L196" s="19" t="s">
        <v>112</v>
      </c>
      <c r="M196" s="19" t="s">
        <v>340</v>
      </c>
      <c r="O196" s="197" t="str">
        <f t="shared" si="18"/>
        <v>12/2/2024 1:36:07 PM</v>
      </c>
      <c r="P196" s="197">
        <f t="shared" si="19"/>
        <v>45629.191747685189</v>
      </c>
      <c r="Q196" s="197">
        <f t="shared" si="20"/>
        <v>45628.775081018524</v>
      </c>
      <c r="R196" s="197" t="str">
        <f t="shared" si="21"/>
        <v>12/2/2024 1:36:07 PM</v>
      </c>
      <c r="S196" s="200">
        <f t="shared" si="22"/>
        <v>45628</v>
      </c>
      <c r="T196" s="201">
        <f t="shared" si="23"/>
        <v>0.56674768518860219</v>
      </c>
      <c r="U196" s="202"/>
      <c r="V196" s="202"/>
      <c r="W196" s="202" t="str">
        <f>IFERROR(VLOOKUP(D196,Legend!$A$2:$C$61,3,FALSE),"")</f>
        <v>AMER_1</v>
      </c>
      <c r="X196" s="19">
        <v>5</v>
      </c>
      <c r="Y196" s="19">
        <v>15</v>
      </c>
    </row>
    <row r="197" spans="1:25" x14ac:dyDescent="0.25">
      <c r="A197" s="19" t="s">
        <v>610</v>
      </c>
      <c r="B197" s="62" t="s">
        <v>4062</v>
      </c>
      <c r="C197" s="19" t="s">
        <v>341</v>
      </c>
      <c r="D197" s="19" t="s">
        <v>215</v>
      </c>
      <c r="E197" s="19" t="s">
        <v>7603</v>
      </c>
      <c r="F197" s="19" t="s">
        <v>347</v>
      </c>
      <c r="G197" s="62" t="s">
        <v>593</v>
      </c>
      <c r="H197" s="62" t="s">
        <v>4063</v>
      </c>
      <c r="I197" s="19" t="s">
        <v>342</v>
      </c>
      <c r="J197" s="36" t="s">
        <v>4064</v>
      </c>
      <c r="K197" s="19" t="s">
        <v>4065</v>
      </c>
      <c r="L197" s="19" t="s">
        <v>112</v>
      </c>
      <c r="M197" s="19" t="s">
        <v>348</v>
      </c>
      <c r="O197" s="197" t="str">
        <f t="shared" si="18"/>
        <v>12/2/2024 1:28:56 PM</v>
      </c>
      <c r="P197" s="197">
        <f t="shared" si="19"/>
        <v>45629.186759259261</v>
      </c>
      <c r="Q197" s="197">
        <f t="shared" si="20"/>
        <v>45628.770092592596</v>
      </c>
      <c r="R197" s="197" t="str">
        <f t="shared" si="21"/>
        <v>12/2/2024 1:28:56 PM</v>
      </c>
      <c r="S197" s="200">
        <f t="shared" si="22"/>
        <v>45628</v>
      </c>
      <c r="T197" s="201">
        <f t="shared" si="23"/>
        <v>0.56175925926072523</v>
      </c>
      <c r="U197" s="202"/>
      <c r="V197" s="202"/>
      <c r="W197" s="202" t="str">
        <f>IFERROR(VLOOKUP(D197,Legend!$A$2:$C$61,3,FALSE),"")</f>
        <v>AMER_1</v>
      </c>
      <c r="X197" s="19">
        <v>5</v>
      </c>
      <c r="Y197" s="19">
        <v>15</v>
      </c>
    </row>
    <row r="198" spans="1:25" x14ac:dyDescent="0.25">
      <c r="A198" s="19" t="s">
        <v>1734</v>
      </c>
      <c r="B198" s="62" t="s">
        <v>4078</v>
      </c>
      <c r="C198" s="19" t="s">
        <v>341</v>
      </c>
      <c r="D198" s="19" t="s">
        <v>215</v>
      </c>
      <c r="E198" s="19" t="s">
        <v>7603</v>
      </c>
      <c r="F198" s="19" t="s">
        <v>347</v>
      </c>
      <c r="G198" s="62" t="s">
        <v>588</v>
      </c>
      <c r="H198" s="62" t="s">
        <v>4079</v>
      </c>
      <c r="I198" s="19" t="s">
        <v>344</v>
      </c>
      <c r="J198" s="36" t="s">
        <v>4080</v>
      </c>
      <c r="K198" s="19" t="s">
        <v>785</v>
      </c>
      <c r="L198" s="19" t="s">
        <v>112</v>
      </c>
      <c r="M198" s="19" t="s">
        <v>340</v>
      </c>
      <c r="O198" s="197" t="str">
        <f t="shared" si="18"/>
        <v>12/2/2024 1:11:38 PM</v>
      </c>
      <c r="P198" s="197">
        <f t="shared" si="19"/>
        <v>45629.174745370372</v>
      </c>
      <c r="Q198" s="197">
        <f t="shared" si="20"/>
        <v>45628.758078703708</v>
      </c>
      <c r="R198" s="197" t="str">
        <f t="shared" si="21"/>
        <v>12/2/2024 1:11:38 PM</v>
      </c>
      <c r="S198" s="200">
        <f t="shared" si="22"/>
        <v>45628</v>
      </c>
      <c r="T198" s="201">
        <f t="shared" si="23"/>
        <v>0.54974537037196569</v>
      </c>
      <c r="U198" s="202"/>
      <c r="V198" s="202"/>
      <c r="W198" s="202" t="str">
        <f>IFERROR(VLOOKUP(D198,Legend!$A$2:$C$61,3,FALSE),"")</f>
        <v>AMER_1</v>
      </c>
      <c r="X198" s="19">
        <v>5</v>
      </c>
      <c r="Y198" s="19">
        <v>15</v>
      </c>
    </row>
    <row r="199" spans="1:25" x14ac:dyDescent="0.25">
      <c r="A199" s="19" t="s">
        <v>1195</v>
      </c>
      <c r="B199" s="62" t="s">
        <v>4156</v>
      </c>
      <c r="C199" s="19" t="s">
        <v>341</v>
      </c>
      <c r="D199" s="19" t="s">
        <v>215</v>
      </c>
      <c r="E199" s="19" t="s">
        <v>7603</v>
      </c>
      <c r="F199" s="19" t="s">
        <v>347</v>
      </c>
      <c r="G199" s="62" t="s">
        <v>593</v>
      </c>
      <c r="H199" s="62" t="s">
        <v>4157</v>
      </c>
      <c r="I199" s="19" t="s">
        <v>344</v>
      </c>
      <c r="J199" s="36" t="s">
        <v>4158</v>
      </c>
      <c r="K199" s="19" t="s">
        <v>2315</v>
      </c>
      <c r="L199" s="19" t="s">
        <v>112</v>
      </c>
      <c r="M199" s="19" t="s">
        <v>340</v>
      </c>
      <c r="O199" s="197" t="str">
        <f t="shared" si="18"/>
        <v>12/2/2024 11:44:34 AM</v>
      </c>
      <c r="P199" s="197">
        <f t="shared" si="19"/>
        <v>45629.114282407405</v>
      </c>
      <c r="Q199" s="197">
        <f t="shared" si="20"/>
        <v>45628.697615740741</v>
      </c>
      <c r="R199" s="197" t="str">
        <f t="shared" si="21"/>
        <v>12/2/2024 11:44:34 AM</v>
      </c>
      <c r="S199" s="200">
        <f t="shared" si="22"/>
        <v>45628</v>
      </c>
      <c r="T199" s="201">
        <f t="shared" si="23"/>
        <v>0.48928240740497131</v>
      </c>
      <c r="U199" s="202"/>
      <c r="V199" s="202"/>
      <c r="W199" s="202" t="str">
        <f>IFERROR(VLOOKUP(D199,Legend!$A$2:$C$61,3,FALSE),"")</f>
        <v>AMER_1</v>
      </c>
      <c r="X199" s="19">
        <v>5</v>
      </c>
      <c r="Y199" s="19">
        <v>15</v>
      </c>
    </row>
    <row r="200" spans="1:25" x14ac:dyDescent="0.25">
      <c r="A200" s="19" t="s">
        <v>615</v>
      </c>
      <c r="B200" s="62" t="s">
        <v>4191</v>
      </c>
      <c r="C200" s="19" t="s">
        <v>341</v>
      </c>
      <c r="D200" s="19" t="s">
        <v>215</v>
      </c>
      <c r="E200" s="19" t="s">
        <v>7603</v>
      </c>
      <c r="F200" s="19" t="s">
        <v>347</v>
      </c>
      <c r="G200" s="62" t="s">
        <v>626</v>
      </c>
      <c r="H200" s="62" t="s">
        <v>2478</v>
      </c>
      <c r="I200" s="19" t="s">
        <v>342</v>
      </c>
      <c r="J200" s="36" t="s">
        <v>4192</v>
      </c>
      <c r="K200" s="19" t="s">
        <v>1204</v>
      </c>
      <c r="L200" s="19" t="s">
        <v>112</v>
      </c>
      <c r="M200" s="19" t="s">
        <v>340</v>
      </c>
      <c r="O200" s="197" t="str">
        <f t="shared" si="18"/>
        <v>12/2/2024 11:11:13 AM</v>
      </c>
      <c r="P200" s="197">
        <f t="shared" si="19"/>
        <v>45629.091122685182</v>
      </c>
      <c r="Q200" s="197">
        <f t="shared" si="20"/>
        <v>45628.674456018518</v>
      </c>
      <c r="R200" s="197" t="str">
        <f t="shared" si="21"/>
        <v>12/2/2024 11:11:13 AM</v>
      </c>
      <c r="S200" s="200">
        <f t="shared" si="22"/>
        <v>45628</v>
      </c>
      <c r="T200" s="201">
        <f t="shared" si="23"/>
        <v>0.46612268518219935</v>
      </c>
      <c r="U200" s="202"/>
      <c r="V200" s="202"/>
      <c r="W200" s="202" t="str">
        <f>IFERROR(VLOOKUP(D200,Legend!$A$2:$C$61,3,FALSE),"")</f>
        <v>AMER_1</v>
      </c>
      <c r="X200" s="19">
        <v>5</v>
      </c>
      <c r="Y200" s="19">
        <v>15</v>
      </c>
    </row>
    <row r="201" spans="1:25" x14ac:dyDescent="0.25">
      <c r="A201" s="19" t="s">
        <v>2042</v>
      </c>
      <c r="B201" s="62" t="s">
        <v>4222</v>
      </c>
      <c r="C201" s="19" t="s">
        <v>148</v>
      </c>
      <c r="D201" s="19" t="s">
        <v>214</v>
      </c>
      <c r="E201" s="19" t="s">
        <v>7603</v>
      </c>
      <c r="F201" s="19" t="s">
        <v>347</v>
      </c>
      <c r="G201" s="62" t="s">
        <v>345</v>
      </c>
      <c r="H201" s="62" t="s">
        <v>4223</v>
      </c>
      <c r="J201" s="36" t="s">
        <v>4224</v>
      </c>
      <c r="K201" s="19" t="s">
        <v>842</v>
      </c>
      <c r="L201" s="19" t="s">
        <v>112</v>
      </c>
      <c r="M201" s="19" t="s">
        <v>340</v>
      </c>
      <c r="O201" s="197" t="str">
        <f t="shared" si="18"/>
        <v>12/2/2024 10:40:23 AM</v>
      </c>
      <c r="P201" s="197">
        <f t="shared" si="19"/>
        <v>45629.069710648146</v>
      </c>
      <c r="Q201" s="197">
        <f t="shared" si="20"/>
        <v>45628.653043981481</v>
      </c>
      <c r="R201" s="197" t="str">
        <f t="shared" si="21"/>
        <v>12/2/2024 10:40:23 AM</v>
      </c>
      <c r="S201" s="200">
        <f t="shared" si="22"/>
        <v>45628</v>
      </c>
      <c r="T201" s="201">
        <f t="shared" si="23"/>
        <v>0.44471064814570127</v>
      </c>
      <c r="U201" s="202"/>
      <c r="V201" s="202"/>
      <c r="W201" s="202" t="str">
        <f>IFERROR(VLOOKUP(D201,Legend!$A$2:$C$61,3,FALSE),"")</f>
        <v>AMER_1</v>
      </c>
      <c r="X201" s="19">
        <v>5</v>
      </c>
      <c r="Y201" s="19">
        <v>15</v>
      </c>
    </row>
    <row r="202" spans="1:25" x14ac:dyDescent="0.25">
      <c r="A202" s="19" t="s">
        <v>1462</v>
      </c>
      <c r="B202" s="62" t="s">
        <v>4264</v>
      </c>
      <c r="C202" s="19" t="s">
        <v>148</v>
      </c>
      <c r="D202" s="19" t="s">
        <v>214</v>
      </c>
      <c r="E202" s="19" t="s">
        <v>7603</v>
      </c>
      <c r="F202" s="19" t="s">
        <v>347</v>
      </c>
      <c r="G202" s="62" t="s">
        <v>345</v>
      </c>
      <c r="H202" s="62" t="s">
        <v>4265</v>
      </c>
      <c r="J202" s="36" t="s">
        <v>4266</v>
      </c>
      <c r="K202" s="19" t="s">
        <v>2365</v>
      </c>
      <c r="L202" s="19" t="s">
        <v>112</v>
      </c>
      <c r="M202" s="19" t="s">
        <v>340</v>
      </c>
      <c r="O202" s="197" t="str">
        <f t="shared" si="18"/>
        <v>12/2/2024 9:57:47 AM</v>
      </c>
      <c r="P202" s="197">
        <f t="shared" si="19"/>
        <v>45629.040127314816</v>
      </c>
      <c r="Q202" s="197">
        <f t="shared" si="20"/>
        <v>45628.623460648152</v>
      </c>
      <c r="R202" s="197" t="str">
        <f t="shared" si="21"/>
        <v>12/2/2024 9:57:47 AM</v>
      </c>
      <c r="S202" s="200">
        <f t="shared" si="22"/>
        <v>45628</v>
      </c>
      <c r="T202" s="201">
        <f t="shared" si="23"/>
        <v>0.41512731481634546</v>
      </c>
      <c r="U202" s="202"/>
      <c r="V202" s="202"/>
      <c r="W202" s="202" t="str">
        <f>IFERROR(VLOOKUP(D202,Legend!$A$2:$C$61,3,FALSE),"")</f>
        <v>AMER_1</v>
      </c>
      <c r="X202" s="19">
        <v>5</v>
      </c>
      <c r="Y202" s="19">
        <v>15</v>
      </c>
    </row>
    <row r="203" spans="1:25" x14ac:dyDescent="0.25">
      <c r="A203" s="19" t="s">
        <v>1567</v>
      </c>
      <c r="B203" s="62" t="s">
        <v>4297</v>
      </c>
      <c r="C203" s="19" t="s">
        <v>148</v>
      </c>
      <c r="D203" s="19" t="s">
        <v>214</v>
      </c>
      <c r="E203" s="19" t="s">
        <v>7603</v>
      </c>
      <c r="F203" s="19" t="s">
        <v>347</v>
      </c>
      <c r="G203" s="62" t="s">
        <v>345</v>
      </c>
      <c r="H203" s="62" t="s">
        <v>4298</v>
      </c>
      <c r="J203" s="36" t="s">
        <v>4299</v>
      </c>
      <c r="K203" s="19" t="s">
        <v>2537</v>
      </c>
      <c r="L203" s="19" t="s">
        <v>112</v>
      </c>
      <c r="M203" s="19" t="s">
        <v>340</v>
      </c>
      <c r="O203" s="197" t="str">
        <f t="shared" si="18"/>
        <v>12/2/2024 9:32:02 AM</v>
      </c>
      <c r="P203" s="197">
        <f t="shared" si="19"/>
        <v>45629.022245370368</v>
      </c>
      <c r="Q203" s="197">
        <f t="shared" si="20"/>
        <v>45628.605578703704</v>
      </c>
      <c r="R203" s="197" t="str">
        <f t="shared" si="21"/>
        <v>12/2/2024 9:32:02 AM</v>
      </c>
      <c r="S203" s="200">
        <f t="shared" si="22"/>
        <v>45628</v>
      </c>
      <c r="T203" s="201">
        <f t="shared" si="23"/>
        <v>0.39724537036818219</v>
      </c>
      <c r="U203" s="202"/>
      <c r="V203" s="202"/>
      <c r="W203" s="202" t="str">
        <f>IFERROR(VLOOKUP(D203,Legend!$A$2:$C$61,3,FALSE),"")</f>
        <v>AMER_1</v>
      </c>
      <c r="X203" s="19">
        <v>5</v>
      </c>
      <c r="Y203" s="19">
        <v>15</v>
      </c>
    </row>
    <row r="204" spans="1:25" x14ac:dyDescent="0.25">
      <c r="A204" s="19" t="s">
        <v>1619</v>
      </c>
      <c r="B204" s="62" t="s">
        <v>4334</v>
      </c>
      <c r="C204" s="19" t="s">
        <v>341</v>
      </c>
      <c r="D204" s="19" t="s">
        <v>215</v>
      </c>
      <c r="E204" s="19" t="s">
        <v>7603</v>
      </c>
      <c r="F204" s="19" t="s">
        <v>347</v>
      </c>
      <c r="G204" s="62" t="s">
        <v>593</v>
      </c>
      <c r="H204" s="62" t="s">
        <v>2535</v>
      </c>
      <c r="I204" s="19" t="s">
        <v>344</v>
      </c>
      <c r="J204" s="36" t="s">
        <v>4335</v>
      </c>
      <c r="K204" s="19" t="s">
        <v>2518</v>
      </c>
      <c r="L204" s="19" t="s">
        <v>112</v>
      </c>
      <c r="M204" s="19" t="s">
        <v>340</v>
      </c>
      <c r="O204" s="197" t="str">
        <f t="shared" si="18"/>
        <v>12/2/2024 9:07:02 AM</v>
      </c>
      <c r="P204" s="197">
        <f t="shared" si="19"/>
        <v>45629.004884259259</v>
      </c>
      <c r="Q204" s="197">
        <f t="shared" si="20"/>
        <v>45628.588217592594</v>
      </c>
      <c r="R204" s="197" t="str">
        <f t="shared" si="21"/>
        <v>12/2/2024 9:07:02 AM</v>
      </c>
      <c r="S204" s="200">
        <f t="shared" si="22"/>
        <v>45628</v>
      </c>
      <c r="T204" s="201">
        <f t="shared" si="23"/>
        <v>0.37988425925868796</v>
      </c>
      <c r="U204" s="202"/>
      <c r="V204" s="202"/>
      <c r="W204" s="202" t="str">
        <f>IFERROR(VLOOKUP(D204,Legend!$A$2:$C$61,3,FALSE),"")</f>
        <v>AMER_1</v>
      </c>
      <c r="X204" s="19">
        <v>5</v>
      </c>
      <c r="Y204" s="19">
        <v>15</v>
      </c>
    </row>
    <row r="205" spans="1:25" x14ac:dyDescent="0.25">
      <c r="A205" s="19" t="s">
        <v>1464</v>
      </c>
      <c r="B205" s="62" t="s">
        <v>4354</v>
      </c>
      <c r="C205" s="19" t="s">
        <v>148</v>
      </c>
      <c r="D205" s="19" t="s">
        <v>214</v>
      </c>
      <c r="E205" s="19" t="s">
        <v>7603</v>
      </c>
      <c r="F205" s="19" t="s">
        <v>347</v>
      </c>
      <c r="G205" s="62" t="s">
        <v>345</v>
      </c>
      <c r="H205" s="62" t="s">
        <v>4355</v>
      </c>
      <c r="J205" s="36" t="s">
        <v>4356</v>
      </c>
      <c r="K205" s="19" t="s">
        <v>995</v>
      </c>
      <c r="L205" s="19" t="s">
        <v>112</v>
      </c>
      <c r="M205" s="19" t="s">
        <v>340</v>
      </c>
      <c r="O205" s="197" t="str">
        <f t="shared" si="18"/>
        <v>12/2/2024 8:30:26 AM</v>
      </c>
      <c r="P205" s="197">
        <f t="shared" si="19"/>
        <v>45628.979467592595</v>
      </c>
      <c r="Q205" s="197">
        <f t="shared" si="20"/>
        <v>45628.562800925931</v>
      </c>
      <c r="R205" s="197" t="str">
        <f t="shared" si="21"/>
        <v>12/2/2024 8:30:26 AM</v>
      </c>
      <c r="S205" s="200">
        <f t="shared" si="22"/>
        <v>45628</v>
      </c>
      <c r="T205" s="201">
        <f t="shared" si="23"/>
        <v>0.35446759259502869</v>
      </c>
      <c r="U205" s="202"/>
      <c r="V205" s="202"/>
      <c r="W205" s="202" t="str">
        <f>IFERROR(VLOOKUP(D205,Legend!$A$2:$C$61,3,FALSE),"")</f>
        <v>AMER_1</v>
      </c>
      <c r="X205" s="19">
        <v>5</v>
      </c>
      <c r="Y205" s="19">
        <v>15</v>
      </c>
    </row>
    <row r="206" spans="1:25" x14ac:dyDescent="0.25">
      <c r="A206" s="19" t="s">
        <v>1569</v>
      </c>
      <c r="B206" s="62" t="s">
        <v>4804</v>
      </c>
      <c r="C206" s="19" t="s">
        <v>341</v>
      </c>
      <c r="D206" s="19" t="s">
        <v>215</v>
      </c>
      <c r="E206" s="19" t="s">
        <v>7603</v>
      </c>
      <c r="F206" s="19" t="s">
        <v>347</v>
      </c>
      <c r="G206" s="62" t="s">
        <v>588</v>
      </c>
      <c r="H206" s="62" t="s">
        <v>4805</v>
      </c>
      <c r="I206" s="19" t="s">
        <v>342</v>
      </c>
      <c r="J206" s="36" t="s">
        <v>4806</v>
      </c>
      <c r="K206" s="19" t="s">
        <v>1029</v>
      </c>
      <c r="L206" s="19" t="s">
        <v>112</v>
      </c>
      <c r="M206" s="19" t="s">
        <v>340</v>
      </c>
      <c r="O206" s="197" t="str">
        <f t="shared" si="18"/>
        <v>12/6/2024 4:04:16 PM</v>
      </c>
      <c r="P206" s="197">
        <f t="shared" si="19"/>
        <v>45633.294629629629</v>
      </c>
      <c r="Q206" s="197">
        <f t="shared" si="20"/>
        <v>45632.877962962964</v>
      </c>
      <c r="R206" s="197" t="str">
        <f t="shared" si="21"/>
        <v>12/6/2024 4:04:16 PM</v>
      </c>
      <c r="S206" s="200">
        <f t="shared" si="22"/>
        <v>45632</v>
      </c>
      <c r="T206" s="201">
        <f t="shared" si="23"/>
        <v>0.66962962962861639</v>
      </c>
      <c r="U206" s="202"/>
      <c r="V206" s="202"/>
      <c r="W206" s="202" t="str">
        <f>IFERROR(VLOOKUP(D206,Legend!$A$2:$C$61,3,FALSE),"")</f>
        <v>AMER_1</v>
      </c>
      <c r="X206" s="19">
        <v>5</v>
      </c>
      <c r="Y206" s="19">
        <v>15</v>
      </c>
    </row>
    <row r="207" spans="1:25" x14ac:dyDescent="0.25">
      <c r="A207" s="19" t="s">
        <v>1468</v>
      </c>
      <c r="B207" s="62" t="s">
        <v>4858</v>
      </c>
      <c r="C207" s="19" t="s">
        <v>341</v>
      </c>
      <c r="D207" s="19" t="s">
        <v>215</v>
      </c>
      <c r="E207" s="19" t="s">
        <v>7603</v>
      </c>
      <c r="F207" s="19" t="s">
        <v>347</v>
      </c>
      <c r="G207" s="62" t="s">
        <v>593</v>
      </c>
      <c r="H207" s="62" t="s">
        <v>4859</v>
      </c>
      <c r="I207" s="19" t="s">
        <v>344</v>
      </c>
      <c r="J207" s="36" t="s">
        <v>4860</v>
      </c>
      <c r="K207" s="19" t="s">
        <v>2585</v>
      </c>
      <c r="L207" s="19" t="s">
        <v>112</v>
      </c>
      <c r="M207" s="19" t="s">
        <v>340</v>
      </c>
      <c r="O207" s="197" t="str">
        <f t="shared" si="18"/>
        <v>12/6/2024 2:47:04 PM</v>
      </c>
      <c r="P207" s="197">
        <f t="shared" si="19"/>
        <v>45633.241018518522</v>
      </c>
      <c r="Q207" s="197">
        <f t="shared" si="20"/>
        <v>45632.824351851858</v>
      </c>
      <c r="R207" s="197" t="str">
        <f t="shared" si="21"/>
        <v>12/6/2024 2:47:04 PM</v>
      </c>
      <c r="S207" s="200">
        <f t="shared" si="22"/>
        <v>45632</v>
      </c>
      <c r="T207" s="201">
        <f t="shared" si="23"/>
        <v>0.6160185185217415</v>
      </c>
      <c r="U207" s="202"/>
      <c r="V207" s="202"/>
      <c r="W207" s="202" t="str">
        <f>IFERROR(VLOOKUP(D207,Legend!$A$2:$C$61,3,FALSE),"")</f>
        <v>AMER_1</v>
      </c>
      <c r="X207" s="19">
        <v>5</v>
      </c>
      <c r="Y207" s="19">
        <v>15</v>
      </c>
    </row>
    <row r="208" spans="1:25" x14ac:dyDescent="0.25">
      <c r="A208" s="19" t="s">
        <v>1245</v>
      </c>
      <c r="B208" s="62" t="s">
        <v>4896</v>
      </c>
      <c r="C208" s="19" t="s">
        <v>148</v>
      </c>
      <c r="D208" s="19" t="s">
        <v>214</v>
      </c>
      <c r="E208" s="19" t="s">
        <v>7603</v>
      </c>
      <c r="F208" s="19" t="s">
        <v>347</v>
      </c>
      <c r="G208" s="62" t="s">
        <v>345</v>
      </c>
      <c r="H208" s="62" t="s">
        <v>4897</v>
      </c>
      <c r="J208" s="36" t="s">
        <v>4898</v>
      </c>
      <c r="K208" s="19" t="s">
        <v>1403</v>
      </c>
      <c r="L208" s="19" t="s">
        <v>112</v>
      </c>
      <c r="M208" s="19" t="s">
        <v>340</v>
      </c>
      <c r="O208" s="197" t="str">
        <f t="shared" si="18"/>
        <v>12/6/2024 2:11:37 PM</v>
      </c>
      <c r="P208" s="197">
        <f t="shared" si="19"/>
        <v>45633.216400462959</v>
      </c>
      <c r="Q208" s="197">
        <f t="shared" si="20"/>
        <v>45632.799733796295</v>
      </c>
      <c r="R208" s="197" t="str">
        <f t="shared" si="21"/>
        <v>12/6/2024 2:11:37 PM</v>
      </c>
      <c r="S208" s="200">
        <f t="shared" si="22"/>
        <v>45632</v>
      </c>
      <c r="T208" s="201">
        <f t="shared" si="23"/>
        <v>0.59140046295942739</v>
      </c>
      <c r="U208" s="202"/>
      <c r="V208" s="202"/>
      <c r="W208" s="202" t="str">
        <f>IFERROR(VLOOKUP(D208,Legend!$A$2:$C$61,3,FALSE),"")</f>
        <v>AMER_1</v>
      </c>
      <c r="X208" s="19">
        <v>5</v>
      </c>
      <c r="Y208" s="19">
        <v>15</v>
      </c>
    </row>
    <row r="209" spans="1:25" x14ac:dyDescent="0.25">
      <c r="A209" s="19" t="s">
        <v>746</v>
      </c>
      <c r="B209" s="62" t="s">
        <v>4942</v>
      </c>
      <c r="C209" s="19" t="s">
        <v>341</v>
      </c>
      <c r="D209" s="19" t="s">
        <v>215</v>
      </c>
      <c r="E209" s="19" t="s">
        <v>7603</v>
      </c>
      <c r="F209" s="19" t="s">
        <v>347</v>
      </c>
      <c r="G209" s="62" t="s">
        <v>588</v>
      </c>
      <c r="H209" s="62" t="s">
        <v>4177</v>
      </c>
      <c r="I209" s="19" t="s">
        <v>344</v>
      </c>
      <c r="J209" s="36" t="s">
        <v>4943</v>
      </c>
      <c r="K209" s="19" t="s">
        <v>2585</v>
      </c>
      <c r="L209" s="19" t="s">
        <v>112</v>
      </c>
      <c r="M209" s="19" t="s">
        <v>340</v>
      </c>
      <c r="O209" s="197" t="str">
        <f t="shared" si="18"/>
        <v>12/6/2024 1:28:53 PM</v>
      </c>
      <c r="P209" s="197">
        <f t="shared" si="19"/>
        <v>45633.186724537038</v>
      </c>
      <c r="Q209" s="197">
        <f t="shared" si="20"/>
        <v>45632.770057870373</v>
      </c>
      <c r="R209" s="197" t="str">
        <f t="shared" si="21"/>
        <v>12/6/2024 1:28:53 PM</v>
      </c>
      <c r="S209" s="200">
        <f t="shared" si="22"/>
        <v>45632</v>
      </c>
      <c r="T209" s="201">
        <f t="shared" si="23"/>
        <v>0.56172453703766223</v>
      </c>
      <c r="U209" s="202"/>
      <c r="V209" s="202"/>
      <c r="W209" s="202" t="str">
        <f>IFERROR(VLOOKUP(D209,Legend!$A$2:$C$61,3,FALSE),"")</f>
        <v>AMER_1</v>
      </c>
      <c r="X209" s="19">
        <v>5</v>
      </c>
      <c r="Y209" s="19">
        <v>15</v>
      </c>
    </row>
    <row r="210" spans="1:25" x14ac:dyDescent="0.25">
      <c r="A210" s="19" t="s">
        <v>749</v>
      </c>
      <c r="B210" s="62" t="s">
        <v>5027</v>
      </c>
      <c r="C210" s="19" t="s">
        <v>341</v>
      </c>
      <c r="D210" s="19" t="s">
        <v>215</v>
      </c>
      <c r="E210" s="19" t="s">
        <v>7603</v>
      </c>
      <c r="F210" s="19" t="s">
        <v>347</v>
      </c>
      <c r="G210" s="62" t="s">
        <v>593</v>
      </c>
      <c r="H210" s="62" t="s">
        <v>5028</v>
      </c>
      <c r="I210" s="19" t="s">
        <v>342</v>
      </c>
      <c r="J210" s="36" t="s">
        <v>5029</v>
      </c>
      <c r="K210" s="19" t="s">
        <v>2315</v>
      </c>
      <c r="L210" s="19" t="s">
        <v>112</v>
      </c>
      <c r="M210" s="19" t="s">
        <v>340</v>
      </c>
      <c r="O210" s="197" t="str">
        <f t="shared" si="18"/>
        <v>12/6/2024 11:36:16 AM</v>
      </c>
      <c r="P210" s="197">
        <f t="shared" si="19"/>
        <v>45633.108518518522</v>
      </c>
      <c r="Q210" s="197">
        <f t="shared" si="20"/>
        <v>45632.691851851858</v>
      </c>
      <c r="R210" s="197" t="str">
        <f t="shared" si="21"/>
        <v>12/6/2024 11:36:16 AM</v>
      </c>
      <c r="S210" s="200">
        <f t="shared" si="22"/>
        <v>45632</v>
      </c>
      <c r="T210" s="201">
        <f t="shared" si="23"/>
        <v>0.48351851852203254</v>
      </c>
      <c r="U210" s="202"/>
      <c r="V210" s="202"/>
      <c r="W210" s="202" t="str">
        <f>IFERROR(VLOOKUP(D210,Legend!$A$2:$C$61,3,FALSE),"")</f>
        <v>AMER_1</v>
      </c>
      <c r="X210" s="19">
        <v>5</v>
      </c>
      <c r="Y210" s="19">
        <v>15</v>
      </c>
    </row>
    <row r="211" spans="1:25" x14ac:dyDescent="0.25">
      <c r="A211" s="19" t="s">
        <v>1130</v>
      </c>
      <c r="B211" s="62" t="s">
        <v>5044</v>
      </c>
      <c r="C211" s="19" t="s">
        <v>341</v>
      </c>
      <c r="D211" s="19" t="s">
        <v>215</v>
      </c>
      <c r="E211" s="19" t="s">
        <v>7603</v>
      </c>
      <c r="F211" s="19" t="s">
        <v>347</v>
      </c>
      <c r="G211" s="62" t="s">
        <v>593</v>
      </c>
      <c r="H211" s="62" t="s">
        <v>3833</v>
      </c>
      <c r="I211" s="19" t="s">
        <v>344</v>
      </c>
      <c r="J211" s="36" t="s">
        <v>5045</v>
      </c>
      <c r="K211" s="19" t="s">
        <v>1347</v>
      </c>
      <c r="L211" s="19" t="s">
        <v>112</v>
      </c>
      <c r="M211" s="19" t="s">
        <v>340</v>
      </c>
      <c r="O211" s="197" t="str">
        <f t="shared" si="18"/>
        <v>12/6/2024 10:50:08 AM</v>
      </c>
      <c r="P211" s="197">
        <f t="shared" si="19"/>
        <v>45633.076481481483</v>
      </c>
      <c r="Q211" s="197">
        <f t="shared" si="20"/>
        <v>45632.659814814819</v>
      </c>
      <c r="R211" s="197" t="str">
        <f t="shared" si="21"/>
        <v>12/6/2024 10:50:08 AM</v>
      </c>
      <c r="S211" s="200">
        <f t="shared" si="22"/>
        <v>45632</v>
      </c>
      <c r="T211" s="201">
        <f t="shared" si="23"/>
        <v>0.45148148148291511</v>
      </c>
      <c r="U211" s="202"/>
      <c r="V211" s="202"/>
      <c r="W211" s="202" t="str">
        <f>IFERROR(VLOOKUP(D211,Legend!$A$2:$C$61,3,FALSE),"")</f>
        <v>AMER_1</v>
      </c>
      <c r="X211" s="19">
        <v>5</v>
      </c>
      <c r="Y211" s="19">
        <v>15</v>
      </c>
    </row>
    <row r="212" spans="1:25" x14ac:dyDescent="0.25">
      <c r="A212" s="19" t="s">
        <v>1573</v>
      </c>
      <c r="B212" s="62" t="s">
        <v>5077</v>
      </c>
      <c r="C212" s="19" t="s">
        <v>341</v>
      </c>
      <c r="D212" s="19" t="s">
        <v>215</v>
      </c>
      <c r="E212" s="19" t="s">
        <v>7603</v>
      </c>
      <c r="F212" s="19" t="s">
        <v>347</v>
      </c>
      <c r="G212" s="62" t="s">
        <v>593</v>
      </c>
      <c r="H212" s="62" t="s">
        <v>5078</v>
      </c>
      <c r="I212" s="19" t="s">
        <v>344</v>
      </c>
      <c r="J212" s="36" t="s">
        <v>5079</v>
      </c>
      <c r="K212" s="19" t="s">
        <v>1212</v>
      </c>
      <c r="L212" s="19" t="s">
        <v>112</v>
      </c>
      <c r="M212" s="19" t="s">
        <v>340</v>
      </c>
      <c r="O212" s="197" t="str">
        <f t="shared" si="18"/>
        <v>12/6/2024 10:21:22 AM</v>
      </c>
      <c r="P212" s="197">
        <f t="shared" si="19"/>
        <v>45633.056504629632</v>
      </c>
      <c r="Q212" s="197">
        <f t="shared" si="20"/>
        <v>45632.639837962968</v>
      </c>
      <c r="R212" s="197" t="str">
        <f t="shared" si="21"/>
        <v>12/6/2024 10:21:22 AM</v>
      </c>
      <c r="S212" s="200">
        <f t="shared" si="22"/>
        <v>45632</v>
      </c>
      <c r="T212" s="201">
        <f t="shared" si="23"/>
        <v>0.43150462963239988</v>
      </c>
      <c r="U212" s="202"/>
      <c r="V212" s="202"/>
      <c r="W212" s="202" t="str">
        <f>IFERROR(VLOOKUP(D212,Legend!$A$2:$C$61,3,FALSE),"")</f>
        <v>AMER_1</v>
      </c>
      <c r="X212" s="19">
        <v>5</v>
      </c>
      <c r="Y212" s="19">
        <v>15</v>
      </c>
    </row>
    <row r="213" spans="1:25" x14ac:dyDescent="0.25">
      <c r="A213" s="19" t="s">
        <v>752</v>
      </c>
      <c r="B213" s="62" t="s">
        <v>5155</v>
      </c>
      <c r="C213" s="19" t="s">
        <v>341</v>
      </c>
      <c r="D213" s="19" t="s">
        <v>215</v>
      </c>
      <c r="E213" s="19" t="s">
        <v>7603</v>
      </c>
      <c r="F213" s="19" t="s">
        <v>347</v>
      </c>
      <c r="G213" s="62" t="s">
        <v>588</v>
      </c>
      <c r="H213" s="62" t="s">
        <v>5156</v>
      </c>
      <c r="I213" s="19" t="s">
        <v>344</v>
      </c>
      <c r="J213" s="36" t="s">
        <v>5157</v>
      </c>
      <c r="K213" s="19" t="s">
        <v>847</v>
      </c>
      <c r="L213" s="19" t="s">
        <v>112</v>
      </c>
      <c r="M213" s="19" t="s">
        <v>340</v>
      </c>
      <c r="O213" s="197" t="str">
        <f t="shared" si="18"/>
        <v>12/6/2024 9:26:52 AM</v>
      </c>
      <c r="P213" s="197">
        <f t="shared" si="19"/>
        <v>45633.018657407411</v>
      </c>
      <c r="Q213" s="197">
        <f t="shared" si="20"/>
        <v>45632.601990740746</v>
      </c>
      <c r="R213" s="197" t="str">
        <f t="shared" si="21"/>
        <v>12/6/2024 9:26:52 AM</v>
      </c>
      <c r="S213" s="200">
        <f t="shared" si="22"/>
        <v>45632</v>
      </c>
      <c r="T213" s="201">
        <f t="shared" si="23"/>
        <v>0.39365740741050104</v>
      </c>
      <c r="U213" s="202"/>
      <c r="V213" s="202"/>
      <c r="W213" s="202" t="str">
        <f>IFERROR(VLOOKUP(D213,Legend!$A$2:$C$61,3,FALSE),"")</f>
        <v>AMER_1</v>
      </c>
      <c r="X213" s="19">
        <v>5</v>
      </c>
      <c r="Y213" s="19">
        <v>15</v>
      </c>
    </row>
    <row r="214" spans="1:25" x14ac:dyDescent="0.25">
      <c r="A214" s="19" t="s">
        <v>1252</v>
      </c>
      <c r="B214" s="62" t="s">
        <v>5192</v>
      </c>
      <c r="C214" s="19" t="s">
        <v>148</v>
      </c>
      <c r="D214" s="19" t="s">
        <v>214</v>
      </c>
      <c r="E214" s="19" t="s">
        <v>7603</v>
      </c>
      <c r="F214" s="19" t="s">
        <v>347</v>
      </c>
      <c r="G214" s="62" t="s">
        <v>345</v>
      </c>
      <c r="H214" s="62" t="s">
        <v>5193</v>
      </c>
      <c r="J214" s="36" t="s">
        <v>5194</v>
      </c>
      <c r="K214" s="19" t="s">
        <v>1363</v>
      </c>
      <c r="L214" s="19" t="s">
        <v>112</v>
      </c>
      <c r="M214" s="19" t="s">
        <v>340</v>
      </c>
      <c r="O214" s="197" t="str">
        <f t="shared" si="18"/>
        <v>12/6/2024 8:25:03 AM</v>
      </c>
      <c r="P214" s="197">
        <f t="shared" si="19"/>
        <v>45632.975729166668</v>
      </c>
      <c r="Q214" s="197">
        <f t="shared" si="20"/>
        <v>45632.559062500004</v>
      </c>
      <c r="R214" s="197" t="str">
        <f t="shared" si="21"/>
        <v>12/6/2024 8:25:03 AM</v>
      </c>
      <c r="S214" s="200">
        <f t="shared" si="22"/>
        <v>45632</v>
      </c>
      <c r="T214" s="201">
        <f t="shared" si="23"/>
        <v>0.35072916666831588</v>
      </c>
      <c r="U214" s="202"/>
      <c r="V214" s="202"/>
      <c r="W214" s="202" t="str">
        <f>IFERROR(VLOOKUP(D214,Legend!$A$2:$C$61,3,FALSE),"")</f>
        <v>AMER_1</v>
      </c>
      <c r="X214" s="19">
        <v>5</v>
      </c>
      <c r="Y214" s="19">
        <v>15</v>
      </c>
    </row>
    <row r="215" spans="1:25" x14ac:dyDescent="0.25">
      <c r="A215" s="19" t="s">
        <v>2189</v>
      </c>
      <c r="B215" s="62" t="s">
        <v>5423</v>
      </c>
      <c r="C215" s="19" t="s">
        <v>341</v>
      </c>
      <c r="D215" s="19" t="s">
        <v>215</v>
      </c>
      <c r="E215" s="19" t="s">
        <v>7603</v>
      </c>
      <c r="F215" s="19" t="s">
        <v>347</v>
      </c>
      <c r="G215" s="62" t="s">
        <v>593</v>
      </c>
      <c r="H215" s="62" t="s">
        <v>2534</v>
      </c>
      <c r="I215" s="19" t="s">
        <v>342</v>
      </c>
      <c r="J215" s="36" t="s">
        <v>5424</v>
      </c>
      <c r="K215" s="19" t="s">
        <v>2331</v>
      </c>
      <c r="L215" s="19" t="s">
        <v>112</v>
      </c>
      <c r="M215" s="19" t="s">
        <v>340</v>
      </c>
      <c r="O215" s="197" t="str">
        <f t="shared" si="18"/>
        <v>12/5/2024 4:48:25 PM</v>
      </c>
      <c r="P215" s="197">
        <f t="shared" si="19"/>
        <v>45632.325289351851</v>
      </c>
      <c r="Q215" s="197">
        <f t="shared" si="20"/>
        <v>45631.908622685187</v>
      </c>
      <c r="R215" s="197" t="str">
        <f t="shared" si="21"/>
        <v>12/5/2024 4:48:25 PM</v>
      </c>
      <c r="S215" s="200">
        <f t="shared" si="22"/>
        <v>45631</v>
      </c>
      <c r="T215" s="201">
        <f t="shared" si="23"/>
        <v>0.70028935185109731</v>
      </c>
      <c r="U215" s="202"/>
      <c r="V215" s="202"/>
      <c r="W215" s="202" t="str">
        <f>IFERROR(VLOOKUP(D215,Legend!$A$2:$C$61,3,FALSE),"")</f>
        <v>AMER_1</v>
      </c>
      <c r="X215" s="19">
        <v>5</v>
      </c>
      <c r="Y215" s="19">
        <v>15</v>
      </c>
    </row>
    <row r="216" spans="1:25" x14ac:dyDescent="0.25">
      <c r="A216" s="19" t="s">
        <v>2194</v>
      </c>
      <c r="B216" s="62" t="s">
        <v>5439</v>
      </c>
      <c r="C216" s="19" t="s">
        <v>341</v>
      </c>
      <c r="D216" s="19" t="s">
        <v>215</v>
      </c>
      <c r="E216" s="19" t="s">
        <v>7603</v>
      </c>
      <c r="F216" s="19" t="s">
        <v>347</v>
      </c>
      <c r="G216" s="62" t="s">
        <v>593</v>
      </c>
      <c r="H216" s="62" t="s">
        <v>5440</v>
      </c>
      <c r="I216" s="19" t="s">
        <v>344</v>
      </c>
      <c r="J216" s="36" t="s">
        <v>5441</v>
      </c>
      <c r="K216" s="19" t="s">
        <v>5442</v>
      </c>
      <c r="L216" s="19" t="s">
        <v>112</v>
      </c>
      <c r="M216" s="19" t="s">
        <v>340</v>
      </c>
      <c r="O216" s="197" t="str">
        <f t="shared" si="18"/>
        <v>12/5/2024 4:16:41 PM</v>
      </c>
      <c r="P216" s="197">
        <f t="shared" si="19"/>
        <v>45632.303252314814</v>
      </c>
      <c r="Q216" s="197">
        <f t="shared" si="20"/>
        <v>45631.88658564815</v>
      </c>
      <c r="R216" s="197" t="str">
        <f t="shared" si="21"/>
        <v>12/5/2024 4:16:41 PM</v>
      </c>
      <c r="S216" s="200">
        <f t="shared" si="22"/>
        <v>45631</v>
      </c>
      <c r="T216" s="201">
        <f t="shared" si="23"/>
        <v>0.67825231481401715</v>
      </c>
      <c r="U216" s="202"/>
      <c r="V216" s="202"/>
      <c r="W216" s="202" t="str">
        <f>IFERROR(VLOOKUP(D216,Legend!$A$2:$C$61,3,FALSE),"")</f>
        <v>AMER_1</v>
      </c>
      <c r="X216" s="19">
        <v>5</v>
      </c>
      <c r="Y216" s="19">
        <v>15</v>
      </c>
    </row>
    <row r="217" spans="1:25" x14ac:dyDescent="0.25">
      <c r="A217" s="19" t="s">
        <v>1631</v>
      </c>
      <c r="B217" s="62" t="s">
        <v>5457</v>
      </c>
      <c r="C217" s="19" t="s">
        <v>148</v>
      </c>
      <c r="D217" s="19" t="s">
        <v>214</v>
      </c>
      <c r="E217" s="19" t="s">
        <v>7603</v>
      </c>
      <c r="F217" s="19" t="s">
        <v>347</v>
      </c>
      <c r="G217" s="62" t="s">
        <v>345</v>
      </c>
      <c r="H217" s="62" t="s">
        <v>5458</v>
      </c>
      <c r="J217" s="36" t="s">
        <v>5459</v>
      </c>
      <c r="K217" s="19" t="s">
        <v>1124</v>
      </c>
      <c r="L217" s="19" t="s">
        <v>112</v>
      </c>
      <c r="M217" s="19" t="s">
        <v>340</v>
      </c>
      <c r="O217" s="197" t="str">
        <f t="shared" si="18"/>
        <v>12/5/2024 4:05:26 PM</v>
      </c>
      <c r="P217" s="197">
        <f t="shared" si="19"/>
        <v>45632.295439814814</v>
      </c>
      <c r="Q217" s="197">
        <f t="shared" si="20"/>
        <v>45631.87877314815</v>
      </c>
      <c r="R217" s="197" t="str">
        <f t="shared" si="21"/>
        <v>12/5/2024 4:05:26 PM</v>
      </c>
      <c r="S217" s="200">
        <f t="shared" si="22"/>
        <v>45631</v>
      </c>
      <c r="T217" s="201">
        <f t="shared" si="23"/>
        <v>0.67043981481401715</v>
      </c>
      <c r="U217" s="202"/>
      <c r="V217" s="202"/>
      <c r="W217" s="202" t="str">
        <f>IFERROR(VLOOKUP(D217,Legend!$A$2:$C$61,3,FALSE),"")</f>
        <v>AMER_1</v>
      </c>
      <c r="X217" s="19">
        <v>5</v>
      </c>
      <c r="Y217" s="19">
        <v>15</v>
      </c>
    </row>
    <row r="218" spans="1:25" x14ac:dyDescent="0.25">
      <c r="A218" s="19" t="s">
        <v>2200</v>
      </c>
      <c r="B218" s="62" t="s">
        <v>5492</v>
      </c>
      <c r="C218" s="19" t="s">
        <v>341</v>
      </c>
      <c r="D218" s="19" t="s">
        <v>215</v>
      </c>
      <c r="E218" s="19" t="s">
        <v>7603</v>
      </c>
      <c r="F218" s="19" t="s">
        <v>347</v>
      </c>
      <c r="G218" s="62" t="s">
        <v>593</v>
      </c>
      <c r="H218" s="62" t="s">
        <v>5493</v>
      </c>
      <c r="I218" s="19" t="s">
        <v>344</v>
      </c>
      <c r="J218" s="36" t="s">
        <v>5494</v>
      </c>
      <c r="K218" s="19" t="s">
        <v>3949</v>
      </c>
      <c r="L218" s="19" t="s">
        <v>112</v>
      </c>
      <c r="M218" s="19" t="s">
        <v>340</v>
      </c>
      <c r="O218" s="197" t="str">
        <f t="shared" si="18"/>
        <v>12/5/2024 3:43:20 PM</v>
      </c>
      <c r="P218" s="197">
        <f t="shared" si="19"/>
        <v>45632.280092592591</v>
      </c>
      <c r="Q218" s="197">
        <f t="shared" si="20"/>
        <v>45631.863425925927</v>
      </c>
      <c r="R218" s="197" t="str">
        <f t="shared" si="21"/>
        <v>12/5/2024 3:43:20 PM</v>
      </c>
      <c r="S218" s="200">
        <f t="shared" si="22"/>
        <v>45631</v>
      </c>
      <c r="T218" s="201">
        <f t="shared" si="23"/>
        <v>0.65509259259124519</v>
      </c>
      <c r="U218" s="202"/>
      <c r="V218" s="202"/>
      <c r="W218" s="202" t="str">
        <f>IFERROR(VLOOKUP(D218,Legend!$A$2:$C$61,3,FALSE),"")</f>
        <v>AMER_1</v>
      </c>
      <c r="X218" s="19">
        <v>5</v>
      </c>
      <c r="Y218" s="19">
        <v>15</v>
      </c>
    </row>
    <row r="219" spans="1:25" x14ac:dyDescent="0.25">
      <c r="A219" s="19" t="s">
        <v>2216</v>
      </c>
      <c r="B219" s="62" t="s">
        <v>5558</v>
      </c>
      <c r="C219" s="19" t="s">
        <v>148</v>
      </c>
      <c r="D219" s="19" t="s">
        <v>214</v>
      </c>
      <c r="E219" s="19" t="s">
        <v>7603</v>
      </c>
      <c r="F219" s="19" t="s">
        <v>347</v>
      </c>
      <c r="G219" s="62" t="s">
        <v>345</v>
      </c>
      <c r="H219" s="62" t="s">
        <v>5559</v>
      </c>
      <c r="J219" s="36" t="s">
        <v>5560</v>
      </c>
      <c r="K219" s="19" t="s">
        <v>1114</v>
      </c>
      <c r="L219" s="19" t="s">
        <v>112</v>
      </c>
      <c r="M219" s="19" t="s">
        <v>340</v>
      </c>
      <c r="O219" s="197" t="str">
        <f t="shared" si="18"/>
        <v>12/5/2024 2:34:42 PM</v>
      </c>
      <c r="P219" s="197">
        <f t="shared" si="19"/>
        <v>45632.232430555552</v>
      </c>
      <c r="Q219" s="197">
        <f t="shared" si="20"/>
        <v>45631.815763888888</v>
      </c>
      <c r="R219" s="197" t="str">
        <f t="shared" si="21"/>
        <v>12/5/2024 2:34:42 PM</v>
      </c>
      <c r="S219" s="200">
        <f t="shared" si="22"/>
        <v>45631</v>
      </c>
      <c r="T219" s="201">
        <f t="shared" si="23"/>
        <v>0.60743055555212777</v>
      </c>
      <c r="U219" s="202"/>
      <c r="V219" s="202"/>
      <c r="W219" s="202" t="str">
        <f>IFERROR(VLOOKUP(D219,Legend!$A$2:$C$61,3,FALSE),"")</f>
        <v>AMER_1</v>
      </c>
      <c r="X219" s="19">
        <v>5</v>
      </c>
      <c r="Y219" s="19">
        <v>15</v>
      </c>
    </row>
    <row r="220" spans="1:25" x14ac:dyDescent="0.25">
      <c r="A220" s="19" t="s">
        <v>633</v>
      </c>
      <c r="B220" s="62" t="s">
        <v>5593</v>
      </c>
      <c r="C220" s="19" t="s">
        <v>341</v>
      </c>
      <c r="D220" s="19" t="s">
        <v>215</v>
      </c>
      <c r="E220" s="19" t="s">
        <v>7603</v>
      </c>
      <c r="F220" s="19" t="s">
        <v>347</v>
      </c>
      <c r="G220" s="62" t="s">
        <v>626</v>
      </c>
      <c r="H220" s="62" t="s">
        <v>2478</v>
      </c>
      <c r="I220" s="19" t="s">
        <v>342</v>
      </c>
      <c r="J220" s="36" t="s">
        <v>5594</v>
      </c>
      <c r="K220" s="19" t="s">
        <v>1082</v>
      </c>
      <c r="L220" s="19" t="s">
        <v>112</v>
      </c>
      <c r="M220" s="19" t="s">
        <v>340</v>
      </c>
      <c r="O220" s="197" t="str">
        <f t="shared" si="18"/>
        <v>12/5/2024 2:08:15 PM</v>
      </c>
      <c r="P220" s="197">
        <f t="shared" si="19"/>
        <v>45632.214062500003</v>
      </c>
      <c r="Q220" s="197">
        <f t="shared" si="20"/>
        <v>45631.797395833339</v>
      </c>
      <c r="R220" s="197" t="str">
        <f t="shared" si="21"/>
        <v>12/5/2024 2:08:15 PM</v>
      </c>
      <c r="S220" s="200">
        <f t="shared" si="22"/>
        <v>45631</v>
      </c>
      <c r="T220" s="201">
        <f t="shared" si="23"/>
        <v>0.58906250000291038</v>
      </c>
      <c r="U220" s="202"/>
      <c r="V220" s="202"/>
      <c r="W220" s="202" t="str">
        <f>IFERROR(VLOOKUP(D220,Legend!$A$2:$C$61,3,FALSE),"")</f>
        <v>AMER_1</v>
      </c>
      <c r="X220" s="19">
        <v>5</v>
      </c>
      <c r="Y220" s="19">
        <v>15</v>
      </c>
    </row>
    <row r="221" spans="1:25" x14ac:dyDescent="0.25">
      <c r="A221" s="19" t="s">
        <v>636</v>
      </c>
      <c r="B221" s="62" t="s">
        <v>5623</v>
      </c>
      <c r="C221" s="19" t="s">
        <v>148</v>
      </c>
      <c r="D221" s="19" t="s">
        <v>214</v>
      </c>
      <c r="E221" s="19" t="s">
        <v>7603</v>
      </c>
      <c r="F221" s="19" t="s">
        <v>347</v>
      </c>
      <c r="G221" s="62" t="s">
        <v>345</v>
      </c>
      <c r="H221" s="62" t="s">
        <v>5624</v>
      </c>
      <c r="J221" s="36" t="s">
        <v>5625</v>
      </c>
      <c r="K221" s="19" t="s">
        <v>5626</v>
      </c>
      <c r="L221" s="19" t="s">
        <v>112</v>
      </c>
      <c r="M221" s="19" t="s">
        <v>340</v>
      </c>
      <c r="O221" s="197" t="str">
        <f t="shared" si="18"/>
        <v>12/5/2024 1:23:21 PM</v>
      </c>
      <c r="P221" s="197">
        <f t="shared" si="19"/>
        <v>45632.182881944442</v>
      </c>
      <c r="Q221" s="197">
        <f t="shared" si="20"/>
        <v>45631.766215277778</v>
      </c>
      <c r="R221" s="197" t="str">
        <f t="shared" si="21"/>
        <v>12/5/2024 1:23:21 PM</v>
      </c>
      <c r="S221" s="200">
        <f t="shared" si="22"/>
        <v>45631</v>
      </c>
      <c r="T221" s="201">
        <f t="shared" si="23"/>
        <v>0.55788194444176042</v>
      </c>
      <c r="U221" s="202"/>
      <c r="V221" s="202"/>
      <c r="W221" s="202" t="str">
        <f>IFERROR(VLOOKUP(D221,Legend!$A$2:$C$61,3,FALSE),"")</f>
        <v>AMER_1</v>
      </c>
      <c r="X221" s="19">
        <v>5</v>
      </c>
      <c r="Y221" s="19">
        <v>15</v>
      </c>
    </row>
    <row r="222" spans="1:25" x14ac:dyDescent="0.25">
      <c r="A222" s="19" t="s">
        <v>2232</v>
      </c>
      <c r="B222" s="62" t="s">
        <v>5633</v>
      </c>
      <c r="C222" s="19" t="s">
        <v>148</v>
      </c>
      <c r="D222" s="19" t="s">
        <v>214</v>
      </c>
      <c r="E222" s="19" t="s">
        <v>7603</v>
      </c>
      <c r="F222" s="19" t="s">
        <v>347</v>
      </c>
      <c r="G222" s="62" t="s">
        <v>345</v>
      </c>
      <c r="H222" s="62" t="s">
        <v>5634</v>
      </c>
      <c r="J222" s="36" t="s">
        <v>5635</v>
      </c>
      <c r="K222" s="19" t="s">
        <v>2544</v>
      </c>
      <c r="L222" s="19" t="s">
        <v>112</v>
      </c>
      <c r="M222" s="19" t="s">
        <v>340</v>
      </c>
      <c r="O222" s="197" t="str">
        <f t="shared" si="18"/>
        <v>12/5/2024 1:18:52 PM</v>
      </c>
      <c r="P222" s="197">
        <f t="shared" si="19"/>
        <v>45632.179768518516</v>
      </c>
      <c r="Q222" s="197">
        <f t="shared" si="20"/>
        <v>45631.763101851851</v>
      </c>
      <c r="R222" s="197" t="str">
        <f t="shared" si="21"/>
        <v>12/5/2024 1:18:52 PM</v>
      </c>
      <c r="S222" s="200">
        <f t="shared" si="22"/>
        <v>45631</v>
      </c>
      <c r="T222" s="201">
        <f t="shared" si="23"/>
        <v>0.55476851851562969</v>
      </c>
      <c r="U222" s="202"/>
      <c r="V222" s="202"/>
      <c r="W222" s="202" t="str">
        <f>IFERROR(VLOOKUP(D222,Legend!$A$2:$C$61,3,FALSE),"")</f>
        <v>AMER_1</v>
      </c>
      <c r="X222" s="19">
        <v>5</v>
      </c>
      <c r="Y222" s="19">
        <v>15</v>
      </c>
    </row>
    <row r="223" spans="1:25" x14ac:dyDescent="0.25">
      <c r="A223" s="19" t="s">
        <v>1822</v>
      </c>
      <c r="B223" s="62" t="s">
        <v>5701</v>
      </c>
      <c r="C223" s="19" t="s">
        <v>148</v>
      </c>
      <c r="D223" s="19" t="s">
        <v>214</v>
      </c>
      <c r="E223" s="19" t="s">
        <v>7603</v>
      </c>
      <c r="F223" s="19" t="s">
        <v>347</v>
      </c>
      <c r="G223" s="62" t="s">
        <v>345</v>
      </c>
      <c r="H223" s="62" t="s">
        <v>5702</v>
      </c>
      <c r="J223" s="36" t="s">
        <v>5703</v>
      </c>
      <c r="K223" s="19" t="s">
        <v>2275</v>
      </c>
      <c r="L223" s="19" t="s">
        <v>112</v>
      </c>
      <c r="M223" s="19" t="s">
        <v>340</v>
      </c>
      <c r="O223" s="197" t="str">
        <f t="shared" si="18"/>
        <v>12/5/2024 11:59:20 AM</v>
      </c>
      <c r="P223" s="197">
        <f t="shared" si="19"/>
        <v>45632.124537037038</v>
      </c>
      <c r="Q223" s="197">
        <f t="shared" si="20"/>
        <v>45631.707870370374</v>
      </c>
      <c r="R223" s="197" t="str">
        <f t="shared" si="21"/>
        <v>12/5/2024 11:59:20 AM</v>
      </c>
      <c r="S223" s="200">
        <f t="shared" si="22"/>
        <v>45631</v>
      </c>
      <c r="T223" s="201">
        <f t="shared" si="23"/>
        <v>0.49953703703795327</v>
      </c>
      <c r="U223" s="202"/>
      <c r="V223" s="202"/>
      <c r="W223" s="202" t="str">
        <f>IFERROR(VLOOKUP(D223,Legend!$A$2:$C$61,3,FALSE),"")</f>
        <v>AMER_1</v>
      </c>
      <c r="X223" s="19">
        <v>5</v>
      </c>
      <c r="Y223" s="19">
        <v>15</v>
      </c>
    </row>
    <row r="224" spans="1:25" x14ac:dyDescent="0.25">
      <c r="A224" s="19" t="s">
        <v>1179</v>
      </c>
      <c r="B224" s="62" t="s">
        <v>5732</v>
      </c>
      <c r="C224" s="19" t="s">
        <v>341</v>
      </c>
      <c r="D224" s="19" t="s">
        <v>215</v>
      </c>
      <c r="E224" s="19" t="s">
        <v>7603</v>
      </c>
      <c r="F224" s="19" t="s">
        <v>347</v>
      </c>
      <c r="G224" s="62" t="s">
        <v>626</v>
      </c>
      <c r="H224" s="62" t="s">
        <v>2478</v>
      </c>
      <c r="I224" s="19" t="s">
        <v>342</v>
      </c>
      <c r="J224" s="36" t="s">
        <v>5733</v>
      </c>
      <c r="K224" s="19" t="s">
        <v>690</v>
      </c>
      <c r="L224" s="19" t="s">
        <v>112</v>
      </c>
      <c r="M224" s="19" t="s">
        <v>340</v>
      </c>
      <c r="O224" s="197" t="str">
        <f t="shared" si="18"/>
        <v>12/5/2024 11:10:49 AM</v>
      </c>
      <c r="P224" s="197">
        <f t="shared" si="19"/>
        <v>45632.090844907405</v>
      </c>
      <c r="Q224" s="197">
        <f t="shared" si="20"/>
        <v>45631.674178240741</v>
      </c>
      <c r="R224" s="197" t="str">
        <f t="shared" si="21"/>
        <v>12/5/2024 11:10:49 AM</v>
      </c>
      <c r="S224" s="200">
        <f t="shared" si="22"/>
        <v>45631</v>
      </c>
      <c r="T224" s="201">
        <f t="shared" si="23"/>
        <v>0.46584490740497131</v>
      </c>
      <c r="U224" s="202"/>
      <c r="V224" s="202"/>
      <c r="W224" s="202" t="str">
        <f>IFERROR(VLOOKUP(D224,Legend!$A$2:$C$61,3,FALSE),"")</f>
        <v>AMER_1</v>
      </c>
      <c r="X224" s="19">
        <v>5</v>
      </c>
      <c r="Y224" s="19">
        <v>15</v>
      </c>
    </row>
    <row r="225" spans="1:25" x14ac:dyDescent="0.25">
      <c r="A225" s="19" t="s">
        <v>1483</v>
      </c>
      <c r="B225" s="62" t="s">
        <v>5811</v>
      </c>
      <c r="C225" s="19" t="s">
        <v>341</v>
      </c>
      <c r="D225" s="19" t="s">
        <v>215</v>
      </c>
      <c r="E225" s="19" t="s">
        <v>7603</v>
      </c>
      <c r="F225" s="19" t="s">
        <v>347</v>
      </c>
      <c r="G225" s="62" t="s">
        <v>593</v>
      </c>
      <c r="H225" s="62" t="s">
        <v>5812</v>
      </c>
      <c r="I225" s="19" t="s">
        <v>344</v>
      </c>
      <c r="J225" s="36" t="s">
        <v>5813</v>
      </c>
      <c r="K225" s="19" t="s">
        <v>5814</v>
      </c>
      <c r="L225" s="19" t="s">
        <v>112</v>
      </c>
      <c r="M225" s="19" t="s">
        <v>340</v>
      </c>
      <c r="O225" s="197" t="str">
        <f t="shared" si="18"/>
        <v>12/5/2024 8:59:38 AM</v>
      </c>
      <c r="P225" s="197">
        <f t="shared" si="19"/>
        <v>45631.999745370369</v>
      </c>
      <c r="Q225" s="197">
        <f t="shared" si="20"/>
        <v>45631.583078703705</v>
      </c>
      <c r="R225" s="197" t="str">
        <f t="shared" si="21"/>
        <v>12/5/2024 8:59:38 AM</v>
      </c>
      <c r="S225" s="200">
        <f t="shared" si="22"/>
        <v>45631</v>
      </c>
      <c r="T225" s="201">
        <f t="shared" si="23"/>
        <v>0.37474537036905531</v>
      </c>
      <c r="U225" s="202"/>
      <c r="V225" s="202"/>
      <c r="W225" s="202" t="str">
        <f>IFERROR(VLOOKUP(D225,Legend!$A$2:$C$61,3,FALSE),"")</f>
        <v>AMER_1</v>
      </c>
      <c r="X225" s="19">
        <v>5</v>
      </c>
      <c r="Y225" s="19">
        <v>15</v>
      </c>
    </row>
    <row r="226" spans="1:25" x14ac:dyDescent="0.25">
      <c r="A226" s="19" t="s">
        <v>1039</v>
      </c>
      <c r="B226" s="62" t="s">
        <v>6072</v>
      </c>
      <c r="C226" s="19" t="s">
        <v>148</v>
      </c>
      <c r="D226" s="19" t="s">
        <v>214</v>
      </c>
      <c r="E226" s="19" t="s">
        <v>7603</v>
      </c>
      <c r="F226" s="19" t="s">
        <v>347</v>
      </c>
      <c r="G226" s="62" t="s">
        <v>345</v>
      </c>
      <c r="H226" s="62" t="s">
        <v>6073</v>
      </c>
      <c r="J226" s="36" t="s">
        <v>6074</v>
      </c>
      <c r="K226" s="19" t="s">
        <v>1463</v>
      </c>
      <c r="L226" s="19" t="s">
        <v>112</v>
      </c>
      <c r="M226" s="19" t="s">
        <v>340</v>
      </c>
      <c r="O226" s="197" t="str">
        <f t="shared" si="18"/>
        <v>12/4/2024 4:53:14 PM</v>
      </c>
      <c r="P226" s="197">
        <f t="shared" si="19"/>
        <v>45631.328634259262</v>
      </c>
      <c r="Q226" s="197">
        <f t="shared" si="20"/>
        <v>45630.911967592598</v>
      </c>
      <c r="R226" s="197" t="str">
        <f t="shared" si="21"/>
        <v>12/4/2024 4:53:14 PM</v>
      </c>
      <c r="S226" s="200">
        <f t="shared" si="22"/>
        <v>45630</v>
      </c>
      <c r="T226" s="201">
        <f t="shared" si="23"/>
        <v>0.70363425926188938</v>
      </c>
      <c r="U226" s="202"/>
      <c r="V226" s="202"/>
      <c r="W226" s="202" t="str">
        <f>IFERROR(VLOOKUP(D226,Legend!$A$2:$C$61,3,FALSE),"")</f>
        <v>AMER_1</v>
      </c>
      <c r="X226" s="19">
        <v>5</v>
      </c>
      <c r="Y226" s="19">
        <v>15</v>
      </c>
    </row>
    <row r="227" spans="1:25" x14ac:dyDescent="0.25">
      <c r="A227" s="19" t="s">
        <v>1041</v>
      </c>
      <c r="B227" s="62" t="s">
        <v>6096</v>
      </c>
      <c r="C227" s="19" t="s">
        <v>341</v>
      </c>
      <c r="D227" s="19" t="s">
        <v>215</v>
      </c>
      <c r="E227" s="19" t="s">
        <v>7603</v>
      </c>
      <c r="F227" s="19" t="s">
        <v>347</v>
      </c>
      <c r="G227" s="62" t="s">
        <v>593</v>
      </c>
      <c r="H227" s="62" t="s">
        <v>6097</v>
      </c>
      <c r="I227" s="19" t="s">
        <v>344</v>
      </c>
      <c r="J227" s="36" t="s">
        <v>6098</v>
      </c>
      <c r="K227" s="19" t="s">
        <v>1317</v>
      </c>
      <c r="L227" s="19" t="s">
        <v>112</v>
      </c>
      <c r="M227" s="19" t="s">
        <v>340</v>
      </c>
      <c r="O227" s="197" t="str">
        <f t="shared" si="18"/>
        <v>12/4/2024 4:05:45 PM</v>
      </c>
      <c r="P227" s="197">
        <f t="shared" si="19"/>
        <v>45631.295659722222</v>
      </c>
      <c r="Q227" s="197">
        <f t="shared" si="20"/>
        <v>45630.878993055558</v>
      </c>
      <c r="R227" s="197" t="str">
        <f t="shared" si="21"/>
        <v>12/4/2024 4:05:45 PM</v>
      </c>
      <c r="S227" s="200">
        <f t="shared" si="22"/>
        <v>45630</v>
      </c>
      <c r="T227" s="201">
        <f t="shared" si="23"/>
        <v>0.67065972222189885</v>
      </c>
      <c r="U227" s="202"/>
      <c r="V227" s="202"/>
      <c r="W227" s="202" t="str">
        <f>IFERROR(VLOOKUP(D227,Legend!$A$2:$C$61,3,FALSE),"")</f>
        <v>AMER_1</v>
      </c>
      <c r="X227" s="19">
        <v>5</v>
      </c>
      <c r="Y227" s="19">
        <v>15</v>
      </c>
    </row>
    <row r="228" spans="1:25" x14ac:dyDescent="0.25">
      <c r="A228" s="19" t="s">
        <v>907</v>
      </c>
      <c r="B228" s="62" t="s">
        <v>6151</v>
      </c>
      <c r="C228" s="19" t="s">
        <v>341</v>
      </c>
      <c r="D228" s="19" t="s">
        <v>215</v>
      </c>
      <c r="E228" s="19" t="s">
        <v>7603</v>
      </c>
      <c r="F228" s="19" t="s">
        <v>347</v>
      </c>
      <c r="G228" s="62" t="s">
        <v>626</v>
      </c>
      <c r="H228" s="62" t="s">
        <v>2478</v>
      </c>
      <c r="I228" s="19" t="s">
        <v>342</v>
      </c>
      <c r="J228" s="36" t="s">
        <v>6152</v>
      </c>
      <c r="K228" s="19" t="s">
        <v>2355</v>
      </c>
      <c r="L228" s="19" t="s">
        <v>112</v>
      </c>
      <c r="M228" s="19" t="s">
        <v>340</v>
      </c>
      <c r="O228" s="197" t="str">
        <f t="shared" si="18"/>
        <v>12/4/2024 2:31:52 PM</v>
      </c>
      <c r="P228" s="197">
        <f t="shared" si="19"/>
        <v>45631.230462962965</v>
      </c>
      <c r="Q228" s="197">
        <f t="shared" si="20"/>
        <v>45630.813796296301</v>
      </c>
      <c r="R228" s="197" t="str">
        <f t="shared" si="21"/>
        <v>12/4/2024 2:31:52 PM</v>
      </c>
      <c r="S228" s="200">
        <f t="shared" si="22"/>
        <v>45630</v>
      </c>
      <c r="T228" s="201">
        <f t="shared" si="23"/>
        <v>0.60546296296524815</v>
      </c>
      <c r="U228" s="202"/>
      <c r="V228" s="202"/>
      <c r="W228" s="202" t="str">
        <f>IFERROR(VLOOKUP(D228,Legend!$A$2:$C$61,3,FALSE),"")</f>
        <v>AMER_1</v>
      </c>
      <c r="X228" s="19">
        <v>5</v>
      </c>
      <c r="Y228" s="19">
        <v>15</v>
      </c>
    </row>
    <row r="229" spans="1:25" x14ac:dyDescent="0.25">
      <c r="A229" s="19" t="s">
        <v>1892</v>
      </c>
      <c r="B229" s="62" t="s">
        <v>6187</v>
      </c>
      <c r="C229" s="19" t="s">
        <v>341</v>
      </c>
      <c r="D229" s="19" t="s">
        <v>215</v>
      </c>
      <c r="E229" s="19" t="s">
        <v>7603</v>
      </c>
      <c r="F229" s="19" t="s">
        <v>347</v>
      </c>
      <c r="G229" s="62" t="s">
        <v>593</v>
      </c>
      <c r="H229" s="62" t="s">
        <v>3919</v>
      </c>
      <c r="I229" s="19" t="s">
        <v>344</v>
      </c>
      <c r="J229" s="36" t="s">
        <v>6188</v>
      </c>
      <c r="K229" s="19" t="s">
        <v>2314</v>
      </c>
      <c r="L229" s="19" t="s">
        <v>112</v>
      </c>
      <c r="M229" s="19" t="s">
        <v>340</v>
      </c>
      <c r="O229" s="197" t="str">
        <f t="shared" si="18"/>
        <v>12/4/2024 1:47:48 PM</v>
      </c>
      <c r="P229" s="197">
        <f t="shared" si="19"/>
        <v>45631.199861111112</v>
      </c>
      <c r="Q229" s="197">
        <f t="shared" si="20"/>
        <v>45630.783194444448</v>
      </c>
      <c r="R229" s="197" t="str">
        <f t="shared" si="21"/>
        <v>12/4/2024 1:47:48 PM</v>
      </c>
      <c r="S229" s="200">
        <f t="shared" si="22"/>
        <v>45630</v>
      </c>
      <c r="T229" s="201">
        <f t="shared" si="23"/>
        <v>0.57486111111211358</v>
      </c>
      <c r="U229" s="202"/>
      <c r="V229" s="202"/>
      <c r="W229" s="202" t="str">
        <f>IFERROR(VLOOKUP(D229,Legend!$A$2:$C$61,3,FALSE),"")</f>
        <v>AMER_1</v>
      </c>
      <c r="X229" s="19">
        <v>5</v>
      </c>
      <c r="Y229" s="19">
        <v>15</v>
      </c>
    </row>
    <row r="230" spans="1:25" x14ac:dyDescent="0.25">
      <c r="A230" s="19" t="s">
        <v>1906</v>
      </c>
      <c r="B230" s="62" t="s">
        <v>6228</v>
      </c>
      <c r="C230" s="19" t="s">
        <v>341</v>
      </c>
      <c r="D230" s="19" t="s">
        <v>215</v>
      </c>
      <c r="E230" s="19" t="s">
        <v>7603</v>
      </c>
      <c r="F230" s="19" t="s">
        <v>347</v>
      </c>
      <c r="G230" s="62" t="s">
        <v>593</v>
      </c>
      <c r="H230" s="62" t="s">
        <v>3969</v>
      </c>
      <c r="I230" s="19" t="s">
        <v>344</v>
      </c>
      <c r="J230" s="36" t="s">
        <v>6229</v>
      </c>
      <c r="K230" s="19" t="s">
        <v>2519</v>
      </c>
      <c r="L230" s="19" t="s">
        <v>112</v>
      </c>
      <c r="M230" s="19" t="s">
        <v>340</v>
      </c>
      <c r="O230" s="197" t="str">
        <f t="shared" si="18"/>
        <v>12/4/2024 1:03:33 PM</v>
      </c>
      <c r="P230" s="197">
        <f t="shared" si="19"/>
        <v>45631.169131944444</v>
      </c>
      <c r="Q230" s="197">
        <f t="shared" si="20"/>
        <v>45630.752465277779</v>
      </c>
      <c r="R230" s="197" t="str">
        <f t="shared" si="21"/>
        <v>12/4/2024 1:03:33 PM</v>
      </c>
      <c r="S230" s="200">
        <f t="shared" si="22"/>
        <v>45630</v>
      </c>
      <c r="T230" s="201">
        <f t="shared" si="23"/>
        <v>0.54413194444350665</v>
      </c>
      <c r="U230" s="202"/>
      <c r="V230" s="202"/>
      <c r="W230" s="202" t="str">
        <f>IFERROR(VLOOKUP(D230,Legend!$A$2:$C$61,3,FALSE),"")</f>
        <v>AMER_1</v>
      </c>
      <c r="X230" s="19">
        <v>5</v>
      </c>
      <c r="Y230" s="19">
        <v>15</v>
      </c>
    </row>
    <row r="231" spans="1:25" x14ac:dyDescent="0.25">
      <c r="A231" s="19" t="s">
        <v>1173</v>
      </c>
      <c r="B231" s="62" t="s">
        <v>6335</v>
      </c>
      <c r="C231" s="19" t="s">
        <v>341</v>
      </c>
      <c r="D231" s="19" t="s">
        <v>215</v>
      </c>
      <c r="E231" s="19" t="s">
        <v>7603</v>
      </c>
      <c r="F231" s="19" t="s">
        <v>347</v>
      </c>
      <c r="G231" s="62" t="s">
        <v>588</v>
      </c>
      <c r="H231" s="62" t="s">
        <v>6336</v>
      </c>
      <c r="I231" s="19" t="s">
        <v>342</v>
      </c>
      <c r="J231" s="36" t="s">
        <v>6337</v>
      </c>
      <c r="K231" s="19" t="s">
        <v>1628</v>
      </c>
      <c r="L231" s="19" t="s">
        <v>112</v>
      </c>
      <c r="M231" s="19" t="s">
        <v>348</v>
      </c>
      <c r="O231" s="197" t="str">
        <f t="shared" si="18"/>
        <v>12/4/2024 10:07:54 AM</v>
      </c>
      <c r="P231" s="197">
        <f t="shared" si="19"/>
        <v>45631.047152777777</v>
      </c>
      <c r="Q231" s="197">
        <f t="shared" si="20"/>
        <v>45630.630486111113</v>
      </c>
      <c r="R231" s="197" t="str">
        <f t="shared" si="21"/>
        <v>12/4/2024 10:07:54 AM</v>
      </c>
      <c r="S231" s="200">
        <f t="shared" si="22"/>
        <v>45630</v>
      </c>
      <c r="T231" s="201">
        <f t="shared" si="23"/>
        <v>0.42215277777722804</v>
      </c>
      <c r="U231" s="202"/>
      <c r="V231" s="202"/>
      <c r="W231" s="202" t="str">
        <f>IFERROR(VLOOKUP(D231,Legend!$A$2:$C$61,3,FALSE),"")</f>
        <v>AMER_1</v>
      </c>
      <c r="X231" s="19">
        <v>5</v>
      </c>
      <c r="Y231" s="19">
        <v>15</v>
      </c>
    </row>
    <row r="232" spans="1:25" x14ac:dyDescent="0.25">
      <c r="A232" s="19" t="s">
        <v>1930</v>
      </c>
      <c r="B232" s="62" t="s">
        <v>6380</v>
      </c>
      <c r="C232" s="19" t="s">
        <v>148</v>
      </c>
      <c r="D232" s="19" t="s">
        <v>214</v>
      </c>
      <c r="E232" s="19" t="s">
        <v>7603</v>
      </c>
      <c r="F232" s="19" t="s">
        <v>347</v>
      </c>
      <c r="G232" s="62" t="s">
        <v>345</v>
      </c>
      <c r="H232" s="62" t="s">
        <v>6381</v>
      </c>
      <c r="J232" s="36" t="s">
        <v>6382</v>
      </c>
      <c r="K232" s="19" t="s">
        <v>1363</v>
      </c>
      <c r="L232" s="19" t="s">
        <v>112</v>
      </c>
      <c r="M232" s="19" t="s">
        <v>340</v>
      </c>
      <c r="O232" s="197" t="str">
        <f t="shared" si="18"/>
        <v>12/4/2024 9:17:57 AM</v>
      </c>
      <c r="P232" s="197">
        <f t="shared" si="19"/>
        <v>45631.012465277781</v>
      </c>
      <c r="Q232" s="197">
        <f t="shared" si="20"/>
        <v>45630.595798611117</v>
      </c>
      <c r="R232" s="197" t="str">
        <f t="shared" si="21"/>
        <v>12/4/2024 9:17:57 AM</v>
      </c>
      <c r="S232" s="200">
        <f t="shared" si="22"/>
        <v>45630</v>
      </c>
      <c r="T232" s="201">
        <f t="shared" si="23"/>
        <v>0.38746527778130258</v>
      </c>
      <c r="U232" s="202"/>
      <c r="V232" s="202"/>
      <c r="W232" s="202" t="str">
        <f>IFERROR(VLOOKUP(D232,Legend!$A$2:$C$61,3,FALSE),"")</f>
        <v>AMER_1</v>
      </c>
      <c r="X232" s="19">
        <v>5</v>
      </c>
      <c r="Y232" s="19">
        <v>15</v>
      </c>
    </row>
    <row r="233" spans="1:25" x14ac:dyDescent="0.25">
      <c r="A233" s="19" t="s">
        <v>2033</v>
      </c>
      <c r="B233" s="62" t="s">
        <v>3171</v>
      </c>
      <c r="C233" s="19" t="s">
        <v>148</v>
      </c>
      <c r="D233" s="19" t="s">
        <v>214</v>
      </c>
      <c r="E233" s="19" t="s">
        <v>7585</v>
      </c>
      <c r="F233" s="19" t="s">
        <v>347</v>
      </c>
      <c r="G233" s="62" t="s">
        <v>345</v>
      </c>
      <c r="H233" s="62" t="s">
        <v>3172</v>
      </c>
      <c r="J233" s="36" t="s">
        <v>3173</v>
      </c>
      <c r="K233" s="19" t="s">
        <v>883</v>
      </c>
      <c r="L233" s="19" t="s">
        <v>112</v>
      </c>
      <c r="M233" s="19" t="s">
        <v>340</v>
      </c>
      <c r="O233" s="197" t="str">
        <f t="shared" si="18"/>
        <v>12/3/2024 4:35:50 PM</v>
      </c>
      <c r="P233" s="197">
        <f t="shared" si="19"/>
        <v>45630.316550925927</v>
      </c>
      <c r="Q233" s="197">
        <f t="shared" si="20"/>
        <v>45629.899884259263</v>
      </c>
      <c r="R233" s="197" t="str">
        <f t="shared" si="21"/>
        <v>12/3/2024 4:35:50 PM</v>
      </c>
      <c r="S233" s="200">
        <f t="shared" si="22"/>
        <v>45629</v>
      </c>
      <c r="T233" s="201">
        <f t="shared" si="23"/>
        <v>0.69155092592700385</v>
      </c>
      <c r="U233" s="202"/>
      <c r="V233" s="202"/>
      <c r="W233" s="202" t="str">
        <f>IFERROR(VLOOKUP(D233,Legend!$A$2:$C$61,3,FALSE),"")</f>
        <v>AMER_1</v>
      </c>
      <c r="X233" s="19">
        <v>5</v>
      </c>
      <c r="Y233" s="19">
        <v>15</v>
      </c>
    </row>
    <row r="234" spans="1:25" x14ac:dyDescent="0.25">
      <c r="A234" s="19" t="s">
        <v>1595</v>
      </c>
      <c r="B234" s="62" t="s">
        <v>3213</v>
      </c>
      <c r="C234" s="19" t="s">
        <v>341</v>
      </c>
      <c r="D234" s="19" t="s">
        <v>215</v>
      </c>
      <c r="E234" s="19" t="s">
        <v>7585</v>
      </c>
      <c r="F234" s="19" t="s">
        <v>347</v>
      </c>
      <c r="G234" s="62" t="s">
        <v>626</v>
      </c>
      <c r="H234" s="62" t="s">
        <v>2478</v>
      </c>
      <c r="I234" s="19" t="s">
        <v>342</v>
      </c>
      <c r="J234" s="36" t="s">
        <v>3214</v>
      </c>
      <c r="K234" s="19" t="s">
        <v>2360</v>
      </c>
      <c r="L234" s="19" t="s">
        <v>112</v>
      </c>
      <c r="M234" s="19" t="s">
        <v>340</v>
      </c>
      <c r="O234" s="197" t="str">
        <f t="shared" si="18"/>
        <v>12/3/2024 3:41:40 PM</v>
      </c>
      <c r="P234" s="197">
        <f t="shared" si="19"/>
        <v>45630.278935185182</v>
      </c>
      <c r="Q234" s="197">
        <f t="shared" si="20"/>
        <v>45629.862268518518</v>
      </c>
      <c r="R234" s="197" t="str">
        <f t="shared" si="21"/>
        <v>12/3/2024 3:41:40 PM</v>
      </c>
      <c r="S234" s="200">
        <f t="shared" si="22"/>
        <v>45629</v>
      </c>
      <c r="T234" s="201">
        <f t="shared" si="23"/>
        <v>0.65393518518249039</v>
      </c>
      <c r="U234" s="202"/>
      <c r="V234" s="202"/>
      <c r="W234" s="202" t="str">
        <f>IFERROR(VLOOKUP(D234,Legend!$A$2:$C$61,3,FALSE),"")</f>
        <v>AMER_1</v>
      </c>
      <c r="X234" s="19">
        <v>5</v>
      </c>
      <c r="Y234" s="19">
        <v>15</v>
      </c>
    </row>
    <row r="235" spans="1:25" x14ac:dyDescent="0.25">
      <c r="A235" s="19" t="s">
        <v>2179</v>
      </c>
      <c r="B235" s="62" t="s">
        <v>3305</v>
      </c>
      <c r="C235" s="19" t="s">
        <v>341</v>
      </c>
      <c r="D235" s="19" t="s">
        <v>215</v>
      </c>
      <c r="E235" s="19" t="s">
        <v>7585</v>
      </c>
      <c r="F235" s="19" t="s">
        <v>347</v>
      </c>
      <c r="G235" s="62" t="s">
        <v>626</v>
      </c>
      <c r="H235" s="62" t="s">
        <v>2478</v>
      </c>
      <c r="I235" s="19" t="s">
        <v>342</v>
      </c>
      <c r="J235" s="36" t="s">
        <v>3306</v>
      </c>
      <c r="K235" s="19" t="s">
        <v>3307</v>
      </c>
      <c r="L235" s="19" t="s">
        <v>112</v>
      </c>
      <c r="M235" s="19" t="s">
        <v>340</v>
      </c>
      <c r="O235" s="197" t="str">
        <f t="shared" si="18"/>
        <v>12/3/2024 1:49:14 PM</v>
      </c>
      <c r="P235" s="197">
        <f t="shared" si="19"/>
        <v>45630.200856481482</v>
      </c>
      <c r="Q235" s="197">
        <f t="shared" si="20"/>
        <v>45629.784189814818</v>
      </c>
      <c r="R235" s="197" t="str">
        <f t="shared" si="21"/>
        <v>12/3/2024 1:49:14 PM</v>
      </c>
      <c r="S235" s="200">
        <f t="shared" si="22"/>
        <v>45629</v>
      </c>
      <c r="T235" s="201">
        <f t="shared" si="23"/>
        <v>0.57585648148233304</v>
      </c>
      <c r="U235" s="202"/>
      <c r="V235" s="202"/>
      <c r="W235" s="202" t="str">
        <f>IFERROR(VLOOKUP(D235,Legend!$A$2:$C$61,3,FALSE),"")</f>
        <v>AMER_1</v>
      </c>
      <c r="X235" s="19">
        <v>5</v>
      </c>
      <c r="Y235" s="19">
        <v>15</v>
      </c>
    </row>
    <row r="236" spans="1:25" x14ac:dyDescent="0.25">
      <c r="A236" s="19" t="s">
        <v>1067</v>
      </c>
      <c r="B236" s="62" t="s">
        <v>3333</v>
      </c>
      <c r="C236" s="19" t="s">
        <v>148</v>
      </c>
      <c r="D236" s="19" t="s">
        <v>214</v>
      </c>
      <c r="E236" s="19" t="s">
        <v>7585</v>
      </c>
      <c r="F236" s="19" t="s">
        <v>347</v>
      </c>
      <c r="G236" s="62" t="s">
        <v>345</v>
      </c>
      <c r="H236" s="62" t="s">
        <v>3334</v>
      </c>
      <c r="J236" s="36" t="s">
        <v>3335</v>
      </c>
      <c r="K236" s="19" t="s">
        <v>3336</v>
      </c>
      <c r="L236" s="19" t="s">
        <v>112</v>
      </c>
      <c r="M236" s="19" t="s">
        <v>340</v>
      </c>
      <c r="O236" s="197" t="str">
        <f t="shared" si="18"/>
        <v>12/3/2024 1:07:18 PM</v>
      </c>
      <c r="P236" s="197">
        <f t="shared" si="19"/>
        <v>45630.171736111108</v>
      </c>
      <c r="Q236" s="197">
        <f t="shared" si="20"/>
        <v>45629.755069444444</v>
      </c>
      <c r="R236" s="197" t="str">
        <f t="shared" si="21"/>
        <v>12/3/2024 1:07:18 PM</v>
      </c>
      <c r="S236" s="200">
        <f t="shared" si="22"/>
        <v>45629</v>
      </c>
      <c r="T236" s="201">
        <f t="shared" si="23"/>
        <v>0.546736111107748</v>
      </c>
      <c r="U236" s="202"/>
      <c r="V236" s="202"/>
      <c r="W236" s="202" t="str">
        <f>IFERROR(VLOOKUP(D236,Legend!$A$2:$C$61,3,FALSE),"")</f>
        <v>AMER_1</v>
      </c>
      <c r="X236" s="19">
        <v>5</v>
      </c>
      <c r="Y236" s="19">
        <v>15</v>
      </c>
    </row>
    <row r="237" spans="1:25" x14ac:dyDescent="0.25">
      <c r="A237" s="19" t="s">
        <v>776</v>
      </c>
      <c r="B237" s="62" t="s">
        <v>3412</v>
      </c>
      <c r="C237" s="19" t="s">
        <v>148</v>
      </c>
      <c r="D237" s="19" t="s">
        <v>214</v>
      </c>
      <c r="E237" s="19" t="s">
        <v>7585</v>
      </c>
      <c r="F237" s="19" t="s">
        <v>347</v>
      </c>
      <c r="G237" s="62" t="s">
        <v>345</v>
      </c>
      <c r="H237" s="62" t="s">
        <v>3413</v>
      </c>
      <c r="J237" s="36" t="s">
        <v>3414</v>
      </c>
      <c r="K237" s="19" t="s">
        <v>1183</v>
      </c>
      <c r="L237" s="19" t="s">
        <v>112</v>
      </c>
      <c r="M237" s="19" t="s">
        <v>340</v>
      </c>
      <c r="O237" s="197" t="str">
        <f t="shared" si="18"/>
        <v>12/3/2024 11:10:43 AM</v>
      </c>
      <c r="P237" s="197">
        <f t="shared" si="19"/>
        <v>45630.090775462966</v>
      </c>
      <c r="Q237" s="197">
        <f t="shared" si="20"/>
        <v>45629.674108796302</v>
      </c>
      <c r="R237" s="197" t="str">
        <f t="shared" si="21"/>
        <v>12/3/2024 11:10:43 AM</v>
      </c>
      <c r="S237" s="200">
        <f t="shared" si="22"/>
        <v>45629</v>
      </c>
      <c r="T237" s="201">
        <f t="shared" si="23"/>
        <v>0.46577546296612127</v>
      </c>
      <c r="U237" s="202"/>
      <c r="V237" s="202"/>
      <c r="W237" s="202" t="str">
        <f>IFERROR(VLOOKUP(D237,Legend!$A$2:$C$61,3,FALSE),"")</f>
        <v>AMER_1</v>
      </c>
      <c r="X237" s="19">
        <v>5</v>
      </c>
      <c r="Y237" s="19">
        <v>15</v>
      </c>
    </row>
    <row r="238" spans="1:25" x14ac:dyDescent="0.25">
      <c r="A238" s="19" t="s">
        <v>1948</v>
      </c>
      <c r="B238" s="62" t="s">
        <v>3445</v>
      </c>
      <c r="C238" s="19" t="s">
        <v>341</v>
      </c>
      <c r="D238" s="19" t="s">
        <v>215</v>
      </c>
      <c r="E238" s="19" t="s">
        <v>7585</v>
      </c>
      <c r="F238" s="19" t="s">
        <v>347</v>
      </c>
      <c r="G238" s="62" t="s">
        <v>593</v>
      </c>
      <c r="H238" s="62" t="s">
        <v>3446</v>
      </c>
      <c r="I238" s="19" t="s">
        <v>344</v>
      </c>
      <c r="J238" s="36" t="s">
        <v>3447</v>
      </c>
      <c r="K238" s="19" t="s">
        <v>2599</v>
      </c>
      <c r="L238" s="19" t="s">
        <v>112</v>
      </c>
      <c r="M238" s="19" t="s">
        <v>340</v>
      </c>
      <c r="O238" s="197" t="str">
        <f t="shared" si="18"/>
        <v>12/3/2024 10:35:58 AM</v>
      </c>
      <c r="P238" s="197">
        <f t="shared" si="19"/>
        <v>45630.066643518519</v>
      </c>
      <c r="Q238" s="197">
        <f t="shared" si="20"/>
        <v>45629.649976851855</v>
      </c>
      <c r="R238" s="197" t="str">
        <f t="shared" si="21"/>
        <v>12/3/2024 10:35:58 AM</v>
      </c>
      <c r="S238" s="200">
        <f t="shared" si="22"/>
        <v>45629</v>
      </c>
      <c r="T238" s="201">
        <f t="shared" si="23"/>
        <v>0.44164351851941319</v>
      </c>
      <c r="U238" s="202"/>
      <c r="V238" s="202"/>
      <c r="W238" s="202" t="str">
        <f>IFERROR(VLOOKUP(D238,Legend!$A$2:$C$61,3,FALSE),"")</f>
        <v>AMER_1</v>
      </c>
      <c r="X238" s="19">
        <v>5</v>
      </c>
      <c r="Y238" s="19">
        <v>15</v>
      </c>
    </row>
    <row r="239" spans="1:25" x14ac:dyDescent="0.25">
      <c r="A239" s="19" t="s">
        <v>1230</v>
      </c>
      <c r="B239" s="62" t="s">
        <v>3544</v>
      </c>
      <c r="C239" s="19" t="s">
        <v>148</v>
      </c>
      <c r="D239" s="19" t="s">
        <v>214</v>
      </c>
      <c r="E239" s="19" t="s">
        <v>7585</v>
      </c>
      <c r="F239" s="19" t="s">
        <v>347</v>
      </c>
      <c r="G239" s="62" t="s">
        <v>345</v>
      </c>
      <c r="H239" s="62" t="s">
        <v>3545</v>
      </c>
      <c r="J239" s="36" t="s">
        <v>3546</v>
      </c>
      <c r="K239" s="19" t="s">
        <v>3547</v>
      </c>
      <c r="L239" s="19" t="s">
        <v>112</v>
      </c>
      <c r="M239" s="19" t="s">
        <v>340</v>
      </c>
      <c r="O239" s="197" t="str">
        <f t="shared" si="18"/>
        <v>12/3/2024 8:09:11 AM</v>
      </c>
      <c r="P239" s="197">
        <f t="shared" si="19"/>
        <v>45629.96471064815</v>
      </c>
      <c r="Q239" s="197">
        <f t="shared" si="20"/>
        <v>45629.548043981486</v>
      </c>
      <c r="R239" s="197" t="str">
        <f t="shared" si="21"/>
        <v>12/3/2024 8:09:11 AM</v>
      </c>
      <c r="S239" s="200">
        <f t="shared" si="22"/>
        <v>45629</v>
      </c>
      <c r="T239" s="201">
        <f t="shared" si="23"/>
        <v>0.33971064814977581</v>
      </c>
      <c r="U239" s="202"/>
      <c r="V239" s="202"/>
      <c r="W239" s="202" t="str">
        <f>IFERROR(VLOOKUP(D239,Legend!$A$2:$C$61,3,FALSE),"")</f>
        <v>AMER_1</v>
      </c>
      <c r="X239" s="19">
        <v>5</v>
      </c>
      <c r="Y239" s="19">
        <v>15</v>
      </c>
    </row>
    <row r="240" spans="1:25" x14ac:dyDescent="0.25">
      <c r="A240" s="19" t="s">
        <v>1267</v>
      </c>
      <c r="B240" s="62" t="s">
        <v>3814</v>
      </c>
      <c r="C240" s="19" t="s">
        <v>148</v>
      </c>
      <c r="D240" s="19" t="s">
        <v>214</v>
      </c>
      <c r="E240" s="19" t="s">
        <v>7585</v>
      </c>
      <c r="F240" s="19" t="s">
        <v>347</v>
      </c>
      <c r="G240" s="62" t="s">
        <v>345</v>
      </c>
      <c r="H240" s="62" t="s">
        <v>3815</v>
      </c>
      <c r="J240" s="36" t="s">
        <v>3816</v>
      </c>
      <c r="K240" s="19" t="s">
        <v>2521</v>
      </c>
      <c r="L240" s="19" t="s">
        <v>112</v>
      </c>
      <c r="M240" s="19" t="s">
        <v>340</v>
      </c>
      <c r="O240" s="197" t="str">
        <f t="shared" si="18"/>
        <v>12/2/2024 5:25:45 PM</v>
      </c>
      <c r="P240" s="197">
        <f t="shared" si="19"/>
        <v>45629.351215277777</v>
      </c>
      <c r="Q240" s="197">
        <f t="shared" si="20"/>
        <v>45628.934548611112</v>
      </c>
      <c r="R240" s="197" t="str">
        <f t="shared" si="21"/>
        <v>12/2/2024 5:25:45 PM</v>
      </c>
      <c r="S240" s="200">
        <f t="shared" si="22"/>
        <v>45628</v>
      </c>
      <c r="T240" s="201">
        <f t="shared" si="23"/>
        <v>0.72621527777664596</v>
      </c>
      <c r="U240" s="202"/>
      <c r="V240" s="202"/>
      <c r="W240" s="202" t="str">
        <f>IFERROR(VLOOKUP(D240,Legend!$A$2:$C$61,3,FALSE),"")</f>
        <v>AMER_1</v>
      </c>
      <c r="X240" s="19">
        <v>5</v>
      </c>
      <c r="Y240" s="19">
        <v>15</v>
      </c>
    </row>
    <row r="241" spans="1:25" x14ac:dyDescent="0.25">
      <c r="A241" s="19" t="s">
        <v>1779</v>
      </c>
      <c r="B241" s="62" t="s">
        <v>3840</v>
      </c>
      <c r="C241" s="19" t="s">
        <v>148</v>
      </c>
      <c r="D241" s="19" t="s">
        <v>214</v>
      </c>
      <c r="E241" s="19" t="s">
        <v>7585</v>
      </c>
      <c r="F241" s="19" t="s">
        <v>347</v>
      </c>
      <c r="G241" s="62" t="s">
        <v>345</v>
      </c>
      <c r="H241" s="62" t="s">
        <v>3841</v>
      </c>
      <c r="J241" s="36" t="s">
        <v>3842</v>
      </c>
      <c r="K241" s="19" t="s">
        <v>1580</v>
      </c>
      <c r="L241" s="19" t="s">
        <v>112</v>
      </c>
      <c r="M241" s="19" t="s">
        <v>340</v>
      </c>
      <c r="O241" s="197" t="str">
        <f t="shared" si="18"/>
        <v>12/2/2024 4:52:49 PM</v>
      </c>
      <c r="P241" s="197">
        <f t="shared" si="19"/>
        <v>45629.328344907408</v>
      </c>
      <c r="Q241" s="197">
        <f t="shared" si="20"/>
        <v>45628.911678240744</v>
      </c>
      <c r="R241" s="197" t="str">
        <f t="shared" si="21"/>
        <v>12/2/2024 4:52:49 PM</v>
      </c>
      <c r="S241" s="200">
        <f t="shared" si="22"/>
        <v>45628</v>
      </c>
      <c r="T241" s="201">
        <f t="shared" si="23"/>
        <v>0.70334490740788169</v>
      </c>
      <c r="U241" s="202"/>
      <c r="V241" s="202"/>
      <c r="W241" s="202" t="str">
        <f>IFERROR(VLOOKUP(D241,Legend!$A$2:$C$61,3,FALSE),"")</f>
        <v>AMER_1</v>
      </c>
      <c r="X241" s="19">
        <v>5</v>
      </c>
      <c r="Y241" s="19">
        <v>15</v>
      </c>
    </row>
    <row r="242" spans="1:25" x14ac:dyDescent="0.25">
      <c r="A242" s="19" t="s">
        <v>1636</v>
      </c>
      <c r="B242" s="62" t="s">
        <v>3898</v>
      </c>
      <c r="C242" s="19" t="s">
        <v>341</v>
      </c>
      <c r="D242" s="19" t="s">
        <v>215</v>
      </c>
      <c r="E242" s="19" t="s">
        <v>7585</v>
      </c>
      <c r="F242" s="19" t="s">
        <v>347</v>
      </c>
      <c r="G242" s="62" t="s">
        <v>593</v>
      </c>
      <c r="H242" s="62" t="s">
        <v>3899</v>
      </c>
      <c r="I242" s="19" t="s">
        <v>342</v>
      </c>
      <c r="J242" s="36" t="s">
        <v>3900</v>
      </c>
      <c r="K242" s="19" t="s">
        <v>796</v>
      </c>
      <c r="L242" s="19" t="s">
        <v>112</v>
      </c>
      <c r="M242" s="19" t="s">
        <v>348</v>
      </c>
      <c r="O242" s="197" t="str">
        <f t="shared" si="18"/>
        <v>12/2/2024 3:54:05 PM</v>
      </c>
      <c r="P242" s="197">
        <f t="shared" si="19"/>
        <v>45629.287557870368</v>
      </c>
      <c r="Q242" s="197">
        <f t="shared" si="20"/>
        <v>45628.870891203704</v>
      </c>
      <c r="R242" s="197" t="str">
        <f t="shared" si="21"/>
        <v>12/2/2024 3:54:05 PM</v>
      </c>
      <c r="S242" s="200">
        <f t="shared" si="22"/>
        <v>45628</v>
      </c>
      <c r="T242" s="201">
        <f t="shared" si="23"/>
        <v>0.66255787036789116</v>
      </c>
      <c r="U242" s="202"/>
      <c r="V242" s="202"/>
      <c r="W242" s="202" t="str">
        <f>IFERROR(VLOOKUP(D242,Legend!$A$2:$C$61,3,FALSE),"")</f>
        <v>AMER_1</v>
      </c>
      <c r="X242" s="19">
        <v>5</v>
      </c>
      <c r="Y242" s="19">
        <v>15</v>
      </c>
    </row>
    <row r="243" spans="1:25" x14ac:dyDescent="0.25">
      <c r="A243" s="19" t="s">
        <v>1371</v>
      </c>
      <c r="B243" s="62" t="s">
        <v>3923</v>
      </c>
      <c r="C243" s="19" t="s">
        <v>341</v>
      </c>
      <c r="D243" s="19" t="s">
        <v>215</v>
      </c>
      <c r="E243" s="19" t="s">
        <v>7585</v>
      </c>
      <c r="F243" s="19" t="s">
        <v>347</v>
      </c>
      <c r="G243" s="62" t="s">
        <v>593</v>
      </c>
      <c r="H243" s="62" t="s">
        <v>3924</v>
      </c>
      <c r="I243" s="19" t="s">
        <v>344</v>
      </c>
      <c r="J243" s="36" t="s">
        <v>3925</v>
      </c>
      <c r="K243" s="19" t="s">
        <v>2476</v>
      </c>
      <c r="L243" s="19" t="s">
        <v>112</v>
      </c>
      <c r="M243" s="19" t="s">
        <v>348</v>
      </c>
      <c r="O243" s="197" t="str">
        <f t="shared" si="18"/>
        <v>12/2/2024 3:27:30 PM</v>
      </c>
      <c r="P243" s="197">
        <f t="shared" si="19"/>
        <v>45629.269097222219</v>
      </c>
      <c r="Q243" s="197">
        <f t="shared" si="20"/>
        <v>45628.852430555555</v>
      </c>
      <c r="R243" s="197" t="str">
        <f t="shared" si="21"/>
        <v>12/2/2024 3:27:30 PM</v>
      </c>
      <c r="S243" s="200">
        <f t="shared" si="22"/>
        <v>45628</v>
      </c>
      <c r="T243" s="201">
        <f t="shared" si="23"/>
        <v>0.64409722221898846</v>
      </c>
      <c r="U243" s="202"/>
      <c r="V243" s="202"/>
      <c r="W243" s="202" t="str">
        <f>IFERROR(VLOOKUP(D243,Legend!$A$2:$C$61,3,FALSE),"")</f>
        <v>AMER_1</v>
      </c>
      <c r="X243" s="19">
        <v>5</v>
      </c>
      <c r="Y243" s="19">
        <v>15</v>
      </c>
    </row>
    <row r="244" spans="1:25" x14ac:dyDescent="0.25">
      <c r="A244" s="19" t="s">
        <v>2005</v>
      </c>
      <c r="B244" s="62" t="s">
        <v>3961</v>
      </c>
      <c r="C244" s="19" t="s">
        <v>341</v>
      </c>
      <c r="D244" s="19" t="s">
        <v>215</v>
      </c>
      <c r="E244" s="19" t="s">
        <v>7585</v>
      </c>
      <c r="F244" s="19" t="s">
        <v>347</v>
      </c>
      <c r="G244" s="62" t="s">
        <v>593</v>
      </c>
      <c r="H244" s="62" t="s">
        <v>3962</v>
      </c>
      <c r="I244" s="19" t="s">
        <v>342</v>
      </c>
      <c r="J244" s="36" t="s">
        <v>3963</v>
      </c>
      <c r="K244" s="19" t="s">
        <v>1725</v>
      </c>
      <c r="L244" s="19" t="s">
        <v>112</v>
      </c>
      <c r="M244" s="19" t="s">
        <v>340</v>
      </c>
      <c r="O244" s="197" t="str">
        <f t="shared" si="18"/>
        <v>12/2/2024 3:09:03 PM</v>
      </c>
      <c r="P244" s="197">
        <f t="shared" si="19"/>
        <v>45629.256284722222</v>
      </c>
      <c r="Q244" s="197">
        <f t="shared" si="20"/>
        <v>45628.839618055557</v>
      </c>
      <c r="R244" s="197" t="str">
        <f t="shared" si="21"/>
        <v>12/2/2024 3:09:03 PM</v>
      </c>
      <c r="S244" s="200">
        <f t="shared" si="22"/>
        <v>45628</v>
      </c>
      <c r="T244" s="201">
        <f t="shared" si="23"/>
        <v>0.63128472222160781</v>
      </c>
      <c r="U244" s="202"/>
      <c r="V244" s="202"/>
      <c r="W244" s="202" t="str">
        <f>IFERROR(VLOOKUP(D244,Legend!$A$2:$C$61,3,FALSE),"")</f>
        <v>AMER_1</v>
      </c>
      <c r="X244" s="19">
        <v>5</v>
      </c>
      <c r="Y244" s="19">
        <v>15</v>
      </c>
    </row>
    <row r="245" spans="1:25" x14ac:dyDescent="0.25">
      <c r="A245" s="19" t="s">
        <v>1297</v>
      </c>
      <c r="B245" s="62" t="s">
        <v>3994</v>
      </c>
      <c r="C245" s="19" t="s">
        <v>341</v>
      </c>
      <c r="D245" s="19" t="s">
        <v>215</v>
      </c>
      <c r="E245" s="19" t="s">
        <v>7585</v>
      </c>
      <c r="F245" s="19" t="s">
        <v>347</v>
      </c>
      <c r="G245" s="62" t="s">
        <v>593</v>
      </c>
      <c r="H245" s="62" t="s">
        <v>3995</v>
      </c>
      <c r="I245" s="19" t="s">
        <v>342</v>
      </c>
      <c r="J245" s="36" t="s">
        <v>3996</v>
      </c>
      <c r="K245" s="19" t="s">
        <v>2339</v>
      </c>
      <c r="L245" s="19" t="s">
        <v>112</v>
      </c>
      <c r="M245" s="19" t="s">
        <v>340</v>
      </c>
      <c r="O245" s="197" t="str">
        <f t="shared" si="18"/>
        <v>12/2/2024 2:43:44 PM</v>
      </c>
      <c r="P245" s="197">
        <f t="shared" si="19"/>
        <v>45629.238703703704</v>
      </c>
      <c r="Q245" s="197">
        <f t="shared" si="20"/>
        <v>45628.82203703704</v>
      </c>
      <c r="R245" s="197" t="str">
        <f t="shared" si="21"/>
        <v>12/2/2024 2:43:44 PM</v>
      </c>
      <c r="S245" s="200">
        <f t="shared" si="22"/>
        <v>45628</v>
      </c>
      <c r="T245" s="201">
        <f t="shared" si="23"/>
        <v>0.61370370370423188</v>
      </c>
      <c r="U245" s="202"/>
      <c r="V245" s="202"/>
      <c r="W245" s="202" t="str">
        <f>IFERROR(VLOOKUP(D245,Legend!$A$2:$C$61,3,FALSE),"")</f>
        <v>AMER_1</v>
      </c>
      <c r="X245" s="19">
        <v>5</v>
      </c>
      <c r="Y245" s="19">
        <v>15</v>
      </c>
    </row>
    <row r="246" spans="1:25" x14ac:dyDescent="0.25">
      <c r="A246" s="19" t="s">
        <v>731</v>
      </c>
      <c r="B246" s="62" t="s">
        <v>4113</v>
      </c>
      <c r="C246" s="19" t="s">
        <v>341</v>
      </c>
      <c r="D246" s="19" t="s">
        <v>215</v>
      </c>
      <c r="E246" s="19" t="s">
        <v>7585</v>
      </c>
      <c r="F246" s="19" t="s">
        <v>347</v>
      </c>
      <c r="G246" s="62" t="s">
        <v>593</v>
      </c>
      <c r="H246" s="62" t="s">
        <v>2442</v>
      </c>
      <c r="I246" s="19" t="s">
        <v>342</v>
      </c>
      <c r="J246" s="36" t="s">
        <v>4114</v>
      </c>
      <c r="K246" s="19" t="s">
        <v>3665</v>
      </c>
      <c r="L246" s="19" t="s">
        <v>112</v>
      </c>
      <c r="M246" s="19" t="s">
        <v>340</v>
      </c>
      <c r="O246" s="197" t="str">
        <f t="shared" si="18"/>
        <v>12/2/2024 12:31:50 PM</v>
      </c>
      <c r="P246" s="197">
        <f t="shared" si="19"/>
        <v>45629.147106481483</v>
      </c>
      <c r="Q246" s="197">
        <f t="shared" si="20"/>
        <v>45628.730439814819</v>
      </c>
      <c r="R246" s="197" t="str">
        <f t="shared" si="21"/>
        <v>12/2/2024 12:31:50 PM</v>
      </c>
      <c r="S246" s="200">
        <f t="shared" si="22"/>
        <v>45628</v>
      </c>
      <c r="T246" s="201">
        <f t="shared" si="23"/>
        <v>0.52210648148320615</v>
      </c>
      <c r="U246" s="202"/>
      <c r="V246" s="202"/>
      <c r="W246" s="202" t="str">
        <f>IFERROR(VLOOKUP(D246,Legend!$A$2:$C$61,3,FALSE),"")</f>
        <v>AMER_1</v>
      </c>
      <c r="X246" s="19">
        <v>5</v>
      </c>
      <c r="Y246" s="19">
        <v>15</v>
      </c>
    </row>
    <row r="247" spans="1:25" x14ac:dyDescent="0.25">
      <c r="A247" s="19" t="s">
        <v>869</v>
      </c>
      <c r="B247" s="62" t="s">
        <v>4134</v>
      </c>
      <c r="C247" s="19" t="s">
        <v>341</v>
      </c>
      <c r="D247" s="19" t="s">
        <v>215</v>
      </c>
      <c r="E247" s="19" t="s">
        <v>7585</v>
      </c>
      <c r="F247" s="19" t="s">
        <v>347</v>
      </c>
      <c r="G247" s="62" t="s">
        <v>593</v>
      </c>
      <c r="H247" s="62" t="s">
        <v>4135</v>
      </c>
      <c r="I247" s="19" t="s">
        <v>344</v>
      </c>
      <c r="J247" s="36" t="s">
        <v>4136</v>
      </c>
      <c r="K247" s="19" t="s">
        <v>4137</v>
      </c>
      <c r="L247" s="19" t="s">
        <v>112</v>
      </c>
      <c r="M247" s="19" t="s">
        <v>340</v>
      </c>
      <c r="O247" s="197" t="str">
        <f t="shared" si="18"/>
        <v>12/2/2024 12:09:10 PM</v>
      </c>
      <c r="P247" s="197">
        <f t="shared" si="19"/>
        <v>45629.131365740737</v>
      </c>
      <c r="Q247" s="197">
        <f t="shared" si="20"/>
        <v>45628.714699074073</v>
      </c>
      <c r="R247" s="197" t="str">
        <f t="shared" si="21"/>
        <v>12/2/2024 12:09:10 PM</v>
      </c>
      <c r="S247" s="200">
        <f t="shared" si="22"/>
        <v>45628</v>
      </c>
      <c r="T247" s="201">
        <f t="shared" si="23"/>
        <v>0.5063657407372375</v>
      </c>
      <c r="U247" s="202"/>
      <c r="V247" s="202"/>
      <c r="W247" s="202" t="str">
        <f>IFERROR(VLOOKUP(D247,Legend!$A$2:$C$61,3,FALSE),"")</f>
        <v>AMER_1</v>
      </c>
      <c r="X247" s="19">
        <v>5</v>
      </c>
      <c r="Y247" s="19">
        <v>15</v>
      </c>
    </row>
    <row r="248" spans="1:25" x14ac:dyDescent="0.25">
      <c r="A248" s="19" t="s">
        <v>1738</v>
      </c>
      <c r="B248" s="62" t="s">
        <v>4212</v>
      </c>
      <c r="C248" s="19" t="s">
        <v>341</v>
      </c>
      <c r="D248" s="19" t="s">
        <v>215</v>
      </c>
      <c r="E248" s="19" t="s">
        <v>7585</v>
      </c>
      <c r="F248" s="19" t="s">
        <v>347</v>
      </c>
      <c r="G248" s="62" t="s">
        <v>593</v>
      </c>
      <c r="H248" s="62" t="s">
        <v>4027</v>
      </c>
      <c r="I248" s="19" t="s">
        <v>342</v>
      </c>
      <c r="J248" s="36" t="s">
        <v>4213</v>
      </c>
      <c r="K248" s="19" t="s">
        <v>4214</v>
      </c>
      <c r="L248" s="19" t="s">
        <v>112</v>
      </c>
      <c r="M248" s="19" t="s">
        <v>340</v>
      </c>
      <c r="O248" s="197" t="str">
        <f t="shared" si="18"/>
        <v>12/2/2024 10:42:57 AM</v>
      </c>
      <c r="P248" s="197">
        <f t="shared" si="19"/>
        <v>45629.071493055555</v>
      </c>
      <c r="Q248" s="197">
        <f t="shared" si="20"/>
        <v>45628.654826388891</v>
      </c>
      <c r="R248" s="197" t="str">
        <f t="shared" si="21"/>
        <v>12/2/2024 10:42:57 AM</v>
      </c>
      <c r="S248" s="200">
        <f t="shared" si="22"/>
        <v>45628</v>
      </c>
      <c r="T248" s="201">
        <f t="shared" si="23"/>
        <v>0.44649305555503815</v>
      </c>
      <c r="U248" s="202"/>
      <c r="V248" s="202"/>
      <c r="W248" s="202" t="str">
        <f>IFERROR(VLOOKUP(D248,Legend!$A$2:$C$61,3,FALSE),"")</f>
        <v>AMER_1</v>
      </c>
      <c r="X248" s="19">
        <v>5</v>
      </c>
      <c r="Y248" s="19">
        <v>15</v>
      </c>
    </row>
    <row r="249" spans="1:25" x14ac:dyDescent="0.25">
      <c r="A249" s="19" t="s">
        <v>1197</v>
      </c>
      <c r="B249" s="62" t="s">
        <v>4246</v>
      </c>
      <c r="C249" s="19" t="s">
        <v>341</v>
      </c>
      <c r="D249" s="19" t="s">
        <v>215</v>
      </c>
      <c r="E249" s="19" t="s">
        <v>7585</v>
      </c>
      <c r="F249" s="19" t="s">
        <v>347</v>
      </c>
      <c r="G249" s="62" t="s">
        <v>593</v>
      </c>
      <c r="H249" s="62" t="s">
        <v>4168</v>
      </c>
      <c r="I249" s="19" t="s">
        <v>344</v>
      </c>
      <c r="J249" s="36" t="s">
        <v>4247</v>
      </c>
      <c r="K249" s="19" t="s">
        <v>2286</v>
      </c>
      <c r="L249" s="19" t="s">
        <v>112</v>
      </c>
      <c r="M249" s="19" t="s">
        <v>348</v>
      </c>
      <c r="O249" s="197" t="str">
        <f t="shared" si="18"/>
        <v>12/2/2024 10:14:16 AM</v>
      </c>
      <c r="P249" s="197">
        <f t="shared" si="19"/>
        <v>45629.051574074074</v>
      </c>
      <c r="Q249" s="197">
        <f t="shared" si="20"/>
        <v>45628.63490740741</v>
      </c>
      <c r="R249" s="197" t="str">
        <f t="shared" si="21"/>
        <v>12/2/2024 10:14:16 AM</v>
      </c>
      <c r="S249" s="200">
        <f t="shared" si="22"/>
        <v>45628</v>
      </c>
      <c r="T249" s="201">
        <f t="shared" si="23"/>
        <v>0.42657407407386927</v>
      </c>
      <c r="U249" s="202"/>
      <c r="V249" s="202"/>
      <c r="W249" s="202" t="str">
        <f>IFERROR(VLOOKUP(D249,Legend!$A$2:$C$61,3,FALSE),"")</f>
        <v>AMER_1</v>
      </c>
      <c r="X249" s="19">
        <v>5</v>
      </c>
      <c r="Y249" s="19">
        <v>15</v>
      </c>
    </row>
    <row r="250" spans="1:25" x14ac:dyDescent="0.25">
      <c r="A250" s="19" t="s">
        <v>805</v>
      </c>
      <c r="B250" s="62" t="s">
        <v>4273</v>
      </c>
      <c r="C250" s="19" t="s">
        <v>341</v>
      </c>
      <c r="D250" s="19" t="s">
        <v>215</v>
      </c>
      <c r="E250" s="19" t="s">
        <v>7585</v>
      </c>
      <c r="F250" s="19" t="s">
        <v>347</v>
      </c>
      <c r="G250" s="62" t="s">
        <v>626</v>
      </c>
      <c r="H250" s="62" t="s">
        <v>2478</v>
      </c>
      <c r="I250" s="19" t="s">
        <v>342</v>
      </c>
      <c r="J250" s="36" t="s">
        <v>4274</v>
      </c>
      <c r="K250" s="19" t="s">
        <v>4275</v>
      </c>
      <c r="L250" s="19" t="s">
        <v>112</v>
      </c>
      <c r="M250" s="19" t="s">
        <v>340</v>
      </c>
      <c r="O250" s="197" t="str">
        <f t="shared" si="18"/>
        <v>12/2/2024 9:50:09 AM</v>
      </c>
      <c r="P250" s="197">
        <f t="shared" si="19"/>
        <v>45629.034826388888</v>
      </c>
      <c r="Q250" s="197">
        <f t="shared" si="20"/>
        <v>45628.618159722224</v>
      </c>
      <c r="R250" s="197" t="str">
        <f t="shared" si="21"/>
        <v>12/2/2024 9:50:09 AM</v>
      </c>
      <c r="S250" s="200">
        <f t="shared" si="22"/>
        <v>45628</v>
      </c>
      <c r="T250" s="201">
        <f t="shared" si="23"/>
        <v>0.40982638888817746</v>
      </c>
      <c r="U250" s="202"/>
      <c r="V250" s="202"/>
      <c r="W250" s="202" t="str">
        <f>IFERROR(VLOOKUP(D250,Legend!$A$2:$C$61,3,FALSE),"")</f>
        <v>AMER_1</v>
      </c>
      <c r="X250" s="19">
        <v>5</v>
      </c>
      <c r="Y250" s="19">
        <v>15</v>
      </c>
    </row>
    <row r="251" spans="1:25" x14ac:dyDescent="0.25">
      <c r="A251" s="19" t="s">
        <v>1568</v>
      </c>
      <c r="B251" s="62" t="s">
        <v>4314</v>
      </c>
      <c r="C251" s="19" t="s">
        <v>341</v>
      </c>
      <c r="D251" s="19" t="s">
        <v>215</v>
      </c>
      <c r="E251" s="19" t="s">
        <v>7585</v>
      </c>
      <c r="F251" s="19" t="s">
        <v>347</v>
      </c>
      <c r="G251" s="62" t="s">
        <v>593</v>
      </c>
      <c r="H251" s="62" t="s">
        <v>4315</v>
      </c>
      <c r="I251" s="19" t="s">
        <v>344</v>
      </c>
      <c r="J251" s="36" t="s">
        <v>4316</v>
      </c>
      <c r="K251" s="19" t="s">
        <v>2357</v>
      </c>
      <c r="L251" s="19" t="s">
        <v>112</v>
      </c>
      <c r="M251" s="19" t="s">
        <v>340</v>
      </c>
      <c r="O251" s="197" t="str">
        <f t="shared" si="18"/>
        <v>12/2/2024 9:20:09 AM</v>
      </c>
      <c r="P251" s="197">
        <f t="shared" si="19"/>
        <v>45629.013993055552</v>
      </c>
      <c r="Q251" s="197">
        <f t="shared" si="20"/>
        <v>45628.597326388888</v>
      </c>
      <c r="R251" s="197" t="str">
        <f t="shared" si="21"/>
        <v>12/2/2024 9:20:09 AM</v>
      </c>
      <c r="S251" s="200">
        <f t="shared" si="22"/>
        <v>45628</v>
      </c>
      <c r="T251" s="201">
        <f t="shared" si="23"/>
        <v>0.38899305555241881</v>
      </c>
      <c r="U251" s="202"/>
      <c r="V251" s="202"/>
      <c r="W251" s="202" t="str">
        <f>IFERROR(VLOOKUP(D251,Legend!$A$2:$C$61,3,FALSE),"")</f>
        <v>AMER_1</v>
      </c>
      <c r="X251" s="19">
        <v>5</v>
      </c>
      <c r="Y251" s="19">
        <v>15</v>
      </c>
    </row>
    <row r="252" spans="1:25" x14ac:dyDescent="0.25">
      <c r="A252" s="19" t="s">
        <v>2111</v>
      </c>
      <c r="B252" s="62" t="s">
        <v>4792</v>
      </c>
      <c r="C252" s="19" t="s">
        <v>341</v>
      </c>
      <c r="D252" s="19" t="s">
        <v>215</v>
      </c>
      <c r="E252" s="19" t="s">
        <v>7585</v>
      </c>
      <c r="F252" s="19" t="s">
        <v>347</v>
      </c>
      <c r="G252" s="62" t="s">
        <v>626</v>
      </c>
      <c r="H252" s="62" t="s">
        <v>2478</v>
      </c>
      <c r="I252" s="19" t="s">
        <v>342</v>
      </c>
      <c r="J252" s="36" t="s">
        <v>4793</v>
      </c>
      <c r="K252" s="19" t="s">
        <v>2482</v>
      </c>
      <c r="L252" s="19" t="s">
        <v>112</v>
      </c>
      <c r="M252" s="19" t="s">
        <v>340</v>
      </c>
      <c r="O252" s="197" t="str">
        <f t="shared" si="18"/>
        <v>12/6/2024 4:52:23 PM</v>
      </c>
      <c r="P252" s="197">
        <f t="shared" si="19"/>
        <v>45633.328043981484</v>
      </c>
      <c r="Q252" s="197">
        <f t="shared" si="20"/>
        <v>45632.91137731482</v>
      </c>
      <c r="R252" s="197" t="str">
        <f t="shared" si="21"/>
        <v>12/6/2024 4:52:23 PM</v>
      </c>
      <c r="S252" s="200">
        <f t="shared" si="22"/>
        <v>45632</v>
      </c>
      <c r="T252" s="201">
        <f t="shared" si="23"/>
        <v>0.70304398148437031</v>
      </c>
      <c r="U252" s="202"/>
      <c r="V252" s="202"/>
      <c r="W252" s="202" t="str">
        <f>IFERROR(VLOOKUP(D252,Legend!$A$2:$C$61,3,FALSE),"")</f>
        <v>AMER_1</v>
      </c>
      <c r="X252" s="19">
        <v>5</v>
      </c>
      <c r="Y252" s="19">
        <v>15</v>
      </c>
    </row>
    <row r="253" spans="1:25" x14ac:dyDescent="0.25">
      <c r="A253" s="19" t="s">
        <v>2114</v>
      </c>
      <c r="B253" s="62" t="s">
        <v>4810</v>
      </c>
      <c r="C253" s="19" t="s">
        <v>341</v>
      </c>
      <c r="D253" s="19" t="s">
        <v>215</v>
      </c>
      <c r="E253" s="19" t="s">
        <v>7585</v>
      </c>
      <c r="F253" s="19" t="s">
        <v>347</v>
      </c>
      <c r="G253" s="62" t="s">
        <v>588</v>
      </c>
      <c r="H253" s="62" t="s">
        <v>4805</v>
      </c>
      <c r="I253" s="19" t="s">
        <v>342</v>
      </c>
      <c r="J253" s="36" t="s">
        <v>4811</v>
      </c>
      <c r="K253" s="19" t="s">
        <v>2490</v>
      </c>
      <c r="L253" s="19" t="s">
        <v>112</v>
      </c>
      <c r="M253" s="19" t="s">
        <v>354</v>
      </c>
      <c r="O253" s="197" t="str">
        <f t="shared" si="18"/>
        <v>12/6/2024 4:01:18 PM</v>
      </c>
      <c r="P253" s="197">
        <f t="shared" si="19"/>
        <v>45633.292569444442</v>
      </c>
      <c r="Q253" s="197">
        <f t="shared" si="20"/>
        <v>45632.875902777778</v>
      </c>
      <c r="R253" s="197" t="str">
        <f t="shared" si="21"/>
        <v>12/6/2024 4:01:18 PM</v>
      </c>
      <c r="S253" s="200">
        <f t="shared" si="22"/>
        <v>45632</v>
      </c>
      <c r="T253" s="201">
        <f t="shared" si="23"/>
        <v>0.66756944444205146</v>
      </c>
      <c r="U253" s="202"/>
      <c r="V253" s="202"/>
      <c r="W253" s="202" t="str">
        <f>IFERROR(VLOOKUP(D253,Legend!$A$2:$C$61,3,FALSE),"")</f>
        <v>AMER_1</v>
      </c>
      <c r="X253" s="19">
        <v>5</v>
      </c>
      <c r="Y253" s="19">
        <v>15</v>
      </c>
    </row>
    <row r="254" spans="1:25" x14ac:dyDescent="0.25">
      <c r="A254" s="19" t="s">
        <v>2118</v>
      </c>
      <c r="B254" s="62" t="s">
        <v>4865</v>
      </c>
      <c r="C254" s="19" t="s">
        <v>341</v>
      </c>
      <c r="D254" s="19" t="s">
        <v>215</v>
      </c>
      <c r="E254" s="19" t="s">
        <v>7585</v>
      </c>
      <c r="F254" s="19" t="s">
        <v>347</v>
      </c>
      <c r="G254" s="62" t="s">
        <v>588</v>
      </c>
      <c r="H254" s="62" t="s">
        <v>4866</v>
      </c>
      <c r="I254" s="19" t="s">
        <v>344</v>
      </c>
      <c r="J254" s="36" t="s">
        <v>4867</v>
      </c>
      <c r="K254" s="19" t="s">
        <v>1204</v>
      </c>
      <c r="L254" s="19" t="s">
        <v>112</v>
      </c>
      <c r="M254" s="19" t="s">
        <v>340</v>
      </c>
      <c r="O254" s="197" t="str">
        <f t="shared" si="18"/>
        <v>12/6/2024 2:41:24 PM</v>
      </c>
      <c r="P254" s="197">
        <f t="shared" si="19"/>
        <v>45633.237083333333</v>
      </c>
      <c r="Q254" s="197">
        <f t="shared" si="20"/>
        <v>45632.820416666669</v>
      </c>
      <c r="R254" s="197" t="str">
        <f t="shared" si="21"/>
        <v>12/6/2024 2:41:24 PM</v>
      </c>
      <c r="S254" s="200">
        <f t="shared" si="22"/>
        <v>45632</v>
      </c>
      <c r="T254" s="201">
        <f t="shared" si="23"/>
        <v>0.61208333333343035</v>
      </c>
      <c r="U254" s="202"/>
      <c r="V254" s="202"/>
      <c r="W254" s="202" t="str">
        <f>IFERROR(VLOOKUP(D254,Legend!$A$2:$C$61,3,FALSE),"")</f>
        <v>AMER_1</v>
      </c>
      <c r="X254" s="19">
        <v>5</v>
      </c>
      <c r="Y254" s="19">
        <v>15</v>
      </c>
    </row>
    <row r="255" spans="1:25" x14ac:dyDescent="0.25">
      <c r="A255" s="19" t="s">
        <v>2120</v>
      </c>
      <c r="B255" s="62" t="s">
        <v>4893</v>
      </c>
      <c r="C255" s="19" t="s">
        <v>341</v>
      </c>
      <c r="D255" s="19" t="s">
        <v>215</v>
      </c>
      <c r="E255" s="19" t="s">
        <v>7585</v>
      </c>
      <c r="F255" s="19" t="s">
        <v>347</v>
      </c>
      <c r="G255" s="62" t="s">
        <v>593</v>
      </c>
      <c r="H255" s="62" t="s">
        <v>4894</v>
      </c>
      <c r="I255" s="19" t="s">
        <v>344</v>
      </c>
      <c r="J255" s="36" t="s">
        <v>4895</v>
      </c>
      <c r="K255" s="19" t="s">
        <v>2504</v>
      </c>
      <c r="L255" s="19" t="s">
        <v>112</v>
      </c>
      <c r="M255" s="19" t="s">
        <v>340</v>
      </c>
      <c r="O255" s="197" t="str">
        <f t="shared" si="18"/>
        <v>12/6/2024 2:12:21 PM</v>
      </c>
      <c r="P255" s="197">
        <f t="shared" si="19"/>
        <v>45633.216909722221</v>
      </c>
      <c r="Q255" s="197">
        <f t="shared" si="20"/>
        <v>45632.800243055557</v>
      </c>
      <c r="R255" s="197" t="str">
        <f t="shared" si="21"/>
        <v>12/6/2024 2:12:21 PM</v>
      </c>
      <c r="S255" s="200">
        <f t="shared" si="22"/>
        <v>45632</v>
      </c>
      <c r="T255" s="201">
        <f t="shared" si="23"/>
        <v>0.59190972222131677</v>
      </c>
      <c r="U255" s="202"/>
      <c r="V255" s="202"/>
      <c r="W255" s="202" t="str">
        <f>IFERROR(VLOOKUP(D255,Legend!$A$2:$C$61,3,FALSE),"")</f>
        <v>AMER_1</v>
      </c>
      <c r="X255" s="19">
        <v>5</v>
      </c>
      <c r="Y255" s="19">
        <v>15</v>
      </c>
    </row>
    <row r="256" spans="1:25" x14ac:dyDescent="0.25">
      <c r="A256" s="19" t="s">
        <v>1797</v>
      </c>
      <c r="B256" s="62" t="s">
        <v>4925</v>
      </c>
      <c r="C256" s="19" t="s">
        <v>148</v>
      </c>
      <c r="D256" s="19" t="s">
        <v>214</v>
      </c>
      <c r="E256" s="19" t="s">
        <v>7585</v>
      </c>
      <c r="F256" s="19" t="s">
        <v>347</v>
      </c>
      <c r="G256" s="62" t="s">
        <v>345</v>
      </c>
      <c r="H256" s="62" t="s">
        <v>4926</v>
      </c>
      <c r="J256" s="36" t="s">
        <v>4927</v>
      </c>
      <c r="K256" s="19" t="s">
        <v>591</v>
      </c>
      <c r="L256" s="19" t="s">
        <v>112</v>
      </c>
      <c r="M256" s="19" t="s">
        <v>340</v>
      </c>
      <c r="O256" s="197" t="str">
        <f t="shared" si="18"/>
        <v>12/6/2024 1:39:41 PM</v>
      </c>
      <c r="P256" s="197">
        <f t="shared" si="19"/>
        <v>45633.194224537037</v>
      </c>
      <c r="Q256" s="197">
        <f t="shared" si="20"/>
        <v>45632.777557870373</v>
      </c>
      <c r="R256" s="197" t="str">
        <f t="shared" si="21"/>
        <v>12/6/2024 1:39:41 PM</v>
      </c>
      <c r="S256" s="200">
        <f t="shared" si="22"/>
        <v>45632</v>
      </c>
      <c r="T256" s="201">
        <f t="shared" si="23"/>
        <v>0.56922453703737119</v>
      </c>
      <c r="U256" s="202"/>
      <c r="V256" s="202"/>
      <c r="W256" s="202" t="str">
        <f>IFERROR(VLOOKUP(D256,Legend!$A$2:$C$61,3,FALSE),"")</f>
        <v>AMER_1</v>
      </c>
      <c r="X256" s="19">
        <v>5</v>
      </c>
      <c r="Y256" s="19">
        <v>15</v>
      </c>
    </row>
    <row r="257" spans="1:25" x14ac:dyDescent="0.25">
      <c r="A257" s="19" t="s">
        <v>1799</v>
      </c>
      <c r="B257" s="62" t="s">
        <v>5006</v>
      </c>
      <c r="C257" s="19" t="s">
        <v>148</v>
      </c>
      <c r="D257" s="19" t="s">
        <v>214</v>
      </c>
      <c r="E257" s="19" t="s">
        <v>7585</v>
      </c>
      <c r="F257" s="19" t="s">
        <v>347</v>
      </c>
      <c r="G257" s="62" t="s">
        <v>345</v>
      </c>
      <c r="H257" s="62" t="s">
        <v>4989</v>
      </c>
      <c r="J257" s="36" t="s">
        <v>5007</v>
      </c>
      <c r="K257" s="19" t="s">
        <v>3939</v>
      </c>
      <c r="L257" s="19" t="s">
        <v>112</v>
      </c>
      <c r="M257" s="19" t="s">
        <v>340</v>
      </c>
      <c r="O257" s="197" t="str">
        <f t="shared" si="18"/>
        <v>12/6/2024 11:58:30 AM</v>
      </c>
      <c r="P257" s="197">
        <f t="shared" si="19"/>
        <v>45633.12395833333</v>
      </c>
      <c r="Q257" s="197">
        <f t="shared" si="20"/>
        <v>45632.707291666666</v>
      </c>
      <c r="R257" s="197" t="str">
        <f t="shared" si="21"/>
        <v>12/6/2024 11:58:30 AM</v>
      </c>
      <c r="S257" s="200">
        <f t="shared" si="22"/>
        <v>45632</v>
      </c>
      <c r="T257" s="201">
        <f t="shared" si="23"/>
        <v>0.49895833332993789</v>
      </c>
      <c r="U257" s="202"/>
      <c r="V257" s="202"/>
      <c r="W257" s="202" t="str">
        <f>IFERROR(VLOOKUP(D257,Legend!$A$2:$C$61,3,FALSE),"")</f>
        <v>AMER_1</v>
      </c>
      <c r="X257" s="19">
        <v>5</v>
      </c>
      <c r="Y257" s="19">
        <v>15</v>
      </c>
    </row>
    <row r="258" spans="1:25" x14ac:dyDescent="0.25">
      <c r="A258" s="19" t="s">
        <v>1800</v>
      </c>
      <c r="B258" s="62" t="s">
        <v>5035</v>
      </c>
      <c r="C258" s="19" t="s">
        <v>341</v>
      </c>
      <c r="D258" s="19" t="s">
        <v>215</v>
      </c>
      <c r="E258" s="19" t="s">
        <v>7585</v>
      </c>
      <c r="F258" s="19" t="s">
        <v>347</v>
      </c>
      <c r="G258" s="62" t="s">
        <v>593</v>
      </c>
      <c r="H258" s="62" t="s">
        <v>2378</v>
      </c>
      <c r="I258" s="19" t="s">
        <v>342</v>
      </c>
      <c r="J258" s="36" t="s">
        <v>5036</v>
      </c>
      <c r="K258" s="19" t="s">
        <v>2262</v>
      </c>
      <c r="L258" s="19" t="s">
        <v>112</v>
      </c>
      <c r="M258" s="19" t="s">
        <v>340</v>
      </c>
      <c r="O258" s="197" t="str">
        <f t="shared" si="18"/>
        <v>12/6/2024 11:06:42 AM</v>
      </c>
      <c r="P258" s="197">
        <f t="shared" si="19"/>
        <v>45633.08798611111</v>
      </c>
      <c r="Q258" s="197">
        <f t="shared" si="20"/>
        <v>45632.671319444446</v>
      </c>
      <c r="R258" s="197" t="str">
        <f t="shared" si="21"/>
        <v>12/6/2024 11:06:42 AM</v>
      </c>
      <c r="S258" s="200">
        <f t="shared" si="22"/>
        <v>45632</v>
      </c>
      <c r="T258" s="201">
        <f t="shared" si="23"/>
        <v>0.46298611110978527</v>
      </c>
      <c r="U258" s="202"/>
      <c r="V258" s="202"/>
      <c r="W258" s="202" t="str">
        <f>IFERROR(VLOOKUP(D258,Legend!$A$2:$C$61,3,FALSE),"")</f>
        <v>AMER_1</v>
      </c>
      <c r="X258" s="19">
        <v>5</v>
      </c>
      <c r="Y258" s="19">
        <v>15</v>
      </c>
    </row>
    <row r="259" spans="1:25" x14ac:dyDescent="0.25">
      <c r="A259" s="19" t="s">
        <v>2142</v>
      </c>
      <c r="B259" s="62" t="s">
        <v>5068</v>
      </c>
      <c r="C259" s="19" t="s">
        <v>341</v>
      </c>
      <c r="D259" s="19" t="s">
        <v>215</v>
      </c>
      <c r="E259" s="19" t="s">
        <v>7585</v>
      </c>
      <c r="F259" s="19" t="s">
        <v>347</v>
      </c>
      <c r="G259" s="62" t="s">
        <v>626</v>
      </c>
      <c r="H259" s="62" t="s">
        <v>2478</v>
      </c>
      <c r="I259" s="19" t="s">
        <v>342</v>
      </c>
      <c r="J259" s="36" t="s">
        <v>5069</v>
      </c>
      <c r="K259" s="19" t="s">
        <v>5070</v>
      </c>
      <c r="L259" s="19" t="s">
        <v>112</v>
      </c>
      <c r="M259" s="19" t="s">
        <v>340</v>
      </c>
      <c r="O259" s="197" t="str">
        <f t="shared" ref="O259:O322" si="24">IFERROR(J259,"")</f>
        <v>12/6/2024 10:30:39 AM</v>
      </c>
      <c r="P259" s="197">
        <f t="shared" ref="P259:P322" si="25">IFERROR(J259+(Y259/24),"")</f>
        <v>45633.062951388885</v>
      </c>
      <c r="Q259" s="197">
        <f t="shared" ref="Q259:Q322" si="26">IFERROR(J259+(X259/24),"")</f>
        <v>45632.646284722221</v>
      </c>
      <c r="R259" s="197" t="str">
        <f t="shared" ref="R259:R322" si="27">IF(W259="APAC_1",P259,IF(W259="EMEA_1",Q259,O259))</f>
        <v>12/6/2024 10:30:39 AM</v>
      </c>
      <c r="S259" s="200">
        <f t="shared" ref="S259:S322" si="28">INT(R259)</f>
        <v>45632</v>
      </c>
      <c r="T259" s="201">
        <f t="shared" ref="T259:T322" si="29">MOD(R259,1)</f>
        <v>0.43795138888526708</v>
      </c>
      <c r="U259" s="202"/>
      <c r="V259" s="202"/>
      <c r="W259" s="202" t="str">
        <f>IFERROR(VLOOKUP(D259,Legend!$A$2:$C$61,3,FALSE),"")</f>
        <v>AMER_1</v>
      </c>
      <c r="X259" s="19">
        <v>5</v>
      </c>
      <c r="Y259" s="19">
        <v>15</v>
      </c>
    </row>
    <row r="260" spans="1:25" x14ac:dyDescent="0.25">
      <c r="A260" s="19" t="s">
        <v>1134</v>
      </c>
      <c r="B260" s="62" t="s">
        <v>5130</v>
      </c>
      <c r="C260" s="19" t="s">
        <v>341</v>
      </c>
      <c r="D260" s="19" t="s">
        <v>215</v>
      </c>
      <c r="E260" s="19" t="s">
        <v>7585</v>
      </c>
      <c r="F260" s="19" t="s">
        <v>347</v>
      </c>
      <c r="G260" s="62" t="s">
        <v>593</v>
      </c>
      <c r="H260" s="62" t="s">
        <v>5131</v>
      </c>
      <c r="I260" s="19" t="s">
        <v>344</v>
      </c>
      <c r="J260" s="36" t="s">
        <v>5132</v>
      </c>
      <c r="K260" s="19" t="s">
        <v>3326</v>
      </c>
      <c r="L260" s="19" t="s">
        <v>112</v>
      </c>
      <c r="M260" s="19" t="s">
        <v>340</v>
      </c>
      <c r="O260" s="197" t="str">
        <f t="shared" si="24"/>
        <v>12/6/2024 9:52:37 AM</v>
      </c>
      <c r="P260" s="197">
        <f t="shared" si="25"/>
        <v>45633.036539351851</v>
      </c>
      <c r="Q260" s="197">
        <f t="shared" si="26"/>
        <v>45632.619872685187</v>
      </c>
      <c r="R260" s="197" t="str">
        <f t="shared" si="27"/>
        <v>12/6/2024 9:52:37 AM</v>
      </c>
      <c r="S260" s="200">
        <f t="shared" si="28"/>
        <v>45632</v>
      </c>
      <c r="T260" s="201">
        <f t="shared" si="29"/>
        <v>0.41153935185138835</v>
      </c>
      <c r="U260" s="202"/>
      <c r="V260" s="202"/>
      <c r="W260" s="202" t="str">
        <f>IFERROR(VLOOKUP(D260,Legend!$A$2:$C$61,3,FALSE),"")</f>
        <v>AMER_1</v>
      </c>
      <c r="X260" s="19">
        <v>5</v>
      </c>
      <c r="Y260" s="19">
        <v>15</v>
      </c>
    </row>
    <row r="261" spans="1:25" x14ac:dyDescent="0.25">
      <c r="A261" s="19" t="s">
        <v>2160</v>
      </c>
      <c r="B261" s="62" t="s">
        <v>5182</v>
      </c>
      <c r="C261" s="19" t="s">
        <v>148</v>
      </c>
      <c r="D261" s="19" t="s">
        <v>214</v>
      </c>
      <c r="E261" s="19" t="s">
        <v>7585</v>
      </c>
      <c r="F261" s="19" t="s">
        <v>347</v>
      </c>
      <c r="G261" s="62" t="s">
        <v>345</v>
      </c>
      <c r="H261" s="62" t="s">
        <v>3237</v>
      </c>
      <c r="J261" s="36" t="s">
        <v>5183</v>
      </c>
      <c r="K261" s="19" t="s">
        <v>1183</v>
      </c>
      <c r="L261" s="19" t="s">
        <v>112</v>
      </c>
      <c r="M261" s="19" t="s">
        <v>340</v>
      </c>
      <c r="O261" s="197" t="str">
        <f t="shared" si="24"/>
        <v>12/6/2024 8:38:10 AM</v>
      </c>
      <c r="P261" s="197">
        <f t="shared" si="25"/>
        <v>45632.984837962962</v>
      </c>
      <c r="Q261" s="197">
        <f t="shared" si="26"/>
        <v>45632.568171296298</v>
      </c>
      <c r="R261" s="197" t="str">
        <f t="shared" si="27"/>
        <v>12/6/2024 8:38:10 AM</v>
      </c>
      <c r="S261" s="200">
        <f t="shared" si="28"/>
        <v>45632</v>
      </c>
      <c r="T261" s="201">
        <f t="shared" si="29"/>
        <v>0.35983796296204673</v>
      </c>
      <c r="U261" s="202"/>
      <c r="V261" s="202"/>
      <c r="W261" s="202" t="str">
        <f>IFERROR(VLOOKUP(D261,Legend!$A$2:$C$61,3,FALSE),"")</f>
        <v>AMER_1</v>
      </c>
      <c r="X261" s="19">
        <v>5</v>
      </c>
      <c r="Y261" s="19">
        <v>15</v>
      </c>
    </row>
    <row r="262" spans="1:25" x14ac:dyDescent="0.25">
      <c r="A262" s="19" t="s">
        <v>1802</v>
      </c>
      <c r="B262" s="62" t="s">
        <v>5208</v>
      </c>
      <c r="C262" s="19" t="s">
        <v>148</v>
      </c>
      <c r="D262" s="19" t="s">
        <v>214</v>
      </c>
      <c r="E262" s="19" t="s">
        <v>7585</v>
      </c>
      <c r="F262" s="19" t="s">
        <v>347</v>
      </c>
      <c r="G262" s="62" t="s">
        <v>345</v>
      </c>
      <c r="H262" s="62" t="s">
        <v>5209</v>
      </c>
      <c r="J262" s="36" t="s">
        <v>5210</v>
      </c>
      <c r="K262" s="19" t="s">
        <v>1042</v>
      </c>
      <c r="L262" s="19" t="s">
        <v>112</v>
      </c>
      <c r="M262" s="19" t="s">
        <v>340</v>
      </c>
      <c r="O262" s="197" t="str">
        <f t="shared" si="24"/>
        <v>12/6/2024 8:00:13 AM</v>
      </c>
      <c r="P262" s="197">
        <f t="shared" si="25"/>
        <v>45632.958483796298</v>
      </c>
      <c r="Q262" s="197">
        <f t="shared" si="26"/>
        <v>45632.541817129633</v>
      </c>
      <c r="R262" s="197" t="str">
        <f t="shared" si="27"/>
        <v>12/6/2024 8:00:13 AM</v>
      </c>
      <c r="S262" s="200">
        <f t="shared" si="28"/>
        <v>45632</v>
      </c>
      <c r="T262" s="201">
        <f t="shared" si="29"/>
        <v>0.33348379629751435</v>
      </c>
      <c r="U262" s="202"/>
      <c r="V262" s="202"/>
      <c r="W262" s="202" t="str">
        <f>IFERROR(VLOOKUP(D262,Legend!$A$2:$C$61,3,FALSE),"")</f>
        <v>AMER_1</v>
      </c>
      <c r="X262" s="19">
        <v>5</v>
      </c>
      <c r="Y262" s="19">
        <v>15</v>
      </c>
    </row>
    <row r="263" spans="1:25" x14ac:dyDescent="0.25">
      <c r="A263" s="19" t="s">
        <v>2196</v>
      </c>
      <c r="B263" s="62" t="s">
        <v>5447</v>
      </c>
      <c r="C263" s="19" t="s">
        <v>341</v>
      </c>
      <c r="D263" s="19" t="s">
        <v>215</v>
      </c>
      <c r="E263" s="19" t="s">
        <v>7585</v>
      </c>
      <c r="F263" s="19" t="s">
        <v>347</v>
      </c>
      <c r="G263" s="62" t="s">
        <v>593</v>
      </c>
      <c r="H263" s="62" t="s">
        <v>5448</v>
      </c>
      <c r="I263" s="19" t="s">
        <v>344</v>
      </c>
      <c r="J263" s="36" t="s">
        <v>5449</v>
      </c>
      <c r="K263" s="19" t="s">
        <v>704</v>
      </c>
      <c r="L263" s="19" t="s">
        <v>112</v>
      </c>
      <c r="M263" s="19" t="s">
        <v>340</v>
      </c>
      <c r="O263" s="197" t="str">
        <f t="shared" si="24"/>
        <v>12/5/2024 4:15:34 PM</v>
      </c>
      <c r="P263" s="197">
        <f t="shared" si="25"/>
        <v>45632.302476851852</v>
      </c>
      <c r="Q263" s="197">
        <f t="shared" si="26"/>
        <v>45631.885810185187</v>
      </c>
      <c r="R263" s="197" t="str">
        <f t="shared" si="27"/>
        <v>12/5/2024 4:15:34 PM</v>
      </c>
      <c r="S263" s="200">
        <f t="shared" si="28"/>
        <v>45631</v>
      </c>
      <c r="T263" s="201">
        <f t="shared" si="29"/>
        <v>0.67747685185167938</v>
      </c>
      <c r="U263" s="202"/>
      <c r="V263" s="202"/>
      <c r="W263" s="202" t="str">
        <f>IFERROR(VLOOKUP(D263,Legend!$A$2:$C$61,3,FALSE),"")</f>
        <v>AMER_1</v>
      </c>
      <c r="X263" s="19">
        <v>5</v>
      </c>
      <c r="Y263" s="19">
        <v>15</v>
      </c>
    </row>
    <row r="264" spans="1:25" x14ac:dyDescent="0.25">
      <c r="A264" s="19" t="s">
        <v>838</v>
      </c>
      <c r="B264" s="62" t="s">
        <v>5483</v>
      </c>
      <c r="C264" s="19" t="s">
        <v>148</v>
      </c>
      <c r="D264" s="19" t="s">
        <v>214</v>
      </c>
      <c r="E264" s="19" t="s">
        <v>7585</v>
      </c>
      <c r="F264" s="19" t="s">
        <v>347</v>
      </c>
      <c r="G264" s="62" t="s">
        <v>345</v>
      </c>
      <c r="H264" s="62" t="s">
        <v>5484</v>
      </c>
      <c r="J264" s="36" t="s">
        <v>5485</v>
      </c>
      <c r="K264" s="19" t="s">
        <v>5486</v>
      </c>
      <c r="L264" s="19" t="s">
        <v>112</v>
      </c>
      <c r="M264" s="19" t="s">
        <v>340</v>
      </c>
      <c r="O264" s="197" t="str">
        <f t="shared" si="24"/>
        <v>12/5/2024 3:46:28 PM</v>
      </c>
      <c r="P264" s="197">
        <f t="shared" si="25"/>
        <v>45632.282268518517</v>
      </c>
      <c r="Q264" s="197">
        <f t="shared" si="26"/>
        <v>45631.865601851852</v>
      </c>
      <c r="R264" s="197" t="str">
        <f t="shared" si="27"/>
        <v>12/5/2024 3:46:28 PM</v>
      </c>
      <c r="S264" s="200">
        <f t="shared" si="28"/>
        <v>45631</v>
      </c>
      <c r="T264" s="201">
        <f t="shared" si="29"/>
        <v>0.65726851851650281</v>
      </c>
      <c r="U264" s="202"/>
      <c r="V264" s="202"/>
      <c r="W264" s="202" t="str">
        <f>IFERROR(VLOOKUP(D264,Legend!$A$2:$C$61,3,FALSE),"")</f>
        <v>AMER_1</v>
      </c>
      <c r="X264" s="19">
        <v>5</v>
      </c>
      <c r="Y264" s="19">
        <v>15</v>
      </c>
    </row>
    <row r="265" spans="1:25" x14ac:dyDescent="0.25">
      <c r="A265" s="19" t="s">
        <v>2210</v>
      </c>
      <c r="B265" s="62" t="s">
        <v>5543</v>
      </c>
      <c r="C265" s="19" t="s">
        <v>148</v>
      </c>
      <c r="D265" s="19" t="s">
        <v>214</v>
      </c>
      <c r="E265" s="19" t="s">
        <v>7585</v>
      </c>
      <c r="F265" s="19" t="s">
        <v>347</v>
      </c>
      <c r="G265" s="62" t="s">
        <v>345</v>
      </c>
      <c r="H265" s="62" t="s">
        <v>5544</v>
      </c>
      <c r="J265" s="36" t="s">
        <v>5545</v>
      </c>
      <c r="K265" s="19" t="s">
        <v>4387</v>
      </c>
      <c r="L265" s="19" t="s">
        <v>112</v>
      </c>
      <c r="M265" s="19" t="s">
        <v>340</v>
      </c>
      <c r="O265" s="197" t="str">
        <f t="shared" si="24"/>
        <v>12/5/2024 2:45:18 PM</v>
      </c>
      <c r="P265" s="197">
        <f t="shared" si="25"/>
        <v>45632.239791666667</v>
      </c>
      <c r="Q265" s="197">
        <f t="shared" si="26"/>
        <v>45631.823125000003</v>
      </c>
      <c r="R265" s="197" t="str">
        <f t="shared" si="27"/>
        <v>12/5/2024 2:45:18 PM</v>
      </c>
      <c r="S265" s="200">
        <f t="shared" si="28"/>
        <v>45631</v>
      </c>
      <c r="T265" s="201">
        <f t="shared" si="29"/>
        <v>0.61479166666686069</v>
      </c>
      <c r="U265" s="202"/>
      <c r="V265" s="202"/>
      <c r="W265" s="202" t="str">
        <f>IFERROR(VLOOKUP(D265,Legend!$A$2:$C$61,3,FALSE),"")</f>
        <v>AMER_1</v>
      </c>
      <c r="X265" s="19">
        <v>5</v>
      </c>
      <c r="Y265" s="19">
        <v>15</v>
      </c>
    </row>
    <row r="266" spans="1:25" x14ac:dyDescent="0.25">
      <c r="A266" s="19" t="s">
        <v>1141</v>
      </c>
      <c r="B266" s="62" t="s">
        <v>5595</v>
      </c>
      <c r="C266" s="19" t="s">
        <v>341</v>
      </c>
      <c r="D266" s="19" t="s">
        <v>215</v>
      </c>
      <c r="E266" s="19" t="s">
        <v>7585</v>
      </c>
      <c r="F266" s="19" t="s">
        <v>347</v>
      </c>
      <c r="G266" s="62" t="s">
        <v>593</v>
      </c>
      <c r="H266" s="62" t="s">
        <v>5596</v>
      </c>
      <c r="I266" s="19" t="s">
        <v>344</v>
      </c>
      <c r="J266" s="36" t="s">
        <v>5597</v>
      </c>
      <c r="K266" s="19" t="s">
        <v>2527</v>
      </c>
      <c r="L266" s="19" t="s">
        <v>112</v>
      </c>
      <c r="M266" s="19" t="s">
        <v>353</v>
      </c>
      <c r="O266" s="197" t="str">
        <f t="shared" si="24"/>
        <v>12/5/2024 2:05:39 PM</v>
      </c>
      <c r="P266" s="197">
        <f t="shared" si="25"/>
        <v>45632.212256944447</v>
      </c>
      <c r="Q266" s="197">
        <f t="shared" si="26"/>
        <v>45631.795590277783</v>
      </c>
      <c r="R266" s="197" t="str">
        <f t="shared" si="27"/>
        <v>12/5/2024 2:05:39 PM</v>
      </c>
      <c r="S266" s="200">
        <f t="shared" si="28"/>
        <v>45631</v>
      </c>
      <c r="T266" s="201">
        <f t="shared" si="29"/>
        <v>0.58725694444729015</v>
      </c>
      <c r="U266" s="202"/>
      <c r="V266" s="202"/>
      <c r="W266" s="202" t="str">
        <f>IFERROR(VLOOKUP(D266,Legend!$A$2:$C$61,3,FALSE),"")</f>
        <v>AMER_1</v>
      </c>
      <c r="X266" s="19">
        <v>5</v>
      </c>
      <c r="Y266" s="19">
        <v>15</v>
      </c>
    </row>
    <row r="267" spans="1:25" x14ac:dyDescent="0.25">
      <c r="A267" s="19" t="s">
        <v>1751</v>
      </c>
      <c r="B267" s="62" t="s">
        <v>5616</v>
      </c>
      <c r="C267" s="19" t="s">
        <v>341</v>
      </c>
      <c r="D267" s="19" t="s">
        <v>215</v>
      </c>
      <c r="E267" s="19" t="s">
        <v>7585</v>
      </c>
      <c r="F267" s="19" t="s">
        <v>347</v>
      </c>
      <c r="G267" s="62" t="s">
        <v>593</v>
      </c>
      <c r="H267" s="62" t="s">
        <v>3954</v>
      </c>
      <c r="I267" s="19" t="s">
        <v>344</v>
      </c>
      <c r="J267" s="36" t="s">
        <v>5617</v>
      </c>
      <c r="K267" s="19" t="s">
        <v>2324</v>
      </c>
      <c r="L267" s="19" t="s">
        <v>112</v>
      </c>
      <c r="M267" s="19" t="s">
        <v>353</v>
      </c>
      <c r="O267" s="197" t="str">
        <f t="shared" si="24"/>
        <v>12/5/2024 1:35:46 PM</v>
      </c>
      <c r="P267" s="197">
        <f t="shared" si="25"/>
        <v>45632.191504629627</v>
      </c>
      <c r="Q267" s="197">
        <f t="shared" si="26"/>
        <v>45631.774837962963</v>
      </c>
      <c r="R267" s="197" t="str">
        <f t="shared" si="27"/>
        <v>12/5/2024 1:35:46 PM</v>
      </c>
      <c r="S267" s="200">
        <f t="shared" si="28"/>
        <v>45631</v>
      </c>
      <c r="T267" s="201">
        <f t="shared" si="29"/>
        <v>0.56650462962716119</v>
      </c>
      <c r="U267" s="202"/>
      <c r="V267" s="202"/>
      <c r="W267" s="202" t="str">
        <f>IFERROR(VLOOKUP(D267,Legend!$A$2:$C$61,3,FALSE),"")</f>
        <v>AMER_1</v>
      </c>
      <c r="X267" s="19">
        <v>5</v>
      </c>
      <c r="Y267" s="19">
        <v>15</v>
      </c>
    </row>
    <row r="268" spans="1:25" x14ac:dyDescent="0.25">
      <c r="A268" s="19" t="s">
        <v>2233</v>
      </c>
      <c r="B268" s="62" t="s">
        <v>5636</v>
      </c>
      <c r="C268" s="19" t="s">
        <v>341</v>
      </c>
      <c r="D268" s="19" t="s">
        <v>215</v>
      </c>
      <c r="E268" s="19" t="s">
        <v>7585</v>
      </c>
      <c r="F268" s="19" t="s">
        <v>347</v>
      </c>
      <c r="G268" s="62" t="s">
        <v>593</v>
      </c>
      <c r="H268" s="62" t="s">
        <v>751</v>
      </c>
      <c r="I268" s="19" t="s">
        <v>344</v>
      </c>
      <c r="J268" s="36" t="s">
        <v>5637</v>
      </c>
      <c r="K268" s="19" t="s">
        <v>4976</v>
      </c>
      <c r="L268" s="19" t="s">
        <v>112</v>
      </c>
      <c r="M268" s="19" t="s">
        <v>340</v>
      </c>
      <c r="O268" s="197" t="str">
        <f t="shared" si="24"/>
        <v>12/5/2024 1:12:52 PM</v>
      </c>
      <c r="P268" s="197">
        <f t="shared" si="25"/>
        <v>45632.17560185185</v>
      </c>
      <c r="Q268" s="197">
        <f t="shared" si="26"/>
        <v>45631.758935185186</v>
      </c>
      <c r="R268" s="197" t="str">
        <f t="shared" si="27"/>
        <v>12/5/2024 1:12:52 PM</v>
      </c>
      <c r="S268" s="200">
        <f t="shared" si="28"/>
        <v>45631</v>
      </c>
      <c r="T268" s="201">
        <f t="shared" si="29"/>
        <v>0.55060185184993315</v>
      </c>
      <c r="U268" s="202"/>
      <c r="V268" s="202"/>
      <c r="W268" s="202" t="str">
        <f>IFERROR(VLOOKUP(D268,Legend!$A$2:$C$61,3,FALSE),"")</f>
        <v>AMER_1</v>
      </c>
      <c r="X268" s="19">
        <v>5</v>
      </c>
      <c r="Y268" s="19">
        <v>15</v>
      </c>
    </row>
    <row r="269" spans="1:25" x14ac:dyDescent="0.25">
      <c r="A269" s="19" t="s">
        <v>913</v>
      </c>
      <c r="B269" s="62" t="s">
        <v>5713</v>
      </c>
      <c r="C269" s="19" t="s">
        <v>148</v>
      </c>
      <c r="D269" s="19" t="s">
        <v>214</v>
      </c>
      <c r="E269" s="19" t="s">
        <v>7585</v>
      </c>
      <c r="F269" s="19" t="s">
        <v>347</v>
      </c>
      <c r="G269" s="62" t="s">
        <v>345</v>
      </c>
      <c r="H269" s="62" t="s">
        <v>5714</v>
      </c>
      <c r="J269" s="36" t="s">
        <v>5715</v>
      </c>
      <c r="K269" s="19" t="s">
        <v>5716</v>
      </c>
      <c r="L269" s="19" t="s">
        <v>112</v>
      </c>
      <c r="M269" s="19" t="s">
        <v>340</v>
      </c>
      <c r="O269" s="197" t="str">
        <f t="shared" si="24"/>
        <v>12/5/2024 11:44:03 AM</v>
      </c>
      <c r="P269" s="197">
        <f t="shared" si="25"/>
        <v>45632.113923611112</v>
      </c>
      <c r="Q269" s="197">
        <f t="shared" si="26"/>
        <v>45631.697256944448</v>
      </c>
      <c r="R269" s="197" t="str">
        <f t="shared" si="27"/>
        <v>12/5/2024 11:44:03 AM</v>
      </c>
      <c r="S269" s="200">
        <f t="shared" si="28"/>
        <v>45631</v>
      </c>
      <c r="T269" s="201">
        <f t="shared" si="29"/>
        <v>0.48892361111211358</v>
      </c>
      <c r="U269" s="202"/>
      <c r="V269" s="202"/>
      <c r="W269" s="202" t="str">
        <f>IFERROR(VLOOKUP(D269,Legend!$A$2:$C$61,3,FALSE),"")</f>
        <v>AMER_1</v>
      </c>
      <c r="X269" s="19">
        <v>5</v>
      </c>
      <c r="Y269" s="19">
        <v>15</v>
      </c>
    </row>
    <row r="270" spans="1:25" x14ac:dyDescent="0.25">
      <c r="A270" s="19" t="s">
        <v>1217</v>
      </c>
      <c r="B270" s="62" t="s">
        <v>5758</v>
      </c>
      <c r="C270" s="19" t="s">
        <v>341</v>
      </c>
      <c r="D270" s="19" t="s">
        <v>215</v>
      </c>
      <c r="E270" s="19" t="s">
        <v>7585</v>
      </c>
      <c r="F270" s="19" t="s">
        <v>347</v>
      </c>
      <c r="G270" s="62" t="s">
        <v>626</v>
      </c>
      <c r="H270" s="62" t="s">
        <v>2478</v>
      </c>
      <c r="I270" s="19" t="s">
        <v>342</v>
      </c>
      <c r="J270" s="36" t="s">
        <v>5759</v>
      </c>
      <c r="K270" s="19" t="s">
        <v>2362</v>
      </c>
      <c r="L270" s="19" t="s">
        <v>112</v>
      </c>
      <c r="M270" s="19" t="s">
        <v>340</v>
      </c>
      <c r="O270" s="197" t="str">
        <f t="shared" si="24"/>
        <v>12/5/2024 10:35:38 AM</v>
      </c>
      <c r="P270" s="197">
        <f t="shared" si="25"/>
        <v>45632.066412037035</v>
      </c>
      <c r="Q270" s="197">
        <f t="shared" si="26"/>
        <v>45631.649745370371</v>
      </c>
      <c r="R270" s="197" t="str">
        <f t="shared" si="27"/>
        <v>12/5/2024 10:35:38 AM</v>
      </c>
      <c r="S270" s="200">
        <f t="shared" si="28"/>
        <v>45631</v>
      </c>
      <c r="T270" s="201">
        <f t="shared" si="29"/>
        <v>0.44141203703475185</v>
      </c>
      <c r="U270" s="202"/>
      <c r="V270" s="202"/>
      <c r="W270" s="202" t="str">
        <f>IFERROR(VLOOKUP(D270,Legend!$A$2:$C$61,3,FALSE),"")</f>
        <v>AMER_1</v>
      </c>
      <c r="X270" s="19">
        <v>5</v>
      </c>
      <c r="Y270" s="19">
        <v>15</v>
      </c>
    </row>
    <row r="271" spans="1:25" x14ac:dyDescent="0.25">
      <c r="A271" s="19" t="s">
        <v>915</v>
      </c>
      <c r="B271" s="62" t="s">
        <v>5815</v>
      </c>
      <c r="C271" s="19" t="s">
        <v>341</v>
      </c>
      <c r="D271" s="19" t="s">
        <v>215</v>
      </c>
      <c r="E271" s="19" t="s">
        <v>7585</v>
      </c>
      <c r="F271" s="19" t="s">
        <v>347</v>
      </c>
      <c r="G271" s="62" t="s">
        <v>593</v>
      </c>
      <c r="H271" s="62" t="s">
        <v>5745</v>
      </c>
      <c r="I271" s="19" t="s">
        <v>344</v>
      </c>
      <c r="J271" s="36" t="s">
        <v>5816</v>
      </c>
      <c r="K271" s="19" t="s">
        <v>4737</v>
      </c>
      <c r="L271" s="19" t="s">
        <v>112</v>
      </c>
      <c r="M271" s="19" t="s">
        <v>354</v>
      </c>
      <c r="O271" s="197" t="str">
        <f t="shared" si="24"/>
        <v>12/5/2024 8:58:53 AM</v>
      </c>
      <c r="P271" s="197">
        <f t="shared" si="25"/>
        <v>45631.999224537038</v>
      </c>
      <c r="Q271" s="197">
        <f t="shared" si="26"/>
        <v>45631.582557870373</v>
      </c>
      <c r="R271" s="197" t="str">
        <f t="shared" si="27"/>
        <v>12/5/2024 8:58:53 AM</v>
      </c>
      <c r="S271" s="200">
        <f t="shared" si="28"/>
        <v>45631</v>
      </c>
      <c r="T271" s="201">
        <f t="shared" si="29"/>
        <v>0.37422453703766223</v>
      </c>
      <c r="U271" s="202"/>
      <c r="V271" s="202"/>
      <c r="W271" s="202" t="str">
        <f>IFERROR(VLOOKUP(D271,Legend!$A$2:$C$61,3,FALSE),"")</f>
        <v>AMER_1</v>
      </c>
      <c r="X271" s="19">
        <v>5</v>
      </c>
      <c r="Y271" s="19">
        <v>15</v>
      </c>
    </row>
    <row r="272" spans="1:25" x14ac:dyDescent="0.25">
      <c r="A272" s="19" t="s">
        <v>1487</v>
      </c>
      <c r="B272" s="62" t="s">
        <v>5842</v>
      </c>
      <c r="C272" s="19" t="s">
        <v>341</v>
      </c>
      <c r="D272" s="19" t="s">
        <v>215</v>
      </c>
      <c r="E272" s="19" t="s">
        <v>7585</v>
      </c>
      <c r="F272" s="19" t="s">
        <v>347</v>
      </c>
      <c r="G272" s="62" t="s">
        <v>593</v>
      </c>
      <c r="H272" s="62" t="s">
        <v>5812</v>
      </c>
      <c r="I272" s="19" t="s">
        <v>344</v>
      </c>
      <c r="J272" s="36" t="s">
        <v>5843</v>
      </c>
      <c r="K272" s="19" t="s">
        <v>754</v>
      </c>
      <c r="L272" s="19" t="s">
        <v>112</v>
      </c>
      <c r="M272" s="19" t="s">
        <v>354</v>
      </c>
      <c r="O272" s="197" t="str">
        <f t="shared" si="24"/>
        <v>12/5/2024 8:03:38 AM</v>
      </c>
      <c r="P272" s="197">
        <f t="shared" si="25"/>
        <v>45631.960856481484</v>
      </c>
      <c r="Q272" s="197">
        <f t="shared" si="26"/>
        <v>45631.54418981482</v>
      </c>
      <c r="R272" s="197" t="str">
        <f t="shared" si="27"/>
        <v>12/5/2024 8:03:38 AM</v>
      </c>
      <c r="S272" s="200">
        <f t="shared" si="28"/>
        <v>45631</v>
      </c>
      <c r="T272" s="201">
        <f t="shared" si="29"/>
        <v>0.33585648148437031</v>
      </c>
      <c r="U272" s="202"/>
      <c r="V272" s="202"/>
      <c r="W272" s="202" t="str">
        <f>IFERROR(VLOOKUP(D272,Legend!$A$2:$C$61,3,FALSE),"")</f>
        <v>AMER_1</v>
      </c>
      <c r="X272" s="19">
        <v>5</v>
      </c>
      <c r="Y272" s="19">
        <v>15</v>
      </c>
    </row>
    <row r="273" spans="1:25" x14ac:dyDescent="0.25">
      <c r="A273" s="19" t="s">
        <v>1261</v>
      </c>
      <c r="B273" s="62" t="s">
        <v>6099</v>
      </c>
      <c r="C273" s="19" t="s">
        <v>341</v>
      </c>
      <c r="D273" s="19" t="s">
        <v>215</v>
      </c>
      <c r="E273" s="19" t="s">
        <v>7585</v>
      </c>
      <c r="F273" s="19" t="s">
        <v>347</v>
      </c>
      <c r="G273" s="62" t="s">
        <v>588</v>
      </c>
      <c r="H273" s="62" t="s">
        <v>2268</v>
      </c>
      <c r="I273" s="19" t="s">
        <v>342</v>
      </c>
      <c r="J273" s="36" t="s">
        <v>6100</v>
      </c>
      <c r="K273" s="19" t="s">
        <v>2323</v>
      </c>
      <c r="L273" s="19" t="s">
        <v>112</v>
      </c>
      <c r="M273" s="19" t="s">
        <v>340</v>
      </c>
      <c r="O273" s="197" t="str">
        <f t="shared" si="24"/>
        <v>12/4/2024 4:04:53 PM</v>
      </c>
      <c r="P273" s="197">
        <f t="shared" si="25"/>
        <v>45631.295057870368</v>
      </c>
      <c r="Q273" s="197">
        <f t="shared" si="26"/>
        <v>45630.878391203703</v>
      </c>
      <c r="R273" s="197" t="str">
        <f t="shared" si="27"/>
        <v>12/4/2024 4:04:53 PM</v>
      </c>
      <c r="S273" s="200">
        <f t="shared" si="28"/>
        <v>45630</v>
      </c>
      <c r="T273" s="201">
        <f t="shared" si="29"/>
        <v>0.67005787036760012</v>
      </c>
      <c r="U273" s="202"/>
      <c r="V273" s="202"/>
      <c r="W273" s="202" t="str">
        <f>IFERROR(VLOOKUP(D273,Legend!$A$2:$C$61,3,FALSE),"")</f>
        <v>AMER_1</v>
      </c>
      <c r="X273" s="19">
        <v>5</v>
      </c>
      <c r="Y273" s="19">
        <v>15</v>
      </c>
    </row>
    <row r="274" spans="1:25" x14ac:dyDescent="0.25">
      <c r="A274" s="19" t="s">
        <v>1085</v>
      </c>
      <c r="B274" s="62" t="s">
        <v>6290</v>
      </c>
      <c r="C274" s="19" t="s">
        <v>148</v>
      </c>
      <c r="D274" s="19" t="s">
        <v>214</v>
      </c>
      <c r="E274" s="19" t="s">
        <v>7585</v>
      </c>
      <c r="F274" s="19" t="s">
        <v>347</v>
      </c>
      <c r="G274" s="62" t="s">
        <v>345</v>
      </c>
      <c r="H274" s="62" t="s">
        <v>6291</v>
      </c>
      <c r="J274" s="36" t="s">
        <v>6292</v>
      </c>
      <c r="K274" s="19" t="s">
        <v>2588</v>
      </c>
      <c r="L274" s="19" t="s">
        <v>112</v>
      </c>
      <c r="M274" s="19" t="s">
        <v>340</v>
      </c>
      <c r="O274" s="197" t="str">
        <f t="shared" si="24"/>
        <v>12/4/2024 10:53:53 AM</v>
      </c>
      <c r="P274" s="197">
        <f t="shared" si="25"/>
        <v>45631.079085648147</v>
      </c>
      <c r="Q274" s="197">
        <f t="shared" si="26"/>
        <v>45630.662418981483</v>
      </c>
      <c r="R274" s="197" t="str">
        <f t="shared" si="27"/>
        <v>12/4/2024 10:53:53 AM</v>
      </c>
      <c r="S274" s="200">
        <f t="shared" si="28"/>
        <v>45630</v>
      </c>
      <c r="T274" s="201">
        <f t="shared" si="29"/>
        <v>0.45408564814715646</v>
      </c>
      <c r="U274" s="202"/>
      <c r="V274" s="202"/>
      <c r="W274" s="202" t="str">
        <f>IFERROR(VLOOKUP(D274,Legend!$A$2:$C$61,3,FALSE),"")</f>
        <v>AMER_1</v>
      </c>
      <c r="X274" s="19">
        <v>5</v>
      </c>
      <c r="Y274" s="19">
        <v>15</v>
      </c>
    </row>
    <row r="275" spans="1:25" x14ac:dyDescent="0.25">
      <c r="A275" s="19" t="s">
        <v>1918</v>
      </c>
      <c r="B275" s="62" t="s">
        <v>6342</v>
      </c>
      <c r="C275" s="19" t="s">
        <v>341</v>
      </c>
      <c r="D275" s="19" t="s">
        <v>215</v>
      </c>
      <c r="E275" s="19" t="s">
        <v>7585</v>
      </c>
      <c r="F275" s="19" t="s">
        <v>347</v>
      </c>
      <c r="G275" s="62" t="s">
        <v>588</v>
      </c>
      <c r="H275" s="62" t="s">
        <v>6343</v>
      </c>
      <c r="I275" s="19" t="s">
        <v>344</v>
      </c>
      <c r="J275" s="36" t="s">
        <v>6344</v>
      </c>
      <c r="K275" s="19" t="s">
        <v>2573</v>
      </c>
      <c r="L275" s="19" t="s">
        <v>112</v>
      </c>
      <c r="M275" s="19" t="s">
        <v>340</v>
      </c>
      <c r="O275" s="197" t="str">
        <f t="shared" si="24"/>
        <v>12/4/2024 9:59:42 AM</v>
      </c>
      <c r="P275" s="197">
        <f t="shared" si="25"/>
        <v>45631.041458333333</v>
      </c>
      <c r="Q275" s="197">
        <f t="shared" si="26"/>
        <v>45630.624791666669</v>
      </c>
      <c r="R275" s="197" t="str">
        <f t="shared" si="27"/>
        <v>12/4/2024 9:59:42 AM</v>
      </c>
      <c r="S275" s="200">
        <f t="shared" si="28"/>
        <v>45630</v>
      </c>
      <c r="T275" s="201">
        <f t="shared" si="29"/>
        <v>0.41645833333313931</v>
      </c>
      <c r="U275" s="202"/>
      <c r="V275" s="202"/>
      <c r="W275" s="202" t="str">
        <f>IFERROR(VLOOKUP(D275,Legend!$A$2:$C$61,3,FALSE),"")</f>
        <v>AMER_1</v>
      </c>
      <c r="X275" s="19">
        <v>5</v>
      </c>
      <c r="Y275" s="19">
        <v>15</v>
      </c>
    </row>
    <row r="276" spans="1:25" x14ac:dyDescent="0.25">
      <c r="A276" s="19" t="s">
        <v>662</v>
      </c>
      <c r="B276" s="62" t="s">
        <v>3192</v>
      </c>
      <c r="C276" s="19" t="s">
        <v>148</v>
      </c>
      <c r="D276" s="19" t="s">
        <v>214</v>
      </c>
      <c r="E276" s="19" t="s">
        <v>7552</v>
      </c>
      <c r="F276" s="19" t="s">
        <v>347</v>
      </c>
      <c r="G276" s="62" t="s">
        <v>345</v>
      </c>
      <c r="H276" s="62" t="s">
        <v>3193</v>
      </c>
      <c r="J276" s="36" t="s">
        <v>3194</v>
      </c>
      <c r="K276" s="19" t="s">
        <v>2329</v>
      </c>
      <c r="L276" s="19" t="s">
        <v>112</v>
      </c>
      <c r="M276" s="19" t="s">
        <v>340</v>
      </c>
      <c r="O276" s="197" t="str">
        <f t="shared" si="24"/>
        <v>12/3/2024 4:04:35 PM</v>
      </c>
      <c r="P276" s="197">
        <f t="shared" si="25"/>
        <v>45630.294849537036</v>
      </c>
      <c r="Q276" s="197">
        <f t="shared" si="26"/>
        <v>45629.878182870372</v>
      </c>
      <c r="R276" s="197" t="str">
        <f t="shared" si="27"/>
        <v>12/3/2024 4:04:35 PM</v>
      </c>
      <c r="S276" s="200">
        <f t="shared" si="28"/>
        <v>45629</v>
      </c>
      <c r="T276" s="201">
        <f t="shared" si="29"/>
        <v>0.66984953703649808</v>
      </c>
      <c r="U276" s="202"/>
      <c r="V276" s="202"/>
      <c r="W276" s="202" t="str">
        <f>IFERROR(VLOOKUP(D276,Legend!$A$2:$C$61,3,FALSE),"")</f>
        <v>AMER_1</v>
      </c>
      <c r="X276" s="19">
        <v>5</v>
      </c>
      <c r="Y276" s="19">
        <v>15</v>
      </c>
    </row>
    <row r="277" spans="1:25" x14ac:dyDescent="0.25">
      <c r="A277" s="19" t="s">
        <v>2082</v>
      </c>
      <c r="B277" s="62" t="s">
        <v>3233</v>
      </c>
      <c r="C277" s="19" t="s">
        <v>341</v>
      </c>
      <c r="D277" s="19" t="s">
        <v>215</v>
      </c>
      <c r="E277" s="19" t="s">
        <v>7552</v>
      </c>
      <c r="F277" s="19" t="s">
        <v>347</v>
      </c>
      <c r="G277" s="62" t="s">
        <v>626</v>
      </c>
      <c r="H277" s="62" t="s">
        <v>2478</v>
      </c>
      <c r="I277" s="19" t="s">
        <v>342</v>
      </c>
      <c r="J277" s="36" t="s">
        <v>3234</v>
      </c>
      <c r="K277" s="19" t="s">
        <v>3235</v>
      </c>
      <c r="L277" s="19" t="s">
        <v>112</v>
      </c>
      <c r="M277" s="19" t="s">
        <v>340</v>
      </c>
      <c r="O277" s="197" t="str">
        <f t="shared" si="24"/>
        <v>12/3/2024 3:09:19 PM</v>
      </c>
      <c r="P277" s="197">
        <f t="shared" si="25"/>
        <v>45630.256469907406</v>
      </c>
      <c r="Q277" s="197">
        <f t="shared" si="26"/>
        <v>45629.839803240742</v>
      </c>
      <c r="R277" s="197" t="str">
        <f t="shared" si="27"/>
        <v>12/3/2024 3:09:19 PM</v>
      </c>
      <c r="S277" s="200">
        <f t="shared" si="28"/>
        <v>45629</v>
      </c>
      <c r="T277" s="201">
        <f t="shared" si="29"/>
        <v>0.6314699074064265</v>
      </c>
      <c r="U277" s="202"/>
      <c r="V277" s="202"/>
      <c r="W277" s="202" t="str">
        <f>IFERROR(VLOOKUP(D277,Legend!$A$2:$C$61,3,FALSE),"")</f>
        <v>AMER_1</v>
      </c>
      <c r="X277" s="19">
        <v>5</v>
      </c>
      <c r="Y277" s="19">
        <v>15</v>
      </c>
    </row>
    <row r="278" spans="1:25" x14ac:dyDescent="0.25">
      <c r="A278" s="19" t="s">
        <v>2130</v>
      </c>
      <c r="B278" s="62" t="s">
        <v>3259</v>
      </c>
      <c r="C278" s="19" t="s">
        <v>341</v>
      </c>
      <c r="D278" s="19" t="s">
        <v>215</v>
      </c>
      <c r="E278" s="19" t="s">
        <v>7552</v>
      </c>
      <c r="F278" s="19" t="s">
        <v>347</v>
      </c>
      <c r="G278" s="62" t="s">
        <v>593</v>
      </c>
      <c r="H278" s="62" t="s">
        <v>3260</v>
      </c>
      <c r="I278" s="19" t="s">
        <v>344</v>
      </c>
      <c r="J278" s="36" t="s">
        <v>3261</v>
      </c>
      <c r="K278" s="19" t="s">
        <v>2323</v>
      </c>
      <c r="L278" s="19" t="s">
        <v>112</v>
      </c>
      <c r="M278" s="19" t="s">
        <v>340</v>
      </c>
      <c r="O278" s="197" t="str">
        <f t="shared" si="24"/>
        <v>12/3/2024 2:38:11 PM</v>
      </c>
      <c r="P278" s="197">
        <f t="shared" si="25"/>
        <v>45630.234849537039</v>
      </c>
      <c r="Q278" s="197">
        <f t="shared" si="26"/>
        <v>45629.818182870375</v>
      </c>
      <c r="R278" s="197" t="str">
        <f t="shared" si="27"/>
        <v>12/3/2024 2:38:11 PM</v>
      </c>
      <c r="S278" s="200">
        <f t="shared" si="28"/>
        <v>45629</v>
      </c>
      <c r="T278" s="201">
        <f t="shared" si="29"/>
        <v>0.60984953703882638</v>
      </c>
      <c r="U278" s="202"/>
      <c r="V278" s="202"/>
      <c r="W278" s="202" t="str">
        <f>IFERROR(VLOOKUP(D278,Legend!$A$2:$C$61,3,FALSE),"")</f>
        <v>AMER_1</v>
      </c>
      <c r="X278" s="19">
        <v>5</v>
      </c>
      <c r="Y278" s="19">
        <v>15</v>
      </c>
    </row>
    <row r="279" spans="1:25" x14ac:dyDescent="0.25">
      <c r="A279" s="19" t="s">
        <v>895</v>
      </c>
      <c r="B279" s="62" t="s">
        <v>3292</v>
      </c>
      <c r="C279" s="19" t="s">
        <v>341</v>
      </c>
      <c r="D279" s="19" t="s">
        <v>215</v>
      </c>
      <c r="E279" s="19" t="s">
        <v>7552</v>
      </c>
      <c r="F279" s="19" t="s">
        <v>347</v>
      </c>
      <c r="G279" s="62" t="s">
        <v>588</v>
      </c>
      <c r="H279" s="62" t="s">
        <v>3293</v>
      </c>
      <c r="I279" s="19" t="s">
        <v>344</v>
      </c>
      <c r="J279" s="36" t="s">
        <v>3294</v>
      </c>
      <c r="K279" s="19" t="s">
        <v>2570</v>
      </c>
      <c r="L279" s="19" t="s">
        <v>112</v>
      </c>
      <c r="M279" s="19" t="s">
        <v>340</v>
      </c>
      <c r="O279" s="197" t="str">
        <f t="shared" si="24"/>
        <v>12/3/2024 1:59:38 PM</v>
      </c>
      <c r="P279" s="197">
        <f t="shared" si="25"/>
        <v>45630.208078703705</v>
      </c>
      <c r="Q279" s="197">
        <f t="shared" si="26"/>
        <v>45629.791412037041</v>
      </c>
      <c r="R279" s="197" t="str">
        <f t="shared" si="27"/>
        <v>12/3/2024 1:59:38 PM</v>
      </c>
      <c r="S279" s="200">
        <f t="shared" si="28"/>
        <v>45629</v>
      </c>
      <c r="T279" s="201">
        <f t="shared" si="29"/>
        <v>0.58307870370481396</v>
      </c>
      <c r="U279" s="202"/>
      <c r="V279" s="202"/>
      <c r="W279" s="202" t="str">
        <f>IFERROR(VLOOKUP(D279,Legend!$A$2:$C$61,3,FALSE),"")</f>
        <v>AMER_1</v>
      </c>
      <c r="X279" s="19">
        <v>5</v>
      </c>
      <c r="Y279" s="19">
        <v>15</v>
      </c>
    </row>
    <row r="280" spans="1:25" x14ac:dyDescent="0.25">
      <c r="A280" s="19" t="s">
        <v>2203</v>
      </c>
      <c r="B280" s="62" t="s">
        <v>3321</v>
      </c>
      <c r="C280" s="19" t="s">
        <v>148</v>
      </c>
      <c r="D280" s="19" t="s">
        <v>214</v>
      </c>
      <c r="E280" s="19" t="s">
        <v>7552</v>
      </c>
      <c r="F280" s="19" t="s">
        <v>347</v>
      </c>
      <c r="G280" s="62" t="s">
        <v>345</v>
      </c>
      <c r="H280" s="62" t="s">
        <v>3322</v>
      </c>
      <c r="J280" s="36" t="s">
        <v>3323</v>
      </c>
      <c r="K280" s="19" t="s">
        <v>1362</v>
      </c>
      <c r="L280" s="19" t="s">
        <v>112</v>
      </c>
      <c r="M280" s="19" t="s">
        <v>340</v>
      </c>
      <c r="O280" s="197" t="str">
        <f t="shared" si="24"/>
        <v>12/3/2024 1:27:48 PM</v>
      </c>
      <c r="P280" s="197">
        <f t="shared" si="25"/>
        <v>45630.185972222222</v>
      </c>
      <c r="Q280" s="197">
        <f t="shared" si="26"/>
        <v>45629.769305555557</v>
      </c>
      <c r="R280" s="197" t="str">
        <f t="shared" si="27"/>
        <v>12/3/2024 1:27:48 PM</v>
      </c>
      <c r="S280" s="200">
        <f t="shared" si="28"/>
        <v>45629</v>
      </c>
      <c r="T280" s="201">
        <f t="shared" si="29"/>
        <v>0.56097222222160781</v>
      </c>
      <c r="U280" s="202"/>
      <c r="V280" s="202"/>
      <c r="W280" s="202" t="str">
        <f>IFERROR(VLOOKUP(D280,Legend!$A$2:$C$61,3,FALSE),"")</f>
        <v>AMER_1</v>
      </c>
      <c r="X280" s="19">
        <v>5</v>
      </c>
      <c r="Y280" s="19">
        <v>15</v>
      </c>
    </row>
    <row r="281" spans="1:25" x14ac:dyDescent="0.25">
      <c r="A281" s="19" t="s">
        <v>1436</v>
      </c>
      <c r="B281" s="62" t="s">
        <v>3371</v>
      </c>
      <c r="C281" s="19" t="s">
        <v>341</v>
      </c>
      <c r="D281" s="19" t="s">
        <v>215</v>
      </c>
      <c r="E281" s="19" t="s">
        <v>7552</v>
      </c>
      <c r="F281" s="19" t="s">
        <v>347</v>
      </c>
      <c r="G281" s="62" t="s">
        <v>593</v>
      </c>
      <c r="H281" s="62" t="s">
        <v>3372</v>
      </c>
      <c r="I281" s="19" t="s">
        <v>344</v>
      </c>
      <c r="J281" s="36" t="s">
        <v>3373</v>
      </c>
      <c r="K281" s="19" t="s">
        <v>2501</v>
      </c>
      <c r="L281" s="19" t="s">
        <v>112</v>
      </c>
      <c r="M281" s="19" t="s">
        <v>340</v>
      </c>
      <c r="O281" s="197" t="str">
        <f t="shared" si="24"/>
        <v>12/3/2024 12:00:26 PM</v>
      </c>
      <c r="P281" s="197">
        <f t="shared" si="25"/>
        <v>45630.125300925924</v>
      </c>
      <c r="Q281" s="197">
        <f t="shared" si="26"/>
        <v>45629.708634259259</v>
      </c>
      <c r="R281" s="197" t="str">
        <f t="shared" si="27"/>
        <v>12/3/2024 12:00:26 PM</v>
      </c>
      <c r="S281" s="200">
        <f t="shared" si="28"/>
        <v>45629</v>
      </c>
      <c r="T281" s="201">
        <f t="shared" si="29"/>
        <v>0.50030092592351139</v>
      </c>
      <c r="U281" s="202"/>
      <c r="V281" s="202"/>
      <c r="W281" s="202" t="str">
        <f>IFERROR(VLOOKUP(D281,Legend!$A$2:$C$61,3,FALSE),"")</f>
        <v>AMER_1</v>
      </c>
      <c r="X281" s="19">
        <v>5</v>
      </c>
      <c r="Y281" s="19">
        <v>15</v>
      </c>
    </row>
    <row r="282" spans="1:25" x14ac:dyDescent="0.25">
      <c r="A282" s="19" t="s">
        <v>1937</v>
      </c>
      <c r="B282" s="62" t="s">
        <v>3415</v>
      </c>
      <c r="C282" s="19" t="s">
        <v>148</v>
      </c>
      <c r="D282" s="19" t="s">
        <v>214</v>
      </c>
      <c r="E282" s="19" t="s">
        <v>7552</v>
      </c>
      <c r="F282" s="19" t="s">
        <v>347</v>
      </c>
      <c r="G282" s="62" t="s">
        <v>345</v>
      </c>
      <c r="H282" s="62" t="s">
        <v>3416</v>
      </c>
      <c r="J282" s="36" t="s">
        <v>3417</v>
      </c>
      <c r="K282" s="19" t="s">
        <v>3418</v>
      </c>
      <c r="L282" s="19" t="s">
        <v>112</v>
      </c>
      <c r="M282" s="19" t="s">
        <v>340</v>
      </c>
      <c r="O282" s="197" t="str">
        <f t="shared" si="24"/>
        <v>12/3/2024 11:04:58 AM</v>
      </c>
      <c r="P282" s="197">
        <f t="shared" si="25"/>
        <v>45630.086782407408</v>
      </c>
      <c r="Q282" s="197">
        <f t="shared" si="26"/>
        <v>45629.670115740744</v>
      </c>
      <c r="R282" s="197" t="str">
        <f t="shared" si="27"/>
        <v>12/3/2024 11:04:58 AM</v>
      </c>
      <c r="S282" s="200">
        <f t="shared" si="28"/>
        <v>45629</v>
      </c>
      <c r="T282" s="201">
        <f t="shared" si="29"/>
        <v>0.46178240740846377</v>
      </c>
      <c r="U282" s="202"/>
      <c r="V282" s="202"/>
      <c r="W282" s="202" t="str">
        <f>IFERROR(VLOOKUP(D282,Legend!$A$2:$C$61,3,FALSE),"")</f>
        <v>AMER_1</v>
      </c>
      <c r="X282" s="19">
        <v>5</v>
      </c>
      <c r="Y282" s="19">
        <v>15</v>
      </c>
    </row>
    <row r="283" spans="1:25" x14ac:dyDescent="0.25">
      <c r="A283" s="19" t="s">
        <v>1561</v>
      </c>
      <c r="B283" s="62" t="s">
        <v>3472</v>
      </c>
      <c r="C283" s="19" t="s">
        <v>148</v>
      </c>
      <c r="D283" s="19" t="s">
        <v>214</v>
      </c>
      <c r="E283" s="19" t="s">
        <v>7552</v>
      </c>
      <c r="F283" s="19" t="s">
        <v>347</v>
      </c>
      <c r="G283" s="62" t="s">
        <v>345</v>
      </c>
      <c r="H283" s="62" t="s">
        <v>3473</v>
      </c>
      <c r="J283" s="36" t="s">
        <v>3474</v>
      </c>
      <c r="K283" s="19" t="s">
        <v>602</v>
      </c>
      <c r="L283" s="19" t="s">
        <v>112</v>
      </c>
      <c r="M283" s="19" t="s">
        <v>340</v>
      </c>
      <c r="O283" s="197" t="str">
        <f t="shared" si="24"/>
        <v>12/3/2024 10:13:42 AM</v>
      </c>
      <c r="P283" s="197">
        <f t="shared" si="25"/>
        <v>45630.051180555558</v>
      </c>
      <c r="Q283" s="197">
        <f t="shared" si="26"/>
        <v>45629.634513888894</v>
      </c>
      <c r="R283" s="197" t="str">
        <f t="shared" si="27"/>
        <v>12/3/2024 10:13:42 AM</v>
      </c>
      <c r="S283" s="200">
        <f t="shared" si="28"/>
        <v>45629</v>
      </c>
      <c r="T283" s="201">
        <f t="shared" si="29"/>
        <v>0.42618055555794854</v>
      </c>
      <c r="U283" s="202"/>
      <c r="V283" s="202"/>
      <c r="W283" s="202" t="str">
        <f>IFERROR(VLOOKUP(D283,Legend!$A$2:$C$61,3,FALSE),"")</f>
        <v>AMER_1</v>
      </c>
      <c r="X283" s="19">
        <v>5</v>
      </c>
      <c r="Y283" s="19">
        <v>15</v>
      </c>
    </row>
    <row r="284" spans="1:25" x14ac:dyDescent="0.25">
      <c r="A284" s="19" t="s">
        <v>1563</v>
      </c>
      <c r="B284" s="62" t="s">
        <v>3496</v>
      </c>
      <c r="C284" s="19" t="s">
        <v>341</v>
      </c>
      <c r="D284" s="19" t="s">
        <v>215</v>
      </c>
      <c r="E284" s="19" t="s">
        <v>7552</v>
      </c>
      <c r="F284" s="19" t="s">
        <v>347</v>
      </c>
      <c r="G284" s="62" t="s">
        <v>626</v>
      </c>
      <c r="H284" s="62" t="s">
        <v>2478</v>
      </c>
      <c r="I284" s="19" t="s">
        <v>342</v>
      </c>
      <c r="J284" s="36" t="s">
        <v>3497</v>
      </c>
      <c r="K284" s="19" t="s">
        <v>1301</v>
      </c>
      <c r="L284" s="19" t="s">
        <v>112</v>
      </c>
      <c r="M284" s="19" t="s">
        <v>340</v>
      </c>
      <c r="O284" s="197" t="str">
        <f t="shared" si="24"/>
        <v>12/3/2024 9:37:29 AM</v>
      </c>
      <c r="P284" s="197">
        <f t="shared" si="25"/>
        <v>45630.026030092595</v>
      </c>
      <c r="Q284" s="197">
        <f t="shared" si="26"/>
        <v>45629.60936342593</v>
      </c>
      <c r="R284" s="197" t="str">
        <f t="shared" si="27"/>
        <v>12/3/2024 9:37:29 AM</v>
      </c>
      <c r="S284" s="200">
        <f t="shared" si="28"/>
        <v>45629</v>
      </c>
      <c r="T284" s="201">
        <f t="shared" si="29"/>
        <v>0.40103009259473765</v>
      </c>
      <c r="U284" s="202"/>
      <c r="V284" s="202"/>
      <c r="W284" s="202" t="str">
        <f>IFERROR(VLOOKUP(D284,Legend!$A$2:$C$61,3,FALSE),"")</f>
        <v>AMER_1</v>
      </c>
      <c r="X284" s="19">
        <v>5</v>
      </c>
      <c r="Y284" s="19">
        <v>15</v>
      </c>
    </row>
    <row r="285" spans="1:25" x14ac:dyDescent="0.25">
      <c r="A285" s="19" t="s">
        <v>1095</v>
      </c>
      <c r="B285" s="62" t="s">
        <v>3530</v>
      </c>
      <c r="C285" s="19" t="s">
        <v>148</v>
      </c>
      <c r="D285" s="19" t="s">
        <v>214</v>
      </c>
      <c r="E285" s="19" t="s">
        <v>7552</v>
      </c>
      <c r="F285" s="19" t="s">
        <v>347</v>
      </c>
      <c r="G285" s="62" t="s">
        <v>345</v>
      </c>
      <c r="H285" s="62" t="s">
        <v>3531</v>
      </c>
      <c r="J285" s="36" t="s">
        <v>3532</v>
      </c>
      <c r="K285" s="19" t="s">
        <v>2375</v>
      </c>
      <c r="L285" s="19" t="s">
        <v>112</v>
      </c>
      <c r="M285" s="19" t="s">
        <v>340</v>
      </c>
      <c r="O285" s="197" t="str">
        <f t="shared" si="24"/>
        <v>12/3/2024 8:31:22 AM</v>
      </c>
      <c r="P285" s="197">
        <f t="shared" si="25"/>
        <v>45629.980115740742</v>
      </c>
      <c r="Q285" s="197">
        <f t="shared" si="26"/>
        <v>45629.563449074078</v>
      </c>
      <c r="R285" s="197" t="str">
        <f t="shared" si="27"/>
        <v>12/3/2024 8:31:22 AM</v>
      </c>
      <c r="S285" s="200">
        <f t="shared" si="28"/>
        <v>45629</v>
      </c>
      <c r="T285" s="201">
        <f t="shared" si="29"/>
        <v>0.35511574074189411</v>
      </c>
      <c r="U285" s="202"/>
      <c r="V285" s="202"/>
      <c r="W285" s="202" t="str">
        <f>IFERROR(VLOOKUP(D285,Legend!$A$2:$C$61,3,FALSE),"")</f>
        <v>AMER_1</v>
      </c>
      <c r="X285" s="19">
        <v>5</v>
      </c>
      <c r="Y285" s="19">
        <v>15</v>
      </c>
    </row>
    <row r="286" spans="1:25" x14ac:dyDescent="0.25">
      <c r="A286" s="19" t="s">
        <v>1618</v>
      </c>
      <c r="B286" s="62" t="s">
        <v>3852</v>
      </c>
      <c r="C286" s="19" t="s">
        <v>341</v>
      </c>
      <c r="D286" s="19" t="s">
        <v>215</v>
      </c>
      <c r="E286" s="19" t="s">
        <v>7552</v>
      </c>
      <c r="F286" s="19" t="s">
        <v>347</v>
      </c>
      <c r="G286" s="62" t="s">
        <v>593</v>
      </c>
      <c r="H286" s="62" t="s">
        <v>3853</v>
      </c>
      <c r="I286" s="19" t="s">
        <v>342</v>
      </c>
      <c r="J286" s="36" t="s">
        <v>3854</v>
      </c>
      <c r="K286" s="19" t="s">
        <v>1055</v>
      </c>
      <c r="L286" s="19" t="s">
        <v>112</v>
      </c>
      <c r="M286" s="19" t="s">
        <v>340</v>
      </c>
      <c r="O286" s="197" t="str">
        <f t="shared" si="24"/>
        <v>12/2/2024 4:36:20 PM</v>
      </c>
      <c r="P286" s="197">
        <f t="shared" si="25"/>
        <v>45629.31689814815</v>
      </c>
      <c r="Q286" s="197">
        <f t="shared" si="26"/>
        <v>45628.900231481486</v>
      </c>
      <c r="R286" s="197" t="str">
        <f t="shared" si="27"/>
        <v>12/2/2024 4:36:20 PM</v>
      </c>
      <c r="S286" s="200">
        <f t="shared" si="28"/>
        <v>45628</v>
      </c>
      <c r="T286" s="201">
        <f t="shared" si="29"/>
        <v>0.69189814815035788</v>
      </c>
      <c r="U286" s="202"/>
      <c r="V286" s="202"/>
      <c r="W286" s="202" t="str">
        <f>IFERROR(VLOOKUP(D286,Legend!$A$2:$C$61,3,FALSE),"")</f>
        <v>AMER_1</v>
      </c>
      <c r="X286" s="19">
        <v>5</v>
      </c>
      <c r="Y286" s="19">
        <v>15</v>
      </c>
    </row>
    <row r="287" spans="1:25" x14ac:dyDescent="0.25">
      <c r="A287" s="19" t="s">
        <v>1338</v>
      </c>
      <c r="B287" s="62" t="s">
        <v>3886</v>
      </c>
      <c r="C287" s="19" t="s">
        <v>341</v>
      </c>
      <c r="D287" s="19" t="s">
        <v>215</v>
      </c>
      <c r="E287" s="19" t="s">
        <v>7552</v>
      </c>
      <c r="F287" s="19" t="s">
        <v>347</v>
      </c>
      <c r="G287" s="62" t="s">
        <v>588</v>
      </c>
      <c r="H287" s="62" t="s">
        <v>3887</v>
      </c>
      <c r="I287" s="19" t="s">
        <v>342</v>
      </c>
      <c r="J287" s="36" t="s">
        <v>3888</v>
      </c>
      <c r="K287" s="19" t="s">
        <v>1286</v>
      </c>
      <c r="L287" s="19" t="s">
        <v>112</v>
      </c>
      <c r="M287" s="19" t="s">
        <v>340</v>
      </c>
      <c r="O287" s="197" t="str">
        <f t="shared" si="24"/>
        <v>12/2/2024 4:03:54 PM</v>
      </c>
      <c r="P287" s="197">
        <f t="shared" si="25"/>
        <v>45629.294374999998</v>
      </c>
      <c r="Q287" s="197">
        <f t="shared" si="26"/>
        <v>45628.877708333333</v>
      </c>
      <c r="R287" s="197" t="str">
        <f t="shared" si="27"/>
        <v>12/2/2024 4:03:54 PM</v>
      </c>
      <c r="S287" s="200">
        <f t="shared" si="28"/>
        <v>45628</v>
      </c>
      <c r="T287" s="201">
        <f t="shared" si="29"/>
        <v>0.66937499999767169</v>
      </c>
      <c r="U287" s="202"/>
      <c r="V287" s="202"/>
      <c r="W287" s="202" t="str">
        <f>IFERROR(VLOOKUP(D287,Legend!$A$2:$C$61,3,FALSE),"")</f>
        <v>AMER_1</v>
      </c>
      <c r="X287" s="19">
        <v>5</v>
      </c>
      <c r="Y287" s="19">
        <v>15</v>
      </c>
    </row>
    <row r="288" spans="1:25" x14ac:dyDescent="0.25">
      <c r="A288" s="19" t="s">
        <v>1342</v>
      </c>
      <c r="B288" s="62" t="s">
        <v>3895</v>
      </c>
      <c r="C288" s="19" t="s">
        <v>148</v>
      </c>
      <c r="D288" s="19" t="s">
        <v>214</v>
      </c>
      <c r="E288" s="19" t="s">
        <v>7552</v>
      </c>
      <c r="F288" s="19" t="s">
        <v>347</v>
      </c>
      <c r="G288" s="62" t="s">
        <v>345</v>
      </c>
      <c r="H288" s="62" t="s">
        <v>3896</v>
      </c>
      <c r="J288" s="36" t="s">
        <v>3897</v>
      </c>
      <c r="K288" s="19" t="s">
        <v>591</v>
      </c>
      <c r="L288" s="19" t="s">
        <v>112</v>
      </c>
      <c r="M288" s="19" t="s">
        <v>340</v>
      </c>
      <c r="O288" s="197" t="str">
        <f t="shared" si="24"/>
        <v>12/2/2024 3:56:25 PM</v>
      </c>
      <c r="P288" s="197">
        <f t="shared" si="25"/>
        <v>45629.289178240739</v>
      </c>
      <c r="Q288" s="197">
        <f t="shared" si="26"/>
        <v>45628.872511574074</v>
      </c>
      <c r="R288" s="197" t="str">
        <f t="shared" si="27"/>
        <v>12/2/2024 3:56:25 PM</v>
      </c>
      <c r="S288" s="200">
        <f t="shared" si="28"/>
        <v>45628</v>
      </c>
      <c r="T288" s="201">
        <f t="shared" si="29"/>
        <v>0.66417824073869269</v>
      </c>
      <c r="U288" s="202"/>
      <c r="V288" s="202"/>
      <c r="W288" s="202" t="str">
        <f>IFERROR(VLOOKUP(D288,Legend!$A$2:$C$61,3,FALSE),"")</f>
        <v>AMER_1</v>
      </c>
      <c r="X288" s="19">
        <v>5</v>
      </c>
      <c r="Y288" s="19">
        <v>15</v>
      </c>
    </row>
    <row r="289" spans="1:25" x14ac:dyDescent="0.25">
      <c r="A289" s="19" t="s">
        <v>1346</v>
      </c>
      <c r="B289" s="62" t="s">
        <v>3921</v>
      </c>
      <c r="C289" s="19" t="s">
        <v>341</v>
      </c>
      <c r="D289" s="19" t="s">
        <v>215</v>
      </c>
      <c r="E289" s="19" t="s">
        <v>7552</v>
      </c>
      <c r="F289" s="19" t="s">
        <v>347</v>
      </c>
      <c r="G289" s="62" t="s">
        <v>593</v>
      </c>
      <c r="H289" s="62" t="s">
        <v>3159</v>
      </c>
      <c r="I289" s="19" t="s">
        <v>344</v>
      </c>
      <c r="J289" s="36" t="s">
        <v>3922</v>
      </c>
      <c r="K289" s="19" t="s">
        <v>988</v>
      </c>
      <c r="L289" s="19" t="s">
        <v>112</v>
      </c>
      <c r="M289" s="19" t="s">
        <v>340</v>
      </c>
      <c r="O289" s="197" t="str">
        <f t="shared" si="24"/>
        <v>12/2/2024 3:31:50 PM</v>
      </c>
      <c r="P289" s="197">
        <f t="shared" si="25"/>
        <v>45629.272106481483</v>
      </c>
      <c r="Q289" s="197">
        <f t="shared" si="26"/>
        <v>45628.855439814819</v>
      </c>
      <c r="R289" s="197" t="str">
        <f t="shared" si="27"/>
        <v>12/2/2024 3:31:50 PM</v>
      </c>
      <c r="S289" s="200">
        <f t="shared" si="28"/>
        <v>45628</v>
      </c>
      <c r="T289" s="201">
        <f t="shared" si="29"/>
        <v>0.64710648148320615</v>
      </c>
      <c r="U289" s="202"/>
      <c r="V289" s="202"/>
      <c r="W289" s="202" t="str">
        <f>IFERROR(VLOOKUP(D289,Legend!$A$2:$C$61,3,FALSE),"")</f>
        <v>AMER_1</v>
      </c>
      <c r="X289" s="19">
        <v>5</v>
      </c>
      <c r="Y289" s="19">
        <v>15</v>
      </c>
    </row>
    <row r="290" spans="1:25" x14ac:dyDescent="0.25">
      <c r="A290" s="19" t="s">
        <v>2011</v>
      </c>
      <c r="B290" s="62" t="s">
        <v>3978</v>
      </c>
      <c r="C290" s="19" t="s">
        <v>148</v>
      </c>
      <c r="D290" s="19" t="s">
        <v>214</v>
      </c>
      <c r="E290" s="19" t="s">
        <v>7552</v>
      </c>
      <c r="F290" s="19" t="s">
        <v>347</v>
      </c>
      <c r="G290" s="62" t="s">
        <v>345</v>
      </c>
      <c r="H290" s="62" t="s">
        <v>3979</v>
      </c>
      <c r="J290" s="36" t="s">
        <v>3980</v>
      </c>
      <c r="K290" s="19" t="s">
        <v>2494</v>
      </c>
      <c r="L290" s="19" t="s">
        <v>112</v>
      </c>
      <c r="M290" s="19" t="s">
        <v>340</v>
      </c>
      <c r="O290" s="197" t="str">
        <f t="shared" si="24"/>
        <v>12/2/2024 2:58:23 PM</v>
      </c>
      <c r="P290" s="197">
        <f t="shared" si="25"/>
        <v>45629.248877314814</v>
      </c>
      <c r="Q290" s="197">
        <f t="shared" si="26"/>
        <v>45628.83221064815</v>
      </c>
      <c r="R290" s="197" t="str">
        <f t="shared" si="27"/>
        <v>12/2/2024 2:58:23 PM</v>
      </c>
      <c r="S290" s="200">
        <f t="shared" si="28"/>
        <v>45628</v>
      </c>
      <c r="T290" s="201">
        <f t="shared" si="29"/>
        <v>0.62387731481430819</v>
      </c>
      <c r="U290" s="202"/>
      <c r="V290" s="202"/>
      <c r="W290" s="202" t="str">
        <f>IFERROR(VLOOKUP(D290,Legend!$A$2:$C$61,3,FALSE),"")</f>
        <v>AMER_1</v>
      </c>
      <c r="X290" s="19">
        <v>5</v>
      </c>
      <c r="Y290" s="19">
        <v>15</v>
      </c>
    </row>
    <row r="291" spans="1:25" x14ac:dyDescent="0.25">
      <c r="A291" s="19" t="s">
        <v>2020</v>
      </c>
      <c r="B291" s="62" t="s">
        <v>4016</v>
      </c>
      <c r="C291" s="19" t="s">
        <v>341</v>
      </c>
      <c r="D291" s="19" t="s">
        <v>215</v>
      </c>
      <c r="E291" s="19" t="s">
        <v>7552</v>
      </c>
      <c r="F291" s="19" t="s">
        <v>347</v>
      </c>
      <c r="G291" s="62" t="s">
        <v>593</v>
      </c>
      <c r="H291" s="62" t="s">
        <v>4017</v>
      </c>
      <c r="I291" s="19" t="s">
        <v>344</v>
      </c>
      <c r="J291" s="36" t="s">
        <v>4018</v>
      </c>
      <c r="K291" s="19" t="s">
        <v>1191</v>
      </c>
      <c r="L291" s="19" t="s">
        <v>112</v>
      </c>
      <c r="M291" s="19" t="s">
        <v>340</v>
      </c>
      <c r="O291" s="197" t="str">
        <f t="shared" si="24"/>
        <v>12/2/2024 2:15:58 PM</v>
      </c>
      <c r="P291" s="197">
        <f t="shared" si="25"/>
        <v>45629.219421296293</v>
      </c>
      <c r="Q291" s="197">
        <f t="shared" si="26"/>
        <v>45628.802754629629</v>
      </c>
      <c r="R291" s="197" t="str">
        <f t="shared" si="27"/>
        <v>12/2/2024 2:15:58 PM</v>
      </c>
      <c r="S291" s="200">
        <f t="shared" si="28"/>
        <v>45628</v>
      </c>
      <c r="T291" s="201">
        <f t="shared" si="29"/>
        <v>0.59442129629314877</v>
      </c>
      <c r="U291" s="202"/>
      <c r="V291" s="202"/>
      <c r="W291" s="202" t="str">
        <f>IFERROR(VLOOKUP(D291,Legend!$A$2:$C$61,3,FALSE),"")</f>
        <v>AMER_1</v>
      </c>
      <c r="X291" s="19">
        <v>5</v>
      </c>
      <c r="Y291" s="19">
        <v>15</v>
      </c>
    </row>
    <row r="292" spans="1:25" x14ac:dyDescent="0.25">
      <c r="A292" s="19" t="s">
        <v>2029</v>
      </c>
      <c r="B292" s="62" t="s">
        <v>4051</v>
      </c>
      <c r="C292" s="19" t="s">
        <v>341</v>
      </c>
      <c r="D292" s="19" t="s">
        <v>215</v>
      </c>
      <c r="E292" s="19" t="s">
        <v>7552</v>
      </c>
      <c r="F292" s="19" t="s">
        <v>347</v>
      </c>
      <c r="G292" s="62" t="s">
        <v>593</v>
      </c>
      <c r="H292" s="62" t="s">
        <v>4052</v>
      </c>
      <c r="I292" s="19" t="s">
        <v>344</v>
      </c>
      <c r="J292" s="36" t="s">
        <v>4053</v>
      </c>
      <c r="K292" s="19" t="s">
        <v>2558</v>
      </c>
      <c r="L292" s="19" t="s">
        <v>112</v>
      </c>
      <c r="M292" s="19" t="s">
        <v>340</v>
      </c>
      <c r="O292" s="197" t="str">
        <f t="shared" si="24"/>
        <v>12/2/2024 1:32:41 PM</v>
      </c>
      <c r="P292" s="197">
        <f t="shared" si="25"/>
        <v>45629.189363425925</v>
      </c>
      <c r="Q292" s="197">
        <f t="shared" si="26"/>
        <v>45628.772696759261</v>
      </c>
      <c r="R292" s="197" t="str">
        <f t="shared" si="27"/>
        <v>12/2/2024 1:32:41 PM</v>
      </c>
      <c r="S292" s="200">
        <f t="shared" si="28"/>
        <v>45628</v>
      </c>
      <c r="T292" s="201">
        <f t="shared" si="29"/>
        <v>0.56436342592496658</v>
      </c>
      <c r="U292" s="202"/>
      <c r="V292" s="202"/>
      <c r="W292" s="202" t="str">
        <f>IFERROR(VLOOKUP(D292,Legend!$A$2:$C$61,3,FALSE),"")</f>
        <v>AMER_1</v>
      </c>
      <c r="X292" s="19">
        <v>5</v>
      </c>
      <c r="Y292" s="19">
        <v>15</v>
      </c>
    </row>
    <row r="293" spans="1:25" x14ac:dyDescent="0.25">
      <c r="A293" s="19" t="s">
        <v>2031</v>
      </c>
      <c r="B293" s="62" t="s">
        <v>4069</v>
      </c>
      <c r="C293" s="19" t="s">
        <v>341</v>
      </c>
      <c r="D293" s="19" t="s">
        <v>215</v>
      </c>
      <c r="E293" s="19" t="s">
        <v>7552</v>
      </c>
      <c r="F293" s="19" t="s">
        <v>347</v>
      </c>
      <c r="G293" s="62" t="s">
        <v>626</v>
      </c>
      <c r="H293" s="62" t="s">
        <v>2478</v>
      </c>
      <c r="I293" s="19" t="s">
        <v>342</v>
      </c>
      <c r="J293" s="36" t="s">
        <v>4070</v>
      </c>
      <c r="K293" s="19" t="s">
        <v>2293</v>
      </c>
      <c r="L293" s="19" t="s">
        <v>112</v>
      </c>
      <c r="M293" s="19" t="s">
        <v>340</v>
      </c>
      <c r="O293" s="197" t="str">
        <f t="shared" si="24"/>
        <v>12/2/2024 1:18:50 PM</v>
      </c>
      <c r="P293" s="197">
        <f t="shared" si="25"/>
        <v>45629.179745370369</v>
      </c>
      <c r="Q293" s="197">
        <f t="shared" si="26"/>
        <v>45628.763078703705</v>
      </c>
      <c r="R293" s="197" t="str">
        <f t="shared" si="27"/>
        <v>12/2/2024 1:18:50 PM</v>
      </c>
      <c r="S293" s="200">
        <f t="shared" si="28"/>
        <v>45628</v>
      </c>
      <c r="T293" s="201">
        <f t="shared" si="29"/>
        <v>0.55474537036934635</v>
      </c>
      <c r="U293" s="202"/>
      <c r="V293" s="202"/>
      <c r="W293" s="202" t="str">
        <f>IFERROR(VLOOKUP(D293,Legend!$A$2:$C$61,3,FALSE),"")</f>
        <v>AMER_1</v>
      </c>
      <c r="X293" s="19">
        <v>5</v>
      </c>
      <c r="Y293" s="19">
        <v>15</v>
      </c>
    </row>
    <row r="294" spans="1:25" x14ac:dyDescent="0.25">
      <c r="A294" s="19" t="s">
        <v>612</v>
      </c>
      <c r="B294" s="62" t="s">
        <v>4141</v>
      </c>
      <c r="C294" s="19" t="s">
        <v>341</v>
      </c>
      <c r="D294" s="19" t="s">
        <v>215</v>
      </c>
      <c r="E294" s="19" t="s">
        <v>7552</v>
      </c>
      <c r="F294" s="19" t="s">
        <v>347</v>
      </c>
      <c r="G294" s="62" t="s">
        <v>593</v>
      </c>
      <c r="H294" s="62" t="s">
        <v>2555</v>
      </c>
      <c r="I294" s="19" t="s">
        <v>344</v>
      </c>
      <c r="J294" s="36" t="s">
        <v>4142</v>
      </c>
      <c r="K294" s="19" t="s">
        <v>810</v>
      </c>
      <c r="L294" s="19" t="s">
        <v>112</v>
      </c>
      <c r="M294" s="19" t="s">
        <v>340</v>
      </c>
      <c r="O294" s="197" t="str">
        <f t="shared" si="24"/>
        <v>12/2/2024 12:02:49 PM</v>
      </c>
      <c r="P294" s="197">
        <f t="shared" si="25"/>
        <v>45629.126956018517</v>
      </c>
      <c r="Q294" s="197">
        <f t="shared" si="26"/>
        <v>45628.710289351853</v>
      </c>
      <c r="R294" s="197" t="str">
        <f t="shared" si="27"/>
        <v>12/2/2024 12:02:49 PM</v>
      </c>
      <c r="S294" s="200">
        <f t="shared" si="28"/>
        <v>45628</v>
      </c>
      <c r="T294" s="201">
        <f t="shared" si="29"/>
        <v>0.50195601851737592</v>
      </c>
      <c r="U294" s="202"/>
      <c r="V294" s="202"/>
      <c r="W294" s="202" t="str">
        <f>IFERROR(VLOOKUP(D294,Legend!$A$2:$C$61,3,FALSE),"")</f>
        <v>AMER_1</v>
      </c>
      <c r="X294" s="19">
        <v>5</v>
      </c>
      <c r="Y294" s="19">
        <v>15</v>
      </c>
    </row>
    <row r="295" spans="1:25" x14ac:dyDescent="0.25">
      <c r="A295" s="19" t="s">
        <v>956</v>
      </c>
      <c r="B295" s="62" t="s">
        <v>4176</v>
      </c>
      <c r="C295" s="19" t="s">
        <v>341</v>
      </c>
      <c r="D295" s="19" t="s">
        <v>215</v>
      </c>
      <c r="E295" s="19" t="s">
        <v>7552</v>
      </c>
      <c r="F295" s="19" t="s">
        <v>347</v>
      </c>
      <c r="G295" s="62" t="s">
        <v>588</v>
      </c>
      <c r="H295" s="62" t="s">
        <v>4177</v>
      </c>
      <c r="I295" s="19" t="s">
        <v>344</v>
      </c>
      <c r="J295" s="36" t="s">
        <v>4178</v>
      </c>
      <c r="K295" s="19" t="s">
        <v>2357</v>
      </c>
      <c r="L295" s="19" t="s">
        <v>112</v>
      </c>
      <c r="M295" s="19" t="s">
        <v>340</v>
      </c>
      <c r="O295" s="197" t="str">
        <f t="shared" si="24"/>
        <v>12/2/2024 11:33:50 AM</v>
      </c>
      <c r="P295" s="197">
        <f t="shared" si="25"/>
        <v>45629.106828703705</v>
      </c>
      <c r="Q295" s="197">
        <f t="shared" si="26"/>
        <v>45628.690162037041</v>
      </c>
      <c r="R295" s="197" t="str">
        <f t="shared" si="27"/>
        <v>12/2/2024 11:33:50 AM</v>
      </c>
      <c r="S295" s="200">
        <f t="shared" si="28"/>
        <v>45628</v>
      </c>
      <c r="T295" s="201">
        <f t="shared" si="29"/>
        <v>0.481828703705105</v>
      </c>
      <c r="U295" s="202"/>
      <c r="V295" s="202"/>
      <c r="W295" s="202" t="str">
        <f>IFERROR(VLOOKUP(D295,Legend!$A$2:$C$61,3,FALSE),"")</f>
        <v>AMER_1</v>
      </c>
      <c r="X295" s="19">
        <v>5</v>
      </c>
      <c r="Y295" s="19">
        <v>15</v>
      </c>
    </row>
    <row r="296" spans="1:25" x14ac:dyDescent="0.25">
      <c r="A296" s="19" t="s">
        <v>1111</v>
      </c>
      <c r="B296" s="62" t="s">
        <v>4206</v>
      </c>
      <c r="C296" s="19" t="s">
        <v>148</v>
      </c>
      <c r="D296" s="19" t="s">
        <v>214</v>
      </c>
      <c r="E296" s="19" t="s">
        <v>7552</v>
      </c>
      <c r="F296" s="19" t="s">
        <v>347</v>
      </c>
      <c r="G296" s="62" t="s">
        <v>345</v>
      </c>
      <c r="H296" s="62" t="s">
        <v>4207</v>
      </c>
      <c r="J296" s="36" t="s">
        <v>4208</v>
      </c>
      <c r="K296" s="19" t="s">
        <v>2476</v>
      </c>
      <c r="L296" s="19" t="s">
        <v>112</v>
      </c>
      <c r="M296" s="19" t="s">
        <v>340</v>
      </c>
      <c r="O296" s="197" t="str">
        <f t="shared" si="24"/>
        <v>12/2/2024 10:49:24 AM</v>
      </c>
      <c r="P296" s="197">
        <f t="shared" si="25"/>
        <v>45629.075972222221</v>
      </c>
      <c r="Q296" s="197">
        <f t="shared" si="26"/>
        <v>45628.659305555557</v>
      </c>
      <c r="R296" s="197" t="str">
        <f t="shared" si="27"/>
        <v>12/2/2024 10:49:24 AM</v>
      </c>
      <c r="S296" s="200">
        <f t="shared" si="28"/>
        <v>45628</v>
      </c>
      <c r="T296" s="201">
        <f t="shared" si="29"/>
        <v>0.45097222222102573</v>
      </c>
      <c r="U296" s="202"/>
      <c r="V296" s="202"/>
      <c r="W296" s="202" t="str">
        <f>IFERROR(VLOOKUP(D296,Legend!$A$2:$C$61,3,FALSE),"")</f>
        <v>AMER_1</v>
      </c>
      <c r="X296" s="19">
        <v>5</v>
      </c>
      <c r="Y296" s="19">
        <v>15</v>
      </c>
    </row>
    <row r="297" spans="1:25" x14ac:dyDescent="0.25">
      <c r="A297" s="19" t="s">
        <v>803</v>
      </c>
      <c r="B297" s="62" t="s">
        <v>4258</v>
      </c>
      <c r="C297" s="19" t="s">
        <v>148</v>
      </c>
      <c r="D297" s="19" t="s">
        <v>214</v>
      </c>
      <c r="E297" s="19" t="s">
        <v>7552</v>
      </c>
      <c r="F297" s="19" t="s">
        <v>347</v>
      </c>
      <c r="G297" s="62" t="s">
        <v>345</v>
      </c>
      <c r="H297" s="62" t="s">
        <v>4259</v>
      </c>
      <c r="J297" s="36" t="s">
        <v>4260</v>
      </c>
      <c r="K297" s="19" t="s">
        <v>2580</v>
      </c>
      <c r="L297" s="19" t="s">
        <v>112</v>
      </c>
      <c r="M297" s="19" t="s">
        <v>340</v>
      </c>
      <c r="O297" s="197" t="str">
        <f t="shared" si="24"/>
        <v>12/2/2024 10:02:25 AM</v>
      </c>
      <c r="P297" s="197">
        <f t="shared" si="25"/>
        <v>45629.043344907404</v>
      </c>
      <c r="Q297" s="197">
        <f t="shared" si="26"/>
        <v>45628.62667824074</v>
      </c>
      <c r="R297" s="197" t="str">
        <f t="shared" si="27"/>
        <v>12/2/2024 10:02:25 AM</v>
      </c>
      <c r="S297" s="200">
        <f t="shared" si="28"/>
        <v>45628</v>
      </c>
      <c r="T297" s="201">
        <f t="shared" si="29"/>
        <v>0.41834490740438923</v>
      </c>
      <c r="U297" s="202"/>
      <c r="V297" s="202"/>
      <c r="W297" s="202" t="str">
        <f>IFERROR(VLOOKUP(D297,Legend!$A$2:$C$61,3,FALSE),"")</f>
        <v>AMER_1</v>
      </c>
      <c r="X297" s="19">
        <v>5</v>
      </c>
      <c r="Y297" s="19">
        <v>15</v>
      </c>
    </row>
    <row r="298" spans="1:25" x14ac:dyDescent="0.25">
      <c r="A298" s="19" t="s">
        <v>1689</v>
      </c>
      <c r="B298" s="62" t="s">
        <v>4311</v>
      </c>
      <c r="C298" s="19" t="s">
        <v>148</v>
      </c>
      <c r="D298" s="19" t="s">
        <v>214</v>
      </c>
      <c r="E298" s="19" t="s">
        <v>7552</v>
      </c>
      <c r="F298" s="19" t="s">
        <v>347</v>
      </c>
      <c r="G298" s="62" t="s">
        <v>345</v>
      </c>
      <c r="H298" s="62" t="s">
        <v>4298</v>
      </c>
      <c r="J298" s="36" t="s">
        <v>4312</v>
      </c>
      <c r="K298" s="19" t="s">
        <v>4313</v>
      </c>
      <c r="L298" s="19" t="s">
        <v>112</v>
      </c>
      <c r="M298" s="19" t="s">
        <v>340</v>
      </c>
      <c r="O298" s="197" t="str">
        <f t="shared" si="24"/>
        <v>12/2/2024 9:21:57 AM</v>
      </c>
      <c r="P298" s="197">
        <f t="shared" si="25"/>
        <v>45629.015243055554</v>
      </c>
      <c r="Q298" s="197">
        <f t="shared" si="26"/>
        <v>45628.598576388889</v>
      </c>
      <c r="R298" s="197" t="str">
        <f t="shared" si="27"/>
        <v>12/2/2024 9:21:57 AM</v>
      </c>
      <c r="S298" s="200">
        <f t="shared" si="28"/>
        <v>45628</v>
      </c>
      <c r="T298" s="201">
        <f t="shared" si="29"/>
        <v>0.39024305555358296</v>
      </c>
      <c r="U298" s="202"/>
      <c r="V298" s="202"/>
      <c r="W298" s="202" t="str">
        <f>IFERROR(VLOOKUP(D298,Legend!$A$2:$C$61,3,FALSE),"")</f>
        <v>AMER_1</v>
      </c>
      <c r="X298" s="19">
        <v>5</v>
      </c>
      <c r="Y298" s="19">
        <v>15</v>
      </c>
    </row>
    <row r="299" spans="1:25" x14ac:dyDescent="0.25">
      <c r="A299" s="19" t="s">
        <v>961</v>
      </c>
      <c r="B299" s="62" t="s">
        <v>4347</v>
      </c>
      <c r="C299" s="19" t="s">
        <v>148</v>
      </c>
      <c r="D299" s="19" t="s">
        <v>214</v>
      </c>
      <c r="E299" s="19" t="s">
        <v>7552</v>
      </c>
      <c r="F299" s="19" t="s">
        <v>347</v>
      </c>
      <c r="G299" s="62" t="s">
        <v>345</v>
      </c>
      <c r="H299" s="62" t="s">
        <v>4348</v>
      </c>
      <c r="J299" s="36" t="s">
        <v>4349</v>
      </c>
      <c r="K299" s="19" t="s">
        <v>1101</v>
      </c>
      <c r="L299" s="19" t="s">
        <v>112</v>
      </c>
      <c r="M299" s="19" t="s">
        <v>340</v>
      </c>
      <c r="O299" s="197" t="str">
        <f t="shared" si="24"/>
        <v>12/2/2024 8:40:49 AM</v>
      </c>
      <c r="P299" s="197">
        <f t="shared" si="25"/>
        <v>45628.986678240741</v>
      </c>
      <c r="Q299" s="197">
        <f t="shared" si="26"/>
        <v>45628.570011574076</v>
      </c>
      <c r="R299" s="197" t="str">
        <f t="shared" si="27"/>
        <v>12/2/2024 8:40:49 AM</v>
      </c>
      <c r="S299" s="200">
        <f t="shared" si="28"/>
        <v>45628</v>
      </c>
      <c r="T299" s="201">
        <f t="shared" si="29"/>
        <v>0.36167824074072996</v>
      </c>
      <c r="U299" s="202"/>
      <c r="V299" s="202"/>
      <c r="W299" s="202" t="str">
        <f>IFERROR(VLOOKUP(D299,Legend!$A$2:$C$61,3,FALSE),"")</f>
        <v>AMER_1</v>
      </c>
      <c r="X299" s="19">
        <v>5</v>
      </c>
      <c r="Y299" s="19">
        <v>15</v>
      </c>
    </row>
    <row r="300" spans="1:25" x14ac:dyDescent="0.25">
      <c r="A300" s="19" t="s">
        <v>621</v>
      </c>
      <c r="B300" s="62" t="s">
        <v>4819</v>
      </c>
      <c r="C300" s="19" t="s">
        <v>341</v>
      </c>
      <c r="D300" s="19" t="s">
        <v>215</v>
      </c>
      <c r="E300" s="19" t="s">
        <v>7552</v>
      </c>
      <c r="F300" s="19" t="s">
        <v>347</v>
      </c>
      <c r="G300" s="62" t="s">
        <v>593</v>
      </c>
      <c r="H300" s="62" t="s">
        <v>4820</v>
      </c>
      <c r="I300" s="19" t="s">
        <v>342</v>
      </c>
      <c r="J300" s="36" t="s">
        <v>4821</v>
      </c>
      <c r="K300" s="19" t="s">
        <v>4822</v>
      </c>
      <c r="L300" s="19" t="s">
        <v>112</v>
      </c>
      <c r="M300" s="19" t="s">
        <v>340</v>
      </c>
      <c r="O300" s="197" t="str">
        <f t="shared" si="24"/>
        <v>12/6/2024 3:53:10 PM</v>
      </c>
      <c r="P300" s="197">
        <f t="shared" si="25"/>
        <v>45633.286921296298</v>
      </c>
      <c r="Q300" s="197">
        <f t="shared" si="26"/>
        <v>45632.870254629634</v>
      </c>
      <c r="R300" s="197" t="str">
        <f t="shared" si="27"/>
        <v>12/6/2024 3:53:10 PM</v>
      </c>
      <c r="S300" s="200">
        <f t="shared" si="28"/>
        <v>45632</v>
      </c>
      <c r="T300" s="201">
        <f t="shared" si="29"/>
        <v>0.66192129629780538</v>
      </c>
      <c r="U300" s="202"/>
      <c r="V300" s="202"/>
      <c r="W300" s="202" t="str">
        <f>IFERROR(VLOOKUP(D300,Legend!$A$2:$C$61,3,FALSE),"")</f>
        <v>AMER_1</v>
      </c>
      <c r="X300" s="19">
        <v>5</v>
      </c>
      <c r="Y300" s="19">
        <v>15</v>
      </c>
    </row>
    <row r="301" spans="1:25" x14ac:dyDescent="0.25">
      <c r="A301" s="19" t="s">
        <v>1203</v>
      </c>
      <c r="B301" s="62" t="s">
        <v>4956</v>
      </c>
      <c r="C301" s="19" t="s">
        <v>148</v>
      </c>
      <c r="D301" s="19" t="s">
        <v>214</v>
      </c>
      <c r="E301" s="19" t="s">
        <v>7552</v>
      </c>
      <c r="F301" s="19" t="s">
        <v>347</v>
      </c>
      <c r="G301" s="62" t="s">
        <v>345</v>
      </c>
      <c r="H301" s="62" t="s">
        <v>4957</v>
      </c>
      <c r="J301" s="36" t="s">
        <v>4958</v>
      </c>
      <c r="K301" s="19" t="s">
        <v>2425</v>
      </c>
      <c r="L301" s="19" t="s">
        <v>112</v>
      </c>
      <c r="M301" s="19" t="s">
        <v>340</v>
      </c>
      <c r="O301" s="197" t="str">
        <f t="shared" si="24"/>
        <v>12/6/2024 1:03:00 PM</v>
      </c>
      <c r="P301" s="197">
        <f t="shared" si="25"/>
        <v>45633.168749999997</v>
      </c>
      <c r="Q301" s="197">
        <f t="shared" si="26"/>
        <v>45632.752083333333</v>
      </c>
      <c r="R301" s="197" t="str">
        <f t="shared" si="27"/>
        <v>12/6/2024 1:03:00 PM</v>
      </c>
      <c r="S301" s="200">
        <f t="shared" si="28"/>
        <v>45632</v>
      </c>
      <c r="T301" s="201">
        <f t="shared" si="29"/>
        <v>0.54374999999708962</v>
      </c>
      <c r="U301" s="202"/>
      <c r="V301" s="202"/>
      <c r="W301" s="202" t="str">
        <f>IFERROR(VLOOKUP(D301,Legend!$A$2:$C$61,3,FALSE),"")</f>
        <v>AMER_1</v>
      </c>
      <c r="X301" s="19">
        <v>5</v>
      </c>
      <c r="Y301" s="19">
        <v>15</v>
      </c>
    </row>
    <row r="302" spans="1:25" x14ac:dyDescent="0.25">
      <c r="A302" s="19" t="s">
        <v>1167</v>
      </c>
      <c r="B302" s="62" t="s">
        <v>4961</v>
      </c>
      <c r="C302" s="19" t="s">
        <v>341</v>
      </c>
      <c r="D302" s="19" t="s">
        <v>215</v>
      </c>
      <c r="E302" s="19" t="s">
        <v>7552</v>
      </c>
      <c r="F302" s="19" t="s">
        <v>347</v>
      </c>
      <c r="G302" s="62" t="s">
        <v>593</v>
      </c>
      <c r="H302" s="62" t="s">
        <v>4962</v>
      </c>
      <c r="I302" s="19" t="s">
        <v>342</v>
      </c>
      <c r="J302" s="36" t="s">
        <v>4963</v>
      </c>
      <c r="K302" s="19" t="s">
        <v>581</v>
      </c>
      <c r="L302" s="19" t="s">
        <v>112</v>
      </c>
      <c r="M302" s="19" t="s">
        <v>340</v>
      </c>
      <c r="O302" s="197" t="str">
        <f t="shared" si="24"/>
        <v>12/6/2024 12:57:41 PM</v>
      </c>
      <c r="P302" s="197">
        <f t="shared" si="25"/>
        <v>45633.16505787037</v>
      </c>
      <c r="Q302" s="197">
        <f t="shared" si="26"/>
        <v>45632.748391203706</v>
      </c>
      <c r="R302" s="197" t="str">
        <f t="shared" si="27"/>
        <v>12/6/2024 12:57:41 PM</v>
      </c>
      <c r="S302" s="200">
        <f t="shared" si="28"/>
        <v>45632</v>
      </c>
      <c r="T302" s="201">
        <f t="shared" si="29"/>
        <v>0.54005787037021946</v>
      </c>
      <c r="U302" s="202"/>
      <c r="V302" s="202"/>
      <c r="W302" s="202" t="str">
        <f>IFERROR(VLOOKUP(D302,Legend!$A$2:$C$61,3,FALSE),"")</f>
        <v>AMER_1</v>
      </c>
      <c r="X302" s="19">
        <v>5</v>
      </c>
      <c r="Y302" s="19">
        <v>15</v>
      </c>
    </row>
    <row r="303" spans="1:25" x14ac:dyDescent="0.25">
      <c r="A303" s="19" t="s">
        <v>1247</v>
      </c>
      <c r="B303" s="62" t="s">
        <v>4982</v>
      </c>
      <c r="C303" s="19" t="s">
        <v>341</v>
      </c>
      <c r="D303" s="19" t="s">
        <v>215</v>
      </c>
      <c r="E303" s="19" t="s">
        <v>7552</v>
      </c>
      <c r="F303" s="19" t="s">
        <v>347</v>
      </c>
      <c r="G303" s="62" t="s">
        <v>593</v>
      </c>
      <c r="H303" s="62" t="s">
        <v>4983</v>
      </c>
      <c r="I303" s="19" t="s">
        <v>342</v>
      </c>
      <c r="J303" s="36" t="s">
        <v>4984</v>
      </c>
      <c r="K303" s="19" t="s">
        <v>1472</v>
      </c>
      <c r="L303" s="19" t="s">
        <v>112</v>
      </c>
      <c r="M303" s="19" t="s">
        <v>340</v>
      </c>
      <c r="O303" s="197" t="str">
        <f t="shared" si="24"/>
        <v>12/6/2024 12:40:10 PM</v>
      </c>
      <c r="P303" s="197">
        <f t="shared" si="25"/>
        <v>45633.15289351852</v>
      </c>
      <c r="Q303" s="197">
        <f t="shared" si="26"/>
        <v>45632.736226851855</v>
      </c>
      <c r="R303" s="197" t="str">
        <f t="shared" si="27"/>
        <v>12/6/2024 12:40:10 PM</v>
      </c>
      <c r="S303" s="200">
        <f t="shared" si="28"/>
        <v>45632</v>
      </c>
      <c r="T303" s="201">
        <f t="shared" si="29"/>
        <v>0.52789351851970423</v>
      </c>
      <c r="U303" s="202"/>
      <c r="V303" s="202"/>
      <c r="W303" s="202" t="str">
        <f>IFERROR(VLOOKUP(D303,Legend!$A$2:$C$61,3,FALSE),"")</f>
        <v>AMER_1</v>
      </c>
      <c r="X303" s="19">
        <v>5</v>
      </c>
      <c r="Y303" s="19">
        <v>15</v>
      </c>
    </row>
    <row r="304" spans="1:25" x14ac:dyDescent="0.25">
      <c r="A304" s="19" t="s">
        <v>2134</v>
      </c>
      <c r="B304" s="62" t="s">
        <v>4998</v>
      </c>
      <c r="C304" s="19" t="s">
        <v>148</v>
      </c>
      <c r="D304" s="19" t="s">
        <v>214</v>
      </c>
      <c r="E304" s="19" t="s">
        <v>7552</v>
      </c>
      <c r="F304" s="19" t="s">
        <v>347</v>
      </c>
      <c r="G304" s="62" t="s">
        <v>345</v>
      </c>
      <c r="H304" s="62" t="s">
        <v>4999</v>
      </c>
      <c r="J304" s="36" t="s">
        <v>5000</v>
      </c>
      <c r="K304" s="19" t="s">
        <v>1150</v>
      </c>
      <c r="L304" s="19" t="s">
        <v>112</v>
      </c>
      <c r="M304" s="19" t="s">
        <v>340</v>
      </c>
      <c r="O304" s="197" t="str">
        <f t="shared" si="24"/>
        <v>12/6/2024 12:03:29 PM</v>
      </c>
      <c r="P304" s="197">
        <f t="shared" si="25"/>
        <v>45633.127418981479</v>
      </c>
      <c r="Q304" s="197">
        <f t="shared" si="26"/>
        <v>45632.710752314815</v>
      </c>
      <c r="R304" s="197" t="str">
        <f t="shared" si="27"/>
        <v>12/6/2024 12:03:29 PM</v>
      </c>
      <c r="S304" s="200">
        <f t="shared" si="28"/>
        <v>45632</v>
      </c>
      <c r="T304" s="201">
        <f t="shared" si="29"/>
        <v>0.50241898147942265</v>
      </c>
      <c r="U304" s="202"/>
      <c r="V304" s="202"/>
      <c r="W304" s="202" t="str">
        <f>IFERROR(VLOOKUP(D304,Legend!$A$2:$C$61,3,FALSE),"")</f>
        <v>AMER_1</v>
      </c>
      <c r="X304" s="19">
        <v>5</v>
      </c>
      <c r="Y304" s="19">
        <v>15</v>
      </c>
    </row>
    <row r="305" spans="1:25" x14ac:dyDescent="0.25">
      <c r="A305" s="19" t="s">
        <v>823</v>
      </c>
      <c r="B305" s="62" t="s">
        <v>5033</v>
      </c>
      <c r="C305" s="19" t="s">
        <v>341</v>
      </c>
      <c r="D305" s="19" t="s">
        <v>215</v>
      </c>
      <c r="E305" s="19" t="s">
        <v>7552</v>
      </c>
      <c r="F305" s="19" t="s">
        <v>347</v>
      </c>
      <c r="G305" s="62" t="s">
        <v>593</v>
      </c>
      <c r="H305" s="62" t="s">
        <v>5021</v>
      </c>
      <c r="I305" s="19" t="s">
        <v>344</v>
      </c>
      <c r="J305" s="36" t="s">
        <v>5034</v>
      </c>
      <c r="K305" s="19" t="s">
        <v>1503</v>
      </c>
      <c r="L305" s="19" t="s">
        <v>112</v>
      </c>
      <c r="M305" s="19" t="s">
        <v>340</v>
      </c>
      <c r="O305" s="197" t="str">
        <f t="shared" si="24"/>
        <v>12/6/2024 11:13:00 AM</v>
      </c>
      <c r="P305" s="197">
        <f t="shared" si="25"/>
        <v>45633.092361111114</v>
      </c>
      <c r="Q305" s="197">
        <f t="shared" si="26"/>
        <v>45632.67569444445</v>
      </c>
      <c r="R305" s="197" t="str">
        <f t="shared" si="27"/>
        <v>12/6/2024 11:13:00 AM</v>
      </c>
      <c r="S305" s="200">
        <f t="shared" si="28"/>
        <v>45632</v>
      </c>
      <c r="T305" s="201">
        <f t="shared" si="29"/>
        <v>0.46736111111385981</v>
      </c>
      <c r="U305" s="202"/>
      <c r="V305" s="202"/>
      <c r="W305" s="202" t="str">
        <f>IFERROR(VLOOKUP(D305,Legend!$A$2:$C$61,3,FALSE),"")</f>
        <v>AMER_1</v>
      </c>
      <c r="X305" s="19">
        <v>5</v>
      </c>
      <c r="Y305" s="19">
        <v>15</v>
      </c>
    </row>
    <row r="306" spans="1:25" x14ac:dyDescent="0.25">
      <c r="A306" s="19" t="s">
        <v>1168</v>
      </c>
      <c r="B306" s="62" t="s">
        <v>5120</v>
      </c>
      <c r="C306" s="19" t="s">
        <v>341</v>
      </c>
      <c r="D306" s="19" t="s">
        <v>215</v>
      </c>
      <c r="E306" s="19" t="s">
        <v>7552</v>
      </c>
      <c r="F306" s="19" t="s">
        <v>347</v>
      </c>
      <c r="G306" s="62" t="s">
        <v>593</v>
      </c>
      <c r="H306" s="62" t="s">
        <v>5121</v>
      </c>
      <c r="I306" s="19" t="s">
        <v>344</v>
      </c>
      <c r="J306" s="36" t="s">
        <v>5122</v>
      </c>
      <c r="K306" s="19" t="s">
        <v>2587</v>
      </c>
      <c r="L306" s="19" t="s">
        <v>112</v>
      </c>
      <c r="M306" s="19" t="s">
        <v>340</v>
      </c>
      <c r="O306" s="197" t="str">
        <f t="shared" si="24"/>
        <v>12/6/2024 9:58:31 AM</v>
      </c>
      <c r="P306" s="197">
        <f t="shared" si="25"/>
        <v>45633.040636574071</v>
      </c>
      <c r="Q306" s="197">
        <f t="shared" si="26"/>
        <v>45632.623969907407</v>
      </c>
      <c r="R306" s="197" t="str">
        <f t="shared" si="27"/>
        <v>12/6/2024 9:58:31 AM</v>
      </c>
      <c r="S306" s="200">
        <f t="shared" si="28"/>
        <v>45632</v>
      </c>
      <c r="T306" s="201">
        <f t="shared" si="29"/>
        <v>0.41563657407095889</v>
      </c>
      <c r="U306" s="202"/>
      <c r="V306" s="202"/>
      <c r="W306" s="202" t="str">
        <f>IFERROR(VLOOKUP(D306,Legend!$A$2:$C$61,3,FALSE),"")</f>
        <v>AMER_1</v>
      </c>
      <c r="X306" s="19">
        <v>5</v>
      </c>
      <c r="Y306" s="19">
        <v>15</v>
      </c>
    </row>
    <row r="307" spans="1:25" x14ac:dyDescent="0.25">
      <c r="A307" s="19" t="s">
        <v>1380</v>
      </c>
      <c r="B307" s="62" t="s">
        <v>5175</v>
      </c>
      <c r="C307" s="19" t="s">
        <v>341</v>
      </c>
      <c r="D307" s="19" t="s">
        <v>215</v>
      </c>
      <c r="E307" s="19" t="s">
        <v>7552</v>
      </c>
      <c r="F307" s="19" t="s">
        <v>347</v>
      </c>
      <c r="G307" s="62" t="s">
        <v>593</v>
      </c>
      <c r="H307" s="62" t="s">
        <v>4847</v>
      </c>
      <c r="I307" s="19" t="s">
        <v>342</v>
      </c>
      <c r="J307" s="36" t="s">
        <v>5176</v>
      </c>
      <c r="K307" s="19" t="s">
        <v>2417</v>
      </c>
      <c r="L307" s="19" t="s">
        <v>112</v>
      </c>
      <c r="M307" s="19" t="s">
        <v>340</v>
      </c>
      <c r="O307" s="197" t="str">
        <f t="shared" si="24"/>
        <v>12/6/2024 9:06:37 AM</v>
      </c>
      <c r="P307" s="197">
        <f t="shared" si="25"/>
        <v>45633.004594907405</v>
      </c>
      <c r="Q307" s="197">
        <f t="shared" si="26"/>
        <v>45632.58792824074</v>
      </c>
      <c r="R307" s="197" t="str">
        <f t="shared" si="27"/>
        <v>12/6/2024 9:06:37 AM</v>
      </c>
      <c r="S307" s="200">
        <f t="shared" si="28"/>
        <v>45632</v>
      </c>
      <c r="T307" s="201">
        <f t="shared" si="29"/>
        <v>0.37959490740468027</v>
      </c>
      <c r="U307" s="202"/>
      <c r="V307" s="202"/>
      <c r="W307" s="202" t="str">
        <f>IFERROR(VLOOKUP(D307,Legend!$A$2:$C$61,3,FALSE),"")</f>
        <v>AMER_1</v>
      </c>
      <c r="X307" s="19">
        <v>5</v>
      </c>
      <c r="Y307" s="19">
        <v>15</v>
      </c>
    </row>
    <row r="308" spans="1:25" x14ac:dyDescent="0.25">
      <c r="A308" s="19" t="s">
        <v>2161</v>
      </c>
      <c r="B308" s="62" t="s">
        <v>5205</v>
      </c>
      <c r="C308" s="19" t="s">
        <v>341</v>
      </c>
      <c r="D308" s="19" t="s">
        <v>215</v>
      </c>
      <c r="E308" s="19" t="s">
        <v>7552</v>
      </c>
      <c r="F308" s="19" t="s">
        <v>347</v>
      </c>
      <c r="G308" s="62" t="s">
        <v>588</v>
      </c>
      <c r="H308" s="62" t="s">
        <v>3293</v>
      </c>
      <c r="I308" s="19" t="s">
        <v>344</v>
      </c>
      <c r="J308" s="36" t="s">
        <v>5206</v>
      </c>
      <c r="K308" s="19" t="s">
        <v>5207</v>
      </c>
      <c r="L308" s="19" t="s">
        <v>112</v>
      </c>
      <c r="M308" s="19" t="s">
        <v>340</v>
      </c>
      <c r="O308" s="197" t="str">
        <f t="shared" si="24"/>
        <v>12/6/2024 8:02:26 AM</v>
      </c>
      <c r="P308" s="197">
        <f t="shared" si="25"/>
        <v>45632.960023148145</v>
      </c>
      <c r="Q308" s="197">
        <f t="shared" si="26"/>
        <v>45632.543356481481</v>
      </c>
      <c r="R308" s="197" t="str">
        <f t="shared" si="27"/>
        <v>12/6/2024 8:02:26 AM</v>
      </c>
      <c r="S308" s="200">
        <f t="shared" si="28"/>
        <v>45632</v>
      </c>
      <c r="T308" s="201">
        <f t="shared" si="29"/>
        <v>0.33502314814541023</v>
      </c>
      <c r="U308" s="202"/>
      <c r="V308" s="202"/>
      <c r="W308" s="202" t="str">
        <f>IFERROR(VLOOKUP(D308,Legend!$A$2:$C$61,3,FALSE),"")</f>
        <v>AMER_1</v>
      </c>
      <c r="X308" s="19">
        <v>5</v>
      </c>
      <c r="Y308" s="19">
        <v>15</v>
      </c>
    </row>
    <row r="309" spans="1:25" x14ac:dyDescent="0.25">
      <c r="A309" s="19" t="s">
        <v>703</v>
      </c>
      <c r="B309" s="62" t="s">
        <v>5450</v>
      </c>
      <c r="C309" s="19" t="s">
        <v>148</v>
      </c>
      <c r="D309" s="19" t="s">
        <v>214</v>
      </c>
      <c r="E309" s="19" t="s">
        <v>7552</v>
      </c>
      <c r="F309" s="19" t="s">
        <v>347</v>
      </c>
      <c r="G309" s="62" t="s">
        <v>345</v>
      </c>
      <c r="H309" s="62" t="s">
        <v>3334</v>
      </c>
      <c r="J309" s="36" t="s">
        <v>5451</v>
      </c>
      <c r="K309" s="19" t="s">
        <v>2407</v>
      </c>
      <c r="L309" s="19" t="s">
        <v>112</v>
      </c>
      <c r="M309" s="19" t="s">
        <v>340</v>
      </c>
      <c r="O309" s="197" t="str">
        <f t="shared" si="24"/>
        <v>12/5/2024 4:13:49 PM</v>
      </c>
      <c r="P309" s="197">
        <f t="shared" si="25"/>
        <v>45632.301261574074</v>
      </c>
      <c r="Q309" s="197">
        <f t="shared" si="26"/>
        <v>45631.884594907409</v>
      </c>
      <c r="R309" s="197" t="str">
        <f t="shared" si="27"/>
        <v>12/5/2024 4:13:49 PM</v>
      </c>
      <c r="S309" s="200">
        <f t="shared" si="28"/>
        <v>45631</v>
      </c>
      <c r="T309" s="201">
        <f t="shared" si="29"/>
        <v>0.67626157407357823</v>
      </c>
      <c r="U309" s="202"/>
      <c r="V309" s="202"/>
      <c r="W309" s="202" t="str">
        <f>IFERROR(VLOOKUP(D309,Legend!$A$2:$C$61,3,FALSE),"")</f>
        <v>AMER_1</v>
      </c>
      <c r="X309" s="19">
        <v>5</v>
      </c>
      <c r="Y309" s="19">
        <v>15</v>
      </c>
    </row>
    <row r="310" spans="1:25" x14ac:dyDescent="0.25">
      <c r="A310" s="19" t="s">
        <v>2205</v>
      </c>
      <c r="B310" s="62" t="s">
        <v>5526</v>
      </c>
      <c r="C310" s="19" t="s">
        <v>148</v>
      </c>
      <c r="D310" s="19" t="s">
        <v>214</v>
      </c>
      <c r="E310" s="19" t="s">
        <v>7552</v>
      </c>
      <c r="F310" s="19" t="s">
        <v>347</v>
      </c>
      <c r="G310" s="62" t="s">
        <v>345</v>
      </c>
      <c r="H310" s="62" t="s">
        <v>5527</v>
      </c>
      <c r="J310" s="36" t="s">
        <v>5528</v>
      </c>
      <c r="K310" s="19" t="s">
        <v>5529</v>
      </c>
      <c r="L310" s="19" t="s">
        <v>112</v>
      </c>
      <c r="M310" s="19" t="s">
        <v>340</v>
      </c>
      <c r="O310" s="197" t="str">
        <f t="shared" si="24"/>
        <v>12/5/2024 3:05:49 PM</v>
      </c>
      <c r="P310" s="197">
        <f t="shared" si="25"/>
        <v>45632.25403935185</v>
      </c>
      <c r="Q310" s="197">
        <f t="shared" si="26"/>
        <v>45631.837372685186</v>
      </c>
      <c r="R310" s="197" t="str">
        <f t="shared" si="27"/>
        <v>12/5/2024 3:05:49 PM</v>
      </c>
      <c r="S310" s="200">
        <f t="shared" si="28"/>
        <v>45631</v>
      </c>
      <c r="T310" s="201">
        <f t="shared" si="29"/>
        <v>0.62903935185022419</v>
      </c>
      <c r="U310" s="202"/>
      <c r="V310" s="202"/>
      <c r="W310" s="202" t="str">
        <f>IFERROR(VLOOKUP(D310,Legend!$A$2:$C$61,3,FALSE),"")</f>
        <v>AMER_1</v>
      </c>
      <c r="X310" s="19">
        <v>5</v>
      </c>
      <c r="Y310" s="19">
        <v>15</v>
      </c>
    </row>
    <row r="311" spans="1:25" x14ac:dyDescent="0.25">
      <c r="A311" s="19" t="s">
        <v>2214</v>
      </c>
      <c r="B311" s="62" t="s">
        <v>5553</v>
      </c>
      <c r="C311" s="19" t="s">
        <v>341</v>
      </c>
      <c r="D311" s="19" t="s">
        <v>215</v>
      </c>
      <c r="E311" s="19" t="s">
        <v>7552</v>
      </c>
      <c r="F311" s="19" t="s">
        <v>347</v>
      </c>
      <c r="G311" s="62" t="s">
        <v>588</v>
      </c>
      <c r="H311" s="62" t="s">
        <v>5554</v>
      </c>
      <c r="I311" s="19" t="s">
        <v>344</v>
      </c>
      <c r="J311" s="36" t="s">
        <v>5555</v>
      </c>
      <c r="K311" s="19" t="s">
        <v>780</v>
      </c>
      <c r="L311" s="19" t="s">
        <v>112</v>
      </c>
      <c r="M311" s="19" t="s">
        <v>340</v>
      </c>
      <c r="O311" s="197" t="str">
        <f t="shared" si="24"/>
        <v>12/5/2024 2:37:08 PM</v>
      </c>
      <c r="P311" s="197">
        <f t="shared" si="25"/>
        <v>45632.234120370369</v>
      </c>
      <c r="Q311" s="197">
        <f t="shared" si="26"/>
        <v>45631.817453703705</v>
      </c>
      <c r="R311" s="197" t="str">
        <f t="shared" si="27"/>
        <v>12/5/2024 2:37:08 PM</v>
      </c>
      <c r="S311" s="200">
        <f t="shared" si="28"/>
        <v>45631</v>
      </c>
      <c r="T311" s="201">
        <f t="shared" si="29"/>
        <v>0.60912037036905531</v>
      </c>
      <c r="U311" s="202"/>
      <c r="V311" s="202"/>
      <c r="W311" s="202" t="str">
        <f>IFERROR(VLOOKUP(D311,Legend!$A$2:$C$61,3,FALSE),"")</f>
        <v>AMER_1</v>
      </c>
      <c r="X311" s="19">
        <v>5</v>
      </c>
      <c r="Y311" s="19">
        <v>15</v>
      </c>
    </row>
    <row r="312" spans="1:25" x14ac:dyDescent="0.25">
      <c r="A312" s="19" t="s">
        <v>1176</v>
      </c>
      <c r="B312" s="62" t="s">
        <v>5664</v>
      </c>
      <c r="C312" s="19" t="s">
        <v>148</v>
      </c>
      <c r="D312" s="19" t="s">
        <v>214</v>
      </c>
      <c r="E312" s="19" t="s">
        <v>7552</v>
      </c>
      <c r="F312" s="19" t="s">
        <v>347</v>
      </c>
      <c r="G312" s="62" t="s">
        <v>345</v>
      </c>
      <c r="H312" s="62" t="s">
        <v>5665</v>
      </c>
      <c r="J312" s="36" t="s">
        <v>5666</v>
      </c>
      <c r="K312" s="19" t="s">
        <v>3819</v>
      </c>
      <c r="L312" s="19" t="s">
        <v>112</v>
      </c>
      <c r="M312" s="19" t="s">
        <v>340</v>
      </c>
      <c r="O312" s="197" t="str">
        <f t="shared" si="24"/>
        <v>12/5/2024 12:45:06 PM</v>
      </c>
      <c r="P312" s="197">
        <f t="shared" si="25"/>
        <v>45632.156319444446</v>
      </c>
      <c r="Q312" s="197">
        <f t="shared" si="26"/>
        <v>45631.739652777782</v>
      </c>
      <c r="R312" s="197" t="str">
        <f t="shared" si="27"/>
        <v>12/5/2024 12:45:06 PM</v>
      </c>
      <c r="S312" s="200">
        <f t="shared" si="28"/>
        <v>45631</v>
      </c>
      <c r="T312" s="201">
        <f t="shared" si="29"/>
        <v>0.531319444446126</v>
      </c>
      <c r="U312" s="202"/>
      <c r="V312" s="202"/>
      <c r="W312" s="202" t="str">
        <f>IFERROR(VLOOKUP(D312,Legend!$A$2:$C$61,3,FALSE),"")</f>
        <v>AMER_1</v>
      </c>
      <c r="X312" s="19">
        <v>5</v>
      </c>
      <c r="Y312" s="19">
        <v>15</v>
      </c>
    </row>
    <row r="313" spans="1:25" x14ac:dyDescent="0.25">
      <c r="A313" s="19" t="s">
        <v>587</v>
      </c>
      <c r="B313" s="62" t="s">
        <v>5691</v>
      </c>
      <c r="C313" s="19" t="s">
        <v>148</v>
      </c>
      <c r="D313" s="19" t="s">
        <v>214</v>
      </c>
      <c r="E313" s="19" t="s">
        <v>7552</v>
      </c>
      <c r="F313" s="19" t="s">
        <v>347</v>
      </c>
      <c r="G313" s="62" t="s">
        <v>345</v>
      </c>
      <c r="H313" s="62" t="s">
        <v>5692</v>
      </c>
      <c r="J313" s="36" t="s">
        <v>5693</v>
      </c>
      <c r="K313" s="19" t="s">
        <v>1813</v>
      </c>
      <c r="L313" s="19" t="s">
        <v>112</v>
      </c>
      <c r="M313" s="19" t="s">
        <v>340</v>
      </c>
      <c r="O313" s="197" t="str">
        <f t="shared" si="24"/>
        <v>12/5/2024 12:18:41 PM</v>
      </c>
      <c r="P313" s="197">
        <f t="shared" si="25"/>
        <v>45632.137974537036</v>
      </c>
      <c r="Q313" s="197">
        <f t="shared" si="26"/>
        <v>45631.721307870372</v>
      </c>
      <c r="R313" s="197" t="str">
        <f t="shared" si="27"/>
        <v>12/5/2024 12:18:41 PM</v>
      </c>
      <c r="S313" s="200">
        <f t="shared" si="28"/>
        <v>45631</v>
      </c>
      <c r="T313" s="201">
        <f t="shared" si="29"/>
        <v>0.512974537035916</v>
      </c>
      <c r="U313" s="202"/>
      <c r="V313" s="202"/>
      <c r="W313" s="202" t="str">
        <f>IFERROR(VLOOKUP(D313,Legend!$A$2:$C$61,3,FALSE),"")</f>
        <v>AMER_1</v>
      </c>
      <c r="X313" s="19">
        <v>5</v>
      </c>
      <c r="Y313" s="19">
        <v>15</v>
      </c>
    </row>
    <row r="314" spans="1:25" x14ac:dyDescent="0.25">
      <c r="A314" s="19" t="s">
        <v>1390</v>
      </c>
      <c r="B314" s="62" t="s">
        <v>5727</v>
      </c>
      <c r="C314" s="19" t="s">
        <v>341</v>
      </c>
      <c r="D314" s="19" t="s">
        <v>215</v>
      </c>
      <c r="E314" s="19" t="s">
        <v>7552</v>
      </c>
      <c r="F314" s="19" t="s">
        <v>347</v>
      </c>
      <c r="G314" s="62" t="s">
        <v>588</v>
      </c>
      <c r="H314" s="62" t="s">
        <v>2434</v>
      </c>
      <c r="I314" s="19" t="s">
        <v>344</v>
      </c>
      <c r="J314" s="36" t="s">
        <v>5728</v>
      </c>
      <c r="K314" s="19" t="s">
        <v>2574</v>
      </c>
      <c r="L314" s="19" t="s">
        <v>112</v>
      </c>
      <c r="M314" s="19" t="s">
        <v>340</v>
      </c>
      <c r="O314" s="197" t="str">
        <f t="shared" si="24"/>
        <v>12/5/2024 11:28:51 AM</v>
      </c>
      <c r="P314" s="197">
        <f t="shared" si="25"/>
        <v>45632.103368055556</v>
      </c>
      <c r="Q314" s="197">
        <f t="shared" si="26"/>
        <v>45631.686701388891</v>
      </c>
      <c r="R314" s="197" t="str">
        <f t="shared" si="27"/>
        <v>12/5/2024 11:28:51 AM</v>
      </c>
      <c r="S314" s="200">
        <f t="shared" si="28"/>
        <v>45631</v>
      </c>
      <c r="T314" s="201">
        <f t="shared" si="29"/>
        <v>0.47836805555562023</v>
      </c>
      <c r="U314" s="202"/>
      <c r="V314" s="202"/>
      <c r="W314" s="202" t="str">
        <f>IFERROR(VLOOKUP(D314,Legend!$A$2:$C$61,3,FALSE),"")</f>
        <v>AMER_1</v>
      </c>
      <c r="X314" s="19">
        <v>5</v>
      </c>
      <c r="Y314" s="19">
        <v>15</v>
      </c>
    </row>
    <row r="315" spans="1:25" x14ac:dyDescent="0.25">
      <c r="A315" s="19" t="s">
        <v>1839</v>
      </c>
      <c r="B315" s="62" t="s">
        <v>5783</v>
      </c>
      <c r="C315" s="19" t="s">
        <v>148</v>
      </c>
      <c r="D315" s="19" t="s">
        <v>214</v>
      </c>
      <c r="E315" s="19" t="s">
        <v>7552</v>
      </c>
      <c r="F315" s="19" t="s">
        <v>347</v>
      </c>
      <c r="G315" s="62" t="s">
        <v>345</v>
      </c>
      <c r="H315" s="62" t="s">
        <v>5784</v>
      </c>
      <c r="J315" s="36" t="s">
        <v>5785</v>
      </c>
      <c r="K315" s="19" t="s">
        <v>4065</v>
      </c>
      <c r="L315" s="19" t="s">
        <v>112</v>
      </c>
      <c r="M315" s="19" t="s">
        <v>340</v>
      </c>
      <c r="O315" s="197" t="str">
        <f t="shared" si="24"/>
        <v>12/5/2024 9:56:43 AM</v>
      </c>
      <c r="P315" s="197">
        <f t="shared" si="25"/>
        <v>45632.039386574077</v>
      </c>
      <c r="Q315" s="197">
        <f t="shared" si="26"/>
        <v>45631.622719907413</v>
      </c>
      <c r="R315" s="197" t="str">
        <f t="shared" si="27"/>
        <v>12/5/2024 9:56:43 AM</v>
      </c>
      <c r="S315" s="200">
        <f t="shared" si="28"/>
        <v>45631</v>
      </c>
      <c r="T315" s="201">
        <f t="shared" si="29"/>
        <v>0.41438657407707069</v>
      </c>
      <c r="U315" s="202"/>
      <c r="V315" s="202"/>
      <c r="W315" s="202" t="str">
        <f>IFERROR(VLOOKUP(D315,Legend!$A$2:$C$61,3,FALSE),"")</f>
        <v>AMER_1</v>
      </c>
      <c r="X315" s="19">
        <v>5</v>
      </c>
      <c r="Y315" s="19">
        <v>15</v>
      </c>
    </row>
    <row r="316" spans="1:25" x14ac:dyDescent="0.25">
      <c r="A316" s="19" t="s">
        <v>1664</v>
      </c>
      <c r="B316" s="62" t="s">
        <v>5824</v>
      </c>
      <c r="C316" s="19" t="s">
        <v>341</v>
      </c>
      <c r="D316" s="19" t="s">
        <v>215</v>
      </c>
      <c r="E316" s="19" t="s">
        <v>7552</v>
      </c>
      <c r="F316" s="19" t="s">
        <v>347</v>
      </c>
      <c r="G316" s="62" t="s">
        <v>593</v>
      </c>
      <c r="H316" s="62" t="s">
        <v>2480</v>
      </c>
      <c r="I316" s="19" t="s">
        <v>344</v>
      </c>
      <c r="J316" s="36" t="s">
        <v>5825</v>
      </c>
      <c r="K316" s="19" t="s">
        <v>2079</v>
      </c>
      <c r="L316" s="19" t="s">
        <v>112</v>
      </c>
      <c r="M316" s="19" t="s">
        <v>354</v>
      </c>
      <c r="O316" s="197" t="str">
        <f t="shared" si="24"/>
        <v>12/5/2024 8:47:02 AM</v>
      </c>
      <c r="P316" s="197">
        <f t="shared" si="25"/>
        <v>45631.990995370368</v>
      </c>
      <c r="Q316" s="197">
        <f t="shared" si="26"/>
        <v>45631.574328703704</v>
      </c>
      <c r="R316" s="197" t="str">
        <f t="shared" si="27"/>
        <v>12/5/2024 8:47:02 AM</v>
      </c>
      <c r="S316" s="200">
        <f t="shared" si="28"/>
        <v>45631</v>
      </c>
      <c r="T316" s="201">
        <f t="shared" si="29"/>
        <v>0.36599537036818219</v>
      </c>
      <c r="U316" s="202"/>
      <c r="V316" s="202"/>
      <c r="W316" s="202" t="str">
        <f>IFERROR(VLOOKUP(D316,Legend!$A$2:$C$61,3,FALSE),"")</f>
        <v>AMER_1</v>
      </c>
      <c r="X316" s="19">
        <v>5</v>
      </c>
      <c r="Y316" s="19">
        <v>15</v>
      </c>
    </row>
    <row r="317" spans="1:25" x14ac:dyDescent="0.25">
      <c r="A317" s="19" t="s">
        <v>846</v>
      </c>
      <c r="B317" s="62" t="s">
        <v>5844</v>
      </c>
      <c r="C317" s="19" t="s">
        <v>341</v>
      </c>
      <c r="D317" s="19" t="s">
        <v>215</v>
      </c>
      <c r="E317" s="19" t="s">
        <v>7552</v>
      </c>
      <c r="F317" s="19" t="s">
        <v>347</v>
      </c>
      <c r="G317" s="62" t="s">
        <v>593</v>
      </c>
      <c r="H317" s="62" t="s">
        <v>5812</v>
      </c>
      <c r="I317" s="19" t="s">
        <v>344</v>
      </c>
      <c r="J317" s="36" t="s">
        <v>5845</v>
      </c>
      <c r="K317" s="19" t="s">
        <v>1514</v>
      </c>
      <c r="L317" s="19" t="s">
        <v>112</v>
      </c>
      <c r="M317" s="19" t="s">
        <v>354</v>
      </c>
      <c r="O317" s="197" t="str">
        <f t="shared" si="24"/>
        <v>12/5/2024 8:02:32 AM</v>
      </c>
      <c r="P317" s="197">
        <f t="shared" si="25"/>
        <v>45631.960092592592</v>
      </c>
      <c r="Q317" s="197">
        <f t="shared" si="26"/>
        <v>45631.543425925927</v>
      </c>
      <c r="R317" s="197" t="str">
        <f t="shared" si="27"/>
        <v>12/5/2024 8:02:32 AM</v>
      </c>
      <c r="S317" s="200">
        <f t="shared" si="28"/>
        <v>45631</v>
      </c>
      <c r="T317" s="201">
        <f t="shared" si="29"/>
        <v>0.33509259259153623</v>
      </c>
      <c r="U317" s="202"/>
      <c r="V317" s="202"/>
      <c r="W317" s="202" t="str">
        <f>IFERROR(VLOOKUP(D317,Legend!$A$2:$C$61,3,FALSE),"")</f>
        <v>AMER_1</v>
      </c>
      <c r="X317" s="19">
        <v>5</v>
      </c>
      <c r="Y317" s="19">
        <v>15</v>
      </c>
    </row>
    <row r="318" spans="1:25" x14ac:dyDescent="0.25">
      <c r="A318" s="19" t="s">
        <v>1651</v>
      </c>
      <c r="B318" s="62" t="s">
        <v>6082</v>
      </c>
      <c r="C318" s="19" t="s">
        <v>148</v>
      </c>
      <c r="D318" s="19" t="s">
        <v>214</v>
      </c>
      <c r="E318" s="19" t="s">
        <v>7552</v>
      </c>
      <c r="F318" s="19" t="s">
        <v>347</v>
      </c>
      <c r="G318" s="62" t="s">
        <v>345</v>
      </c>
      <c r="H318" s="62" t="s">
        <v>6083</v>
      </c>
      <c r="J318" s="36" t="s">
        <v>6084</v>
      </c>
      <c r="K318" s="19" t="s">
        <v>591</v>
      </c>
      <c r="L318" s="19" t="s">
        <v>112</v>
      </c>
      <c r="M318" s="19" t="s">
        <v>340</v>
      </c>
      <c r="O318" s="197" t="str">
        <f t="shared" si="24"/>
        <v>12/4/2024 4:41:28 PM</v>
      </c>
      <c r="P318" s="197">
        <f t="shared" si="25"/>
        <v>45631.320462962962</v>
      </c>
      <c r="Q318" s="197">
        <f t="shared" si="26"/>
        <v>45630.903796296298</v>
      </c>
      <c r="R318" s="197" t="str">
        <f t="shared" si="27"/>
        <v>12/4/2024 4:41:28 PM</v>
      </c>
      <c r="S318" s="200">
        <f t="shared" si="28"/>
        <v>45630</v>
      </c>
      <c r="T318" s="201">
        <f t="shared" si="29"/>
        <v>0.69546296296175569</v>
      </c>
      <c r="U318" s="202"/>
      <c r="V318" s="202"/>
      <c r="W318" s="202" t="str">
        <f>IFERROR(VLOOKUP(D318,Legend!$A$2:$C$61,3,FALSE),"")</f>
        <v>AMER_1</v>
      </c>
      <c r="X318" s="19">
        <v>5</v>
      </c>
      <c r="Y318" s="19">
        <v>15</v>
      </c>
    </row>
    <row r="319" spans="1:25" x14ac:dyDescent="0.25">
      <c r="A319" s="19" t="s">
        <v>1583</v>
      </c>
      <c r="B319" s="62" t="s">
        <v>6144</v>
      </c>
      <c r="C319" s="19" t="s">
        <v>341</v>
      </c>
      <c r="D319" s="19" t="s">
        <v>217</v>
      </c>
      <c r="E319" s="19" t="s">
        <v>7552</v>
      </c>
      <c r="F319" s="19" t="s">
        <v>347</v>
      </c>
      <c r="G319" s="62" t="s">
        <v>2493</v>
      </c>
      <c r="H319" s="62" t="s">
        <v>580</v>
      </c>
      <c r="I319" s="19" t="s">
        <v>342</v>
      </c>
      <c r="J319" s="36" t="s">
        <v>6145</v>
      </c>
      <c r="K319" s="19" t="s">
        <v>2500</v>
      </c>
      <c r="M319" s="19" t="s">
        <v>340</v>
      </c>
      <c r="O319" s="197" t="str">
        <f t="shared" si="24"/>
        <v>12/4/2024 2:43:48 PM</v>
      </c>
      <c r="P319" s="197">
        <f t="shared" si="25"/>
        <v>45631.238749999997</v>
      </c>
      <c r="Q319" s="197">
        <f t="shared" si="26"/>
        <v>45630.822083333333</v>
      </c>
      <c r="R319" s="197" t="str">
        <f t="shared" si="27"/>
        <v>12/4/2024 2:43:48 PM</v>
      </c>
      <c r="S319" s="200">
        <f t="shared" si="28"/>
        <v>45630</v>
      </c>
      <c r="T319" s="201">
        <f t="shared" si="29"/>
        <v>0.61374999999679858</v>
      </c>
      <c r="U319" s="202"/>
      <c r="V319" s="202"/>
      <c r="W319" s="202" t="str">
        <f>IFERROR(VLOOKUP(D319,Legend!$A$2:$C$61,3,FALSE),"")</f>
        <v>AMER_1</v>
      </c>
      <c r="X319" s="19">
        <v>5</v>
      </c>
      <c r="Y319" s="19">
        <v>15</v>
      </c>
    </row>
    <row r="320" spans="1:25" x14ac:dyDescent="0.25">
      <c r="A320" s="19" t="s">
        <v>1882</v>
      </c>
      <c r="B320" s="62" t="s">
        <v>6149</v>
      </c>
      <c r="C320" s="19" t="s">
        <v>341</v>
      </c>
      <c r="D320" s="19" t="s">
        <v>217</v>
      </c>
      <c r="E320" s="19" t="s">
        <v>7552</v>
      </c>
      <c r="F320" s="19" t="s">
        <v>347</v>
      </c>
      <c r="G320" s="62" t="s">
        <v>2493</v>
      </c>
      <c r="H320" s="62" t="s">
        <v>580</v>
      </c>
      <c r="I320" s="19" t="s">
        <v>342</v>
      </c>
      <c r="J320" s="36" t="s">
        <v>6150</v>
      </c>
      <c r="K320" s="19" t="s">
        <v>1958</v>
      </c>
      <c r="M320" s="19" t="s">
        <v>354</v>
      </c>
      <c r="O320" s="197" t="str">
        <f t="shared" si="24"/>
        <v>12/4/2024 2:43:18 PM</v>
      </c>
      <c r="P320" s="197">
        <f t="shared" si="25"/>
        <v>45631.238402777781</v>
      </c>
      <c r="Q320" s="197">
        <f t="shared" si="26"/>
        <v>45630.821736111116</v>
      </c>
      <c r="R320" s="197" t="str">
        <f t="shared" si="27"/>
        <v>12/4/2024 2:43:18 PM</v>
      </c>
      <c r="S320" s="200">
        <f t="shared" si="28"/>
        <v>45630</v>
      </c>
      <c r="T320" s="201">
        <f t="shared" si="29"/>
        <v>0.6134027777807205</v>
      </c>
      <c r="U320" s="202"/>
      <c r="V320" s="202"/>
      <c r="W320" s="202" t="str">
        <f>IFERROR(VLOOKUP(D320,Legend!$A$2:$C$61,3,FALSE),"")</f>
        <v>AMER_1</v>
      </c>
      <c r="X320" s="19">
        <v>5</v>
      </c>
      <c r="Y320" s="19">
        <v>15</v>
      </c>
    </row>
    <row r="321" spans="1:25" x14ac:dyDescent="0.25">
      <c r="A321" s="19" t="s">
        <v>1884</v>
      </c>
      <c r="B321" s="62" t="s">
        <v>6160</v>
      </c>
      <c r="C321" s="19" t="s">
        <v>341</v>
      </c>
      <c r="D321" s="19" t="s">
        <v>217</v>
      </c>
      <c r="E321" s="19" t="s">
        <v>7552</v>
      </c>
      <c r="F321" s="19" t="s">
        <v>347</v>
      </c>
      <c r="G321" s="62" t="s">
        <v>2493</v>
      </c>
      <c r="H321" s="62" t="s">
        <v>580</v>
      </c>
      <c r="I321" s="19" t="s">
        <v>342</v>
      </c>
      <c r="J321" s="36" t="s">
        <v>6161</v>
      </c>
      <c r="K321" s="19" t="s">
        <v>2420</v>
      </c>
      <c r="M321" s="19" t="s">
        <v>340</v>
      </c>
      <c r="O321" s="197" t="str">
        <f t="shared" si="24"/>
        <v>12/4/2024 2:20:10 PM</v>
      </c>
      <c r="P321" s="197">
        <f t="shared" si="25"/>
        <v>45631.222337962965</v>
      </c>
      <c r="Q321" s="197">
        <f t="shared" si="26"/>
        <v>45630.805671296301</v>
      </c>
      <c r="R321" s="197" t="str">
        <f t="shared" si="27"/>
        <v>12/4/2024 2:20:10 PM</v>
      </c>
      <c r="S321" s="200">
        <f t="shared" si="28"/>
        <v>45630</v>
      </c>
      <c r="T321" s="201">
        <f t="shared" si="29"/>
        <v>0.59733796296495711</v>
      </c>
      <c r="U321" s="202"/>
      <c r="V321" s="202"/>
      <c r="W321" s="202" t="str">
        <f>IFERROR(VLOOKUP(D321,Legend!$A$2:$C$61,3,FALSE),"")</f>
        <v>AMER_1</v>
      </c>
      <c r="X321" s="19">
        <v>5</v>
      </c>
      <c r="Y321" s="19">
        <v>15</v>
      </c>
    </row>
    <row r="322" spans="1:25" x14ac:dyDescent="0.25">
      <c r="A322" s="19" t="s">
        <v>1811</v>
      </c>
      <c r="B322" s="62" t="s">
        <v>6162</v>
      </c>
      <c r="C322" s="19" t="s">
        <v>341</v>
      </c>
      <c r="D322" s="19" t="s">
        <v>215</v>
      </c>
      <c r="E322" s="19" t="s">
        <v>7552</v>
      </c>
      <c r="F322" s="19" t="s">
        <v>347</v>
      </c>
      <c r="G322" s="62" t="s">
        <v>593</v>
      </c>
      <c r="H322" s="62" t="s">
        <v>6163</v>
      </c>
      <c r="I322" s="19" t="s">
        <v>342</v>
      </c>
      <c r="J322" s="36" t="s">
        <v>6164</v>
      </c>
      <c r="K322" s="19" t="s">
        <v>1791</v>
      </c>
      <c r="L322" s="19" t="s">
        <v>112</v>
      </c>
      <c r="M322" s="19" t="s">
        <v>340</v>
      </c>
      <c r="O322" s="197" t="str">
        <f t="shared" si="24"/>
        <v>12/4/2024 2:12:40 PM</v>
      </c>
      <c r="P322" s="197">
        <f t="shared" si="25"/>
        <v>45631.217129629629</v>
      </c>
      <c r="Q322" s="197">
        <f t="shared" si="26"/>
        <v>45630.800462962965</v>
      </c>
      <c r="R322" s="197" t="str">
        <f t="shared" si="27"/>
        <v>12/4/2024 2:12:40 PM</v>
      </c>
      <c r="S322" s="200">
        <f t="shared" si="28"/>
        <v>45630</v>
      </c>
      <c r="T322" s="201">
        <f t="shared" si="29"/>
        <v>0.59212962962919846</v>
      </c>
      <c r="U322" s="202"/>
      <c r="V322" s="202"/>
      <c r="W322" s="202" t="str">
        <f>IFERROR(VLOOKUP(D322,Legend!$A$2:$C$61,3,FALSE),"")</f>
        <v>AMER_1</v>
      </c>
      <c r="X322" s="19">
        <v>5</v>
      </c>
      <c r="Y322" s="19">
        <v>15</v>
      </c>
    </row>
    <row r="323" spans="1:25" x14ac:dyDescent="0.25">
      <c r="A323" s="19" t="s">
        <v>1895</v>
      </c>
      <c r="B323" s="62" t="s">
        <v>6199</v>
      </c>
      <c r="C323" s="19" t="s">
        <v>341</v>
      </c>
      <c r="D323" s="19" t="s">
        <v>215</v>
      </c>
      <c r="E323" s="19" t="s">
        <v>7552</v>
      </c>
      <c r="F323" s="19" t="s">
        <v>347</v>
      </c>
      <c r="G323" s="62" t="s">
        <v>593</v>
      </c>
      <c r="H323" s="62" t="s">
        <v>5407</v>
      </c>
      <c r="I323" s="19" t="s">
        <v>344</v>
      </c>
      <c r="J323" s="36" t="s">
        <v>6200</v>
      </c>
      <c r="K323" s="19" t="s">
        <v>868</v>
      </c>
      <c r="L323" s="19" t="s">
        <v>112</v>
      </c>
      <c r="M323" s="19" t="s">
        <v>340</v>
      </c>
      <c r="O323" s="197" t="str">
        <f t="shared" ref="O323:O386" si="30">IFERROR(J323,"")</f>
        <v>12/4/2024 1:36:31 PM</v>
      </c>
      <c r="P323" s="197">
        <f t="shared" ref="P323:P386" si="31">IFERROR(J323+(Y323/24),"")</f>
        <v>45631.192025462966</v>
      </c>
      <c r="Q323" s="197">
        <f t="shared" ref="Q323:Q386" si="32">IFERROR(J323+(X323/24),"")</f>
        <v>45630.775358796302</v>
      </c>
      <c r="R323" s="197" t="str">
        <f t="shared" ref="R323:R386" si="33">IF(W323="APAC_1",P323,IF(W323="EMEA_1",Q323,O323))</f>
        <v>12/4/2024 1:36:31 PM</v>
      </c>
      <c r="S323" s="200">
        <f t="shared" ref="S323:S386" si="34">INT(R323)</f>
        <v>45630</v>
      </c>
      <c r="T323" s="201">
        <f t="shared" ref="T323:T386" si="35">MOD(R323,1)</f>
        <v>0.56702546296583023</v>
      </c>
      <c r="U323" s="202"/>
      <c r="V323" s="202"/>
      <c r="W323" s="202" t="str">
        <f>IFERROR(VLOOKUP(D323,Legend!$A$2:$C$61,3,FALSE),"")</f>
        <v>AMER_1</v>
      </c>
      <c r="X323" s="19">
        <v>5</v>
      </c>
      <c r="Y323" s="19">
        <v>15</v>
      </c>
    </row>
    <row r="324" spans="1:25" x14ac:dyDescent="0.25">
      <c r="A324" s="19" t="s">
        <v>932</v>
      </c>
      <c r="B324" s="62" t="s">
        <v>6286</v>
      </c>
      <c r="C324" s="19" t="s">
        <v>341</v>
      </c>
      <c r="D324" s="19" t="s">
        <v>215</v>
      </c>
      <c r="E324" s="19" t="s">
        <v>7552</v>
      </c>
      <c r="F324" s="19" t="s">
        <v>347</v>
      </c>
      <c r="G324" s="62" t="s">
        <v>593</v>
      </c>
      <c r="H324" s="62" t="s">
        <v>2346</v>
      </c>
      <c r="I324" s="19" t="s">
        <v>344</v>
      </c>
      <c r="J324" s="36" t="s">
        <v>6287</v>
      </c>
      <c r="K324" s="19" t="s">
        <v>2319</v>
      </c>
      <c r="L324" s="19" t="s">
        <v>112</v>
      </c>
      <c r="M324" s="19" t="s">
        <v>340</v>
      </c>
      <c r="O324" s="197" t="str">
        <f t="shared" si="30"/>
        <v>12/4/2024 11:03:28 AM</v>
      </c>
      <c r="P324" s="197">
        <f t="shared" si="31"/>
        <v>45631.085740740738</v>
      </c>
      <c r="Q324" s="197">
        <f t="shared" si="32"/>
        <v>45630.669074074074</v>
      </c>
      <c r="R324" s="197" t="str">
        <f t="shared" si="33"/>
        <v>12/4/2024 11:03:28 AM</v>
      </c>
      <c r="S324" s="200">
        <f t="shared" si="34"/>
        <v>45630</v>
      </c>
      <c r="T324" s="201">
        <f t="shared" si="35"/>
        <v>0.46074074073840166</v>
      </c>
      <c r="U324" s="202"/>
      <c r="V324" s="202"/>
      <c r="W324" s="202" t="str">
        <f>IFERROR(VLOOKUP(D324,Legend!$A$2:$C$61,3,FALSE),"")</f>
        <v>AMER_1</v>
      </c>
      <c r="X324" s="19">
        <v>5</v>
      </c>
      <c r="Y324" s="19">
        <v>15</v>
      </c>
    </row>
    <row r="325" spans="1:25" x14ac:dyDescent="0.25">
      <c r="A325" s="19" t="s">
        <v>933</v>
      </c>
      <c r="B325" s="62" t="s">
        <v>6345</v>
      </c>
      <c r="C325" s="19" t="s">
        <v>148</v>
      </c>
      <c r="D325" s="19" t="s">
        <v>214</v>
      </c>
      <c r="E325" s="19" t="s">
        <v>7552</v>
      </c>
      <c r="F325" s="19" t="s">
        <v>347</v>
      </c>
      <c r="G325" s="62" t="s">
        <v>345</v>
      </c>
      <c r="H325" s="62" t="s">
        <v>6346</v>
      </c>
      <c r="J325" s="36" t="s">
        <v>6347</v>
      </c>
      <c r="K325" s="19" t="s">
        <v>2518</v>
      </c>
      <c r="L325" s="19" t="s">
        <v>112</v>
      </c>
      <c r="M325" s="19" t="s">
        <v>340</v>
      </c>
      <c r="O325" s="197" t="str">
        <f t="shared" si="30"/>
        <v>12/4/2024 9:58:26 AM</v>
      </c>
      <c r="P325" s="197">
        <f t="shared" si="31"/>
        <v>45631.040578703702</v>
      </c>
      <c r="Q325" s="197">
        <f t="shared" si="32"/>
        <v>45630.623912037037</v>
      </c>
      <c r="R325" s="197" t="str">
        <f t="shared" si="33"/>
        <v>12/4/2024 9:58:26 AM</v>
      </c>
      <c r="S325" s="200">
        <f t="shared" si="34"/>
        <v>45630</v>
      </c>
      <c r="T325" s="201">
        <f t="shared" si="35"/>
        <v>0.41557870370161254</v>
      </c>
      <c r="U325" s="202"/>
      <c r="V325" s="202"/>
      <c r="W325" s="202" t="str">
        <f>IFERROR(VLOOKUP(D325,Legend!$A$2:$C$61,3,FALSE),"")</f>
        <v>AMER_1</v>
      </c>
      <c r="X325" s="19">
        <v>5</v>
      </c>
      <c r="Y325" s="19">
        <v>15</v>
      </c>
    </row>
    <row r="326" spans="1:25" x14ac:dyDescent="0.25">
      <c r="A326" s="19" t="s">
        <v>985</v>
      </c>
      <c r="B326" s="62" t="s">
        <v>3491</v>
      </c>
      <c r="C326" s="19" t="s">
        <v>341</v>
      </c>
      <c r="D326" s="19" t="s">
        <v>218</v>
      </c>
      <c r="E326" s="19" t="s">
        <v>7589</v>
      </c>
      <c r="F326" s="19" t="s">
        <v>355</v>
      </c>
      <c r="G326" s="62" t="s">
        <v>673</v>
      </c>
      <c r="H326" s="62" t="s">
        <v>3492</v>
      </c>
      <c r="I326" s="19" t="s">
        <v>342</v>
      </c>
      <c r="J326" s="36" t="s">
        <v>3493</v>
      </c>
      <c r="K326" s="19" t="s">
        <v>2523</v>
      </c>
      <c r="L326" s="19" t="s">
        <v>112</v>
      </c>
      <c r="M326" s="19" t="s">
        <v>340</v>
      </c>
      <c r="O326" s="197" t="str">
        <f t="shared" si="30"/>
        <v>12/3/2024 9:53:35 AM</v>
      </c>
      <c r="P326" s="197">
        <f t="shared" si="31"/>
        <v>45630.037210648145</v>
      </c>
      <c r="Q326" s="197">
        <f t="shared" si="32"/>
        <v>45629.62054398148</v>
      </c>
      <c r="R326" s="197">
        <f t="shared" si="33"/>
        <v>45629.62054398148</v>
      </c>
      <c r="S326" s="200">
        <f t="shared" si="34"/>
        <v>45629</v>
      </c>
      <c r="T326" s="201">
        <f t="shared" si="35"/>
        <v>0.62054398148029577</v>
      </c>
      <c r="U326" s="202"/>
      <c r="V326" s="202"/>
      <c r="W326" s="202" t="str">
        <f>IFERROR(VLOOKUP(D326,Legend!$A$2:$C$61,3,FALSE),"")</f>
        <v>EMEA_1</v>
      </c>
      <c r="X326" s="19">
        <v>5</v>
      </c>
      <c r="Y326" s="19">
        <v>15</v>
      </c>
    </row>
    <row r="327" spans="1:25" x14ac:dyDescent="0.25">
      <c r="A327" s="19" t="s">
        <v>941</v>
      </c>
      <c r="B327" s="62" t="s">
        <v>3521</v>
      </c>
      <c r="C327" s="19" t="s">
        <v>341</v>
      </c>
      <c r="D327" s="19" t="s">
        <v>218</v>
      </c>
      <c r="E327" s="19" t="s">
        <v>7589</v>
      </c>
      <c r="F327" s="19" t="s">
        <v>355</v>
      </c>
      <c r="G327" s="62" t="s">
        <v>676</v>
      </c>
      <c r="H327" s="62" t="s">
        <v>3522</v>
      </c>
      <c r="I327" s="19" t="s">
        <v>342</v>
      </c>
      <c r="J327" s="36" t="s">
        <v>3523</v>
      </c>
      <c r="K327" s="19" t="s">
        <v>2547</v>
      </c>
      <c r="L327" s="19" t="s">
        <v>112</v>
      </c>
      <c r="M327" s="19" t="s">
        <v>340</v>
      </c>
      <c r="O327" s="197" t="str">
        <f t="shared" si="30"/>
        <v>12/3/2024 8:41:10 AM</v>
      </c>
      <c r="P327" s="197">
        <f t="shared" si="31"/>
        <v>45629.986921296295</v>
      </c>
      <c r="Q327" s="197">
        <f t="shared" si="32"/>
        <v>45629.570254629631</v>
      </c>
      <c r="R327" s="197">
        <f t="shared" si="33"/>
        <v>45629.570254629631</v>
      </c>
      <c r="S327" s="200">
        <f t="shared" si="34"/>
        <v>45629</v>
      </c>
      <c r="T327" s="201">
        <f t="shared" si="35"/>
        <v>0.57025462963065365</v>
      </c>
      <c r="U327" s="202"/>
      <c r="V327" s="202"/>
      <c r="W327" s="202" t="str">
        <f>IFERROR(VLOOKUP(D327,Legend!$A$2:$C$61,3,FALSE),"")</f>
        <v>EMEA_1</v>
      </c>
      <c r="X327" s="19">
        <v>5</v>
      </c>
      <c r="Y327" s="19">
        <v>15</v>
      </c>
    </row>
    <row r="328" spans="1:25" x14ac:dyDescent="0.25">
      <c r="A328" s="19" t="s">
        <v>1964</v>
      </c>
      <c r="B328" s="62" t="s">
        <v>3551</v>
      </c>
      <c r="C328" s="19" t="s">
        <v>148</v>
      </c>
      <c r="D328" s="19" t="s">
        <v>223</v>
      </c>
      <c r="E328" s="19" t="s">
        <v>7589</v>
      </c>
      <c r="F328" s="19" t="s">
        <v>355</v>
      </c>
      <c r="G328" s="62" t="s">
        <v>350</v>
      </c>
      <c r="H328" s="62" t="s">
        <v>3552</v>
      </c>
      <c r="J328" s="36" t="s">
        <v>3553</v>
      </c>
      <c r="K328" s="19" t="s">
        <v>1107</v>
      </c>
      <c r="L328" s="19" t="s">
        <v>112</v>
      </c>
      <c r="M328" s="19" t="s">
        <v>340</v>
      </c>
      <c r="O328" s="197" t="str">
        <f t="shared" si="30"/>
        <v>12/3/2024 7:59:02 AM</v>
      </c>
      <c r="P328" s="197">
        <f t="shared" si="31"/>
        <v>45629.957662037035</v>
      </c>
      <c r="Q328" s="197">
        <f t="shared" si="32"/>
        <v>45629.540995370371</v>
      </c>
      <c r="R328" s="197">
        <f t="shared" si="33"/>
        <v>45629.540995370371</v>
      </c>
      <c r="S328" s="200">
        <f t="shared" si="34"/>
        <v>45629</v>
      </c>
      <c r="T328" s="201">
        <f t="shared" si="35"/>
        <v>0.54099537037109258</v>
      </c>
      <c r="U328" s="202"/>
      <c r="V328" s="202"/>
      <c r="W328" s="202" t="str">
        <f>IFERROR(VLOOKUP(D328,Legend!$A$2:$C$61,3,FALSE),"")</f>
        <v>EMEA_1</v>
      </c>
      <c r="X328" s="19">
        <v>5</v>
      </c>
      <c r="Y328" s="19">
        <v>15</v>
      </c>
    </row>
    <row r="329" spans="1:25" x14ac:dyDescent="0.25">
      <c r="A329" s="19" t="s">
        <v>943</v>
      </c>
      <c r="B329" s="62" t="s">
        <v>3557</v>
      </c>
      <c r="C329" s="19" t="s">
        <v>148</v>
      </c>
      <c r="D329" s="19" t="s">
        <v>223</v>
      </c>
      <c r="E329" s="19" t="s">
        <v>7589</v>
      </c>
      <c r="F329" s="19" t="s">
        <v>355</v>
      </c>
      <c r="G329" s="62" t="s">
        <v>350</v>
      </c>
      <c r="H329" s="62" t="s">
        <v>3558</v>
      </c>
      <c r="J329" s="36" t="s">
        <v>3559</v>
      </c>
      <c r="K329" s="19" t="s">
        <v>3560</v>
      </c>
      <c r="L329" s="19" t="s">
        <v>112</v>
      </c>
      <c r="M329" s="19" t="s">
        <v>340</v>
      </c>
      <c r="O329" s="197" t="str">
        <f t="shared" si="30"/>
        <v>12/3/2024 7:41:09 AM</v>
      </c>
      <c r="P329" s="197">
        <f t="shared" si="31"/>
        <v>45629.945243055554</v>
      </c>
      <c r="Q329" s="197">
        <f t="shared" si="32"/>
        <v>45629.52857638889</v>
      </c>
      <c r="R329" s="197">
        <f t="shared" si="33"/>
        <v>45629.52857638889</v>
      </c>
      <c r="S329" s="200">
        <f t="shared" si="34"/>
        <v>45629</v>
      </c>
      <c r="T329" s="201">
        <f t="shared" si="35"/>
        <v>0.52857638888963265</v>
      </c>
      <c r="U329" s="202"/>
      <c r="V329" s="202"/>
      <c r="W329" s="202" t="str">
        <f>IFERROR(VLOOKUP(D329,Legend!$A$2:$C$61,3,FALSE),"")</f>
        <v>EMEA_1</v>
      </c>
      <c r="X329" s="19">
        <v>5</v>
      </c>
      <c r="Y329" s="19">
        <v>15</v>
      </c>
    </row>
    <row r="330" spans="1:25" x14ac:dyDescent="0.25">
      <c r="A330" s="19" t="s">
        <v>1097</v>
      </c>
      <c r="B330" s="62" t="s">
        <v>3563</v>
      </c>
      <c r="C330" s="19" t="s">
        <v>148</v>
      </c>
      <c r="D330" s="19" t="s">
        <v>223</v>
      </c>
      <c r="E330" s="19" t="s">
        <v>7589</v>
      </c>
      <c r="F330" s="19" t="s">
        <v>355</v>
      </c>
      <c r="G330" s="62" t="s">
        <v>350</v>
      </c>
      <c r="H330" s="62" t="s">
        <v>3564</v>
      </c>
      <c r="J330" s="36" t="s">
        <v>3565</v>
      </c>
      <c r="K330" s="19" t="s">
        <v>1118</v>
      </c>
      <c r="L330" s="19" t="s">
        <v>112</v>
      </c>
      <c r="M330" s="19" t="s">
        <v>340</v>
      </c>
      <c r="O330" s="197" t="str">
        <f t="shared" si="30"/>
        <v>12/3/2024 7:36:38 AM</v>
      </c>
      <c r="P330" s="197">
        <f t="shared" si="31"/>
        <v>45629.942106481481</v>
      </c>
      <c r="Q330" s="197">
        <f t="shared" si="32"/>
        <v>45629.525439814817</v>
      </c>
      <c r="R330" s="197">
        <f t="shared" si="33"/>
        <v>45629.525439814817</v>
      </c>
      <c r="S330" s="200">
        <f t="shared" si="34"/>
        <v>45629</v>
      </c>
      <c r="T330" s="201">
        <f t="shared" si="35"/>
        <v>0.52543981481721858</v>
      </c>
      <c r="U330" s="202"/>
      <c r="V330" s="202"/>
      <c r="W330" s="202" t="str">
        <f>IFERROR(VLOOKUP(D330,Legend!$A$2:$C$61,3,FALSE),"")</f>
        <v>EMEA_1</v>
      </c>
      <c r="X330" s="19">
        <v>5</v>
      </c>
      <c r="Y330" s="19">
        <v>15</v>
      </c>
    </row>
    <row r="331" spans="1:25" x14ac:dyDescent="0.25">
      <c r="A331" s="19" t="s">
        <v>1190</v>
      </c>
      <c r="B331" s="62" t="s">
        <v>3566</v>
      </c>
      <c r="C331" s="19" t="s">
        <v>148</v>
      </c>
      <c r="D331" s="19" t="s">
        <v>223</v>
      </c>
      <c r="E331" s="19" t="s">
        <v>7589</v>
      </c>
      <c r="F331" s="19" t="s">
        <v>355</v>
      </c>
      <c r="G331" s="62" t="s">
        <v>350</v>
      </c>
      <c r="H331" s="62" t="s">
        <v>3567</v>
      </c>
      <c r="J331" s="36" t="s">
        <v>3568</v>
      </c>
      <c r="K331" s="19" t="s">
        <v>3418</v>
      </c>
      <c r="L331" s="19" t="s">
        <v>112</v>
      </c>
      <c r="M331" s="19" t="s">
        <v>340</v>
      </c>
      <c r="O331" s="197" t="str">
        <f t="shared" si="30"/>
        <v>12/3/2024 7:30:40 AM</v>
      </c>
      <c r="P331" s="197">
        <f t="shared" si="31"/>
        <v>45629.937962962962</v>
      </c>
      <c r="Q331" s="197">
        <f t="shared" si="32"/>
        <v>45629.521296296298</v>
      </c>
      <c r="R331" s="197">
        <f t="shared" si="33"/>
        <v>45629.521296296298</v>
      </c>
      <c r="S331" s="200">
        <f t="shared" si="34"/>
        <v>45629</v>
      </c>
      <c r="T331" s="201">
        <f t="shared" si="35"/>
        <v>0.52129629629780538</v>
      </c>
      <c r="U331" s="202"/>
      <c r="V331" s="202"/>
      <c r="W331" s="202" t="str">
        <f>IFERROR(VLOOKUP(D331,Legend!$A$2:$C$61,3,FALSE),"")</f>
        <v>EMEA_1</v>
      </c>
      <c r="X331" s="19">
        <v>5</v>
      </c>
      <c r="Y331" s="19">
        <v>15</v>
      </c>
    </row>
    <row r="332" spans="1:25" x14ac:dyDescent="0.25">
      <c r="A332" s="19" t="s">
        <v>1504</v>
      </c>
      <c r="B332" s="62" t="s">
        <v>3571</v>
      </c>
      <c r="C332" s="19" t="s">
        <v>341</v>
      </c>
      <c r="D332" s="19" t="s">
        <v>346</v>
      </c>
      <c r="E332" s="19" t="s">
        <v>7589</v>
      </c>
      <c r="F332" s="19" t="s">
        <v>355</v>
      </c>
      <c r="G332" s="62" t="s">
        <v>673</v>
      </c>
      <c r="H332" s="62" t="s">
        <v>3572</v>
      </c>
      <c r="I332" s="19" t="s">
        <v>342</v>
      </c>
      <c r="J332" s="36" t="s">
        <v>3573</v>
      </c>
      <c r="K332" s="19" t="s">
        <v>1485</v>
      </c>
      <c r="O332" s="197" t="str">
        <f t="shared" si="30"/>
        <v>12/3/2024 7:22:10 AM</v>
      </c>
      <c r="P332" s="197">
        <f t="shared" si="31"/>
        <v>45629.932060185187</v>
      </c>
      <c r="Q332" s="197">
        <f t="shared" si="32"/>
        <v>45629.515393518523</v>
      </c>
      <c r="R332" s="197" t="str">
        <f t="shared" si="33"/>
        <v>12/3/2024 7:22:10 AM</v>
      </c>
      <c r="S332" s="200">
        <f t="shared" si="34"/>
        <v>45629</v>
      </c>
      <c r="T332" s="201">
        <f t="shared" si="35"/>
        <v>0.30706018518685596</v>
      </c>
      <c r="U332" s="202"/>
      <c r="V332" s="202"/>
      <c r="W332" s="202" t="str">
        <f>IFERROR(VLOOKUP(D332,Legend!$A$2:$C$61,3,FALSE),"")</f>
        <v/>
      </c>
      <c r="X332" s="19">
        <v>5</v>
      </c>
      <c r="Y332" s="19">
        <v>15</v>
      </c>
    </row>
    <row r="333" spans="1:25" x14ac:dyDescent="0.25">
      <c r="A333" s="19" t="s">
        <v>1967</v>
      </c>
      <c r="B333" s="62" t="s">
        <v>3571</v>
      </c>
      <c r="C333" s="19" t="s">
        <v>341</v>
      </c>
      <c r="D333" s="19" t="s">
        <v>346</v>
      </c>
      <c r="E333" s="19" t="s">
        <v>7589</v>
      </c>
      <c r="F333" s="19" t="s">
        <v>355</v>
      </c>
      <c r="G333" s="62" t="s">
        <v>673</v>
      </c>
      <c r="H333" s="62" t="s">
        <v>3572</v>
      </c>
      <c r="I333" s="19" t="s">
        <v>342</v>
      </c>
      <c r="J333" s="36" t="s">
        <v>3573</v>
      </c>
      <c r="K333" s="19" t="s">
        <v>3574</v>
      </c>
      <c r="O333" s="197" t="str">
        <f t="shared" si="30"/>
        <v>12/3/2024 7:22:10 AM</v>
      </c>
      <c r="P333" s="197">
        <f t="shared" si="31"/>
        <v>45629.932060185187</v>
      </c>
      <c r="Q333" s="197">
        <f t="shared" si="32"/>
        <v>45629.515393518523</v>
      </c>
      <c r="R333" s="197" t="str">
        <f t="shared" si="33"/>
        <v>12/3/2024 7:22:10 AM</v>
      </c>
      <c r="S333" s="200">
        <f t="shared" si="34"/>
        <v>45629</v>
      </c>
      <c r="T333" s="201">
        <f t="shared" si="35"/>
        <v>0.30706018518685596</v>
      </c>
      <c r="U333" s="202"/>
      <c r="V333" s="202"/>
      <c r="W333" s="202" t="str">
        <f>IFERROR(VLOOKUP(D333,Legend!$A$2:$C$61,3,FALSE),"")</f>
        <v/>
      </c>
      <c r="X333" s="19">
        <v>5</v>
      </c>
      <c r="Y333" s="19">
        <v>15</v>
      </c>
    </row>
    <row r="334" spans="1:25" x14ac:dyDescent="0.25">
      <c r="A334" s="19" t="s">
        <v>1773</v>
      </c>
      <c r="B334" s="62" t="s">
        <v>3571</v>
      </c>
      <c r="C334" s="19" t="s">
        <v>341</v>
      </c>
      <c r="D334" s="19" t="s">
        <v>346</v>
      </c>
      <c r="E334" s="19" t="s">
        <v>7589</v>
      </c>
      <c r="F334" s="19" t="s">
        <v>355</v>
      </c>
      <c r="G334" s="62" t="s">
        <v>673</v>
      </c>
      <c r="H334" s="62" t="s">
        <v>3572</v>
      </c>
      <c r="I334" s="19" t="s">
        <v>342</v>
      </c>
      <c r="J334" s="36" t="s">
        <v>3573</v>
      </c>
      <c r="K334" s="19" t="s">
        <v>1407</v>
      </c>
      <c r="O334" s="197" t="str">
        <f t="shared" si="30"/>
        <v>12/3/2024 7:22:10 AM</v>
      </c>
      <c r="P334" s="197">
        <f t="shared" si="31"/>
        <v>45629.932060185187</v>
      </c>
      <c r="Q334" s="197">
        <f t="shared" si="32"/>
        <v>45629.515393518523</v>
      </c>
      <c r="R334" s="197" t="str">
        <f t="shared" si="33"/>
        <v>12/3/2024 7:22:10 AM</v>
      </c>
      <c r="S334" s="200">
        <f t="shared" si="34"/>
        <v>45629</v>
      </c>
      <c r="T334" s="201">
        <f t="shared" si="35"/>
        <v>0.30706018518685596</v>
      </c>
      <c r="U334" s="202"/>
      <c r="V334" s="202"/>
      <c r="W334" s="202" t="str">
        <f>IFERROR(VLOOKUP(D334,Legend!$A$2:$C$61,3,FALSE),"")</f>
        <v/>
      </c>
      <c r="X334" s="19">
        <v>5</v>
      </c>
      <c r="Y334" s="19">
        <v>15</v>
      </c>
    </row>
    <row r="335" spans="1:25" x14ac:dyDescent="0.25">
      <c r="A335" s="19" t="s">
        <v>1677</v>
      </c>
      <c r="B335" s="62" t="s">
        <v>3587</v>
      </c>
      <c r="C335" s="19" t="s">
        <v>148</v>
      </c>
      <c r="D335" s="19" t="s">
        <v>223</v>
      </c>
      <c r="E335" s="19" t="s">
        <v>7589</v>
      </c>
      <c r="F335" s="19" t="s">
        <v>355</v>
      </c>
      <c r="G335" s="62" t="s">
        <v>350</v>
      </c>
      <c r="H335" s="62" t="s">
        <v>3588</v>
      </c>
      <c r="J335" s="36" t="s">
        <v>3589</v>
      </c>
      <c r="K335" s="19" t="s">
        <v>2409</v>
      </c>
      <c r="L335" s="19" t="s">
        <v>112</v>
      </c>
      <c r="M335" s="19" t="s">
        <v>340</v>
      </c>
      <c r="O335" s="197" t="str">
        <f t="shared" si="30"/>
        <v>12/3/2024 7:09:16 AM</v>
      </c>
      <c r="P335" s="197">
        <f t="shared" si="31"/>
        <v>45629.923101851855</v>
      </c>
      <c r="Q335" s="197">
        <f t="shared" si="32"/>
        <v>45629.506435185191</v>
      </c>
      <c r="R335" s="197">
        <f t="shared" si="33"/>
        <v>45629.506435185191</v>
      </c>
      <c r="S335" s="200">
        <f t="shared" si="34"/>
        <v>45629</v>
      </c>
      <c r="T335" s="201">
        <f t="shared" si="35"/>
        <v>0.50643518519063946</v>
      </c>
      <c r="U335" s="202"/>
      <c r="V335" s="202"/>
      <c r="W335" s="202" t="str">
        <f>IFERROR(VLOOKUP(D335,Legend!$A$2:$C$61,3,FALSE),"")</f>
        <v>EMEA_1</v>
      </c>
      <c r="X335" s="19">
        <v>5</v>
      </c>
      <c r="Y335" s="19">
        <v>15</v>
      </c>
    </row>
    <row r="336" spans="1:25" x14ac:dyDescent="0.25">
      <c r="A336" s="19" t="s">
        <v>1098</v>
      </c>
      <c r="B336" s="62" t="s">
        <v>3595</v>
      </c>
      <c r="C336" s="19" t="s">
        <v>148</v>
      </c>
      <c r="D336" s="19" t="s">
        <v>223</v>
      </c>
      <c r="E336" s="19" t="s">
        <v>7589</v>
      </c>
      <c r="F336" s="19" t="s">
        <v>355</v>
      </c>
      <c r="G336" s="62" t="s">
        <v>350</v>
      </c>
      <c r="H336" s="62" t="s">
        <v>3596</v>
      </c>
      <c r="J336" s="36" t="s">
        <v>3597</v>
      </c>
      <c r="K336" s="19" t="s">
        <v>2307</v>
      </c>
      <c r="L336" s="19" t="s">
        <v>112</v>
      </c>
      <c r="M336" s="19" t="s">
        <v>340</v>
      </c>
      <c r="O336" s="197" t="str">
        <f t="shared" si="30"/>
        <v>12/3/2024 7:03:03 AM</v>
      </c>
      <c r="P336" s="197">
        <f t="shared" si="31"/>
        <v>45629.91878472222</v>
      </c>
      <c r="Q336" s="197">
        <f t="shared" si="32"/>
        <v>45629.502118055556</v>
      </c>
      <c r="R336" s="197">
        <f t="shared" si="33"/>
        <v>45629.502118055556</v>
      </c>
      <c r="S336" s="200">
        <f t="shared" si="34"/>
        <v>45629</v>
      </c>
      <c r="T336" s="201">
        <f t="shared" si="35"/>
        <v>0.50211805555591127</v>
      </c>
      <c r="U336" s="202"/>
      <c r="V336" s="202"/>
      <c r="W336" s="202" t="str">
        <f>IFERROR(VLOOKUP(D336,Legend!$A$2:$C$61,3,FALSE),"")</f>
        <v>EMEA_1</v>
      </c>
      <c r="X336" s="19">
        <v>5</v>
      </c>
      <c r="Y336" s="19">
        <v>15</v>
      </c>
    </row>
    <row r="337" spans="1:25" x14ac:dyDescent="0.25">
      <c r="A337" s="19" t="s">
        <v>1774</v>
      </c>
      <c r="B337" s="62" t="s">
        <v>3611</v>
      </c>
      <c r="C337" s="19" t="s">
        <v>148</v>
      </c>
      <c r="D337" s="19" t="s">
        <v>223</v>
      </c>
      <c r="E337" s="19" t="s">
        <v>7589</v>
      </c>
      <c r="F337" s="19" t="s">
        <v>355</v>
      </c>
      <c r="G337" s="62" t="s">
        <v>350</v>
      </c>
      <c r="H337" s="62" t="s">
        <v>3612</v>
      </c>
      <c r="J337" s="36" t="s">
        <v>3613</v>
      </c>
      <c r="K337" s="19" t="s">
        <v>3614</v>
      </c>
      <c r="L337" s="19" t="s">
        <v>112</v>
      </c>
      <c r="M337" s="19" t="s">
        <v>340</v>
      </c>
      <c r="O337" s="197" t="str">
        <f t="shared" si="30"/>
        <v>12/3/2024 6:18:25 AM</v>
      </c>
      <c r="P337" s="197">
        <f t="shared" si="31"/>
        <v>45629.887789351851</v>
      </c>
      <c r="Q337" s="197">
        <f t="shared" si="32"/>
        <v>45629.471122685187</v>
      </c>
      <c r="R337" s="197">
        <f t="shared" si="33"/>
        <v>45629.471122685187</v>
      </c>
      <c r="S337" s="200">
        <f t="shared" si="34"/>
        <v>45629</v>
      </c>
      <c r="T337" s="201">
        <f t="shared" si="35"/>
        <v>0.47112268518685596</v>
      </c>
      <c r="U337" s="202"/>
      <c r="V337" s="202"/>
      <c r="W337" s="202" t="str">
        <f>IFERROR(VLOOKUP(D337,Legend!$A$2:$C$61,3,FALSE),"")</f>
        <v>EMEA_1</v>
      </c>
      <c r="X337" s="19">
        <v>5</v>
      </c>
      <c r="Y337" s="19">
        <v>15</v>
      </c>
    </row>
    <row r="338" spans="1:25" x14ac:dyDescent="0.25">
      <c r="A338" s="19" t="s">
        <v>606</v>
      </c>
      <c r="B338" s="62" t="s">
        <v>3698</v>
      </c>
      <c r="C338" s="19" t="s">
        <v>341</v>
      </c>
      <c r="D338" s="19" t="s">
        <v>218</v>
      </c>
      <c r="E338" s="19" t="s">
        <v>7589</v>
      </c>
      <c r="F338" s="19" t="s">
        <v>355</v>
      </c>
      <c r="G338" s="62" t="s">
        <v>673</v>
      </c>
      <c r="H338" s="62" t="s">
        <v>3699</v>
      </c>
      <c r="I338" s="19" t="s">
        <v>342</v>
      </c>
      <c r="J338" s="36" t="s">
        <v>3700</v>
      </c>
      <c r="K338" s="19" t="s">
        <v>930</v>
      </c>
      <c r="L338" s="19" t="s">
        <v>112</v>
      </c>
      <c r="M338" s="19" t="s">
        <v>340</v>
      </c>
      <c r="O338" s="197" t="str">
        <f t="shared" si="30"/>
        <v>12/3/2024 3:56:11 AM</v>
      </c>
      <c r="P338" s="197">
        <f t="shared" si="31"/>
        <v>45629.7890162037</v>
      </c>
      <c r="Q338" s="197">
        <f t="shared" si="32"/>
        <v>45629.372349537036</v>
      </c>
      <c r="R338" s="197">
        <f t="shared" si="33"/>
        <v>45629.372349537036</v>
      </c>
      <c r="S338" s="200">
        <f t="shared" si="34"/>
        <v>45629</v>
      </c>
      <c r="T338" s="201">
        <f t="shared" si="35"/>
        <v>0.372349537035916</v>
      </c>
      <c r="U338" s="202"/>
      <c r="V338" s="202"/>
      <c r="W338" s="202" t="str">
        <f>IFERROR(VLOOKUP(D338,Legend!$A$2:$C$61,3,FALSE),"")</f>
        <v>EMEA_1</v>
      </c>
      <c r="X338" s="19">
        <v>5</v>
      </c>
      <c r="Y338" s="19">
        <v>15</v>
      </c>
    </row>
    <row r="339" spans="1:25" x14ac:dyDescent="0.25">
      <c r="A339" s="19" t="s">
        <v>1102</v>
      </c>
      <c r="B339" s="62" t="s">
        <v>3719</v>
      </c>
      <c r="C339" s="19" t="s">
        <v>148</v>
      </c>
      <c r="D339" s="19" t="s">
        <v>223</v>
      </c>
      <c r="E339" s="19" t="s">
        <v>7589</v>
      </c>
      <c r="F339" s="19" t="s">
        <v>355</v>
      </c>
      <c r="G339" s="62" t="s">
        <v>350</v>
      </c>
      <c r="H339" s="62" t="s">
        <v>3720</v>
      </c>
      <c r="J339" s="36" t="s">
        <v>3721</v>
      </c>
      <c r="K339" s="19" t="s">
        <v>3722</v>
      </c>
      <c r="L339" s="19" t="s">
        <v>112</v>
      </c>
      <c r="M339" s="19" t="s">
        <v>340</v>
      </c>
      <c r="O339" s="197" t="str">
        <f t="shared" si="30"/>
        <v>12/3/2024 3:22:00 AM</v>
      </c>
      <c r="P339" s="197">
        <f t="shared" si="31"/>
        <v>45629.765277777777</v>
      </c>
      <c r="Q339" s="197">
        <f t="shared" si="32"/>
        <v>45629.348611111112</v>
      </c>
      <c r="R339" s="197">
        <f t="shared" si="33"/>
        <v>45629.348611111112</v>
      </c>
      <c r="S339" s="200">
        <f t="shared" si="34"/>
        <v>45629</v>
      </c>
      <c r="T339" s="201">
        <f t="shared" si="35"/>
        <v>0.34861111111240461</v>
      </c>
      <c r="U339" s="202"/>
      <c r="V339" s="202"/>
      <c r="W339" s="202" t="str">
        <f>IFERROR(VLOOKUP(D339,Legend!$A$2:$C$61,3,FALSE),"")</f>
        <v>EMEA_1</v>
      </c>
      <c r="X339" s="19">
        <v>5</v>
      </c>
      <c r="Y339" s="19">
        <v>15</v>
      </c>
    </row>
    <row r="340" spans="1:25" x14ac:dyDescent="0.25">
      <c r="A340" s="19" t="s">
        <v>1978</v>
      </c>
      <c r="B340" s="62" t="s">
        <v>3727</v>
      </c>
      <c r="C340" s="19" t="s">
        <v>148</v>
      </c>
      <c r="D340" s="19" t="s">
        <v>223</v>
      </c>
      <c r="E340" s="19" t="s">
        <v>7589</v>
      </c>
      <c r="F340" s="19" t="s">
        <v>355</v>
      </c>
      <c r="G340" s="62" t="s">
        <v>350</v>
      </c>
      <c r="H340" s="62" t="s">
        <v>3728</v>
      </c>
      <c r="J340" s="36" t="s">
        <v>3729</v>
      </c>
      <c r="K340" s="19" t="s">
        <v>3730</v>
      </c>
      <c r="L340" s="19" t="s">
        <v>112</v>
      </c>
      <c r="M340" s="19" t="s">
        <v>340</v>
      </c>
      <c r="O340" s="197" t="str">
        <f t="shared" si="30"/>
        <v>12/3/2024 2:59:45 AM</v>
      </c>
      <c r="P340" s="197">
        <f t="shared" si="31"/>
        <v>45629.749826388892</v>
      </c>
      <c r="Q340" s="197">
        <f t="shared" si="32"/>
        <v>45629.333159722228</v>
      </c>
      <c r="R340" s="197">
        <f t="shared" si="33"/>
        <v>45629.333159722228</v>
      </c>
      <c r="S340" s="200">
        <f t="shared" si="34"/>
        <v>45629</v>
      </c>
      <c r="T340" s="201">
        <f t="shared" si="35"/>
        <v>0.33315972222771961</v>
      </c>
      <c r="U340" s="202"/>
      <c r="V340" s="202"/>
      <c r="W340" s="202" t="str">
        <f>IFERROR(VLOOKUP(D340,Legend!$A$2:$C$61,3,FALSE),"")</f>
        <v>EMEA_1</v>
      </c>
      <c r="X340" s="19">
        <v>5</v>
      </c>
      <c r="Y340" s="19">
        <v>15</v>
      </c>
    </row>
    <row r="341" spans="1:25" x14ac:dyDescent="0.25">
      <c r="A341" s="19" t="s">
        <v>1980</v>
      </c>
      <c r="B341" s="62" t="s">
        <v>3741</v>
      </c>
      <c r="C341" s="19" t="s">
        <v>341</v>
      </c>
      <c r="D341" s="19" t="s">
        <v>218</v>
      </c>
      <c r="E341" s="19" t="s">
        <v>7589</v>
      </c>
      <c r="F341" s="19" t="s">
        <v>355</v>
      </c>
      <c r="G341" s="62" t="s">
        <v>671</v>
      </c>
      <c r="H341" s="62" t="s">
        <v>3742</v>
      </c>
      <c r="I341" s="19" t="s">
        <v>342</v>
      </c>
      <c r="J341" s="36" t="s">
        <v>3744</v>
      </c>
      <c r="K341" s="19" t="s">
        <v>2530</v>
      </c>
      <c r="L341" s="19" t="s">
        <v>112</v>
      </c>
      <c r="M341" s="19" t="s">
        <v>351</v>
      </c>
      <c r="O341" s="197" t="str">
        <f t="shared" si="30"/>
        <v>12/3/2024 2:24:00 AM</v>
      </c>
      <c r="P341" s="197">
        <f t="shared" si="31"/>
        <v>45629.724999999999</v>
      </c>
      <c r="Q341" s="197">
        <f t="shared" si="32"/>
        <v>45629.308333333334</v>
      </c>
      <c r="R341" s="197">
        <f t="shared" si="33"/>
        <v>45629.308333333334</v>
      </c>
      <c r="S341" s="200">
        <f t="shared" si="34"/>
        <v>45629</v>
      </c>
      <c r="T341" s="201">
        <f t="shared" si="35"/>
        <v>0.30833333333430346</v>
      </c>
      <c r="U341" s="202"/>
      <c r="V341" s="202"/>
      <c r="W341" s="202" t="str">
        <f>IFERROR(VLOOKUP(D341,Legend!$A$2:$C$61,3,FALSE),"")</f>
        <v>EMEA_1</v>
      </c>
      <c r="X341" s="19">
        <v>5</v>
      </c>
      <c r="Y341" s="19">
        <v>15</v>
      </c>
    </row>
    <row r="342" spans="1:25" x14ac:dyDescent="0.25">
      <c r="A342" s="19" t="s">
        <v>1777</v>
      </c>
      <c r="B342" s="62" t="s">
        <v>3745</v>
      </c>
      <c r="C342" s="19" t="s">
        <v>148</v>
      </c>
      <c r="D342" s="19" t="s">
        <v>223</v>
      </c>
      <c r="E342" s="19" t="s">
        <v>7589</v>
      </c>
      <c r="F342" s="19" t="s">
        <v>355</v>
      </c>
      <c r="G342" s="62" t="s">
        <v>350</v>
      </c>
      <c r="H342" s="62" t="s">
        <v>3746</v>
      </c>
      <c r="J342" s="36" t="s">
        <v>3748</v>
      </c>
      <c r="K342" s="19" t="s">
        <v>2601</v>
      </c>
      <c r="L342" s="19" t="s">
        <v>112</v>
      </c>
      <c r="M342" s="19" t="s">
        <v>351</v>
      </c>
      <c r="O342" s="197" t="str">
        <f t="shared" si="30"/>
        <v>12/3/2024 2:05:24 AM</v>
      </c>
      <c r="P342" s="197">
        <f t="shared" si="31"/>
        <v>45629.712083333332</v>
      </c>
      <c r="Q342" s="197">
        <f t="shared" si="32"/>
        <v>45629.295416666668</v>
      </c>
      <c r="R342" s="197">
        <f t="shared" si="33"/>
        <v>45629.295416666668</v>
      </c>
      <c r="S342" s="200">
        <f t="shared" si="34"/>
        <v>45629</v>
      </c>
      <c r="T342" s="201">
        <f t="shared" si="35"/>
        <v>0.29541666666773381</v>
      </c>
      <c r="U342" s="202"/>
      <c r="V342" s="202"/>
      <c r="W342" s="202" t="str">
        <f>IFERROR(VLOOKUP(D342,Legend!$A$2:$C$61,3,FALSE),"")</f>
        <v>EMEA_1</v>
      </c>
      <c r="X342" s="19">
        <v>5</v>
      </c>
      <c r="Y342" s="19">
        <v>15</v>
      </c>
    </row>
    <row r="343" spans="1:25" x14ac:dyDescent="0.25">
      <c r="A343" s="19" t="s">
        <v>724</v>
      </c>
      <c r="B343" s="62" t="s">
        <v>3749</v>
      </c>
      <c r="C343" s="19" t="s">
        <v>341</v>
      </c>
      <c r="D343" s="19" t="s">
        <v>218</v>
      </c>
      <c r="E343" s="19" t="s">
        <v>7589</v>
      </c>
      <c r="F343" s="19" t="s">
        <v>355</v>
      </c>
      <c r="G343" s="62" t="s">
        <v>673</v>
      </c>
      <c r="H343" s="62" t="s">
        <v>3750</v>
      </c>
      <c r="I343" s="19" t="s">
        <v>342</v>
      </c>
      <c r="J343" s="36" t="s">
        <v>3751</v>
      </c>
      <c r="K343" s="19" t="s">
        <v>842</v>
      </c>
      <c r="L343" s="19" t="s">
        <v>112</v>
      </c>
      <c r="M343" s="19" t="s">
        <v>340</v>
      </c>
      <c r="O343" s="197" t="str">
        <f t="shared" si="30"/>
        <v>12/3/2024 2:03:14 AM</v>
      </c>
      <c r="P343" s="197">
        <f t="shared" si="31"/>
        <v>45629.710578703707</v>
      </c>
      <c r="Q343" s="197">
        <f t="shared" si="32"/>
        <v>45629.293912037043</v>
      </c>
      <c r="R343" s="197">
        <f t="shared" si="33"/>
        <v>45629.293912037043</v>
      </c>
      <c r="S343" s="200">
        <f t="shared" si="34"/>
        <v>45629</v>
      </c>
      <c r="T343" s="201">
        <f t="shared" si="35"/>
        <v>0.29391203704290092</v>
      </c>
      <c r="U343" s="202"/>
      <c r="V343" s="202"/>
      <c r="W343" s="202" t="str">
        <f>IFERROR(VLOOKUP(D343,Legend!$A$2:$C$61,3,FALSE),"")</f>
        <v>EMEA_1</v>
      </c>
      <c r="X343" s="19">
        <v>5</v>
      </c>
      <c r="Y343" s="19">
        <v>15</v>
      </c>
    </row>
    <row r="344" spans="1:25" x14ac:dyDescent="0.25">
      <c r="A344" s="19" t="s">
        <v>1981</v>
      </c>
      <c r="B344" s="62" t="s">
        <v>3749</v>
      </c>
      <c r="C344" s="19" t="s">
        <v>341</v>
      </c>
      <c r="D344" s="19" t="s">
        <v>218</v>
      </c>
      <c r="E344" s="19" t="s">
        <v>7589</v>
      </c>
      <c r="F344" s="19" t="s">
        <v>355</v>
      </c>
      <c r="G344" s="62" t="s">
        <v>673</v>
      </c>
      <c r="H344" s="62" t="s">
        <v>3750</v>
      </c>
      <c r="I344" s="19" t="s">
        <v>342</v>
      </c>
      <c r="J344" s="36" t="s">
        <v>3751</v>
      </c>
      <c r="K344" s="19" t="s">
        <v>748</v>
      </c>
      <c r="L344" s="19" t="s">
        <v>112</v>
      </c>
      <c r="M344" s="19" t="s">
        <v>340</v>
      </c>
      <c r="O344" s="197" t="str">
        <f t="shared" si="30"/>
        <v>12/3/2024 2:03:14 AM</v>
      </c>
      <c r="P344" s="197">
        <f t="shared" si="31"/>
        <v>45629.710578703707</v>
      </c>
      <c r="Q344" s="197">
        <f t="shared" si="32"/>
        <v>45629.293912037043</v>
      </c>
      <c r="R344" s="197">
        <f t="shared" si="33"/>
        <v>45629.293912037043</v>
      </c>
      <c r="S344" s="200">
        <f t="shared" si="34"/>
        <v>45629</v>
      </c>
      <c r="T344" s="201">
        <f t="shared" si="35"/>
        <v>0.29391203704290092</v>
      </c>
      <c r="U344" s="202"/>
      <c r="V344" s="202"/>
      <c r="W344" s="202" t="str">
        <f>IFERROR(VLOOKUP(D344,Legend!$A$2:$C$61,3,FALSE),"")</f>
        <v>EMEA_1</v>
      </c>
      <c r="X344" s="19">
        <v>5</v>
      </c>
      <c r="Y344" s="19">
        <v>15</v>
      </c>
    </row>
    <row r="345" spans="1:25" x14ac:dyDescent="0.25">
      <c r="A345" s="19" t="s">
        <v>2041</v>
      </c>
      <c r="B345" s="62" t="s">
        <v>4217</v>
      </c>
      <c r="C345" s="19" t="s">
        <v>148</v>
      </c>
      <c r="D345" s="19" t="s">
        <v>223</v>
      </c>
      <c r="E345" s="19" t="s">
        <v>7589</v>
      </c>
      <c r="F345" s="19" t="s">
        <v>355</v>
      </c>
      <c r="G345" s="62" t="s">
        <v>350</v>
      </c>
      <c r="H345" s="62" t="s">
        <v>4218</v>
      </c>
      <c r="J345" s="36" t="s">
        <v>4219</v>
      </c>
      <c r="K345" s="19" t="s">
        <v>1713</v>
      </c>
      <c r="L345" s="19" t="s">
        <v>112</v>
      </c>
      <c r="M345" s="19" t="s">
        <v>351</v>
      </c>
      <c r="O345" s="197" t="str">
        <f t="shared" si="30"/>
        <v>12/2/2024 10:42:15 AM</v>
      </c>
      <c r="P345" s="197">
        <f t="shared" si="31"/>
        <v>45629.071006944447</v>
      </c>
      <c r="Q345" s="197">
        <f t="shared" si="32"/>
        <v>45628.654340277782</v>
      </c>
      <c r="R345" s="197">
        <f t="shared" si="33"/>
        <v>45628.654340277782</v>
      </c>
      <c r="S345" s="200">
        <f t="shared" si="34"/>
        <v>45628</v>
      </c>
      <c r="T345" s="201">
        <f t="shared" si="35"/>
        <v>0.65434027778246673</v>
      </c>
      <c r="U345" s="202"/>
      <c r="V345" s="202"/>
      <c r="W345" s="202" t="str">
        <f>IFERROR(VLOOKUP(D345,Legend!$A$2:$C$61,3,FALSE),"")</f>
        <v>EMEA_1</v>
      </c>
      <c r="X345" s="19">
        <v>5</v>
      </c>
      <c r="Y345" s="19">
        <v>15</v>
      </c>
    </row>
    <row r="346" spans="1:25" x14ac:dyDescent="0.25">
      <c r="A346" s="19" t="s">
        <v>1242</v>
      </c>
      <c r="B346" s="62" t="s">
        <v>4336</v>
      </c>
      <c r="C346" s="19" t="s">
        <v>148</v>
      </c>
      <c r="D346" s="19" t="s">
        <v>223</v>
      </c>
      <c r="E346" s="19" t="s">
        <v>7589</v>
      </c>
      <c r="F346" s="19" t="s">
        <v>355</v>
      </c>
      <c r="G346" s="62" t="s">
        <v>350</v>
      </c>
      <c r="H346" s="62" t="s">
        <v>4337</v>
      </c>
      <c r="J346" s="36" t="s">
        <v>4338</v>
      </c>
      <c r="K346" s="19" t="s">
        <v>1072</v>
      </c>
      <c r="L346" s="19" t="s">
        <v>112</v>
      </c>
      <c r="M346" s="19" t="s">
        <v>340</v>
      </c>
      <c r="O346" s="197" t="str">
        <f t="shared" si="30"/>
        <v>12/2/2024 9:03:55 AM</v>
      </c>
      <c r="P346" s="197">
        <f t="shared" si="31"/>
        <v>45629.00271990741</v>
      </c>
      <c r="Q346" s="197">
        <f t="shared" si="32"/>
        <v>45628.586053240746</v>
      </c>
      <c r="R346" s="197">
        <f t="shared" si="33"/>
        <v>45628.586053240746</v>
      </c>
      <c r="S346" s="200">
        <f t="shared" si="34"/>
        <v>45628</v>
      </c>
      <c r="T346" s="201">
        <f t="shared" si="35"/>
        <v>0.58605324074596865</v>
      </c>
      <c r="U346" s="202"/>
      <c r="V346" s="202"/>
      <c r="W346" s="202" t="str">
        <f>IFERROR(VLOOKUP(D346,Legend!$A$2:$C$61,3,FALSE),"")</f>
        <v>EMEA_1</v>
      </c>
      <c r="X346" s="19">
        <v>5</v>
      </c>
      <c r="Y346" s="19">
        <v>15</v>
      </c>
    </row>
    <row r="347" spans="1:25" x14ac:dyDescent="0.25">
      <c r="A347" s="19" t="s">
        <v>806</v>
      </c>
      <c r="B347" s="62" t="s">
        <v>4371</v>
      </c>
      <c r="C347" s="19" t="s">
        <v>148</v>
      </c>
      <c r="D347" s="19" t="s">
        <v>223</v>
      </c>
      <c r="E347" s="19" t="s">
        <v>7589</v>
      </c>
      <c r="F347" s="19" t="s">
        <v>355</v>
      </c>
      <c r="G347" s="62" t="s">
        <v>350</v>
      </c>
      <c r="H347" s="62" t="s">
        <v>4372</v>
      </c>
      <c r="J347" s="36" t="s">
        <v>4373</v>
      </c>
      <c r="K347" s="19" t="s">
        <v>2609</v>
      </c>
      <c r="L347" s="19" t="s">
        <v>112</v>
      </c>
      <c r="M347" s="19" t="s">
        <v>340</v>
      </c>
      <c r="O347" s="197" t="str">
        <f t="shared" si="30"/>
        <v>12/2/2024 8:05:05 AM</v>
      </c>
      <c r="P347" s="197">
        <f t="shared" si="31"/>
        <v>45628.961863425924</v>
      </c>
      <c r="Q347" s="197">
        <f t="shared" si="32"/>
        <v>45628.54519675926</v>
      </c>
      <c r="R347" s="197">
        <f t="shared" si="33"/>
        <v>45628.54519675926</v>
      </c>
      <c r="S347" s="200">
        <f t="shared" si="34"/>
        <v>45628</v>
      </c>
      <c r="T347" s="201">
        <f t="shared" si="35"/>
        <v>0.54519675925985212</v>
      </c>
      <c r="U347" s="202"/>
      <c r="V347" s="202"/>
      <c r="W347" s="202" t="str">
        <f>IFERROR(VLOOKUP(D347,Legend!$A$2:$C$61,3,FALSE),"")</f>
        <v>EMEA_1</v>
      </c>
      <c r="X347" s="19">
        <v>5</v>
      </c>
      <c r="Y347" s="19">
        <v>15</v>
      </c>
    </row>
    <row r="348" spans="1:25" x14ac:dyDescent="0.25">
      <c r="A348" s="19" t="s">
        <v>1690</v>
      </c>
      <c r="B348" s="62" t="s">
        <v>4379</v>
      </c>
      <c r="C348" s="19" t="s">
        <v>341</v>
      </c>
      <c r="D348" s="19" t="s">
        <v>218</v>
      </c>
      <c r="E348" s="19" t="s">
        <v>7589</v>
      </c>
      <c r="F348" s="19" t="s">
        <v>355</v>
      </c>
      <c r="G348" s="62" t="s">
        <v>671</v>
      </c>
      <c r="H348" s="62" t="s">
        <v>2611</v>
      </c>
      <c r="I348" s="19" t="s">
        <v>342</v>
      </c>
      <c r="J348" s="36" t="s">
        <v>4380</v>
      </c>
      <c r="K348" s="19" t="s">
        <v>1222</v>
      </c>
      <c r="L348" s="19" t="s">
        <v>112</v>
      </c>
      <c r="M348" s="19" t="s">
        <v>340</v>
      </c>
      <c r="O348" s="197" t="str">
        <f t="shared" si="30"/>
        <v>12/2/2024 7:47:26 AM</v>
      </c>
      <c r="P348" s="197">
        <f t="shared" si="31"/>
        <v>45628.949606481481</v>
      </c>
      <c r="Q348" s="197">
        <f t="shared" si="32"/>
        <v>45628.532939814817</v>
      </c>
      <c r="R348" s="197">
        <f t="shared" si="33"/>
        <v>45628.532939814817</v>
      </c>
      <c r="S348" s="200">
        <f t="shared" si="34"/>
        <v>45628</v>
      </c>
      <c r="T348" s="201">
        <f t="shared" si="35"/>
        <v>0.53293981481692754</v>
      </c>
      <c r="U348" s="202"/>
      <c r="V348" s="202"/>
      <c r="W348" s="202" t="str">
        <f>IFERROR(VLOOKUP(D348,Legend!$A$2:$C$61,3,FALSE),"")</f>
        <v>EMEA_1</v>
      </c>
      <c r="X348" s="19">
        <v>5</v>
      </c>
      <c r="Y348" s="19">
        <v>15</v>
      </c>
    </row>
    <row r="349" spans="1:25" x14ac:dyDescent="0.25">
      <c r="A349" s="19" t="s">
        <v>1414</v>
      </c>
      <c r="B349" s="62" t="s">
        <v>4384</v>
      </c>
      <c r="C349" s="19" t="s">
        <v>148</v>
      </c>
      <c r="D349" s="19" t="s">
        <v>223</v>
      </c>
      <c r="E349" s="19" t="s">
        <v>7589</v>
      </c>
      <c r="F349" s="19" t="s">
        <v>355</v>
      </c>
      <c r="G349" s="62" t="s">
        <v>350</v>
      </c>
      <c r="H349" s="62" t="s">
        <v>4385</v>
      </c>
      <c r="J349" s="36" t="s">
        <v>4386</v>
      </c>
      <c r="K349" s="19" t="s">
        <v>4387</v>
      </c>
      <c r="L349" s="19" t="s">
        <v>112</v>
      </c>
      <c r="M349" s="19" t="s">
        <v>340</v>
      </c>
      <c r="O349" s="197" t="str">
        <f t="shared" si="30"/>
        <v>12/2/2024 7:41:50 AM</v>
      </c>
      <c r="P349" s="197">
        <f t="shared" si="31"/>
        <v>45628.945717592593</v>
      </c>
      <c r="Q349" s="197">
        <f t="shared" si="32"/>
        <v>45628.529050925928</v>
      </c>
      <c r="R349" s="197">
        <f t="shared" si="33"/>
        <v>45628.529050925928</v>
      </c>
      <c r="S349" s="200">
        <f t="shared" si="34"/>
        <v>45628</v>
      </c>
      <c r="T349" s="201">
        <f t="shared" si="35"/>
        <v>0.52905092592845904</v>
      </c>
      <c r="U349" s="202"/>
      <c r="V349" s="202"/>
      <c r="W349" s="202" t="str">
        <f>IFERROR(VLOOKUP(D349,Legend!$A$2:$C$61,3,FALSE),"")</f>
        <v>EMEA_1</v>
      </c>
      <c r="X349" s="19">
        <v>5</v>
      </c>
      <c r="Y349" s="19">
        <v>15</v>
      </c>
    </row>
    <row r="350" spans="1:25" x14ac:dyDescent="0.25">
      <c r="A350" s="19" t="s">
        <v>1742</v>
      </c>
      <c r="B350" s="62" t="s">
        <v>4391</v>
      </c>
      <c r="C350" s="19" t="s">
        <v>341</v>
      </c>
      <c r="D350" s="19" t="s">
        <v>218</v>
      </c>
      <c r="E350" s="19" t="s">
        <v>7589</v>
      </c>
      <c r="F350" s="19" t="s">
        <v>355</v>
      </c>
      <c r="G350" s="62" t="s">
        <v>673</v>
      </c>
      <c r="H350" s="62" t="s">
        <v>4392</v>
      </c>
      <c r="I350" s="19" t="s">
        <v>342</v>
      </c>
      <c r="J350" s="36" t="s">
        <v>4393</v>
      </c>
      <c r="K350" s="19" t="s">
        <v>2506</v>
      </c>
      <c r="L350" s="19" t="s">
        <v>112</v>
      </c>
      <c r="M350" s="19" t="s">
        <v>340</v>
      </c>
      <c r="O350" s="197" t="str">
        <f t="shared" si="30"/>
        <v>12/2/2024 7:37:38 AM</v>
      </c>
      <c r="P350" s="197">
        <f t="shared" si="31"/>
        <v>45628.942800925928</v>
      </c>
      <c r="Q350" s="197">
        <f t="shared" si="32"/>
        <v>45628.526134259264</v>
      </c>
      <c r="R350" s="197">
        <f t="shared" si="33"/>
        <v>45628.526134259264</v>
      </c>
      <c r="S350" s="200">
        <f t="shared" si="34"/>
        <v>45628</v>
      </c>
      <c r="T350" s="201">
        <f t="shared" si="35"/>
        <v>0.52613425926392665</v>
      </c>
      <c r="U350" s="202"/>
      <c r="V350" s="202"/>
      <c r="W350" s="202" t="str">
        <f>IFERROR(VLOOKUP(D350,Legend!$A$2:$C$61,3,FALSE),"")</f>
        <v>EMEA_1</v>
      </c>
      <c r="X350" s="19">
        <v>5</v>
      </c>
      <c r="Y350" s="19">
        <v>15</v>
      </c>
    </row>
    <row r="351" spans="1:25" x14ac:dyDescent="0.25">
      <c r="A351" s="19" t="s">
        <v>807</v>
      </c>
      <c r="B351" s="62" t="s">
        <v>4401</v>
      </c>
      <c r="C351" s="19" t="s">
        <v>341</v>
      </c>
      <c r="D351" s="19" t="s">
        <v>218</v>
      </c>
      <c r="E351" s="19" t="s">
        <v>7589</v>
      </c>
      <c r="F351" s="19" t="s">
        <v>355</v>
      </c>
      <c r="G351" s="62" t="s">
        <v>671</v>
      </c>
      <c r="H351" s="62" t="s">
        <v>4402</v>
      </c>
      <c r="I351" s="19" t="s">
        <v>342</v>
      </c>
      <c r="J351" s="36" t="s">
        <v>4403</v>
      </c>
      <c r="K351" s="19" t="s">
        <v>1189</v>
      </c>
      <c r="L351" s="19" t="s">
        <v>112</v>
      </c>
      <c r="M351" s="19" t="s">
        <v>340</v>
      </c>
      <c r="O351" s="197" t="str">
        <f t="shared" si="30"/>
        <v>12/2/2024 7:26:03 AM</v>
      </c>
      <c r="P351" s="197">
        <f t="shared" si="31"/>
        <v>45628.934756944444</v>
      </c>
      <c r="Q351" s="197">
        <f t="shared" si="32"/>
        <v>45628.518090277779</v>
      </c>
      <c r="R351" s="197">
        <f t="shared" si="33"/>
        <v>45628.518090277779</v>
      </c>
      <c r="S351" s="200">
        <f t="shared" si="34"/>
        <v>45628</v>
      </c>
      <c r="T351" s="201">
        <f t="shared" si="35"/>
        <v>0.51809027777926531</v>
      </c>
      <c r="U351" s="202"/>
      <c r="V351" s="202"/>
      <c r="W351" s="202" t="str">
        <f>IFERROR(VLOOKUP(D351,Legend!$A$2:$C$61,3,FALSE),"")</f>
        <v>EMEA_1</v>
      </c>
      <c r="X351" s="19">
        <v>5</v>
      </c>
      <c r="Y351" s="19">
        <v>15</v>
      </c>
    </row>
    <row r="352" spans="1:25" x14ac:dyDescent="0.25">
      <c r="A352" s="19" t="s">
        <v>1520</v>
      </c>
      <c r="B352" s="62" t="s">
        <v>4407</v>
      </c>
      <c r="C352" s="19" t="s">
        <v>341</v>
      </c>
      <c r="D352" s="19" t="s">
        <v>218</v>
      </c>
      <c r="E352" s="19" t="s">
        <v>7589</v>
      </c>
      <c r="F352" s="19" t="s">
        <v>355</v>
      </c>
      <c r="G352" s="62" t="s">
        <v>676</v>
      </c>
      <c r="H352" s="62" t="s">
        <v>4408</v>
      </c>
      <c r="I352" s="19" t="s">
        <v>342</v>
      </c>
      <c r="J352" s="36" t="s">
        <v>4409</v>
      </c>
      <c r="K352" s="19" t="s">
        <v>2524</v>
      </c>
      <c r="L352" s="19" t="s">
        <v>112</v>
      </c>
      <c r="M352" s="19" t="s">
        <v>340</v>
      </c>
      <c r="O352" s="197" t="str">
        <f t="shared" si="30"/>
        <v>12/2/2024 7:22:13 AM</v>
      </c>
      <c r="P352" s="197">
        <f t="shared" si="31"/>
        <v>45628.93209490741</v>
      </c>
      <c r="Q352" s="197">
        <f t="shared" si="32"/>
        <v>45628.515428240746</v>
      </c>
      <c r="R352" s="197">
        <f t="shared" si="33"/>
        <v>45628.515428240746</v>
      </c>
      <c r="S352" s="200">
        <f t="shared" si="34"/>
        <v>45628</v>
      </c>
      <c r="T352" s="201">
        <f t="shared" si="35"/>
        <v>0.51542824074567761</v>
      </c>
      <c r="U352" s="202"/>
      <c r="V352" s="202"/>
      <c r="W352" s="202" t="str">
        <f>IFERROR(VLOOKUP(D352,Legend!$A$2:$C$61,3,FALSE),"")</f>
        <v>EMEA_1</v>
      </c>
      <c r="X352" s="19">
        <v>5</v>
      </c>
      <c r="Y352" s="19">
        <v>15</v>
      </c>
    </row>
    <row r="353" spans="1:25" x14ac:dyDescent="0.25">
      <c r="A353" s="19" t="s">
        <v>2054</v>
      </c>
      <c r="B353" s="62" t="s">
        <v>4413</v>
      </c>
      <c r="C353" s="19" t="s">
        <v>148</v>
      </c>
      <c r="D353" s="19" t="s">
        <v>223</v>
      </c>
      <c r="E353" s="19" t="s">
        <v>7589</v>
      </c>
      <c r="F353" s="19" t="s">
        <v>355</v>
      </c>
      <c r="G353" s="62" t="s">
        <v>350</v>
      </c>
      <c r="H353" s="62" t="s">
        <v>4414</v>
      </c>
      <c r="J353" s="36" t="s">
        <v>4415</v>
      </c>
      <c r="K353" s="19" t="s">
        <v>1171</v>
      </c>
      <c r="L353" s="19" t="s">
        <v>112</v>
      </c>
      <c r="M353" s="19" t="s">
        <v>340</v>
      </c>
      <c r="O353" s="197" t="str">
        <f t="shared" si="30"/>
        <v>12/2/2024 7:17:16 AM</v>
      </c>
      <c r="P353" s="197">
        <f t="shared" si="31"/>
        <v>45628.928657407407</v>
      </c>
      <c r="Q353" s="197">
        <f t="shared" si="32"/>
        <v>45628.511990740742</v>
      </c>
      <c r="R353" s="197">
        <f t="shared" si="33"/>
        <v>45628.511990740742</v>
      </c>
      <c r="S353" s="200">
        <f t="shared" si="34"/>
        <v>45628</v>
      </c>
      <c r="T353" s="201">
        <f t="shared" si="35"/>
        <v>0.51199074074247619</v>
      </c>
      <c r="U353" s="202"/>
      <c r="V353" s="202"/>
      <c r="W353" s="202" t="str">
        <f>IFERROR(VLOOKUP(D353,Legend!$A$2:$C$61,3,FALSE),"")</f>
        <v>EMEA_1</v>
      </c>
      <c r="X353" s="19">
        <v>5</v>
      </c>
      <c r="Y353" s="19">
        <v>15</v>
      </c>
    </row>
    <row r="354" spans="1:25" x14ac:dyDescent="0.25">
      <c r="A354" s="19" t="s">
        <v>696</v>
      </c>
      <c r="B354" s="62" t="s">
        <v>4420</v>
      </c>
      <c r="C354" s="19" t="s">
        <v>148</v>
      </c>
      <c r="D354" s="19" t="s">
        <v>223</v>
      </c>
      <c r="E354" s="19" t="s">
        <v>7589</v>
      </c>
      <c r="F354" s="19" t="s">
        <v>355</v>
      </c>
      <c r="G354" s="62" t="s">
        <v>350</v>
      </c>
      <c r="H354" s="62" t="s">
        <v>4421</v>
      </c>
      <c r="J354" s="36" t="s">
        <v>4422</v>
      </c>
      <c r="K354" s="19" t="s">
        <v>4423</v>
      </c>
      <c r="L354" s="19" t="s">
        <v>112</v>
      </c>
      <c r="M354" s="19" t="s">
        <v>340</v>
      </c>
      <c r="O354" s="197" t="str">
        <f t="shared" si="30"/>
        <v>12/2/2024 7:04:34 AM</v>
      </c>
      <c r="P354" s="197">
        <f t="shared" si="31"/>
        <v>45628.91983796296</v>
      </c>
      <c r="Q354" s="197">
        <f t="shared" si="32"/>
        <v>45628.503171296295</v>
      </c>
      <c r="R354" s="197">
        <f t="shared" si="33"/>
        <v>45628.503171296295</v>
      </c>
      <c r="S354" s="200">
        <f t="shared" si="34"/>
        <v>45628</v>
      </c>
      <c r="T354" s="201">
        <f t="shared" si="35"/>
        <v>0.50317129629547708</v>
      </c>
      <c r="U354" s="202"/>
      <c r="V354" s="202"/>
      <c r="W354" s="202" t="str">
        <f>IFERROR(VLOOKUP(D354,Legend!$A$2:$C$61,3,FALSE),"")</f>
        <v>EMEA_1</v>
      </c>
      <c r="X354" s="19">
        <v>5</v>
      </c>
      <c r="Y354" s="19">
        <v>15</v>
      </c>
    </row>
    <row r="355" spans="1:25" x14ac:dyDescent="0.25">
      <c r="A355" s="19" t="s">
        <v>1466</v>
      </c>
      <c r="B355" s="62" t="s">
        <v>4428</v>
      </c>
      <c r="C355" s="19" t="s">
        <v>341</v>
      </c>
      <c r="D355" s="19" t="s">
        <v>218</v>
      </c>
      <c r="E355" s="19" t="s">
        <v>7589</v>
      </c>
      <c r="F355" s="19" t="s">
        <v>355</v>
      </c>
      <c r="G355" s="62" t="s">
        <v>676</v>
      </c>
      <c r="H355" s="62" t="s">
        <v>2396</v>
      </c>
      <c r="I355" s="19" t="s">
        <v>342</v>
      </c>
      <c r="J355" s="36" t="s">
        <v>4429</v>
      </c>
      <c r="K355" s="19" t="s">
        <v>1347</v>
      </c>
      <c r="L355" s="19" t="s">
        <v>112</v>
      </c>
      <c r="M355" s="19" t="s">
        <v>340</v>
      </c>
      <c r="O355" s="197" t="str">
        <f t="shared" si="30"/>
        <v>12/2/2024 7:00:50 AM</v>
      </c>
      <c r="P355" s="197">
        <f t="shared" si="31"/>
        <v>45628.917245370372</v>
      </c>
      <c r="Q355" s="197">
        <f t="shared" si="32"/>
        <v>45628.500578703708</v>
      </c>
      <c r="R355" s="197">
        <f t="shared" si="33"/>
        <v>45628.500578703708</v>
      </c>
      <c r="S355" s="200">
        <f t="shared" si="34"/>
        <v>45628</v>
      </c>
      <c r="T355" s="201">
        <f t="shared" si="35"/>
        <v>0.50057870370801538</v>
      </c>
      <c r="U355" s="202"/>
      <c r="V355" s="202"/>
      <c r="W355" s="202" t="str">
        <f>IFERROR(VLOOKUP(D355,Legend!$A$2:$C$61,3,FALSE),"")</f>
        <v>EMEA_1</v>
      </c>
      <c r="X355" s="19">
        <v>5</v>
      </c>
      <c r="Y355" s="19">
        <v>15</v>
      </c>
    </row>
    <row r="356" spans="1:25" x14ac:dyDescent="0.25">
      <c r="A356" s="19" t="s">
        <v>1416</v>
      </c>
      <c r="B356" s="62" t="s">
        <v>4460</v>
      </c>
      <c r="C356" s="19" t="s">
        <v>148</v>
      </c>
      <c r="D356" s="19" t="s">
        <v>223</v>
      </c>
      <c r="E356" s="19" t="s">
        <v>7589</v>
      </c>
      <c r="F356" s="19" t="s">
        <v>355</v>
      </c>
      <c r="G356" s="62" t="s">
        <v>350</v>
      </c>
      <c r="H356" s="62" t="s">
        <v>4461</v>
      </c>
      <c r="J356" s="36" t="s">
        <v>4462</v>
      </c>
      <c r="K356" s="19" t="s">
        <v>4463</v>
      </c>
      <c r="L356" s="19" t="s">
        <v>112</v>
      </c>
      <c r="M356" s="19" t="s">
        <v>340</v>
      </c>
      <c r="O356" s="197" t="str">
        <f t="shared" si="30"/>
        <v>12/2/2024 5:49:05 AM</v>
      </c>
      <c r="P356" s="197">
        <f t="shared" si="31"/>
        <v>45628.867418981485</v>
      </c>
      <c r="Q356" s="197">
        <f t="shared" si="32"/>
        <v>45628.45075231482</v>
      </c>
      <c r="R356" s="197">
        <f t="shared" si="33"/>
        <v>45628.45075231482</v>
      </c>
      <c r="S356" s="200">
        <f t="shared" si="34"/>
        <v>45628</v>
      </c>
      <c r="T356" s="201">
        <f t="shared" si="35"/>
        <v>0.45075231482042</v>
      </c>
      <c r="U356" s="202"/>
      <c r="V356" s="202"/>
      <c r="W356" s="202" t="str">
        <f>IFERROR(VLOOKUP(D356,Legend!$A$2:$C$61,3,FALSE),"")</f>
        <v>EMEA_1</v>
      </c>
      <c r="X356" s="19">
        <v>5</v>
      </c>
      <c r="Y356" s="19">
        <v>15</v>
      </c>
    </row>
    <row r="357" spans="1:25" x14ac:dyDescent="0.25">
      <c r="A357" s="19" t="s">
        <v>1744</v>
      </c>
      <c r="B357" s="62" t="s">
        <v>4469</v>
      </c>
      <c r="C357" s="19" t="s">
        <v>341</v>
      </c>
      <c r="D357" s="19" t="s">
        <v>218</v>
      </c>
      <c r="E357" s="19" t="s">
        <v>7589</v>
      </c>
      <c r="F357" s="19" t="s">
        <v>355</v>
      </c>
      <c r="G357" s="62" t="s">
        <v>671</v>
      </c>
      <c r="H357" s="62" t="s">
        <v>4470</v>
      </c>
      <c r="I357" s="19" t="s">
        <v>342</v>
      </c>
      <c r="J357" s="36" t="s">
        <v>4471</v>
      </c>
      <c r="K357" s="19" t="s">
        <v>810</v>
      </c>
      <c r="L357" s="19" t="s">
        <v>112</v>
      </c>
      <c r="M357" s="19" t="s">
        <v>340</v>
      </c>
      <c r="O357" s="197" t="str">
        <f t="shared" si="30"/>
        <v>12/2/2024 5:30:03 AM</v>
      </c>
      <c r="P357" s="197">
        <f t="shared" si="31"/>
        <v>45628.854201388887</v>
      </c>
      <c r="Q357" s="197">
        <f t="shared" si="32"/>
        <v>45628.437534722223</v>
      </c>
      <c r="R357" s="197">
        <f t="shared" si="33"/>
        <v>45628.437534722223</v>
      </c>
      <c r="S357" s="200">
        <f t="shared" si="34"/>
        <v>45628</v>
      </c>
      <c r="T357" s="201">
        <f t="shared" si="35"/>
        <v>0.437534722223063</v>
      </c>
      <c r="U357" s="202"/>
      <c r="V357" s="202"/>
      <c r="W357" s="202" t="str">
        <f>IFERROR(VLOOKUP(D357,Legend!$A$2:$C$61,3,FALSE),"")</f>
        <v>EMEA_1</v>
      </c>
      <c r="X357" s="19">
        <v>5</v>
      </c>
      <c r="Y357" s="19">
        <v>15</v>
      </c>
    </row>
    <row r="358" spans="1:25" x14ac:dyDescent="0.25">
      <c r="A358" s="19" t="s">
        <v>2059</v>
      </c>
      <c r="B358" s="62" t="s">
        <v>4472</v>
      </c>
      <c r="C358" s="19" t="s">
        <v>148</v>
      </c>
      <c r="D358" s="19" t="s">
        <v>223</v>
      </c>
      <c r="E358" s="19" t="s">
        <v>7589</v>
      </c>
      <c r="F358" s="19" t="s">
        <v>355</v>
      </c>
      <c r="G358" s="62" t="s">
        <v>350</v>
      </c>
      <c r="H358" s="62" t="s">
        <v>4473</v>
      </c>
      <c r="J358" s="36" t="s">
        <v>4476</v>
      </c>
      <c r="K358" s="19" t="s">
        <v>1178</v>
      </c>
      <c r="L358" s="19" t="s">
        <v>112</v>
      </c>
      <c r="M358" s="19" t="s">
        <v>351</v>
      </c>
      <c r="O358" s="197" t="str">
        <f t="shared" si="30"/>
        <v>12/2/2024 5:15:31 AM</v>
      </c>
      <c r="P358" s="197">
        <f t="shared" si="31"/>
        <v>45628.844108796293</v>
      </c>
      <c r="Q358" s="197">
        <f t="shared" si="32"/>
        <v>45628.427442129629</v>
      </c>
      <c r="R358" s="197">
        <f t="shared" si="33"/>
        <v>45628.427442129629</v>
      </c>
      <c r="S358" s="200">
        <f t="shared" si="34"/>
        <v>45628</v>
      </c>
      <c r="T358" s="201">
        <f t="shared" si="35"/>
        <v>0.42744212962861639</v>
      </c>
      <c r="U358" s="202"/>
      <c r="V358" s="202"/>
      <c r="W358" s="202" t="str">
        <f>IFERROR(VLOOKUP(D358,Legend!$A$2:$C$61,3,FALSE),"")</f>
        <v>EMEA_1</v>
      </c>
      <c r="X358" s="19">
        <v>5</v>
      </c>
      <c r="Y358" s="19">
        <v>15</v>
      </c>
    </row>
    <row r="359" spans="1:25" x14ac:dyDescent="0.25">
      <c r="A359" s="19" t="s">
        <v>1621</v>
      </c>
      <c r="B359" s="62" t="s">
        <v>4477</v>
      </c>
      <c r="C359" s="19" t="s">
        <v>148</v>
      </c>
      <c r="D359" s="19" t="s">
        <v>223</v>
      </c>
      <c r="E359" s="19" t="s">
        <v>7589</v>
      </c>
      <c r="F359" s="19" t="s">
        <v>355</v>
      </c>
      <c r="G359" s="62" t="s">
        <v>350</v>
      </c>
      <c r="H359" s="62" t="s">
        <v>4414</v>
      </c>
      <c r="J359" s="36" t="s">
        <v>4478</v>
      </c>
      <c r="K359" s="19" t="s">
        <v>591</v>
      </c>
      <c r="L359" s="19" t="s">
        <v>112</v>
      </c>
      <c r="M359" s="19" t="s">
        <v>340</v>
      </c>
      <c r="O359" s="197" t="str">
        <f t="shared" si="30"/>
        <v>12/2/2024 5:14:37 AM</v>
      </c>
      <c r="P359" s="197">
        <f t="shared" si="31"/>
        <v>45628.8434837963</v>
      </c>
      <c r="Q359" s="197">
        <f t="shared" si="32"/>
        <v>45628.426817129635</v>
      </c>
      <c r="R359" s="197">
        <f t="shared" si="33"/>
        <v>45628.426817129635</v>
      </c>
      <c r="S359" s="200">
        <f t="shared" si="34"/>
        <v>45628</v>
      </c>
      <c r="T359" s="201">
        <f t="shared" si="35"/>
        <v>0.42681712963531027</v>
      </c>
      <c r="U359" s="202"/>
      <c r="V359" s="202"/>
      <c r="W359" s="202" t="str">
        <f>IFERROR(VLOOKUP(D359,Legend!$A$2:$C$61,3,FALSE),"")</f>
        <v>EMEA_1</v>
      </c>
      <c r="X359" s="19">
        <v>5</v>
      </c>
      <c r="Y359" s="19">
        <v>15</v>
      </c>
    </row>
    <row r="360" spans="1:25" x14ac:dyDescent="0.25">
      <c r="A360" s="19" t="s">
        <v>2156</v>
      </c>
      <c r="B360" s="62" t="s">
        <v>5137</v>
      </c>
      <c r="C360" s="19" t="s">
        <v>148</v>
      </c>
      <c r="D360" s="19" t="s">
        <v>224</v>
      </c>
      <c r="E360" s="19" t="s">
        <v>7589</v>
      </c>
      <c r="F360" s="19" t="s">
        <v>355</v>
      </c>
      <c r="G360" s="62" t="s">
        <v>361</v>
      </c>
      <c r="H360" s="62" t="s">
        <v>5138</v>
      </c>
      <c r="J360" s="36" t="s">
        <v>5139</v>
      </c>
      <c r="K360" s="19" t="s">
        <v>5140</v>
      </c>
      <c r="L360" s="19" t="s">
        <v>112</v>
      </c>
      <c r="M360" s="19" t="s">
        <v>340</v>
      </c>
      <c r="O360" s="197" t="str">
        <f t="shared" si="30"/>
        <v>12/6/2024 9:49:19 AM</v>
      </c>
      <c r="P360" s="197">
        <f t="shared" si="31"/>
        <v>45633.034247685187</v>
      </c>
      <c r="Q360" s="197">
        <f t="shared" si="32"/>
        <v>45632.617581018523</v>
      </c>
      <c r="R360" s="197">
        <f t="shared" si="33"/>
        <v>45632.617581018523</v>
      </c>
      <c r="S360" s="200">
        <f t="shared" si="34"/>
        <v>45632</v>
      </c>
      <c r="T360" s="201">
        <f t="shared" si="35"/>
        <v>0.61758101852319669</v>
      </c>
      <c r="U360" s="202"/>
      <c r="V360" s="202"/>
      <c r="W360" s="202" t="str">
        <f>IFERROR(VLOOKUP(D360,Legend!$A$2:$C$61,3,FALSE),"")</f>
        <v>EMEA_1</v>
      </c>
      <c r="X360" s="19">
        <v>5</v>
      </c>
      <c r="Y360" s="19">
        <v>15</v>
      </c>
    </row>
    <row r="361" spans="1:25" x14ac:dyDescent="0.25">
      <c r="A361" s="19" t="s">
        <v>825</v>
      </c>
      <c r="B361" s="62" t="s">
        <v>5166</v>
      </c>
      <c r="C361" s="19" t="s">
        <v>341</v>
      </c>
      <c r="D361" s="19" t="s">
        <v>218</v>
      </c>
      <c r="E361" s="19" t="s">
        <v>7589</v>
      </c>
      <c r="F361" s="19" t="s">
        <v>355</v>
      </c>
      <c r="G361" s="62" t="s">
        <v>671</v>
      </c>
      <c r="H361" s="62" t="s">
        <v>5167</v>
      </c>
      <c r="I361" s="19" t="s">
        <v>342</v>
      </c>
      <c r="J361" s="36" t="s">
        <v>5168</v>
      </c>
      <c r="K361" s="19" t="s">
        <v>2347</v>
      </c>
      <c r="L361" s="19" t="s">
        <v>112</v>
      </c>
      <c r="M361" s="19" t="s">
        <v>340</v>
      </c>
      <c r="O361" s="197" t="str">
        <f t="shared" si="30"/>
        <v>12/6/2024 9:20:00 AM</v>
      </c>
      <c r="P361" s="197">
        <f t="shared" si="31"/>
        <v>45633.013888888891</v>
      </c>
      <c r="Q361" s="197">
        <f t="shared" si="32"/>
        <v>45632.597222222226</v>
      </c>
      <c r="R361" s="197">
        <f t="shared" si="33"/>
        <v>45632.597222222226</v>
      </c>
      <c r="S361" s="200">
        <f t="shared" si="34"/>
        <v>45632</v>
      </c>
      <c r="T361" s="201">
        <f t="shared" si="35"/>
        <v>0.59722222222626442</v>
      </c>
      <c r="U361" s="202"/>
      <c r="V361" s="202"/>
      <c r="W361" s="202" t="str">
        <f>IFERROR(VLOOKUP(D361,Legend!$A$2:$C$61,3,FALSE),"")</f>
        <v>EMEA_1</v>
      </c>
      <c r="X361" s="19">
        <v>5</v>
      </c>
      <c r="Y361" s="19">
        <v>15</v>
      </c>
    </row>
    <row r="362" spans="1:25" x14ac:dyDescent="0.25">
      <c r="A362" s="19" t="s">
        <v>2158</v>
      </c>
      <c r="B362" s="62" t="s">
        <v>5172</v>
      </c>
      <c r="C362" s="19" t="s">
        <v>341</v>
      </c>
      <c r="D362" s="19" t="s">
        <v>218</v>
      </c>
      <c r="E362" s="19" t="s">
        <v>7589</v>
      </c>
      <c r="F362" s="19" t="s">
        <v>355</v>
      </c>
      <c r="G362" s="62" t="s">
        <v>673</v>
      </c>
      <c r="H362" s="62" t="s">
        <v>5173</v>
      </c>
      <c r="I362" s="19" t="s">
        <v>342</v>
      </c>
      <c r="J362" s="36" t="s">
        <v>5174</v>
      </c>
      <c r="K362" s="19" t="s">
        <v>1926</v>
      </c>
      <c r="L362" s="19" t="s">
        <v>112</v>
      </c>
      <c r="M362" s="19" t="s">
        <v>340</v>
      </c>
      <c r="O362" s="197" t="str">
        <f t="shared" si="30"/>
        <v>12/6/2024 9:06:50 AM</v>
      </c>
      <c r="P362" s="197">
        <f t="shared" si="31"/>
        <v>45633.004745370374</v>
      </c>
      <c r="Q362" s="197">
        <f t="shared" si="32"/>
        <v>45632.588078703709</v>
      </c>
      <c r="R362" s="197">
        <f t="shared" si="33"/>
        <v>45632.588078703709</v>
      </c>
      <c r="S362" s="200">
        <f t="shared" si="34"/>
        <v>45632</v>
      </c>
      <c r="T362" s="201">
        <f t="shared" si="35"/>
        <v>0.58807870370947057</v>
      </c>
      <c r="U362" s="202"/>
      <c r="V362" s="202"/>
      <c r="W362" s="202" t="str">
        <f>IFERROR(VLOOKUP(D362,Legend!$A$2:$C$61,3,FALSE),"")</f>
        <v>EMEA_1</v>
      </c>
      <c r="X362" s="19">
        <v>5</v>
      </c>
      <c r="Y362" s="19">
        <v>15</v>
      </c>
    </row>
    <row r="363" spans="1:25" x14ac:dyDescent="0.25">
      <c r="A363" s="19" t="s">
        <v>1136</v>
      </c>
      <c r="B363" s="62" t="s">
        <v>5214</v>
      </c>
      <c r="C363" s="19" t="s">
        <v>148</v>
      </c>
      <c r="D363" s="19" t="s">
        <v>223</v>
      </c>
      <c r="E363" s="19" t="s">
        <v>7589</v>
      </c>
      <c r="F363" s="19" t="s">
        <v>355</v>
      </c>
      <c r="G363" s="62" t="s">
        <v>350</v>
      </c>
      <c r="H363" s="62" t="s">
        <v>5215</v>
      </c>
      <c r="J363" s="36" t="s">
        <v>5216</v>
      </c>
      <c r="K363" s="19" t="s">
        <v>5217</v>
      </c>
      <c r="L363" s="19" t="s">
        <v>112</v>
      </c>
      <c r="M363" s="19" t="s">
        <v>340</v>
      </c>
      <c r="O363" s="197" t="str">
        <f t="shared" si="30"/>
        <v>12/6/2024 7:53:30 AM</v>
      </c>
      <c r="P363" s="197">
        <f t="shared" si="31"/>
        <v>45632.953819444447</v>
      </c>
      <c r="Q363" s="197">
        <f t="shared" si="32"/>
        <v>45632.537152777782</v>
      </c>
      <c r="R363" s="197">
        <f t="shared" si="33"/>
        <v>45632.537152777782</v>
      </c>
      <c r="S363" s="200">
        <f t="shared" si="34"/>
        <v>45632</v>
      </c>
      <c r="T363" s="201">
        <f t="shared" si="35"/>
        <v>0.53715277778246673</v>
      </c>
      <c r="U363" s="202"/>
      <c r="V363" s="202"/>
      <c r="W363" s="202" t="str">
        <f>IFERROR(VLOOKUP(D363,Legend!$A$2:$C$61,3,FALSE),"")</f>
        <v>EMEA_1</v>
      </c>
      <c r="X363" s="19">
        <v>5</v>
      </c>
      <c r="Y363" s="19">
        <v>15</v>
      </c>
    </row>
    <row r="364" spans="1:25" x14ac:dyDescent="0.25">
      <c r="A364" s="19" t="s">
        <v>1707</v>
      </c>
      <c r="B364" s="62" t="s">
        <v>5231</v>
      </c>
      <c r="C364" s="19" t="s">
        <v>341</v>
      </c>
      <c r="D364" s="19" t="s">
        <v>218</v>
      </c>
      <c r="E364" s="19" t="s">
        <v>7589</v>
      </c>
      <c r="F364" s="19" t="s">
        <v>355</v>
      </c>
      <c r="G364" s="62" t="s">
        <v>671</v>
      </c>
      <c r="H364" s="62" t="s">
        <v>5232</v>
      </c>
      <c r="I364" s="19" t="s">
        <v>342</v>
      </c>
      <c r="J364" s="36" t="s">
        <v>5233</v>
      </c>
      <c r="K364" s="19" t="s">
        <v>1032</v>
      </c>
      <c r="L364" s="19" t="s">
        <v>112</v>
      </c>
      <c r="M364" s="19" t="s">
        <v>349</v>
      </c>
      <c r="O364" s="197" t="str">
        <f t="shared" si="30"/>
        <v>12/6/2024 7:17:13 AM</v>
      </c>
      <c r="P364" s="197">
        <f t="shared" si="31"/>
        <v>45632.928622685184</v>
      </c>
      <c r="Q364" s="197">
        <f t="shared" si="32"/>
        <v>45632.511956018519</v>
      </c>
      <c r="R364" s="197">
        <f t="shared" si="33"/>
        <v>45632.511956018519</v>
      </c>
      <c r="S364" s="200">
        <f t="shared" si="34"/>
        <v>45632</v>
      </c>
      <c r="T364" s="201">
        <f t="shared" si="35"/>
        <v>0.51195601851941319</v>
      </c>
      <c r="U364" s="202"/>
      <c r="V364" s="202"/>
      <c r="W364" s="202" t="str">
        <f>IFERROR(VLOOKUP(D364,Legend!$A$2:$C$61,3,FALSE),"")</f>
        <v>EMEA_1</v>
      </c>
      <c r="X364" s="19">
        <v>5</v>
      </c>
      <c r="Y364" s="19">
        <v>15</v>
      </c>
    </row>
    <row r="365" spans="1:25" x14ac:dyDescent="0.25">
      <c r="A365" s="19" t="s">
        <v>1030</v>
      </c>
      <c r="B365" s="62" t="s">
        <v>5254</v>
      </c>
      <c r="C365" s="19" t="s">
        <v>341</v>
      </c>
      <c r="D365" s="19" t="s">
        <v>218</v>
      </c>
      <c r="E365" s="19" t="s">
        <v>7589</v>
      </c>
      <c r="F365" s="19" t="s">
        <v>355</v>
      </c>
      <c r="G365" s="62" t="s">
        <v>671</v>
      </c>
      <c r="H365" s="62" t="s">
        <v>3591</v>
      </c>
      <c r="I365" s="19" t="s">
        <v>342</v>
      </c>
      <c r="J365" s="36" t="s">
        <v>5255</v>
      </c>
      <c r="K365" s="19" t="s">
        <v>2359</v>
      </c>
      <c r="L365" s="19" t="s">
        <v>112</v>
      </c>
      <c r="M365" s="19" t="s">
        <v>340</v>
      </c>
      <c r="O365" s="197" t="str">
        <f t="shared" si="30"/>
        <v>12/6/2024 5:44:34 AM</v>
      </c>
      <c r="P365" s="197">
        <f t="shared" si="31"/>
        <v>45632.864282407405</v>
      </c>
      <c r="Q365" s="197">
        <f t="shared" si="32"/>
        <v>45632.447615740741</v>
      </c>
      <c r="R365" s="197">
        <f t="shared" si="33"/>
        <v>45632.447615740741</v>
      </c>
      <c r="S365" s="200">
        <f t="shared" si="34"/>
        <v>45632</v>
      </c>
      <c r="T365" s="201">
        <f t="shared" si="35"/>
        <v>0.44761574074072996</v>
      </c>
      <c r="U365" s="202"/>
      <c r="V365" s="202"/>
      <c r="W365" s="202" t="str">
        <f>IFERROR(VLOOKUP(D365,Legend!$A$2:$C$61,3,FALSE),"")</f>
        <v>EMEA_1</v>
      </c>
      <c r="X365" s="19">
        <v>5</v>
      </c>
      <c r="Y365" s="19">
        <v>15</v>
      </c>
    </row>
    <row r="366" spans="1:25" x14ac:dyDescent="0.25">
      <c r="A366" s="19" t="s">
        <v>2167</v>
      </c>
      <c r="B366" s="62" t="s">
        <v>5270</v>
      </c>
      <c r="C366" s="19" t="s">
        <v>148</v>
      </c>
      <c r="D366" s="19" t="s">
        <v>223</v>
      </c>
      <c r="E366" s="19" t="s">
        <v>7589</v>
      </c>
      <c r="F366" s="19" t="s">
        <v>355</v>
      </c>
      <c r="G366" s="62" t="s">
        <v>350</v>
      </c>
      <c r="H366" s="62" t="s">
        <v>5271</v>
      </c>
      <c r="J366" s="36" t="s">
        <v>5272</v>
      </c>
      <c r="K366" s="19" t="s">
        <v>591</v>
      </c>
      <c r="L366" s="19" t="s">
        <v>112</v>
      </c>
      <c r="M366" s="19" t="s">
        <v>354</v>
      </c>
      <c r="O366" s="197" t="str">
        <f t="shared" si="30"/>
        <v>12/6/2024 5:25:16 AM</v>
      </c>
      <c r="P366" s="197">
        <f t="shared" si="31"/>
        <v>45632.85087962963</v>
      </c>
      <c r="Q366" s="197">
        <f t="shared" si="32"/>
        <v>45632.434212962966</v>
      </c>
      <c r="R366" s="197">
        <f t="shared" si="33"/>
        <v>45632.434212962966</v>
      </c>
      <c r="S366" s="200">
        <f t="shared" si="34"/>
        <v>45632</v>
      </c>
      <c r="T366" s="201">
        <f t="shared" si="35"/>
        <v>0.43421296296583023</v>
      </c>
      <c r="U366" s="202"/>
      <c r="V366" s="202"/>
      <c r="W366" s="202" t="str">
        <f>IFERROR(VLOOKUP(D366,Legend!$A$2:$C$61,3,FALSE),"")</f>
        <v>EMEA_1</v>
      </c>
      <c r="X366" s="19">
        <v>5</v>
      </c>
      <c r="Y366" s="19">
        <v>15</v>
      </c>
    </row>
    <row r="367" spans="1:25" x14ac:dyDescent="0.25">
      <c r="A367" s="19" t="s">
        <v>1156</v>
      </c>
      <c r="B367" s="62" t="s">
        <v>5274</v>
      </c>
      <c r="C367" s="19" t="s">
        <v>341</v>
      </c>
      <c r="D367" s="19" t="s">
        <v>218</v>
      </c>
      <c r="E367" s="19" t="s">
        <v>7589</v>
      </c>
      <c r="F367" s="19" t="s">
        <v>355</v>
      </c>
      <c r="G367" s="62" t="s">
        <v>671</v>
      </c>
      <c r="H367" s="62" t="s">
        <v>5275</v>
      </c>
      <c r="I367" s="19" t="s">
        <v>342</v>
      </c>
      <c r="J367" s="36" t="s">
        <v>5277</v>
      </c>
      <c r="K367" s="19" t="s">
        <v>1188</v>
      </c>
      <c r="L367" s="19" t="s">
        <v>112</v>
      </c>
      <c r="M367" s="19" t="s">
        <v>351</v>
      </c>
      <c r="O367" s="197" t="str">
        <f t="shared" si="30"/>
        <v>12/6/2024 5:19:52 AM</v>
      </c>
      <c r="P367" s="197">
        <f t="shared" si="31"/>
        <v>45632.847129629627</v>
      </c>
      <c r="Q367" s="197">
        <f t="shared" si="32"/>
        <v>45632.430462962962</v>
      </c>
      <c r="R367" s="197">
        <f t="shared" si="33"/>
        <v>45632.430462962962</v>
      </c>
      <c r="S367" s="200">
        <f t="shared" si="34"/>
        <v>45632</v>
      </c>
      <c r="T367" s="201">
        <f t="shared" si="35"/>
        <v>0.43046296296233777</v>
      </c>
      <c r="U367" s="202"/>
      <c r="V367" s="202"/>
      <c r="W367" s="202" t="str">
        <f>IFERROR(VLOOKUP(D367,Legend!$A$2:$C$61,3,FALSE),"")</f>
        <v>EMEA_1</v>
      </c>
      <c r="X367" s="19">
        <v>5</v>
      </c>
      <c r="Y367" s="19">
        <v>15</v>
      </c>
    </row>
    <row r="368" spans="1:25" x14ac:dyDescent="0.25">
      <c r="A368" s="19" t="s">
        <v>1384</v>
      </c>
      <c r="B368" s="62" t="s">
        <v>5282</v>
      </c>
      <c r="C368" s="19" t="s">
        <v>341</v>
      </c>
      <c r="D368" s="19" t="s">
        <v>218</v>
      </c>
      <c r="E368" s="19" t="s">
        <v>7589</v>
      </c>
      <c r="F368" s="19" t="s">
        <v>355</v>
      </c>
      <c r="G368" s="62" t="s">
        <v>676</v>
      </c>
      <c r="H368" s="62" t="s">
        <v>3522</v>
      </c>
      <c r="I368" s="19" t="s">
        <v>342</v>
      </c>
      <c r="J368" s="36" t="s">
        <v>5284</v>
      </c>
      <c r="K368" s="19" t="s">
        <v>916</v>
      </c>
      <c r="L368" s="19" t="s">
        <v>112</v>
      </c>
      <c r="M368" s="19" t="s">
        <v>340</v>
      </c>
      <c r="O368" s="197" t="str">
        <f t="shared" si="30"/>
        <v>12/6/2024 5:03:25 AM</v>
      </c>
      <c r="P368" s="197">
        <f t="shared" si="31"/>
        <v>45632.835706018515</v>
      </c>
      <c r="Q368" s="197">
        <f t="shared" si="32"/>
        <v>45632.419039351851</v>
      </c>
      <c r="R368" s="197">
        <f t="shared" si="33"/>
        <v>45632.419039351851</v>
      </c>
      <c r="S368" s="200">
        <f t="shared" si="34"/>
        <v>45632</v>
      </c>
      <c r="T368" s="201">
        <f t="shared" si="35"/>
        <v>0.41903935185109731</v>
      </c>
      <c r="U368" s="202"/>
      <c r="V368" s="202"/>
      <c r="W368" s="202" t="str">
        <f>IFERROR(VLOOKUP(D368,Legend!$A$2:$C$61,3,FALSE),"")</f>
        <v>EMEA_1</v>
      </c>
      <c r="X368" s="19">
        <v>5</v>
      </c>
      <c r="Y368" s="19">
        <v>15</v>
      </c>
    </row>
    <row r="369" spans="1:25" x14ac:dyDescent="0.25">
      <c r="A369" s="19" t="s">
        <v>2168</v>
      </c>
      <c r="B369" s="62" t="s">
        <v>5289</v>
      </c>
      <c r="C369" s="19" t="s">
        <v>148</v>
      </c>
      <c r="D369" s="19" t="s">
        <v>223</v>
      </c>
      <c r="E369" s="19" t="s">
        <v>7589</v>
      </c>
      <c r="F369" s="19" t="s">
        <v>355</v>
      </c>
      <c r="G369" s="62" t="s">
        <v>350</v>
      </c>
      <c r="H369" s="62" t="s">
        <v>5290</v>
      </c>
      <c r="J369" s="36" t="s">
        <v>5291</v>
      </c>
      <c r="K369" s="19" t="s">
        <v>591</v>
      </c>
      <c r="L369" s="19" t="s">
        <v>112</v>
      </c>
      <c r="M369" s="19" t="s">
        <v>340</v>
      </c>
      <c r="O369" s="197" t="str">
        <f t="shared" si="30"/>
        <v>12/6/2024 4:56:00 AM</v>
      </c>
      <c r="P369" s="197">
        <f t="shared" si="31"/>
        <v>45632.830555555556</v>
      </c>
      <c r="Q369" s="197">
        <f t="shared" si="32"/>
        <v>45632.413888888892</v>
      </c>
      <c r="R369" s="197">
        <f t="shared" si="33"/>
        <v>45632.413888888892</v>
      </c>
      <c r="S369" s="200">
        <f t="shared" si="34"/>
        <v>45632</v>
      </c>
      <c r="T369" s="201">
        <f t="shared" si="35"/>
        <v>0.41388888889196096</v>
      </c>
      <c r="U369" s="202"/>
      <c r="V369" s="202"/>
      <c r="W369" s="202" t="str">
        <f>IFERROR(VLOOKUP(D369,Legend!$A$2:$C$61,3,FALSE),"")</f>
        <v>EMEA_1</v>
      </c>
      <c r="X369" s="19">
        <v>5</v>
      </c>
      <c r="Y369" s="19">
        <v>15</v>
      </c>
    </row>
    <row r="370" spans="1:25" x14ac:dyDescent="0.25">
      <c r="A370" s="19" t="s">
        <v>2170</v>
      </c>
      <c r="B370" s="62" t="s">
        <v>5295</v>
      </c>
      <c r="C370" s="19" t="s">
        <v>148</v>
      </c>
      <c r="D370" s="19" t="s">
        <v>223</v>
      </c>
      <c r="E370" s="19" t="s">
        <v>7589</v>
      </c>
      <c r="F370" s="19" t="s">
        <v>355</v>
      </c>
      <c r="G370" s="62" t="s">
        <v>350</v>
      </c>
      <c r="H370" s="62" t="s">
        <v>5296</v>
      </c>
      <c r="J370" s="36" t="s">
        <v>5298</v>
      </c>
      <c r="K370" s="19" t="s">
        <v>1954</v>
      </c>
      <c r="L370" s="19" t="s">
        <v>112</v>
      </c>
      <c r="M370" s="19" t="s">
        <v>351</v>
      </c>
      <c r="O370" s="197" t="str">
        <f t="shared" si="30"/>
        <v>12/6/2024 4:25:28 AM</v>
      </c>
      <c r="P370" s="197">
        <f t="shared" si="31"/>
        <v>45632.809351851851</v>
      </c>
      <c r="Q370" s="197">
        <f t="shared" si="32"/>
        <v>45632.392685185187</v>
      </c>
      <c r="R370" s="197">
        <f t="shared" si="33"/>
        <v>45632.392685185187</v>
      </c>
      <c r="S370" s="200">
        <f t="shared" si="34"/>
        <v>45632</v>
      </c>
      <c r="T370" s="201">
        <f t="shared" si="35"/>
        <v>0.39268518518656492</v>
      </c>
      <c r="U370" s="202"/>
      <c r="V370" s="202"/>
      <c r="W370" s="202" t="str">
        <f>IFERROR(VLOOKUP(D370,Legend!$A$2:$C$61,3,FALSE),"")</f>
        <v>EMEA_1</v>
      </c>
      <c r="X370" s="19">
        <v>5</v>
      </c>
      <c r="Y370" s="19">
        <v>15</v>
      </c>
    </row>
    <row r="371" spans="1:25" x14ac:dyDescent="0.25">
      <c r="A371" s="19" t="s">
        <v>1158</v>
      </c>
      <c r="B371" s="62" t="s">
        <v>5306</v>
      </c>
      <c r="C371" s="19" t="s">
        <v>341</v>
      </c>
      <c r="D371" s="19" t="s">
        <v>218</v>
      </c>
      <c r="E371" s="19" t="s">
        <v>7589</v>
      </c>
      <c r="F371" s="19" t="s">
        <v>355</v>
      </c>
      <c r="G371" s="62" t="s">
        <v>671</v>
      </c>
      <c r="H371" s="62" t="s">
        <v>5275</v>
      </c>
      <c r="I371" s="19" t="s">
        <v>342</v>
      </c>
      <c r="J371" s="36" t="s">
        <v>5318</v>
      </c>
      <c r="K371" s="19" t="s">
        <v>2572</v>
      </c>
      <c r="L371" s="19" t="s">
        <v>112</v>
      </c>
      <c r="M371" s="19" t="s">
        <v>351</v>
      </c>
      <c r="O371" s="197" t="str">
        <f t="shared" si="30"/>
        <v>12/6/2024 3:47:50 AM</v>
      </c>
      <c r="P371" s="197">
        <f t="shared" si="31"/>
        <v>45632.783217592594</v>
      </c>
      <c r="Q371" s="197">
        <f t="shared" si="32"/>
        <v>45632.36655092593</v>
      </c>
      <c r="R371" s="197">
        <f t="shared" si="33"/>
        <v>45632.36655092593</v>
      </c>
      <c r="S371" s="200">
        <f t="shared" si="34"/>
        <v>45632</v>
      </c>
      <c r="T371" s="201">
        <f t="shared" si="35"/>
        <v>0.36655092592991423</v>
      </c>
      <c r="U371" s="202"/>
      <c r="V371" s="202"/>
      <c r="W371" s="202" t="str">
        <f>IFERROR(VLOOKUP(D371,Legend!$A$2:$C$61,3,FALSE),"")</f>
        <v>EMEA_1</v>
      </c>
      <c r="X371" s="19">
        <v>5</v>
      </c>
      <c r="Y371" s="19">
        <v>15</v>
      </c>
    </row>
    <row r="372" spans="1:25" x14ac:dyDescent="0.25">
      <c r="A372" s="19" t="s">
        <v>1311</v>
      </c>
      <c r="B372" s="62" t="s">
        <v>5326</v>
      </c>
      <c r="C372" s="19" t="s">
        <v>341</v>
      </c>
      <c r="D372" s="19" t="s">
        <v>218</v>
      </c>
      <c r="E372" s="19" t="s">
        <v>7589</v>
      </c>
      <c r="F372" s="19" t="s">
        <v>355</v>
      </c>
      <c r="G372" s="62" t="s">
        <v>673</v>
      </c>
      <c r="H372" s="62" t="s">
        <v>4537</v>
      </c>
      <c r="I372" s="19" t="s">
        <v>342</v>
      </c>
      <c r="J372" s="36" t="s">
        <v>5327</v>
      </c>
      <c r="K372" s="19" t="s">
        <v>2402</v>
      </c>
      <c r="L372" s="19" t="s">
        <v>112</v>
      </c>
      <c r="M372" s="19" t="s">
        <v>340</v>
      </c>
      <c r="O372" s="197" t="str">
        <f t="shared" si="30"/>
        <v>12/6/2024 3:33:08 AM</v>
      </c>
      <c r="P372" s="197">
        <f t="shared" si="31"/>
        <v>45632.773009259261</v>
      </c>
      <c r="Q372" s="197">
        <f t="shared" si="32"/>
        <v>45632.356342592597</v>
      </c>
      <c r="R372" s="197">
        <f t="shared" si="33"/>
        <v>45632.356342592597</v>
      </c>
      <c r="S372" s="200">
        <f t="shared" si="34"/>
        <v>45632</v>
      </c>
      <c r="T372" s="201">
        <f t="shared" si="35"/>
        <v>0.35634259259677492</v>
      </c>
      <c r="U372" s="202"/>
      <c r="V372" s="202"/>
      <c r="W372" s="202" t="str">
        <f>IFERROR(VLOOKUP(D372,Legend!$A$2:$C$61,3,FALSE),"")</f>
        <v>EMEA_1</v>
      </c>
      <c r="X372" s="19">
        <v>5</v>
      </c>
      <c r="Y372" s="19">
        <v>15</v>
      </c>
    </row>
    <row r="373" spans="1:25" x14ac:dyDescent="0.25">
      <c r="A373" s="19" t="s">
        <v>2175</v>
      </c>
      <c r="B373" s="62" t="s">
        <v>5343</v>
      </c>
      <c r="C373" s="19" t="s">
        <v>148</v>
      </c>
      <c r="D373" s="19" t="s">
        <v>223</v>
      </c>
      <c r="E373" s="19" t="s">
        <v>7589</v>
      </c>
      <c r="F373" s="19" t="s">
        <v>355</v>
      </c>
      <c r="G373" s="62" t="s">
        <v>350</v>
      </c>
      <c r="H373" s="62" t="s">
        <v>5344</v>
      </c>
      <c r="J373" s="36" t="s">
        <v>5345</v>
      </c>
      <c r="K373" s="19" t="s">
        <v>2384</v>
      </c>
      <c r="L373" s="19" t="s">
        <v>112</v>
      </c>
      <c r="M373" s="19" t="s">
        <v>340</v>
      </c>
      <c r="O373" s="197" t="str">
        <f t="shared" si="30"/>
        <v>12/6/2024 2:31:38 AM</v>
      </c>
      <c r="P373" s="197">
        <f t="shared" si="31"/>
        <v>45632.730300925927</v>
      </c>
      <c r="Q373" s="197">
        <f t="shared" si="32"/>
        <v>45632.313634259262</v>
      </c>
      <c r="R373" s="197">
        <f t="shared" si="33"/>
        <v>45632.313634259262</v>
      </c>
      <c r="S373" s="200">
        <f t="shared" si="34"/>
        <v>45632</v>
      </c>
      <c r="T373" s="201">
        <f t="shared" si="35"/>
        <v>0.31363425926247146</v>
      </c>
      <c r="U373" s="202"/>
      <c r="V373" s="202"/>
      <c r="W373" s="202" t="str">
        <f>IFERROR(VLOOKUP(D373,Legend!$A$2:$C$61,3,FALSE),"")</f>
        <v>EMEA_1</v>
      </c>
      <c r="X373" s="19">
        <v>5</v>
      </c>
      <c r="Y373" s="19">
        <v>15</v>
      </c>
    </row>
    <row r="374" spans="1:25" x14ac:dyDescent="0.25">
      <c r="A374" s="19" t="s">
        <v>1385</v>
      </c>
      <c r="B374" s="62" t="s">
        <v>5349</v>
      </c>
      <c r="C374" s="19" t="s">
        <v>148</v>
      </c>
      <c r="D374" s="19" t="s">
        <v>223</v>
      </c>
      <c r="E374" s="19" t="s">
        <v>7589</v>
      </c>
      <c r="F374" s="19" t="s">
        <v>355</v>
      </c>
      <c r="G374" s="62" t="s">
        <v>350</v>
      </c>
      <c r="H374" s="62" t="s">
        <v>5350</v>
      </c>
      <c r="J374" s="36" t="s">
        <v>5351</v>
      </c>
      <c r="K374" s="19" t="s">
        <v>2350</v>
      </c>
      <c r="L374" s="19" t="s">
        <v>112</v>
      </c>
      <c r="M374" s="19" t="s">
        <v>340</v>
      </c>
      <c r="O374" s="197" t="str">
        <f t="shared" si="30"/>
        <v>12/6/2024 2:05:02 AM</v>
      </c>
      <c r="P374" s="197">
        <f t="shared" si="31"/>
        <v>45632.711828703701</v>
      </c>
      <c r="Q374" s="197">
        <f t="shared" si="32"/>
        <v>45632.295162037037</v>
      </c>
      <c r="R374" s="197">
        <f t="shared" si="33"/>
        <v>45632.295162037037</v>
      </c>
      <c r="S374" s="200">
        <f t="shared" si="34"/>
        <v>45632</v>
      </c>
      <c r="T374" s="201">
        <f t="shared" si="35"/>
        <v>0.29516203703678912</v>
      </c>
      <c r="U374" s="202"/>
      <c r="V374" s="202"/>
      <c r="W374" s="202" t="str">
        <f>IFERROR(VLOOKUP(D374,Legend!$A$2:$C$61,3,FALSE),"")</f>
        <v>EMEA_1</v>
      </c>
      <c r="X374" s="19">
        <v>5</v>
      </c>
      <c r="Y374" s="19">
        <v>15</v>
      </c>
    </row>
    <row r="375" spans="1:25" x14ac:dyDescent="0.25">
      <c r="A375" s="19" t="s">
        <v>1159</v>
      </c>
      <c r="B375" s="62" t="s">
        <v>5349</v>
      </c>
      <c r="C375" s="19" t="s">
        <v>148</v>
      </c>
      <c r="D375" s="19" t="s">
        <v>223</v>
      </c>
      <c r="E375" s="19" t="s">
        <v>7589</v>
      </c>
      <c r="F375" s="19" t="s">
        <v>355</v>
      </c>
      <c r="G375" s="62" t="s">
        <v>350</v>
      </c>
      <c r="H375" s="62" t="s">
        <v>5350</v>
      </c>
      <c r="J375" s="36" t="s">
        <v>5351</v>
      </c>
      <c r="K375" s="19" t="s">
        <v>591</v>
      </c>
      <c r="L375" s="19" t="s">
        <v>112</v>
      </c>
      <c r="M375" s="19" t="s">
        <v>340</v>
      </c>
      <c r="O375" s="197" t="str">
        <f t="shared" si="30"/>
        <v>12/6/2024 2:05:02 AM</v>
      </c>
      <c r="P375" s="197">
        <f t="shared" si="31"/>
        <v>45632.711828703701</v>
      </c>
      <c r="Q375" s="197">
        <f t="shared" si="32"/>
        <v>45632.295162037037</v>
      </c>
      <c r="R375" s="197">
        <f t="shared" si="33"/>
        <v>45632.295162037037</v>
      </c>
      <c r="S375" s="200">
        <f t="shared" si="34"/>
        <v>45632</v>
      </c>
      <c r="T375" s="201">
        <f t="shared" si="35"/>
        <v>0.29516203703678912</v>
      </c>
      <c r="U375" s="202"/>
      <c r="V375" s="202"/>
      <c r="W375" s="202" t="str">
        <f>IFERROR(VLOOKUP(D375,Legend!$A$2:$C$61,3,FALSE),"")</f>
        <v>EMEA_1</v>
      </c>
      <c r="X375" s="19">
        <v>5</v>
      </c>
      <c r="Y375" s="19">
        <v>15</v>
      </c>
    </row>
    <row r="376" spans="1:25" x14ac:dyDescent="0.25">
      <c r="A376" s="19" t="s">
        <v>1831</v>
      </c>
      <c r="B376" s="62" t="s">
        <v>5760</v>
      </c>
      <c r="C376" s="19" t="s">
        <v>148</v>
      </c>
      <c r="D376" s="19" t="s">
        <v>224</v>
      </c>
      <c r="E376" s="19" t="s">
        <v>7589</v>
      </c>
      <c r="F376" s="19" t="s">
        <v>355</v>
      </c>
      <c r="G376" s="62" t="s">
        <v>361</v>
      </c>
      <c r="H376" s="62" t="s">
        <v>5761</v>
      </c>
      <c r="J376" s="36" t="s">
        <v>5762</v>
      </c>
      <c r="K376" s="19" t="s">
        <v>2310</v>
      </c>
      <c r="L376" s="19" t="s">
        <v>112</v>
      </c>
      <c r="M376" s="19" t="s">
        <v>340</v>
      </c>
      <c r="O376" s="197" t="str">
        <f t="shared" si="30"/>
        <v>12/5/2024 10:30:12 AM</v>
      </c>
      <c r="P376" s="197">
        <f t="shared" si="31"/>
        <v>45632.062638888892</v>
      </c>
      <c r="Q376" s="197">
        <f t="shared" si="32"/>
        <v>45631.645972222228</v>
      </c>
      <c r="R376" s="197">
        <f t="shared" si="33"/>
        <v>45631.645972222228</v>
      </c>
      <c r="S376" s="200">
        <f t="shared" si="34"/>
        <v>45631</v>
      </c>
      <c r="T376" s="201">
        <f t="shared" si="35"/>
        <v>0.64597222222801065</v>
      </c>
      <c r="U376" s="202"/>
      <c r="V376" s="202"/>
      <c r="W376" s="202" t="str">
        <f>IFERROR(VLOOKUP(D376,Legend!$A$2:$C$61,3,FALSE),"")</f>
        <v>EMEA_1</v>
      </c>
      <c r="X376" s="19">
        <v>5</v>
      </c>
      <c r="Y376" s="19">
        <v>15</v>
      </c>
    </row>
    <row r="377" spans="1:25" x14ac:dyDescent="0.25">
      <c r="A377" s="19" t="s">
        <v>765</v>
      </c>
      <c r="B377" s="62" t="s">
        <v>5788</v>
      </c>
      <c r="C377" s="19" t="s">
        <v>341</v>
      </c>
      <c r="D377" s="19" t="s">
        <v>218</v>
      </c>
      <c r="E377" s="19" t="s">
        <v>7589</v>
      </c>
      <c r="F377" s="19" t="s">
        <v>355</v>
      </c>
      <c r="G377" s="62" t="s">
        <v>676</v>
      </c>
      <c r="H377" s="62" t="s">
        <v>5789</v>
      </c>
      <c r="I377" s="19" t="s">
        <v>342</v>
      </c>
      <c r="J377" s="36" t="s">
        <v>5790</v>
      </c>
      <c r="K377" s="19" t="s">
        <v>2300</v>
      </c>
      <c r="L377" s="19" t="s">
        <v>112</v>
      </c>
      <c r="M377" s="19" t="s">
        <v>340</v>
      </c>
      <c r="O377" s="197" t="str">
        <f t="shared" si="30"/>
        <v>12/5/2024 9:53:07 AM</v>
      </c>
      <c r="P377" s="197">
        <f t="shared" si="31"/>
        <v>45632.036886574075</v>
      </c>
      <c r="Q377" s="197">
        <f t="shared" si="32"/>
        <v>45631.620219907411</v>
      </c>
      <c r="R377" s="197">
        <f t="shared" si="33"/>
        <v>45631.620219907411</v>
      </c>
      <c r="S377" s="200">
        <f t="shared" si="34"/>
        <v>45631</v>
      </c>
      <c r="T377" s="201">
        <f t="shared" si="35"/>
        <v>0.62021990741050104</v>
      </c>
      <c r="U377" s="202"/>
      <c r="V377" s="202"/>
      <c r="W377" s="202" t="str">
        <f>IFERROR(VLOOKUP(D377,Legend!$A$2:$C$61,3,FALSE),"")</f>
        <v>EMEA_1</v>
      </c>
      <c r="X377" s="19">
        <v>5</v>
      </c>
      <c r="Y377" s="19">
        <v>15</v>
      </c>
    </row>
    <row r="378" spans="1:25" x14ac:dyDescent="0.25">
      <c r="A378" s="19" t="s">
        <v>844</v>
      </c>
      <c r="B378" s="62" t="s">
        <v>5799</v>
      </c>
      <c r="C378" s="19" t="s">
        <v>148</v>
      </c>
      <c r="D378" s="19" t="s">
        <v>223</v>
      </c>
      <c r="E378" s="19" t="s">
        <v>7589</v>
      </c>
      <c r="F378" s="19" t="s">
        <v>355</v>
      </c>
      <c r="G378" s="62" t="s">
        <v>350</v>
      </c>
      <c r="H378" s="62" t="s">
        <v>5800</v>
      </c>
      <c r="J378" s="36" t="s">
        <v>5801</v>
      </c>
      <c r="K378" s="19" t="s">
        <v>2290</v>
      </c>
      <c r="L378" s="19" t="s">
        <v>112</v>
      </c>
      <c r="M378" s="19" t="s">
        <v>340</v>
      </c>
      <c r="O378" s="197" t="str">
        <f t="shared" si="30"/>
        <v>12/5/2024 9:26:12 AM</v>
      </c>
      <c r="P378" s="197">
        <f t="shared" si="31"/>
        <v>45632.018194444441</v>
      </c>
      <c r="Q378" s="197">
        <f t="shared" si="32"/>
        <v>45631.601527777777</v>
      </c>
      <c r="R378" s="197">
        <f t="shared" si="33"/>
        <v>45631.601527777777</v>
      </c>
      <c r="S378" s="200">
        <f t="shared" si="34"/>
        <v>45631</v>
      </c>
      <c r="T378" s="201">
        <f t="shared" si="35"/>
        <v>0.601527777776937</v>
      </c>
      <c r="U378" s="202"/>
      <c r="V378" s="202"/>
      <c r="W378" s="202" t="str">
        <f>IFERROR(VLOOKUP(D378,Legend!$A$2:$C$61,3,FALSE),"")</f>
        <v>EMEA_1</v>
      </c>
      <c r="X378" s="19">
        <v>5</v>
      </c>
      <c r="Y378" s="19">
        <v>15</v>
      </c>
    </row>
    <row r="379" spans="1:25" x14ac:dyDescent="0.25">
      <c r="A379" s="19" t="s">
        <v>1392</v>
      </c>
      <c r="B379" s="62" t="s">
        <v>5817</v>
      </c>
      <c r="C379" s="19" t="s">
        <v>341</v>
      </c>
      <c r="D379" s="19" t="s">
        <v>218</v>
      </c>
      <c r="E379" s="19" t="s">
        <v>7589</v>
      </c>
      <c r="F379" s="19" t="s">
        <v>355</v>
      </c>
      <c r="G379" s="62" t="s">
        <v>673</v>
      </c>
      <c r="H379" s="62" t="s">
        <v>5818</v>
      </c>
      <c r="I379" s="19" t="s">
        <v>342</v>
      </c>
      <c r="J379" s="36" t="s">
        <v>5819</v>
      </c>
      <c r="K379" s="19" t="s">
        <v>2481</v>
      </c>
      <c r="L379" s="19" t="s">
        <v>112</v>
      </c>
      <c r="M379" s="19" t="s">
        <v>340</v>
      </c>
      <c r="O379" s="197" t="str">
        <f t="shared" si="30"/>
        <v>12/5/2024 8:58:49 AM</v>
      </c>
      <c r="P379" s="197">
        <f t="shared" si="31"/>
        <v>45631.999178240738</v>
      </c>
      <c r="Q379" s="197">
        <f t="shared" si="32"/>
        <v>45631.582511574074</v>
      </c>
      <c r="R379" s="197">
        <f t="shared" si="33"/>
        <v>45631.582511574074</v>
      </c>
      <c r="S379" s="200">
        <f t="shared" si="34"/>
        <v>45631</v>
      </c>
      <c r="T379" s="201">
        <f t="shared" si="35"/>
        <v>0.58251157407357823</v>
      </c>
      <c r="U379" s="202"/>
      <c r="V379" s="202"/>
      <c r="W379" s="202" t="str">
        <f>IFERROR(VLOOKUP(D379,Legend!$A$2:$C$61,3,FALSE),"")</f>
        <v>EMEA_1</v>
      </c>
      <c r="X379" s="19">
        <v>5</v>
      </c>
      <c r="Y379" s="19">
        <v>15</v>
      </c>
    </row>
    <row r="380" spans="1:25" x14ac:dyDescent="0.25">
      <c r="A380" s="19" t="s">
        <v>917</v>
      </c>
      <c r="B380" s="62" t="s">
        <v>5829</v>
      </c>
      <c r="C380" s="19" t="s">
        <v>148</v>
      </c>
      <c r="D380" s="19" t="s">
        <v>224</v>
      </c>
      <c r="E380" s="19" t="s">
        <v>7589</v>
      </c>
      <c r="F380" s="19" t="s">
        <v>355</v>
      </c>
      <c r="G380" s="62" t="s">
        <v>361</v>
      </c>
      <c r="H380" s="62" t="s">
        <v>5830</v>
      </c>
      <c r="J380" s="36" t="s">
        <v>5831</v>
      </c>
      <c r="K380" s="19" t="s">
        <v>2487</v>
      </c>
      <c r="L380" s="19" t="s">
        <v>112</v>
      </c>
      <c r="M380" s="19" t="s">
        <v>340</v>
      </c>
      <c r="O380" s="197" t="str">
        <f t="shared" si="30"/>
        <v>12/5/2024 8:29:25 AM</v>
      </c>
      <c r="P380" s="197">
        <f t="shared" si="31"/>
        <v>45631.978761574072</v>
      </c>
      <c r="Q380" s="197">
        <f t="shared" si="32"/>
        <v>45631.562094907407</v>
      </c>
      <c r="R380" s="197">
        <f t="shared" si="33"/>
        <v>45631.562094907407</v>
      </c>
      <c r="S380" s="200">
        <f t="shared" si="34"/>
        <v>45631</v>
      </c>
      <c r="T380" s="201">
        <f t="shared" si="35"/>
        <v>0.56209490740729962</v>
      </c>
      <c r="U380" s="202"/>
      <c r="V380" s="202"/>
      <c r="W380" s="202" t="str">
        <f>IFERROR(VLOOKUP(D380,Legend!$A$2:$C$61,3,FALSE),"")</f>
        <v>EMEA_1</v>
      </c>
      <c r="X380" s="19">
        <v>5</v>
      </c>
      <c r="Y380" s="19">
        <v>15</v>
      </c>
    </row>
    <row r="381" spans="1:25" x14ac:dyDescent="0.25">
      <c r="A381" s="19" t="s">
        <v>1845</v>
      </c>
      <c r="B381" s="62" t="s">
        <v>5858</v>
      </c>
      <c r="C381" s="19" t="s">
        <v>148</v>
      </c>
      <c r="D381" s="19" t="s">
        <v>223</v>
      </c>
      <c r="E381" s="19" t="s">
        <v>7589</v>
      </c>
      <c r="F381" s="19" t="s">
        <v>355</v>
      </c>
      <c r="G381" s="62" t="s">
        <v>350</v>
      </c>
      <c r="H381" s="62" t="s">
        <v>5859</v>
      </c>
      <c r="J381" s="36" t="s">
        <v>5860</v>
      </c>
      <c r="K381" s="19" t="s">
        <v>1207</v>
      </c>
      <c r="L381" s="19" t="s">
        <v>112</v>
      </c>
      <c r="M381" s="19" t="s">
        <v>340</v>
      </c>
      <c r="O381" s="197" t="str">
        <f t="shared" si="30"/>
        <v>12/5/2024 7:10:10 AM</v>
      </c>
      <c r="P381" s="197">
        <f t="shared" si="31"/>
        <v>45631.923726851855</v>
      </c>
      <c r="Q381" s="197">
        <f t="shared" si="32"/>
        <v>45631.507060185191</v>
      </c>
      <c r="R381" s="197">
        <f t="shared" si="33"/>
        <v>45631.507060185191</v>
      </c>
      <c r="S381" s="200">
        <f t="shared" si="34"/>
        <v>45631</v>
      </c>
      <c r="T381" s="201">
        <f t="shared" si="35"/>
        <v>0.50706018519122154</v>
      </c>
      <c r="U381" s="202"/>
      <c r="V381" s="202"/>
      <c r="W381" s="202" t="str">
        <f>IFERROR(VLOOKUP(D381,Legend!$A$2:$C$61,3,FALSE),"")</f>
        <v>EMEA_1</v>
      </c>
      <c r="X381" s="19">
        <v>5</v>
      </c>
      <c r="Y381" s="19">
        <v>15</v>
      </c>
    </row>
    <row r="382" spans="1:25" x14ac:dyDescent="0.25">
      <c r="A382" s="19" t="s">
        <v>1077</v>
      </c>
      <c r="B382" s="62" t="s">
        <v>5864</v>
      </c>
      <c r="C382" s="19" t="s">
        <v>341</v>
      </c>
      <c r="D382" s="19" t="s">
        <v>218</v>
      </c>
      <c r="E382" s="19" t="s">
        <v>7589</v>
      </c>
      <c r="F382" s="19" t="s">
        <v>355</v>
      </c>
      <c r="G382" s="62" t="s">
        <v>676</v>
      </c>
      <c r="H382" s="62" t="s">
        <v>5865</v>
      </c>
      <c r="I382" s="19" t="s">
        <v>342</v>
      </c>
      <c r="J382" s="36" t="s">
        <v>5866</v>
      </c>
      <c r="K382" s="19" t="s">
        <v>2521</v>
      </c>
      <c r="L382" s="19" t="s">
        <v>112</v>
      </c>
      <c r="M382" s="19" t="s">
        <v>340</v>
      </c>
      <c r="O382" s="197" t="str">
        <f t="shared" si="30"/>
        <v>12/5/2024 7:04:51 AM</v>
      </c>
      <c r="P382" s="197">
        <f t="shared" si="31"/>
        <v>45631.920034722221</v>
      </c>
      <c r="Q382" s="197">
        <f t="shared" si="32"/>
        <v>45631.503368055557</v>
      </c>
      <c r="R382" s="197">
        <f t="shared" si="33"/>
        <v>45631.503368055557</v>
      </c>
      <c r="S382" s="200">
        <f t="shared" si="34"/>
        <v>45631</v>
      </c>
      <c r="T382" s="201">
        <f t="shared" si="35"/>
        <v>0.50336805555707542</v>
      </c>
      <c r="U382" s="202"/>
      <c r="V382" s="202"/>
      <c r="W382" s="202" t="str">
        <f>IFERROR(VLOOKUP(D382,Legend!$A$2:$C$61,3,FALSE),"")</f>
        <v>EMEA_1</v>
      </c>
      <c r="X382" s="19">
        <v>5</v>
      </c>
      <c r="Y382" s="19">
        <v>15</v>
      </c>
    </row>
    <row r="383" spans="1:25" x14ac:dyDescent="0.25">
      <c r="A383" s="19" t="s">
        <v>1861</v>
      </c>
      <c r="B383" s="62" t="s">
        <v>5979</v>
      </c>
      <c r="C383" s="19" t="s">
        <v>148</v>
      </c>
      <c r="D383" s="19" t="s">
        <v>223</v>
      </c>
      <c r="E383" s="19" t="s">
        <v>7589</v>
      </c>
      <c r="F383" s="19" t="s">
        <v>355</v>
      </c>
      <c r="G383" s="62" t="s">
        <v>350</v>
      </c>
      <c r="H383" s="62" t="s">
        <v>5980</v>
      </c>
      <c r="J383" s="36" t="s">
        <v>5981</v>
      </c>
      <c r="K383" s="19" t="s">
        <v>591</v>
      </c>
      <c r="L383" s="19" t="s">
        <v>112</v>
      </c>
      <c r="M383" s="19" t="s">
        <v>340</v>
      </c>
      <c r="O383" s="197" t="str">
        <f t="shared" si="30"/>
        <v>12/5/2024 2:21:02 AM</v>
      </c>
      <c r="P383" s="197">
        <f t="shared" si="31"/>
        <v>45631.722939814812</v>
      </c>
      <c r="Q383" s="197">
        <f t="shared" si="32"/>
        <v>45631.306273148148</v>
      </c>
      <c r="R383" s="197">
        <f t="shared" si="33"/>
        <v>45631.306273148148</v>
      </c>
      <c r="S383" s="200">
        <f t="shared" si="34"/>
        <v>45631</v>
      </c>
      <c r="T383" s="201">
        <f t="shared" si="35"/>
        <v>0.30627314814773854</v>
      </c>
      <c r="U383" s="202"/>
      <c r="V383" s="202"/>
      <c r="W383" s="202" t="str">
        <f>IFERROR(VLOOKUP(D383,Legend!$A$2:$C$61,3,FALSE),"")</f>
        <v>EMEA_1</v>
      </c>
      <c r="X383" s="19">
        <v>5</v>
      </c>
      <c r="Y383" s="19">
        <v>15</v>
      </c>
    </row>
    <row r="384" spans="1:25" x14ac:dyDescent="0.25">
      <c r="A384" s="19" t="s">
        <v>1765</v>
      </c>
      <c r="B384" s="62" t="s">
        <v>6295</v>
      </c>
      <c r="C384" s="19" t="s">
        <v>341</v>
      </c>
      <c r="D384" s="19" t="s">
        <v>218</v>
      </c>
      <c r="E384" s="19" t="s">
        <v>7589</v>
      </c>
      <c r="F384" s="19" t="s">
        <v>355</v>
      </c>
      <c r="G384" s="62" t="s">
        <v>671</v>
      </c>
      <c r="H384" s="62" t="s">
        <v>2568</v>
      </c>
      <c r="I384" s="19" t="s">
        <v>342</v>
      </c>
      <c r="J384" s="36" t="s">
        <v>6296</v>
      </c>
      <c r="K384" s="19" t="s">
        <v>2337</v>
      </c>
      <c r="L384" s="19" t="s">
        <v>112</v>
      </c>
      <c r="M384" s="19" t="s">
        <v>340</v>
      </c>
      <c r="O384" s="197" t="str">
        <f t="shared" si="30"/>
        <v>12/4/2024 10:40:55 AM</v>
      </c>
      <c r="P384" s="197">
        <f t="shared" si="31"/>
        <v>45631.070081018515</v>
      </c>
      <c r="Q384" s="197">
        <f t="shared" si="32"/>
        <v>45630.653414351851</v>
      </c>
      <c r="R384" s="197">
        <f t="shared" si="33"/>
        <v>45630.653414351851</v>
      </c>
      <c r="S384" s="200">
        <f t="shared" si="34"/>
        <v>45630</v>
      </c>
      <c r="T384" s="201">
        <f t="shared" si="35"/>
        <v>0.65341435185109731</v>
      </c>
      <c r="U384" s="202"/>
      <c r="V384" s="202"/>
      <c r="W384" s="202" t="str">
        <f>IFERROR(VLOOKUP(D384,Legend!$A$2:$C$61,3,FALSE),"")</f>
        <v>EMEA_1</v>
      </c>
      <c r="X384" s="19">
        <v>5</v>
      </c>
      <c r="Y384" s="19">
        <v>15</v>
      </c>
    </row>
    <row r="385" spans="1:25" x14ac:dyDescent="0.25">
      <c r="A385" s="19" t="s">
        <v>1492</v>
      </c>
      <c r="B385" s="62" t="s">
        <v>6327</v>
      </c>
      <c r="C385" s="19" t="s">
        <v>148</v>
      </c>
      <c r="D385" s="19" t="s">
        <v>223</v>
      </c>
      <c r="E385" s="19" t="s">
        <v>7589</v>
      </c>
      <c r="F385" s="19" t="s">
        <v>355</v>
      </c>
      <c r="G385" s="62" t="s">
        <v>350</v>
      </c>
      <c r="H385" s="62" t="s">
        <v>6328</v>
      </c>
      <c r="J385" s="36" t="s">
        <v>6329</v>
      </c>
      <c r="K385" s="19" t="s">
        <v>2423</v>
      </c>
      <c r="L385" s="19" t="s">
        <v>112</v>
      </c>
      <c r="M385" s="19" t="s">
        <v>340</v>
      </c>
      <c r="O385" s="197" t="str">
        <f t="shared" si="30"/>
        <v>12/4/2024 10:09:55 AM</v>
      </c>
      <c r="P385" s="197">
        <f t="shared" si="31"/>
        <v>45631.04855324074</v>
      </c>
      <c r="Q385" s="197">
        <f t="shared" si="32"/>
        <v>45630.631886574076</v>
      </c>
      <c r="R385" s="197">
        <f t="shared" si="33"/>
        <v>45630.631886574076</v>
      </c>
      <c r="S385" s="200">
        <f t="shared" si="34"/>
        <v>45630</v>
      </c>
      <c r="T385" s="201">
        <f t="shared" si="35"/>
        <v>0.63188657407590654</v>
      </c>
      <c r="U385" s="202"/>
      <c r="V385" s="202"/>
      <c r="W385" s="202" t="str">
        <f>IFERROR(VLOOKUP(D385,Legend!$A$2:$C$61,3,FALSE),"")</f>
        <v>EMEA_1</v>
      </c>
      <c r="X385" s="19">
        <v>5</v>
      </c>
      <c r="Y385" s="19">
        <v>15</v>
      </c>
    </row>
    <row r="386" spans="1:25" x14ac:dyDescent="0.25">
      <c r="A386" s="19" t="s">
        <v>1925</v>
      </c>
      <c r="B386" s="62" t="s">
        <v>6361</v>
      </c>
      <c r="C386" s="19" t="s">
        <v>148</v>
      </c>
      <c r="D386" s="19" t="s">
        <v>223</v>
      </c>
      <c r="E386" s="19" t="s">
        <v>7589</v>
      </c>
      <c r="F386" s="19" t="s">
        <v>355</v>
      </c>
      <c r="G386" s="62" t="s">
        <v>350</v>
      </c>
      <c r="H386" s="62" t="s">
        <v>6362</v>
      </c>
      <c r="J386" s="36" t="s">
        <v>6363</v>
      </c>
      <c r="K386" s="19" t="s">
        <v>1463</v>
      </c>
      <c r="L386" s="19" t="s">
        <v>112</v>
      </c>
      <c r="M386" s="19" t="s">
        <v>340</v>
      </c>
      <c r="O386" s="197" t="str">
        <f t="shared" si="30"/>
        <v>12/4/2024 9:31:44 AM</v>
      </c>
      <c r="P386" s="197">
        <f t="shared" si="31"/>
        <v>45631.022037037037</v>
      </c>
      <c r="Q386" s="197">
        <f t="shared" si="32"/>
        <v>45630.605370370373</v>
      </c>
      <c r="R386" s="197">
        <f t="shared" si="33"/>
        <v>45630.605370370373</v>
      </c>
      <c r="S386" s="200">
        <f t="shared" si="34"/>
        <v>45630</v>
      </c>
      <c r="T386" s="201">
        <f t="shared" si="35"/>
        <v>0.60537037037283881</v>
      </c>
      <c r="U386" s="202"/>
      <c r="V386" s="202"/>
      <c r="W386" s="202" t="str">
        <f>IFERROR(VLOOKUP(D386,Legend!$A$2:$C$61,3,FALSE),"")</f>
        <v>EMEA_1</v>
      </c>
      <c r="X386" s="19">
        <v>5</v>
      </c>
      <c r="Y386" s="19">
        <v>15</v>
      </c>
    </row>
    <row r="387" spans="1:25" x14ac:dyDescent="0.25">
      <c r="A387" s="19" t="s">
        <v>1726</v>
      </c>
      <c r="B387" s="62" t="s">
        <v>6385</v>
      </c>
      <c r="C387" s="19" t="s">
        <v>148</v>
      </c>
      <c r="D387" s="19" t="s">
        <v>223</v>
      </c>
      <c r="E387" s="19" t="s">
        <v>7589</v>
      </c>
      <c r="F387" s="19" t="s">
        <v>355</v>
      </c>
      <c r="G387" s="62" t="s">
        <v>350</v>
      </c>
      <c r="H387" s="62" t="s">
        <v>6386</v>
      </c>
      <c r="J387" s="36" t="s">
        <v>6387</v>
      </c>
      <c r="K387" s="19" t="s">
        <v>2394</v>
      </c>
      <c r="L387" s="19" t="s">
        <v>112</v>
      </c>
      <c r="M387" s="19" t="s">
        <v>340</v>
      </c>
      <c r="O387" s="197" t="str">
        <f t="shared" ref="O387:O450" si="36">IFERROR(J387,"")</f>
        <v>12/4/2024 9:13:37 AM</v>
      </c>
      <c r="P387" s="197">
        <f t="shared" ref="P387:P450" si="37">IFERROR(J387+(Y387/24),"")</f>
        <v>45631.009456018517</v>
      </c>
      <c r="Q387" s="197">
        <f t="shared" ref="Q387:Q450" si="38">IFERROR(J387+(X387/24),"")</f>
        <v>45630.592789351853</v>
      </c>
      <c r="R387" s="197">
        <f t="shared" ref="R387:R450" si="39">IF(W387="APAC_1",P387,IF(W387="EMEA_1",Q387,O387))</f>
        <v>45630.592789351853</v>
      </c>
      <c r="S387" s="200">
        <f t="shared" ref="S387:S450" si="40">INT(R387)</f>
        <v>45630</v>
      </c>
      <c r="T387" s="201">
        <f t="shared" ref="T387:T450" si="41">MOD(R387,1)</f>
        <v>0.59278935185284354</v>
      </c>
      <c r="U387" s="202"/>
      <c r="V387" s="202"/>
      <c r="W387" s="202" t="str">
        <f>IFERROR(VLOOKUP(D387,Legend!$A$2:$C$61,3,FALSE),"")</f>
        <v>EMEA_1</v>
      </c>
      <c r="X387" s="19">
        <v>5</v>
      </c>
      <c r="Y387" s="19">
        <v>15</v>
      </c>
    </row>
    <row r="388" spans="1:25" x14ac:dyDescent="0.25">
      <c r="A388" s="19" t="s">
        <v>1768</v>
      </c>
      <c r="B388" s="62" t="s">
        <v>6396</v>
      </c>
      <c r="C388" s="19" t="s">
        <v>148</v>
      </c>
      <c r="D388" s="19" t="s">
        <v>223</v>
      </c>
      <c r="E388" s="19" t="s">
        <v>7589</v>
      </c>
      <c r="F388" s="19" t="s">
        <v>355</v>
      </c>
      <c r="G388" s="62" t="s">
        <v>350</v>
      </c>
      <c r="H388" s="62" t="s">
        <v>6397</v>
      </c>
      <c r="J388" s="36" t="s">
        <v>6398</v>
      </c>
      <c r="K388" s="19" t="s">
        <v>2320</v>
      </c>
      <c r="L388" s="19" t="s">
        <v>112</v>
      </c>
      <c r="M388" s="19" t="s">
        <v>340</v>
      </c>
      <c r="O388" s="197" t="str">
        <f t="shared" si="36"/>
        <v>12/4/2024 8:49:28 AM</v>
      </c>
      <c r="P388" s="197">
        <f t="shared" si="37"/>
        <v>45630.992685185185</v>
      </c>
      <c r="Q388" s="197">
        <f t="shared" si="38"/>
        <v>45630.576018518521</v>
      </c>
      <c r="R388" s="197">
        <f t="shared" si="39"/>
        <v>45630.576018518521</v>
      </c>
      <c r="S388" s="200">
        <f t="shared" si="40"/>
        <v>45630</v>
      </c>
      <c r="T388" s="201">
        <f t="shared" si="41"/>
        <v>0.57601851852086838</v>
      </c>
      <c r="U388" s="202"/>
      <c r="V388" s="202"/>
      <c r="W388" s="202" t="str">
        <f>IFERROR(VLOOKUP(D388,Legend!$A$2:$C$61,3,FALSE),"")</f>
        <v>EMEA_1</v>
      </c>
      <c r="X388" s="19">
        <v>5</v>
      </c>
      <c r="Y388" s="19">
        <v>15</v>
      </c>
    </row>
    <row r="389" spans="1:25" x14ac:dyDescent="0.25">
      <c r="A389" s="19" t="s">
        <v>1934</v>
      </c>
      <c r="B389" s="62" t="s">
        <v>6405</v>
      </c>
      <c r="C389" s="19" t="s">
        <v>148</v>
      </c>
      <c r="D389" s="19" t="s">
        <v>223</v>
      </c>
      <c r="E389" s="19" t="s">
        <v>7589</v>
      </c>
      <c r="F389" s="19" t="s">
        <v>355</v>
      </c>
      <c r="G389" s="62" t="s">
        <v>350</v>
      </c>
      <c r="H389" s="62" t="s">
        <v>6397</v>
      </c>
      <c r="J389" s="36" t="s">
        <v>6406</v>
      </c>
      <c r="K389" s="19" t="s">
        <v>668</v>
      </c>
      <c r="L389" s="19" t="s">
        <v>112</v>
      </c>
      <c r="M389" s="19" t="s">
        <v>340</v>
      </c>
      <c r="O389" s="197" t="str">
        <f t="shared" si="36"/>
        <v>12/4/2024 8:31:30 AM</v>
      </c>
      <c r="P389" s="197">
        <f t="shared" si="37"/>
        <v>45630.980208333334</v>
      </c>
      <c r="Q389" s="197">
        <f t="shared" si="38"/>
        <v>45630.56354166667</v>
      </c>
      <c r="R389" s="197">
        <f t="shared" si="39"/>
        <v>45630.56354166667</v>
      </c>
      <c r="S389" s="200">
        <f t="shared" si="40"/>
        <v>45630</v>
      </c>
      <c r="T389" s="201">
        <f t="shared" si="41"/>
        <v>0.56354166667006211</v>
      </c>
      <c r="U389" s="202"/>
      <c r="V389" s="202"/>
      <c r="W389" s="202" t="str">
        <f>IFERROR(VLOOKUP(D389,Legend!$A$2:$C$61,3,FALSE),"")</f>
        <v>EMEA_1</v>
      </c>
      <c r="X389" s="19">
        <v>5</v>
      </c>
      <c r="Y389" s="19">
        <v>15</v>
      </c>
    </row>
    <row r="390" spans="1:25" x14ac:dyDescent="0.25">
      <c r="A390" s="19" t="s">
        <v>937</v>
      </c>
      <c r="B390" s="62" t="s">
        <v>6448</v>
      </c>
      <c r="C390" s="19" t="s">
        <v>148</v>
      </c>
      <c r="D390" s="19" t="s">
        <v>223</v>
      </c>
      <c r="E390" s="19" t="s">
        <v>7589</v>
      </c>
      <c r="F390" s="19" t="s">
        <v>355</v>
      </c>
      <c r="G390" s="62" t="s">
        <v>350</v>
      </c>
      <c r="H390" s="62" t="s">
        <v>6449</v>
      </c>
      <c r="J390" s="36" t="s">
        <v>6450</v>
      </c>
      <c r="K390" s="19" t="s">
        <v>2377</v>
      </c>
      <c r="L390" s="19" t="s">
        <v>112</v>
      </c>
      <c r="M390" s="19" t="s">
        <v>340</v>
      </c>
      <c r="O390" s="197" t="str">
        <f t="shared" si="36"/>
        <v>12/4/2024 6:21:53 AM</v>
      </c>
      <c r="P390" s="197">
        <f t="shared" si="37"/>
        <v>45630.890196759261</v>
      </c>
      <c r="Q390" s="197">
        <f t="shared" si="38"/>
        <v>45630.473530092597</v>
      </c>
      <c r="R390" s="197">
        <f t="shared" si="39"/>
        <v>45630.473530092597</v>
      </c>
      <c r="S390" s="200">
        <f t="shared" si="40"/>
        <v>45630</v>
      </c>
      <c r="T390" s="201">
        <f t="shared" si="41"/>
        <v>0.47353009259677492</v>
      </c>
      <c r="U390" s="202"/>
      <c r="V390" s="202"/>
      <c r="W390" s="202" t="str">
        <f>IFERROR(VLOOKUP(D390,Legend!$A$2:$C$61,3,FALSE),"")</f>
        <v>EMEA_1</v>
      </c>
      <c r="X390" s="19">
        <v>5</v>
      </c>
      <c r="Y390" s="19">
        <v>15</v>
      </c>
    </row>
    <row r="391" spans="1:25" x14ac:dyDescent="0.25">
      <c r="A391" s="19" t="s">
        <v>1406</v>
      </c>
      <c r="B391" s="62" t="s">
        <v>6467</v>
      </c>
      <c r="C391" s="19" t="s">
        <v>148</v>
      </c>
      <c r="D391" s="19" t="s">
        <v>223</v>
      </c>
      <c r="E391" s="19" t="s">
        <v>7589</v>
      </c>
      <c r="F391" s="19" t="s">
        <v>355</v>
      </c>
      <c r="G391" s="62" t="s">
        <v>350</v>
      </c>
      <c r="H391" s="62" t="s">
        <v>6468</v>
      </c>
      <c r="J391" s="36" t="s">
        <v>6469</v>
      </c>
      <c r="K391" s="19" t="s">
        <v>1319</v>
      </c>
      <c r="L391" s="19" t="s">
        <v>112</v>
      </c>
      <c r="M391" s="19" t="s">
        <v>340</v>
      </c>
      <c r="O391" s="197" t="str">
        <f t="shared" si="36"/>
        <v>12/4/2024 5:32:52 AM</v>
      </c>
      <c r="P391" s="197">
        <f t="shared" si="37"/>
        <v>45630.856157407405</v>
      </c>
      <c r="Q391" s="197">
        <f t="shared" si="38"/>
        <v>45630.43949074074</v>
      </c>
      <c r="R391" s="197">
        <f t="shared" si="39"/>
        <v>45630.43949074074</v>
      </c>
      <c r="S391" s="200">
        <f t="shared" si="40"/>
        <v>45630</v>
      </c>
      <c r="T391" s="201">
        <f t="shared" si="41"/>
        <v>0.43949074074043892</v>
      </c>
      <c r="U391" s="202"/>
      <c r="V391" s="202"/>
      <c r="W391" s="202" t="str">
        <f>IFERROR(VLOOKUP(D391,Legend!$A$2:$C$61,3,FALSE),"")</f>
        <v>EMEA_1</v>
      </c>
      <c r="X391" s="19">
        <v>5</v>
      </c>
      <c r="Y391" s="19">
        <v>15</v>
      </c>
    </row>
    <row r="392" spans="1:25" x14ac:dyDescent="0.25">
      <c r="A392" s="19" t="s">
        <v>783</v>
      </c>
      <c r="B392" s="62" t="s">
        <v>6482</v>
      </c>
      <c r="C392" s="19" t="s">
        <v>148</v>
      </c>
      <c r="D392" s="19" t="s">
        <v>223</v>
      </c>
      <c r="E392" s="19" t="s">
        <v>7589</v>
      </c>
      <c r="F392" s="19" t="s">
        <v>355</v>
      </c>
      <c r="G392" s="62" t="s">
        <v>350</v>
      </c>
      <c r="H392" s="62" t="s">
        <v>6483</v>
      </c>
      <c r="J392" s="36" t="s">
        <v>6484</v>
      </c>
      <c r="K392" s="19" t="s">
        <v>1497</v>
      </c>
      <c r="L392" s="19" t="s">
        <v>112</v>
      </c>
      <c r="M392" s="19" t="s">
        <v>340</v>
      </c>
      <c r="O392" s="197" t="str">
        <f t="shared" si="36"/>
        <v>12/4/2024 4:55:27 AM</v>
      </c>
      <c r="P392" s="197">
        <f t="shared" si="37"/>
        <v>45630.83017361111</v>
      </c>
      <c r="Q392" s="197">
        <f t="shared" si="38"/>
        <v>45630.413506944446</v>
      </c>
      <c r="R392" s="197">
        <f t="shared" si="39"/>
        <v>45630.413506944446</v>
      </c>
      <c r="S392" s="200">
        <f t="shared" si="40"/>
        <v>45630</v>
      </c>
      <c r="T392" s="201">
        <f t="shared" si="41"/>
        <v>0.41350694444554392</v>
      </c>
      <c r="U392" s="202"/>
      <c r="V392" s="202"/>
      <c r="W392" s="202" t="str">
        <f>IFERROR(VLOOKUP(D392,Legend!$A$2:$C$61,3,FALSE),"")</f>
        <v>EMEA_1</v>
      </c>
      <c r="X392" s="19">
        <v>5</v>
      </c>
      <c r="Y392" s="19">
        <v>15</v>
      </c>
    </row>
    <row r="393" spans="1:25" x14ac:dyDescent="0.25">
      <c r="A393" s="19" t="s">
        <v>1408</v>
      </c>
      <c r="B393" s="62" t="s">
        <v>6488</v>
      </c>
      <c r="C393" s="19" t="s">
        <v>341</v>
      </c>
      <c r="D393" s="19" t="s">
        <v>218</v>
      </c>
      <c r="E393" s="19" t="s">
        <v>7589</v>
      </c>
      <c r="F393" s="19" t="s">
        <v>355</v>
      </c>
      <c r="G393" s="62" t="s">
        <v>671</v>
      </c>
      <c r="H393" s="62" t="s">
        <v>6489</v>
      </c>
      <c r="I393" s="19" t="s">
        <v>342</v>
      </c>
      <c r="J393" s="36" t="s">
        <v>6494</v>
      </c>
      <c r="K393" s="19" t="s">
        <v>2578</v>
      </c>
      <c r="L393" s="19" t="s">
        <v>112</v>
      </c>
      <c r="M393" s="19" t="s">
        <v>351</v>
      </c>
      <c r="O393" s="197" t="str">
        <f t="shared" si="36"/>
        <v>12/4/2024 4:31:37 AM</v>
      </c>
      <c r="P393" s="197">
        <f t="shared" si="37"/>
        <v>45630.813622685186</v>
      </c>
      <c r="Q393" s="197">
        <f t="shared" si="38"/>
        <v>45630.396956018521</v>
      </c>
      <c r="R393" s="197">
        <f t="shared" si="39"/>
        <v>45630.396956018521</v>
      </c>
      <c r="S393" s="200">
        <f t="shared" si="40"/>
        <v>45630</v>
      </c>
      <c r="T393" s="201">
        <f t="shared" si="41"/>
        <v>0.39695601852145046</v>
      </c>
      <c r="U393" s="202"/>
      <c r="V393" s="202"/>
      <c r="W393" s="202" t="str">
        <f>IFERROR(VLOOKUP(D393,Legend!$A$2:$C$61,3,FALSE),"")</f>
        <v>EMEA_1</v>
      </c>
      <c r="X393" s="19">
        <v>5</v>
      </c>
      <c r="Y393" s="19">
        <v>15</v>
      </c>
    </row>
    <row r="394" spans="1:25" x14ac:dyDescent="0.25">
      <c r="A394" s="19" t="s">
        <v>1089</v>
      </c>
      <c r="B394" s="62" t="s">
        <v>6495</v>
      </c>
      <c r="C394" s="19" t="s">
        <v>148</v>
      </c>
      <c r="D394" s="19" t="s">
        <v>223</v>
      </c>
      <c r="E394" s="19" t="s">
        <v>7589</v>
      </c>
      <c r="F394" s="19" t="s">
        <v>355</v>
      </c>
      <c r="G394" s="62" t="s">
        <v>350</v>
      </c>
      <c r="H394" s="62" t="s">
        <v>6496</v>
      </c>
      <c r="J394" s="36" t="s">
        <v>6497</v>
      </c>
      <c r="K394" s="19" t="s">
        <v>2299</v>
      </c>
      <c r="L394" s="19" t="s">
        <v>112</v>
      </c>
      <c r="M394" s="19" t="s">
        <v>340</v>
      </c>
      <c r="O394" s="197" t="str">
        <f t="shared" si="36"/>
        <v>12/4/2024 4:20:36 AM</v>
      </c>
      <c r="P394" s="197">
        <f t="shared" si="37"/>
        <v>45630.805972222224</v>
      </c>
      <c r="Q394" s="197">
        <f t="shared" si="38"/>
        <v>45630.38930555556</v>
      </c>
      <c r="R394" s="197">
        <f t="shared" si="39"/>
        <v>45630.38930555556</v>
      </c>
      <c r="S394" s="200">
        <f t="shared" si="40"/>
        <v>45630</v>
      </c>
      <c r="T394" s="201">
        <f t="shared" si="41"/>
        <v>0.38930555555998581</v>
      </c>
      <c r="U394" s="202"/>
      <c r="V394" s="202"/>
      <c r="W394" s="202" t="str">
        <f>IFERROR(VLOOKUP(D394,Legend!$A$2:$C$61,3,FALSE),"")</f>
        <v>EMEA_1</v>
      </c>
      <c r="X394" s="19">
        <v>5</v>
      </c>
      <c r="Y394" s="19">
        <v>15</v>
      </c>
    </row>
    <row r="395" spans="1:25" x14ac:dyDescent="0.25">
      <c r="A395" s="19" t="s">
        <v>1942</v>
      </c>
      <c r="B395" s="62" t="s">
        <v>6509</v>
      </c>
      <c r="C395" s="19" t="s">
        <v>341</v>
      </c>
      <c r="D395" s="19" t="s">
        <v>218</v>
      </c>
      <c r="E395" s="19" t="s">
        <v>7589</v>
      </c>
      <c r="F395" s="19" t="s">
        <v>355</v>
      </c>
      <c r="G395" s="62" t="s">
        <v>676</v>
      </c>
      <c r="H395" s="62" t="s">
        <v>6510</v>
      </c>
      <c r="I395" s="19" t="s">
        <v>342</v>
      </c>
      <c r="J395" s="36" t="s">
        <v>6513</v>
      </c>
      <c r="K395" s="19" t="s">
        <v>2516</v>
      </c>
      <c r="L395" s="19" t="s">
        <v>112</v>
      </c>
      <c r="M395" s="19" t="s">
        <v>351</v>
      </c>
      <c r="O395" s="197" t="str">
        <f t="shared" si="36"/>
        <v>12/4/2024 3:14:21 AM</v>
      </c>
      <c r="P395" s="197">
        <f t="shared" si="37"/>
        <v>45630.759965277779</v>
      </c>
      <c r="Q395" s="197">
        <f t="shared" si="38"/>
        <v>45630.343298611115</v>
      </c>
      <c r="R395" s="197">
        <f t="shared" si="39"/>
        <v>45630.343298611115</v>
      </c>
      <c r="S395" s="200">
        <f t="shared" si="40"/>
        <v>45630</v>
      </c>
      <c r="T395" s="201">
        <f t="shared" si="41"/>
        <v>0.34329861111473292</v>
      </c>
      <c r="U395" s="202"/>
      <c r="V395" s="202"/>
      <c r="W395" s="202" t="str">
        <f>IFERROR(VLOOKUP(D395,Legend!$A$2:$C$61,3,FALSE),"")</f>
        <v>EMEA_1</v>
      </c>
      <c r="X395" s="19">
        <v>5</v>
      </c>
      <c r="Y395" s="19">
        <v>15</v>
      </c>
    </row>
    <row r="396" spans="1:25" x14ac:dyDescent="0.25">
      <c r="A396" s="19" t="s">
        <v>1943</v>
      </c>
      <c r="B396" s="62" t="s">
        <v>6514</v>
      </c>
      <c r="C396" s="19" t="s">
        <v>148</v>
      </c>
      <c r="D396" s="19" t="s">
        <v>223</v>
      </c>
      <c r="E396" s="19" t="s">
        <v>7589</v>
      </c>
      <c r="F396" s="19" t="s">
        <v>355</v>
      </c>
      <c r="G396" s="62" t="s">
        <v>350</v>
      </c>
      <c r="H396" s="62" t="s">
        <v>6515</v>
      </c>
      <c r="J396" s="36" t="s">
        <v>6516</v>
      </c>
      <c r="K396" s="19" t="s">
        <v>770</v>
      </c>
      <c r="L396" s="19" t="s">
        <v>112</v>
      </c>
      <c r="M396" s="19" t="s">
        <v>340</v>
      </c>
      <c r="O396" s="197" t="str">
        <f t="shared" si="36"/>
        <v>12/4/2024 2:48:08 AM</v>
      </c>
      <c r="P396" s="197">
        <f t="shared" si="37"/>
        <v>45630.741759259261</v>
      </c>
      <c r="Q396" s="197">
        <f t="shared" si="38"/>
        <v>45630.325092592597</v>
      </c>
      <c r="R396" s="197">
        <f t="shared" si="39"/>
        <v>45630.325092592597</v>
      </c>
      <c r="S396" s="200">
        <f t="shared" si="40"/>
        <v>45630</v>
      </c>
      <c r="T396" s="201">
        <f t="shared" si="41"/>
        <v>0.32509259259677492</v>
      </c>
      <c r="U396" s="202"/>
      <c r="V396" s="202"/>
      <c r="W396" s="202" t="str">
        <f>IFERROR(VLOOKUP(D396,Legend!$A$2:$C$61,3,FALSE),"")</f>
        <v>EMEA_1</v>
      </c>
      <c r="X396" s="19">
        <v>5</v>
      </c>
      <c r="Y396" s="19">
        <v>15</v>
      </c>
    </row>
    <row r="397" spans="1:25" x14ac:dyDescent="0.25">
      <c r="A397" s="19" t="s">
        <v>1409</v>
      </c>
      <c r="B397" s="62" t="s">
        <v>6517</v>
      </c>
      <c r="C397" s="19" t="s">
        <v>341</v>
      </c>
      <c r="D397" s="19" t="s">
        <v>218</v>
      </c>
      <c r="E397" s="19" t="s">
        <v>7589</v>
      </c>
      <c r="F397" s="19" t="s">
        <v>355</v>
      </c>
      <c r="G397" s="62" t="s">
        <v>671</v>
      </c>
      <c r="H397" s="62" t="s">
        <v>2597</v>
      </c>
      <c r="I397" s="19" t="s">
        <v>342</v>
      </c>
      <c r="J397" s="36" t="s">
        <v>6518</v>
      </c>
      <c r="K397" s="19" t="s">
        <v>2319</v>
      </c>
      <c r="L397" s="19" t="s">
        <v>112</v>
      </c>
      <c r="M397" s="19" t="s">
        <v>340</v>
      </c>
      <c r="O397" s="197" t="str">
        <f t="shared" si="36"/>
        <v>12/4/2024 2:06:20 AM</v>
      </c>
      <c r="P397" s="197">
        <f t="shared" si="37"/>
        <v>45630.712731481479</v>
      </c>
      <c r="Q397" s="197">
        <f t="shared" si="38"/>
        <v>45630.296064814815</v>
      </c>
      <c r="R397" s="197">
        <f t="shared" si="39"/>
        <v>45630.296064814815</v>
      </c>
      <c r="S397" s="200">
        <f t="shared" si="40"/>
        <v>45630</v>
      </c>
      <c r="T397" s="201">
        <f t="shared" si="41"/>
        <v>0.29606481481459923</v>
      </c>
      <c r="U397" s="202"/>
      <c r="V397" s="202"/>
      <c r="W397" s="202" t="str">
        <f>IFERROR(VLOOKUP(D397,Legend!$A$2:$C$61,3,FALSE),"")</f>
        <v>EMEA_1</v>
      </c>
      <c r="X397" s="19">
        <v>5</v>
      </c>
      <c r="Y397" s="19">
        <v>15</v>
      </c>
    </row>
    <row r="398" spans="1:25" x14ac:dyDescent="0.25">
      <c r="A398" s="19" t="s">
        <v>1090</v>
      </c>
      <c r="B398" s="62" t="s">
        <v>6517</v>
      </c>
      <c r="C398" s="19" t="s">
        <v>341</v>
      </c>
      <c r="D398" s="19" t="s">
        <v>218</v>
      </c>
      <c r="E398" s="19" t="s">
        <v>7589</v>
      </c>
      <c r="F398" s="19" t="s">
        <v>355</v>
      </c>
      <c r="G398" s="62" t="s">
        <v>671</v>
      </c>
      <c r="H398" s="62" t="s">
        <v>2597</v>
      </c>
      <c r="I398" s="19" t="s">
        <v>342</v>
      </c>
      <c r="J398" s="36" t="s">
        <v>6518</v>
      </c>
      <c r="K398" s="19" t="s">
        <v>1046</v>
      </c>
      <c r="L398" s="19" t="s">
        <v>112</v>
      </c>
      <c r="M398" s="19" t="s">
        <v>340</v>
      </c>
      <c r="O398" s="197" t="str">
        <f t="shared" si="36"/>
        <v>12/4/2024 2:06:20 AM</v>
      </c>
      <c r="P398" s="197">
        <f t="shared" si="37"/>
        <v>45630.712731481479</v>
      </c>
      <c r="Q398" s="197">
        <f t="shared" si="38"/>
        <v>45630.296064814815</v>
      </c>
      <c r="R398" s="197">
        <f t="shared" si="39"/>
        <v>45630.296064814815</v>
      </c>
      <c r="S398" s="200">
        <f t="shared" si="40"/>
        <v>45630</v>
      </c>
      <c r="T398" s="201">
        <f t="shared" si="41"/>
        <v>0.29606481481459923</v>
      </c>
      <c r="U398" s="202"/>
      <c r="V398" s="202"/>
      <c r="W398" s="202" t="str">
        <f>IFERROR(VLOOKUP(D398,Legend!$A$2:$C$61,3,FALSE),"")</f>
        <v>EMEA_1</v>
      </c>
      <c r="X398" s="19">
        <v>5</v>
      </c>
      <c r="Y398" s="19">
        <v>15</v>
      </c>
    </row>
    <row r="399" spans="1:25" x14ac:dyDescent="0.25">
      <c r="A399" s="19" t="s">
        <v>1329</v>
      </c>
      <c r="B399" s="62" t="s">
        <v>3126</v>
      </c>
      <c r="C399" s="19" t="s">
        <v>148</v>
      </c>
      <c r="D399" s="19" t="s">
        <v>214</v>
      </c>
      <c r="E399" s="19" t="s">
        <v>7610</v>
      </c>
      <c r="F399" s="19" t="s">
        <v>347</v>
      </c>
      <c r="G399" s="62" t="s">
        <v>345</v>
      </c>
      <c r="H399" s="62" t="s">
        <v>3127</v>
      </c>
      <c r="J399" s="36" t="s">
        <v>3128</v>
      </c>
      <c r="K399" s="19" t="s">
        <v>627</v>
      </c>
      <c r="L399" s="19" t="s">
        <v>112</v>
      </c>
      <c r="M399" s="19" t="s">
        <v>340</v>
      </c>
      <c r="O399" s="197" t="str">
        <f t="shared" si="36"/>
        <v>12/3/2024 5:41:07 PM</v>
      </c>
      <c r="P399" s="197">
        <f t="shared" si="37"/>
        <v>45630.361886574072</v>
      </c>
      <c r="Q399" s="197">
        <f t="shared" si="38"/>
        <v>45629.945219907408</v>
      </c>
      <c r="R399" s="197" t="str">
        <f t="shared" si="39"/>
        <v>12/3/2024 5:41:07 PM</v>
      </c>
      <c r="S399" s="200">
        <f t="shared" si="40"/>
        <v>45629</v>
      </c>
      <c r="T399" s="201">
        <f t="shared" si="41"/>
        <v>0.736886574071832</v>
      </c>
      <c r="U399" s="202"/>
      <c r="V399" s="202"/>
      <c r="W399" s="202" t="str">
        <f>IFERROR(VLOOKUP(D399,Legend!$A$2:$C$61,3,FALSE),"")</f>
        <v>AMER_1</v>
      </c>
      <c r="X399" s="19">
        <v>5</v>
      </c>
      <c r="Y399" s="19">
        <v>15</v>
      </c>
    </row>
    <row r="400" spans="1:25" x14ac:dyDescent="0.25">
      <c r="A400" s="19" t="s">
        <v>1509</v>
      </c>
      <c r="B400" s="62" t="s">
        <v>3164</v>
      </c>
      <c r="C400" s="19" t="s">
        <v>341</v>
      </c>
      <c r="D400" s="19" t="s">
        <v>215</v>
      </c>
      <c r="E400" s="19" t="s">
        <v>7610</v>
      </c>
      <c r="F400" s="19" t="s">
        <v>347</v>
      </c>
      <c r="G400" s="62" t="s">
        <v>593</v>
      </c>
      <c r="H400" s="62" t="s">
        <v>3165</v>
      </c>
      <c r="I400" s="19" t="s">
        <v>344</v>
      </c>
      <c r="J400" s="36" t="s">
        <v>3166</v>
      </c>
      <c r="K400" s="19" t="s">
        <v>1697</v>
      </c>
      <c r="L400" s="19" t="s">
        <v>112</v>
      </c>
      <c r="M400" s="19" t="s">
        <v>340</v>
      </c>
      <c r="O400" s="197" t="str">
        <f t="shared" si="36"/>
        <v>12/3/2024 4:45:46 PM</v>
      </c>
      <c r="P400" s="197">
        <f t="shared" si="37"/>
        <v>45630.323449074072</v>
      </c>
      <c r="Q400" s="197">
        <f t="shared" si="38"/>
        <v>45629.906782407408</v>
      </c>
      <c r="R400" s="197" t="str">
        <f t="shared" si="39"/>
        <v>12/3/2024 4:45:46 PM</v>
      </c>
      <c r="S400" s="200">
        <f t="shared" si="40"/>
        <v>45629</v>
      </c>
      <c r="T400" s="201">
        <f t="shared" si="41"/>
        <v>0.69844907407241408</v>
      </c>
      <c r="U400" s="202"/>
      <c r="V400" s="202"/>
      <c r="W400" s="202" t="str">
        <f>IFERROR(VLOOKUP(D400,Legend!$A$2:$C$61,3,FALSE),"")</f>
        <v>AMER_1</v>
      </c>
      <c r="X400" s="19">
        <v>5</v>
      </c>
      <c r="Y400" s="19">
        <v>15</v>
      </c>
    </row>
    <row r="401" spans="1:25" x14ac:dyDescent="0.25">
      <c r="A401" s="19" t="s">
        <v>1123</v>
      </c>
      <c r="B401" s="62" t="s">
        <v>3227</v>
      </c>
      <c r="C401" s="19" t="s">
        <v>341</v>
      </c>
      <c r="D401" s="19" t="s">
        <v>215</v>
      </c>
      <c r="E401" s="19" t="s">
        <v>7610</v>
      </c>
      <c r="F401" s="19" t="s">
        <v>347</v>
      </c>
      <c r="G401" s="62" t="s">
        <v>593</v>
      </c>
      <c r="H401" s="62" t="s">
        <v>2590</v>
      </c>
      <c r="I401" s="19" t="s">
        <v>342</v>
      </c>
      <c r="J401" s="36" t="s">
        <v>3228</v>
      </c>
      <c r="K401" s="19" t="s">
        <v>2563</v>
      </c>
      <c r="L401" s="19" t="s">
        <v>112</v>
      </c>
      <c r="M401" s="19" t="s">
        <v>340</v>
      </c>
      <c r="O401" s="197" t="str">
        <f t="shared" si="36"/>
        <v>12/3/2024 3:23:30 PM</v>
      </c>
      <c r="P401" s="197">
        <f t="shared" si="37"/>
        <v>45630.266319444447</v>
      </c>
      <c r="Q401" s="197">
        <f t="shared" si="38"/>
        <v>45629.849652777782</v>
      </c>
      <c r="R401" s="197" t="str">
        <f t="shared" si="39"/>
        <v>12/3/2024 3:23:30 PM</v>
      </c>
      <c r="S401" s="200">
        <f t="shared" si="40"/>
        <v>45629</v>
      </c>
      <c r="T401" s="201">
        <f t="shared" si="41"/>
        <v>0.64131944444670808</v>
      </c>
      <c r="U401" s="202"/>
      <c r="V401" s="202"/>
      <c r="W401" s="202" t="str">
        <f>IFERROR(VLOOKUP(D401,Legend!$A$2:$C$61,3,FALSE),"")</f>
        <v>AMER_1</v>
      </c>
      <c r="X401" s="19">
        <v>5</v>
      </c>
      <c r="Y401" s="19">
        <v>15</v>
      </c>
    </row>
    <row r="402" spans="1:25" x14ac:dyDescent="0.25">
      <c r="A402" s="19" t="s">
        <v>1532</v>
      </c>
      <c r="B402" s="62" t="s">
        <v>3267</v>
      </c>
      <c r="C402" s="19" t="s">
        <v>341</v>
      </c>
      <c r="D402" s="19" t="s">
        <v>215</v>
      </c>
      <c r="E402" s="19" t="s">
        <v>7610</v>
      </c>
      <c r="F402" s="19" t="s">
        <v>347</v>
      </c>
      <c r="G402" s="62" t="s">
        <v>593</v>
      </c>
      <c r="H402" s="62" t="s">
        <v>3089</v>
      </c>
      <c r="I402" s="19" t="s">
        <v>344</v>
      </c>
      <c r="J402" s="36" t="s">
        <v>3268</v>
      </c>
      <c r="K402" s="19" t="s">
        <v>740</v>
      </c>
      <c r="L402" s="19" t="s">
        <v>112</v>
      </c>
      <c r="M402" s="19" t="s">
        <v>340</v>
      </c>
      <c r="O402" s="197" t="str">
        <f t="shared" si="36"/>
        <v>12/3/2024 2:36:18 PM</v>
      </c>
      <c r="P402" s="197">
        <f t="shared" si="37"/>
        <v>45630.233541666668</v>
      </c>
      <c r="Q402" s="197">
        <f t="shared" si="38"/>
        <v>45629.816875000004</v>
      </c>
      <c r="R402" s="197" t="str">
        <f t="shared" si="39"/>
        <v>12/3/2024 2:36:18 PM</v>
      </c>
      <c r="S402" s="200">
        <f t="shared" si="40"/>
        <v>45629</v>
      </c>
      <c r="T402" s="201">
        <f t="shared" si="41"/>
        <v>0.60854166666831588</v>
      </c>
      <c r="U402" s="202"/>
      <c r="V402" s="202"/>
      <c r="W402" s="202" t="str">
        <f>IFERROR(VLOOKUP(D402,Legend!$A$2:$C$61,3,FALSE),"")</f>
        <v>AMER_1</v>
      </c>
      <c r="X402" s="19">
        <v>5</v>
      </c>
      <c r="Y402" s="19">
        <v>15</v>
      </c>
    </row>
    <row r="403" spans="1:25" x14ac:dyDescent="0.25">
      <c r="A403" s="19" t="s">
        <v>1851</v>
      </c>
      <c r="B403" s="62" t="s">
        <v>3357</v>
      </c>
      <c r="C403" s="19" t="s">
        <v>341</v>
      </c>
      <c r="D403" s="19" t="s">
        <v>215</v>
      </c>
      <c r="E403" s="19" t="s">
        <v>7610</v>
      </c>
      <c r="F403" s="19" t="s">
        <v>347</v>
      </c>
      <c r="G403" s="62" t="s">
        <v>593</v>
      </c>
      <c r="H403" s="62" t="s">
        <v>2363</v>
      </c>
      <c r="I403" s="19" t="s">
        <v>342</v>
      </c>
      <c r="J403" s="36" t="s">
        <v>3358</v>
      </c>
      <c r="K403" s="19" t="s">
        <v>2269</v>
      </c>
      <c r="L403" s="19" t="s">
        <v>112</v>
      </c>
      <c r="M403" s="19" t="s">
        <v>340</v>
      </c>
      <c r="O403" s="197" t="str">
        <f t="shared" si="36"/>
        <v>12/3/2024 12:23:41 PM</v>
      </c>
      <c r="P403" s="197">
        <f t="shared" si="37"/>
        <v>45630.141446759262</v>
      </c>
      <c r="Q403" s="197">
        <f t="shared" si="38"/>
        <v>45629.724780092598</v>
      </c>
      <c r="R403" s="197" t="str">
        <f t="shared" si="39"/>
        <v>12/3/2024 12:23:41 PM</v>
      </c>
      <c r="S403" s="200">
        <f t="shared" si="40"/>
        <v>45629</v>
      </c>
      <c r="T403" s="201">
        <f t="shared" si="41"/>
        <v>0.51644675926218042</v>
      </c>
      <c r="U403" s="202"/>
      <c r="V403" s="202"/>
      <c r="W403" s="202" t="str">
        <f>IFERROR(VLOOKUP(D403,Legend!$A$2:$C$61,3,FALSE),"")</f>
        <v>AMER_1</v>
      </c>
      <c r="X403" s="19">
        <v>5</v>
      </c>
      <c r="Y403" s="19">
        <v>15</v>
      </c>
    </row>
    <row r="404" spans="1:25" x14ac:dyDescent="0.25">
      <c r="A404" s="19" t="s">
        <v>712</v>
      </c>
      <c r="B404" s="62" t="s">
        <v>3384</v>
      </c>
      <c r="C404" s="19" t="s">
        <v>341</v>
      </c>
      <c r="D404" s="19" t="s">
        <v>215</v>
      </c>
      <c r="E404" s="19" t="s">
        <v>7610</v>
      </c>
      <c r="F404" s="19" t="s">
        <v>347</v>
      </c>
      <c r="G404" s="62" t="s">
        <v>593</v>
      </c>
      <c r="H404" s="62" t="s">
        <v>3159</v>
      </c>
      <c r="I404" s="19" t="s">
        <v>344</v>
      </c>
      <c r="J404" s="36" t="s">
        <v>3385</v>
      </c>
      <c r="K404" s="19" t="s">
        <v>2513</v>
      </c>
      <c r="L404" s="19" t="s">
        <v>112</v>
      </c>
      <c r="M404" s="19" t="s">
        <v>348</v>
      </c>
      <c r="O404" s="197" t="str">
        <f t="shared" si="36"/>
        <v>12/3/2024 11:36:21 AM</v>
      </c>
      <c r="P404" s="197">
        <f t="shared" si="37"/>
        <v>45630.108576388891</v>
      </c>
      <c r="Q404" s="197">
        <f t="shared" si="38"/>
        <v>45629.691909722227</v>
      </c>
      <c r="R404" s="197" t="str">
        <f t="shared" si="39"/>
        <v>12/3/2024 11:36:21 AM</v>
      </c>
      <c r="S404" s="200">
        <f t="shared" si="40"/>
        <v>45629</v>
      </c>
      <c r="T404" s="201">
        <f t="shared" si="41"/>
        <v>0.48357638889137888</v>
      </c>
      <c r="U404" s="202"/>
      <c r="V404" s="202"/>
      <c r="W404" s="202" t="str">
        <f>IFERROR(VLOOKUP(D404,Legend!$A$2:$C$61,3,FALSE),"")</f>
        <v>AMER_1</v>
      </c>
      <c r="X404" s="19">
        <v>5</v>
      </c>
      <c r="Y404" s="19">
        <v>15</v>
      </c>
    </row>
    <row r="405" spans="1:25" x14ac:dyDescent="0.25">
      <c r="A405" s="19" t="s">
        <v>1944</v>
      </c>
      <c r="B405" s="62" t="s">
        <v>3435</v>
      </c>
      <c r="C405" s="19" t="s">
        <v>148</v>
      </c>
      <c r="D405" s="19" t="s">
        <v>214</v>
      </c>
      <c r="E405" s="19" t="s">
        <v>7610</v>
      </c>
      <c r="F405" s="19" t="s">
        <v>347</v>
      </c>
      <c r="G405" s="62" t="s">
        <v>345</v>
      </c>
      <c r="H405" s="62" t="s">
        <v>3436</v>
      </c>
      <c r="J405" s="36" t="s">
        <v>3437</v>
      </c>
      <c r="K405" s="19" t="s">
        <v>2511</v>
      </c>
      <c r="L405" s="19" t="s">
        <v>112</v>
      </c>
      <c r="M405" s="19" t="s">
        <v>340</v>
      </c>
      <c r="O405" s="197" t="str">
        <f t="shared" si="36"/>
        <v>12/3/2024 10:41:05 AM</v>
      </c>
      <c r="P405" s="197">
        <f t="shared" si="37"/>
        <v>45630.070196759261</v>
      </c>
      <c r="Q405" s="197">
        <f t="shared" si="38"/>
        <v>45629.653530092597</v>
      </c>
      <c r="R405" s="197" t="str">
        <f t="shared" si="39"/>
        <v>12/3/2024 10:41:05 AM</v>
      </c>
      <c r="S405" s="200">
        <f t="shared" si="40"/>
        <v>45629</v>
      </c>
      <c r="T405" s="201">
        <f t="shared" si="41"/>
        <v>0.44519675926130731</v>
      </c>
      <c r="U405" s="202"/>
      <c r="V405" s="202"/>
      <c r="W405" s="202" t="str">
        <f>IFERROR(VLOOKUP(D405,Legend!$A$2:$C$61,3,FALSE),"")</f>
        <v>AMER_1</v>
      </c>
      <c r="X405" s="19">
        <v>5</v>
      </c>
      <c r="Y405" s="19">
        <v>15</v>
      </c>
    </row>
    <row r="406" spans="1:25" x14ac:dyDescent="0.25">
      <c r="A406" s="19" t="s">
        <v>1500</v>
      </c>
      <c r="B406" s="62" t="s">
        <v>3479</v>
      </c>
      <c r="C406" s="19" t="s">
        <v>341</v>
      </c>
      <c r="D406" s="19" t="s">
        <v>215</v>
      </c>
      <c r="E406" s="19" t="s">
        <v>7610</v>
      </c>
      <c r="F406" s="19" t="s">
        <v>347</v>
      </c>
      <c r="G406" s="62" t="s">
        <v>593</v>
      </c>
      <c r="H406" s="62" t="s">
        <v>3480</v>
      </c>
      <c r="I406" s="19" t="s">
        <v>342</v>
      </c>
      <c r="J406" s="36" t="s">
        <v>3481</v>
      </c>
      <c r="K406" s="19" t="s">
        <v>2502</v>
      </c>
      <c r="L406" s="19" t="s">
        <v>112</v>
      </c>
      <c r="M406" s="19" t="s">
        <v>348</v>
      </c>
      <c r="O406" s="197" t="str">
        <f t="shared" si="36"/>
        <v>12/3/2024 10:09:33 AM</v>
      </c>
      <c r="P406" s="197">
        <f t="shared" si="37"/>
        <v>45630.048298611109</v>
      </c>
      <c r="Q406" s="197">
        <f t="shared" si="38"/>
        <v>45629.631631944445</v>
      </c>
      <c r="R406" s="197" t="str">
        <f t="shared" si="39"/>
        <v>12/3/2024 10:09:33 AM</v>
      </c>
      <c r="S406" s="200">
        <f t="shared" si="40"/>
        <v>45629</v>
      </c>
      <c r="T406" s="201">
        <f t="shared" si="41"/>
        <v>0.42329861110920319</v>
      </c>
      <c r="U406" s="202"/>
      <c r="V406" s="202"/>
      <c r="W406" s="202" t="str">
        <f>IFERROR(VLOOKUP(D406,Legend!$A$2:$C$61,3,FALSE),"")</f>
        <v>AMER_1</v>
      </c>
      <c r="X406" s="19">
        <v>5</v>
      </c>
      <c r="Y406" s="19">
        <v>15</v>
      </c>
    </row>
    <row r="407" spans="1:25" x14ac:dyDescent="0.25">
      <c r="A407" s="19" t="s">
        <v>1617</v>
      </c>
      <c r="B407" s="62" t="s">
        <v>3843</v>
      </c>
      <c r="C407" s="19" t="s">
        <v>341</v>
      </c>
      <c r="D407" s="19" t="s">
        <v>215</v>
      </c>
      <c r="E407" s="19" t="s">
        <v>7610</v>
      </c>
      <c r="F407" s="19" t="s">
        <v>347</v>
      </c>
      <c r="G407" s="62" t="s">
        <v>593</v>
      </c>
      <c r="H407" s="62" t="s">
        <v>3844</v>
      </c>
      <c r="I407" s="19" t="s">
        <v>342</v>
      </c>
      <c r="J407" s="36" t="s">
        <v>3845</v>
      </c>
      <c r="K407" s="19" t="s">
        <v>3846</v>
      </c>
      <c r="L407" s="19" t="s">
        <v>112</v>
      </c>
      <c r="M407" s="19" t="s">
        <v>340</v>
      </c>
      <c r="O407" s="197" t="str">
        <f t="shared" si="36"/>
        <v>12/2/2024 4:52:24 PM</v>
      </c>
      <c r="P407" s="197">
        <f t="shared" si="37"/>
        <v>45629.328055555554</v>
      </c>
      <c r="Q407" s="197">
        <f t="shared" si="38"/>
        <v>45628.91138888889</v>
      </c>
      <c r="R407" s="197" t="str">
        <f t="shared" si="39"/>
        <v>12/2/2024 4:52:24 PM</v>
      </c>
      <c r="S407" s="200">
        <f t="shared" si="40"/>
        <v>45628</v>
      </c>
      <c r="T407" s="201">
        <f t="shared" si="41"/>
        <v>0.703055555553874</v>
      </c>
      <c r="U407" s="202"/>
      <c r="V407" s="202"/>
      <c r="W407" s="202" t="str">
        <f>IFERROR(VLOOKUP(D407,Legend!$A$2:$C$61,3,FALSE),"")</f>
        <v>AMER_1</v>
      </c>
      <c r="X407" s="19">
        <v>5</v>
      </c>
      <c r="Y407" s="19">
        <v>15</v>
      </c>
    </row>
    <row r="408" spans="1:25" x14ac:dyDescent="0.25">
      <c r="A408" s="19" t="s">
        <v>1336</v>
      </c>
      <c r="B408" s="62" t="s">
        <v>3874</v>
      </c>
      <c r="C408" s="19" t="s">
        <v>341</v>
      </c>
      <c r="D408" s="19" t="s">
        <v>215</v>
      </c>
      <c r="E408" s="19" t="s">
        <v>7610</v>
      </c>
      <c r="F408" s="19" t="s">
        <v>347</v>
      </c>
      <c r="G408" s="62" t="s">
        <v>593</v>
      </c>
      <c r="H408" s="62" t="s">
        <v>2529</v>
      </c>
      <c r="I408" s="19" t="s">
        <v>342</v>
      </c>
      <c r="J408" s="36" t="s">
        <v>3875</v>
      </c>
      <c r="K408" s="19" t="s">
        <v>2388</v>
      </c>
      <c r="L408" s="19" t="s">
        <v>112</v>
      </c>
      <c r="M408" s="19" t="s">
        <v>340</v>
      </c>
      <c r="O408" s="197" t="str">
        <f t="shared" si="36"/>
        <v>12/2/2024 4:13:10 PM</v>
      </c>
      <c r="P408" s="197">
        <f t="shared" si="37"/>
        <v>45629.300810185188</v>
      </c>
      <c r="Q408" s="197">
        <f t="shared" si="38"/>
        <v>45628.884143518524</v>
      </c>
      <c r="R408" s="197" t="str">
        <f t="shared" si="39"/>
        <v>12/2/2024 4:13:10 PM</v>
      </c>
      <c r="S408" s="200">
        <f t="shared" si="40"/>
        <v>45628</v>
      </c>
      <c r="T408" s="201">
        <f t="shared" si="41"/>
        <v>0.67581018518831115</v>
      </c>
      <c r="U408" s="202"/>
      <c r="V408" s="202"/>
      <c r="W408" s="202" t="str">
        <f>IFERROR(VLOOKUP(D408,Legend!$A$2:$C$61,3,FALSE),"")</f>
        <v>AMER_1</v>
      </c>
      <c r="X408" s="19">
        <v>5</v>
      </c>
      <c r="Y408" s="19">
        <v>15</v>
      </c>
    </row>
    <row r="409" spans="1:25" x14ac:dyDescent="0.25">
      <c r="A409" s="19" t="s">
        <v>1997</v>
      </c>
      <c r="B409" s="62" t="s">
        <v>3884</v>
      </c>
      <c r="C409" s="19" t="s">
        <v>341</v>
      </c>
      <c r="D409" s="19" t="s">
        <v>215</v>
      </c>
      <c r="E409" s="19" t="s">
        <v>7610</v>
      </c>
      <c r="F409" s="19" t="s">
        <v>347</v>
      </c>
      <c r="G409" s="62" t="s">
        <v>593</v>
      </c>
      <c r="H409" s="62" t="s">
        <v>921</v>
      </c>
      <c r="I409" s="19" t="s">
        <v>342</v>
      </c>
      <c r="J409" s="36" t="s">
        <v>3885</v>
      </c>
      <c r="K409" s="19" t="s">
        <v>827</v>
      </c>
      <c r="L409" s="19" t="s">
        <v>112</v>
      </c>
      <c r="M409" s="19" t="s">
        <v>340</v>
      </c>
      <c r="O409" s="197" t="str">
        <f t="shared" si="36"/>
        <v>12/2/2024 4:04:26 PM</v>
      </c>
      <c r="P409" s="197">
        <f t="shared" si="37"/>
        <v>45629.294745370367</v>
      </c>
      <c r="Q409" s="197">
        <f t="shared" si="38"/>
        <v>45628.878078703703</v>
      </c>
      <c r="R409" s="197" t="str">
        <f t="shared" si="39"/>
        <v>12/2/2024 4:04:26 PM</v>
      </c>
      <c r="S409" s="200">
        <f t="shared" si="40"/>
        <v>45628</v>
      </c>
      <c r="T409" s="201">
        <f t="shared" si="41"/>
        <v>0.66974537036730908</v>
      </c>
      <c r="U409" s="202"/>
      <c r="V409" s="202"/>
      <c r="W409" s="202" t="str">
        <f>IFERROR(VLOOKUP(D409,Legend!$A$2:$C$61,3,FALSE),"")</f>
        <v>AMER_1</v>
      </c>
      <c r="X409" s="19">
        <v>5</v>
      </c>
      <c r="Y409" s="19">
        <v>15</v>
      </c>
    </row>
    <row r="410" spans="1:25" x14ac:dyDescent="0.25">
      <c r="A410" s="19" t="s">
        <v>1640</v>
      </c>
      <c r="B410" s="62" t="s">
        <v>3940</v>
      </c>
      <c r="C410" s="19" t="s">
        <v>341</v>
      </c>
      <c r="D410" s="19" t="s">
        <v>215</v>
      </c>
      <c r="E410" s="19" t="s">
        <v>7610</v>
      </c>
      <c r="F410" s="19" t="s">
        <v>347</v>
      </c>
      <c r="G410" s="62" t="s">
        <v>593</v>
      </c>
      <c r="H410" s="62" t="s">
        <v>3941</v>
      </c>
      <c r="I410" s="19" t="s">
        <v>344</v>
      </c>
      <c r="J410" s="36" t="s">
        <v>3942</v>
      </c>
      <c r="K410" s="19" t="s">
        <v>3943</v>
      </c>
      <c r="L410" s="19" t="s">
        <v>112</v>
      </c>
      <c r="M410" s="19" t="s">
        <v>340</v>
      </c>
      <c r="O410" s="197" t="str">
        <f t="shared" si="36"/>
        <v>12/2/2024 3:16:32 PM</v>
      </c>
      <c r="P410" s="197">
        <f t="shared" si="37"/>
        <v>45629.261481481481</v>
      </c>
      <c r="Q410" s="197">
        <f t="shared" si="38"/>
        <v>45628.844814814816</v>
      </c>
      <c r="R410" s="197" t="str">
        <f t="shared" si="39"/>
        <v>12/2/2024 3:16:32 PM</v>
      </c>
      <c r="S410" s="200">
        <f t="shared" si="40"/>
        <v>45628</v>
      </c>
      <c r="T410" s="201">
        <f t="shared" si="41"/>
        <v>0.63648148148058681</v>
      </c>
      <c r="U410" s="202"/>
      <c r="V410" s="202"/>
      <c r="W410" s="202" t="str">
        <f>IFERROR(VLOOKUP(D410,Legend!$A$2:$C$61,3,FALSE),"")</f>
        <v>AMER_1</v>
      </c>
      <c r="X410" s="19">
        <v>5</v>
      </c>
      <c r="Y410" s="19">
        <v>15</v>
      </c>
    </row>
    <row r="411" spans="1:25" x14ac:dyDescent="0.25">
      <c r="A411" s="19" t="s">
        <v>2009</v>
      </c>
      <c r="B411" s="62" t="s">
        <v>3971</v>
      </c>
      <c r="C411" s="19" t="s">
        <v>341</v>
      </c>
      <c r="D411" s="19" t="s">
        <v>215</v>
      </c>
      <c r="E411" s="19" t="s">
        <v>7610</v>
      </c>
      <c r="F411" s="19" t="s">
        <v>347</v>
      </c>
      <c r="G411" s="62" t="s">
        <v>593</v>
      </c>
      <c r="H411" s="62" t="s">
        <v>3972</v>
      </c>
      <c r="I411" s="19" t="s">
        <v>344</v>
      </c>
      <c r="J411" s="36" t="s">
        <v>3973</v>
      </c>
      <c r="K411" s="19" t="s">
        <v>2404</v>
      </c>
      <c r="L411" s="19" t="s">
        <v>112</v>
      </c>
      <c r="M411" s="19" t="s">
        <v>340</v>
      </c>
      <c r="O411" s="197" t="str">
        <f t="shared" si="36"/>
        <v>12/2/2024 3:03:15 PM</v>
      </c>
      <c r="P411" s="197">
        <f t="shared" si="37"/>
        <v>45629.252256944441</v>
      </c>
      <c r="Q411" s="197">
        <f t="shared" si="38"/>
        <v>45628.835590277777</v>
      </c>
      <c r="R411" s="197" t="str">
        <f t="shared" si="39"/>
        <v>12/2/2024 3:03:15 PM</v>
      </c>
      <c r="S411" s="200">
        <f t="shared" si="40"/>
        <v>45628</v>
      </c>
      <c r="T411" s="201">
        <f t="shared" si="41"/>
        <v>0.62725694444088731</v>
      </c>
      <c r="U411" s="202"/>
      <c r="V411" s="202"/>
      <c r="W411" s="202" t="str">
        <f>IFERROR(VLOOKUP(D411,Legend!$A$2:$C$61,3,FALSE),"")</f>
        <v>AMER_1</v>
      </c>
      <c r="X411" s="19">
        <v>5</v>
      </c>
      <c r="Y411" s="19">
        <v>15</v>
      </c>
    </row>
    <row r="412" spans="1:25" x14ac:dyDescent="0.25">
      <c r="A412" s="19" t="s">
        <v>2025</v>
      </c>
      <c r="B412" s="62" t="s">
        <v>4031</v>
      </c>
      <c r="C412" s="19" t="s">
        <v>341</v>
      </c>
      <c r="D412" s="19" t="s">
        <v>215</v>
      </c>
      <c r="E412" s="19" t="s">
        <v>7610</v>
      </c>
      <c r="F412" s="19" t="s">
        <v>347</v>
      </c>
      <c r="G412" s="62" t="s">
        <v>626</v>
      </c>
      <c r="H412" s="62" t="s">
        <v>2478</v>
      </c>
      <c r="I412" s="19" t="s">
        <v>342</v>
      </c>
      <c r="J412" s="36" t="s">
        <v>4032</v>
      </c>
      <c r="K412" s="19" t="s">
        <v>2492</v>
      </c>
      <c r="L412" s="19" t="s">
        <v>112</v>
      </c>
      <c r="M412" s="19" t="s">
        <v>340</v>
      </c>
      <c r="O412" s="197" t="str">
        <f t="shared" si="36"/>
        <v>12/2/2024 1:55:52 PM</v>
      </c>
      <c r="P412" s="197">
        <f t="shared" si="37"/>
        <v>45629.205462962964</v>
      </c>
      <c r="Q412" s="197">
        <f t="shared" si="38"/>
        <v>45628.7887962963</v>
      </c>
      <c r="R412" s="197" t="str">
        <f t="shared" si="39"/>
        <v>12/2/2024 1:55:52 PM</v>
      </c>
      <c r="S412" s="200">
        <f t="shared" si="40"/>
        <v>45628</v>
      </c>
      <c r="T412" s="201">
        <f t="shared" si="41"/>
        <v>0.58046296296379296</v>
      </c>
      <c r="U412" s="202"/>
      <c r="V412" s="202"/>
      <c r="W412" s="202" t="str">
        <f>IFERROR(VLOOKUP(D412,Legend!$A$2:$C$61,3,FALSE),"")</f>
        <v>AMER_1</v>
      </c>
      <c r="X412" s="19">
        <v>5</v>
      </c>
      <c r="Y412" s="19">
        <v>15</v>
      </c>
    </row>
    <row r="413" spans="1:25" x14ac:dyDescent="0.25">
      <c r="A413" s="19" t="s">
        <v>2027</v>
      </c>
      <c r="B413" s="62" t="s">
        <v>4038</v>
      </c>
      <c r="C413" s="19" t="s">
        <v>341</v>
      </c>
      <c r="D413" s="19" t="s">
        <v>215</v>
      </c>
      <c r="E413" s="19" t="s">
        <v>7610</v>
      </c>
      <c r="F413" s="19" t="s">
        <v>347</v>
      </c>
      <c r="G413" s="62" t="s">
        <v>593</v>
      </c>
      <c r="H413" s="62" t="s">
        <v>4039</v>
      </c>
      <c r="I413" s="19" t="s">
        <v>342</v>
      </c>
      <c r="J413" s="36" t="s">
        <v>4040</v>
      </c>
      <c r="K413" s="19" t="s">
        <v>627</v>
      </c>
      <c r="L413" s="19" t="s">
        <v>112</v>
      </c>
      <c r="M413" s="19" t="s">
        <v>340</v>
      </c>
      <c r="O413" s="197" t="str">
        <f t="shared" si="36"/>
        <v>12/2/2024 1:42:37 PM</v>
      </c>
      <c r="P413" s="197">
        <f t="shared" si="37"/>
        <v>45629.196261574078</v>
      </c>
      <c r="Q413" s="197">
        <f t="shared" si="38"/>
        <v>45628.779594907413</v>
      </c>
      <c r="R413" s="197" t="str">
        <f t="shared" si="39"/>
        <v>12/2/2024 1:42:37 PM</v>
      </c>
      <c r="S413" s="200">
        <f t="shared" si="40"/>
        <v>45628</v>
      </c>
      <c r="T413" s="201">
        <f t="shared" si="41"/>
        <v>0.57126157407765277</v>
      </c>
      <c r="U413" s="202"/>
      <c r="V413" s="202"/>
      <c r="W413" s="202" t="str">
        <f>IFERROR(VLOOKUP(D413,Legend!$A$2:$C$61,3,FALSE),"")</f>
        <v>AMER_1</v>
      </c>
      <c r="X413" s="19">
        <v>5</v>
      </c>
      <c r="Y413" s="19">
        <v>15</v>
      </c>
    </row>
    <row r="414" spans="1:25" x14ac:dyDescent="0.25">
      <c r="A414" s="19" t="s">
        <v>1652</v>
      </c>
      <c r="B414" s="62" t="s">
        <v>4049</v>
      </c>
      <c r="C414" s="19" t="s">
        <v>341</v>
      </c>
      <c r="D414" s="19" t="s">
        <v>215</v>
      </c>
      <c r="E414" s="19" t="s">
        <v>7610</v>
      </c>
      <c r="F414" s="19" t="s">
        <v>347</v>
      </c>
      <c r="G414" s="62" t="s">
        <v>593</v>
      </c>
      <c r="H414" s="62" t="s">
        <v>3909</v>
      </c>
      <c r="I414" s="19" t="s">
        <v>342</v>
      </c>
      <c r="J414" s="36" t="s">
        <v>4050</v>
      </c>
      <c r="K414" s="19" t="s">
        <v>704</v>
      </c>
      <c r="L414" s="19" t="s">
        <v>112</v>
      </c>
      <c r="M414" s="19" t="s">
        <v>354</v>
      </c>
      <c r="O414" s="197" t="str">
        <f t="shared" si="36"/>
        <v>12/2/2024 1:35:45 PM</v>
      </c>
      <c r="P414" s="197">
        <f t="shared" si="37"/>
        <v>45629.191493055558</v>
      </c>
      <c r="Q414" s="197">
        <f t="shared" si="38"/>
        <v>45628.774826388893</v>
      </c>
      <c r="R414" s="197" t="str">
        <f t="shared" si="39"/>
        <v>12/2/2024 1:35:45 PM</v>
      </c>
      <c r="S414" s="200">
        <f t="shared" si="40"/>
        <v>45628</v>
      </c>
      <c r="T414" s="201">
        <f t="shared" si="41"/>
        <v>0.5664930555576575</v>
      </c>
      <c r="U414" s="202"/>
      <c r="V414" s="202"/>
      <c r="W414" s="202" t="str">
        <f>IFERROR(VLOOKUP(D414,Legend!$A$2:$C$61,3,FALSE),"")</f>
        <v>AMER_1</v>
      </c>
      <c r="X414" s="19">
        <v>5</v>
      </c>
      <c r="Y414" s="19">
        <v>15</v>
      </c>
    </row>
    <row r="415" spans="1:25" x14ac:dyDescent="0.25">
      <c r="A415" s="19" t="s">
        <v>1000</v>
      </c>
      <c r="B415" s="62" t="s">
        <v>4057</v>
      </c>
      <c r="C415" s="19" t="s">
        <v>341</v>
      </c>
      <c r="D415" s="19" t="s">
        <v>215</v>
      </c>
      <c r="E415" s="19" t="s">
        <v>7610</v>
      </c>
      <c r="F415" s="19" t="s">
        <v>347</v>
      </c>
      <c r="G415" s="62" t="s">
        <v>593</v>
      </c>
      <c r="H415" s="62" t="s">
        <v>4058</v>
      </c>
      <c r="I415" s="19" t="s">
        <v>342</v>
      </c>
      <c r="J415" s="36" t="s">
        <v>4059</v>
      </c>
      <c r="K415" s="19" t="s">
        <v>1216</v>
      </c>
      <c r="L415" s="19" t="s">
        <v>112</v>
      </c>
      <c r="M415" s="19" t="s">
        <v>348</v>
      </c>
      <c r="O415" s="197" t="str">
        <f t="shared" si="36"/>
        <v>12/2/2024 1:30:57 PM</v>
      </c>
      <c r="P415" s="197">
        <f t="shared" si="37"/>
        <v>45629.188159722224</v>
      </c>
      <c r="Q415" s="197">
        <f t="shared" si="38"/>
        <v>45628.771493055559</v>
      </c>
      <c r="R415" s="197" t="str">
        <f t="shared" si="39"/>
        <v>12/2/2024 1:30:57 PM</v>
      </c>
      <c r="S415" s="200">
        <f t="shared" si="40"/>
        <v>45628</v>
      </c>
      <c r="T415" s="201">
        <f t="shared" si="41"/>
        <v>0.56315972222364508</v>
      </c>
      <c r="U415" s="202"/>
      <c r="V415" s="202"/>
      <c r="W415" s="202" t="str">
        <f>IFERROR(VLOOKUP(D415,Legend!$A$2:$C$61,3,FALSE),"")</f>
        <v>AMER_1</v>
      </c>
      <c r="X415" s="19">
        <v>5</v>
      </c>
      <c r="Y415" s="19">
        <v>15</v>
      </c>
    </row>
    <row r="416" spans="1:25" x14ac:dyDescent="0.25">
      <c r="A416" s="19" t="s">
        <v>1106</v>
      </c>
      <c r="B416" s="62" t="s">
        <v>4066</v>
      </c>
      <c r="C416" s="19" t="s">
        <v>341</v>
      </c>
      <c r="D416" s="19" t="s">
        <v>215</v>
      </c>
      <c r="E416" s="19" t="s">
        <v>7610</v>
      </c>
      <c r="F416" s="19" t="s">
        <v>347</v>
      </c>
      <c r="G416" s="62" t="s">
        <v>588</v>
      </c>
      <c r="H416" s="62" t="s">
        <v>4067</v>
      </c>
      <c r="I416" s="19" t="s">
        <v>344</v>
      </c>
      <c r="J416" s="36" t="s">
        <v>4068</v>
      </c>
      <c r="K416" s="19" t="s">
        <v>2287</v>
      </c>
      <c r="L416" s="19" t="s">
        <v>112</v>
      </c>
      <c r="M416" s="19" t="s">
        <v>340</v>
      </c>
      <c r="O416" s="197" t="str">
        <f t="shared" si="36"/>
        <v>12/2/2024 1:24:31 PM</v>
      </c>
      <c r="P416" s="197">
        <f t="shared" si="37"/>
        <v>45629.183692129627</v>
      </c>
      <c r="Q416" s="197">
        <f t="shared" si="38"/>
        <v>45628.767025462963</v>
      </c>
      <c r="R416" s="197" t="str">
        <f t="shared" si="39"/>
        <v>12/2/2024 1:24:31 PM</v>
      </c>
      <c r="S416" s="200">
        <f t="shared" si="40"/>
        <v>45628</v>
      </c>
      <c r="T416" s="201">
        <f t="shared" si="41"/>
        <v>0.55869212962716119</v>
      </c>
      <c r="U416" s="202"/>
      <c r="V416" s="202"/>
      <c r="W416" s="202" t="str">
        <f>IFERROR(VLOOKUP(D416,Legend!$A$2:$C$61,3,FALSE),"")</f>
        <v>AMER_1</v>
      </c>
      <c r="X416" s="19">
        <v>5</v>
      </c>
      <c r="Y416" s="19">
        <v>15</v>
      </c>
    </row>
    <row r="417" spans="1:25" x14ac:dyDescent="0.25">
      <c r="A417" s="19" t="s">
        <v>2032</v>
      </c>
      <c r="B417" s="62" t="s">
        <v>4071</v>
      </c>
      <c r="C417" s="19" t="s">
        <v>341</v>
      </c>
      <c r="D417" s="19" t="s">
        <v>215</v>
      </c>
      <c r="E417" s="19" t="s">
        <v>7610</v>
      </c>
      <c r="F417" s="19" t="s">
        <v>347</v>
      </c>
      <c r="G417" s="62" t="s">
        <v>593</v>
      </c>
      <c r="H417" s="62" t="s">
        <v>4072</v>
      </c>
      <c r="I417" s="19" t="s">
        <v>344</v>
      </c>
      <c r="J417" s="36" t="s">
        <v>4073</v>
      </c>
      <c r="K417" s="19" t="s">
        <v>2591</v>
      </c>
      <c r="L417" s="19" t="s">
        <v>112</v>
      </c>
      <c r="M417" s="19" t="s">
        <v>340</v>
      </c>
      <c r="O417" s="197" t="str">
        <f t="shared" si="36"/>
        <v>12/2/2024 1:16:23 PM</v>
      </c>
      <c r="P417" s="197">
        <f t="shared" si="37"/>
        <v>45629.178043981483</v>
      </c>
      <c r="Q417" s="197">
        <f t="shared" si="38"/>
        <v>45628.761377314819</v>
      </c>
      <c r="R417" s="197" t="str">
        <f t="shared" si="39"/>
        <v>12/2/2024 1:16:23 PM</v>
      </c>
      <c r="S417" s="200">
        <f t="shared" si="40"/>
        <v>45628</v>
      </c>
      <c r="T417" s="201">
        <f t="shared" si="41"/>
        <v>0.55304398148291511</v>
      </c>
      <c r="U417" s="202"/>
      <c r="V417" s="202"/>
      <c r="W417" s="202" t="str">
        <f>IFERROR(VLOOKUP(D417,Legend!$A$2:$C$61,3,FALSE),"")</f>
        <v>AMER_1</v>
      </c>
      <c r="X417" s="19">
        <v>5</v>
      </c>
      <c r="Y417" s="19">
        <v>15</v>
      </c>
    </row>
    <row r="418" spans="1:25" x14ac:dyDescent="0.25">
      <c r="A418" s="19" t="s">
        <v>1001</v>
      </c>
      <c r="B418" s="62" t="s">
        <v>4089</v>
      </c>
      <c r="C418" s="19" t="s">
        <v>341</v>
      </c>
      <c r="D418" s="19" t="s">
        <v>215</v>
      </c>
      <c r="E418" s="19" t="s">
        <v>7610</v>
      </c>
      <c r="F418" s="19" t="s">
        <v>347</v>
      </c>
      <c r="G418" s="62" t="s">
        <v>626</v>
      </c>
      <c r="H418" s="62" t="s">
        <v>2478</v>
      </c>
      <c r="I418" s="19" t="s">
        <v>342</v>
      </c>
      <c r="J418" s="36" t="s">
        <v>4090</v>
      </c>
      <c r="K418" s="19" t="s">
        <v>4091</v>
      </c>
      <c r="L418" s="19" t="s">
        <v>112</v>
      </c>
      <c r="M418" s="19" t="s">
        <v>340</v>
      </c>
      <c r="O418" s="197" t="str">
        <f t="shared" si="36"/>
        <v>12/2/2024 1:06:13 PM</v>
      </c>
      <c r="P418" s="197">
        <f t="shared" si="37"/>
        <v>45629.170983796299</v>
      </c>
      <c r="Q418" s="197">
        <f t="shared" si="38"/>
        <v>45628.754317129635</v>
      </c>
      <c r="R418" s="197" t="str">
        <f t="shared" si="39"/>
        <v>12/2/2024 1:06:13 PM</v>
      </c>
      <c r="S418" s="200">
        <f t="shared" si="40"/>
        <v>45628</v>
      </c>
      <c r="T418" s="201">
        <f t="shared" si="41"/>
        <v>0.54598379629896954</v>
      </c>
      <c r="U418" s="202"/>
      <c r="V418" s="202"/>
      <c r="W418" s="202" t="str">
        <f>IFERROR(VLOOKUP(D418,Legend!$A$2:$C$61,3,FALSE),"")</f>
        <v>AMER_1</v>
      </c>
      <c r="X418" s="19">
        <v>5</v>
      </c>
      <c r="Y418" s="19">
        <v>15</v>
      </c>
    </row>
    <row r="419" spans="1:25" x14ac:dyDescent="0.25">
      <c r="A419" s="19" t="s">
        <v>614</v>
      </c>
      <c r="B419" s="62" t="s">
        <v>4152</v>
      </c>
      <c r="C419" s="19" t="s">
        <v>341</v>
      </c>
      <c r="D419" s="19" t="s">
        <v>215</v>
      </c>
      <c r="E419" s="19" t="s">
        <v>7610</v>
      </c>
      <c r="F419" s="19" t="s">
        <v>347</v>
      </c>
      <c r="G419" s="62" t="s">
        <v>593</v>
      </c>
      <c r="H419" s="62" t="s">
        <v>2606</v>
      </c>
      <c r="I419" s="19" t="s">
        <v>344</v>
      </c>
      <c r="J419" s="36" t="s">
        <v>4153</v>
      </c>
      <c r="K419" s="19" t="s">
        <v>2521</v>
      </c>
      <c r="L419" s="19" t="s">
        <v>112</v>
      </c>
      <c r="M419" s="19" t="s">
        <v>348</v>
      </c>
      <c r="O419" s="197" t="str">
        <f t="shared" si="36"/>
        <v>12/2/2024 11:48:15 AM</v>
      </c>
      <c r="P419" s="197">
        <f t="shared" si="37"/>
        <v>45629.116840277777</v>
      </c>
      <c r="Q419" s="197">
        <f t="shared" si="38"/>
        <v>45628.700173611112</v>
      </c>
      <c r="R419" s="197" t="str">
        <f t="shared" si="39"/>
        <v>12/2/2024 11:48:15 AM</v>
      </c>
      <c r="S419" s="200">
        <f t="shared" si="40"/>
        <v>45628</v>
      </c>
      <c r="T419" s="201">
        <f t="shared" si="41"/>
        <v>0.49184027777664596</v>
      </c>
      <c r="U419" s="202"/>
      <c r="V419" s="202"/>
      <c r="W419" s="202" t="str">
        <f>IFERROR(VLOOKUP(D419,Legend!$A$2:$C$61,3,FALSE),"")</f>
        <v>AMER_1</v>
      </c>
      <c r="X419" s="19">
        <v>5</v>
      </c>
      <c r="Y419" s="19">
        <v>15</v>
      </c>
    </row>
    <row r="420" spans="1:25" x14ac:dyDescent="0.25">
      <c r="A420" s="19" t="s">
        <v>1513</v>
      </c>
      <c r="B420" s="62" t="s">
        <v>4165</v>
      </c>
      <c r="C420" s="19" t="s">
        <v>341</v>
      </c>
      <c r="D420" s="19" t="s">
        <v>215</v>
      </c>
      <c r="E420" s="19" t="s">
        <v>7610</v>
      </c>
      <c r="F420" s="19" t="s">
        <v>347</v>
      </c>
      <c r="G420" s="62" t="s">
        <v>588</v>
      </c>
      <c r="H420" s="62" t="s">
        <v>4079</v>
      </c>
      <c r="I420" s="19" t="s">
        <v>344</v>
      </c>
      <c r="J420" s="36" t="s">
        <v>4166</v>
      </c>
      <c r="K420" s="19" t="s">
        <v>905</v>
      </c>
      <c r="L420" s="19" t="s">
        <v>112</v>
      </c>
      <c r="M420" s="19" t="s">
        <v>340</v>
      </c>
      <c r="O420" s="197" t="str">
        <f t="shared" si="36"/>
        <v>12/2/2024 11:41:06 AM</v>
      </c>
      <c r="P420" s="197">
        <f t="shared" si="37"/>
        <v>45629.111875000002</v>
      </c>
      <c r="Q420" s="197">
        <f t="shared" si="38"/>
        <v>45628.695208333338</v>
      </c>
      <c r="R420" s="197" t="str">
        <f t="shared" si="39"/>
        <v>12/2/2024 11:41:06 AM</v>
      </c>
      <c r="S420" s="200">
        <f t="shared" si="40"/>
        <v>45628</v>
      </c>
      <c r="T420" s="201">
        <f t="shared" si="41"/>
        <v>0.48687500000232831</v>
      </c>
      <c r="U420" s="202"/>
      <c r="V420" s="202"/>
      <c r="W420" s="202" t="str">
        <f>IFERROR(VLOOKUP(D420,Legend!$A$2:$C$61,3,FALSE),"")</f>
        <v>AMER_1</v>
      </c>
      <c r="X420" s="19">
        <v>5</v>
      </c>
      <c r="Y420" s="19">
        <v>15</v>
      </c>
    </row>
    <row r="421" spans="1:25" x14ac:dyDescent="0.25">
      <c r="A421" s="19" t="s">
        <v>1196</v>
      </c>
      <c r="B421" s="62" t="s">
        <v>4198</v>
      </c>
      <c r="C421" s="19" t="s">
        <v>341</v>
      </c>
      <c r="D421" s="19" t="s">
        <v>215</v>
      </c>
      <c r="E421" s="19" t="s">
        <v>7610</v>
      </c>
      <c r="F421" s="19" t="s">
        <v>347</v>
      </c>
      <c r="G421" s="62" t="s">
        <v>593</v>
      </c>
      <c r="H421" s="62" t="s">
        <v>921</v>
      </c>
      <c r="I421" s="19" t="s">
        <v>342</v>
      </c>
      <c r="J421" s="36" t="s">
        <v>4199</v>
      </c>
      <c r="K421" s="19" t="s">
        <v>4200</v>
      </c>
      <c r="L421" s="19" t="s">
        <v>112</v>
      </c>
      <c r="M421" s="19" t="s">
        <v>340</v>
      </c>
      <c r="O421" s="197" t="str">
        <f t="shared" si="36"/>
        <v>12/2/2024 10:56:28 AM</v>
      </c>
      <c r="P421" s="197">
        <f t="shared" si="37"/>
        <v>45629.080879629626</v>
      </c>
      <c r="Q421" s="197">
        <f t="shared" si="38"/>
        <v>45628.664212962962</v>
      </c>
      <c r="R421" s="197" t="str">
        <f t="shared" si="39"/>
        <v>12/2/2024 10:56:28 AM</v>
      </c>
      <c r="S421" s="200">
        <f t="shared" si="40"/>
        <v>45628</v>
      </c>
      <c r="T421" s="201">
        <f t="shared" si="41"/>
        <v>0.45587962962599704</v>
      </c>
      <c r="U421" s="202"/>
      <c r="V421" s="202"/>
      <c r="W421" s="202" t="str">
        <f>IFERROR(VLOOKUP(D421,Legend!$A$2:$C$61,3,FALSE),"")</f>
        <v>AMER_1</v>
      </c>
      <c r="X421" s="19">
        <v>5</v>
      </c>
      <c r="Y421" s="19">
        <v>15</v>
      </c>
    </row>
    <row r="422" spans="1:25" x14ac:dyDescent="0.25">
      <c r="A422" s="19" t="s">
        <v>616</v>
      </c>
      <c r="B422" s="62" t="s">
        <v>4225</v>
      </c>
      <c r="C422" s="19" t="s">
        <v>341</v>
      </c>
      <c r="D422" s="19" t="s">
        <v>215</v>
      </c>
      <c r="E422" s="19" t="s">
        <v>7610</v>
      </c>
      <c r="F422" s="19" t="s">
        <v>347</v>
      </c>
      <c r="G422" s="62" t="s">
        <v>588</v>
      </c>
      <c r="H422" s="62" t="s">
        <v>4226</v>
      </c>
      <c r="I422" s="19" t="s">
        <v>344</v>
      </c>
      <c r="J422" s="36" t="s">
        <v>4227</v>
      </c>
      <c r="K422" s="19" t="s">
        <v>2477</v>
      </c>
      <c r="L422" s="19" t="s">
        <v>112</v>
      </c>
      <c r="M422" s="19" t="s">
        <v>340</v>
      </c>
      <c r="O422" s="197" t="str">
        <f t="shared" si="36"/>
        <v>12/2/2024 10:35:23 AM</v>
      </c>
      <c r="P422" s="197">
        <f t="shared" si="37"/>
        <v>45629.066238425927</v>
      </c>
      <c r="Q422" s="197">
        <f t="shared" si="38"/>
        <v>45628.649571759262</v>
      </c>
      <c r="R422" s="197" t="str">
        <f t="shared" si="39"/>
        <v>12/2/2024 10:35:23 AM</v>
      </c>
      <c r="S422" s="200">
        <f t="shared" si="40"/>
        <v>45628</v>
      </c>
      <c r="T422" s="201">
        <f t="shared" si="41"/>
        <v>0.44123842592671281</v>
      </c>
      <c r="U422" s="202"/>
      <c r="V422" s="202"/>
      <c r="W422" s="202" t="str">
        <f>IFERROR(VLOOKUP(D422,Legend!$A$2:$C$61,3,FALSE),"")</f>
        <v>AMER_1</v>
      </c>
      <c r="X422" s="19">
        <v>5</v>
      </c>
      <c r="Y422" s="19">
        <v>15</v>
      </c>
    </row>
    <row r="423" spans="1:25" x14ac:dyDescent="0.25">
      <c r="A423" s="19" t="s">
        <v>1198</v>
      </c>
      <c r="B423" s="62" t="s">
        <v>4267</v>
      </c>
      <c r="C423" s="19" t="s">
        <v>341</v>
      </c>
      <c r="D423" s="19" t="s">
        <v>215</v>
      </c>
      <c r="E423" s="19" t="s">
        <v>7610</v>
      </c>
      <c r="F423" s="19" t="s">
        <v>347</v>
      </c>
      <c r="G423" s="62" t="s">
        <v>593</v>
      </c>
      <c r="H423" s="62" t="s">
        <v>729</v>
      </c>
      <c r="I423" s="19" t="s">
        <v>344</v>
      </c>
      <c r="J423" s="36" t="s">
        <v>4268</v>
      </c>
      <c r="K423" s="19" t="s">
        <v>2322</v>
      </c>
      <c r="L423" s="19" t="s">
        <v>112</v>
      </c>
      <c r="M423" s="19" t="s">
        <v>340</v>
      </c>
      <c r="O423" s="197" t="str">
        <f t="shared" si="36"/>
        <v>12/2/2024 9:57:28 AM</v>
      </c>
      <c r="P423" s="197">
        <f t="shared" si="37"/>
        <v>45629.039907407408</v>
      </c>
      <c r="Q423" s="197">
        <f t="shared" si="38"/>
        <v>45628.623240740744</v>
      </c>
      <c r="R423" s="197" t="str">
        <f t="shared" si="39"/>
        <v>12/2/2024 9:57:28 AM</v>
      </c>
      <c r="S423" s="200">
        <f t="shared" si="40"/>
        <v>45628</v>
      </c>
      <c r="T423" s="201">
        <f t="shared" si="41"/>
        <v>0.41490740740846377</v>
      </c>
      <c r="U423" s="202"/>
      <c r="V423" s="202"/>
      <c r="W423" s="202" t="str">
        <f>IFERROR(VLOOKUP(D423,Legend!$A$2:$C$61,3,FALSE),"")</f>
        <v>AMER_1</v>
      </c>
      <c r="X423" s="19">
        <v>5</v>
      </c>
      <c r="Y423" s="19">
        <v>15</v>
      </c>
    </row>
    <row r="424" spans="1:25" x14ac:dyDescent="0.25">
      <c r="A424" s="19" t="s">
        <v>1007</v>
      </c>
      <c r="B424" s="62" t="s">
        <v>4317</v>
      </c>
      <c r="C424" s="19" t="s">
        <v>148</v>
      </c>
      <c r="D424" s="19" t="s">
        <v>214</v>
      </c>
      <c r="E424" s="19" t="s">
        <v>7610</v>
      </c>
      <c r="F424" s="19" t="s">
        <v>347</v>
      </c>
      <c r="G424" s="62" t="s">
        <v>345</v>
      </c>
      <c r="H424" s="62" t="s">
        <v>4318</v>
      </c>
      <c r="J424" s="36" t="s">
        <v>4319</v>
      </c>
      <c r="K424" s="19" t="s">
        <v>4320</v>
      </c>
      <c r="L424" s="19" t="s">
        <v>112</v>
      </c>
      <c r="M424" s="19" t="s">
        <v>340</v>
      </c>
      <c r="O424" s="197" t="str">
        <f t="shared" si="36"/>
        <v>12/2/2024 9:17:51 AM</v>
      </c>
      <c r="P424" s="197">
        <f t="shared" si="37"/>
        <v>45629.012395833335</v>
      </c>
      <c r="Q424" s="197">
        <f t="shared" si="38"/>
        <v>45628.595729166671</v>
      </c>
      <c r="R424" s="197" t="str">
        <f t="shared" si="39"/>
        <v>12/2/2024 9:17:51 AM</v>
      </c>
      <c r="S424" s="200">
        <f t="shared" si="40"/>
        <v>45628</v>
      </c>
      <c r="T424" s="201">
        <f t="shared" si="41"/>
        <v>0.38739583333517658</v>
      </c>
      <c r="U424" s="202"/>
      <c r="V424" s="202"/>
      <c r="W424" s="202" t="str">
        <f>IFERROR(VLOOKUP(D424,Legend!$A$2:$C$61,3,FALSE),"")</f>
        <v>AMER_1</v>
      </c>
      <c r="X424" s="19">
        <v>5</v>
      </c>
      <c r="Y424" s="19">
        <v>15</v>
      </c>
    </row>
    <row r="425" spans="1:25" x14ac:dyDescent="0.25">
      <c r="A425" s="19" t="s">
        <v>1008</v>
      </c>
      <c r="B425" s="62" t="s">
        <v>4344</v>
      </c>
      <c r="C425" s="19" t="s">
        <v>148</v>
      </c>
      <c r="D425" s="19" t="s">
        <v>214</v>
      </c>
      <c r="E425" s="19" t="s">
        <v>7610</v>
      </c>
      <c r="F425" s="19" t="s">
        <v>347</v>
      </c>
      <c r="G425" s="62" t="s">
        <v>345</v>
      </c>
      <c r="H425" s="62" t="s">
        <v>4345</v>
      </c>
      <c r="J425" s="36" t="s">
        <v>4346</v>
      </c>
      <c r="K425" s="19" t="s">
        <v>2332</v>
      </c>
      <c r="L425" s="19" t="s">
        <v>112</v>
      </c>
      <c r="M425" s="19" t="s">
        <v>340</v>
      </c>
      <c r="O425" s="197" t="str">
        <f t="shared" si="36"/>
        <v>12/2/2024 8:51:17 AM</v>
      </c>
      <c r="P425" s="197">
        <f t="shared" si="37"/>
        <v>45628.993946759256</v>
      </c>
      <c r="Q425" s="197">
        <f t="shared" si="38"/>
        <v>45628.577280092592</v>
      </c>
      <c r="R425" s="197" t="str">
        <f t="shared" si="39"/>
        <v>12/2/2024 8:51:17 AM</v>
      </c>
      <c r="S425" s="200">
        <f t="shared" si="40"/>
        <v>45628</v>
      </c>
      <c r="T425" s="201">
        <f t="shared" si="41"/>
        <v>0.36894675925577758</v>
      </c>
      <c r="U425" s="202"/>
      <c r="V425" s="202"/>
      <c r="W425" s="202" t="str">
        <f>IFERROR(VLOOKUP(D425,Legend!$A$2:$C$61,3,FALSE),"")</f>
        <v>AMER_1</v>
      </c>
      <c r="X425" s="19">
        <v>5</v>
      </c>
      <c r="Y425" s="19">
        <v>15</v>
      </c>
    </row>
    <row r="426" spans="1:25" x14ac:dyDescent="0.25">
      <c r="A426" s="19" t="s">
        <v>1243</v>
      </c>
      <c r="B426" s="62" t="s">
        <v>4368</v>
      </c>
      <c r="C426" s="19" t="s">
        <v>341</v>
      </c>
      <c r="D426" s="19" t="s">
        <v>215</v>
      </c>
      <c r="E426" s="19" t="s">
        <v>7610</v>
      </c>
      <c r="F426" s="19" t="s">
        <v>347</v>
      </c>
      <c r="G426" s="62" t="s">
        <v>593</v>
      </c>
      <c r="H426" s="62" t="s">
        <v>4369</v>
      </c>
      <c r="I426" s="19" t="s">
        <v>344</v>
      </c>
      <c r="J426" s="36" t="s">
        <v>4370</v>
      </c>
      <c r="K426" s="19" t="s">
        <v>2262</v>
      </c>
      <c r="L426" s="19" t="s">
        <v>112</v>
      </c>
      <c r="M426" s="19" t="s">
        <v>349</v>
      </c>
      <c r="O426" s="197" t="str">
        <f t="shared" si="36"/>
        <v>12/2/2024 8:05:13 AM</v>
      </c>
      <c r="P426" s="197">
        <f t="shared" si="37"/>
        <v>45628.961956018517</v>
      </c>
      <c r="Q426" s="197">
        <f t="shared" si="38"/>
        <v>45628.545289351852</v>
      </c>
      <c r="R426" s="197" t="str">
        <f t="shared" si="39"/>
        <v>12/2/2024 8:05:13 AM</v>
      </c>
      <c r="S426" s="200">
        <f t="shared" si="40"/>
        <v>45628</v>
      </c>
      <c r="T426" s="201">
        <f t="shared" si="41"/>
        <v>0.33695601851650281</v>
      </c>
      <c r="U426" s="202"/>
      <c r="V426" s="202"/>
      <c r="W426" s="202" t="str">
        <f>IFERROR(VLOOKUP(D426,Legend!$A$2:$C$61,3,FALSE),"")</f>
        <v>AMER_1</v>
      </c>
      <c r="X426" s="19">
        <v>5</v>
      </c>
      <c r="Y426" s="19">
        <v>15</v>
      </c>
    </row>
    <row r="427" spans="1:25" x14ac:dyDescent="0.25">
      <c r="A427" s="19" t="s">
        <v>2110</v>
      </c>
      <c r="B427" s="62" t="s">
        <v>4789</v>
      </c>
      <c r="C427" s="19" t="s">
        <v>341</v>
      </c>
      <c r="D427" s="19" t="s">
        <v>215</v>
      </c>
      <c r="E427" s="19" t="s">
        <v>7610</v>
      </c>
      <c r="F427" s="19" t="s">
        <v>347</v>
      </c>
      <c r="G427" s="62" t="s">
        <v>588</v>
      </c>
      <c r="H427" s="62" t="s">
        <v>4790</v>
      </c>
      <c r="I427" s="19" t="s">
        <v>344</v>
      </c>
      <c r="J427" s="36" t="s">
        <v>4791</v>
      </c>
      <c r="K427" s="19" t="s">
        <v>1029</v>
      </c>
      <c r="L427" s="19" t="s">
        <v>112</v>
      </c>
      <c r="M427" s="19" t="s">
        <v>340</v>
      </c>
      <c r="O427" s="197" t="str">
        <f t="shared" si="36"/>
        <v>12/6/2024 4:57:53 PM</v>
      </c>
      <c r="P427" s="197">
        <f t="shared" si="37"/>
        <v>45633.331863425927</v>
      </c>
      <c r="Q427" s="197">
        <f t="shared" si="38"/>
        <v>45632.915196759262</v>
      </c>
      <c r="R427" s="197" t="str">
        <f t="shared" si="39"/>
        <v>12/6/2024 4:57:53 PM</v>
      </c>
      <c r="S427" s="200">
        <f t="shared" si="40"/>
        <v>45632</v>
      </c>
      <c r="T427" s="201">
        <f t="shared" si="41"/>
        <v>0.70686342592671281</v>
      </c>
      <c r="U427" s="202"/>
      <c r="V427" s="202"/>
      <c r="W427" s="202" t="str">
        <f>IFERROR(VLOOKUP(D427,Legend!$A$2:$C$61,3,FALSE),"")</f>
        <v>AMER_1</v>
      </c>
      <c r="X427" s="19">
        <v>5</v>
      </c>
      <c r="Y427" s="19">
        <v>15</v>
      </c>
    </row>
    <row r="428" spans="1:25" x14ac:dyDescent="0.25">
      <c r="A428" s="19" t="s">
        <v>1525</v>
      </c>
      <c r="B428" s="62" t="s">
        <v>4837</v>
      </c>
      <c r="C428" s="19" t="s">
        <v>148</v>
      </c>
      <c r="D428" s="19" t="s">
        <v>214</v>
      </c>
      <c r="E428" s="19" t="s">
        <v>7610</v>
      </c>
      <c r="F428" s="19" t="s">
        <v>347</v>
      </c>
      <c r="G428" s="62" t="s">
        <v>345</v>
      </c>
      <c r="H428" s="62" t="s">
        <v>3216</v>
      </c>
      <c r="J428" s="36" t="s">
        <v>4838</v>
      </c>
      <c r="K428" s="19" t="s">
        <v>4839</v>
      </c>
      <c r="L428" s="19" t="s">
        <v>112</v>
      </c>
      <c r="M428" s="19" t="s">
        <v>340</v>
      </c>
      <c r="O428" s="197" t="str">
        <f t="shared" si="36"/>
        <v>12/6/2024 3:12:41 PM</v>
      </c>
      <c r="P428" s="197">
        <f t="shared" si="37"/>
        <v>45633.25880787037</v>
      </c>
      <c r="Q428" s="197">
        <f t="shared" si="38"/>
        <v>45632.842141203706</v>
      </c>
      <c r="R428" s="197" t="str">
        <f t="shared" si="39"/>
        <v>12/6/2024 3:12:41 PM</v>
      </c>
      <c r="S428" s="200">
        <f t="shared" si="40"/>
        <v>45632</v>
      </c>
      <c r="T428" s="201">
        <f t="shared" si="41"/>
        <v>0.63380787037021946</v>
      </c>
      <c r="U428" s="202"/>
      <c r="V428" s="202"/>
      <c r="W428" s="202" t="str">
        <f>IFERROR(VLOOKUP(D428,Legend!$A$2:$C$61,3,FALSE),"")</f>
        <v>AMER_1</v>
      </c>
      <c r="X428" s="19">
        <v>5</v>
      </c>
      <c r="Y428" s="19">
        <v>15</v>
      </c>
    </row>
    <row r="429" spans="1:25" x14ac:dyDescent="0.25">
      <c r="A429" s="19" t="s">
        <v>884</v>
      </c>
      <c r="B429" s="62" t="s">
        <v>4879</v>
      </c>
      <c r="C429" s="19" t="s">
        <v>341</v>
      </c>
      <c r="D429" s="19" t="s">
        <v>215</v>
      </c>
      <c r="E429" s="19" t="s">
        <v>7610</v>
      </c>
      <c r="F429" s="19" t="s">
        <v>347</v>
      </c>
      <c r="G429" s="62" t="s">
        <v>593</v>
      </c>
      <c r="H429" s="62" t="s">
        <v>4880</v>
      </c>
      <c r="I429" s="19" t="s">
        <v>344</v>
      </c>
      <c r="J429" s="36" t="s">
        <v>4881</v>
      </c>
      <c r="K429" s="19" t="s">
        <v>4882</v>
      </c>
      <c r="L429" s="19" t="s">
        <v>112</v>
      </c>
      <c r="M429" s="19" t="s">
        <v>340</v>
      </c>
      <c r="O429" s="197" t="str">
        <f t="shared" si="36"/>
        <v>12/6/2024 2:29:59 PM</v>
      </c>
      <c r="P429" s="197">
        <f t="shared" si="37"/>
        <v>45633.229155092595</v>
      </c>
      <c r="Q429" s="197">
        <f t="shared" si="38"/>
        <v>45632.81248842593</v>
      </c>
      <c r="R429" s="197" t="str">
        <f t="shared" si="39"/>
        <v>12/6/2024 2:29:59 PM</v>
      </c>
      <c r="S429" s="200">
        <f t="shared" si="40"/>
        <v>45632</v>
      </c>
      <c r="T429" s="201">
        <f t="shared" si="41"/>
        <v>0.60415509259473765</v>
      </c>
      <c r="U429" s="202"/>
      <c r="V429" s="202"/>
      <c r="W429" s="202" t="str">
        <f>IFERROR(VLOOKUP(D429,Legend!$A$2:$C$61,3,FALSE),"")</f>
        <v>AMER_1</v>
      </c>
      <c r="X429" s="19">
        <v>5</v>
      </c>
      <c r="Y429" s="19">
        <v>15</v>
      </c>
    </row>
    <row r="430" spans="1:25" x14ac:dyDescent="0.25">
      <c r="A430" s="19" t="s">
        <v>1129</v>
      </c>
      <c r="B430" s="62" t="s">
        <v>4959</v>
      </c>
      <c r="C430" s="19" t="s">
        <v>341</v>
      </c>
      <c r="D430" s="19" t="s">
        <v>215</v>
      </c>
      <c r="E430" s="19" t="s">
        <v>7610</v>
      </c>
      <c r="F430" s="19" t="s">
        <v>347</v>
      </c>
      <c r="G430" s="62" t="s">
        <v>588</v>
      </c>
      <c r="H430" s="62" t="s">
        <v>4954</v>
      </c>
      <c r="I430" s="19" t="s">
        <v>344</v>
      </c>
      <c r="J430" s="36" t="s">
        <v>4960</v>
      </c>
      <c r="K430" s="19" t="s">
        <v>934</v>
      </c>
      <c r="L430" s="19" t="s">
        <v>112</v>
      </c>
      <c r="M430" s="19" t="s">
        <v>340</v>
      </c>
      <c r="O430" s="197" t="str">
        <f t="shared" si="36"/>
        <v>12/6/2024 1:00:21 PM</v>
      </c>
      <c r="P430" s="197">
        <f t="shared" si="37"/>
        <v>45633.166909722226</v>
      </c>
      <c r="Q430" s="197">
        <f t="shared" si="38"/>
        <v>45632.750243055561</v>
      </c>
      <c r="R430" s="197" t="str">
        <f t="shared" si="39"/>
        <v>12/6/2024 1:00:21 PM</v>
      </c>
      <c r="S430" s="200">
        <f t="shared" si="40"/>
        <v>45632</v>
      </c>
      <c r="T430" s="201">
        <f t="shared" si="41"/>
        <v>0.54190972222568234</v>
      </c>
      <c r="U430" s="202"/>
      <c r="V430" s="202"/>
      <c r="W430" s="202" t="str">
        <f>IFERROR(VLOOKUP(D430,Legend!$A$2:$C$61,3,FALSE),"")</f>
        <v>AMER_1</v>
      </c>
      <c r="X430" s="19">
        <v>5</v>
      </c>
      <c r="Y430" s="19">
        <v>15</v>
      </c>
    </row>
    <row r="431" spans="1:25" x14ac:dyDescent="0.25">
      <c r="A431" s="19" t="s">
        <v>1475</v>
      </c>
      <c r="B431" s="62" t="s">
        <v>4980</v>
      </c>
      <c r="C431" s="19" t="s">
        <v>341</v>
      </c>
      <c r="D431" s="19" t="s">
        <v>215</v>
      </c>
      <c r="E431" s="19" t="s">
        <v>7610</v>
      </c>
      <c r="F431" s="19" t="s">
        <v>347</v>
      </c>
      <c r="G431" s="62" t="s">
        <v>593</v>
      </c>
      <c r="H431" s="62" t="s">
        <v>3159</v>
      </c>
      <c r="I431" s="19" t="s">
        <v>344</v>
      </c>
      <c r="J431" s="36" t="s">
        <v>4981</v>
      </c>
      <c r="K431" s="19" t="s">
        <v>2276</v>
      </c>
      <c r="L431" s="19" t="s">
        <v>112</v>
      </c>
      <c r="M431" s="19" t="s">
        <v>340</v>
      </c>
      <c r="O431" s="197" t="str">
        <f t="shared" si="36"/>
        <v>12/6/2024 12:42:10 PM</v>
      </c>
      <c r="P431" s="197">
        <f t="shared" si="37"/>
        <v>45633.154282407406</v>
      </c>
      <c r="Q431" s="197">
        <f t="shared" si="38"/>
        <v>45632.737615740742</v>
      </c>
      <c r="R431" s="197" t="str">
        <f t="shared" si="39"/>
        <v>12/6/2024 12:42:10 PM</v>
      </c>
      <c r="S431" s="200">
        <f t="shared" si="40"/>
        <v>45632</v>
      </c>
      <c r="T431" s="201">
        <f t="shared" si="41"/>
        <v>0.52928240740584442</v>
      </c>
      <c r="U431" s="202"/>
      <c r="V431" s="202"/>
      <c r="W431" s="202" t="str">
        <f>IFERROR(VLOOKUP(D431,Legend!$A$2:$C$61,3,FALSE),"")</f>
        <v>AMER_1</v>
      </c>
      <c r="X431" s="19">
        <v>5</v>
      </c>
      <c r="Y431" s="19">
        <v>15</v>
      </c>
    </row>
    <row r="432" spans="1:25" x14ac:dyDescent="0.25">
      <c r="A432" s="19" t="s">
        <v>822</v>
      </c>
      <c r="B432" s="62" t="s">
        <v>5004</v>
      </c>
      <c r="C432" s="19" t="s">
        <v>341</v>
      </c>
      <c r="D432" s="19" t="s">
        <v>215</v>
      </c>
      <c r="E432" s="19" t="s">
        <v>7610</v>
      </c>
      <c r="F432" s="19" t="s">
        <v>347</v>
      </c>
      <c r="G432" s="62" t="s">
        <v>593</v>
      </c>
      <c r="H432" s="62" t="s">
        <v>3159</v>
      </c>
      <c r="I432" s="19" t="s">
        <v>344</v>
      </c>
      <c r="J432" s="36" t="s">
        <v>5005</v>
      </c>
      <c r="K432" s="19" t="s">
        <v>2584</v>
      </c>
      <c r="L432" s="19" t="s">
        <v>112</v>
      </c>
      <c r="M432" s="19" t="s">
        <v>340</v>
      </c>
      <c r="O432" s="197" t="str">
        <f t="shared" si="36"/>
        <v>12/6/2024 11:58:56 AM</v>
      </c>
      <c r="P432" s="197">
        <f t="shared" si="37"/>
        <v>45633.124259259261</v>
      </c>
      <c r="Q432" s="197">
        <f t="shared" si="38"/>
        <v>45632.707592592596</v>
      </c>
      <c r="R432" s="197" t="str">
        <f t="shared" si="39"/>
        <v>12/6/2024 11:58:56 AM</v>
      </c>
      <c r="S432" s="200">
        <f t="shared" si="40"/>
        <v>45632</v>
      </c>
      <c r="T432" s="201">
        <f t="shared" si="41"/>
        <v>0.49925925926072523</v>
      </c>
      <c r="U432" s="202"/>
      <c r="V432" s="202"/>
      <c r="W432" s="202" t="str">
        <f>IFERROR(VLOOKUP(D432,Legend!$A$2:$C$61,3,FALSE),"")</f>
        <v>AMER_1</v>
      </c>
      <c r="X432" s="19">
        <v>5</v>
      </c>
      <c r="Y432" s="19">
        <v>15</v>
      </c>
    </row>
    <row r="433" spans="1:25" x14ac:dyDescent="0.25">
      <c r="A433" s="19" t="s">
        <v>1021</v>
      </c>
      <c r="B433" s="62" t="s">
        <v>5042</v>
      </c>
      <c r="C433" s="19" t="s">
        <v>341</v>
      </c>
      <c r="D433" s="19" t="s">
        <v>215</v>
      </c>
      <c r="E433" s="19" t="s">
        <v>7610</v>
      </c>
      <c r="F433" s="19" t="s">
        <v>347</v>
      </c>
      <c r="G433" s="62" t="s">
        <v>593</v>
      </c>
      <c r="H433" s="62" t="s">
        <v>921</v>
      </c>
      <c r="I433" s="19" t="s">
        <v>342</v>
      </c>
      <c r="J433" s="36" t="s">
        <v>5043</v>
      </c>
      <c r="K433" s="19" t="s">
        <v>1870</v>
      </c>
      <c r="L433" s="19" t="s">
        <v>112</v>
      </c>
      <c r="M433" s="19" t="s">
        <v>354</v>
      </c>
      <c r="O433" s="197" t="str">
        <f t="shared" si="36"/>
        <v>12/6/2024 10:56:50 AM</v>
      </c>
      <c r="P433" s="197">
        <f t="shared" si="37"/>
        <v>45633.081134259257</v>
      </c>
      <c r="Q433" s="197">
        <f t="shared" si="38"/>
        <v>45632.664467592593</v>
      </c>
      <c r="R433" s="197" t="str">
        <f t="shared" si="39"/>
        <v>12/6/2024 10:56:50 AM</v>
      </c>
      <c r="S433" s="200">
        <f t="shared" si="40"/>
        <v>45632</v>
      </c>
      <c r="T433" s="201">
        <f t="shared" si="41"/>
        <v>0.45613425925694173</v>
      </c>
      <c r="U433" s="202"/>
      <c r="V433" s="202"/>
      <c r="W433" s="202" t="str">
        <f>IFERROR(VLOOKUP(D433,Legend!$A$2:$C$61,3,FALSE),"")</f>
        <v>AMER_1</v>
      </c>
      <c r="X433" s="19">
        <v>5</v>
      </c>
      <c r="Y433" s="19">
        <v>15</v>
      </c>
    </row>
    <row r="434" spans="1:25" x14ac:dyDescent="0.25">
      <c r="A434" s="19" t="s">
        <v>2143</v>
      </c>
      <c r="B434" s="62" t="s">
        <v>5080</v>
      </c>
      <c r="C434" s="19" t="s">
        <v>341</v>
      </c>
      <c r="D434" s="19" t="s">
        <v>215</v>
      </c>
      <c r="E434" s="19" t="s">
        <v>7610</v>
      </c>
      <c r="F434" s="19" t="s">
        <v>347</v>
      </c>
      <c r="G434" s="62" t="s">
        <v>593</v>
      </c>
      <c r="H434" s="62" t="s">
        <v>5081</v>
      </c>
      <c r="I434" s="19" t="s">
        <v>342</v>
      </c>
      <c r="J434" s="36" t="s">
        <v>5082</v>
      </c>
      <c r="K434" s="19" t="s">
        <v>2343</v>
      </c>
      <c r="L434" s="19" t="s">
        <v>112</v>
      </c>
      <c r="M434" s="19" t="s">
        <v>340</v>
      </c>
      <c r="O434" s="197" t="str">
        <f t="shared" si="36"/>
        <v>12/6/2024 10:18:37 AM</v>
      </c>
      <c r="P434" s="197">
        <f t="shared" si="37"/>
        <v>45633.054594907408</v>
      </c>
      <c r="Q434" s="197">
        <f t="shared" si="38"/>
        <v>45632.637928240743</v>
      </c>
      <c r="R434" s="197" t="str">
        <f t="shared" si="39"/>
        <v>12/6/2024 10:18:37 AM</v>
      </c>
      <c r="S434" s="200">
        <f t="shared" si="40"/>
        <v>45632</v>
      </c>
      <c r="T434" s="201">
        <f t="shared" si="41"/>
        <v>0.42959490740759065</v>
      </c>
      <c r="U434" s="202"/>
      <c r="V434" s="202"/>
      <c r="W434" s="202" t="str">
        <f>IFERROR(VLOOKUP(D434,Legend!$A$2:$C$61,3,FALSE),"")</f>
        <v>AMER_1</v>
      </c>
      <c r="X434" s="19">
        <v>5</v>
      </c>
      <c r="Y434" s="19">
        <v>15</v>
      </c>
    </row>
    <row r="435" spans="1:25" x14ac:dyDescent="0.25">
      <c r="A435" s="19" t="s">
        <v>971</v>
      </c>
      <c r="B435" s="62" t="s">
        <v>5093</v>
      </c>
      <c r="C435" s="19" t="s">
        <v>341</v>
      </c>
      <c r="D435" s="19" t="s">
        <v>217</v>
      </c>
      <c r="E435" s="19" t="s">
        <v>7610</v>
      </c>
      <c r="F435" s="19" t="s">
        <v>347</v>
      </c>
      <c r="G435" s="62" t="s">
        <v>2595</v>
      </c>
      <c r="H435" s="62" t="s">
        <v>580</v>
      </c>
      <c r="I435" s="19" t="s">
        <v>342</v>
      </c>
      <c r="J435" s="36" t="s">
        <v>5094</v>
      </c>
      <c r="K435" s="19" t="s">
        <v>1883</v>
      </c>
      <c r="M435" s="19" t="s">
        <v>354</v>
      </c>
      <c r="O435" s="197" t="str">
        <f t="shared" si="36"/>
        <v>12/6/2024 10:12:14 AM</v>
      </c>
      <c r="P435" s="197">
        <f t="shared" si="37"/>
        <v>45633.050162037034</v>
      </c>
      <c r="Q435" s="197">
        <f t="shared" si="38"/>
        <v>45632.63349537037</v>
      </c>
      <c r="R435" s="197" t="str">
        <f t="shared" si="39"/>
        <v>12/6/2024 10:12:14 AM</v>
      </c>
      <c r="S435" s="200">
        <f t="shared" si="40"/>
        <v>45632</v>
      </c>
      <c r="T435" s="201">
        <f t="shared" si="41"/>
        <v>0.42516203703416977</v>
      </c>
      <c r="U435" s="202"/>
      <c r="V435" s="202"/>
      <c r="W435" s="202" t="str">
        <f>IFERROR(VLOOKUP(D435,Legend!$A$2:$C$61,3,FALSE),"")</f>
        <v>AMER_1</v>
      </c>
      <c r="X435" s="19">
        <v>5</v>
      </c>
      <c r="Y435" s="19">
        <v>15</v>
      </c>
    </row>
    <row r="436" spans="1:25" x14ac:dyDescent="0.25">
      <c r="A436" s="19" t="s">
        <v>2149</v>
      </c>
      <c r="B436" s="62" t="s">
        <v>5097</v>
      </c>
      <c r="C436" s="19" t="s">
        <v>341</v>
      </c>
      <c r="D436" s="19" t="s">
        <v>217</v>
      </c>
      <c r="E436" s="19" t="s">
        <v>7610</v>
      </c>
      <c r="F436" s="19" t="s">
        <v>347</v>
      </c>
      <c r="G436" s="62" t="s">
        <v>2595</v>
      </c>
      <c r="H436" s="62" t="s">
        <v>580</v>
      </c>
      <c r="I436" s="19" t="s">
        <v>342</v>
      </c>
      <c r="J436" s="36" t="s">
        <v>5098</v>
      </c>
      <c r="K436" s="19" t="s">
        <v>730</v>
      </c>
      <c r="M436" s="19" t="s">
        <v>340</v>
      </c>
      <c r="O436" s="197" t="str">
        <f t="shared" si="36"/>
        <v>12/6/2024 10:10:35 AM</v>
      </c>
      <c r="P436" s="197">
        <f t="shared" si="37"/>
        <v>45633.049016203702</v>
      </c>
      <c r="Q436" s="197">
        <f t="shared" si="38"/>
        <v>45632.632349537038</v>
      </c>
      <c r="R436" s="197" t="str">
        <f t="shared" si="39"/>
        <v>12/6/2024 10:10:35 AM</v>
      </c>
      <c r="S436" s="200">
        <f t="shared" si="40"/>
        <v>45632</v>
      </c>
      <c r="T436" s="201">
        <f t="shared" si="41"/>
        <v>0.42401620370219462</v>
      </c>
      <c r="U436" s="202"/>
      <c r="V436" s="202"/>
      <c r="W436" s="202" t="str">
        <f>IFERROR(VLOOKUP(D436,Legend!$A$2:$C$61,3,FALSE),"")</f>
        <v>AMER_1</v>
      </c>
      <c r="X436" s="19">
        <v>5</v>
      </c>
      <c r="Y436" s="19">
        <v>15</v>
      </c>
    </row>
    <row r="437" spans="1:25" x14ac:dyDescent="0.25">
      <c r="A437" s="19" t="s">
        <v>2150</v>
      </c>
      <c r="B437" s="62" t="s">
        <v>5104</v>
      </c>
      <c r="C437" s="19" t="s">
        <v>341</v>
      </c>
      <c r="D437" s="19" t="s">
        <v>215</v>
      </c>
      <c r="E437" s="19" t="s">
        <v>7610</v>
      </c>
      <c r="F437" s="19" t="s">
        <v>347</v>
      </c>
      <c r="G437" s="62" t="s">
        <v>593</v>
      </c>
      <c r="H437" s="62" t="s">
        <v>2595</v>
      </c>
      <c r="I437" s="19" t="s">
        <v>344</v>
      </c>
      <c r="J437" s="36" t="s">
        <v>5105</v>
      </c>
      <c r="K437" s="19" t="s">
        <v>5106</v>
      </c>
      <c r="L437" s="19" t="s">
        <v>112</v>
      </c>
      <c r="M437" s="19" t="s">
        <v>354</v>
      </c>
      <c r="O437" s="197" t="str">
        <f t="shared" si="36"/>
        <v>12/6/2024 10:07:11 AM</v>
      </c>
      <c r="P437" s="197">
        <f t="shared" si="37"/>
        <v>45633.046655092592</v>
      </c>
      <c r="Q437" s="197">
        <f t="shared" si="38"/>
        <v>45632.629988425928</v>
      </c>
      <c r="R437" s="197" t="str">
        <f t="shared" si="39"/>
        <v>12/6/2024 10:07:11 AM</v>
      </c>
      <c r="S437" s="200">
        <f t="shared" si="40"/>
        <v>45632</v>
      </c>
      <c r="T437" s="201">
        <f t="shared" si="41"/>
        <v>0.42165509259211831</v>
      </c>
      <c r="U437" s="202"/>
      <c r="V437" s="202"/>
      <c r="W437" s="202" t="str">
        <f>IFERROR(VLOOKUP(D437,Legend!$A$2:$C$61,3,FALSE),"")</f>
        <v>AMER_1</v>
      </c>
      <c r="X437" s="19">
        <v>5</v>
      </c>
      <c r="Y437" s="19">
        <v>15</v>
      </c>
    </row>
    <row r="438" spans="1:25" x14ac:dyDescent="0.25">
      <c r="A438" s="19" t="s">
        <v>629</v>
      </c>
      <c r="B438" s="62" t="s">
        <v>5135</v>
      </c>
      <c r="C438" s="19" t="s">
        <v>341</v>
      </c>
      <c r="D438" s="19" t="s">
        <v>215</v>
      </c>
      <c r="E438" s="19" t="s">
        <v>7610</v>
      </c>
      <c r="F438" s="19" t="s">
        <v>347</v>
      </c>
      <c r="G438" s="62" t="s">
        <v>588</v>
      </c>
      <c r="H438" s="62" t="s">
        <v>4790</v>
      </c>
      <c r="I438" s="19" t="s">
        <v>344</v>
      </c>
      <c r="J438" s="36" t="s">
        <v>5136</v>
      </c>
      <c r="K438" s="19" t="s">
        <v>759</v>
      </c>
      <c r="L438" s="19" t="s">
        <v>112</v>
      </c>
      <c r="M438" s="19" t="s">
        <v>340</v>
      </c>
      <c r="O438" s="197" t="str">
        <f t="shared" si="36"/>
        <v>12/6/2024 9:49:57 AM</v>
      </c>
      <c r="P438" s="197">
        <f t="shared" si="37"/>
        <v>45633.034687500003</v>
      </c>
      <c r="Q438" s="197">
        <f t="shared" si="38"/>
        <v>45632.618020833339</v>
      </c>
      <c r="R438" s="197" t="str">
        <f t="shared" si="39"/>
        <v>12/6/2024 9:49:57 AM</v>
      </c>
      <c r="S438" s="200">
        <f t="shared" si="40"/>
        <v>45632</v>
      </c>
      <c r="T438" s="201">
        <f t="shared" si="41"/>
        <v>0.40968750000320142</v>
      </c>
      <c r="U438" s="202"/>
      <c r="V438" s="202"/>
      <c r="W438" s="202" t="str">
        <f>IFERROR(VLOOKUP(D438,Legend!$A$2:$C$61,3,FALSE),"")</f>
        <v>AMER_1</v>
      </c>
      <c r="X438" s="19">
        <v>5</v>
      </c>
      <c r="Y438" s="19">
        <v>15</v>
      </c>
    </row>
    <row r="439" spans="1:25" x14ac:dyDescent="0.25">
      <c r="A439" s="19" t="s">
        <v>1281</v>
      </c>
      <c r="B439" s="62" t="s">
        <v>5208</v>
      </c>
      <c r="C439" s="19" t="s">
        <v>148</v>
      </c>
      <c r="D439" s="19" t="s">
        <v>214</v>
      </c>
      <c r="E439" s="19" t="s">
        <v>7610</v>
      </c>
      <c r="F439" s="19" t="s">
        <v>347</v>
      </c>
      <c r="G439" s="62" t="s">
        <v>345</v>
      </c>
      <c r="H439" s="62" t="s">
        <v>5209</v>
      </c>
      <c r="J439" s="36" t="s">
        <v>5210</v>
      </c>
      <c r="K439" s="19" t="s">
        <v>591</v>
      </c>
      <c r="L439" s="19" t="s">
        <v>112</v>
      </c>
      <c r="M439" s="19" t="s">
        <v>340</v>
      </c>
      <c r="O439" s="197" t="str">
        <f t="shared" si="36"/>
        <v>12/6/2024 8:00:13 AM</v>
      </c>
      <c r="P439" s="197">
        <f t="shared" si="37"/>
        <v>45632.958483796298</v>
      </c>
      <c r="Q439" s="197">
        <f t="shared" si="38"/>
        <v>45632.541817129633</v>
      </c>
      <c r="R439" s="197" t="str">
        <f t="shared" si="39"/>
        <v>12/6/2024 8:00:13 AM</v>
      </c>
      <c r="S439" s="200">
        <f t="shared" si="40"/>
        <v>45632</v>
      </c>
      <c r="T439" s="201">
        <f t="shared" si="41"/>
        <v>0.33348379629751435</v>
      </c>
      <c r="U439" s="202"/>
      <c r="V439" s="202"/>
      <c r="W439" s="202" t="str">
        <f>IFERROR(VLOOKUP(D439,Legend!$A$2:$C$61,3,FALSE),"")</f>
        <v>AMER_1</v>
      </c>
      <c r="X439" s="19">
        <v>5</v>
      </c>
      <c r="Y439" s="19">
        <v>15</v>
      </c>
    </row>
    <row r="440" spans="1:25" x14ac:dyDescent="0.25">
      <c r="A440" s="19" t="s">
        <v>2188</v>
      </c>
      <c r="B440" s="62" t="s">
        <v>5412</v>
      </c>
      <c r="C440" s="19" t="s">
        <v>148</v>
      </c>
      <c r="D440" s="19" t="s">
        <v>214</v>
      </c>
      <c r="E440" s="19" t="s">
        <v>7610</v>
      </c>
      <c r="F440" s="19" t="s">
        <v>347</v>
      </c>
      <c r="G440" s="62" t="s">
        <v>345</v>
      </c>
      <c r="H440" s="62" t="s">
        <v>5413</v>
      </c>
      <c r="J440" s="36" t="s">
        <v>5414</v>
      </c>
      <c r="K440" s="19" t="s">
        <v>2550</v>
      </c>
      <c r="L440" s="19" t="s">
        <v>112</v>
      </c>
      <c r="M440" s="19" t="s">
        <v>340</v>
      </c>
      <c r="O440" s="197" t="str">
        <f t="shared" si="36"/>
        <v>12/5/2024 5:58:15 PM</v>
      </c>
      <c r="P440" s="197">
        <f t="shared" si="37"/>
        <v>45632.373784722222</v>
      </c>
      <c r="Q440" s="197">
        <f t="shared" si="38"/>
        <v>45631.957118055558</v>
      </c>
      <c r="R440" s="197" t="str">
        <f t="shared" si="39"/>
        <v>12/5/2024 5:58:15 PM</v>
      </c>
      <c r="S440" s="200">
        <f t="shared" si="40"/>
        <v>45631</v>
      </c>
      <c r="T440" s="201">
        <f t="shared" si="41"/>
        <v>0.74878472222189885</v>
      </c>
      <c r="U440" s="202"/>
      <c r="V440" s="202"/>
      <c r="W440" s="202" t="str">
        <f>IFERROR(VLOOKUP(D440,Legend!$A$2:$C$61,3,FALSE),"")</f>
        <v>AMER_1</v>
      </c>
      <c r="X440" s="19">
        <v>5</v>
      </c>
      <c r="Y440" s="19">
        <v>15</v>
      </c>
    </row>
    <row r="441" spans="1:25" x14ac:dyDescent="0.25">
      <c r="A441" s="19" t="s">
        <v>904</v>
      </c>
      <c r="B441" s="62" t="s">
        <v>5514</v>
      </c>
      <c r="C441" s="19" t="s">
        <v>148</v>
      </c>
      <c r="D441" s="19" t="s">
        <v>214</v>
      </c>
      <c r="E441" s="19" t="s">
        <v>7610</v>
      </c>
      <c r="F441" s="19" t="s">
        <v>347</v>
      </c>
      <c r="G441" s="62" t="s">
        <v>345</v>
      </c>
      <c r="H441" s="62" t="s">
        <v>5515</v>
      </c>
      <c r="J441" s="36" t="s">
        <v>5516</v>
      </c>
      <c r="K441" s="19" t="s">
        <v>4291</v>
      </c>
      <c r="L441" s="19" t="s">
        <v>112</v>
      </c>
      <c r="M441" s="19" t="s">
        <v>340</v>
      </c>
      <c r="O441" s="197" t="str">
        <f t="shared" si="36"/>
        <v>12/5/2024 3:18:15 PM</v>
      </c>
      <c r="P441" s="197">
        <f t="shared" si="37"/>
        <v>45632.262673611112</v>
      </c>
      <c r="Q441" s="197">
        <f t="shared" si="38"/>
        <v>45631.846006944448</v>
      </c>
      <c r="R441" s="197" t="str">
        <f t="shared" si="39"/>
        <v>12/5/2024 3:18:15 PM</v>
      </c>
      <c r="S441" s="200">
        <f t="shared" si="40"/>
        <v>45631</v>
      </c>
      <c r="T441" s="201">
        <f t="shared" si="41"/>
        <v>0.63767361111240461</v>
      </c>
      <c r="U441" s="202"/>
      <c r="V441" s="202"/>
      <c r="W441" s="202" t="str">
        <f>IFERROR(VLOOKUP(D441,Legend!$A$2:$C$61,3,FALSE),"")</f>
        <v>AMER_1</v>
      </c>
      <c r="X441" s="19">
        <v>5</v>
      </c>
      <c r="Y441" s="19">
        <v>15</v>
      </c>
    </row>
    <row r="442" spans="1:25" x14ac:dyDescent="0.25">
      <c r="A442" s="19" t="s">
        <v>2212</v>
      </c>
      <c r="B442" s="62" t="s">
        <v>5548</v>
      </c>
      <c r="C442" s="19" t="s">
        <v>148</v>
      </c>
      <c r="D442" s="19" t="s">
        <v>214</v>
      </c>
      <c r="E442" s="19" t="s">
        <v>7610</v>
      </c>
      <c r="F442" s="19" t="s">
        <v>347</v>
      </c>
      <c r="G442" s="62" t="s">
        <v>345</v>
      </c>
      <c r="H442" s="62" t="s">
        <v>5549</v>
      </c>
      <c r="J442" s="36" t="s">
        <v>5550</v>
      </c>
      <c r="K442" s="19" t="s">
        <v>847</v>
      </c>
      <c r="L442" s="19" t="s">
        <v>112</v>
      </c>
      <c r="M442" s="19" t="s">
        <v>340</v>
      </c>
      <c r="O442" s="197" t="str">
        <f t="shared" si="36"/>
        <v>12/5/2024 2:39:30 PM</v>
      </c>
      <c r="P442" s="197">
        <f t="shared" si="37"/>
        <v>45632.235763888886</v>
      </c>
      <c r="Q442" s="197">
        <f t="shared" si="38"/>
        <v>45631.819097222222</v>
      </c>
      <c r="R442" s="197" t="str">
        <f t="shared" si="39"/>
        <v>12/5/2024 2:39:30 PM</v>
      </c>
      <c r="S442" s="200">
        <f t="shared" si="40"/>
        <v>45631</v>
      </c>
      <c r="T442" s="201">
        <f t="shared" si="41"/>
        <v>0.61076388888614019</v>
      </c>
      <c r="U442" s="202"/>
      <c r="V442" s="202"/>
      <c r="W442" s="202" t="str">
        <f>IFERROR(VLOOKUP(D442,Legend!$A$2:$C$61,3,FALSE),"")</f>
        <v>AMER_1</v>
      </c>
      <c r="X442" s="19">
        <v>5</v>
      </c>
      <c r="Y442" s="19">
        <v>15</v>
      </c>
    </row>
    <row r="443" spans="1:25" x14ac:dyDescent="0.25">
      <c r="A443" s="19" t="s">
        <v>2222</v>
      </c>
      <c r="B443" s="62" t="s">
        <v>5567</v>
      </c>
      <c r="C443" s="19" t="s">
        <v>341</v>
      </c>
      <c r="D443" s="19" t="s">
        <v>217</v>
      </c>
      <c r="E443" s="19" t="s">
        <v>7610</v>
      </c>
      <c r="F443" s="19" t="s">
        <v>347</v>
      </c>
      <c r="G443" s="62" t="s">
        <v>5568</v>
      </c>
      <c r="H443" s="62" t="s">
        <v>580</v>
      </c>
      <c r="I443" s="19" t="s">
        <v>342</v>
      </c>
      <c r="J443" s="36" t="s">
        <v>5569</v>
      </c>
      <c r="K443" s="19" t="s">
        <v>1853</v>
      </c>
      <c r="M443" s="19" t="s">
        <v>354</v>
      </c>
      <c r="O443" s="197" t="str">
        <f t="shared" si="36"/>
        <v>12/5/2024 2:28:32 PM</v>
      </c>
      <c r="P443" s="197">
        <f t="shared" si="37"/>
        <v>45632.228148148148</v>
      </c>
      <c r="Q443" s="197">
        <f t="shared" si="38"/>
        <v>45631.811481481483</v>
      </c>
      <c r="R443" s="197" t="str">
        <f t="shared" si="39"/>
        <v>12/5/2024 2:28:32 PM</v>
      </c>
      <c r="S443" s="200">
        <f t="shared" si="40"/>
        <v>45631</v>
      </c>
      <c r="T443" s="201">
        <f t="shared" si="41"/>
        <v>0.60314814814773854</v>
      </c>
      <c r="U443" s="202"/>
      <c r="V443" s="202"/>
      <c r="W443" s="202" t="str">
        <f>IFERROR(VLOOKUP(D443,Legend!$A$2:$C$61,3,FALSE),"")</f>
        <v>AMER_1</v>
      </c>
      <c r="X443" s="19">
        <v>5</v>
      </c>
      <c r="Y443" s="19">
        <v>15</v>
      </c>
    </row>
    <row r="444" spans="1:25" x14ac:dyDescent="0.25">
      <c r="A444" s="19" t="s">
        <v>2229</v>
      </c>
      <c r="B444" s="62" t="s">
        <v>5586</v>
      </c>
      <c r="C444" s="19" t="s">
        <v>148</v>
      </c>
      <c r="D444" s="19" t="s">
        <v>214</v>
      </c>
      <c r="E444" s="19" t="s">
        <v>7610</v>
      </c>
      <c r="F444" s="19" t="s">
        <v>347</v>
      </c>
      <c r="G444" s="62" t="s">
        <v>345</v>
      </c>
      <c r="H444" s="62" t="s">
        <v>5587</v>
      </c>
      <c r="J444" s="36" t="s">
        <v>5588</v>
      </c>
      <c r="K444" s="19" t="s">
        <v>2423</v>
      </c>
      <c r="L444" s="19" t="s">
        <v>112</v>
      </c>
      <c r="M444" s="19" t="s">
        <v>340</v>
      </c>
      <c r="O444" s="197" t="str">
        <f t="shared" si="36"/>
        <v>12/5/2024 2:11:55 PM</v>
      </c>
      <c r="P444" s="197">
        <f t="shared" si="37"/>
        <v>45632.216608796298</v>
      </c>
      <c r="Q444" s="197">
        <f t="shared" si="38"/>
        <v>45631.799942129634</v>
      </c>
      <c r="R444" s="197" t="str">
        <f t="shared" si="39"/>
        <v>12/5/2024 2:11:55 PM</v>
      </c>
      <c r="S444" s="200">
        <f t="shared" si="40"/>
        <v>45631</v>
      </c>
      <c r="T444" s="201">
        <f t="shared" si="41"/>
        <v>0.59160879629780538</v>
      </c>
      <c r="U444" s="202"/>
      <c r="V444" s="202"/>
      <c r="W444" s="202" t="str">
        <f>IFERROR(VLOOKUP(D444,Legend!$A$2:$C$61,3,FALSE),"")</f>
        <v>AMER_1</v>
      </c>
      <c r="X444" s="19">
        <v>5</v>
      </c>
      <c r="Y444" s="19">
        <v>15</v>
      </c>
    </row>
    <row r="445" spans="1:25" x14ac:dyDescent="0.25">
      <c r="A445" s="19" t="s">
        <v>841</v>
      </c>
      <c r="B445" s="62" t="s">
        <v>5677</v>
      </c>
      <c r="C445" s="19" t="s">
        <v>341</v>
      </c>
      <c r="D445" s="19" t="s">
        <v>215</v>
      </c>
      <c r="E445" s="19" t="s">
        <v>7610</v>
      </c>
      <c r="F445" s="19" t="s">
        <v>347</v>
      </c>
      <c r="G445" s="62" t="s">
        <v>593</v>
      </c>
      <c r="H445" s="62" t="s">
        <v>4751</v>
      </c>
      <c r="I445" s="19" t="s">
        <v>344</v>
      </c>
      <c r="J445" s="36" t="s">
        <v>5678</v>
      </c>
      <c r="K445" s="19" t="s">
        <v>2418</v>
      </c>
      <c r="L445" s="19" t="s">
        <v>112</v>
      </c>
      <c r="M445" s="19" t="s">
        <v>348</v>
      </c>
      <c r="O445" s="197" t="str">
        <f t="shared" si="36"/>
        <v>12/5/2024 12:38:29 PM</v>
      </c>
      <c r="P445" s="197">
        <f t="shared" si="37"/>
        <v>45632.151724537034</v>
      </c>
      <c r="Q445" s="197">
        <f t="shared" si="38"/>
        <v>45631.73505787037</v>
      </c>
      <c r="R445" s="197" t="str">
        <f t="shared" si="39"/>
        <v>12/5/2024 12:38:29 PM</v>
      </c>
      <c r="S445" s="200">
        <f t="shared" si="40"/>
        <v>45631</v>
      </c>
      <c r="T445" s="201">
        <f t="shared" si="41"/>
        <v>0.52672453703416977</v>
      </c>
      <c r="U445" s="202"/>
      <c r="V445" s="202"/>
      <c r="W445" s="202" t="str">
        <f>IFERROR(VLOOKUP(D445,Legend!$A$2:$C$61,3,FALSE),"")</f>
        <v>AMER_1</v>
      </c>
      <c r="X445" s="19">
        <v>5</v>
      </c>
      <c r="Y445" s="19">
        <v>15</v>
      </c>
    </row>
    <row r="446" spans="1:25" x14ac:dyDescent="0.25">
      <c r="A446" s="19" t="s">
        <v>1481</v>
      </c>
      <c r="B446" s="62" t="s">
        <v>5696</v>
      </c>
      <c r="C446" s="19" t="s">
        <v>341</v>
      </c>
      <c r="D446" s="19" t="s">
        <v>215</v>
      </c>
      <c r="E446" s="19" t="s">
        <v>7610</v>
      </c>
      <c r="F446" s="19" t="s">
        <v>347</v>
      </c>
      <c r="G446" s="62" t="s">
        <v>593</v>
      </c>
      <c r="H446" s="62" t="s">
        <v>5697</v>
      </c>
      <c r="I446" s="19" t="s">
        <v>342</v>
      </c>
      <c r="J446" s="36" t="s">
        <v>5698</v>
      </c>
      <c r="K446" s="19" t="s">
        <v>1051</v>
      </c>
      <c r="L446" s="19" t="s">
        <v>112</v>
      </c>
      <c r="M446" s="19" t="s">
        <v>340</v>
      </c>
      <c r="O446" s="197" t="str">
        <f t="shared" si="36"/>
        <v>12/5/2024 12:01:53 PM</v>
      </c>
      <c r="P446" s="197">
        <f t="shared" si="37"/>
        <v>45632.126307870371</v>
      </c>
      <c r="Q446" s="197">
        <f t="shared" si="38"/>
        <v>45631.709641203706</v>
      </c>
      <c r="R446" s="197" t="str">
        <f t="shared" si="39"/>
        <v>12/5/2024 12:01:53 PM</v>
      </c>
      <c r="S446" s="200">
        <f t="shared" si="40"/>
        <v>45631</v>
      </c>
      <c r="T446" s="201">
        <f t="shared" si="41"/>
        <v>0.5013078703705105</v>
      </c>
      <c r="U446" s="202"/>
      <c r="V446" s="202"/>
      <c r="W446" s="202" t="str">
        <f>IFERROR(VLOOKUP(D446,Legend!$A$2:$C$61,3,FALSE),"")</f>
        <v>AMER_1</v>
      </c>
      <c r="X446" s="19">
        <v>5</v>
      </c>
      <c r="Y446" s="19">
        <v>15</v>
      </c>
    </row>
    <row r="447" spans="1:25" x14ac:dyDescent="0.25">
      <c r="A447" s="19" t="s">
        <v>843</v>
      </c>
      <c r="B447" s="62" t="s">
        <v>5766</v>
      </c>
      <c r="C447" s="19" t="s">
        <v>341</v>
      </c>
      <c r="D447" s="19" t="s">
        <v>215</v>
      </c>
      <c r="E447" s="19" t="s">
        <v>7610</v>
      </c>
      <c r="F447" s="19" t="s">
        <v>347</v>
      </c>
      <c r="G447" s="62" t="s">
        <v>626</v>
      </c>
      <c r="H447" s="62" t="s">
        <v>2478</v>
      </c>
      <c r="I447" s="19" t="s">
        <v>342</v>
      </c>
      <c r="J447" s="36" t="s">
        <v>5767</v>
      </c>
      <c r="K447" s="19" t="s">
        <v>1363</v>
      </c>
      <c r="L447" s="19" t="s">
        <v>112</v>
      </c>
      <c r="M447" s="19" t="s">
        <v>340</v>
      </c>
      <c r="O447" s="197" t="str">
        <f t="shared" si="36"/>
        <v>12/5/2024 10:23:23 AM</v>
      </c>
      <c r="P447" s="197">
        <f t="shared" si="37"/>
        <v>45632.057905092595</v>
      </c>
      <c r="Q447" s="197">
        <f t="shared" si="38"/>
        <v>45631.641238425931</v>
      </c>
      <c r="R447" s="197" t="str">
        <f t="shared" si="39"/>
        <v>12/5/2024 10:23:23 AM</v>
      </c>
      <c r="S447" s="200">
        <f t="shared" si="40"/>
        <v>45631</v>
      </c>
      <c r="T447" s="201">
        <f t="shared" si="41"/>
        <v>0.43290509259531973</v>
      </c>
      <c r="U447" s="202"/>
      <c r="V447" s="202"/>
      <c r="W447" s="202" t="str">
        <f>IFERROR(VLOOKUP(D447,Legend!$A$2:$C$61,3,FALSE),"")</f>
        <v>AMER_1</v>
      </c>
      <c r="X447" s="19">
        <v>5</v>
      </c>
      <c r="Y447" s="19">
        <v>15</v>
      </c>
    </row>
    <row r="448" spans="1:25" x14ac:dyDescent="0.25">
      <c r="A448" s="19" t="s">
        <v>1546</v>
      </c>
      <c r="B448" s="62" t="s">
        <v>5793</v>
      </c>
      <c r="C448" s="19" t="s">
        <v>341</v>
      </c>
      <c r="D448" s="19" t="s">
        <v>215</v>
      </c>
      <c r="E448" s="19" t="s">
        <v>7610</v>
      </c>
      <c r="F448" s="19" t="s">
        <v>347</v>
      </c>
      <c r="G448" s="62" t="s">
        <v>593</v>
      </c>
      <c r="H448" s="62" t="s">
        <v>5794</v>
      </c>
      <c r="I448" s="19" t="s">
        <v>344</v>
      </c>
      <c r="J448" s="36" t="s">
        <v>5795</v>
      </c>
      <c r="K448" s="19" t="s">
        <v>2404</v>
      </c>
      <c r="L448" s="19" t="s">
        <v>112</v>
      </c>
      <c r="M448" s="19" t="s">
        <v>348</v>
      </c>
      <c r="O448" s="197" t="str">
        <f t="shared" si="36"/>
        <v>12/5/2024 9:42:47 AM</v>
      </c>
      <c r="P448" s="197">
        <f t="shared" si="37"/>
        <v>45632.029710648145</v>
      </c>
      <c r="Q448" s="197">
        <f t="shared" si="38"/>
        <v>45631.613043981481</v>
      </c>
      <c r="R448" s="197" t="str">
        <f t="shared" si="39"/>
        <v>12/5/2024 9:42:47 AM</v>
      </c>
      <c r="S448" s="200">
        <f t="shared" si="40"/>
        <v>45631</v>
      </c>
      <c r="T448" s="201">
        <f t="shared" si="41"/>
        <v>0.40471064814482816</v>
      </c>
      <c r="U448" s="202"/>
      <c r="V448" s="202"/>
      <c r="W448" s="202" t="str">
        <f>IFERROR(VLOOKUP(D448,Legend!$A$2:$C$61,3,FALSE),"")</f>
        <v>AMER_1</v>
      </c>
      <c r="X448" s="19">
        <v>5</v>
      </c>
      <c r="Y448" s="19">
        <v>15</v>
      </c>
    </row>
    <row r="449" spans="1:25" x14ac:dyDescent="0.25">
      <c r="A449" s="19" t="s">
        <v>1868</v>
      </c>
      <c r="B449" s="62" t="s">
        <v>6047</v>
      </c>
      <c r="C449" s="19" t="s">
        <v>148</v>
      </c>
      <c r="D449" s="19" t="s">
        <v>214</v>
      </c>
      <c r="E449" s="19" t="s">
        <v>7610</v>
      </c>
      <c r="F449" s="19" t="s">
        <v>347</v>
      </c>
      <c r="G449" s="62" t="s">
        <v>345</v>
      </c>
      <c r="H449" s="62" t="s">
        <v>6048</v>
      </c>
      <c r="J449" s="36" t="s">
        <v>6049</v>
      </c>
      <c r="K449" s="19" t="s">
        <v>1605</v>
      </c>
      <c r="L449" s="19" t="s">
        <v>112</v>
      </c>
      <c r="M449" s="19" t="s">
        <v>340</v>
      </c>
      <c r="O449" s="197" t="str">
        <f t="shared" si="36"/>
        <v>12/4/2024 5:42:25 PM</v>
      </c>
      <c r="P449" s="197">
        <f t="shared" si="37"/>
        <v>45631.36278935185</v>
      </c>
      <c r="Q449" s="197">
        <f t="shared" si="38"/>
        <v>45630.946122685185</v>
      </c>
      <c r="R449" s="197" t="str">
        <f t="shared" si="39"/>
        <v>12/4/2024 5:42:25 PM</v>
      </c>
      <c r="S449" s="200">
        <f t="shared" si="40"/>
        <v>45630</v>
      </c>
      <c r="T449" s="201">
        <f t="shared" si="41"/>
        <v>0.73778935184964212</v>
      </c>
      <c r="U449" s="202"/>
      <c r="V449" s="202"/>
      <c r="W449" s="202" t="str">
        <f>IFERROR(VLOOKUP(D449,Legend!$A$2:$C$61,3,FALSE),"")</f>
        <v>AMER_1</v>
      </c>
      <c r="X449" s="19">
        <v>5</v>
      </c>
      <c r="Y449" s="19">
        <v>15</v>
      </c>
    </row>
    <row r="450" spans="1:25" x14ac:dyDescent="0.25">
      <c r="A450" s="19" t="s">
        <v>680</v>
      </c>
      <c r="B450" s="62" t="s">
        <v>6066</v>
      </c>
      <c r="C450" s="19" t="s">
        <v>148</v>
      </c>
      <c r="D450" s="19" t="s">
        <v>214</v>
      </c>
      <c r="E450" s="19" t="s">
        <v>7610</v>
      </c>
      <c r="F450" s="19" t="s">
        <v>347</v>
      </c>
      <c r="G450" s="62" t="s">
        <v>345</v>
      </c>
      <c r="H450" s="62" t="s">
        <v>6067</v>
      </c>
      <c r="J450" s="36" t="s">
        <v>6068</v>
      </c>
      <c r="K450" s="19" t="s">
        <v>2543</v>
      </c>
      <c r="L450" s="19" t="s">
        <v>112</v>
      </c>
      <c r="M450" s="19" t="s">
        <v>340</v>
      </c>
      <c r="O450" s="197" t="str">
        <f t="shared" si="36"/>
        <v>12/4/2024 5:10:54 PM</v>
      </c>
      <c r="P450" s="197">
        <f t="shared" si="37"/>
        <v>45631.340902777774</v>
      </c>
      <c r="Q450" s="197">
        <f t="shared" si="38"/>
        <v>45630.92423611111</v>
      </c>
      <c r="R450" s="197" t="str">
        <f t="shared" si="39"/>
        <v>12/4/2024 5:10:54 PM</v>
      </c>
      <c r="S450" s="200">
        <f t="shared" si="40"/>
        <v>45630</v>
      </c>
      <c r="T450" s="201">
        <f t="shared" si="41"/>
        <v>0.71590277777431766</v>
      </c>
      <c r="U450" s="202"/>
      <c r="V450" s="202"/>
      <c r="W450" s="202" t="str">
        <f>IFERROR(VLOOKUP(D450,Legend!$A$2:$C$61,3,FALSE),"")</f>
        <v>AMER_1</v>
      </c>
      <c r="X450" s="19">
        <v>5</v>
      </c>
      <c r="Y450" s="19">
        <v>15</v>
      </c>
    </row>
    <row r="451" spans="1:25" x14ac:dyDescent="0.25">
      <c r="A451" s="19" t="s">
        <v>1289</v>
      </c>
      <c r="B451" s="62" t="s">
        <v>6115</v>
      </c>
      <c r="C451" s="19" t="s">
        <v>148</v>
      </c>
      <c r="D451" s="19" t="s">
        <v>214</v>
      </c>
      <c r="E451" s="19" t="s">
        <v>7610</v>
      </c>
      <c r="F451" s="19" t="s">
        <v>347</v>
      </c>
      <c r="G451" s="62" t="s">
        <v>345</v>
      </c>
      <c r="H451" s="62" t="s">
        <v>3237</v>
      </c>
      <c r="J451" s="36" t="s">
        <v>6116</v>
      </c>
      <c r="K451" s="19" t="s">
        <v>2281</v>
      </c>
      <c r="L451" s="19" t="s">
        <v>112</v>
      </c>
      <c r="M451" s="19" t="s">
        <v>340</v>
      </c>
      <c r="O451" s="197" t="str">
        <f t="shared" ref="O451:O514" si="42">IFERROR(J451,"")</f>
        <v>12/4/2024 3:37:45 PM</v>
      </c>
      <c r="P451" s="197">
        <f t="shared" ref="P451:P514" si="43">IFERROR(J451+(Y451/24),"")</f>
        <v>45631.27621527778</v>
      </c>
      <c r="Q451" s="197">
        <f t="shared" ref="Q451:Q514" si="44">IFERROR(J451+(X451/24),"")</f>
        <v>45630.859548611115</v>
      </c>
      <c r="R451" s="197" t="str">
        <f t="shared" ref="R451:R514" si="45">IF(W451="APAC_1",P451,IF(W451="EMEA_1",Q451,O451))</f>
        <v>12/4/2024 3:37:45 PM</v>
      </c>
      <c r="S451" s="200">
        <f t="shared" ref="S451:S514" si="46">INT(R451)</f>
        <v>45630</v>
      </c>
      <c r="T451" s="201">
        <f t="shared" ref="T451:T514" si="47">MOD(R451,1)</f>
        <v>0.65121527777955635</v>
      </c>
      <c r="U451" s="202"/>
      <c r="V451" s="202"/>
      <c r="W451" s="202" t="str">
        <f>IFERROR(VLOOKUP(D451,Legend!$A$2:$C$61,3,FALSE),"")</f>
        <v>AMER_1</v>
      </c>
      <c r="X451" s="19">
        <v>5</v>
      </c>
      <c r="Y451" s="19">
        <v>15</v>
      </c>
    </row>
    <row r="452" spans="1:25" x14ac:dyDescent="0.25">
      <c r="A452" s="19" t="s">
        <v>1292</v>
      </c>
      <c r="B452" s="62" t="s">
        <v>6146</v>
      </c>
      <c r="C452" s="19" t="s">
        <v>341</v>
      </c>
      <c r="D452" s="19" t="s">
        <v>215</v>
      </c>
      <c r="E452" s="19" t="s">
        <v>7610</v>
      </c>
      <c r="F452" s="19" t="s">
        <v>347</v>
      </c>
      <c r="G452" s="62" t="s">
        <v>593</v>
      </c>
      <c r="H452" s="62" t="s">
        <v>6147</v>
      </c>
      <c r="I452" s="19" t="s">
        <v>344</v>
      </c>
      <c r="J452" s="36" t="s">
        <v>6148</v>
      </c>
      <c r="K452" s="19" t="s">
        <v>2433</v>
      </c>
      <c r="L452" s="19" t="s">
        <v>112</v>
      </c>
      <c r="M452" s="19" t="s">
        <v>348</v>
      </c>
      <c r="O452" s="197" t="str">
        <f t="shared" si="42"/>
        <v>12/4/2024 2:43:30 PM</v>
      </c>
      <c r="P452" s="197">
        <f t="shared" si="43"/>
        <v>45631.238541666666</v>
      </c>
      <c r="Q452" s="197">
        <f t="shared" si="44"/>
        <v>45630.821875000001</v>
      </c>
      <c r="R452" s="197" t="str">
        <f t="shared" si="45"/>
        <v>12/4/2024 2:43:30 PM</v>
      </c>
      <c r="S452" s="200">
        <f t="shared" si="46"/>
        <v>45630</v>
      </c>
      <c r="T452" s="201">
        <f t="shared" si="47"/>
        <v>0.61354166666569654</v>
      </c>
      <c r="U452" s="202"/>
      <c r="V452" s="202"/>
      <c r="W452" s="202" t="str">
        <f>IFERROR(VLOOKUP(D452,Legend!$A$2:$C$61,3,FALSE),"")</f>
        <v>AMER_1</v>
      </c>
      <c r="X452" s="19">
        <v>5</v>
      </c>
      <c r="Y452" s="19">
        <v>15</v>
      </c>
    </row>
    <row r="453" spans="1:25" x14ac:dyDescent="0.25">
      <c r="A453" s="19" t="s">
        <v>1894</v>
      </c>
      <c r="B453" s="62" t="s">
        <v>6197</v>
      </c>
      <c r="C453" s="19" t="s">
        <v>148</v>
      </c>
      <c r="D453" s="19" t="s">
        <v>214</v>
      </c>
      <c r="E453" s="19" t="s">
        <v>7610</v>
      </c>
      <c r="F453" s="19" t="s">
        <v>347</v>
      </c>
      <c r="G453" s="62" t="s">
        <v>345</v>
      </c>
      <c r="H453" s="62" t="s">
        <v>3175</v>
      </c>
      <c r="J453" s="36" t="s">
        <v>6198</v>
      </c>
      <c r="K453" s="19" t="s">
        <v>2412</v>
      </c>
      <c r="L453" s="19" t="s">
        <v>112</v>
      </c>
      <c r="M453" s="19" t="s">
        <v>340</v>
      </c>
      <c r="O453" s="197" t="str">
        <f t="shared" si="42"/>
        <v>12/4/2024 1:41:17 PM</v>
      </c>
      <c r="P453" s="197">
        <f t="shared" si="43"/>
        <v>45631.195335648146</v>
      </c>
      <c r="Q453" s="197">
        <f t="shared" si="44"/>
        <v>45630.778668981482</v>
      </c>
      <c r="R453" s="197" t="str">
        <f t="shared" si="45"/>
        <v>12/4/2024 1:41:17 PM</v>
      </c>
      <c r="S453" s="200">
        <f t="shared" si="46"/>
        <v>45630</v>
      </c>
      <c r="T453" s="201">
        <f t="shared" si="47"/>
        <v>0.57033564814628335</v>
      </c>
      <c r="U453" s="202"/>
      <c r="V453" s="202"/>
      <c r="W453" s="202" t="str">
        <f>IFERROR(VLOOKUP(D453,Legend!$A$2:$C$61,3,FALSE),"")</f>
        <v>AMER_1</v>
      </c>
      <c r="X453" s="19">
        <v>5</v>
      </c>
      <c r="Y453" s="19">
        <v>15</v>
      </c>
    </row>
    <row r="454" spans="1:25" x14ac:dyDescent="0.25">
      <c r="A454" s="19" t="s">
        <v>1915</v>
      </c>
      <c r="B454" s="62" t="s">
        <v>6297</v>
      </c>
      <c r="C454" s="19" t="s">
        <v>148</v>
      </c>
      <c r="D454" s="19" t="s">
        <v>214</v>
      </c>
      <c r="E454" s="19" t="s">
        <v>7610</v>
      </c>
      <c r="F454" s="19" t="s">
        <v>347</v>
      </c>
      <c r="G454" s="62" t="s">
        <v>345</v>
      </c>
      <c r="H454" s="62" t="s">
        <v>6298</v>
      </c>
      <c r="J454" s="36" t="s">
        <v>6299</v>
      </c>
      <c r="K454" s="19" t="s">
        <v>6300</v>
      </c>
      <c r="L454" s="19" t="s">
        <v>112</v>
      </c>
      <c r="M454" s="19" t="s">
        <v>340</v>
      </c>
      <c r="O454" s="197" t="str">
        <f t="shared" si="42"/>
        <v>12/4/2024 10:35:23 AM</v>
      </c>
      <c r="P454" s="197">
        <f t="shared" si="43"/>
        <v>45631.066238425927</v>
      </c>
      <c r="Q454" s="197">
        <f t="shared" si="44"/>
        <v>45630.649571759262</v>
      </c>
      <c r="R454" s="197" t="str">
        <f t="shared" si="45"/>
        <v>12/4/2024 10:35:23 AM</v>
      </c>
      <c r="S454" s="200">
        <f t="shared" si="46"/>
        <v>45630</v>
      </c>
      <c r="T454" s="201">
        <f t="shared" si="47"/>
        <v>0.44123842592671281</v>
      </c>
      <c r="U454" s="202"/>
      <c r="V454" s="202"/>
      <c r="W454" s="202" t="str">
        <f>IFERROR(VLOOKUP(D454,Legend!$A$2:$C$61,3,FALSE),"")</f>
        <v>AMER_1</v>
      </c>
      <c r="X454" s="19">
        <v>5</v>
      </c>
      <c r="Y454" s="19">
        <v>15</v>
      </c>
    </row>
    <row r="455" spans="1:25" x14ac:dyDescent="0.25">
      <c r="A455" s="19" t="s">
        <v>1401</v>
      </c>
      <c r="B455" s="62" t="s">
        <v>6330</v>
      </c>
      <c r="C455" s="19" t="s">
        <v>341</v>
      </c>
      <c r="D455" s="19" t="s">
        <v>217</v>
      </c>
      <c r="E455" s="19" t="s">
        <v>7610</v>
      </c>
      <c r="F455" s="19" t="s">
        <v>347</v>
      </c>
      <c r="G455" s="62" t="s">
        <v>6331</v>
      </c>
      <c r="H455" s="62" t="s">
        <v>580</v>
      </c>
      <c r="I455" s="19" t="s">
        <v>342</v>
      </c>
      <c r="J455" s="36" t="s">
        <v>6332</v>
      </c>
      <c r="K455" s="19" t="s">
        <v>2306</v>
      </c>
      <c r="M455" s="19" t="s">
        <v>340</v>
      </c>
      <c r="O455" s="197" t="str">
        <f t="shared" si="42"/>
        <v>12/4/2024 10:09:18 AM</v>
      </c>
      <c r="P455" s="197">
        <f t="shared" si="43"/>
        <v>45631.048125000001</v>
      </c>
      <c r="Q455" s="197">
        <f t="shared" si="44"/>
        <v>45630.631458333337</v>
      </c>
      <c r="R455" s="197" t="str">
        <f t="shared" si="45"/>
        <v>12/4/2024 10:09:18 AM</v>
      </c>
      <c r="S455" s="200">
        <f t="shared" si="46"/>
        <v>45630</v>
      </c>
      <c r="T455" s="201">
        <f t="shared" si="47"/>
        <v>0.42312500000116415</v>
      </c>
      <c r="U455" s="202"/>
      <c r="V455" s="202"/>
      <c r="W455" s="202" t="str">
        <f>IFERROR(VLOOKUP(D455,Legend!$A$2:$C$61,3,FALSE),"")</f>
        <v>AMER_1</v>
      </c>
      <c r="X455" s="19">
        <v>5</v>
      </c>
      <c r="Y455" s="19">
        <v>15</v>
      </c>
    </row>
    <row r="456" spans="1:25" x14ac:dyDescent="0.25">
      <c r="A456" s="19" t="s">
        <v>1922</v>
      </c>
      <c r="B456" s="62" t="s">
        <v>6357</v>
      </c>
      <c r="C456" s="19" t="s">
        <v>341</v>
      </c>
      <c r="D456" s="19" t="s">
        <v>217</v>
      </c>
      <c r="E456" s="19" t="s">
        <v>7610</v>
      </c>
      <c r="F456" s="19" t="s">
        <v>347</v>
      </c>
      <c r="G456" s="62" t="s">
        <v>6331</v>
      </c>
      <c r="H456" s="62" t="s">
        <v>580</v>
      </c>
      <c r="I456" s="19" t="s">
        <v>342</v>
      </c>
      <c r="J456" s="36" t="s">
        <v>6358</v>
      </c>
      <c r="K456" s="19" t="s">
        <v>1344</v>
      </c>
      <c r="M456" s="19" t="s">
        <v>340</v>
      </c>
      <c r="O456" s="197" t="str">
        <f t="shared" si="42"/>
        <v>12/4/2024 9:43:10 AM</v>
      </c>
      <c r="P456" s="197">
        <f t="shared" si="43"/>
        <v>45631.029976851853</v>
      </c>
      <c r="Q456" s="197">
        <f t="shared" si="44"/>
        <v>45630.613310185188</v>
      </c>
      <c r="R456" s="197" t="str">
        <f t="shared" si="45"/>
        <v>12/4/2024 9:43:10 AM</v>
      </c>
      <c r="S456" s="200">
        <f t="shared" si="46"/>
        <v>45630</v>
      </c>
      <c r="T456" s="201">
        <f t="shared" si="47"/>
        <v>0.4049768518525525</v>
      </c>
      <c r="U456" s="202"/>
      <c r="V456" s="202"/>
      <c r="W456" s="202" t="str">
        <f>IFERROR(VLOOKUP(D456,Legend!$A$2:$C$61,3,FALSE),"")</f>
        <v>AMER_1</v>
      </c>
      <c r="X456" s="19">
        <v>5</v>
      </c>
      <c r="Y456" s="19">
        <v>15</v>
      </c>
    </row>
    <row r="457" spans="1:25" x14ac:dyDescent="0.25">
      <c r="A457" s="19" t="s">
        <v>1440</v>
      </c>
      <c r="B457" s="62" t="s">
        <v>6377</v>
      </c>
      <c r="C457" s="19" t="s">
        <v>341</v>
      </c>
      <c r="D457" s="19" t="s">
        <v>215</v>
      </c>
      <c r="E457" s="19" t="s">
        <v>7610</v>
      </c>
      <c r="F457" s="19" t="s">
        <v>347</v>
      </c>
      <c r="G457" s="62" t="s">
        <v>593</v>
      </c>
      <c r="H457" s="62" t="s">
        <v>6331</v>
      </c>
      <c r="I457" s="19" t="s">
        <v>344</v>
      </c>
      <c r="J457" s="36" t="s">
        <v>6378</v>
      </c>
      <c r="K457" s="19" t="s">
        <v>6379</v>
      </c>
      <c r="L457" s="19" t="s">
        <v>112</v>
      </c>
      <c r="M457" s="19" t="s">
        <v>354</v>
      </c>
      <c r="O457" s="197" t="str">
        <f t="shared" si="42"/>
        <v>12/4/2024 9:18:17 AM</v>
      </c>
      <c r="P457" s="197">
        <f t="shared" si="43"/>
        <v>45631.012696759259</v>
      </c>
      <c r="Q457" s="197">
        <f t="shared" si="44"/>
        <v>45630.596030092594</v>
      </c>
      <c r="R457" s="197" t="str">
        <f t="shared" si="45"/>
        <v>12/4/2024 9:18:17 AM</v>
      </c>
      <c r="S457" s="200">
        <f t="shared" si="46"/>
        <v>45630</v>
      </c>
      <c r="T457" s="201">
        <f t="shared" si="47"/>
        <v>0.38769675925868796</v>
      </c>
      <c r="U457" s="202"/>
      <c r="V457" s="202"/>
      <c r="W457" s="202" t="str">
        <f>IFERROR(VLOOKUP(D457,Legend!$A$2:$C$61,3,FALSE),"")</f>
        <v>AMER_1</v>
      </c>
      <c r="X457" s="19">
        <v>5</v>
      </c>
      <c r="Y457" s="19">
        <v>15</v>
      </c>
    </row>
    <row r="458" spans="1:25" x14ac:dyDescent="0.25">
      <c r="A458" s="19" t="s">
        <v>1728</v>
      </c>
      <c r="B458" s="62" t="s">
        <v>6476</v>
      </c>
      <c r="C458" s="19" t="s">
        <v>148</v>
      </c>
      <c r="D458" s="19" t="s">
        <v>2260</v>
      </c>
      <c r="E458" s="19" t="s">
        <v>7606</v>
      </c>
      <c r="F458" s="19" t="s">
        <v>358</v>
      </c>
      <c r="G458" s="62" t="s">
        <v>2415</v>
      </c>
      <c r="H458" s="62" t="s">
        <v>6477</v>
      </c>
      <c r="J458" s="36" t="s">
        <v>6478</v>
      </c>
      <c r="K458" s="19" t="s">
        <v>962</v>
      </c>
      <c r="L458" s="19" t="s">
        <v>112</v>
      </c>
      <c r="M458" s="19" t="s">
        <v>340</v>
      </c>
      <c r="O458" s="197" t="str">
        <f t="shared" si="42"/>
        <v>12/4/2024 4:57:40 AM</v>
      </c>
      <c r="P458" s="197">
        <f t="shared" si="43"/>
        <v>45630.831712962965</v>
      </c>
      <c r="Q458" s="197">
        <f t="shared" si="44"/>
        <v>45630.415046296301</v>
      </c>
      <c r="R458" s="197" t="str">
        <f t="shared" si="45"/>
        <v>12/4/2024 4:57:40 AM</v>
      </c>
      <c r="S458" s="200">
        <f t="shared" si="46"/>
        <v>45630</v>
      </c>
      <c r="T458" s="201">
        <f t="shared" si="47"/>
        <v>0.20671296296495711</v>
      </c>
      <c r="U458" s="202"/>
      <c r="V458" s="202"/>
      <c r="W458" s="202" t="str">
        <f>IFERROR(VLOOKUP(D458,Legend!$A$2:$C$61,3,FALSE),"")</f>
        <v/>
      </c>
      <c r="X458" s="19">
        <v>5</v>
      </c>
      <c r="Y458" s="19">
        <v>15</v>
      </c>
    </row>
    <row r="459" spans="1:25" x14ac:dyDescent="0.25">
      <c r="A459" s="19" t="s">
        <v>1499</v>
      </c>
      <c r="B459" s="62" t="s">
        <v>3461</v>
      </c>
      <c r="C459" s="19" t="s">
        <v>148</v>
      </c>
      <c r="D459" s="19" t="s">
        <v>223</v>
      </c>
      <c r="E459" s="19" t="s">
        <v>76</v>
      </c>
      <c r="F459" s="19" t="s">
        <v>355</v>
      </c>
      <c r="G459" s="62" t="s">
        <v>350</v>
      </c>
      <c r="H459" s="62" t="s">
        <v>3462</v>
      </c>
      <c r="J459" s="36" t="s">
        <v>3463</v>
      </c>
      <c r="K459" s="19" t="s">
        <v>3464</v>
      </c>
      <c r="L459" s="19" t="s">
        <v>112</v>
      </c>
      <c r="M459" s="19" t="s">
        <v>340</v>
      </c>
      <c r="O459" s="197" t="str">
        <f t="shared" si="42"/>
        <v>12/3/2024 10:24:07 AM</v>
      </c>
      <c r="P459" s="197">
        <f t="shared" si="43"/>
        <v>45630.05841435185</v>
      </c>
      <c r="Q459" s="197">
        <f t="shared" si="44"/>
        <v>45629.641747685186</v>
      </c>
      <c r="R459" s="197">
        <f t="shared" si="45"/>
        <v>45629.641747685186</v>
      </c>
      <c r="S459" s="200">
        <f t="shared" si="46"/>
        <v>45629</v>
      </c>
      <c r="T459" s="201">
        <f t="shared" si="47"/>
        <v>0.64174768518569181</v>
      </c>
      <c r="U459" s="202"/>
      <c r="V459" s="202"/>
      <c r="W459" s="202" t="str">
        <f>IFERROR(VLOOKUP(D459,Legend!$A$2:$C$61,3,FALSE),"")</f>
        <v>EMEA_1</v>
      </c>
      <c r="X459" s="19">
        <v>5</v>
      </c>
      <c r="Y459" s="19">
        <v>15</v>
      </c>
    </row>
    <row r="460" spans="1:25" x14ac:dyDescent="0.25">
      <c r="A460" s="19" t="s">
        <v>1562</v>
      </c>
      <c r="B460" s="62" t="s">
        <v>3488</v>
      </c>
      <c r="C460" s="19" t="s">
        <v>148</v>
      </c>
      <c r="D460" s="19" t="s">
        <v>223</v>
      </c>
      <c r="E460" s="19" t="s">
        <v>76</v>
      </c>
      <c r="F460" s="19" t="s">
        <v>355</v>
      </c>
      <c r="G460" s="62" t="s">
        <v>350</v>
      </c>
      <c r="H460" s="62" t="s">
        <v>3489</v>
      </c>
      <c r="J460" s="36" t="s">
        <v>3490</v>
      </c>
      <c r="K460" s="19" t="s">
        <v>2581</v>
      </c>
      <c r="L460" s="19" t="s">
        <v>112</v>
      </c>
      <c r="M460" s="19" t="s">
        <v>340</v>
      </c>
      <c r="O460" s="197" t="str">
        <f t="shared" si="42"/>
        <v>12/3/2024 9:54:55 AM</v>
      </c>
      <c r="P460" s="197">
        <f t="shared" si="43"/>
        <v>45630.038136574076</v>
      </c>
      <c r="Q460" s="197">
        <f t="shared" si="44"/>
        <v>45629.621469907412</v>
      </c>
      <c r="R460" s="197">
        <f t="shared" si="45"/>
        <v>45629.621469907412</v>
      </c>
      <c r="S460" s="200">
        <f t="shared" si="46"/>
        <v>45629</v>
      </c>
      <c r="T460" s="201">
        <f t="shared" si="47"/>
        <v>0.62146990741166519</v>
      </c>
      <c r="U460" s="202"/>
      <c r="V460" s="202"/>
      <c r="W460" s="202" t="str">
        <f>IFERROR(VLOOKUP(D460,Legend!$A$2:$C$61,3,FALSE),"")</f>
        <v>EMEA_1</v>
      </c>
      <c r="X460" s="19">
        <v>5</v>
      </c>
      <c r="Y460" s="19">
        <v>15</v>
      </c>
    </row>
    <row r="461" spans="1:25" x14ac:dyDescent="0.25">
      <c r="A461" s="19" t="s">
        <v>1961</v>
      </c>
      <c r="B461" s="62" t="s">
        <v>3514</v>
      </c>
      <c r="C461" s="19" t="s">
        <v>148</v>
      </c>
      <c r="D461" s="19" t="s">
        <v>223</v>
      </c>
      <c r="E461" s="19" t="s">
        <v>76</v>
      </c>
      <c r="F461" s="19" t="s">
        <v>355</v>
      </c>
      <c r="G461" s="62" t="s">
        <v>350</v>
      </c>
      <c r="H461" s="62" t="s">
        <v>3515</v>
      </c>
      <c r="J461" s="36" t="s">
        <v>3516</v>
      </c>
      <c r="K461" s="19" t="s">
        <v>2393</v>
      </c>
      <c r="L461" s="19" t="s">
        <v>112</v>
      </c>
      <c r="M461" s="19" t="s">
        <v>340</v>
      </c>
      <c r="O461" s="197" t="str">
        <f t="shared" si="42"/>
        <v>12/3/2024 9:12:16 AM</v>
      </c>
      <c r="P461" s="197">
        <f t="shared" si="43"/>
        <v>45630.008518518516</v>
      </c>
      <c r="Q461" s="197">
        <f t="shared" si="44"/>
        <v>45629.591851851852</v>
      </c>
      <c r="R461" s="197">
        <f t="shared" si="45"/>
        <v>45629.591851851852</v>
      </c>
      <c r="S461" s="200">
        <f t="shared" si="46"/>
        <v>45629</v>
      </c>
      <c r="T461" s="201">
        <f t="shared" si="47"/>
        <v>0.59185185185197042</v>
      </c>
      <c r="U461" s="202"/>
      <c r="V461" s="202"/>
      <c r="W461" s="202" t="str">
        <f>IFERROR(VLOOKUP(D461,Legend!$A$2:$C$61,3,FALSE),"")</f>
        <v>EMEA_1</v>
      </c>
      <c r="X461" s="19">
        <v>5</v>
      </c>
      <c r="Y461" s="19">
        <v>15</v>
      </c>
    </row>
    <row r="462" spans="1:25" x14ac:dyDescent="0.25">
      <c r="A462" s="19" t="s">
        <v>687</v>
      </c>
      <c r="B462" s="62" t="s">
        <v>3583</v>
      </c>
      <c r="C462" s="19" t="s">
        <v>148</v>
      </c>
      <c r="D462" s="19" t="s">
        <v>223</v>
      </c>
      <c r="E462" s="19" t="s">
        <v>76</v>
      </c>
      <c r="F462" s="19" t="s">
        <v>355</v>
      </c>
      <c r="G462" s="62" t="s">
        <v>350</v>
      </c>
      <c r="H462" s="62" t="s">
        <v>3584</v>
      </c>
      <c r="J462" s="36" t="s">
        <v>3585</v>
      </c>
      <c r="K462" s="19" t="s">
        <v>3586</v>
      </c>
      <c r="L462" s="19" t="s">
        <v>112</v>
      </c>
      <c r="M462" s="19" t="s">
        <v>340</v>
      </c>
      <c r="O462" s="197" t="str">
        <f t="shared" si="42"/>
        <v>12/3/2024 7:13:34 AM</v>
      </c>
      <c r="P462" s="197">
        <f t="shared" si="43"/>
        <v>45629.926087962966</v>
      </c>
      <c r="Q462" s="197">
        <f t="shared" si="44"/>
        <v>45629.509421296301</v>
      </c>
      <c r="R462" s="197">
        <f t="shared" si="45"/>
        <v>45629.509421296301</v>
      </c>
      <c r="S462" s="200">
        <f t="shared" si="46"/>
        <v>45629</v>
      </c>
      <c r="T462" s="201">
        <f t="shared" si="47"/>
        <v>0.50942129630129784</v>
      </c>
      <c r="U462" s="202"/>
      <c r="V462" s="202"/>
      <c r="W462" s="202" t="str">
        <f>IFERROR(VLOOKUP(D462,Legend!$A$2:$C$61,3,FALSE),"")</f>
        <v>EMEA_1</v>
      </c>
      <c r="X462" s="19">
        <v>5</v>
      </c>
      <c r="Y462" s="19">
        <v>15</v>
      </c>
    </row>
    <row r="463" spans="1:25" x14ac:dyDescent="0.25">
      <c r="A463" s="19" t="s">
        <v>688</v>
      </c>
      <c r="B463" s="62" t="s">
        <v>3635</v>
      </c>
      <c r="C463" s="19" t="s">
        <v>148</v>
      </c>
      <c r="D463" s="19" t="s">
        <v>223</v>
      </c>
      <c r="E463" s="19" t="s">
        <v>76</v>
      </c>
      <c r="F463" s="19" t="s">
        <v>355</v>
      </c>
      <c r="G463" s="62" t="s">
        <v>350</v>
      </c>
      <c r="H463" s="62" t="s">
        <v>3636</v>
      </c>
      <c r="J463" s="36" t="s">
        <v>3637</v>
      </c>
      <c r="K463" s="19" t="s">
        <v>3638</v>
      </c>
      <c r="L463" s="19" t="s">
        <v>112</v>
      </c>
      <c r="M463" s="19" t="s">
        <v>340</v>
      </c>
      <c r="O463" s="197" t="str">
        <f t="shared" si="42"/>
        <v>12/3/2024 5:23:44 AM</v>
      </c>
      <c r="P463" s="197">
        <f t="shared" si="43"/>
        <v>45629.849814814814</v>
      </c>
      <c r="Q463" s="197">
        <f t="shared" si="44"/>
        <v>45629.433148148149</v>
      </c>
      <c r="R463" s="197">
        <f t="shared" si="45"/>
        <v>45629.433148148149</v>
      </c>
      <c r="S463" s="200">
        <f t="shared" si="46"/>
        <v>45629</v>
      </c>
      <c r="T463" s="201">
        <f t="shared" si="47"/>
        <v>0.43314814814948477</v>
      </c>
      <c r="U463" s="202"/>
      <c r="V463" s="202"/>
      <c r="W463" s="202" t="str">
        <f>IFERROR(VLOOKUP(D463,Legend!$A$2:$C$61,3,FALSE),"")</f>
        <v>EMEA_1</v>
      </c>
      <c r="X463" s="19">
        <v>5</v>
      </c>
      <c r="Y463" s="19">
        <v>15</v>
      </c>
    </row>
    <row r="464" spans="1:25" x14ac:dyDescent="0.25">
      <c r="A464" s="19" t="s">
        <v>992</v>
      </c>
      <c r="B464" s="62" t="s">
        <v>3659</v>
      </c>
      <c r="C464" s="19" t="s">
        <v>148</v>
      </c>
      <c r="D464" s="19" t="s">
        <v>223</v>
      </c>
      <c r="E464" s="19" t="s">
        <v>76</v>
      </c>
      <c r="F464" s="19" t="s">
        <v>355</v>
      </c>
      <c r="G464" s="62" t="s">
        <v>350</v>
      </c>
      <c r="H464" s="62" t="s">
        <v>3660</v>
      </c>
      <c r="J464" s="36" t="s">
        <v>3661</v>
      </c>
      <c r="K464" s="19" t="s">
        <v>2342</v>
      </c>
      <c r="L464" s="19" t="s">
        <v>112</v>
      </c>
      <c r="M464" s="19" t="s">
        <v>340</v>
      </c>
      <c r="O464" s="197" t="str">
        <f t="shared" si="42"/>
        <v>12/3/2024 4:42:00 AM</v>
      </c>
      <c r="P464" s="197">
        <f t="shared" si="43"/>
        <v>45629.820833333331</v>
      </c>
      <c r="Q464" s="197">
        <f t="shared" si="44"/>
        <v>45629.404166666667</v>
      </c>
      <c r="R464" s="197">
        <f t="shared" si="45"/>
        <v>45629.404166666667</v>
      </c>
      <c r="S464" s="200">
        <f t="shared" si="46"/>
        <v>45629</v>
      </c>
      <c r="T464" s="201">
        <f t="shared" si="47"/>
        <v>0.40416666666715173</v>
      </c>
      <c r="U464" s="202"/>
      <c r="V464" s="202"/>
      <c r="W464" s="202" t="str">
        <f>IFERROR(VLOOKUP(D464,Legend!$A$2:$C$61,3,FALSE),"")</f>
        <v>EMEA_1</v>
      </c>
      <c r="X464" s="19">
        <v>5</v>
      </c>
      <c r="Y464" s="19">
        <v>15</v>
      </c>
    </row>
    <row r="465" spans="1:25" x14ac:dyDescent="0.25">
      <c r="A465" s="19" t="s">
        <v>1318</v>
      </c>
      <c r="B465" s="62" t="s">
        <v>3690</v>
      </c>
      <c r="C465" s="19" t="s">
        <v>341</v>
      </c>
      <c r="D465" s="19" t="s">
        <v>218</v>
      </c>
      <c r="E465" s="19" t="s">
        <v>76</v>
      </c>
      <c r="F465" s="19" t="s">
        <v>355</v>
      </c>
      <c r="G465" s="62" t="s">
        <v>676</v>
      </c>
      <c r="H465" s="62" t="s">
        <v>3691</v>
      </c>
      <c r="I465" s="19" t="s">
        <v>342</v>
      </c>
      <c r="J465" s="36" t="s">
        <v>3693</v>
      </c>
      <c r="K465" s="19" t="s">
        <v>3694</v>
      </c>
      <c r="L465" s="19" t="s">
        <v>112</v>
      </c>
      <c r="M465" s="19" t="s">
        <v>351</v>
      </c>
      <c r="O465" s="197" t="str">
        <f t="shared" si="42"/>
        <v>12/3/2024 4:09:09 AM</v>
      </c>
      <c r="P465" s="197">
        <f t="shared" si="43"/>
        <v>45629.798020833332</v>
      </c>
      <c r="Q465" s="197">
        <f t="shared" si="44"/>
        <v>45629.381354166668</v>
      </c>
      <c r="R465" s="197">
        <f t="shared" si="45"/>
        <v>45629.381354166668</v>
      </c>
      <c r="S465" s="200">
        <f t="shared" si="46"/>
        <v>45629</v>
      </c>
      <c r="T465" s="201">
        <f t="shared" si="47"/>
        <v>0.38135416666773381</v>
      </c>
      <c r="U465" s="202"/>
      <c r="V465" s="202"/>
      <c r="W465" s="202" t="str">
        <f>IFERROR(VLOOKUP(D465,Legend!$A$2:$C$61,3,FALSE),"")</f>
        <v>EMEA_1</v>
      </c>
      <c r="X465" s="19">
        <v>5</v>
      </c>
      <c r="Y465" s="19">
        <v>15</v>
      </c>
    </row>
    <row r="466" spans="1:25" x14ac:dyDescent="0.25">
      <c r="A466" s="19" t="s">
        <v>1681</v>
      </c>
      <c r="B466" s="62" t="s">
        <v>3698</v>
      </c>
      <c r="C466" s="19" t="s">
        <v>341</v>
      </c>
      <c r="D466" s="19" t="s">
        <v>218</v>
      </c>
      <c r="E466" s="19" t="s">
        <v>76</v>
      </c>
      <c r="F466" s="19" t="s">
        <v>355</v>
      </c>
      <c r="G466" s="62" t="s">
        <v>673</v>
      </c>
      <c r="H466" s="62" t="s">
        <v>3699</v>
      </c>
      <c r="I466" s="19" t="s">
        <v>342</v>
      </c>
      <c r="J466" s="36" t="s">
        <v>3700</v>
      </c>
      <c r="K466" s="19" t="s">
        <v>2554</v>
      </c>
      <c r="L466" s="19" t="s">
        <v>112</v>
      </c>
      <c r="M466" s="19" t="s">
        <v>340</v>
      </c>
      <c r="O466" s="197" t="str">
        <f t="shared" si="42"/>
        <v>12/3/2024 3:56:11 AM</v>
      </c>
      <c r="P466" s="197">
        <f t="shared" si="43"/>
        <v>45629.7890162037</v>
      </c>
      <c r="Q466" s="197">
        <f t="shared" si="44"/>
        <v>45629.372349537036</v>
      </c>
      <c r="R466" s="197">
        <f t="shared" si="45"/>
        <v>45629.372349537036</v>
      </c>
      <c r="S466" s="200">
        <f t="shared" si="46"/>
        <v>45629</v>
      </c>
      <c r="T466" s="201">
        <f t="shared" si="47"/>
        <v>0.372349537035916</v>
      </c>
      <c r="U466" s="202"/>
      <c r="V466" s="202"/>
      <c r="W466" s="202" t="str">
        <f>IFERROR(VLOOKUP(D466,Legend!$A$2:$C$61,3,FALSE),"")</f>
        <v>EMEA_1</v>
      </c>
      <c r="X466" s="19">
        <v>5</v>
      </c>
      <c r="Y466" s="19">
        <v>15</v>
      </c>
    </row>
    <row r="467" spans="1:25" x14ac:dyDescent="0.25">
      <c r="A467" s="19" t="s">
        <v>691</v>
      </c>
      <c r="B467" s="62" t="s">
        <v>3731</v>
      </c>
      <c r="C467" s="19" t="s">
        <v>148</v>
      </c>
      <c r="D467" s="19" t="s">
        <v>223</v>
      </c>
      <c r="E467" s="19" t="s">
        <v>76</v>
      </c>
      <c r="F467" s="19" t="s">
        <v>355</v>
      </c>
      <c r="G467" s="62" t="s">
        <v>350</v>
      </c>
      <c r="H467" s="62" t="s">
        <v>3537</v>
      </c>
      <c r="J467" s="36" t="s">
        <v>3732</v>
      </c>
      <c r="K467" s="19" t="s">
        <v>3733</v>
      </c>
      <c r="L467" s="19" t="s">
        <v>112</v>
      </c>
      <c r="M467" s="19" t="s">
        <v>340</v>
      </c>
      <c r="O467" s="197" t="str">
        <f t="shared" si="42"/>
        <v>12/3/2024 2:53:49 AM</v>
      </c>
      <c r="P467" s="197">
        <f t="shared" si="43"/>
        <v>45629.745706018519</v>
      </c>
      <c r="Q467" s="197">
        <f t="shared" si="44"/>
        <v>45629.329039351855</v>
      </c>
      <c r="R467" s="197">
        <f t="shared" si="45"/>
        <v>45629.329039351855</v>
      </c>
      <c r="S467" s="200">
        <f t="shared" si="46"/>
        <v>45629</v>
      </c>
      <c r="T467" s="201">
        <f t="shared" si="47"/>
        <v>0.32903935185458977</v>
      </c>
      <c r="U467" s="202"/>
      <c r="V467" s="202"/>
      <c r="W467" s="202" t="str">
        <f>IFERROR(VLOOKUP(D467,Legend!$A$2:$C$61,3,FALSE),"")</f>
        <v>EMEA_1</v>
      </c>
      <c r="X467" s="19">
        <v>5</v>
      </c>
      <c r="Y467" s="19">
        <v>15</v>
      </c>
    </row>
    <row r="468" spans="1:25" x14ac:dyDescent="0.25">
      <c r="A468" s="19" t="s">
        <v>2043</v>
      </c>
      <c r="B468" s="62" t="s">
        <v>4237</v>
      </c>
      <c r="C468" s="19" t="s">
        <v>341</v>
      </c>
      <c r="D468" s="19" t="s">
        <v>218</v>
      </c>
      <c r="E468" s="19" t="s">
        <v>76</v>
      </c>
      <c r="F468" s="19" t="s">
        <v>355</v>
      </c>
      <c r="G468" s="62" t="s">
        <v>671</v>
      </c>
      <c r="H468" s="62" t="s">
        <v>4238</v>
      </c>
      <c r="I468" s="19" t="s">
        <v>342</v>
      </c>
      <c r="J468" s="36" t="s">
        <v>4239</v>
      </c>
      <c r="K468" s="19" t="s">
        <v>4240</v>
      </c>
      <c r="L468" s="19" t="s">
        <v>112</v>
      </c>
      <c r="M468" s="19" t="s">
        <v>340</v>
      </c>
      <c r="O468" s="197" t="str">
        <f t="shared" si="42"/>
        <v>12/2/2024 10:21:56 AM</v>
      </c>
      <c r="P468" s="197">
        <f t="shared" si="43"/>
        <v>45629.056898148148</v>
      </c>
      <c r="Q468" s="197">
        <f t="shared" si="44"/>
        <v>45628.640231481484</v>
      </c>
      <c r="R468" s="197">
        <f t="shared" si="45"/>
        <v>45628.640231481484</v>
      </c>
      <c r="S468" s="200">
        <f t="shared" si="46"/>
        <v>45628</v>
      </c>
      <c r="T468" s="201">
        <f t="shared" si="47"/>
        <v>0.64023148148407927</v>
      </c>
      <c r="U468" s="202"/>
      <c r="V468" s="202"/>
      <c r="W468" s="202" t="str">
        <f>IFERROR(VLOOKUP(D468,Legend!$A$2:$C$61,3,FALSE),"")</f>
        <v>EMEA_1</v>
      </c>
      <c r="X468" s="19">
        <v>5</v>
      </c>
      <c r="Y468" s="19">
        <v>15</v>
      </c>
    </row>
    <row r="469" spans="1:25" x14ac:dyDescent="0.25">
      <c r="A469" s="19" t="s">
        <v>874</v>
      </c>
      <c r="B469" s="62" t="s">
        <v>4308</v>
      </c>
      <c r="C469" s="19" t="s">
        <v>341</v>
      </c>
      <c r="D469" s="19" t="s">
        <v>218</v>
      </c>
      <c r="E469" s="19" t="s">
        <v>76</v>
      </c>
      <c r="F469" s="19" t="s">
        <v>355</v>
      </c>
      <c r="G469" s="62" t="s">
        <v>673</v>
      </c>
      <c r="H469" s="62" t="s">
        <v>4309</v>
      </c>
      <c r="I469" s="19" t="s">
        <v>342</v>
      </c>
      <c r="J469" s="36" t="s">
        <v>4310</v>
      </c>
      <c r="K469" s="19" t="s">
        <v>2577</v>
      </c>
      <c r="L469" s="19" t="s">
        <v>112</v>
      </c>
      <c r="M469" s="19" t="s">
        <v>340</v>
      </c>
      <c r="O469" s="197" t="str">
        <f t="shared" si="42"/>
        <v>12/2/2024 9:23:48 AM</v>
      </c>
      <c r="P469" s="197">
        <f t="shared" si="43"/>
        <v>45629.016527777778</v>
      </c>
      <c r="Q469" s="197">
        <f t="shared" si="44"/>
        <v>45628.599861111114</v>
      </c>
      <c r="R469" s="197">
        <f t="shared" si="45"/>
        <v>45628.599861111114</v>
      </c>
      <c r="S469" s="200">
        <f t="shared" si="46"/>
        <v>45628</v>
      </c>
      <c r="T469" s="201">
        <f t="shared" si="47"/>
        <v>0.59986111111356877</v>
      </c>
      <c r="U469" s="202"/>
      <c r="V469" s="202"/>
      <c r="W469" s="202" t="str">
        <f>IFERROR(VLOOKUP(D469,Legend!$A$2:$C$61,3,FALSE),"")</f>
        <v>EMEA_1</v>
      </c>
      <c r="X469" s="19">
        <v>5</v>
      </c>
      <c r="Y469" s="19">
        <v>15</v>
      </c>
    </row>
    <row r="470" spans="1:25" x14ac:dyDescent="0.25">
      <c r="A470" s="19" t="s">
        <v>1787</v>
      </c>
      <c r="B470" s="62" t="s">
        <v>4401</v>
      </c>
      <c r="C470" s="19" t="s">
        <v>341</v>
      </c>
      <c r="D470" s="19" t="s">
        <v>218</v>
      </c>
      <c r="E470" s="19" t="s">
        <v>76</v>
      </c>
      <c r="F470" s="19" t="s">
        <v>355</v>
      </c>
      <c r="G470" s="62" t="s">
        <v>671</v>
      </c>
      <c r="H470" s="62" t="s">
        <v>4402</v>
      </c>
      <c r="I470" s="19" t="s">
        <v>342</v>
      </c>
      <c r="J470" s="36" t="s">
        <v>4403</v>
      </c>
      <c r="K470" s="19" t="s">
        <v>2554</v>
      </c>
      <c r="L470" s="19" t="s">
        <v>112</v>
      </c>
      <c r="M470" s="19" t="s">
        <v>340</v>
      </c>
      <c r="O470" s="197" t="str">
        <f t="shared" si="42"/>
        <v>12/2/2024 7:26:03 AM</v>
      </c>
      <c r="P470" s="197">
        <f t="shared" si="43"/>
        <v>45628.934756944444</v>
      </c>
      <c r="Q470" s="197">
        <f t="shared" si="44"/>
        <v>45628.518090277779</v>
      </c>
      <c r="R470" s="197">
        <f t="shared" si="45"/>
        <v>45628.518090277779</v>
      </c>
      <c r="S470" s="200">
        <f t="shared" si="46"/>
        <v>45628</v>
      </c>
      <c r="T470" s="201">
        <f t="shared" si="47"/>
        <v>0.51809027777926531</v>
      </c>
      <c r="U470" s="202"/>
      <c r="V470" s="202"/>
      <c r="W470" s="202" t="str">
        <f>IFERROR(VLOOKUP(D470,Legend!$A$2:$C$61,3,FALSE),"")</f>
        <v>EMEA_1</v>
      </c>
      <c r="X470" s="19">
        <v>5</v>
      </c>
      <c r="Y470" s="19">
        <v>15</v>
      </c>
    </row>
    <row r="471" spans="1:25" x14ac:dyDescent="0.25">
      <c r="A471" s="19" t="s">
        <v>737</v>
      </c>
      <c r="B471" s="62" t="s">
        <v>4424</v>
      </c>
      <c r="C471" s="19" t="s">
        <v>148</v>
      </c>
      <c r="D471" s="19" t="s">
        <v>223</v>
      </c>
      <c r="E471" s="19" t="s">
        <v>76</v>
      </c>
      <c r="F471" s="19" t="s">
        <v>355</v>
      </c>
      <c r="G471" s="62" t="s">
        <v>350</v>
      </c>
      <c r="H471" s="62" t="s">
        <v>4425</v>
      </c>
      <c r="J471" s="36" t="s">
        <v>4426</v>
      </c>
      <c r="K471" s="19" t="s">
        <v>4427</v>
      </c>
      <c r="L471" s="19" t="s">
        <v>112</v>
      </c>
      <c r="M471" s="19" t="s">
        <v>340</v>
      </c>
      <c r="O471" s="197" t="str">
        <f t="shared" si="42"/>
        <v>12/2/2024 7:03:31 AM</v>
      </c>
      <c r="P471" s="197">
        <f t="shared" si="43"/>
        <v>45628.919108796297</v>
      </c>
      <c r="Q471" s="197">
        <f t="shared" si="44"/>
        <v>45628.502442129633</v>
      </c>
      <c r="R471" s="197">
        <f t="shared" si="45"/>
        <v>45628.502442129633</v>
      </c>
      <c r="S471" s="200">
        <f t="shared" si="46"/>
        <v>45628</v>
      </c>
      <c r="T471" s="201">
        <f t="shared" si="47"/>
        <v>0.50244212963298196</v>
      </c>
      <c r="U471" s="202"/>
      <c r="V471" s="202"/>
      <c r="W471" s="202" t="str">
        <f>IFERROR(VLOOKUP(D471,Legend!$A$2:$C$61,3,FALSE),"")</f>
        <v>EMEA_1</v>
      </c>
      <c r="X471" s="19">
        <v>5</v>
      </c>
      <c r="Y471" s="19">
        <v>15</v>
      </c>
    </row>
    <row r="472" spans="1:25" x14ac:dyDescent="0.25">
      <c r="A472" s="19" t="s">
        <v>2057</v>
      </c>
      <c r="B472" s="62" t="s">
        <v>4457</v>
      </c>
      <c r="C472" s="19" t="s">
        <v>148</v>
      </c>
      <c r="D472" s="19" t="s">
        <v>223</v>
      </c>
      <c r="E472" s="19" t="s">
        <v>76</v>
      </c>
      <c r="F472" s="19" t="s">
        <v>355</v>
      </c>
      <c r="G472" s="62" t="s">
        <v>350</v>
      </c>
      <c r="H472" s="62" t="s">
        <v>4458</v>
      </c>
      <c r="J472" s="36" t="s">
        <v>4459</v>
      </c>
      <c r="K472" s="19" t="s">
        <v>2582</v>
      </c>
      <c r="L472" s="19" t="s">
        <v>112</v>
      </c>
      <c r="M472" s="19" t="s">
        <v>340</v>
      </c>
      <c r="O472" s="197" t="str">
        <f t="shared" si="42"/>
        <v>12/2/2024 5:52:02 AM</v>
      </c>
      <c r="P472" s="197">
        <f t="shared" si="43"/>
        <v>45628.869467592594</v>
      </c>
      <c r="Q472" s="197">
        <f t="shared" si="44"/>
        <v>45628.45280092593</v>
      </c>
      <c r="R472" s="197">
        <f t="shared" si="45"/>
        <v>45628.45280092593</v>
      </c>
      <c r="S472" s="200">
        <f t="shared" si="46"/>
        <v>45628</v>
      </c>
      <c r="T472" s="201">
        <f t="shared" si="47"/>
        <v>0.45280092593020527</v>
      </c>
      <c r="U472" s="202"/>
      <c r="V472" s="202"/>
      <c r="W472" s="202" t="str">
        <f>IFERROR(VLOOKUP(D472,Legend!$A$2:$C$61,3,FALSE),"")</f>
        <v>EMEA_1</v>
      </c>
      <c r="X472" s="19">
        <v>5</v>
      </c>
      <c r="Y472" s="19">
        <v>15</v>
      </c>
    </row>
    <row r="473" spans="1:25" x14ac:dyDescent="0.25">
      <c r="A473" s="19" t="s">
        <v>964</v>
      </c>
      <c r="B473" s="62" t="s">
        <v>4482</v>
      </c>
      <c r="C473" s="19" t="s">
        <v>148</v>
      </c>
      <c r="D473" s="19" t="s">
        <v>223</v>
      </c>
      <c r="E473" s="19" t="s">
        <v>76</v>
      </c>
      <c r="F473" s="19" t="s">
        <v>355</v>
      </c>
      <c r="G473" s="62" t="s">
        <v>350</v>
      </c>
      <c r="H473" s="62" t="s">
        <v>4483</v>
      </c>
      <c r="J473" s="36" t="s">
        <v>4484</v>
      </c>
      <c r="K473" s="19" t="s">
        <v>4485</v>
      </c>
      <c r="L473" s="19" t="s">
        <v>112</v>
      </c>
      <c r="M473" s="19" t="s">
        <v>340</v>
      </c>
      <c r="O473" s="197" t="str">
        <f t="shared" si="42"/>
        <v>12/2/2024 4:59:11 AM</v>
      </c>
      <c r="P473" s="197">
        <f t="shared" si="43"/>
        <v>45628.832766203705</v>
      </c>
      <c r="Q473" s="197">
        <f t="shared" si="44"/>
        <v>45628.41609953704</v>
      </c>
      <c r="R473" s="197">
        <f t="shared" si="45"/>
        <v>45628.41609953704</v>
      </c>
      <c r="S473" s="200">
        <f t="shared" si="46"/>
        <v>45628</v>
      </c>
      <c r="T473" s="201">
        <f t="shared" si="47"/>
        <v>0.41609953704028158</v>
      </c>
      <c r="U473" s="202"/>
      <c r="V473" s="202"/>
      <c r="W473" s="202" t="str">
        <f>IFERROR(VLOOKUP(D473,Legend!$A$2:$C$61,3,FALSE),"")</f>
        <v>EMEA_1</v>
      </c>
      <c r="X473" s="19">
        <v>5</v>
      </c>
      <c r="Y473" s="19">
        <v>15</v>
      </c>
    </row>
    <row r="474" spans="1:25" x14ac:dyDescent="0.25">
      <c r="A474" s="19" t="s">
        <v>1789</v>
      </c>
      <c r="B474" s="62" t="s">
        <v>4505</v>
      </c>
      <c r="C474" s="19" t="s">
        <v>341</v>
      </c>
      <c r="D474" s="19" t="s">
        <v>218</v>
      </c>
      <c r="E474" s="19" t="s">
        <v>76</v>
      </c>
      <c r="F474" s="19" t="s">
        <v>355</v>
      </c>
      <c r="G474" s="62" t="s">
        <v>671</v>
      </c>
      <c r="H474" s="62" t="s">
        <v>4493</v>
      </c>
      <c r="I474" s="19" t="s">
        <v>342</v>
      </c>
      <c r="J474" s="36" t="s">
        <v>4506</v>
      </c>
      <c r="K474" s="19" t="s">
        <v>2439</v>
      </c>
      <c r="L474" s="19" t="s">
        <v>112</v>
      </c>
      <c r="M474" s="19" t="s">
        <v>351</v>
      </c>
      <c r="O474" s="197" t="str">
        <f t="shared" si="42"/>
        <v>12/2/2024 4:27:10 AM</v>
      </c>
      <c r="P474" s="197">
        <f t="shared" si="43"/>
        <v>45628.810532407406</v>
      </c>
      <c r="Q474" s="197">
        <f t="shared" si="44"/>
        <v>45628.393865740742</v>
      </c>
      <c r="R474" s="197">
        <f t="shared" si="45"/>
        <v>45628.393865740742</v>
      </c>
      <c r="S474" s="200">
        <f t="shared" si="46"/>
        <v>45628</v>
      </c>
      <c r="T474" s="201">
        <f t="shared" si="47"/>
        <v>0.39386574074160308</v>
      </c>
      <c r="U474" s="202"/>
      <c r="V474" s="202"/>
      <c r="W474" s="202" t="str">
        <f>IFERROR(VLOOKUP(D474,Legend!$A$2:$C$61,3,FALSE),"")</f>
        <v>EMEA_1</v>
      </c>
      <c r="X474" s="19">
        <v>5</v>
      </c>
      <c r="Y474" s="19">
        <v>15</v>
      </c>
    </row>
    <row r="475" spans="1:25" x14ac:dyDescent="0.25">
      <c r="A475" s="19" t="s">
        <v>738</v>
      </c>
      <c r="B475" s="62" t="s">
        <v>4532</v>
      </c>
      <c r="C475" s="19" t="s">
        <v>148</v>
      </c>
      <c r="D475" s="19" t="s">
        <v>223</v>
      </c>
      <c r="E475" s="19" t="s">
        <v>76</v>
      </c>
      <c r="F475" s="19" t="s">
        <v>355</v>
      </c>
      <c r="G475" s="62" t="s">
        <v>350</v>
      </c>
      <c r="H475" s="62" t="s">
        <v>4533</v>
      </c>
      <c r="J475" s="36" t="s">
        <v>4534</v>
      </c>
      <c r="K475" s="19" t="s">
        <v>4535</v>
      </c>
      <c r="L475" s="19" t="s">
        <v>112</v>
      </c>
      <c r="M475" s="19" t="s">
        <v>340</v>
      </c>
      <c r="O475" s="197" t="str">
        <f t="shared" si="42"/>
        <v>12/2/2024 3:03:03 AM</v>
      </c>
      <c r="P475" s="197">
        <f t="shared" si="43"/>
        <v>45628.752118055556</v>
      </c>
      <c r="Q475" s="197">
        <f t="shared" si="44"/>
        <v>45628.335451388892</v>
      </c>
      <c r="R475" s="197">
        <f t="shared" si="45"/>
        <v>45628.335451388892</v>
      </c>
      <c r="S475" s="200">
        <f t="shared" si="46"/>
        <v>45628</v>
      </c>
      <c r="T475" s="201">
        <f t="shared" si="47"/>
        <v>0.33545138889166992</v>
      </c>
      <c r="U475" s="202"/>
      <c r="V475" s="202"/>
      <c r="W475" s="202" t="str">
        <f>IFERROR(VLOOKUP(D475,Legend!$A$2:$C$61,3,FALSE),"")</f>
        <v>EMEA_1</v>
      </c>
      <c r="X475" s="19">
        <v>5</v>
      </c>
      <c r="Y475" s="19">
        <v>15</v>
      </c>
    </row>
    <row r="476" spans="1:25" x14ac:dyDescent="0.25">
      <c r="A476" s="19" t="s">
        <v>1418</v>
      </c>
      <c r="B476" s="62" t="s">
        <v>4536</v>
      </c>
      <c r="C476" s="19" t="s">
        <v>341</v>
      </c>
      <c r="D476" s="19" t="s">
        <v>218</v>
      </c>
      <c r="E476" s="19" t="s">
        <v>76</v>
      </c>
      <c r="F476" s="19" t="s">
        <v>355</v>
      </c>
      <c r="G476" s="62" t="s">
        <v>673</v>
      </c>
      <c r="H476" s="62" t="s">
        <v>4537</v>
      </c>
      <c r="I476" s="19" t="s">
        <v>342</v>
      </c>
      <c r="J476" s="36" t="s">
        <v>4538</v>
      </c>
      <c r="K476" s="19" t="s">
        <v>1036</v>
      </c>
      <c r="L476" s="19" t="s">
        <v>112</v>
      </c>
      <c r="M476" s="19" t="s">
        <v>340</v>
      </c>
      <c r="O476" s="197" t="str">
        <f t="shared" si="42"/>
        <v>12/2/2024 2:58:26 AM</v>
      </c>
      <c r="P476" s="197">
        <f t="shared" si="43"/>
        <v>45628.748912037037</v>
      </c>
      <c r="Q476" s="197">
        <f t="shared" si="44"/>
        <v>45628.332245370373</v>
      </c>
      <c r="R476" s="197">
        <f t="shared" si="45"/>
        <v>45628.332245370373</v>
      </c>
      <c r="S476" s="200">
        <f t="shared" si="46"/>
        <v>45628</v>
      </c>
      <c r="T476" s="201">
        <f t="shared" si="47"/>
        <v>0.33224537037312984</v>
      </c>
      <c r="U476" s="202"/>
      <c r="V476" s="202"/>
      <c r="W476" s="202" t="str">
        <f>IFERROR(VLOOKUP(D476,Legend!$A$2:$C$61,3,FALSE),"")</f>
        <v>EMEA_1</v>
      </c>
      <c r="X476" s="19">
        <v>5</v>
      </c>
      <c r="Y476" s="19">
        <v>15</v>
      </c>
    </row>
    <row r="477" spans="1:25" x14ac:dyDescent="0.25">
      <c r="A477" s="19" t="s">
        <v>812</v>
      </c>
      <c r="B477" s="62" t="s">
        <v>4553</v>
      </c>
      <c r="C477" s="19" t="s">
        <v>341</v>
      </c>
      <c r="D477" s="19" t="s">
        <v>346</v>
      </c>
      <c r="E477" s="19" t="s">
        <v>76</v>
      </c>
      <c r="F477" s="19" t="s">
        <v>355</v>
      </c>
      <c r="G477" s="62" t="s">
        <v>671</v>
      </c>
      <c r="H477" s="62" t="s">
        <v>4544</v>
      </c>
      <c r="I477" s="19" t="s">
        <v>342</v>
      </c>
      <c r="J477" s="36" t="s">
        <v>4554</v>
      </c>
      <c r="K477" s="19" t="s">
        <v>1603</v>
      </c>
      <c r="O477" s="197" t="str">
        <f t="shared" si="42"/>
        <v>12/2/2024 2:10:08 AM</v>
      </c>
      <c r="P477" s="197">
        <f t="shared" si="43"/>
        <v>45628.715370370373</v>
      </c>
      <c r="Q477" s="197">
        <f t="shared" si="44"/>
        <v>45628.298703703709</v>
      </c>
      <c r="R477" s="197" t="str">
        <f t="shared" si="45"/>
        <v>12/2/2024 2:10:08 AM</v>
      </c>
      <c r="S477" s="200">
        <f t="shared" si="46"/>
        <v>45628</v>
      </c>
      <c r="T477" s="201">
        <f t="shared" si="47"/>
        <v>9.0370370373420883E-2</v>
      </c>
      <c r="U477" s="202"/>
      <c r="V477" s="202"/>
      <c r="W477" s="202" t="str">
        <f>IFERROR(VLOOKUP(D477,Legend!$A$2:$C$61,3,FALSE),"")</f>
        <v/>
      </c>
      <c r="X477" s="19">
        <v>5</v>
      </c>
      <c r="Y477" s="19">
        <v>15</v>
      </c>
    </row>
    <row r="478" spans="1:25" x14ac:dyDescent="0.25">
      <c r="A478" s="19" t="s">
        <v>1535</v>
      </c>
      <c r="B478" s="62" t="s">
        <v>5127</v>
      </c>
      <c r="C478" s="19" t="s">
        <v>341</v>
      </c>
      <c r="D478" s="19" t="s">
        <v>218</v>
      </c>
      <c r="E478" s="19" t="s">
        <v>76</v>
      </c>
      <c r="F478" s="19" t="s">
        <v>355</v>
      </c>
      <c r="G478" s="62" t="s">
        <v>671</v>
      </c>
      <c r="H478" s="62" t="s">
        <v>5128</v>
      </c>
      <c r="I478" s="19" t="s">
        <v>342</v>
      </c>
      <c r="J478" s="36" t="s">
        <v>5129</v>
      </c>
      <c r="K478" s="19" t="s">
        <v>2369</v>
      </c>
      <c r="L478" s="19" t="s">
        <v>112</v>
      </c>
      <c r="M478" s="19" t="s">
        <v>354</v>
      </c>
      <c r="O478" s="197" t="str">
        <f t="shared" si="42"/>
        <v>12/6/2024 9:53:57 AM</v>
      </c>
      <c r="P478" s="197">
        <f t="shared" si="43"/>
        <v>45633.037465277775</v>
      </c>
      <c r="Q478" s="197">
        <f t="shared" si="44"/>
        <v>45632.620798611111</v>
      </c>
      <c r="R478" s="197">
        <f t="shared" si="45"/>
        <v>45632.620798611111</v>
      </c>
      <c r="S478" s="200">
        <f t="shared" si="46"/>
        <v>45632</v>
      </c>
      <c r="T478" s="201">
        <f t="shared" si="47"/>
        <v>0.62079861111124046</v>
      </c>
      <c r="U478" s="202"/>
      <c r="V478" s="202"/>
      <c r="W478" s="202" t="str">
        <f>IFERROR(VLOOKUP(D478,Legend!$A$2:$C$61,3,FALSE),"")</f>
        <v>EMEA_1</v>
      </c>
      <c r="X478" s="19">
        <v>5</v>
      </c>
      <c r="Y478" s="19">
        <v>15</v>
      </c>
    </row>
    <row r="479" spans="1:25" x14ac:dyDescent="0.25">
      <c r="A479" s="19" t="s">
        <v>2157</v>
      </c>
      <c r="B479" s="62" t="s">
        <v>5152</v>
      </c>
      <c r="C479" s="19" t="s">
        <v>148</v>
      </c>
      <c r="D479" s="19" t="s">
        <v>223</v>
      </c>
      <c r="E479" s="19" t="s">
        <v>76</v>
      </c>
      <c r="F479" s="19" t="s">
        <v>355</v>
      </c>
      <c r="G479" s="62" t="s">
        <v>350</v>
      </c>
      <c r="H479" s="62" t="s">
        <v>5153</v>
      </c>
      <c r="J479" s="36" t="s">
        <v>5154</v>
      </c>
      <c r="K479" s="19" t="s">
        <v>2321</v>
      </c>
      <c r="L479" s="19" t="s">
        <v>112</v>
      </c>
      <c r="M479" s="19" t="s">
        <v>340</v>
      </c>
      <c r="O479" s="197" t="str">
        <f t="shared" si="42"/>
        <v>12/6/2024 9:35:38 AM</v>
      </c>
      <c r="P479" s="197">
        <f t="shared" si="43"/>
        <v>45633.024745370371</v>
      </c>
      <c r="Q479" s="197">
        <f t="shared" si="44"/>
        <v>45632.608078703706</v>
      </c>
      <c r="R479" s="197">
        <f t="shared" si="45"/>
        <v>45632.608078703706</v>
      </c>
      <c r="S479" s="200">
        <f t="shared" si="46"/>
        <v>45632</v>
      </c>
      <c r="T479" s="201">
        <f t="shared" si="47"/>
        <v>0.60807870370626915</v>
      </c>
      <c r="U479" s="202"/>
      <c r="V479" s="202"/>
      <c r="W479" s="202" t="str">
        <f>IFERROR(VLOOKUP(D479,Legend!$A$2:$C$61,3,FALSE),"")</f>
        <v>EMEA_1</v>
      </c>
      <c r="X479" s="19">
        <v>5</v>
      </c>
      <c r="Y479" s="19">
        <v>15</v>
      </c>
    </row>
    <row r="480" spans="1:25" x14ac:dyDescent="0.25">
      <c r="A480" s="19" t="s">
        <v>2162</v>
      </c>
      <c r="B480" s="62" t="s">
        <v>5222</v>
      </c>
      <c r="C480" s="19" t="s">
        <v>341</v>
      </c>
      <c r="D480" s="19" t="s">
        <v>218</v>
      </c>
      <c r="E480" s="19" t="s">
        <v>76</v>
      </c>
      <c r="F480" s="19" t="s">
        <v>355</v>
      </c>
      <c r="G480" s="62" t="s">
        <v>673</v>
      </c>
      <c r="H480" s="62" t="s">
        <v>5223</v>
      </c>
      <c r="I480" s="19" t="s">
        <v>342</v>
      </c>
      <c r="J480" s="36" t="s">
        <v>5224</v>
      </c>
      <c r="K480" s="19" t="s">
        <v>2305</v>
      </c>
      <c r="L480" s="19" t="s">
        <v>112</v>
      </c>
      <c r="M480" s="19" t="s">
        <v>340</v>
      </c>
      <c r="O480" s="197" t="str">
        <f t="shared" si="42"/>
        <v>12/6/2024 7:45:31 AM</v>
      </c>
      <c r="P480" s="197">
        <f t="shared" si="43"/>
        <v>45632.948275462964</v>
      </c>
      <c r="Q480" s="197">
        <f t="shared" si="44"/>
        <v>45632.5316087963</v>
      </c>
      <c r="R480" s="197">
        <f t="shared" si="45"/>
        <v>45632.5316087963</v>
      </c>
      <c r="S480" s="200">
        <f t="shared" si="46"/>
        <v>45632</v>
      </c>
      <c r="T480" s="201">
        <f t="shared" si="47"/>
        <v>0.53160879630013369</v>
      </c>
      <c r="U480" s="202"/>
      <c r="V480" s="202"/>
      <c r="W480" s="202" t="str">
        <f>IFERROR(VLOOKUP(D480,Legend!$A$2:$C$61,3,FALSE),"")</f>
        <v>EMEA_1</v>
      </c>
      <c r="X480" s="19">
        <v>5</v>
      </c>
      <c r="Y480" s="19">
        <v>15</v>
      </c>
    </row>
    <row r="481" spans="1:25" x14ac:dyDescent="0.25">
      <c r="A481" s="19" t="s">
        <v>1494</v>
      </c>
      <c r="B481" s="62" t="s">
        <v>6461</v>
      </c>
      <c r="C481" s="19" t="s">
        <v>341</v>
      </c>
      <c r="D481" s="19" t="s">
        <v>218</v>
      </c>
      <c r="E481" s="19" t="s">
        <v>76</v>
      </c>
      <c r="F481" s="19" t="s">
        <v>355</v>
      </c>
      <c r="G481" s="62" t="s">
        <v>673</v>
      </c>
      <c r="H481" s="62" t="s">
        <v>6462</v>
      </c>
      <c r="I481" s="19" t="s">
        <v>342</v>
      </c>
      <c r="J481" s="36" t="s">
        <v>6463</v>
      </c>
      <c r="K481" s="19" t="s">
        <v>1886</v>
      </c>
      <c r="L481" s="19" t="s">
        <v>112</v>
      </c>
      <c r="M481" s="19" t="s">
        <v>340</v>
      </c>
      <c r="O481" s="197" t="str">
        <f t="shared" si="42"/>
        <v>12/4/2024 5:40:55 AM</v>
      </c>
      <c r="P481" s="197">
        <f t="shared" si="43"/>
        <v>45630.861747685187</v>
      </c>
      <c r="Q481" s="197">
        <f t="shared" si="44"/>
        <v>45630.445081018523</v>
      </c>
      <c r="R481" s="197">
        <f t="shared" si="45"/>
        <v>45630.445081018523</v>
      </c>
      <c r="S481" s="200">
        <f t="shared" si="46"/>
        <v>45630</v>
      </c>
      <c r="T481" s="201">
        <f t="shared" si="47"/>
        <v>0.44508101852261461</v>
      </c>
      <c r="U481" s="202"/>
      <c r="V481" s="202"/>
      <c r="W481" s="202" t="str">
        <f>IFERROR(VLOOKUP(D481,Legend!$A$2:$C$61,3,FALSE),"")</f>
        <v>EMEA_1</v>
      </c>
      <c r="X481" s="19">
        <v>5</v>
      </c>
      <c r="Y481" s="19">
        <v>15</v>
      </c>
    </row>
    <row r="482" spans="1:25" x14ac:dyDescent="0.25">
      <c r="A482" s="19" t="s">
        <v>938</v>
      </c>
      <c r="B482" s="62" t="s">
        <v>6470</v>
      </c>
      <c r="C482" s="19" t="s">
        <v>341</v>
      </c>
      <c r="D482" s="19" t="s">
        <v>218</v>
      </c>
      <c r="E482" s="19" t="s">
        <v>76</v>
      </c>
      <c r="F482" s="19" t="s">
        <v>355</v>
      </c>
      <c r="G482" s="62" t="s">
        <v>676</v>
      </c>
      <c r="H482" s="62" t="s">
        <v>6471</v>
      </c>
      <c r="I482" s="19" t="s">
        <v>342</v>
      </c>
      <c r="J482" s="36" t="s">
        <v>6472</v>
      </c>
      <c r="K482" s="19" t="s">
        <v>2347</v>
      </c>
      <c r="L482" s="19" t="s">
        <v>112</v>
      </c>
      <c r="M482" s="19" t="s">
        <v>340</v>
      </c>
      <c r="O482" s="197" t="str">
        <f t="shared" si="42"/>
        <v>12/4/2024 5:16:35 AM</v>
      </c>
      <c r="P482" s="197">
        <f t="shared" si="43"/>
        <v>45630.844849537039</v>
      </c>
      <c r="Q482" s="197">
        <f t="shared" si="44"/>
        <v>45630.428182870375</v>
      </c>
      <c r="R482" s="197">
        <f t="shared" si="45"/>
        <v>45630.428182870375</v>
      </c>
      <c r="S482" s="200">
        <f t="shared" si="46"/>
        <v>45630</v>
      </c>
      <c r="T482" s="201">
        <f t="shared" si="47"/>
        <v>0.42818287037516711</v>
      </c>
      <c r="U482" s="202"/>
      <c r="V482" s="202"/>
      <c r="W482" s="202" t="str">
        <f>IFERROR(VLOOKUP(D482,Legend!$A$2:$C$61,3,FALSE),"")</f>
        <v>EMEA_1</v>
      </c>
      <c r="X482" s="19">
        <v>5</v>
      </c>
      <c r="Y482" s="19">
        <v>15</v>
      </c>
    </row>
    <row r="483" spans="1:25" x14ac:dyDescent="0.25">
      <c r="A483" s="19" t="s">
        <v>1771</v>
      </c>
      <c r="B483" s="62" t="s">
        <v>6509</v>
      </c>
      <c r="C483" s="19" t="s">
        <v>341</v>
      </c>
      <c r="D483" s="19" t="s">
        <v>218</v>
      </c>
      <c r="E483" s="19" t="s">
        <v>76</v>
      </c>
      <c r="F483" s="19" t="s">
        <v>355</v>
      </c>
      <c r="G483" s="62" t="s">
        <v>676</v>
      </c>
      <c r="H483" s="62" t="s">
        <v>6510</v>
      </c>
      <c r="I483" s="19" t="s">
        <v>342</v>
      </c>
      <c r="J483" s="36" t="s">
        <v>6513</v>
      </c>
      <c r="K483" s="19" t="s">
        <v>1732</v>
      </c>
      <c r="L483" s="19" t="s">
        <v>112</v>
      </c>
      <c r="M483" s="19" t="s">
        <v>351</v>
      </c>
      <c r="O483" s="197" t="str">
        <f t="shared" si="42"/>
        <v>12/4/2024 3:14:21 AM</v>
      </c>
      <c r="P483" s="197">
        <f t="shared" si="43"/>
        <v>45630.759965277779</v>
      </c>
      <c r="Q483" s="197">
        <f t="shared" si="44"/>
        <v>45630.343298611115</v>
      </c>
      <c r="R483" s="197">
        <f t="shared" si="45"/>
        <v>45630.343298611115</v>
      </c>
      <c r="S483" s="200">
        <f t="shared" si="46"/>
        <v>45630</v>
      </c>
      <c r="T483" s="201">
        <f t="shared" si="47"/>
        <v>0.34329861111473292</v>
      </c>
      <c r="U483" s="202"/>
      <c r="V483" s="202"/>
      <c r="W483" s="202" t="str">
        <f>IFERROR(VLOOKUP(D483,Legend!$A$2:$C$61,3,FALSE),"")</f>
        <v>EMEA_1</v>
      </c>
      <c r="X483" s="19">
        <v>5</v>
      </c>
      <c r="Y483" s="19">
        <v>15</v>
      </c>
    </row>
    <row r="484" spans="1:25" x14ac:dyDescent="0.25">
      <c r="A484" s="19" t="s">
        <v>1809</v>
      </c>
      <c r="B484" s="62" t="s">
        <v>3070</v>
      </c>
      <c r="C484" s="19" t="s">
        <v>341</v>
      </c>
      <c r="D484" s="19" t="s">
        <v>210</v>
      </c>
      <c r="E484" s="19" t="s">
        <v>7559</v>
      </c>
      <c r="F484" s="19" t="s">
        <v>338</v>
      </c>
      <c r="G484" s="62" t="s">
        <v>642</v>
      </c>
      <c r="H484" s="62" t="s">
        <v>3071</v>
      </c>
      <c r="I484" s="19" t="s">
        <v>342</v>
      </c>
      <c r="J484" s="36" t="s">
        <v>3072</v>
      </c>
      <c r="K484" s="19" t="s">
        <v>2509</v>
      </c>
      <c r="L484" s="19" t="s">
        <v>112</v>
      </c>
      <c r="M484" s="19" t="s">
        <v>340</v>
      </c>
      <c r="O484" s="197" t="str">
        <f t="shared" si="42"/>
        <v>12/3/2024 11:13:21 PM</v>
      </c>
      <c r="P484" s="197">
        <f t="shared" si="43"/>
        <v>45630.592604166668</v>
      </c>
      <c r="Q484" s="197">
        <f t="shared" si="44"/>
        <v>45630.175937500004</v>
      </c>
      <c r="R484" s="197">
        <f t="shared" si="45"/>
        <v>45630.592604166668</v>
      </c>
      <c r="S484" s="200">
        <f t="shared" si="46"/>
        <v>45630</v>
      </c>
      <c r="T484" s="201">
        <f t="shared" si="47"/>
        <v>0.59260416666802485</v>
      </c>
      <c r="U484" s="202"/>
      <c r="V484" s="202"/>
      <c r="W484" s="202" t="str">
        <f>IFERROR(VLOOKUP(D484,Legend!$A$2:$C$61,3,FALSE),"")</f>
        <v>APAC_1</v>
      </c>
      <c r="X484" s="19">
        <v>5</v>
      </c>
      <c r="Y484" s="19">
        <v>15</v>
      </c>
    </row>
    <row r="485" spans="1:25" x14ac:dyDescent="0.25">
      <c r="A485" s="19" t="s">
        <v>648</v>
      </c>
      <c r="B485" s="62" t="s">
        <v>3129</v>
      </c>
      <c r="C485" s="19" t="s">
        <v>148</v>
      </c>
      <c r="D485" s="19" t="s">
        <v>209</v>
      </c>
      <c r="E485" s="19" t="s">
        <v>7559</v>
      </c>
      <c r="F485" s="19" t="s">
        <v>338</v>
      </c>
      <c r="G485" s="62" t="s">
        <v>339</v>
      </c>
      <c r="H485" s="62" t="s">
        <v>3130</v>
      </c>
      <c r="J485" s="36" t="s">
        <v>3131</v>
      </c>
      <c r="K485" s="19" t="s">
        <v>591</v>
      </c>
      <c r="L485" s="19" t="s">
        <v>112</v>
      </c>
      <c r="M485" s="19" t="s">
        <v>340</v>
      </c>
      <c r="O485" s="197" t="str">
        <f t="shared" si="42"/>
        <v>12/3/2024 5:39:56 PM</v>
      </c>
      <c r="P485" s="197">
        <f t="shared" si="43"/>
        <v>45630.361064814817</v>
      </c>
      <c r="Q485" s="197">
        <f t="shared" si="44"/>
        <v>45629.944398148153</v>
      </c>
      <c r="R485" s="197">
        <f t="shared" si="45"/>
        <v>45630.361064814817</v>
      </c>
      <c r="S485" s="200">
        <f t="shared" si="46"/>
        <v>45630</v>
      </c>
      <c r="T485" s="201">
        <f t="shared" si="47"/>
        <v>0.36106481481692754</v>
      </c>
      <c r="U485" s="202"/>
      <c r="V485" s="202"/>
      <c r="W485" s="202" t="str">
        <f>IFERROR(VLOOKUP(D485,Legend!$A$2:$C$61,3,FALSE),"")</f>
        <v>APAC_1</v>
      </c>
      <c r="X485" s="19">
        <v>5</v>
      </c>
      <c r="Y485" s="19">
        <v>15</v>
      </c>
    </row>
    <row r="486" spans="1:25" x14ac:dyDescent="0.25">
      <c r="A486" s="19" t="s">
        <v>2039</v>
      </c>
      <c r="B486" s="62" t="s">
        <v>3183</v>
      </c>
      <c r="C486" s="19" t="s">
        <v>341</v>
      </c>
      <c r="D486" s="19" t="s">
        <v>210</v>
      </c>
      <c r="E486" s="19" t="s">
        <v>7559</v>
      </c>
      <c r="F486" s="19" t="s">
        <v>338</v>
      </c>
      <c r="G486" s="62" t="s">
        <v>664</v>
      </c>
      <c r="H486" s="62" t="s">
        <v>3184</v>
      </c>
      <c r="I486" s="19" t="s">
        <v>342</v>
      </c>
      <c r="J486" s="36" t="s">
        <v>3185</v>
      </c>
      <c r="K486" s="19" t="s">
        <v>2492</v>
      </c>
      <c r="L486" s="19" t="s">
        <v>112</v>
      </c>
      <c r="M486" s="19" t="s">
        <v>340</v>
      </c>
      <c r="O486" s="197" t="str">
        <f t="shared" si="42"/>
        <v>12/3/2024 4:21:48 PM</v>
      </c>
      <c r="P486" s="197">
        <f t="shared" si="43"/>
        <v>45630.306805555556</v>
      </c>
      <c r="Q486" s="197">
        <f t="shared" si="44"/>
        <v>45629.890138888892</v>
      </c>
      <c r="R486" s="197">
        <f t="shared" si="45"/>
        <v>45630.306805555556</v>
      </c>
      <c r="S486" s="200">
        <f t="shared" si="46"/>
        <v>45630</v>
      </c>
      <c r="T486" s="201">
        <f t="shared" si="47"/>
        <v>0.30680555555591127</v>
      </c>
      <c r="U486" s="202"/>
      <c r="V486" s="202"/>
      <c r="W486" s="202" t="str">
        <f>IFERROR(VLOOKUP(D486,Legend!$A$2:$C$61,3,FALSE),"")</f>
        <v>APAC_1</v>
      </c>
      <c r="X486" s="19">
        <v>5</v>
      </c>
      <c r="Y486" s="19">
        <v>15</v>
      </c>
    </row>
    <row r="487" spans="1:25" x14ac:dyDescent="0.25">
      <c r="A487" s="19" t="s">
        <v>1982</v>
      </c>
      <c r="B487" s="62" t="s">
        <v>3766</v>
      </c>
      <c r="C487" s="19" t="s">
        <v>148</v>
      </c>
      <c r="D487" s="19" t="s">
        <v>209</v>
      </c>
      <c r="E487" s="19" t="s">
        <v>7559</v>
      </c>
      <c r="F487" s="19" t="s">
        <v>338</v>
      </c>
      <c r="G487" s="62" t="s">
        <v>339</v>
      </c>
      <c r="H487" s="62" t="s">
        <v>3767</v>
      </c>
      <c r="J487" s="36" t="s">
        <v>3768</v>
      </c>
      <c r="K487" s="19" t="s">
        <v>722</v>
      </c>
      <c r="L487" s="19" t="s">
        <v>112</v>
      </c>
      <c r="M487" s="19" t="s">
        <v>340</v>
      </c>
      <c r="O487" s="197" t="str">
        <f t="shared" si="42"/>
        <v>12/2/2024 10:08:15 PM</v>
      </c>
      <c r="P487" s="197">
        <f t="shared" si="43"/>
        <v>45629.547395833331</v>
      </c>
      <c r="Q487" s="197">
        <f t="shared" si="44"/>
        <v>45629.130729166667</v>
      </c>
      <c r="R487" s="197">
        <f t="shared" si="45"/>
        <v>45629.547395833331</v>
      </c>
      <c r="S487" s="200">
        <f t="shared" si="46"/>
        <v>45629</v>
      </c>
      <c r="T487" s="201">
        <f t="shared" si="47"/>
        <v>0.54739583333139308</v>
      </c>
      <c r="U487" s="202"/>
      <c r="V487" s="202"/>
      <c r="W487" s="202" t="str">
        <f>IFERROR(VLOOKUP(D487,Legend!$A$2:$C$61,3,FALSE),"")</f>
        <v>APAC_1</v>
      </c>
      <c r="X487" s="19">
        <v>5</v>
      </c>
      <c r="Y487" s="19">
        <v>15</v>
      </c>
    </row>
    <row r="488" spans="1:25" x14ac:dyDescent="0.25">
      <c r="A488" s="19" t="s">
        <v>1508</v>
      </c>
      <c r="B488" s="62" t="s">
        <v>3771</v>
      </c>
      <c r="C488" s="19" t="s">
        <v>341</v>
      </c>
      <c r="D488" s="19" t="s">
        <v>210</v>
      </c>
      <c r="E488" s="19" t="s">
        <v>7559</v>
      </c>
      <c r="F488" s="19" t="s">
        <v>338</v>
      </c>
      <c r="G488" s="62" t="s">
        <v>664</v>
      </c>
      <c r="H488" s="62" t="s">
        <v>3761</v>
      </c>
      <c r="I488" s="19" t="s">
        <v>342</v>
      </c>
      <c r="J488" s="36" t="s">
        <v>3772</v>
      </c>
      <c r="K488" s="19" t="s">
        <v>2553</v>
      </c>
      <c r="L488" s="19" t="s">
        <v>112</v>
      </c>
      <c r="M488" s="19" t="s">
        <v>340</v>
      </c>
      <c r="O488" s="197" t="str">
        <f t="shared" si="42"/>
        <v>12/2/2024 9:33:31 PM</v>
      </c>
      <c r="P488" s="197">
        <f t="shared" si="43"/>
        <v>45629.523275462961</v>
      </c>
      <c r="Q488" s="197">
        <f t="shared" si="44"/>
        <v>45629.106608796297</v>
      </c>
      <c r="R488" s="197">
        <f t="shared" si="45"/>
        <v>45629.523275462961</v>
      </c>
      <c r="S488" s="200">
        <f t="shared" si="46"/>
        <v>45629</v>
      </c>
      <c r="T488" s="201">
        <f t="shared" si="47"/>
        <v>0.52327546296146465</v>
      </c>
      <c r="U488" s="202"/>
      <c r="V488" s="202"/>
      <c r="W488" s="202" t="str">
        <f>IFERROR(VLOOKUP(D488,Legend!$A$2:$C$61,3,FALSE),"")</f>
        <v>APAC_1</v>
      </c>
      <c r="X488" s="19">
        <v>5</v>
      </c>
      <c r="Y488" s="19">
        <v>15</v>
      </c>
    </row>
    <row r="489" spans="1:25" x14ac:dyDescent="0.25">
      <c r="A489" s="19" t="s">
        <v>1684</v>
      </c>
      <c r="B489" s="62" t="s">
        <v>3784</v>
      </c>
      <c r="C489" s="19" t="s">
        <v>341</v>
      </c>
      <c r="D489" s="19" t="s">
        <v>210</v>
      </c>
      <c r="E489" s="19" t="s">
        <v>7559</v>
      </c>
      <c r="F489" s="19" t="s">
        <v>338</v>
      </c>
      <c r="G489" s="62" t="s">
        <v>664</v>
      </c>
      <c r="H489" s="62" t="s">
        <v>660</v>
      </c>
      <c r="I489" s="19" t="s">
        <v>342</v>
      </c>
      <c r="J489" s="36" t="s">
        <v>3785</v>
      </c>
      <c r="K489" s="19" t="s">
        <v>2323</v>
      </c>
      <c r="L489" s="19" t="s">
        <v>112</v>
      </c>
      <c r="M489" s="19" t="s">
        <v>349</v>
      </c>
      <c r="O489" s="197" t="str">
        <f t="shared" si="42"/>
        <v>12/2/2024 7:57:44 PM</v>
      </c>
      <c r="P489" s="197">
        <f t="shared" si="43"/>
        <v>45629.456759259258</v>
      </c>
      <c r="Q489" s="197">
        <f t="shared" si="44"/>
        <v>45629.040092592593</v>
      </c>
      <c r="R489" s="197">
        <f t="shared" si="45"/>
        <v>45629.456759259258</v>
      </c>
      <c r="S489" s="200">
        <f t="shared" si="46"/>
        <v>45629</v>
      </c>
      <c r="T489" s="201">
        <f t="shared" si="47"/>
        <v>0.45675925925752381</v>
      </c>
      <c r="U489" s="202"/>
      <c r="V489" s="202"/>
      <c r="W489" s="202" t="str">
        <f>IFERROR(VLOOKUP(D489,Legend!$A$2:$C$61,3,FALSE),"")</f>
        <v>APAC_1</v>
      </c>
      <c r="X489" s="19">
        <v>5</v>
      </c>
      <c r="Y489" s="19">
        <v>15</v>
      </c>
    </row>
    <row r="490" spans="1:25" x14ac:dyDescent="0.25">
      <c r="A490" s="19" t="s">
        <v>1984</v>
      </c>
      <c r="B490" s="62" t="s">
        <v>3792</v>
      </c>
      <c r="C490" s="19" t="s">
        <v>148</v>
      </c>
      <c r="D490" s="19" t="s">
        <v>209</v>
      </c>
      <c r="E490" s="19" t="s">
        <v>7559</v>
      </c>
      <c r="F490" s="19" t="s">
        <v>338</v>
      </c>
      <c r="G490" s="62" t="s">
        <v>339</v>
      </c>
      <c r="H490" s="62" t="s">
        <v>3793</v>
      </c>
      <c r="J490" s="36" t="s">
        <v>3794</v>
      </c>
      <c r="K490" s="19" t="s">
        <v>2274</v>
      </c>
      <c r="L490" s="19" t="s">
        <v>112</v>
      </c>
      <c r="M490" s="19" t="s">
        <v>340</v>
      </c>
      <c r="O490" s="197" t="str">
        <f t="shared" si="42"/>
        <v>12/2/2024 7:21:10 PM</v>
      </c>
      <c r="P490" s="197">
        <f t="shared" si="43"/>
        <v>45629.43136574074</v>
      </c>
      <c r="Q490" s="197">
        <f t="shared" si="44"/>
        <v>45629.014699074076</v>
      </c>
      <c r="R490" s="197">
        <f t="shared" si="45"/>
        <v>45629.43136574074</v>
      </c>
      <c r="S490" s="200">
        <f t="shared" si="46"/>
        <v>45629</v>
      </c>
      <c r="T490" s="201">
        <f t="shared" si="47"/>
        <v>0.43136574074014788</v>
      </c>
      <c r="U490" s="202"/>
      <c r="V490" s="202"/>
      <c r="W490" s="202" t="str">
        <f>IFERROR(VLOOKUP(D490,Legend!$A$2:$C$61,3,FALSE),"")</f>
        <v>APAC_1</v>
      </c>
      <c r="X490" s="19">
        <v>5</v>
      </c>
      <c r="Y490" s="19">
        <v>15</v>
      </c>
    </row>
    <row r="491" spans="1:25" x14ac:dyDescent="0.25">
      <c r="A491" s="19" t="s">
        <v>1105</v>
      </c>
      <c r="B491" s="62" t="s">
        <v>3800</v>
      </c>
      <c r="C491" s="19" t="s">
        <v>341</v>
      </c>
      <c r="D491" s="19" t="s">
        <v>210</v>
      </c>
      <c r="E491" s="19" t="s">
        <v>7559</v>
      </c>
      <c r="F491" s="19" t="s">
        <v>338</v>
      </c>
      <c r="G491" s="62" t="s">
        <v>642</v>
      </c>
      <c r="H491" s="62" t="s">
        <v>3112</v>
      </c>
      <c r="I491" s="19" t="s">
        <v>342</v>
      </c>
      <c r="J491" s="36" t="s">
        <v>3801</v>
      </c>
      <c r="K491" s="19" t="s">
        <v>1172</v>
      </c>
      <c r="L491" s="19" t="s">
        <v>112</v>
      </c>
      <c r="M491" s="19" t="s">
        <v>340</v>
      </c>
      <c r="O491" s="197" t="str">
        <f t="shared" si="42"/>
        <v>12/2/2024 6:02:07 PM</v>
      </c>
      <c r="P491" s="197">
        <f t="shared" si="43"/>
        <v>45629.376469907409</v>
      </c>
      <c r="Q491" s="197">
        <f t="shared" si="44"/>
        <v>45628.959803240745</v>
      </c>
      <c r="R491" s="197">
        <f t="shared" si="45"/>
        <v>45629.376469907409</v>
      </c>
      <c r="S491" s="200">
        <f t="shared" si="46"/>
        <v>45629</v>
      </c>
      <c r="T491" s="201">
        <f t="shared" si="47"/>
        <v>0.37646990740904585</v>
      </c>
      <c r="U491" s="202"/>
      <c r="V491" s="202"/>
      <c r="W491" s="202" t="str">
        <f>IFERROR(VLOOKUP(D491,Legend!$A$2:$C$61,3,FALSE),"")</f>
        <v>APAC_1</v>
      </c>
      <c r="X491" s="19">
        <v>5</v>
      </c>
      <c r="Y491" s="19">
        <v>15</v>
      </c>
    </row>
    <row r="492" spans="1:25" x14ac:dyDescent="0.25">
      <c r="A492" s="19" t="s">
        <v>1268</v>
      </c>
      <c r="B492" s="62" t="s">
        <v>4565</v>
      </c>
      <c r="C492" s="19" t="s">
        <v>148</v>
      </c>
      <c r="D492" s="19" t="s">
        <v>209</v>
      </c>
      <c r="E492" s="19" t="s">
        <v>7559</v>
      </c>
      <c r="F492" s="19" t="s">
        <v>338</v>
      </c>
      <c r="G492" s="62" t="s">
        <v>339</v>
      </c>
      <c r="H492" s="62" t="s">
        <v>4566</v>
      </c>
      <c r="J492" s="36" t="s">
        <v>4567</v>
      </c>
      <c r="K492" s="19" t="s">
        <v>2302</v>
      </c>
      <c r="L492" s="19" t="s">
        <v>112</v>
      </c>
      <c r="M492" s="19" t="s">
        <v>340</v>
      </c>
      <c r="O492" s="197" t="str">
        <f t="shared" si="42"/>
        <v>12/1/2024 11:51:22 PM</v>
      </c>
      <c r="P492" s="197">
        <f t="shared" si="43"/>
        <v>45628.619004629632</v>
      </c>
      <c r="Q492" s="197">
        <f t="shared" si="44"/>
        <v>45628.202337962968</v>
      </c>
      <c r="R492" s="197">
        <f t="shared" si="45"/>
        <v>45628.619004629632</v>
      </c>
      <c r="S492" s="200">
        <f t="shared" si="46"/>
        <v>45628</v>
      </c>
      <c r="T492" s="201">
        <f t="shared" si="47"/>
        <v>0.61900462963239988</v>
      </c>
      <c r="U492" s="202"/>
      <c r="V492" s="202"/>
      <c r="W492" s="202" t="str">
        <f>IFERROR(VLOOKUP(D492,Legend!$A$2:$C$61,3,FALSE),"")</f>
        <v>APAC_1</v>
      </c>
      <c r="X492" s="19">
        <v>5</v>
      </c>
      <c r="Y492" s="19">
        <v>15</v>
      </c>
    </row>
    <row r="493" spans="1:25" x14ac:dyDescent="0.25">
      <c r="A493" s="19" t="s">
        <v>1269</v>
      </c>
      <c r="B493" s="62" t="s">
        <v>4571</v>
      </c>
      <c r="C493" s="19" t="s">
        <v>341</v>
      </c>
      <c r="D493" s="19" t="s">
        <v>210</v>
      </c>
      <c r="E493" s="19" t="s">
        <v>7559</v>
      </c>
      <c r="F493" s="19" t="s">
        <v>338</v>
      </c>
      <c r="G493" s="62" t="s">
        <v>642</v>
      </c>
      <c r="H493" s="62" t="s">
        <v>2401</v>
      </c>
      <c r="I493" s="19" t="s">
        <v>342</v>
      </c>
      <c r="J493" s="36" t="s">
        <v>4572</v>
      </c>
      <c r="K493" s="19" t="s">
        <v>1011</v>
      </c>
      <c r="L493" s="19" t="s">
        <v>112</v>
      </c>
      <c r="M493" s="19" t="s">
        <v>340</v>
      </c>
      <c r="O493" s="197" t="str">
        <f t="shared" si="42"/>
        <v>12/1/2024 10:56:41 PM</v>
      </c>
      <c r="P493" s="197">
        <f t="shared" si="43"/>
        <v>45628.581030092595</v>
      </c>
      <c r="Q493" s="197">
        <f t="shared" si="44"/>
        <v>45628.164363425931</v>
      </c>
      <c r="R493" s="197">
        <f t="shared" si="45"/>
        <v>45628.581030092595</v>
      </c>
      <c r="S493" s="200">
        <f t="shared" si="46"/>
        <v>45628</v>
      </c>
      <c r="T493" s="201">
        <f t="shared" si="47"/>
        <v>0.58103009259502869</v>
      </c>
      <c r="U493" s="202"/>
      <c r="V493" s="202"/>
      <c r="W493" s="202" t="str">
        <f>IFERROR(VLOOKUP(D493,Legend!$A$2:$C$61,3,FALSE),"")</f>
        <v>APAC_1</v>
      </c>
      <c r="X493" s="19">
        <v>5</v>
      </c>
      <c r="Y493" s="19">
        <v>15</v>
      </c>
    </row>
    <row r="494" spans="1:25" x14ac:dyDescent="0.25">
      <c r="A494" s="19" t="s">
        <v>1644</v>
      </c>
      <c r="B494" s="62" t="s">
        <v>4587</v>
      </c>
      <c r="C494" s="19" t="s">
        <v>341</v>
      </c>
      <c r="D494" s="19" t="s">
        <v>210</v>
      </c>
      <c r="E494" s="19" t="s">
        <v>7559</v>
      </c>
      <c r="F494" s="19" t="s">
        <v>338</v>
      </c>
      <c r="G494" s="62" t="s">
        <v>642</v>
      </c>
      <c r="H494" s="62" t="s">
        <v>3112</v>
      </c>
      <c r="I494" s="19" t="s">
        <v>342</v>
      </c>
      <c r="J494" s="36" t="s">
        <v>4588</v>
      </c>
      <c r="K494" s="19" t="s">
        <v>4589</v>
      </c>
      <c r="L494" s="19" t="s">
        <v>112</v>
      </c>
      <c r="M494" s="19" t="s">
        <v>340</v>
      </c>
      <c r="O494" s="197" t="str">
        <f t="shared" si="42"/>
        <v>12/1/2024 10:04:39 PM</v>
      </c>
      <c r="P494" s="197">
        <f t="shared" si="43"/>
        <v>45628.544895833336</v>
      </c>
      <c r="Q494" s="197">
        <f t="shared" si="44"/>
        <v>45628.128229166672</v>
      </c>
      <c r="R494" s="197">
        <f t="shared" si="45"/>
        <v>45628.544895833336</v>
      </c>
      <c r="S494" s="200">
        <f t="shared" si="46"/>
        <v>45628</v>
      </c>
      <c r="T494" s="201">
        <f t="shared" si="47"/>
        <v>0.54489583333634073</v>
      </c>
      <c r="U494" s="202"/>
      <c r="V494" s="202"/>
      <c r="W494" s="202" t="str">
        <f>IFERROR(VLOOKUP(D494,Legend!$A$2:$C$61,3,FALSE),"")</f>
        <v>APAC_1</v>
      </c>
      <c r="X494" s="19">
        <v>5</v>
      </c>
      <c r="Y494" s="19">
        <v>15</v>
      </c>
    </row>
    <row r="495" spans="1:25" x14ac:dyDescent="0.25">
      <c r="A495" s="19" t="s">
        <v>1645</v>
      </c>
      <c r="B495" s="62" t="s">
        <v>4596</v>
      </c>
      <c r="C495" s="19" t="s">
        <v>148</v>
      </c>
      <c r="D495" s="19" t="s">
        <v>209</v>
      </c>
      <c r="E495" s="19" t="s">
        <v>7559</v>
      </c>
      <c r="F495" s="19" t="s">
        <v>338</v>
      </c>
      <c r="G495" s="62" t="s">
        <v>339</v>
      </c>
      <c r="H495" s="62" t="s">
        <v>4597</v>
      </c>
      <c r="J495" s="36" t="s">
        <v>4598</v>
      </c>
      <c r="K495" s="19" t="s">
        <v>4599</v>
      </c>
      <c r="L495" s="19" t="s">
        <v>112</v>
      </c>
      <c r="M495" s="19" t="s">
        <v>340</v>
      </c>
      <c r="O495" s="197" t="str">
        <f t="shared" si="42"/>
        <v>12/1/2024 9:27:15 PM</v>
      </c>
      <c r="P495" s="197">
        <f t="shared" si="43"/>
        <v>45628.518923611111</v>
      </c>
      <c r="Q495" s="197">
        <f t="shared" si="44"/>
        <v>45628.102256944447</v>
      </c>
      <c r="R495" s="197">
        <f t="shared" si="45"/>
        <v>45628.518923611111</v>
      </c>
      <c r="S495" s="200">
        <f t="shared" si="46"/>
        <v>45628</v>
      </c>
      <c r="T495" s="201">
        <f t="shared" si="47"/>
        <v>0.51892361111094942</v>
      </c>
      <c r="U495" s="202"/>
      <c r="V495" s="202"/>
      <c r="W495" s="202" t="str">
        <f>IFERROR(VLOOKUP(D495,Legend!$A$2:$C$61,3,FALSE),"")</f>
        <v>APAC_1</v>
      </c>
      <c r="X495" s="19">
        <v>5</v>
      </c>
      <c r="Y495" s="19">
        <v>15</v>
      </c>
    </row>
    <row r="496" spans="1:25" x14ac:dyDescent="0.25">
      <c r="A496" s="19" t="s">
        <v>1060</v>
      </c>
      <c r="B496" s="62" t="s">
        <v>4635</v>
      </c>
      <c r="C496" s="19" t="s">
        <v>148</v>
      </c>
      <c r="D496" s="19" t="s">
        <v>209</v>
      </c>
      <c r="E496" s="19" t="s">
        <v>7559</v>
      </c>
      <c r="F496" s="19" t="s">
        <v>338</v>
      </c>
      <c r="G496" s="62" t="s">
        <v>339</v>
      </c>
      <c r="H496" s="62" t="s">
        <v>4636</v>
      </c>
      <c r="J496" s="36" t="s">
        <v>4637</v>
      </c>
      <c r="K496" s="19" t="s">
        <v>3904</v>
      </c>
      <c r="L496" s="19" t="s">
        <v>112</v>
      </c>
      <c r="M496" s="19" t="s">
        <v>340</v>
      </c>
      <c r="O496" s="197" t="str">
        <f t="shared" si="42"/>
        <v>12/1/2024 7:09:50 PM</v>
      </c>
      <c r="P496" s="197">
        <f t="shared" si="43"/>
        <v>45628.423495370371</v>
      </c>
      <c r="Q496" s="197">
        <f t="shared" si="44"/>
        <v>45628.006828703707</v>
      </c>
      <c r="R496" s="197">
        <f t="shared" si="45"/>
        <v>45628.423495370371</v>
      </c>
      <c r="S496" s="200">
        <f t="shared" si="46"/>
        <v>45628</v>
      </c>
      <c r="T496" s="201">
        <f t="shared" si="47"/>
        <v>0.42349537037080154</v>
      </c>
      <c r="U496" s="202"/>
      <c r="V496" s="202"/>
      <c r="W496" s="202" t="str">
        <f>IFERROR(VLOOKUP(D496,Legend!$A$2:$C$61,3,FALSE),"")</f>
        <v>APAC_1</v>
      </c>
      <c r="X496" s="19">
        <v>5</v>
      </c>
      <c r="Y496" s="19">
        <v>15</v>
      </c>
    </row>
    <row r="497" spans="1:25" x14ac:dyDescent="0.25">
      <c r="A497" s="19" t="s">
        <v>2077</v>
      </c>
      <c r="B497" s="62" t="s">
        <v>4652</v>
      </c>
      <c r="C497" s="19" t="s">
        <v>148</v>
      </c>
      <c r="D497" s="19" t="s">
        <v>209</v>
      </c>
      <c r="E497" s="19" t="s">
        <v>7559</v>
      </c>
      <c r="F497" s="19" t="s">
        <v>338</v>
      </c>
      <c r="G497" s="62" t="s">
        <v>339</v>
      </c>
      <c r="H497" s="62" t="s">
        <v>4653</v>
      </c>
      <c r="J497" s="36" t="s">
        <v>4654</v>
      </c>
      <c r="K497" s="19" t="s">
        <v>3298</v>
      </c>
      <c r="L497" s="19" t="s">
        <v>112</v>
      </c>
      <c r="M497" s="19" t="s">
        <v>340</v>
      </c>
      <c r="O497" s="197" t="str">
        <f t="shared" si="42"/>
        <v>12/1/2024 5:50:30 PM</v>
      </c>
      <c r="P497" s="197">
        <f t="shared" si="43"/>
        <v>45628.368402777778</v>
      </c>
      <c r="Q497" s="197">
        <f t="shared" si="44"/>
        <v>45627.951736111114</v>
      </c>
      <c r="R497" s="197">
        <f t="shared" si="45"/>
        <v>45628.368402777778</v>
      </c>
      <c r="S497" s="200">
        <f t="shared" si="46"/>
        <v>45628</v>
      </c>
      <c r="T497" s="201">
        <f t="shared" si="47"/>
        <v>0.36840277777810115</v>
      </c>
      <c r="U497" s="202"/>
      <c r="V497" s="202"/>
      <c r="W497" s="202" t="str">
        <f>IFERROR(VLOOKUP(D497,Legend!$A$2:$C$61,3,FALSE),"")</f>
        <v>APAC_1</v>
      </c>
      <c r="X497" s="19">
        <v>5</v>
      </c>
      <c r="Y497" s="19">
        <v>15</v>
      </c>
    </row>
    <row r="498" spans="1:25" x14ac:dyDescent="0.25">
      <c r="A498" s="19" t="s">
        <v>1064</v>
      </c>
      <c r="B498" s="62" t="s">
        <v>4665</v>
      </c>
      <c r="C498" s="19" t="s">
        <v>148</v>
      </c>
      <c r="D498" s="19" t="s">
        <v>209</v>
      </c>
      <c r="E498" s="19" t="s">
        <v>7559</v>
      </c>
      <c r="F498" s="19" t="s">
        <v>338</v>
      </c>
      <c r="G498" s="62" t="s">
        <v>339</v>
      </c>
      <c r="H498" s="62" t="s">
        <v>4666</v>
      </c>
      <c r="J498" s="36" t="s">
        <v>4667</v>
      </c>
      <c r="K498" s="19" t="s">
        <v>2407</v>
      </c>
      <c r="L498" s="19" t="s">
        <v>112</v>
      </c>
      <c r="M498" s="19" t="s">
        <v>340</v>
      </c>
      <c r="O498" s="197" t="str">
        <f t="shared" si="42"/>
        <v>12/1/2024 4:52:46 PM</v>
      </c>
      <c r="P498" s="197">
        <f t="shared" si="43"/>
        <v>45628.328310185185</v>
      </c>
      <c r="Q498" s="197">
        <f t="shared" si="44"/>
        <v>45627.911643518521</v>
      </c>
      <c r="R498" s="197">
        <f t="shared" si="45"/>
        <v>45628.328310185185</v>
      </c>
      <c r="S498" s="200">
        <f t="shared" si="46"/>
        <v>45628</v>
      </c>
      <c r="T498" s="201">
        <f t="shared" si="47"/>
        <v>0.32831018518481869</v>
      </c>
      <c r="U498" s="202"/>
      <c r="V498" s="202"/>
      <c r="W498" s="202" t="str">
        <f>IFERROR(VLOOKUP(D498,Legend!$A$2:$C$61,3,FALSE),"")</f>
        <v>APAC_1</v>
      </c>
      <c r="X498" s="19">
        <v>5</v>
      </c>
      <c r="Y498" s="19">
        <v>15</v>
      </c>
    </row>
    <row r="499" spans="1:25" x14ac:dyDescent="0.25">
      <c r="A499" s="19" t="s">
        <v>830</v>
      </c>
      <c r="B499" s="62" t="s">
        <v>5370</v>
      </c>
      <c r="C499" s="19" t="s">
        <v>148</v>
      </c>
      <c r="D499" s="19" t="s">
        <v>209</v>
      </c>
      <c r="E499" s="19" t="s">
        <v>7559</v>
      </c>
      <c r="F499" s="19" t="s">
        <v>338</v>
      </c>
      <c r="G499" s="62" t="s">
        <v>339</v>
      </c>
      <c r="H499" s="62" t="s">
        <v>5371</v>
      </c>
      <c r="J499" s="36" t="s">
        <v>5372</v>
      </c>
      <c r="K499" s="19" t="s">
        <v>5373</v>
      </c>
      <c r="L499" s="19" t="s">
        <v>112</v>
      </c>
      <c r="M499" s="19" t="s">
        <v>340</v>
      </c>
      <c r="O499" s="197" t="str">
        <f t="shared" si="42"/>
        <v>12/5/2024 11:36:51 PM</v>
      </c>
      <c r="P499" s="197">
        <f t="shared" si="43"/>
        <v>45632.608923611115</v>
      </c>
      <c r="Q499" s="197">
        <f t="shared" si="44"/>
        <v>45632.19225694445</v>
      </c>
      <c r="R499" s="197">
        <f t="shared" si="45"/>
        <v>45632.608923611115</v>
      </c>
      <c r="S499" s="200">
        <f t="shared" si="46"/>
        <v>45632</v>
      </c>
      <c r="T499" s="201">
        <f t="shared" si="47"/>
        <v>0.60892361111473292</v>
      </c>
      <c r="U499" s="202"/>
      <c r="V499" s="202"/>
      <c r="W499" s="202" t="str">
        <f>IFERROR(VLOOKUP(D499,Legend!$A$2:$C$61,3,FALSE),"")</f>
        <v>APAC_1</v>
      </c>
      <c r="X499" s="19">
        <v>5</v>
      </c>
      <c r="Y499" s="19">
        <v>15</v>
      </c>
    </row>
    <row r="500" spans="1:25" x14ac:dyDescent="0.25">
      <c r="A500" s="19" t="s">
        <v>2182</v>
      </c>
      <c r="B500" s="62" t="s">
        <v>5383</v>
      </c>
      <c r="C500" s="19" t="s">
        <v>148</v>
      </c>
      <c r="D500" s="19" t="s">
        <v>209</v>
      </c>
      <c r="E500" s="19" t="s">
        <v>7559</v>
      </c>
      <c r="F500" s="19" t="s">
        <v>338</v>
      </c>
      <c r="G500" s="62" t="s">
        <v>339</v>
      </c>
      <c r="H500" s="62" t="s">
        <v>5384</v>
      </c>
      <c r="J500" s="36" t="s">
        <v>5385</v>
      </c>
      <c r="K500" s="19" t="s">
        <v>5386</v>
      </c>
      <c r="L500" s="19" t="s">
        <v>112</v>
      </c>
      <c r="M500" s="19" t="s">
        <v>340</v>
      </c>
      <c r="O500" s="197" t="str">
        <f t="shared" si="42"/>
        <v>12/5/2024 10:06:33 PM</v>
      </c>
      <c r="P500" s="197">
        <f t="shared" si="43"/>
        <v>45632.546215277776</v>
      </c>
      <c r="Q500" s="197">
        <f t="shared" si="44"/>
        <v>45632.129548611112</v>
      </c>
      <c r="R500" s="197">
        <f t="shared" si="45"/>
        <v>45632.546215277776</v>
      </c>
      <c r="S500" s="200">
        <f t="shared" si="46"/>
        <v>45632</v>
      </c>
      <c r="T500" s="201">
        <f t="shared" si="47"/>
        <v>0.54621527777635492</v>
      </c>
      <c r="U500" s="202"/>
      <c r="V500" s="202"/>
      <c r="W500" s="202" t="str">
        <f>IFERROR(VLOOKUP(D500,Legend!$A$2:$C$61,3,FALSE),"")</f>
        <v>APAC_1</v>
      </c>
      <c r="X500" s="19">
        <v>5</v>
      </c>
      <c r="Y500" s="19">
        <v>15</v>
      </c>
    </row>
    <row r="501" spans="1:25" x14ac:dyDescent="0.25">
      <c r="A501" s="19" t="s">
        <v>909</v>
      </c>
      <c r="B501" s="62" t="s">
        <v>5400</v>
      </c>
      <c r="C501" s="19" t="s">
        <v>341</v>
      </c>
      <c r="D501" s="19" t="s">
        <v>210</v>
      </c>
      <c r="E501" s="19" t="s">
        <v>7559</v>
      </c>
      <c r="F501" s="19" t="s">
        <v>338</v>
      </c>
      <c r="G501" s="62" t="s">
        <v>664</v>
      </c>
      <c r="H501" s="62" t="s">
        <v>2528</v>
      </c>
      <c r="I501" s="19" t="s">
        <v>342</v>
      </c>
      <c r="J501" s="36" t="s">
        <v>5401</v>
      </c>
      <c r="K501" s="19" t="s">
        <v>2519</v>
      </c>
      <c r="L501" s="19" t="s">
        <v>112</v>
      </c>
      <c r="M501" s="19" t="s">
        <v>340</v>
      </c>
      <c r="O501" s="197" t="str">
        <f t="shared" si="42"/>
        <v>12/5/2024 7:27:05 PM</v>
      </c>
      <c r="P501" s="197">
        <f t="shared" si="43"/>
        <v>45632.435474537036</v>
      </c>
      <c r="Q501" s="197">
        <f t="shared" si="44"/>
        <v>45632.018807870372</v>
      </c>
      <c r="R501" s="197">
        <f t="shared" si="45"/>
        <v>45632.435474537036</v>
      </c>
      <c r="S501" s="200">
        <f t="shared" si="46"/>
        <v>45632</v>
      </c>
      <c r="T501" s="201">
        <f t="shared" si="47"/>
        <v>0.43547453703649808</v>
      </c>
      <c r="U501" s="202"/>
      <c r="V501" s="202"/>
      <c r="W501" s="202" t="str">
        <f>IFERROR(VLOOKUP(D501,Legend!$A$2:$C$61,3,FALSE),"")</f>
        <v>APAC_1</v>
      </c>
      <c r="X501" s="19">
        <v>5</v>
      </c>
      <c r="Y501" s="19">
        <v>15</v>
      </c>
    </row>
    <row r="502" spans="1:25" x14ac:dyDescent="0.25">
      <c r="A502" s="19" t="s">
        <v>833</v>
      </c>
      <c r="B502" s="62" t="s">
        <v>5417</v>
      </c>
      <c r="C502" s="19" t="s">
        <v>148</v>
      </c>
      <c r="D502" s="19" t="s">
        <v>209</v>
      </c>
      <c r="E502" s="19" t="s">
        <v>7559</v>
      </c>
      <c r="F502" s="19" t="s">
        <v>338</v>
      </c>
      <c r="G502" s="62" t="s">
        <v>339</v>
      </c>
      <c r="H502" s="62" t="s">
        <v>5418</v>
      </c>
      <c r="J502" s="36" t="s">
        <v>5419</v>
      </c>
      <c r="K502" s="19" t="s">
        <v>2474</v>
      </c>
      <c r="L502" s="19" t="s">
        <v>112</v>
      </c>
      <c r="M502" s="19" t="s">
        <v>340</v>
      </c>
      <c r="O502" s="197" t="str">
        <f t="shared" si="42"/>
        <v>12/5/2024 4:56:54 PM</v>
      </c>
      <c r="P502" s="197">
        <f t="shared" si="43"/>
        <v>45632.331180555557</v>
      </c>
      <c r="Q502" s="197">
        <f t="shared" si="44"/>
        <v>45631.914513888893</v>
      </c>
      <c r="R502" s="197">
        <f t="shared" si="45"/>
        <v>45632.331180555557</v>
      </c>
      <c r="S502" s="200">
        <f t="shared" si="46"/>
        <v>45632</v>
      </c>
      <c r="T502" s="201">
        <f t="shared" si="47"/>
        <v>0.33118055555678438</v>
      </c>
      <c r="U502" s="202"/>
      <c r="V502" s="202"/>
      <c r="W502" s="202" t="str">
        <f>IFERROR(VLOOKUP(D502,Legend!$A$2:$C$61,3,FALSE),"")</f>
        <v>APAC_1</v>
      </c>
      <c r="X502" s="19">
        <v>5</v>
      </c>
      <c r="Y502" s="19">
        <v>15</v>
      </c>
    </row>
    <row r="503" spans="1:25" x14ac:dyDescent="0.25">
      <c r="A503" s="19" t="s">
        <v>1221</v>
      </c>
      <c r="B503" s="62" t="s">
        <v>5995</v>
      </c>
      <c r="C503" s="19" t="s">
        <v>341</v>
      </c>
      <c r="D503" s="19" t="s">
        <v>210</v>
      </c>
      <c r="E503" s="19" t="s">
        <v>7559</v>
      </c>
      <c r="F503" s="19" t="s">
        <v>338</v>
      </c>
      <c r="G503" s="62" t="s">
        <v>664</v>
      </c>
      <c r="H503" s="62" t="s">
        <v>5996</v>
      </c>
      <c r="I503" s="19" t="s">
        <v>342</v>
      </c>
      <c r="J503" s="36" t="s">
        <v>5997</v>
      </c>
      <c r="K503" s="19" t="s">
        <v>2079</v>
      </c>
      <c r="L503" s="19" t="s">
        <v>112</v>
      </c>
      <c r="M503" s="19" t="s">
        <v>340</v>
      </c>
      <c r="O503" s="197" t="str">
        <f t="shared" si="42"/>
        <v>12/4/2024 11:55:03 PM</v>
      </c>
      <c r="P503" s="197">
        <f t="shared" si="43"/>
        <v>45631.621562499997</v>
      </c>
      <c r="Q503" s="197">
        <f t="shared" si="44"/>
        <v>45631.204895833333</v>
      </c>
      <c r="R503" s="197">
        <f t="shared" si="45"/>
        <v>45631.621562499997</v>
      </c>
      <c r="S503" s="200">
        <f t="shared" si="46"/>
        <v>45631</v>
      </c>
      <c r="T503" s="201">
        <f t="shared" si="47"/>
        <v>0.62156249999679858</v>
      </c>
      <c r="U503" s="202"/>
      <c r="V503" s="202"/>
      <c r="W503" s="202" t="str">
        <f>IFERROR(VLOOKUP(D503,Legend!$A$2:$C$61,3,FALSE),"")</f>
        <v>APAC_1</v>
      </c>
      <c r="X503" s="19">
        <v>5</v>
      </c>
      <c r="Y503" s="19">
        <v>15</v>
      </c>
    </row>
    <row r="504" spans="1:25" x14ac:dyDescent="0.25">
      <c r="A504" s="19" t="s">
        <v>1866</v>
      </c>
      <c r="B504" s="62" t="s">
        <v>6032</v>
      </c>
      <c r="C504" s="19" t="s">
        <v>148</v>
      </c>
      <c r="D504" s="19" t="s">
        <v>209</v>
      </c>
      <c r="E504" s="19" t="s">
        <v>7559</v>
      </c>
      <c r="F504" s="19" t="s">
        <v>338</v>
      </c>
      <c r="G504" s="62" t="s">
        <v>339</v>
      </c>
      <c r="H504" s="62" t="s">
        <v>6033</v>
      </c>
      <c r="J504" s="36" t="s">
        <v>6034</v>
      </c>
      <c r="K504" s="19" t="s">
        <v>2539</v>
      </c>
      <c r="L504" s="19" t="s">
        <v>112</v>
      </c>
      <c r="M504" s="19" t="s">
        <v>340</v>
      </c>
      <c r="O504" s="197" t="str">
        <f t="shared" si="42"/>
        <v>12/4/2024 7:22:25 PM</v>
      </c>
      <c r="P504" s="197">
        <f t="shared" si="43"/>
        <v>45631.432233796295</v>
      </c>
      <c r="Q504" s="197">
        <f t="shared" si="44"/>
        <v>45631.015567129631</v>
      </c>
      <c r="R504" s="197">
        <f t="shared" si="45"/>
        <v>45631.432233796295</v>
      </c>
      <c r="S504" s="200">
        <f t="shared" si="46"/>
        <v>45631</v>
      </c>
      <c r="T504" s="201">
        <f t="shared" si="47"/>
        <v>0.432233796294895</v>
      </c>
      <c r="U504" s="202"/>
      <c r="V504" s="202"/>
      <c r="W504" s="202" t="str">
        <f>IFERROR(VLOOKUP(D504,Legend!$A$2:$C$61,3,FALSE),"")</f>
        <v>APAC_1</v>
      </c>
      <c r="X504" s="19">
        <v>5</v>
      </c>
      <c r="Y504" s="19">
        <v>15</v>
      </c>
    </row>
    <row r="505" spans="1:25" x14ac:dyDescent="0.25">
      <c r="A505" s="19" t="s">
        <v>677</v>
      </c>
      <c r="B505" s="62" t="s">
        <v>6044</v>
      </c>
      <c r="C505" s="19" t="s">
        <v>148</v>
      </c>
      <c r="D505" s="19" t="s">
        <v>209</v>
      </c>
      <c r="E505" s="19" t="s">
        <v>7559</v>
      </c>
      <c r="F505" s="19" t="s">
        <v>338</v>
      </c>
      <c r="G505" s="62" t="s">
        <v>339</v>
      </c>
      <c r="H505" s="62" t="s">
        <v>6045</v>
      </c>
      <c r="J505" s="36" t="s">
        <v>6046</v>
      </c>
      <c r="K505" s="19" t="s">
        <v>717</v>
      </c>
      <c r="L505" s="19" t="s">
        <v>112</v>
      </c>
      <c r="M505" s="19" t="s">
        <v>340</v>
      </c>
      <c r="O505" s="197" t="str">
        <f t="shared" si="42"/>
        <v>12/4/2024 5:47:00 PM</v>
      </c>
      <c r="P505" s="197">
        <f t="shared" si="43"/>
        <v>45631.365972222222</v>
      </c>
      <c r="Q505" s="197">
        <f t="shared" si="44"/>
        <v>45630.949305555558</v>
      </c>
      <c r="R505" s="197">
        <f t="shared" si="45"/>
        <v>45631.365972222222</v>
      </c>
      <c r="S505" s="200">
        <f t="shared" si="46"/>
        <v>45631</v>
      </c>
      <c r="T505" s="201">
        <f t="shared" si="47"/>
        <v>0.36597222222189885</v>
      </c>
      <c r="U505" s="202"/>
      <c r="V505" s="202"/>
      <c r="W505" s="202" t="str">
        <f>IFERROR(VLOOKUP(D505,Legend!$A$2:$C$61,3,FALSE),"")</f>
        <v>APAC_1</v>
      </c>
      <c r="X505" s="19">
        <v>5</v>
      </c>
      <c r="Y505" s="19">
        <v>15</v>
      </c>
    </row>
    <row r="506" spans="1:25" x14ac:dyDescent="0.25">
      <c r="A506" s="19" t="s">
        <v>1587</v>
      </c>
      <c r="B506" s="62" t="s">
        <v>3135</v>
      </c>
      <c r="C506" s="19" t="s">
        <v>148</v>
      </c>
      <c r="D506" s="19" t="s">
        <v>214</v>
      </c>
      <c r="E506" s="19" t="s">
        <v>7588</v>
      </c>
      <c r="F506" s="19" t="s">
        <v>347</v>
      </c>
      <c r="G506" s="62" t="s">
        <v>345</v>
      </c>
      <c r="H506" s="62" t="s">
        <v>3136</v>
      </c>
      <c r="J506" s="36" t="s">
        <v>3137</v>
      </c>
      <c r="K506" s="19" t="s">
        <v>3138</v>
      </c>
      <c r="L506" s="19" t="s">
        <v>112</v>
      </c>
      <c r="M506" s="19" t="s">
        <v>340</v>
      </c>
      <c r="O506" s="197" t="str">
        <f t="shared" si="42"/>
        <v>12/3/2024 5:13:03 PM</v>
      </c>
      <c r="P506" s="197">
        <f t="shared" si="43"/>
        <v>45630.342395833337</v>
      </c>
      <c r="Q506" s="197">
        <f t="shared" si="44"/>
        <v>45629.925729166673</v>
      </c>
      <c r="R506" s="197" t="str">
        <f t="shared" si="45"/>
        <v>12/3/2024 5:13:03 PM</v>
      </c>
      <c r="S506" s="200">
        <f t="shared" si="46"/>
        <v>45629</v>
      </c>
      <c r="T506" s="201">
        <f t="shared" si="47"/>
        <v>0.71739583333692281</v>
      </c>
      <c r="U506" s="202"/>
      <c r="V506" s="202"/>
      <c r="W506" s="202" t="str">
        <f>IFERROR(VLOOKUP(D506,Legend!$A$2:$C$61,3,FALSE),"")</f>
        <v>AMER_1</v>
      </c>
      <c r="X506" s="19">
        <v>5</v>
      </c>
      <c r="Y506" s="19">
        <v>15</v>
      </c>
    </row>
    <row r="507" spans="1:25" x14ac:dyDescent="0.25">
      <c r="A507" s="19" t="s">
        <v>1473</v>
      </c>
      <c r="B507" s="62" t="s">
        <v>3262</v>
      </c>
      <c r="C507" s="19" t="s">
        <v>341</v>
      </c>
      <c r="D507" s="19" t="s">
        <v>215</v>
      </c>
      <c r="E507" s="19" t="s">
        <v>7588</v>
      </c>
      <c r="F507" s="19" t="s">
        <v>347</v>
      </c>
      <c r="G507" s="62" t="s">
        <v>593</v>
      </c>
      <c r="H507" s="62" t="s">
        <v>3263</v>
      </c>
      <c r="I507" s="19" t="s">
        <v>342</v>
      </c>
      <c r="J507" s="36" t="s">
        <v>3264</v>
      </c>
      <c r="K507" s="19" t="s">
        <v>647</v>
      </c>
      <c r="L507" s="19" t="s">
        <v>112</v>
      </c>
      <c r="M507" s="19" t="s">
        <v>340</v>
      </c>
      <c r="O507" s="197" t="str">
        <f t="shared" si="42"/>
        <v>12/3/2024 2:37:10 PM</v>
      </c>
      <c r="P507" s="197">
        <f t="shared" si="43"/>
        <v>45630.234143518515</v>
      </c>
      <c r="Q507" s="197">
        <f t="shared" si="44"/>
        <v>45629.817476851851</v>
      </c>
      <c r="R507" s="197" t="str">
        <f t="shared" si="45"/>
        <v>12/3/2024 2:37:10 PM</v>
      </c>
      <c r="S507" s="200">
        <f t="shared" si="46"/>
        <v>45629</v>
      </c>
      <c r="T507" s="201">
        <f t="shared" si="47"/>
        <v>0.60914351851533866</v>
      </c>
      <c r="U507" s="202"/>
      <c r="V507" s="202"/>
      <c r="W507" s="202" t="str">
        <f>IFERROR(VLOOKUP(D507,Legend!$A$2:$C$61,3,FALSE),"")</f>
        <v>AMER_1</v>
      </c>
      <c r="X507" s="19">
        <v>5</v>
      </c>
      <c r="Y507" s="19">
        <v>15</v>
      </c>
    </row>
    <row r="508" spans="1:25" x14ac:dyDescent="0.25">
      <c r="A508" s="19" t="s">
        <v>2173</v>
      </c>
      <c r="B508" s="62" t="s">
        <v>3299</v>
      </c>
      <c r="C508" s="19" t="s">
        <v>341</v>
      </c>
      <c r="D508" s="19" t="s">
        <v>215</v>
      </c>
      <c r="E508" s="19" t="s">
        <v>7588</v>
      </c>
      <c r="F508" s="19" t="s">
        <v>347</v>
      </c>
      <c r="G508" s="62" t="s">
        <v>593</v>
      </c>
      <c r="H508" s="62" t="s">
        <v>3300</v>
      </c>
      <c r="I508" s="19" t="s">
        <v>344</v>
      </c>
      <c r="J508" s="36" t="s">
        <v>3301</v>
      </c>
      <c r="K508" s="19" t="s">
        <v>1572</v>
      </c>
      <c r="L508" s="19" t="s">
        <v>112</v>
      </c>
      <c r="M508" s="19" t="s">
        <v>340</v>
      </c>
      <c r="O508" s="197" t="str">
        <f t="shared" si="42"/>
        <v>12/3/2024 1:55:52 PM</v>
      </c>
      <c r="P508" s="197">
        <f t="shared" si="43"/>
        <v>45630.205462962964</v>
      </c>
      <c r="Q508" s="197">
        <f t="shared" si="44"/>
        <v>45629.7887962963</v>
      </c>
      <c r="R508" s="197" t="str">
        <f t="shared" si="45"/>
        <v>12/3/2024 1:55:52 PM</v>
      </c>
      <c r="S508" s="200">
        <f t="shared" si="46"/>
        <v>45629</v>
      </c>
      <c r="T508" s="201">
        <f t="shared" si="47"/>
        <v>0.58046296296379296</v>
      </c>
      <c r="U508" s="202"/>
      <c r="V508" s="202"/>
      <c r="W508" s="202" t="str">
        <f>IFERROR(VLOOKUP(D508,Legend!$A$2:$C$61,3,FALSE),"")</f>
        <v>AMER_1</v>
      </c>
      <c r="X508" s="19">
        <v>5</v>
      </c>
      <c r="Y508" s="19">
        <v>15</v>
      </c>
    </row>
    <row r="509" spans="1:25" x14ac:dyDescent="0.25">
      <c r="A509" s="19" t="s">
        <v>1372</v>
      </c>
      <c r="B509" s="62" t="s">
        <v>3929</v>
      </c>
      <c r="C509" s="19" t="s">
        <v>341</v>
      </c>
      <c r="D509" s="19" t="s">
        <v>215</v>
      </c>
      <c r="E509" s="19" t="s">
        <v>7588</v>
      </c>
      <c r="F509" s="19" t="s">
        <v>347</v>
      </c>
      <c r="G509" s="62" t="s">
        <v>626</v>
      </c>
      <c r="H509" s="62" t="s">
        <v>2478</v>
      </c>
      <c r="I509" s="19" t="s">
        <v>342</v>
      </c>
      <c r="J509" s="36" t="s">
        <v>3930</v>
      </c>
      <c r="K509" s="19" t="s">
        <v>2547</v>
      </c>
      <c r="L509" s="19" t="s">
        <v>112</v>
      </c>
      <c r="M509" s="19" t="s">
        <v>340</v>
      </c>
      <c r="O509" s="197" t="str">
        <f t="shared" si="42"/>
        <v>12/2/2024 3:20:25 PM</v>
      </c>
      <c r="P509" s="197">
        <f t="shared" si="43"/>
        <v>45629.264178240737</v>
      </c>
      <c r="Q509" s="197">
        <f t="shared" si="44"/>
        <v>45628.847511574073</v>
      </c>
      <c r="R509" s="197" t="str">
        <f t="shared" si="45"/>
        <v>12/2/2024 3:20:25 PM</v>
      </c>
      <c r="S509" s="200">
        <f t="shared" si="46"/>
        <v>45628</v>
      </c>
      <c r="T509" s="201">
        <f t="shared" si="47"/>
        <v>0.6391782407372375</v>
      </c>
      <c r="U509" s="202"/>
      <c r="V509" s="202"/>
      <c r="W509" s="202" t="str">
        <f>IFERROR(VLOOKUP(D509,Legend!$A$2:$C$61,3,FALSE),"")</f>
        <v>AMER_1</v>
      </c>
      <c r="X509" s="19">
        <v>5</v>
      </c>
      <c r="Y509" s="19">
        <v>15</v>
      </c>
    </row>
    <row r="510" spans="1:25" x14ac:dyDescent="0.25">
      <c r="A510" s="19" t="s">
        <v>2010</v>
      </c>
      <c r="B510" s="62" t="s">
        <v>3974</v>
      </c>
      <c r="C510" s="19" t="s">
        <v>148</v>
      </c>
      <c r="D510" s="19" t="s">
        <v>214</v>
      </c>
      <c r="E510" s="19" t="s">
        <v>7588</v>
      </c>
      <c r="F510" s="19" t="s">
        <v>347</v>
      </c>
      <c r="G510" s="62" t="s">
        <v>345</v>
      </c>
      <c r="H510" s="62" t="s">
        <v>3975</v>
      </c>
      <c r="J510" s="36" t="s">
        <v>3976</v>
      </c>
      <c r="K510" s="19" t="s">
        <v>3977</v>
      </c>
      <c r="L510" s="19" t="s">
        <v>112</v>
      </c>
      <c r="M510" s="19" t="s">
        <v>340</v>
      </c>
      <c r="O510" s="197" t="str">
        <f t="shared" si="42"/>
        <v>12/2/2024 3:01:57 PM</v>
      </c>
      <c r="P510" s="197">
        <f t="shared" si="43"/>
        <v>45629.251354166663</v>
      </c>
      <c r="Q510" s="197">
        <f t="shared" si="44"/>
        <v>45628.834687499999</v>
      </c>
      <c r="R510" s="197" t="str">
        <f t="shared" si="45"/>
        <v>12/2/2024 3:01:57 PM</v>
      </c>
      <c r="S510" s="200">
        <f t="shared" si="46"/>
        <v>45628</v>
      </c>
      <c r="T510" s="201">
        <f t="shared" si="47"/>
        <v>0.62635416666307719</v>
      </c>
      <c r="U510" s="202"/>
      <c r="V510" s="202"/>
      <c r="W510" s="202" t="str">
        <f>IFERROR(VLOOKUP(D510,Legend!$A$2:$C$61,3,FALSE),"")</f>
        <v>AMER_1</v>
      </c>
      <c r="X510" s="19">
        <v>5</v>
      </c>
      <c r="Y510" s="19">
        <v>15</v>
      </c>
    </row>
    <row r="511" spans="1:25" x14ac:dyDescent="0.25">
      <c r="A511" s="19" t="s">
        <v>655</v>
      </c>
      <c r="B511" s="62" t="s">
        <v>4005</v>
      </c>
      <c r="C511" s="19" t="s">
        <v>341</v>
      </c>
      <c r="D511" s="19" t="s">
        <v>215</v>
      </c>
      <c r="E511" s="19" t="s">
        <v>7588</v>
      </c>
      <c r="F511" s="19" t="s">
        <v>347</v>
      </c>
      <c r="G511" s="62" t="s">
        <v>593</v>
      </c>
      <c r="H511" s="62" t="s">
        <v>4006</v>
      </c>
      <c r="I511" s="19" t="s">
        <v>344</v>
      </c>
      <c r="J511" s="36" t="s">
        <v>4007</v>
      </c>
      <c r="K511" s="19" t="s">
        <v>2320</v>
      </c>
      <c r="L511" s="19" t="s">
        <v>112</v>
      </c>
      <c r="M511" s="19" t="s">
        <v>348</v>
      </c>
      <c r="O511" s="197" t="str">
        <f t="shared" si="42"/>
        <v>12/2/2024 2:32:29 PM</v>
      </c>
      <c r="P511" s="197">
        <f t="shared" si="43"/>
        <v>45629.230891203704</v>
      </c>
      <c r="Q511" s="197">
        <f t="shared" si="44"/>
        <v>45628.81422453704</v>
      </c>
      <c r="R511" s="197" t="str">
        <f t="shared" si="45"/>
        <v>12/2/2024 2:32:29 PM</v>
      </c>
      <c r="S511" s="200">
        <f t="shared" si="46"/>
        <v>45628</v>
      </c>
      <c r="T511" s="201">
        <f t="shared" si="47"/>
        <v>0.60589120370423188</v>
      </c>
      <c r="U511" s="202"/>
      <c r="V511" s="202"/>
      <c r="W511" s="202" t="str">
        <f>IFERROR(VLOOKUP(D511,Legend!$A$2:$C$61,3,FALSE),"")</f>
        <v>AMER_1</v>
      </c>
      <c r="X511" s="19">
        <v>5</v>
      </c>
      <c r="Y511" s="19">
        <v>15</v>
      </c>
    </row>
    <row r="512" spans="1:25" x14ac:dyDescent="0.25">
      <c r="A512" s="19" t="s">
        <v>2037</v>
      </c>
      <c r="B512" s="62" t="s">
        <v>4120</v>
      </c>
      <c r="C512" s="19" t="s">
        <v>341</v>
      </c>
      <c r="D512" s="19" t="s">
        <v>215</v>
      </c>
      <c r="E512" s="19" t="s">
        <v>7588</v>
      </c>
      <c r="F512" s="19" t="s">
        <v>347</v>
      </c>
      <c r="G512" s="62" t="s">
        <v>593</v>
      </c>
      <c r="H512" s="62" t="s">
        <v>3159</v>
      </c>
      <c r="I512" s="19" t="s">
        <v>344</v>
      </c>
      <c r="J512" s="36" t="s">
        <v>4121</v>
      </c>
      <c r="K512" s="19" t="s">
        <v>4122</v>
      </c>
      <c r="L512" s="19" t="s">
        <v>112</v>
      </c>
      <c r="M512" s="19" t="s">
        <v>340</v>
      </c>
      <c r="O512" s="197" t="str">
        <f t="shared" si="42"/>
        <v>12/2/2024 12:28:03 PM</v>
      </c>
      <c r="P512" s="197">
        <f t="shared" si="43"/>
        <v>45629.144479166665</v>
      </c>
      <c r="Q512" s="197">
        <f t="shared" si="44"/>
        <v>45628.727812500001</v>
      </c>
      <c r="R512" s="197" t="str">
        <f t="shared" si="45"/>
        <v>12/2/2024 12:28:03 PM</v>
      </c>
      <c r="S512" s="200">
        <f t="shared" si="46"/>
        <v>45628</v>
      </c>
      <c r="T512" s="201">
        <f t="shared" si="47"/>
        <v>0.5194791666654055</v>
      </c>
      <c r="U512" s="202"/>
      <c r="V512" s="202"/>
      <c r="W512" s="202" t="str">
        <f>IFERROR(VLOOKUP(D512,Legend!$A$2:$C$61,3,FALSE),"")</f>
        <v>AMER_1</v>
      </c>
      <c r="X512" s="19">
        <v>5</v>
      </c>
      <c r="Y512" s="19">
        <v>15</v>
      </c>
    </row>
    <row r="513" spans="1:25" x14ac:dyDescent="0.25">
      <c r="A513" s="19" t="s">
        <v>2107</v>
      </c>
      <c r="B513" s="62" t="s">
        <v>4777</v>
      </c>
      <c r="C513" s="19" t="s">
        <v>341</v>
      </c>
      <c r="D513" s="19" t="s">
        <v>215</v>
      </c>
      <c r="E513" s="19" t="s">
        <v>7588</v>
      </c>
      <c r="F513" s="19" t="s">
        <v>347</v>
      </c>
      <c r="G513" s="62" t="s">
        <v>593</v>
      </c>
      <c r="H513" s="62" t="s">
        <v>4778</v>
      </c>
      <c r="I513" s="19" t="s">
        <v>344</v>
      </c>
      <c r="J513" s="36" t="s">
        <v>4779</v>
      </c>
      <c r="K513" s="19" t="s">
        <v>1055</v>
      </c>
      <c r="L513" s="19" t="s">
        <v>112</v>
      </c>
      <c r="M513" s="19" t="s">
        <v>340</v>
      </c>
      <c r="O513" s="197" t="str">
        <f t="shared" si="42"/>
        <v>12/6/2024 5:15:08 PM</v>
      </c>
      <c r="P513" s="197">
        <f t="shared" si="43"/>
        <v>45633.343842592592</v>
      </c>
      <c r="Q513" s="197">
        <f t="shared" si="44"/>
        <v>45632.927175925928</v>
      </c>
      <c r="R513" s="197" t="str">
        <f t="shared" si="45"/>
        <v>12/6/2024 5:15:08 PM</v>
      </c>
      <c r="S513" s="200">
        <f t="shared" si="46"/>
        <v>45632</v>
      </c>
      <c r="T513" s="201">
        <f t="shared" si="47"/>
        <v>0.71884259259240935</v>
      </c>
      <c r="U513" s="202"/>
      <c r="V513" s="202"/>
      <c r="W513" s="202" t="str">
        <f>IFERROR(VLOOKUP(D513,Legend!$A$2:$C$61,3,FALSE),"")</f>
        <v>AMER_1</v>
      </c>
      <c r="X513" s="19">
        <v>5</v>
      </c>
      <c r="Y513" s="19">
        <v>15</v>
      </c>
    </row>
    <row r="514" spans="1:25" x14ac:dyDescent="0.25">
      <c r="A514" s="19" t="s">
        <v>2116</v>
      </c>
      <c r="B514" s="62" t="s">
        <v>4849</v>
      </c>
      <c r="C514" s="19" t="s">
        <v>341</v>
      </c>
      <c r="D514" s="19" t="s">
        <v>215</v>
      </c>
      <c r="E514" s="19" t="s">
        <v>7588</v>
      </c>
      <c r="F514" s="19" t="s">
        <v>347</v>
      </c>
      <c r="G514" s="62" t="s">
        <v>593</v>
      </c>
      <c r="H514" s="62" t="s">
        <v>4850</v>
      </c>
      <c r="I514" s="19" t="s">
        <v>342</v>
      </c>
      <c r="J514" s="36" t="s">
        <v>4851</v>
      </c>
      <c r="K514" s="19" t="s">
        <v>1002</v>
      </c>
      <c r="L514" s="19" t="s">
        <v>112</v>
      </c>
      <c r="M514" s="19" t="s">
        <v>349</v>
      </c>
      <c r="O514" s="197" t="str">
        <f t="shared" si="42"/>
        <v>12/6/2024 2:55:52 PM</v>
      </c>
      <c r="P514" s="197">
        <f t="shared" si="43"/>
        <v>45633.247129629628</v>
      </c>
      <c r="Q514" s="197">
        <f t="shared" si="44"/>
        <v>45632.830462962964</v>
      </c>
      <c r="R514" s="197" t="str">
        <f t="shared" si="45"/>
        <v>12/6/2024 2:55:52 PM</v>
      </c>
      <c r="S514" s="200">
        <f t="shared" si="46"/>
        <v>45632</v>
      </c>
      <c r="T514" s="201">
        <f t="shared" si="47"/>
        <v>0.62212962962803431</v>
      </c>
      <c r="U514" s="202"/>
      <c r="V514" s="202"/>
      <c r="W514" s="202" t="str">
        <f>IFERROR(VLOOKUP(D514,Legend!$A$2:$C$61,3,FALSE),"")</f>
        <v>AMER_1</v>
      </c>
      <c r="X514" s="19">
        <v>5</v>
      </c>
      <c r="Y514" s="19">
        <v>15</v>
      </c>
    </row>
    <row r="515" spans="1:25" x14ac:dyDescent="0.25">
      <c r="A515" s="19" t="s">
        <v>1526</v>
      </c>
      <c r="B515" s="62" t="s">
        <v>4876</v>
      </c>
      <c r="C515" s="19" t="s">
        <v>341</v>
      </c>
      <c r="D515" s="19" t="s">
        <v>215</v>
      </c>
      <c r="E515" s="19" t="s">
        <v>7588</v>
      </c>
      <c r="F515" s="19" t="s">
        <v>347</v>
      </c>
      <c r="G515" s="62" t="s">
        <v>593</v>
      </c>
      <c r="H515" s="62" t="s">
        <v>4877</v>
      </c>
      <c r="I515" s="19" t="s">
        <v>344</v>
      </c>
      <c r="J515" s="36" t="s">
        <v>4878</v>
      </c>
      <c r="K515" s="19" t="s">
        <v>1093</v>
      </c>
      <c r="L515" s="19" t="s">
        <v>112</v>
      </c>
      <c r="M515" s="19" t="s">
        <v>348</v>
      </c>
      <c r="O515" s="197" t="str">
        <f t="shared" ref="O515:O578" si="48">IFERROR(J515,"")</f>
        <v>12/6/2024 2:30:30 PM</v>
      </c>
      <c r="P515" s="197">
        <f t="shared" ref="P515:P578" si="49">IFERROR(J515+(Y515/24),"")</f>
        <v>45633.229513888888</v>
      </c>
      <c r="Q515" s="197">
        <f t="shared" ref="Q515:Q578" si="50">IFERROR(J515+(X515/24),"")</f>
        <v>45632.812847222223</v>
      </c>
      <c r="R515" s="197" t="str">
        <f t="shared" ref="R515:R578" si="51">IF(W515="APAC_1",P515,IF(W515="EMEA_1",Q515,O515))</f>
        <v>12/6/2024 2:30:30 PM</v>
      </c>
      <c r="S515" s="200">
        <f t="shared" ref="S515:S578" si="52">INT(R515)</f>
        <v>45632</v>
      </c>
      <c r="T515" s="201">
        <f t="shared" ref="T515:T578" si="53">MOD(R515,1)</f>
        <v>0.60451388888759539</v>
      </c>
      <c r="U515" s="202"/>
      <c r="V515" s="202"/>
      <c r="W515" s="202" t="str">
        <f>IFERROR(VLOOKUP(D515,Legend!$A$2:$C$61,3,FALSE),"")</f>
        <v>AMER_1</v>
      </c>
      <c r="X515" s="19">
        <v>5</v>
      </c>
      <c r="Y515" s="19">
        <v>15</v>
      </c>
    </row>
    <row r="516" spans="1:25" x14ac:dyDescent="0.25">
      <c r="A516" s="19" t="s">
        <v>2124</v>
      </c>
      <c r="B516" s="62" t="s">
        <v>4914</v>
      </c>
      <c r="C516" s="19" t="s">
        <v>341</v>
      </c>
      <c r="D516" s="19" t="s">
        <v>215</v>
      </c>
      <c r="E516" s="19" t="s">
        <v>7588</v>
      </c>
      <c r="F516" s="19" t="s">
        <v>347</v>
      </c>
      <c r="G516" s="62" t="s">
        <v>593</v>
      </c>
      <c r="H516" s="62" t="s">
        <v>4915</v>
      </c>
      <c r="I516" s="19" t="s">
        <v>342</v>
      </c>
      <c r="J516" s="36" t="s">
        <v>4916</v>
      </c>
      <c r="K516" s="19" t="s">
        <v>979</v>
      </c>
      <c r="L516" s="19" t="s">
        <v>112</v>
      </c>
      <c r="M516" s="19" t="s">
        <v>340</v>
      </c>
      <c r="O516" s="197" t="str">
        <f t="shared" si="48"/>
        <v>12/6/2024 1:52:34 PM</v>
      </c>
      <c r="P516" s="197">
        <f t="shared" si="49"/>
        <v>45633.2031712963</v>
      </c>
      <c r="Q516" s="197">
        <f t="shared" si="50"/>
        <v>45632.786504629636</v>
      </c>
      <c r="R516" s="197" t="str">
        <f t="shared" si="51"/>
        <v>12/6/2024 1:52:34 PM</v>
      </c>
      <c r="S516" s="200">
        <f t="shared" si="52"/>
        <v>45632</v>
      </c>
      <c r="T516" s="201">
        <f t="shared" si="53"/>
        <v>0.57817129629984265</v>
      </c>
      <c r="U516" s="202"/>
      <c r="V516" s="202"/>
      <c r="W516" s="202" t="str">
        <f>IFERROR(VLOOKUP(D516,Legend!$A$2:$C$61,3,FALSE),"")</f>
        <v>AMER_1</v>
      </c>
      <c r="X516" s="19">
        <v>5</v>
      </c>
      <c r="Y516" s="19">
        <v>15</v>
      </c>
    </row>
    <row r="517" spans="1:25" x14ac:dyDescent="0.25">
      <c r="A517" s="19" t="s">
        <v>970</v>
      </c>
      <c r="B517" s="62" t="s">
        <v>4988</v>
      </c>
      <c r="C517" s="19" t="s">
        <v>148</v>
      </c>
      <c r="D517" s="19" t="s">
        <v>214</v>
      </c>
      <c r="E517" s="19" t="s">
        <v>7588</v>
      </c>
      <c r="F517" s="19" t="s">
        <v>347</v>
      </c>
      <c r="G517" s="62" t="s">
        <v>345</v>
      </c>
      <c r="H517" s="62" t="s">
        <v>4989</v>
      </c>
      <c r="J517" s="36" t="s">
        <v>4990</v>
      </c>
      <c r="K517" s="19" t="s">
        <v>1233</v>
      </c>
      <c r="L517" s="19" t="s">
        <v>112</v>
      </c>
      <c r="M517" s="19" t="s">
        <v>340</v>
      </c>
      <c r="O517" s="197" t="str">
        <f t="shared" si="48"/>
        <v>12/6/2024 12:24:31 PM</v>
      </c>
      <c r="P517" s="197">
        <f t="shared" si="49"/>
        <v>45633.142025462963</v>
      </c>
      <c r="Q517" s="197">
        <f t="shared" si="50"/>
        <v>45632.725358796299</v>
      </c>
      <c r="R517" s="197" t="str">
        <f t="shared" si="51"/>
        <v>12/6/2024 12:24:31 PM</v>
      </c>
      <c r="S517" s="200">
        <f t="shared" si="52"/>
        <v>45632</v>
      </c>
      <c r="T517" s="201">
        <f t="shared" si="53"/>
        <v>0.51702546296291985</v>
      </c>
      <c r="U517" s="202"/>
      <c r="V517" s="202"/>
      <c r="W517" s="202" t="str">
        <f>IFERROR(VLOOKUP(D517,Legend!$A$2:$C$61,3,FALSE),"")</f>
        <v>AMER_1</v>
      </c>
      <c r="X517" s="19">
        <v>5</v>
      </c>
      <c r="Y517" s="19">
        <v>15</v>
      </c>
    </row>
    <row r="518" spans="1:25" x14ac:dyDescent="0.25">
      <c r="A518" s="19" t="s">
        <v>2137</v>
      </c>
      <c r="B518" s="62" t="s">
        <v>5020</v>
      </c>
      <c r="C518" s="19" t="s">
        <v>341</v>
      </c>
      <c r="D518" s="19" t="s">
        <v>215</v>
      </c>
      <c r="E518" s="19" t="s">
        <v>7588</v>
      </c>
      <c r="F518" s="19" t="s">
        <v>347</v>
      </c>
      <c r="G518" s="62" t="s">
        <v>593</v>
      </c>
      <c r="H518" s="62" t="s">
        <v>5021</v>
      </c>
      <c r="I518" s="19" t="s">
        <v>344</v>
      </c>
      <c r="J518" s="36" t="s">
        <v>5022</v>
      </c>
      <c r="K518" s="19" t="s">
        <v>5023</v>
      </c>
      <c r="L518" s="19" t="s">
        <v>112</v>
      </c>
      <c r="M518" s="19" t="s">
        <v>340</v>
      </c>
      <c r="O518" s="197" t="str">
        <f t="shared" si="48"/>
        <v>12/6/2024 11:37:36 AM</v>
      </c>
      <c r="P518" s="197">
        <f t="shared" si="49"/>
        <v>45633.109444444446</v>
      </c>
      <c r="Q518" s="197">
        <f t="shared" si="50"/>
        <v>45632.692777777782</v>
      </c>
      <c r="R518" s="197" t="str">
        <f t="shared" si="51"/>
        <v>12/6/2024 11:37:36 AM</v>
      </c>
      <c r="S518" s="200">
        <f t="shared" si="52"/>
        <v>45632</v>
      </c>
      <c r="T518" s="201">
        <f t="shared" si="53"/>
        <v>0.484444444446126</v>
      </c>
      <c r="U518" s="202"/>
      <c r="V518" s="202"/>
      <c r="W518" s="202" t="str">
        <f>IFERROR(VLOOKUP(D518,Legend!$A$2:$C$61,3,FALSE),"")</f>
        <v>AMER_1</v>
      </c>
      <c r="X518" s="19">
        <v>5</v>
      </c>
      <c r="Y518" s="19">
        <v>15</v>
      </c>
    </row>
    <row r="519" spans="1:25" x14ac:dyDescent="0.25">
      <c r="A519" s="19" t="s">
        <v>705</v>
      </c>
      <c r="B519" s="62" t="s">
        <v>5460</v>
      </c>
      <c r="C519" s="19" t="s">
        <v>148</v>
      </c>
      <c r="D519" s="19" t="s">
        <v>214</v>
      </c>
      <c r="E519" s="19" t="s">
        <v>7588</v>
      </c>
      <c r="F519" s="19" t="s">
        <v>347</v>
      </c>
      <c r="G519" s="62" t="s">
        <v>345</v>
      </c>
      <c r="H519" s="62" t="s">
        <v>5461</v>
      </c>
      <c r="J519" s="36" t="s">
        <v>5462</v>
      </c>
      <c r="K519" s="19" t="s">
        <v>5463</v>
      </c>
      <c r="L519" s="19" t="s">
        <v>112</v>
      </c>
      <c r="M519" s="19" t="s">
        <v>340</v>
      </c>
      <c r="O519" s="197" t="str">
        <f t="shared" si="48"/>
        <v>12/5/2024 4:05:04 PM</v>
      </c>
      <c r="P519" s="197">
        <f t="shared" si="49"/>
        <v>45632.295185185183</v>
      </c>
      <c r="Q519" s="197">
        <f t="shared" si="50"/>
        <v>45631.878518518519</v>
      </c>
      <c r="R519" s="197" t="str">
        <f t="shared" si="51"/>
        <v>12/5/2024 4:05:04 PM</v>
      </c>
      <c r="S519" s="200">
        <f t="shared" si="52"/>
        <v>45631</v>
      </c>
      <c r="T519" s="201">
        <f t="shared" si="53"/>
        <v>0.67018518518307246</v>
      </c>
      <c r="U519" s="202"/>
      <c r="V519" s="202"/>
      <c r="W519" s="202" t="str">
        <f>IFERROR(VLOOKUP(D519,Legend!$A$2:$C$61,3,FALSE),"")</f>
        <v>AMER_1</v>
      </c>
      <c r="X519" s="19">
        <v>5</v>
      </c>
      <c r="Y519" s="19">
        <v>15</v>
      </c>
    </row>
    <row r="520" spans="1:25" x14ac:dyDescent="0.25">
      <c r="A520" s="19" t="s">
        <v>1634</v>
      </c>
      <c r="B520" s="62" t="s">
        <v>5495</v>
      </c>
      <c r="C520" s="19" t="s">
        <v>341</v>
      </c>
      <c r="D520" s="19" t="s">
        <v>217</v>
      </c>
      <c r="E520" s="19" t="s">
        <v>7588</v>
      </c>
      <c r="F520" s="19" t="s">
        <v>347</v>
      </c>
      <c r="G520" s="62" t="s">
        <v>2541</v>
      </c>
      <c r="H520" s="62" t="s">
        <v>580</v>
      </c>
      <c r="I520" s="19" t="s">
        <v>342</v>
      </c>
      <c r="J520" s="36" t="s">
        <v>5496</v>
      </c>
      <c r="K520" s="19" t="s">
        <v>1907</v>
      </c>
      <c r="M520" s="19" t="s">
        <v>349</v>
      </c>
      <c r="O520" s="197" t="str">
        <f t="shared" si="48"/>
        <v>12/5/2024 3:41:57 PM</v>
      </c>
      <c r="P520" s="197">
        <f t="shared" si="49"/>
        <v>45632.279131944444</v>
      </c>
      <c r="Q520" s="197">
        <f t="shared" si="50"/>
        <v>45631.86246527778</v>
      </c>
      <c r="R520" s="197" t="str">
        <f t="shared" si="51"/>
        <v>12/5/2024 3:41:57 PM</v>
      </c>
      <c r="S520" s="200">
        <f t="shared" si="52"/>
        <v>45631</v>
      </c>
      <c r="T520" s="201">
        <f t="shared" si="53"/>
        <v>0.65413194444408873</v>
      </c>
      <c r="U520" s="202"/>
      <c r="V520" s="202"/>
      <c r="W520" s="202" t="str">
        <f>IFERROR(VLOOKUP(D520,Legend!$A$2:$C$61,3,FALSE),"")</f>
        <v>AMER_1</v>
      </c>
      <c r="X520" s="19">
        <v>5</v>
      </c>
      <c r="Y520" s="19">
        <v>15</v>
      </c>
    </row>
    <row r="521" spans="1:25" x14ac:dyDescent="0.25">
      <c r="A521" s="19" t="s">
        <v>2201</v>
      </c>
      <c r="B521" s="62" t="s">
        <v>5502</v>
      </c>
      <c r="C521" s="19" t="s">
        <v>341</v>
      </c>
      <c r="D521" s="19" t="s">
        <v>215</v>
      </c>
      <c r="E521" s="19" t="s">
        <v>7588</v>
      </c>
      <c r="F521" s="19" t="s">
        <v>347</v>
      </c>
      <c r="G521" s="62" t="s">
        <v>593</v>
      </c>
      <c r="H521" s="62" t="s">
        <v>2541</v>
      </c>
      <c r="I521" s="19" t="s">
        <v>342</v>
      </c>
      <c r="J521" s="36" t="s">
        <v>5503</v>
      </c>
      <c r="K521" s="19" t="s">
        <v>1545</v>
      </c>
      <c r="L521" s="19" t="s">
        <v>112</v>
      </c>
      <c r="M521" s="19" t="s">
        <v>354</v>
      </c>
      <c r="O521" s="197" t="str">
        <f t="shared" si="48"/>
        <v>12/5/2024 3:37:48 PM</v>
      </c>
      <c r="P521" s="197">
        <f t="shared" si="49"/>
        <v>45632.276250000003</v>
      </c>
      <c r="Q521" s="197">
        <f t="shared" si="50"/>
        <v>45631.859583333338</v>
      </c>
      <c r="R521" s="197" t="str">
        <f t="shared" si="51"/>
        <v>12/5/2024 3:37:48 PM</v>
      </c>
      <c r="S521" s="200">
        <f t="shared" si="52"/>
        <v>45631</v>
      </c>
      <c r="T521" s="201">
        <f t="shared" si="53"/>
        <v>0.65125000000261934</v>
      </c>
      <c r="U521" s="202"/>
      <c r="V521" s="202"/>
      <c r="W521" s="202" t="str">
        <f>IFERROR(VLOOKUP(D521,Legend!$A$2:$C$61,3,FALSE),"")</f>
        <v>AMER_1</v>
      </c>
      <c r="X521" s="19">
        <v>5</v>
      </c>
      <c r="Y521" s="19">
        <v>15</v>
      </c>
    </row>
    <row r="522" spans="1:25" x14ac:dyDescent="0.25">
      <c r="A522" s="19" t="s">
        <v>2225</v>
      </c>
      <c r="B522" s="62" t="s">
        <v>5576</v>
      </c>
      <c r="C522" s="19" t="s">
        <v>341</v>
      </c>
      <c r="D522" s="19" t="s">
        <v>215</v>
      </c>
      <c r="E522" s="19" t="s">
        <v>7588</v>
      </c>
      <c r="F522" s="19" t="s">
        <v>347</v>
      </c>
      <c r="G522" s="62" t="s">
        <v>588</v>
      </c>
      <c r="H522" s="62" t="s">
        <v>3887</v>
      </c>
      <c r="I522" s="19" t="s">
        <v>342</v>
      </c>
      <c r="J522" s="36" t="s">
        <v>5577</v>
      </c>
      <c r="K522" s="19" t="s">
        <v>5070</v>
      </c>
      <c r="L522" s="19" t="s">
        <v>112</v>
      </c>
      <c r="M522" s="19" t="s">
        <v>340</v>
      </c>
      <c r="O522" s="197" t="str">
        <f t="shared" si="48"/>
        <v>12/5/2024 2:22:03 PM</v>
      </c>
      <c r="P522" s="197">
        <f t="shared" si="49"/>
        <v>45632.223645833335</v>
      </c>
      <c r="Q522" s="197">
        <f t="shared" si="50"/>
        <v>45631.806979166671</v>
      </c>
      <c r="R522" s="197" t="str">
        <f t="shared" si="51"/>
        <v>12/5/2024 2:22:03 PM</v>
      </c>
      <c r="S522" s="200">
        <f t="shared" si="52"/>
        <v>45631</v>
      </c>
      <c r="T522" s="201">
        <f t="shared" si="53"/>
        <v>0.59864583333546761</v>
      </c>
      <c r="U522" s="202"/>
      <c r="V522" s="202"/>
      <c r="W522" s="202" t="str">
        <f>IFERROR(VLOOKUP(D522,Legend!$A$2:$C$61,3,FALSE),"")</f>
        <v>AMER_1</v>
      </c>
      <c r="X522" s="19">
        <v>5</v>
      </c>
      <c r="Y522" s="19">
        <v>15</v>
      </c>
    </row>
    <row r="523" spans="1:25" x14ac:dyDescent="0.25">
      <c r="A523" s="19" t="s">
        <v>1750</v>
      </c>
      <c r="B523" s="62" t="s">
        <v>5600</v>
      </c>
      <c r="C523" s="19" t="s">
        <v>341</v>
      </c>
      <c r="D523" s="19" t="s">
        <v>215</v>
      </c>
      <c r="E523" s="19" t="s">
        <v>7588</v>
      </c>
      <c r="F523" s="19" t="s">
        <v>347</v>
      </c>
      <c r="G523" s="62" t="s">
        <v>593</v>
      </c>
      <c r="H523" s="62" t="s">
        <v>5601</v>
      </c>
      <c r="I523" s="19" t="s">
        <v>344</v>
      </c>
      <c r="J523" s="36" t="s">
        <v>5602</v>
      </c>
      <c r="K523" s="19" t="s">
        <v>656</v>
      </c>
      <c r="L523" s="19" t="s">
        <v>112</v>
      </c>
      <c r="M523" s="19" t="s">
        <v>340</v>
      </c>
      <c r="O523" s="197" t="str">
        <f t="shared" si="48"/>
        <v>12/5/2024 1:53:07 PM</v>
      </c>
      <c r="P523" s="197">
        <f t="shared" si="49"/>
        <v>45632.203553240739</v>
      </c>
      <c r="Q523" s="197">
        <f t="shared" si="50"/>
        <v>45631.786886574075</v>
      </c>
      <c r="R523" s="197" t="str">
        <f t="shared" si="51"/>
        <v>12/5/2024 1:53:07 PM</v>
      </c>
      <c r="S523" s="200">
        <f t="shared" si="52"/>
        <v>45631</v>
      </c>
      <c r="T523" s="201">
        <f t="shared" si="53"/>
        <v>0.57855324073898373</v>
      </c>
      <c r="U523" s="202"/>
      <c r="V523" s="202"/>
      <c r="W523" s="202" t="str">
        <f>IFERROR(VLOOKUP(D523,Legend!$A$2:$C$61,3,FALSE),"")</f>
        <v>AMER_1</v>
      </c>
      <c r="X523" s="19">
        <v>5</v>
      </c>
      <c r="Y523" s="19">
        <v>15</v>
      </c>
    </row>
    <row r="524" spans="1:25" x14ac:dyDescent="0.25">
      <c r="A524" s="19" t="s">
        <v>912</v>
      </c>
      <c r="B524" s="62" t="s">
        <v>5694</v>
      </c>
      <c r="C524" s="19" t="s">
        <v>341</v>
      </c>
      <c r="D524" s="19" t="s">
        <v>215</v>
      </c>
      <c r="E524" s="19" t="s">
        <v>7588</v>
      </c>
      <c r="F524" s="19" t="s">
        <v>347</v>
      </c>
      <c r="G524" s="62" t="s">
        <v>593</v>
      </c>
      <c r="H524" s="62" t="s">
        <v>3159</v>
      </c>
      <c r="I524" s="19" t="s">
        <v>344</v>
      </c>
      <c r="J524" s="36" t="s">
        <v>5695</v>
      </c>
      <c r="K524" s="19" t="s">
        <v>1580</v>
      </c>
      <c r="L524" s="19" t="s">
        <v>112</v>
      </c>
      <c r="M524" s="19" t="s">
        <v>348</v>
      </c>
      <c r="O524" s="197" t="str">
        <f t="shared" si="48"/>
        <v>12/5/2024 12:09:36 PM</v>
      </c>
      <c r="P524" s="197">
        <f t="shared" si="49"/>
        <v>45632.131666666668</v>
      </c>
      <c r="Q524" s="197">
        <f t="shared" si="50"/>
        <v>45631.715000000004</v>
      </c>
      <c r="R524" s="197" t="str">
        <f t="shared" si="51"/>
        <v>12/5/2024 12:09:36 PM</v>
      </c>
      <c r="S524" s="200">
        <f t="shared" si="52"/>
        <v>45631</v>
      </c>
      <c r="T524" s="201">
        <f t="shared" si="53"/>
        <v>0.50666666666802485</v>
      </c>
      <c r="U524" s="202"/>
      <c r="V524" s="202"/>
      <c r="W524" s="202" t="str">
        <f>IFERROR(VLOOKUP(D524,Legend!$A$2:$C$61,3,FALSE),"")</f>
        <v>AMER_1</v>
      </c>
      <c r="X524" s="19">
        <v>5</v>
      </c>
      <c r="Y524" s="19">
        <v>15</v>
      </c>
    </row>
    <row r="525" spans="1:25" x14ac:dyDescent="0.25">
      <c r="A525" s="19" t="s">
        <v>1715</v>
      </c>
      <c r="B525" s="62" t="s">
        <v>5740</v>
      </c>
      <c r="C525" s="19" t="s">
        <v>341</v>
      </c>
      <c r="D525" s="19" t="s">
        <v>215</v>
      </c>
      <c r="E525" s="19" t="s">
        <v>7588</v>
      </c>
      <c r="F525" s="19" t="s">
        <v>347</v>
      </c>
      <c r="G525" s="62" t="s">
        <v>626</v>
      </c>
      <c r="H525" s="62" t="s">
        <v>2478</v>
      </c>
      <c r="I525" s="19" t="s">
        <v>342</v>
      </c>
      <c r="J525" s="36" t="s">
        <v>5741</v>
      </c>
      <c r="K525" s="19" t="s">
        <v>2562</v>
      </c>
      <c r="L525" s="19" t="s">
        <v>112</v>
      </c>
      <c r="M525" s="19" t="s">
        <v>340</v>
      </c>
      <c r="O525" s="197" t="str">
        <f t="shared" si="48"/>
        <v>12/5/2024 11:01:06 AM</v>
      </c>
      <c r="P525" s="197">
        <f t="shared" si="49"/>
        <v>45632.084097222221</v>
      </c>
      <c r="Q525" s="197">
        <f t="shared" si="50"/>
        <v>45631.667430555557</v>
      </c>
      <c r="R525" s="197" t="str">
        <f t="shared" si="51"/>
        <v>12/5/2024 11:01:06 AM</v>
      </c>
      <c r="S525" s="200">
        <f t="shared" si="52"/>
        <v>45631</v>
      </c>
      <c r="T525" s="201">
        <f t="shared" si="53"/>
        <v>0.45909722222131677</v>
      </c>
      <c r="U525" s="202"/>
      <c r="V525" s="202"/>
      <c r="W525" s="202" t="str">
        <f>IFERROR(VLOOKUP(D525,Legend!$A$2:$C$61,3,FALSE),"")</f>
        <v>AMER_1</v>
      </c>
      <c r="X525" s="19">
        <v>5</v>
      </c>
      <c r="Y525" s="19">
        <v>15</v>
      </c>
    </row>
    <row r="526" spans="1:25" x14ac:dyDescent="0.25">
      <c r="A526" s="19" t="s">
        <v>1834</v>
      </c>
      <c r="B526" s="62" t="s">
        <v>5774</v>
      </c>
      <c r="C526" s="19" t="s">
        <v>148</v>
      </c>
      <c r="D526" s="19" t="s">
        <v>214</v>
      </c>
      <c r="E526" s="19" t="s">
        <v>7588</v>
      </c>
      <c r="F526" s="19" t="s">
        <v>347</v>
      </c>
      <c r="G526" s="62" t="s">
        <v>345</v>
      </c>
      <c r="H526" s="62" t="s">
        <v>5444</v>
      </c>
      <c r="J526" s="36" t="s">
        <v>5775</v>
      </c>
      <c r="K526" s="19" t="s">
        <v>591</v>
      </c>
      <c r="L526" s="19" t="s">
        <v>112</v>
      </c>
      <c r="M526" s="19" t="s">
        <v>340</v>
      </c>
      <c r="O526" s="197" t="str">
        <f t="shared" si="48"/>
        <v>12/5/2024 10:17:49 AM</v>
      </c>
      <c r="P526" s="197">
        <f t="shared" si="49"/>
        <v>45632.054039351853</v>
      </c>
      <c r="Q526" s="197">
        <f t="shared" si="50"/>
        <v>45631.637372685189</v>
      </c>
      <c r="R526" s="197" t="str">
        <f t="shared" si="51"/>
        <v>12/5/2024 10:17:49 AM</v>
      </c>
      <c r="S526" s="200">
        <f t="shared" si="52"/>
        <v>45631</v>
      </c>
      <c r="T526" s="201">
        <f t="shared" si="53"/>
        <v>0.42903935185313458</v>
      </c>
      <c r="U526" s="202"/>
      <c r="V526" s="202"/>
      <c r="W526" s="202" t="str">
        <f>IFERROR(VLOOKUP(D526,Legend!$A$2:$C$61,3,FALSE),"")</f>
        <v>AMER_1</v>
      </c>
      <c r="X526" s="19">
        <v>5</v>
      </c>
      <c r="Y526" s="19">
        <v>15</v>
      </c>
    </row>
    <row r="527" spans="1:25" x14ac:dyDescent="0.25">
      <c r="A527" s="19" t="s">
        <v>681</v>
      </c>
      <c r="B527" s="62" t="s">
        <v>6085</v>
      </c>
      <c r="C527" s="19" t="s">
        <v>341</v>
      </c>
      <c r="D527" s="19" t="s">
        <v>215</v>
      </c>
      <c r="E527" s="19" t="s">
        <v>7588</v>
      </c>
      <c r="F527" s="19" t="s">
        <v>347</v>
      </c>
      <c r="G527" s="62" t="s">
        <v>593</v>
      </c>
      <c r="H527" s="62" t="s">
        <v>795</v>
      </c>
      <c r="I527" s="19" t="s">
        <v>342</v>
      </c>
      <c r="J527" s="36" t="s">
        <v>6086</v>
      </c>
      <c r="K527" s="19" t="s">
        <v>2353</v>
      </c>
      <c r="L527" s="19" t="s">
        <v>112</v>
      </c>
      <c r="M527" s="19" t="s">
        <v>349</v>
      </c>
      <c r="O527" s="197" t="str">
        <f t="shared" si="48"/>
        <v>12/4/2024 4:40:32 PM</v>
      </c>
      <c r="P527" s="197">
        <f t="shared" si="49"/>
        <v>45631.319814814815</v>
      </c>
      <c r="Q527" s="197">
        <f t="shared" si="50"/>
        <v>45630.903148148151</v>
      </c>
      <c r="R527" s="197" t="str">
        <f t="shared" si="51"/>
        <v>12/4/2024 4:40:32 PM</v>
      </c>
      <c r="S527" s="200">
        <f t="shared" si="52"/>
        <v>45630</v>
      </c>
      <c r="T527" s="201">
        <f t="shared" si="53"/>
        <v>0.69481481481489027</v>
      </c>
      <c r="U527" s="202"/>
      <c r="V527" s="202"/>
      <c r="W527" s="202" t="str">
        <f>IFERROR(VLOOKUP(D527,Legend!$A$2:$C$61,3,FALSE),"")</f>
        <v>AMER_1</v>
      </c>
      <c r="X527" s="19">
        <v>5</v>
      </c>
      <c r="Y527" s="19">
        <v>15</v>
      </c>
    </row>
    <row r="528" spans="1:25" x14ac:dyDescent="0.25">
      <c r="A528" s="19" t="s">
        <v>1290</v>
      </c>
      <c r="B528" s="62" t="s">
        <v>6132</v>
      </c>
      <c r="C528" s="19" t="s">
        <v>341</v>
      </c>
      <c r="D528" s="19" t="s">
        <v>215</v>
      </c>
      <c r="E528" s="19" t="s">
        <v>7588</v>
      </c>
      <c r="F528" s="19" t="s">
        <v>347</v>
      </c>
      <c r="G528" s="62" t="s">
        <v>593</v>
      </c>
      <c r="H528" s="62" t="s">
        <v>6133</v>
      </c>
      <c r="I528" s="19" t="s">
        <v>344</v>
      </c>
      <c r="J528" s="36" t="s">
        <v>6134</v>
      </c>
      <c r="K528" s="19" t="s">
        <v>2279</v>
      </c>
      <c r="L528" s="19" t="s">
        <v>112</v>
      </c>
      <c r="M528" s="19" t="s">
        <v>340</v>
      </c>
      <c r="O528" s="197" t="str">
        <f t="shared" si="48"/>
        <v>12/4/2024 3:02:40 PM</v>
      </c>
      <c r="P528" s="197">
        <f t="shared" si="49"/>
        <v>45631.251851851855</v>
      </c>
      <c r="Q528" s="197">
        <f t="shared" si="50"/>
        <v>45630.835185185191</v>
      </c>
      <c r="R528" s="197" t="str">
        <f t="shared" si="51"/>
        <v>12/4/2024 3:02:40 PM</v>
      </c>
      <c r="S528" s="200">
        <f t="shared" si="52"/>
        <v>45630</v>
      </c>
      <c r="T528" s="201">
        <f t="shared" si="53"/>
        <v>0.62685185185546288</v>
      </c>
      <c r="U528" s="202"/>
      <c r="V528" s="202"/>
      <c r="W528" s="202" t="str">
        <f>IFERROR(VLOOKUP(D528,Legend!$A$2:$C$61,3,FALSE),"")</f>
        <v>AMER_1</v>
      </c>
      <c r="X528" s="19">
        <v>5</v>
      </c>
      <c r="Y528" s="19">
        <v>15</v>
      </c>
    </row>
    <row r="529" spans="1:25" x14ac:dyDescent="0.25">
      <c r="A529" s="19" t="s">
        <v>1885</v>
      </c>
      <c r="B529" s="62" t="s">
        <v>6171</v>
      </c>
      <c r="C529" s="19" t="s">
        <v>341</v>
      </c>
      <c r="D529" s="19" t="s">
        <v>215</v>
      </c>
      <c r="E529" s="19" t="s">
        <v>7588</v>
      </c>
      <c r="F529" s="19" t="s">
        <v>347</v>
      </c>
      <c r="G529" s="62" t="s">
        <v>593</v>
      </c>
      <c r="H529" s="62" t="s">
        <v>3159</v>
      </c>
      <c r="I529" s="19" t="s">
        <v>344</v>
      </c>
      <c r="J529" s="36" t="s">
        <v>6172</v>
      </c>
      <c r="K529" s="19" t="s">
        <v>1048</v>
      </c>
      <c r="L529" s="19" t="s">
        <v>112</v>
      </c>
      <c r="M529" s="19" t="s">
        <v>340</v>
      </c>
      <c r="O529" s="197" t="str">
        <f t="shared" si="48"/>
        <v>12/4/2024 2:01:02 PM</v>
      </c>
      <c r="P529" s="197">
        <f t="shared" si="49"/>
        <v>45631.209050925929</v>
      </c>
      <c r="Q529" s="197">
        <f t="shared" si="50"/>
        <v>45630.792384259265</v>
      </c>
      <c r="R529" s="197" t="str">
        <f t="shared" si="51"/>
        <v>12/4/2024 2:01:02 PM</v>
      </c>
      <c r="S529" s="200">
        <f t="shared" si="52"/>
        <v>45630</v>
      </c>
      <c r="T529" s="201">
        <f t="shared" si="53"/>
        <v>0.58405092592875008</v>
      </c>
      <c r="U529" s="202"/>
      <c r="V529" s="202"/>
      <c r="W529" s="202" t="str">
        <f>IFERROR(VLOOKUP(D529,Legend!$A$2:$C$61,3,FALSE),"")</f>
        <v>AMER_1</v>
      </c>
      <c r="X529" s="19">
        <v>5</v>
      </c>
      <c r="Y529" s="19">
        <v>15</v>
      </c>
    </row>
    <row r="530" spans="1:25" x14ac:dyDescent="0.25">
      <c r="A530" s="19" t="s">
        <v>1293</v>
      </c>
      <c r="B530" s="62" t="s">
        <v>6210</v>
      </c>
      <c r="C530" s="19" t="s">
        <v>341</v>
      </c>
      <c r="D530" s="19" t="s">
        <v>215</v>
      </c>
      <c r="E530" s="19" t="s">
        <v>7588</v>
      </c>
      <c r="F530" s="19" t="s">
        <v>347</v>
      </c>
      <c r="G530" s="62" t="s">
        <v>593</v>
      </c>
      <c r="H530" s="62" t="s">
        <v>6211</v>
      </c>
      <c r="I530" s="19" t="s">
        <v>344</v>
      </c>
      <c r="J530" s="36" t="s">
        <v>6212</v>
      </c>
      <c r="K530" s="19" t="s">
        <v>2324</v>
      </c>
      <c r="L530" s="19" t="s">
        <v>112</v>
      </c>
      <c r="M530" s="19" t="s">
        <v>348</v>
      </c>
      <c r="O530" s="197" t="str">
        <f t="shared" si="48"/>
        <v>12/4/2024 1:33:41 PM</v>
      </c>
      <c r="P530" s="197">
        <f t="shared" si="49"/>
        <v>45631.190057870372</v>
      </c>
      <c r="Q530" s="197">
        <f t="shared" si="50"/>
        <v>45630.773391203707</v>
      </c>
      <c r="R530" s="197" t="str">
        <f t="shared" si="51"/>
        <v>12/4/2024 1:33:41 PM</v>
      </c>
      <c r="S530" s="200">
        <f t="shared" si="52"/>
        <v>45630</v>
      </c>
      <c r="T530" s="201">
        <f t="shared" si="53"/>
        <v>0.56505787037167465</v>
      </c>
      <c r="U530" s="202"/>
      <c r="V530" s="202"/>
      <c r="W530" s="202" t="str">
        <f>IFERROR(VLOOKUP(D530,Legend!$A$2:$C$61,3,FALSE),"")</f>
        <v>AMER_1</v>
      </c>
      <c r="X530" s="19">
        <v>5</v>
      </c>
      <c r="Y530" s="19">
        <v>15</v>
      </c>
    </row>
    <row r="531" spans="1:25" x14ac:dyDescent="0.25">
      <c r="A531" s="19" t="s">
        <v>1824</v>
      </c>
      <c r="B531" s="62" t="s">
        <v>3340</v>
      </c>
      <c r="C531" s="19" t="s">
        <v>341</v>
      </c>
      <c r="D531" s="19" t="s">
        <v>217</v>
      </c>
      <c r="E531" s="19" t="s">
        <v>7555</v>
      </c>
      <c r="F531" s="19" t="s">
        <v>352</v>
      </c>
      <c r="G531" s="62" t="s">
        <v>3341</v>
      </c>
      <c r="H531" s="62" t="s">
        <v>580</v>
      </c>
      <c r="I531" s="19" t="s">
        <v>342</v>
      </c>
      <c r="J531" s="36" t="s">
        <v>3342</v>
      </c>
      <c r="K531" s="19" t="s">
        <v>868</v>
      </c>
      <c r="M531" s="19" t="s">
        <v>340</v>
      </c>
      <c r="O531" s="197" t="str">
        <f t="shared" si="48"/>
        <v>12/3/2024 1:04:50 PM</v>
      </c>
      <c r="P531" s="197">
        <f t="shared" si="49"/>
        <v>45630.170023148145</v>
      </c>
      <c r="Q531" s="197">
        <f t="shared" si="50"/>
        <v>45629.75335648148</v>
      </c>
      <c r="R531" s="197" t="str">
        <f t="shared" si="51"/>
        <v>12/3/2024 1:04:50 PM</v>
      </c>
      <c r="S531" s="200">
        <f t="shared" si="52"/>
        <v>45629</v>
      </c>
      <c r="T531" s="201">
        <f t="shared" si="53"/>
        <v>0.54502314814453712</v>
      </c>
      <c r="U531" s="202"/>
      <c r="V531" s="202"/>
      <c r="W531" s="202" t="str">
        <f>IFERROR(VLOOKUP(D531,Legend!$A$2:$C$61,3,FALSE),"")</f>
        <v>AMER_1</v>
      </c>
      <c r="X531" s="19">
        <v>5</v>
      </c>
      <c r="Y531" s="19">
        <v>15</v>
      </c>
    </row>
    <row r="532" spans="1:25" x14ac:dyDescent="0.25">
      <c r="A532" s="19" t="s">
        <v>1291</v>
      </c>
      <c r="B532" s="62" t="s">
        <v>6137</v>
      </c>
      <c r="C532" s="19" t="s">
        <v>341</v>
      </c>
      <c r="D532" s="19" t="s">
        <v>217</v>
      </c>
      <c r="E532" s="19" t="s">
        <v>7555</v>
      </c>
      <c r="F532" s="19" t="s">
        <v>352</v>
      </c>
      <c r="G532" s="62" t="s">
        <v>6138</v>
      </c>
      <c r="H532" s="62" t="s">
        <v>580</v>
      </c>
      <c r="I532" s="19" t="s">
        <v>342</v>
      </c>
      <c r="J532" s="36" t="s">
        <v>6139</v>
      </c>
      <c r="K532" s="19" t="s">
        <v>1582</v>
      </c>
      <c r="O532" s="197" t="str">
        <f t="shared" si="48"/>
        <v>12/4/2024 2:50:44 PM</v>
      </c>
      <c r="P532" s="197">
        <f t="shared" si="49"/>
        <v>45631.243564814817</v>
      </c>
      <c r="Q532" s="197">
        <f t="shared" si="50"/>
        <v>45630.826898148152</v>
      </c>
      <c r="R532" s="197" t="str">
        <f t="shared" si="51"/>
        <v>12/4/2024 2:50:44 PM</v>
      </c>
      <c r="S532" s="200">
        <f t="shared" si="52"/>
        <v>45630</v>
      </c>
      <c r="T532" s="201">
        <f t="shared" si="53"/>
        <v>0.6185648148166365</v>
      </c>
      <c r="U532" s="202"/>
      <c r="V532" s="202"/>
      <c r="W532" s="202" t="str">
        <f>IFERROR(VLOOKUP(D532,Legend!$A$2:$C$61,3,FALSE),"")</f>
        <v>AMER_1</v>
      </c>
      <c r="X532" s="19">
        <v>5</v>
      </c>
      <c r="Y532" s="19">
        <v>15</v>
      </c>
    </row>
    <row r="533" spans="1:25" x14ac:dyDescent="0.25">
      <c r="A533" s="19" t="s">
        <v>1193</v>
      </c>
      <c r="B533" s="62" t="s">
        <v>3812</v>
      </c>
      <c r="C533" s="19" t="s">
        <v>341</v>
      </c>
      <c r="D533" s="19" t="s">
        <v>213</v>
      </c>
      <c r="E533" s="19" t="s">
        <v>7560</v>
      </c>
      <c r="F533" s="19" t="s">
        <v>359</v>
      </c>
      <c r="G533" s="62" t="s">
        <v>3764</v>
      </c>
      <c r="H533" s="62" t="s">
        <v>664</v>
      </c>
      <c r="I533" s="19" t="s">
        <v>342</v>
      </c>
      <c r="J533" s="36" t="s">
        <v>3813</v>
      </c>
      <c r="K533" s="19" t="s">
        <v>1530</v>
      </c>
      <c r="M533" s="19" t="s">
        <v>353</v>
      </c>
      <c r="O533" s="197" t="str">
        <f t="shared" si="48"/>
        <v>12/2/2024 5:30:58 PM</v>
      </c>
      <c r="P533" s="197">
        <f t="shared" si="49"/>
        <v>45629.354837962965</v>
      </c>
      <c r="Q533" s="197">
        <f t="shared" si="50"/>
        <v>45628.9381712963</v>
      </c>
      <c r="R533" s="197">
        <f t="shared" si="51"/>
        <v>45629.354837962965</v>
      </c>
      <c r="S533" s="200">
        <f t="shared" si="52"/>
        <v>45629</v>
      </c>
      <c r="T533" s="201">
        <f t="shared" si="53"/>
        <v>0.35483796296466608</v>
      </c>
      <c r="U533" s="202"/>
      <c r="V533" s="202"/>
      <c r="W533" s="202" t="str">
        <f>IFERROR(VLOOKUP(D533,Legend!$A$2:$C$61,3,FALSE),"")</f>
        <v>APAC_1</v>
      </c>
      <c r="X533" s="19">
        <v>5</v>
      </c>
      <c r="Y533" s="19">
        <v>15</v>
      </c>
    </row>
    <row r="534" spans="1:25" x14ac:dyDescent="0.25">
      <c r="A534" s="19" t="s">
        <v>1270</v>
      </c>
      <c r="B534" s="62" t="s">
        <v>4603</v>
      </c>
      <c r="C534" s="19" t="s">
        <v>341</v>
      </c>
      <c r="D534" s="19" t="s">
        <v>210</v>
      </c>
      <c r="E534" s="19" t="s">
        <v>7560</v>
      </c>
      <c r="F534" s="19" t="s">
        <v>359</v>
      </c>
      <c r="G534" s="62" t="s">
        <v>664</v>
      </c>
      <c r="H534" s="62" t="s">
        <v>4604</v>
      </c>
      <c r="I534" s="19" t="s">
        <v>342</v>
      </c>
      <c r="J534" s="36" t="s">
        <v>4605</v>
      </c>
      <c r="K534" s="19" t="s">
        <v>1191</v>
      </c>
      <c r="L534" s="19" t="s">
        <v>112</v>
      </c>
      <c r="M534" s="19" t="s">
        <v>353</v>
      </c>
      <c r="O534" s="197" t="str">
        <f t="shared" si="48"/>
        <v>12/1/2024 8:53:58 PM</v>
      </c>
      <c r="P534" s="197">
        <f t="shared" si="49"/>
        <v>45628.495810185188</v>
      </c>
      <c r="Q534" s="197">
        <f t="shared" si="50"/>
        <v>45628.079143518524</v>
      </c>
      <c r="R534" s="197">
        <f t="shared" si="51"/>
        <v>45628.495810185188</v>
      </c>
      <c r="S534" s="200">
        <f t="shared" si="52"/>
        <v>45628</v>
      </c>
      <c r="T534" s="201">
        <f t="shared" si="53"/>
        <v>0.49581018518802011</v>
      </c>
      <c r="U534" s="202"/>
      <c r="V534" s="202"/>
      <c r="W534" s="202" t="str">
        <f>IFERROR(VLOOKUP(D534,Legend!$A$2:$C$61,3,FALSE),"")</f>
        <v>APAC_1</v>
      </c>
      <c r="X534" s="19">
        <v>5</v>
      </c>
      <c r="Y534" s="19">
        <v>15</v>
      </c>
    </row>
    <row r="535" spans="1:25" x14ac:dyDescent="0.25">
      <c r="A535" s="19" t="s">
        <v>2067</v>
      </c>
      <c r="B535" s="62" t="s">
        <v>4609</v>
      </c>
      <c r="C535" s="19" t="s">
        <v>341</v>
      </c>
      <c r="D535" s="19" t="s">
        <v>213</v>
      </c>
      <c r="E535" s="19" t="s">
        <v>7560</v>
      </c>
      <c r="F535" s="19" t="s">
        <v>359</v>
      </c>
      <c r="G535" s="62" t="s">
        <v>4610</v>
      </c>
      <c r="H535" s="62" t="s">
        <v>664</v>
      </c>
      <c r="I535" s="19" t="s">
        <v>342</v>
      </c>
      <c r="J535" s="36" t="s">
        <v>4611</v>
      </c>
      <c r="K535" s="19" t="s">
        <v>1322</v>
      </c>
      <c r="M535" s="19" t="s">
        <v>353</v>
      </c>
      <c r="O535" s="197" t="str">
        <f t="shared" si="48"/>
        <v>12/1/2024 8:21:21 PM</v>
      </c>
      <c r="P535" s="197">
        <f t="shared" si="49"/>
        <v>45628.47315972222</v>
      </c>
      <c r="Q535" s="197">
        <f t="shared" si="50"/>
        <v>45628.056493055556</v>
      </c>
      <c r="R535" s="197">
        <f t="shared" si="51"/>
        <v>45628.47315972222</v>
      </c>
      <c r="S535" s="200">
        <f t="shared" si="52"/>
        <v>45628</v>
      </c>
      <c r="T535" s="201">
        <f t="shared" si="53"/>
        <v>0.47315972221986158</v>
      </c>
      <c r="U535" s="202"/>
      <c r="V535" s="202"/>
      <c r="W535" s="202" t="str">
        <f>IFERROR(VLOOKUP(D535,Legend!$A$2:$C$61,3,FALSE),"")</f>
        <v>APAC_1</v>
      </c>
      <c r="X535" s="19">
        <v>5</v>
      </c>
      <c r="Y535" s="19">
        <v>15</v>
      </c>
    </row>
    <row r="536" spans="1:25" x14ac:dyDescent="0.25">
      <c r="A536" s="19" t="s">
        <v>1648</v>
      </c>
      <c r="B536" s="62" t="s">
        <v>4612</v>
      </c>
      <c r="C536" s="19" t="s">
        <v>341</v>
      </c>
      <c r="D536" s="19" t="s">
        <v>213</v>
      </c>
      <c r="E536" s="19" t="s">
        <v>7560</v>
      </c>
      <c r="F536" s="19" t="s">
        <v>359</v>
      </c>
      <c r="G536" s="62" t="s">
        <v>4610</v>
      </c>
      <c r="H536" s="62" t="s">
        <v>664</v>
      </c>
      <c r="I536" s="19" t="s">
        <v>342</v>
      </c>
      <c r="J536" s="36" t="s">
        <v>4613</v>
      </c>
      <c r="K536" s="19" t="s">
        <v>1310</v>
      </c>
      <c r="M536" s="19" t="s">
        <v>353</v>
      </c>
      <c r="O536" s="197" t="str">
        <f t="shared" si="48"/>
        <v>12/1/2024 8:20:42 PM</v>
      </c>
      <c r="P536" s="197">
        <f t="shared" si="49"/>
        <v>45628.472708333335</v>
      </c>
      <c r="Q536" s="197">
        <f t="shared" si="50"/>
        <v>45628.05604166667</v>
      </c>
      <c r="R536" s="197">
        <f t="shared" si="51"/>
        <v>45628.472708333335</v>
      </c>
      <c r="S536" s="200">
        <f t="shared" si="52"/>
        <v>45628</v>
      </c>
      <c r="T536" s="201">
        <f t="shared" si="53"/>
        <v>0.4727083333345945</v>
      </c>
      <c r="U536" s="202"/>
      <c r="V536" s="202"/>
      <c r="W536" s="202" t="str">
        <f>IFERROR(VLOOKUP(D536,Legend!$A$2:$C$61,3,FALSE),"")</f>
        <v>APAC_1</v>
      </c>
      <c r="X536" s="19">
        <v>5</v>
      </c>
      <c r="Y536" s="19">
        <v>15</v>
      </c>
    </row>
    <row r="537" spans="1:25" x14ac:dyDescent="0.25">
      <c r="A537" s="19" t="s">
        <v>1649</v>
      </c>
      <c r="B537" s="62" t="s">
        <v>4617</v>
      </c>
      <c r="C537" s="19" t="s">
        <v>341</v>
      </c>
      <c r="D537" s="19" t="s">
        <v>213</v>
      </c>
      <c r="E537" s="19" t="s">
        <v>7560</v>
      </c>
      <c r="F537" s="19" t="s">
        <v>359</v>
      </c>
      <c r="G537" s="62" t="s">
        <v>4618</v>
      </c>
      <c r="H537" s="62" t="s">
        <v>664</v>
      </c>
      <c r="I537" s="19" t="s">
        <v>342</v>
      </c>
      <c r="J537" s="36" t="s">
        <v>4619</v>
      </c>
      <c r="K537" s="19" t="s">
        <v>2382</v>
      </c>
      <c r="M537" s="19" t="s">
        <v>353</v>
      </c>
      <c r="O537" s="197" t="str">
        <f t="shared" si="48"/>
        <v>12/1/2024 8:17:37 PM</v>
      </c>
      <c r="P537" s="197">
        <f t="shared" si="49"/>
        <v>45628.470567129632</v>
      </c>
      <c r="Q537" s="197">
        <f t="shared" si="50"/>
        <v>45628.053900462968</v>
      </c>
      <c r="R537" s="197">
        <f t="shared" si="51"/>
        <v>45628.470567129632</v>
      </c>
      <c r="S537" s="200">
        <f t="shared" si="52"/>
        <v>45628</v>
      </c>
      <c r="T537" s="201">
        <f t="shared" si="53"/>
        <v>0.47056712963239988</v>
      </c>
      <c r="U537" s="202"/>
      <c r="V537" s="202"/>
      <c r="W537" s="202" t="str">
        <f>IFERROR(VLOOKUP(D537,Legend!$A$2:$C$61,3,FALSE),"")</f>
        <v>APAC_1</v>
      </c>
      <c r="X537" s="19">
        <v>5</v>
      </c>
      <c r="Y537" s="19">
        <v>15</v>
      </c>
    </row>
    <row r="538" spans="1:25" x14ac:dyDescent="0.25">
      <c r="A538" s="19" t="s">
        <v>1273</v>
      </c>
      <c r="B538" s="62" t="s">
        <v>4623</v>
      </c>
      <c r="C538" s="19" t="s">
        <v>341</v>
      </c>
      <c r="D538" s="19" t="s">
        <v>213</v>
      </c>
      <c r="E538" s="19" t="s">
        <v>7560</v>
      </c>
      <c r="F538" s="19" t="s">
        <v>359</v>
      </c>
      <c r="G538" s="62" t="s">
        <v>4624</v>
      </c>
      <c r="H538" s="62" t="s">
        <v>664</v>
      </c>
      <c r="I538" s="19" t="s">
        <v>342</v>
      </c>
      <c r="J538" s="36" t="s">
        <v>4625</v>
      </c>
      <c r="K538" s="19" t="s">
        <v>1449</v>
      </c>
      <c r="M538" s="19" t="s">
        <v>353</v>
      </c>
      <c r="O538" s="197" t="str">
        <f t="shared" si="48"/>
        <v>12/1/2024 7:55:04 PM</v>
      </c>
      <c r="P538" s="197">
        <f t="shared" si="49"/>
        <v>45628.454907407409</v>
      </c>
      <c r="Q538" s="197">
        <f t="shared" si="50"/>
        <v>45628.038240740745</v>
      </c>
      <c r="R538" s="197">
        <f t="shared" si="51"/>
        <v>45628.454907407409</v>
      </c>
      <c r="S538" s="200">
        <f t="shared" si="52"/>
        <v>45628</v>
      </c>
      <c r="T538" s="201">
        <f t="shared" si="53"/>
        <v>0.45490740740933688</v>
      </c>
      <c r="U538" s="202"/>
      <c r="V538" s="202"/>
      <c r="W538" s="202" t="str">
        <f>IFERROR(VLOOKUP(D538,Legend!$A$2:$C$61,3,FALSE),"")</f>
        <v>APAC_1</v>
      </c>
      <c r="X538" s="19">
        <v>5</v>
      </c>
      <c r="Y538" s="19">
        <v>15</v>
      </c>
    </row>
    <row r="539" spans="1:25" x14ac:dyDescent="0.25">
      <c r="A539" s="19" t="s">
        <v>1274</v>
      </c>
      <c r="B539" s="62" t="s">
        <v>4626</v>
      </c>
      <c r="C539" s="19" t="s">
        <v>341</v>
      </c>
      <c r="D539" s="19" t="s">
        <v>210</v>
      </c>
      <c r="E539" s="19" t="s">
        <v>7560</v>
      </c>
      <c r="F539" s="19" t="s">
        <v>359</v>
      </c>
      <c r="G539" s="62" t="s">
        <v>642</v>
      </c>
      <c r="H539" s="62" t="s">
        <v>643</v>
      </c>
      <c r="I539" s="19" t="s">
        <v>342</v>
      </c>
      <c r="J539" s="36" t="s">
        <v>4627</v>
      </c>
      <c r="K539" s="19" t="s">
        <v>1545</v>
      </c>
      <c r="L539" s="19" t="s">
        <v>112</v>
      </c>
      <c r="M539" s="19" t="s">
        <v>351</v>
      </c>
      <c r="O539" s="197" t="str">
        <f t="shared" si="48"/>
        <v>12/1/2024 7:16:44 PM</v>
      </c>
      <c r="P539" s="197">
        <f t="shared" si="49"/>
        <v>45628.428287037037</v>
      </c>
      <c r="Q539" s="197">
        <f t="shared" si="50"/>
        <v>45628.011620370373</v>
      </c>
      <c r="R539" s="197">
        <f t="shared" si="51"/>
        <v>45628.428287037037</v>
      </c>
      <c r="S539" s="200">
        <f t="shared" si="52"/>
        <v>45628</v>
      </c>
      <c r="T539" s="201">
        <f t="shared" si="53"/>
        <v>0.42828703703708015</v>
      </c>
      <c r="U539" s="202"/>
      <c r="V539" s="202"/>
      <c r="W539" s="202" t="str">
        <f>IFERROR(VLOOKUP(D539,Legend!$A$2:$C$61,3,FALSE),"")</f>
        <v>APAC_1</v>
      </c>
      <c r="X539" s="19">
        <v>5</v>
      </c>
      <c r="Y539" s="19">
        <v>15</v>
      </c>
    </row>
    <row r="540" spans="1:25" x14ac:dyDescent="0.25">
      <c r="A540" s="19" t="s">
        <v>2072</v>
      </c>
      <c r="B540" s="62" t="s">
        <v>4644</v>
      </c>
      <c r="C540" s="19" t="s">
        <v>341</v>
      </c>
      <c r="D540" s="19" t="s">
        <v>210</v>
      </c>
      <c r="E540" s="19" t="s">
        <v>7560</v>
      </c>
      <c r="F540" s="19" t="s">
        <v>359</v>
      </c>
      <c r="G540" s="62" t="s">
        <v>664</v>
      </c>
      <c r="H540" s="62" t="s">
        <v>4645</v>
      </c>
      <c r="I540" s="19" t="s">
        <v>342</v>
      </c>
      <c r="J540" s="36" t="s">
        <v>4646</v>
      </c>
      <c r="K540" s="19" t="s">
        <v>4467</v>
      </c>
      <c r="L540" s="19" t="s">
        <v>112</v>
      </c>
      <c r="M540" s="19" t="s">
        <v>353</v>
      </c>
      <c r="O540" s="197" t="str">
        <f t="shared" si="48"/>
        <v>12/1/2024 6:14:54 PM</v>
      </c>
      <c r="P540" s="197">
        <f t="shared" si="49"/>
        <v>45628.385347222225</v>
      </c>
      <c r="Q540" s="197">
        <f t="shared" si="50"/>
        <v>45627.968680555561</v>
      </c>
      <c r="R540" s="197">
        <f t="shared" si="51"/>
        <v>45628.385347222225</v>
      </c>
      <c r="S540" s="200">
        <f t="shared" si="52"/>
        <v>45628</v>
      </c>
      <c r="T540" s="201">
        <f t="shared" si="53"/>
        <v>0.38534722222539131</v>
      </c>
      <c r="U540" s="202"/>
      <c r="V540" s="202"/>
      <c r="W540" s="202" t="str">
        <f>IFERROR(VLOOKUP(D540,Legend!$A$2:$C$61,3,FALSE),"")</f>
        <v>APAC_1</v>
      </c>
      <c r="X540" s="19">
        <v>5</v>
      </c>
      <c r="Y540" s="19">
        <v>15</v>
      </c>
    </row>
    <row r="541" spans="1:25" x14ac:dyDescent="0.25">
      <c r="A541" s="19" t="s">
        <v>2074</v>
      </c>
      <c r="B541" s="62" t="s">
        <v>4648</v>
      </c>
      <c r="C541" s="19" t="s">
        <v>341</v>
      </c>
      <c r="D541" s="19" t="s">
        <v>213</v>
      </c>
      <c r="E541" s="19" t="s">
        <v>7560</v>
      </c>
      <c r="F541" s="19" t="s">
        <v>359</v>
      </c>
      <c r="G541" s="62" t="s">
        <v>4645</v>
      </c>
      <c r="H541" s="62" t="s">
        <v>664</v>
      </c>
      <c r="I541" s="19" t="s">
        <v>342</v>
      </c>
      <c r="J541" s="36" t="s">
        <v>4649</v>
      </c>
      <c r="K541" s="19" t="s">
        <v>581</v>
      </c>
      <c r="M541" s="19" t="s">
        <v>353</v>
      </c>
      <c r="O541" s="197" t="str">
        <f t="shared" si="48"/>
        <v>12/1/2024 6:11:52 PM</v>
      </c>
      <c r="P541" s="197">
        <f t="shared" si="49"/>
        <v>45628.383240740739</v>
      </c>
      <c r="Q541" s="197">
        <f t="shared" si="50"/>
        <v>45627.966574074075</v>
      </c>
      <c r="R541" s="197">
        <f t="shared" si="51"/>
        <v>45628.383240740739</v>
      </c>
      <c r="S541" s="200">
        <f t="shared" si="52"/>
        <v>45628</v>
      </c>
      <c r="T541" s="201">
        <f t="shared" si="53"/>
        <v>0.38324074073898373</v>
      </c>
      <c r="U541" s="202"/>
      <c r="V541" s="202"/>
      <c r="W541" s="202" t="str">
        <f>IFERROR(VLOOKUP(D541,Legend!$A$2:$C$61,3,FALSE),"")</f>
        <v>APAC_1</v>
      </c>
      <c r="X541" s="19">
        <v>5</v>
      </c>
      <c r="Y541" s="19">
        <v>15</v>
      </c>
    </row>
    <row r="542" spans="1:25" x14ac:dyDescent="0.25">
      <c r="A542" s="19" t="s">
        <v>1389</v>
      </c>
      <c r="B542" s="62" t="s">
        <v>5389</v>
      </c>
      <c r="C542" s="19" t="s">
        <v>341</v>
      </c>
      <c r="D542" s="19" t="s">
        <v>213</v>
      </c>
      <c r="E542" s="19" t="s">
        <v>7560</v>
      </c>
      <c r="F542" s="19" t="s">
        <v>359</v>
      </c>
      <c r="G542" s="62" t="s">
        <v>5390</v>
      </c>
      <c r="H542" s="62" t="s">
        <v>664</v>
      </c>
      <c r="I542" s="19" t="s">
        <v>342</v>
      </c>
      <c r="J542" s="36" t="s">
        <v>5391</v>
      </c>
      <c r="K542" s="19" t="s">
        <v>2439</v>
      </c>
      <c r="M542" s="19" t="s">
        <v>353</v>
      </c>
      <c r="O542" s="197" t="str">
        <f t="shared" si="48"/>
        <v>12/5/2024 9:20:38 PM</v>
      </c>
      <c r="P542" s="197">
        <f t="shared" si="49"/>
        <v>45632.514328703706</v>
      </c>
      <c r="Q542" s="197">
        <f t="shared" si="50"/>
        <v>45632.097662037042</v>
      </c>
      <c r="R542" s="197">
        <f t="shared" si="51"/>
        <v>45632.514328703706</v>
      </c>
      <c r="S542" s="200">
        <f t="shared" si="52"/>
        <v>45632</v>
      </c>
      <c r="T542" s="201">
        <f t="shared" si="53"/>
        <v>0.51432870370626915</v>
      </c>
      <c r="U542" s="202"/>
      <c r="V542" s="202"/>
      <c r="W542" s="202" t="str">
        <f>IFERROR(VLOOKUP(D542,Legend!$A$2:$C$61,3,FALSE),"")</f>
        <v>APAC_1</v>
      </c>
      <c r="X542" s="19">
        <v>5</v>
      </c>
      <c r="Y542" s="19">
        <v>15</v>
      </c>
    </row>
    <row r="543" spans="1:25" x14ac:dyDescent="0.25">
      <c r="A543" s="19" t="s">
        <v>2187</v>
      </c>
      <c r="B543" s="62" t="s">
        <v>5409</v>
      </c>
      <c r="C543" s="19" t="s">
        <v>341</v>
      </c>
      <c r="D543" s="19" t="s">
        <v>213</v>
      </c>
      <c r="E543" s="19" t="s">
        <v>7560</v>
      </c>
      <c r="F543" s="19" t="s">
        <v>359</v>
      </c>
      <c r="G543" s="62" t="s">
        <v>5410</v>
      </c>
      <c r="H543" s="62" t="s">
        <v>664</v>
      </c>
      <c r="I543" s="19" t="s">
        <v>342</v>
      </c>
      <c r="J543" s="36" t="s">
        <v>5411</v>
      </c>
      <c r="K543" s="19" t="s">
        <v>1766</v>
      </c>
      <c r="M543" s="19" t="s">
        <v>353</v>
      </c>
      <c r="O543" s="197" t="str">
        <f t="shared" si="48"/>
        <v>12/5/2024 6:01:30 PM</v>
      </c>
      <c r="P543" s="197">
        <f t="shared" si="49"/>
        <v>45632.37604166667</v>
      </c>
      <c r="Q543" s="197">
        <f t="shared" si="50"/>
        <v>45631.959375000006</v>
      </c>
      <c r="R543" s="197">
        <f t="shared" si="51"/>
        <v>45632.37604166667</v>
      </c>
      <c r="S543" s="200">
        <f t="shared" si="52"/>
        <v>45632</v>
      </c>
      <c r="T543" s="201">
        <f t="shared" si="53"/>
        <v>0.37604166667006211</v>
      </c>
      <c r="U543" s="202"/>
      <c r="V543" s="202"/>
      <c r="W543" s="202" t="str">
        <f>IFERROR(VLOOKUP(D543,Legend!$A$2:$C$61,3,FALSE),"")</f>
        <v>APAC_1</v>
      </c>
      <c r="X543" s="19">
        <v>5</v>
      </c>
      <c r="Y543" s="19">
        <v>15</v>
      </c>
    </row>
    <row r="544" spans="1:25" x14ac:dyDescent="0.25">
      <c r="A544" s="19" t="s">
        <v>1735</v>
      </c>
      <c r="B544" s="62" t="s">
        <v>3174</v>
      </c>
      <c r="C544" s="19" t="s">
        <v>148</v>
      </c>
      <c r="D544" s="19" t="s">
        <v>214</v>
      </c>
      <c r="E544" s="19" t="s">
        <v>7569</v>
      </c>
      <c r="F544" s="19" t="s">
        <v>347</v>
      </c>
      <c r="G544" s="62" t="s">
        <v>345</v>
      </c>
      <c r="H544" s="62" t="s">
        <v>3175</v>
      </c>
      <c r="J544" s="36" t="s">
        <v>3176</v>
      </c>
      <c r="K544" s="19" t="s">
        <v>2402</v>
      </c>
      <c r="L544" s="19" t="s">
        <v>112</v>
      </c>
      <c r="M544" s="19" t="s">
        <v>340</v>
      </c>
      <c r="O544" s="197" t="str">
        <f t="shared" si="48"/>
        <v>12/3/2024 4:29:14 PM</v>
      </c>
      <c r="P544" s="197">
        <f t="shared" si="49"/>
        <v>45630.311967592592</v>
      </c>
      <c r="Q544" s="197">
        <f t="shared" si="50"/>
        <v>45629.895300925928</v>
      </c>
      <c r="R544" s="197" t="str">
        <f t="shared" si="51"/>
        <v>12/3/2024 4:29:14 PM</v>
      </c>
      <c r="S544" s="200">
        <f t="shared" si="52"/>
        <v>45629</v>
      </c>
      <c r="T544" s="201">
        <f t="shared" si="53"/>
        <v>0.68696759259182727</v>
      </c>
      <c r="U544" s="202"/>
      <c r="V544" s="202"/>
      <c r="W544" s="202" t="str">
        <f>IFERROR(VLOOKUP(D544,Legend!$A$2:$C$61,3,FALSE),"")</f>
        <v>AMER_1</v>
      </c>
      <c r="X544" s="19">
        <v>5</v>
      </c>
      <c r="Y544" s="19">
        <v>15</v>
      </c>
    </row>
    <row r="545" spans="1:25" x14ac:dyDescent="0.25">
      <c r="A545" s="19" t="s">
        <v>620</v>
      </c>
      <c r="B545" s="62" t="s">
        <v>3223</v>
      </c>
      <c r="C545" s="19" t="s">
        <v>341</v>
      </c>
      <c r="D545" s="19" t="s">
        <v>215</v>
      </c>
      <c r="E545" s="19" t="s">
        <v>7569</v>
      </c>
      <c r="F545" s="19" t="s">
        <v>347</v>
      </c>
      <c r="G545" s="62" t="s">
        <v>626</v>
      </c>
      <c r="H545" s="62" t="s">
        <v>2478</v>
      </c>
      <c r="I545" s="19" t="s">
        <v>342</v>
      </c>
      <c r="J545" s="36" t="s">
        <v>3224</v>
      </c>
      <c r="K545" s="19" t="s">
        <v>2589</v>
      </c>
      <c r="L545" s="19" t="s">
        <v>112</v>
      </c>
      <c r="M545" s="19" t="s">
        <v>354</v>
      </c>
      <c r="O545" s="197" t="str">
        <f t="shared" si="48"/>
        <v>12/3/2024 3:25:48 PM</v>
      </c>
      <c r="P545" s="197">
        <f t="shared" si="49"/>
        <v>45630.267916666664</v>
      </c>
      <c r="Q545" s="197">
        <f t="shared" si="50"/>
        <v>45629.85125</v>
      </c>
      <c r="R545" s="197" t="str">
        <f t="shared" si="51"/>
        <v>12/3/2024 3:25:48 PM</v>
      </c>
      <c r="S545" s="200">
        <f t="shared" si="52"/>
        <v>45629</v>
      </c>
      <c r="T545" s="201">
        <f t="shared" si="53"/>
        <v>0.64291666666395031</v>
      </c>
      <c r="U545" s="202"/>
      <c r="V545" s="202"/>
      <c r="W545" s="202" t="str">
        <f>IFERROR(VLOOKUP(D545,Legend!$A$2:$C$61,3,FALSE),"")</f>
        <v>AMER_1</v>
      </c>
      <c r="X545" s="19">
        <v>5</v>
      </c>
      <c r="Y545" s="19">
        <v>15</v>
      </c>
    </row>
    <row r="546" spans="1:25" x14ac:dyDescent="0.25">
      <c r="A546" s="19" t="s">
        <v>2090</v>
      </c>
      <c r="B546" s="62" t="s">
        <v>3239</v>
      </c>
      <c r="C546" s="19" t="s">
        <v>148</v>
      </c>
      <c r="D546" s="19" t="s">
        <v>214</v>
      </c>
      <c r="E546" s="19" t="s">
        <v>7569</v>
      </c>
      <c r="F546" s="19" t="s">
        <v>347</v>
      </c>
      <c r="G546" s="62" t="s">
        <v>345</v>
      </c>
      <c r="H546" s="62" t="s">
        <v>3240</v>
      </c>
      <c r="J546" s="36" t="s">
        <v>3241</v>
      </c>
      <c r="K546" s="19" t="s">
        <v>2531</v>
      </c>
      <c r="L546" s="19" t="s">
        <v>112</v>
      </c>
      <c r="M546" s="19" t="s">
        <v>340</v>
      </c>
      <c r="O546" s="197" t="str">
        <f t="shared" si="48"/>
        <v>12/3/2024 3:01:08 PM</v>
      </c>
      <c r="P546" s="197">
        <f t="shared" si="49"/>
        <v>45630.250787037039</v>
      </c>
      <c r="Q546" s="197">
        <f t="shared" si="50"/>
        <v>45629.834120370375</v>
      </c>
      <c r="R546" s="197" t="str">
        <f t="shared" si="51"/>
        <v>12/3/2024 3:01:08 PM</v>
      </c>
      <c r="S546" s="200">
        <f t="shared" si="52"/>
        <v>45629</v>
      </c>
      <c r="T546" s="201">
        <f t="shared" si="53"/>
        <v>0.62578703703911742</v>
      </c>
      <c r="U546" s="202"/>
      <c r="V546" s="202"/>
      <c r="W546" s="202" t="str">
        <f>IFERROR(VLOOKUP(D546,Legend!$A$2:$C$61,3,FALSE),"")</f>
        <v>AMER_1</v>
      </c>
      <c r="X546" s="19">
        <v>5</v>
      </c>
      <c r="Y546" s="19">
        <v>15</v>
      </c>
    </row>
    <row r="547" spans="1:25" x14ac:dyDescent="0.25">
      <c r="A547" s="19" t="s">
        <v>1806</v>
      </c>
      <c r="B547" s="62" t="s">
        <v>3310</v>
      </c>
      <c r="C547" s="19" t="s">
        <v>148</v>
      </c>
      <c r="D547" s="19" t="s">
        <v>214</v>
      </c>
      <c r="E547" s="19" t="s">
        <v>7569</v>
      </c>
      <c r="F547" s="19" t="s">
        <v>347</v>
      </c>
      <c r="G547" s="62" t="s">
        <v>345</v>
      </c>
      <c r="H547" s="62" t="s">
        <v>3147</v>
      </c>
      <c r="J547" s="36" t="s">
        <v>3311</v>
      </c>
      <c r="K547" s="19" t="s">
        <v>2416</v>
      </c>
      <c r="L547" s="19" t="s">
        <v>112</v>
      </c>
      <c r="M547" s="19" t="s">
        <v>340</v>
      </c>
      <c r="O547" s="197" t="str">
        <f t="shared" si="48"/>
        <v>12/3/2024 1:44:25 PM</v>
      </c>
      <c r="P547" s="197">
        <f t="shared" si="49"/>
        <v>45630.197511574072</v>
      </c>
      <c r="Q547" s="197">
        <f t="shared" si="50"/>
        <v>45629.780844907407</v>
      </c>
      <c r="R547" s="197" t="str">
        <f t="shared" si="51"/>
        <v>12/3/2024 1:44:25 PM</v>
      </c>
      <c r="S547" s="200">
        <f t="shared" si="52"/>
        <v>45629</v>
      </c>
      <c r="T547" s="201">
        <f t="shared" si="53"/>
        <v>0.57251157407154096</v>
      </c>
      <c r="U547" s="202"/>
      <c r="V547" s="202"/>
      <c r="W547" s="202" t="str">
        <f>IFERROR(VLOOKUP(D547,Legend!$A$2:$C$61,3,FALSE),"")</f>
        <v>AMER_1</v>
      </c>
      <c r="X547" s="19">
        <v>5</v>
      </c>
      <c r="Y547" s="19">
        <v>15</v>
      </c>
    </row>
    <row r="548" spans="1:25" x14ac:dyDescent="0.25">
      <c r="A548" s="19" t="s">
        <v>1762</v>
      </c>
      <c r="B548" s="62" t="s">
        <v>3369</v>
      </c>
      <c r="C548" s="19" t="s">
        <v>148</v>
      </c>
      <c r="D548" s="19" t="s">
        <v>214</v>
      </c>
      <c r="E548" s="19" t="s">
        <v>7569</v>
      </c>
      <c r="F548" s="19" t="s">
        <v>347</v>
      </c>
      <c r="G548" s="62" t="s">
        <v>345</v>
      </c>
      <c r="H548" s="62" t="s">
        <v>3153</v>
      </c>
      <c r="J548" s="36" t="s">
        <v>3370</v>
      </c>
      <c r="K548" s="19" t="s">
        <v>2364</v>
      </c>
      <c r="L548" s="19" t="s">
        <v>112</v>
      </c>
      <c r="M548" s="19" t="s">
        <v>340</v>
      </c>
      <c r="O548" s="197" t="str">
        <f t="shared" si="48"/>
        <v>12/3/2024 12:03:33 PM</v>
      </c>
      <c r="P548" s="197">
        <f t="shared" si="49"/>
        <v>45630.127465277779</v>
      </c>
      <c r="Q548" s="197">
        <f t="shared" si="50"/>
        <v>45629.710798611115</v>
      </c>
      <c r="R548" s="197" t="str">
        <f t="shared" si="51"/>
        <v>12/3/2024 12:03:33 PM</v>
      </c>
      <c r="S548" s="200">
        <f t="shared" si="52"/>
        <v>45629</v>
      </c>
      <c r="T548" s="201">
        <f t="shared" si="53"/>
        <v>0.50246527777926531</v>
      </c>
      <c r="U548" s="202"/>
      <c r="V548" s="202"/>
      <c r="W548" s="202" t="str">
        <f>IFERROR(VLOOKUP(D548,Legend!$A$2:$C$61,3,FALSE),"")</f>
        <v>AMER_1</v>
      </c>
      <c r="X548" s="19">
        <v>5</v>
      </c>
      <c r="Y548" s="19">
        <v>15</v>
      </c>
    </row>
    <row r="549" spans="1:25" x14ac:dyDescent="0.25">
      <c r="A549" s="19" t="s">
        <v>1917</v>
      </c>
      <c r="B549" s="62" t="s">
        <v>3407</v>
      </c>
      <c r="C549" s="19" t="s">
        <v>341</v>
      </c>
      <c r="D549" s="19" t="s">
        <v>215</v>
      </c>
      <c r="E549" s="19" t="s">
        <v>7569</v>
      </c>
      <c r="F549" s="19" t="s">
        <v>347</v>
      </c>
      <c r="G549" s="62" t="s">
        <v>626</v>
      </c>
      <c r="H549" s="62" t="s">
        <v>2478</v>
      </c>
      <c r="I549" s="19" t="s">
        <v>342</v>
      </c>
      <c r="J549" s="36" t="s">
        <v>3408</v>
      </c>
      <c r="K549" s="19" t="s">
        <v>1663</v>
      </c>
      <c r="L549" s="19" t="s">
        <v>112</v>
      </c>
      <c r="M549" s="19" t="s">
        <v>340</v>
      </c>
      <c r="O549" s="197" t="str">
        <f t="shared" si="48"/>
        <v>12/3/2024 11:14:30 AM</v>
      </c>
      <c r="P549" s="197">
        <f t="shared" si="49"/>
        <v>45630.093402777777</v>
      </c>
      <c r="Q549" s="197">
        <f t="shared" si="50"/>
        <v>45629.676736111112</v>
      </c>
      <c r="R549" s="197" t="str">
        <f t="shared" si="51"/>
        <v>12/3/2024 11:14:30 AM</v>
      </c>
      <c r="S549" s="200">
        <f t="shared" si="52"/>
        <v>45629</v>
      </c>
      <c r="T549" s="201">
        <f t="shared" si="53"/>
        <v>0.46840277777664596</v>
      </c>
      <c r="U549" s="202"/>
      <c r="V549" s="202"/>
      <c r="W549" s="202" t="str">
        <f>IFERROR(VLOOKUP(D549,Legend!$A$2:$C$61,3,FALSE),"")</f>
        <v>AMER_1</v>
      </c>
      <c r="X549" s="19">
        <v>5</v>
      </c>
      <c r="Y549" s="19">
        <v>15</v>
      </c>
    </row>
    <row r="550" spans="1:25" x14ac:dyDescent="0.25">
      <c r="A550" s="19" t="s">
        <v>601</v>
      </c>
      <c r="B550" s="62" t="s">
        <v>3527</v>
      </c>
      <c r="C550" s="19" t="s">
        <v>341</v>
      </c>
      <c r="D550" s="19" t="s">
        <v>215</v>
      </c>
      <c r="E550" s="19" t="s">
        <v>7569</v>
      </c>
      <c r="F550" s="19" t="s">
        <v>347</v>
      </c>
      <c r="G550" s="62" t="s">
        <v>593</v>
      </c>
      <c r="H550" s="62" t="s">
        <v>3528</v>
      </c>
      <c r="I550" s="19" t="s">
        <v>344</v>
      </c>
      <c r="J550" s="36" t="s">
        <v>3529</v>
      </c>
      <c r="K550" s="19" t="s">
        <v>1600</v>
      </c>
      <c r="L550" s="19" t="s">
        <v>112</v>
      </c>
      <c r="M550" s="19" t="s">
        <v>348</v>
      </c>
      <c r="O550" s="197" t="str">
        <f t="shared" si="48"/>
        <v>12/3/2024 8:34:15 AM</v>
      </c>
      <c r="P550" s="197">
        <f t="shared" si="49"/>
        <v>45629.982118055559</v>
      </c>
      <c r="Q550" s="197">
        <f t="shared" si="50"/>
        <v>45629.565451388895</v>
      </c>
      <c r="R550" s="197" t="str">
        <f t="shared" si="51"/>
        <v>12/3/2024 8:34:15 AM</v>
      </c>
      <c r="S550" s="200">
        <f t="shared" si="52"/>
        <v>45629</v>
      </c>
      <c r="T550" s="201">
        <f t="shared" si="53"/>
        <v>0.35711805555911269</v>
      </c>
      <c r="U550" s="202"/>
      <c r="V550" s="202"/>
      <c r="W550" s="202" t="str">
        <f>IFERROR(VLOOKUP(D550,Legend!$A$2:$C$61,3,FALSE),"")</f>
        <v>AMER_1</v>
      </c>
      <c r="X550" s="19">
        <v>5</v>
      </c>
      <c r="Y550" s="19">
        <v>15</v>
      </c>
    </row>
    <row r="551" spans="1:25" x14ac:dyDescent="0.25">
      <c r="A551" s="19" t="s">
        <v>1676</v>
      </c>
      <c r="B551" s="62" t="s">
        <v>3542</v>
      </c>
      <c r="C551" s="19" t="s">
        <v>341</v>
      </c>
      <c r="D551" s="19" t="s">
        <v>215</v>
      </c>
      <c r="E551" s="19" t="s">
        <v>7569</v>
      </c>
      <c r="F551" s="19" t="s">
        <v>347</v>
      </c>
      <c r="G551" s="62" t="s">
        <v>593</v>
      </c>
      <c r="H551" s="62" t="s">
        <v>2303</v>
      </c>
      <c r="I551" s="19" t="s">
        <v>342</v>
      </c>
      <c r="J551" s="36" t="s">
        <v>3543</v>
      </c>
      <c r="K551" s="19" t="s">
        <v>1074</v>
      </c>
      <c r="L551" s="19" t="s">
        <v>112</v>
      </c>
      <c r="M551" s="19" t="s">
        <v>340</v>
      </c>
      <c r="O551" s="197" t="str">
        <f t="shared" si="48"/>
        <v>12/3/2024 8:11:32 AM</v>
      </c>
      <c r="P551" s="197">
        <f t="shared" si="49"/>
        <v>45629.96634259259</v>
      </c>
      <c r="Q551" s="197">
        <f t="shared" si="50"/>
        <v>45629.549675925926</v>
      </c>
      <c r="R551" s="197" t="str">
        <f t="shared" si="51"/>
        <v>12/3/2024 8:11:32 AM</v>
      </c>
      <c r="S551" s="200">
        <f t="shared" si="52"/>
        <v>45629</v>
      </c>
      <c r="T551" s="201">
        <f t="shared" si="53"/>
        <v>0.34134259259008104</v>
      </c>
      <c r="U551" s="202"/>
      <c r="V551" s="202"/>
      <c r="W551" s="202" t="str">
        <f>IFERROR(VLOOKUP(D551,Legend!$A$2:$C$61,3,FALSE),"")</f>
        <v>AMER_1</v>
      </c>
      <c r="X551" s="19">
        <v>5</v>
      </c>
      <c r="Y551" s="19">
        <v>15</v>
      </c>
    </row>
    <row r="552" spans="1:25" x14ac:dyDescent="0.25">
      <c r="A552" s="19" t="s">
        <v>1421</v>
      </c>
      <c r="B552" s="62" t="s">
        <v>4807</v>
      </c>
      <c r="C552" s="19" t="s">
        <v>341</v>
      </c>
      <c r="D552" s="19" t="s">
        <v>215</v>
      </c>
      <c r="E552" s="19" t="s">
        <v>7569</v>
      </c>
      <c r="F552" s="19" t="s">
        <v>347</v>
      </c>
      <c r="G552" s="62" t="s">
        <v>593</v>
      </c>
      <c r="H552" s="62" t="s">
        <v>4808</v>
      </c>
      <c r="I552" s="19" t="s">
        <v>344</v>
      </c>
      <c r="J552" s="36" t="s">
        <v>4809</v>
      </c>
      <c r="K552" s="19" t="s">
        <v>1233</v>
      </c>
      <c r="L552" s="19" t="s">
        <v>112</v>
      </c>
      <c r="M552" s="19" t="s">
        <v>348</v>
      </c>
      <c r="O552" s="197" t="str">
        <f t="shared" si="48"/>
        <v>12/6/2024 4:03:16 PM</v>
      </c>
      <c r="P552" s="197">
        <f t="shared" si="49"/>
        <v>45633.293935185182</v>
      </c>
      <c r="Q552" s="197">
        <f t="shared" si="50"/>
        <v>45632.877268518518</v>
      </c>
      <c r="R552" s="197" t="str">
        <f t="shared" si="51"/>
        <v>12/6/2024 4:03:16 PM</v>
      </c>
      <c r="S552" s="200">
        <f t="shared" si="52"/>
        <v>45632</v>
      </c>
      <c r="T552" s="201">
        <f t="shared" si="53"/>
        <v>0.66893518518190831</v>
      </c>
      <c r="U552" s="202"/>
      <c r="V552" s="202"/>
      <c r="W552" s="202" t="str">
        <f>IFERROR(VLOOKUP(D552,Legend!$A$2:$C$61,3,FALSE),"")</f>
        <v>AMER_1</v>
      </c>
      <c r="X552" s="19">
        <v>5</v>
      </c>
      <c r="Y552" s="19">
        <v>15</v>
      </c>
    </row>
    <row r="553" spans="1:25" x14ac:dyDescent="0.25">
      <c r="A553" s="19" t="s">
        <v>1796</v>
      </c>
      <c r="B553" s="62" t="s">
        <v>4871</v>
      </c>
      <c r="C553" s="19" t="s">
        <v>341</v>
      </c>
      <c r="D553" s="19" t="s">
        <v>215</v>
      </c>
      <c r="E553" s="19" t="s">
        <v>7569</v>
      </c>
      <c r="F553" s="19" t="s">
        <v>347</v>
      </c>
      <c r="G553" s="62" t="s">
        <v>593</v>
      </c>
      <c r="H553" s="62" t="s">
        <v>3159</v>
      </c>
      <c r="I553" s="19" t="s">
        <v>344</v>
      </c>
      <c r="J553" s="36" t="s">
        <v>4872</v>
      </c>
      <c r="K553" s="19" t="s">
        <v>2562</v>
      </c>
      <c r="L553" s="19" t="s">
        <v>112</v>
      </c>
      <c r="M553" s="19" t="s">
        <v>348</v>
      </c>
      <c r="O553" s="197" t="str">
        <f t="shared" si="48"/>
        <v>12/6/2024 2:37:21 PM</v>
      </c>
      <c r="P553" s="197">
        <f t="shared" si="49"/>
        <v>45633.234270833331</v>
      </c>
      <c r="Q553" s="197">
        <f t="shared" si="50"/>
        <v>45632.817604166667</v>
      </c>
      <c r="R553" s="197" t="str">
        <f t="shared" si="51"/>
        <v>12/6/2024 2:37:21 PM</v>
      </c>
      <c r="S553" s="200">
        <f t="shared" si="52"/>
        <v>45632</v>
      </c>
      <c r="T553" s="201">
        <f t="shared" si="53"/>
        <v>0.609270833330811</v>
      </c>
      <c r="U553" s="202"/>
      <c r="V553" s="202"/>
      <c r="W553" s="202" t="str">
        <f>IFERROR(VLOOKUP(D553,Legend!$A$2:$C$61,3,FALSE),"")</f>
        <v>AMER_1</v>
      </c>
      <c r="X553" s="19">
        <v>5</v>
      </c>
      <c r="Y553" s="19">
        <v>15</v>
      </c>
    </row>
    <row r="554" spans="1:25" x14ac:dyDescent="0.25">
      <c r="A554" s="19" t="s">
        <v>1422</v>
      </c>
      <c r="B554" s="62" t="s">
        <v>4899</v>
      </c>
      <c r="C554" s="19" t="s">
        <v>341</v>
      </c>
      <c r="D554" s="19" t="s">
        <v>215</v>
      </c>
      <c r="E554" s="19" t="s">
        <v>7569</v>
      </c>
      <c r="F554" s="19" t="s">
        <v>347</v>
      </c>
      <c r="G554" s="62" t="s">
        <v>593</v>
      </c>
      <c r="H554" s="62" t="s">
        <v>4850</v>
      </c>
      <c r="I554" s="19" t="s">
        <v>342</v>
      </c>
      <c r="J554" s="36" t="s">
        <v>4900</v>
      </c>
      <c r="K554" s="19" t="s">
        <v>4901</v>
      </c>
      <c r="L554" s="19" t="s">
        <v>112</v>
      </c>
      <c r="M554" s="19" t="s">
        <v>348</v>
      </c>
      <c r="O554" s="197" t="str">
        <f t="shared" si="48"/>
        <v>12/6/2024 2:10:16 PM</v>
      </c>
      <c r="P554" s="197">
        <f t="shared" si="49"/>
        <v>45633.215462962966</v>
      </c>
      <c r="Q554" s="197">
        <f t="shared" si="50"/>
        <v>45632.798796296302</v>
      </c>
      <c r="R554" s="197" t="str">
        <f t="shared" si="51"/>
        <v>12/6/2024 2:10:16 PM</v>
      </c>
      <c r="S554" s="200">
        <f t="shared" si="52"/>
        <v>45632</v>
      </c>
      <c r="T554" s="201">
        <f t="shared" si="53"/>
        <v>0.59046296296583023</v>
      </c>
      <c r="U554" s="202"/>
      <c r="V554" s="202"/>
      <c r="W554" s="202" t="str">
        <f>IFERROR(VLOOKUP(D554,Legend!$A$2:$C$61,3,FALSE),"")</f>
        <v>AMER_1</v>
      </c>
      <c r="X554" s="19">
        <v>5</v>
      </c>
      <c r="Y554" s="19">
        <v>15</v>
      </c>
    </row>
    <row r="555" spans="1:25" x14ac:dyDescent="0.25">
      <c r="A555" s="19" t="s">
        <v>968</v>
      </c>
      <c r="B555" s="62" t="s">
        <v>4917</v>
      </c>
      <c r="C555" s="19" t="s">
        <v>341</v>
      </c>
      <c r="D555" s="19" t="s">
        <v>215</v>
      </c>
      <c r="E555" s="19" t="s">
        <v>7569</v>
      </c>
      <c r="F555" s="19" t="s">
        <v>347</v>
      </c>
      <c r="G555" s="62" t="s">
        <v>593</v>
      </c>
      <c r="H555" s="62" t="s">
        <v>4918</v>
      </c>
      <c r="I555" s="19" t="s">
        <v>344</v>
      </c>
      <c r="J555" s="36" t="s">
        <v>4919</v>
      </c>
      <c r="K555" s="19" t="s">
        <v>4920</v>
      </c>
      <c r="L555" s="19" t="s">
        <v>112</v>
      </c>
      <c r="M555" s="19" t="s">
        <v>340</v>
      </c>
      <c r="O555" s="197" t="str">
        <f t="shared" si="48"/>
        <v>12/6/2024 1:45:09 PM</v>
      </c>
      <c r="P555" s="197">
        <f t="shared" si="49"/>
        <v>45633.198020833333</v>
      </c>
      <c r="Q555" s="197">
        <f t="shared" si="50"/>
        <v>45632.781354166669</v>
      </c>
      <c r="R555" s="197" t="str">
        <f t="shared" si="51"/>
        <v>12/6/2024 1:45:09 PM</v>
      </c>
      <c r="S555" s="200">
        <f t="shared" si="52"/>
        <v>45632</v>
      </c>
      <c r="T555" s="201">
        <f t="shared" si="53"/>
        <v>0.57302083333343035</v>
      </c>
      <c r="U555" s="202"/>
      <c r="V555" s="202"/>
      <c r="W555" s="202" t="str">
        <f>IFERROR(VLOOKUP(D555,Legend!$A$2:$C$61,3,FALSE),"")</f>
        <v>AMER_1</v>
      </c>
      <c r="X555" s="19">
        <v>5</v>
      </c>
      <c r="Y555" s="19">
        <v>15</v>
      </c>
    </row>
    <row r="556" spans="1:25" x14ac:dyDescent="0.25">
      <c r="A556" s="19" t="s">
        <v>2135</v>
      </c>
      <c r="B556" s="62" t="s">
        <v>5008</v>
      </c>
      <c r="C556" s="19" t="s">
        <v>341</v>
      </c>
      <c r="D556" s="19" t="s">
        <v>215</v>
      </c>
      <c r="E556" s="19" t="s">
        <v>7569</v>
      </c>
      <c r="F556" s="19" t="s">
        <v>347</v>
      </c>
      <c r="G556" s="62" t="s">
        <v>593</v>
      </c>
      <c r="H556" s="62" t="s">
        <v>5009</v>
      </c>
      <c r="I556" s="19" t="s">
        <v>344</v>
      </c>
      <c r="J556" s="36" t="s">
        <v>5010</v>
      </c>
      <c r="K556" s="19" t="s">
        <v>1207</v>
      </c>
      <c r="L556" s="19" t="s">
        <v>112</v>
      </c>
      <c r="M556" s="19" t="s">
        <v>340</v>
      </c>
      <c r="O556" s="197" t="str">
        <f t="shared" si="48"/>
        <v>12/6/2024 11:53:13 AM</v>
      </c>
      <c r="P556" s="197">
        <f t="shared" si="49"/>
        <v>45633.120289351849</v>
      </c>
      <c r="Q556" s="197">
        <f t="shared" si="50"/>
        <v>45632.703622685185</v>
      </c>
      <c r="R556" s="197" t="str">
        <f t="shared" si="51"/>
        <v>12/6/2024 11:53:13 AM</v>
      </c>
      <c r="S556" s="200">
        <f t="shared" si="52"/>
        <v>45632</v>
      </c>
      <c r="T556" s="201">
        <f t="shared" si="53"/>
        <v>0.49528935184935108</v>
      </c>
      <c r="U556" s="202"/>
      <c r="V556" s="202"/>
      <c r="W556" s="202" t="str">
        <f>IFERROR(VLOOKUP(D556,Legend!$A$2:$C$61,3,FALSE),"")</f>
        <v>AMER_1</v>
      </c>
      <c r="X556" s="19">
        <v>5</v>
      </c>
      <c r="Y556" s="19">
        <v>15</v>
      </c>
    </row>
    <row r="557" spans="1:25" x14ac:dyDescent="0.25">
      <c r="A557" s="19" t="s">
        <v>1703</v>
      </c>
      <c r="B557" s="62" t="s">
        <v>5037</v>
      </c>
      <c r="C557" s="19" t="s">
        <v>341</v>
      </c>
      <c r="D557" s="19" t="s">
        <v>215</v>
      </c>
      <c r="E557" s="19" t="s">
        <v>7569</v>
      </c>
      <c r="F557" s="19" t="s">
        <v>347</v>
      </c>
      <c r="G557" s="62" t="s">
        <v>593</v>
      </c>
      <c r="H557" s="62" t="s">
        <v>4947</v>
      </c>
      <c r="I557" s="19" t="s">
        <v>344</v>
      </c>
      <c r="J557" s="36" t="s">
        <v>5038</v>
      </c>
      <c r="K557" s="19" t="s">
        <v>940</v>
      </c>
      <c r="L557" s="19" t="s">
        <v>112</v>
      </c>
      <c r="M557" s="19" t="s">
        <v>340</v>
      </c>
      <c r="O557" s="197" t="str">
        <f t="shared" si="48"/>
        <v>12/6/2024 11:03:23 AM</v>
      </c>
      <c r="P557" s="197">
        <f t="shared" si="49"/>
        <v>45633.085682870369</v>
      </c>
      <c r="Q557" s="197">
        <f t="shared" si="50"/>
        <v>45632.669016203705</v>
      </c>
      <c r="R557" s="197" t="str">
        <f t="shared" si="51"/>
        <v>12/6/2024 11:03:23 AM</v>
      </c>
      <c r="S557" s="200">
        <f t="shared" si="52"/>
        <v>45632</v>
      </c>
      <c r="T557" s="201">
        <f t="shared" si="53"/>
        <v>0.46068287036905531</v>
      </c>
      <c r="U557" s="202"/>
      <c r="V557" s="202"/>
      <c r="W557" s="202" t="str">
        <f>IFERROR(VLOOKUP(D557,Legend!$A$2:$C$61,3,FALSE),"")</f>
        <v>AMER_1</v>
      </c>
      <c r="X557" s="19">
        <v>5</v>
      </c>
      <c r="Y557" s="19">
        <v>15</v>
      </c>
    </row>
    <row r="558" spans="1:25" x14ac:dyDescent="0.25">
      <c r="A558" s="19" t="s">
        <v>889</v>
      </c>
      <c r="B558" s="62" t="s">
        <v>5184</v>
      </c>
      <c r="C558" s="19" t="s">
        <v>341</v>
      </c>
      <c r="D558" s="19" t="s">
        <v>215</v>
      </c>
      <c r="E558" s="19" t="s">
        <v>7569</v>
      </c>
      <c r="F558" s="19" t="s">
        <v>347</v>
      </c>
      <c r="G558" s="62" t="s">
        <v>593</v>
      </c>
      <c r="H558" s="62" t="s">
        <v>2378</v>
      </c>
      <c r="I558" s="19" t="s">
        <v>342</v>
      </c>
      <c r="J558" s="36" t="s">
        <v>5185</v>
      </c>
      <c r="K558" s="19" t="s">
        <v>919</v>
      </c>
      <c r="L558" s="19" t="s">
        <v>112</v>
      </c>
      <c r="M558" s="19" t="s">
        <v>340</v>
      </c>
      <c r="O558" s="197" t="str">
        <f t="shared" si="48"/>
        <v>12/6/2024 8:34:55 AM</v>
      </c>
      <c r="P558" s="197">
        <f t="shared" si="49"/>
        <v>45632.982581018521</v>
      </c>
      <c r="Q558" s="197">
        <f t="shared" si="50"/>
        <v>45632.565914351857</v>
      </c>
      <c r="R558" s="197" t="str">
        <f t="shared" si="51"/>
        <v>12/6/2024 8:34:55 AM</v>
      </c>
      <c r="S558" s="200">
        <f t="shared" si="52"/>
        <v>45632</v>
      </c>
      <c r="T558" s="201">
        <f t="shared" si="53"/>
        <v>0.35758101852115942</v>
      </c>
      <c r="U558" s="202"/>
      <c r="V558" s="202"/>
      <c r="W558" s="202" t="str">
        <f>IFERROR(VLOOKUP(D558,Legend!$A$2:$C$61,3,FALSE),"")</f>
        <v>AMER_1</v>
      </c>
      <c r="X558" s="19">
        <v>5</v>
      </c>
      <c r="Y558" s="19">
        <v>15</v>
      </c>
    </row>
    <row r="559" spans="1:25" x14ac:dyDescent="0.25">
      <c r="A559" s="19" t="s">
        <v>2193</v>
      </c>
      <c r="B559" s="62" t="s">
        <v>5436</v>
      </c>
      <c r="C559" s="19" t="s">
        <v>148</v>
      </c>
      <c r="D559" s="19" t="s">
        <v>214</v>
      </c>
      <c r="E559" s="19" t="s">
        <v>7569</v>
      </c>
      <c r="F559" s="19" t="s">
        <v>347</v>
      </c>
      <c r="G559" s="62" t="s">
        <v>345</v>
      </c>
      <c r="H559" s="62" t="s">
        <v>3237</v>
      </c>
      <c r="J559" s="36" t="s">
        <v>5437</v>
      </c>
      <c r="K559" s="19" t="s">
        <v>5438</v>
      </c>
      <c r="L559" s="19" t="s">
        <v>112</v>
      </c>
      <c r="M559" s="19" t="s">
        <v>340</v>
      </c>
      <c r="O559" s="197" t="str">
        <f t="shared" si="48"/>
        <v>12/5/2024 4:25:34 PM</v>
      </c>
      <c r="P559" s="197">
        <f t="shared" si="49"/>
        <v>45632.309421296297</v>
      </c>
      <c r="Q559" s="197">
        <f t="shared" si="50"/>
        <v>45631.892754629633</v>
      </c>
      <c r="R559" s="197" t="str">
        <f t="shared" si="51"/>
        <v>12/5/2024 4:25:34 PM</v>
      </c>
      <c r="S559" s="200">
        <f t="shared" si="52"/>
        <v>45631</v>
      </c>
      <c r="T559" s="201">
        <f t="shared" si="53"/>
        <v>0.68442129629693227</v>
      </c>
      <c r="U559" s="202"/>
      <c r="V559" s="202"/>
      <c r="W559" s="202" t="str">
        <f>IFERROR(VLOOKUP(D559,Legend!$A$2:$C$61,3,FALSE),"")</f>
        <v>AMER_1</v>
      </c>
      <c r="X559" s="19">
        <v>5</v>
      </c>
      <c r="Y559" s="19">
        <v>15</v>
      </c>
    </row>
    <row r="560" spans="1:25" x14ac:dyDescent="0.25">
      <c r="A560" s="19" t="s">
        <v>1632</v>
      </c>
      <c r="B560" s="62" t="s">
        <v>5464</v>
      </c>
      <c r="C560" s="19" t="s">
        <v>341</v>
      </c>
      <c r="D560" s="19" t="s">
        <v>215</v>
      </c>
      <c r="E560" s="19" t="s">
        <v>7569</v>
      </c>
      <c r="F560" s="19" t="s">
        <v>347</v>
      </c>
      <c r="G560" s="62" t="s">
        <v>593</v>
      </c>
      <c r="H560" s="62" t="s">
        <v>5465</v>
      </c>
      <c r="I560" s="19" t="s">
        <v>342</v>
      </c>
      <c r="J560" s="36" t="s">
        <v>5466</v>
      </c>
      <c r="K560" s="19" t="s">
        <v>2411</v>
      </c>
      <c r="L560" s="19" t="s">
        <v>112</v>
      </c>
      <c r="M560" s="19" t="s">
        <v>349</v>
      </c>
      <c r="O560" s="197" t="str">
        <f t="shared" si="48"/>
        <v>12/5/2024 4:04:41 PM</v>
      </c>
      <c r="P560" s="197">
        <f t="shared" si="49"/>
        <v>45632.294918981483</v>
      </c>
      <c r="Q560" s="197">
        <f t="shared" si="50"/>
        <v>45631.878252314818</v>
      </c>
      <c r="R560" s="197" t="str">
        <f t="shared" si="51"/>
        <v>12/5/2024 4:04:41 PM</v>
      </c>
      <c r="S560" s="200">
        <f t="shared" si="52"/>
        <v>45631</v>
      </c>
      <c r="T560" s="201">
        <f t="shared" si="53"/>
        <v>0.66991898148262408</v>
      </c>
      <c r="U560" s="202"/>
      <c r="V560" s="202"/>
      <c r="W560" s="202" t="str">
        <f>IFERROR(VLOOKUP(D560,Legend!$A$2:$C$61,3,FALSE),"")</f>
        <v>AMER_1</v>
      </c>
      <c r="X560" s="19">
        <v>5</v>
      </c>
      <c r="Y560" s="19">
        <v>15</v>
      </c>
    </row>
    <row r="561" spans="1:25" x14ac:dyDescent="0.25">
      <c r="A561" s="19" t="s">
        <v>903</v>
      </c>
      <c r="B561" s="62" t="s">
        <v>5511</v>
      </c>
      <c r="C561" s="19" t="s">
        <v>341</v>
      </c>
      <c r="D561" s="19" t="s">
        <v>215</v>
      </c>
      <c r="E561" s="19" t="s">
        <v>7569</v>
      </c>
      <c r="F561" s="19" t="s">
        <v>347</v>
      </c>
      <c r="G561" s="62" t="s">
        <v>593</v>
      </c>
      <c r="H561" s="62" t="s">
        <v>5512</v>
      </c>
      <c r="I561" s="19" t="s">
        <v>344</v>
      </c>
      <c r="J561" s="36" t="s">
        <v>5513</v>
      </c>
      <c r="K561" s="19" t="s">
        <v>1188</v>
      </c>
      <c r="L561" s="19" t="s">
        <v>112</v>
      </c>
      <c r="M561" s="19" t="s">
        <v>348</v>
      </c>
      <c r="O561" s="197" t="str">
        <f t="shared" si="48"/>
        <v>12/5/2024 3:20:24 PM</v>
      </c>
      <c r="P561" s="197">
        <f t="shared" si="49"/>
        <v>45632.264166666668</v>
      </c>
      <c r="Q561" s="197">
        <f t="shared" si="50"/>
        <v>45631.847500000003</v>
      </c>
      <c r="R561" s="197" t="str">
        <f t="shared" si="51"/>
        <v>12/5/2024 3:20:24 PM</v>
      </c>
      <c r="S561" s="200">
        <f t="shared" si="52"/>
        <v>45631</v>
      </c>
      <c r="T561" s="201">
        <f t="shared" si="53"/>
        <v>0.63916666666773381</v>
      </c>
      <c r="U561" s="202"/>
      <c r="V561" s="202"/>
      <c r="W561" s="202" t="str">
        <f>IFERROR(VLOOKUP(D561,Legend!$A$2:$C$61,3,FALSE),"")</f>
        <v>AMER_1</v>
      </c>
      <c r="X561" s="19">
        <v>5</v>
      </c>
      <c r="Y561" s="19">
        <v>15</v>
      </c>
    </row>
    <row r="562" spans="1:25" x14ac:dyDescent="0.25">
      <c r="A562" s="19" t="s">
        <v>2213</v>
      </c>
      <c r="B562" s="62" t="s">
        <v>5551</v>
      </c>
      <c r="C562" s="19" t="s">
        <v>341</v>
      </c>
      <c r="D562" s="19" t="s">
        <v>215</v>
      </c>
      <c r="E562" s="19" t="s">
        <v>7569</v>
      </c>
      <c r="F562" s="19" t="s">
        <v>347</v>
      </c>
      <c r="G562" s="62" t="s">
        <v>593</v>
      </c>
      <c r="H562" s="62" t="s">
        <v>3159</v>
      </c>
      <c r="I562" s="19" t="s">
        <v>344</v>
      </c>
      <c r="J562" s="36" t="s">
        <v>5552</v>
      </c>
      <c r="K562" s="19" t="s">
        <v>1550</v>
      </c>
      <c r="L562" s="19" t="s">
        <v>112</v>
      </c>
      <c r="M562" s="19" t="s">
        <v>348</v>
      </c>
      <c r="O562" s="197" t="str">
        <f t="shared" si="48"/>
        <v>12/5/2024 2:37:12 PM</v>
      </c>
      <c r="P562" s="197">
        <f t="shared" si="49"/>
        <v>45632.234166666669</v>
      </c>
      <c r="Q562" s="197">
        <f t="shared" si="50"/>
        <v>45631.817500000005</v>
      </c>
      <c r="R562" s="197" t="str">
        <f t="shared" si="51"/>
        <v>12/5/2024 2:37:12 PM</v>
      </c>
      <c r="S562" s="200">
        <f t="shared" si="52"/>
        <v>45631</v>
      </c>
      <c r="T562" s="201">
        <f t="shared" si="53"/>
        <v>0.60916666666889796</v>
      </c>
      <c r="U562" s="202"/>
      <c r="V562" s="202"/>
      <c r="W562" s="202" t="str">
        <f>IFERROR(VLOOKUP(D562,Legend!$A$2:$C$61,3,FALSE),"")</f>
        <v>AMER_1</v>
      </c>
      <c r="X562" s="19">
        <v>5</v>
      </c>
      <c r="Y562" s="19">
        <v>15</v>
      </c>
    </row>
    <row r="563" spans="1:25" x14ac:dyDescent="0.25">
      <c r="A563" s="19" t="s">
        <v>2226</v>
      </c>
      <c r="B563" s="62" t="s">
        <v>5578</v>
      </c>
      <c r="C563" s="19" t="s">
        <v>341</v>
      </c>
      <c r="D563" s="19" t="s">
        <v>215</v>
      </c>
      <c r="E563" s="19" t="s">
        <v>7569</v>
      </c>
      <c r="F563" s="19" t="s">
        <v>347</v>
      </c>
      <c r="G563" s="62" t="s">
        <v>593</v>
      </c>
      <c r="H563" s="62" t="s">
        <v>5579</v>
      </c>
      <c r="I563" s="19" t="s">
        <v>344</v>
      </c>
      <c r="J563" s="36" t="s">
        <v>5580</v>
      </c>
      <c r="K563" s="19" t="s">
        <v>1603</v>
      </c>
      <c r="L563" s="19" t="s">
        <v>112</v>
      </c>
      <c r="M563" s="19" t="s">
        <v>340</v>
      </c>
      <c r="O563" s="197" t="str">
        <f t="shared" si="48"/>
        <v>12/5/2024 2:21:42 PM</v>
      </c>
      <c r="P563" s="197">
        <f t="shared" si="49"/>
        <v>45632.223402777781</v>
      </c>
      <c r="Q563" s="197">
        <f t="shared" si="50"/>
        <v>45631.806736111117</v>
      </c>
      <c r="R563" s="197" t="str">
        <f t="shared" si="51"/>
        <v>12/5/2024 2:21:42 PM</v>
      </c>
      <c r="S563" s="200">
        <f t="shared" si="52"/>
        <v>45631</v>
      </c>
      <c r="T563" s="201">
        <f t="shared" si="53"/>
        <v>0.59840277778130258</v>
      </c>
      <c r="U563" s="202"/>
      <c r="V563" s="202"/>
      <c r="W563" s="202" t="str">
        <f>IFERROR(VLOOKUP(D563,Legend!$A$2:$C$61,3,FALSE),"")</f>
        <v>AMER_1</v>
      </c>
      <c r="X563" s="19">
        <v>5</v>
      </c>
      <c r="Y563" s="19">
        <v>15</v>
      </c>
    </row>
    <row r="564" spans="1:25" x14ac:dyDescent="0.25">
      <c r="A564" s="19" t="s">
        <v>1544</v>
      </c>
      <c r="B564" s="62" t="s">
        <v>5611</v>
      </c>
      <c r="C564" s="19" t="s">
        <v>341</v>
      </c>
      <c r="D564" s="19" t="s">
        <v>215</v>
      </c>
      <c r="E564" s="19" t="s">
        <v>7569</v>
      </c>
      <c r="F564" s="19" t="s">
        <v>347</v>
      </c>
      <c r="G564" s="62" t="s">
        <v>593</v>
      </c>
      <c r="H564" s="62" t="s">
        <v>5612</v>
      </c>
      <c r="I564" s="19" t="s">
        <v>344</v>
      </c>
      <c r="J564" s="36" t="s">
        <v>5613</v>
      </c>
      <c r="K564" s="19" t="s">
        <v>2616</v>
      </c>
      <c r="L564" s="19" t="s">
        <v>112</v>
      </c>
      <c r="M564" s="19" t="s">
        <v>340</v>
      </c>
      <c r="O564" s="197" t="str">
        <f t="shared" si="48"/>
        <v>12/5/2024 1:47:44 PM</v>
      </c>
      <c r="P564" s="197">
        <f t="shared" si="49"/>
        <v>45632.199814814812</v>
      </c>
      <c r="Q564" s="197">
        <f t="shared" si="50"/>
        <v>45631.783148148148</v>
      </c>
      <c r="R564" s="197" t="str">
        <f t="shared" si="51"/>
        <v>12/5/2024 1:47:44 PM</v>
      </c>
      <c r="S564" s="200">
        <f t="shared" si="52"/>
        <v>45631</v>
      </c>
      <c r="T564" s="201">
        <f t="shared" si="53"/>
        <v>0.57481481481227092</v>
      </c>
      <c r="U564" s="202"/>
      <c r="V564" s="202"/>
      <c r="W564" s="202" t="str">
        <f>IFERROR(VLOOKUP(D564,Legend!$A$2:$C$61,3,FALSE),"")</f>
        <v>AMER_1</v>
      </c>
      <c r="X564" s="19">
        <v>5</v>
      </c>
      <c r="Y564" s="19">
        <v>15</v>
      </c>
    </row>
    <row r="565" spans="1:25" x14ac:dyDescent="0.25">
      <c r="A565" s="19" t="s">
        <v>1821</v>
      </c>
      <c r="B565" s="62" t="s">
        <v>5689</v>
      </c>
      <c r="C565" s="19" t="s">
        <v>341</v>
      </c>
      <c r="D565" s="19" t="s">
        <v>215</v>
      </c>
      <c r="E565" s="19" t="s">
        <v>7569</v>
      </c>
      <c r="F565" s="19" t="s">
        <v>347</v>
      </c>
      <c r="G565" s="62" t="s">
        <v>626</v>
      </c>
      <c r="H565" s="62" t="s">
        <v>2478</v>
      </c>
      <c r="I565" s="19" t="s">
        <v>342</v>
      </c>
      <c r="J565" s="36" t="s">
        <v>5690</v>
      </c>
      <c r="K565" s="19" t="s">
        <v>2547</v>
      </c>
      <c r="L565" s="19" t="s">
        <v>112</v>
      </c>
      <c r="M565" s="19" t="s">
        <v>340</v>
      </c>
      <c r="O565" s="197" t="str">
        <f t="shared" si="48"/>
        <v>12/5/2024 12:19:17 PM</v>
      </c>
      <c r="P565" s="197">
        <f t="shared" si="49"/>
        <v>45632.138391203705</v>
      </c>
      <c r="Q565" s="197">
        <f t="shared" si="50"/>
        <v>45631.721724537041</v>
      </c>
      <c r="R565" s="197" t="str">
        <f t="shared" si="51"/>
        <v>12/5/2024 12:19:17 PM</v>
      </c>
      <c r="S565" s="200">
        <f t="shared" si="52"/>
        <v>45631</v>
      </c>
      <c r="T565" s="201">
        <f t="shared" si="53"/>
        <v>0.51339120370539604</v>
      </c>
      <c r="U565" s="202"/>
      <c r="V565" s="202"/>
      <c r="W565" s="202" t="str">
        <f>IFERROR(VLOOKUP(D565,Legend!$A$2:$C$61,3,FALSE),"")</f>
        <v>AMER_1</v>
      </c>
      <c r="X565" s="19">
        <v>5</v>
      </c>
      <c r="Y565" s="19">
        <v>15</v>
      </c>
    </row>
    <row r="566" spans="1:25" x14ac:dyDescent="0.25">
      <c r="A566" s="19" t="s">
        <v>1484</v>
      </c>
      <c r="B566" s="62" t="s">
        <v>5822</v>
      </c>
      <c r="C566" s="19" t="s">
        <v>341</v>
      </c>
      <c r="D566" s="19" t="s">
        <v>215</v>
      </c>
      <c r="E566" s="19" t="s">
        <v>7569</v>
      </c>
      <c r="F566" s="19" t="s">
        <v>347</v>
      </c>
      <c r="G566" s="62" t="s">
        <v>593</v>
      </c>
      <c r="H566" s="62" t="s">
        <v>2480</v>
      </c>
      <c r="I566" s="19" t="s">
        <v>344</v>
      </c>
      <c r="J566" s="36" t="s">
        <v>5823</v>
      </c>
      <c r="K566" s="19" t="s">
        <v>1580</v>
      </c>
      <c r="L566" s="19" t="s">
        <v>112</v>
      </c>
      <c r="M566" s="19" t="s">
        <v>340</v>
      </c>
      <c r="O566" s="197" t="str">
        <f t="shared" si="48"/>
        <v>12/5/2024 8:48:47 AM</v>
      </c>
      <c r="P566" s="197">
        <f t="shared" si="49"/>
        <v>45631.992210648146</v>
      </c>
      <c r="Q566" s="197">
        <f t="shared" si="50"/>
        <v>45631.575543981482</v>
      </c>
      <c r="R566" s="197" t="str">
        <f t="shared" si="51"/>
        <v>12/5/2024 8:48:47 AM</v>
      </c>
      <c r="S566" s="200">
        <f t="shared" si="52"/>
        <v>45631</v>
      </c>
      <c r="T566" s="201">
        <f t="shared" si="53"/>
        <v>0.36721064814628335</v>
      </c>
      <c r="U566" s="202"/>
      <c r="V566" s="202"/>
      <c r="W566" s="202" t="str">
        <f>IFERROR(VLOOKUP(D566,Legend!$A$2:$C$61,3,FALSE),"")</f>
        <v>AMER_1</v>
      </c>
      <c r="X566" s="19">
        <v>5</v>
      </c>
      <c r="Y566" s="19">
        <v>15</v>
      </c>
    </row>
    <row r="567" spans="1:25" x14ac:dyDescent="0.25">
      <c r="A567" s="19" t="s">
        <v>1356</v>
      </c>
      <c r="B567" s="62" t="s">
        <v>6077</v>
      </c>
      <c r="C567" s="19" t="s">
        <v>341</v>
      </c>
      <c r="D567" s="19" t="s">
        <v>215</v>
      </c>
      <c r="E567" s="19" t="s">
        <v>7569</v>
      </c>
      <c r="F567" s="19" t="s">
        <v>347</v>
      </c>
      <c r="G567" s="62" t="s">
        <v>593</v>
      </c>
      <c r="H567" s="62" t="s">
        <v>3109</v>
      </c>
      <c r="I567" s="19" t="s">
        <v>344</v>
      </c>
      <c r="J567" s="36" t="s">
        <v>6078</v>
      </c>
      <c r="K567" s="19" t="s">
        <v>6079</v>
      </c>
      <c r="L567" s="19" t="s">
        <v>112</v>
      </c>
      <c r="M567" s="19" t="s">
        <v>340</v>
      </c>
      <c r="O567" s="197" t="str">
        <f t="shared" si="48"/>
        <v>12/4/2024 4:46:32 PM</v>
      </c>
      <c r="P567" s="197">
        <f t="shared" si="49"/>
        <v>45631.323981481481</v>
      </c>
      <c r="Q567" s="197">
        <f t="shared" si="50"/>
        <v>45630.907314814816</v>
      </c>
      <c r="R567" s="197" t="str">
        <f t="shared" si="51"/>
        <v>12/4/2024 4:46:32 PM</v>
      </c>
      <c r="S567" s="200">
        <f t="shared" si="52"/>
        <v>45630</v>
      </c>
      <c r="T567" s="201">
        <f t="shared" si="53"/>
        <v>0.69898148148058681</v>
      </c>
      <c r="U567" s="202"/>
      <c r="V567" s="202"/>
      <c r="W567" s="202" t="str">
        <f>IFERROR(VLOOKUP(D567,Legend!$A$2:$C$61,3,FALSE),"")</f>
        <v>AMER_1</v>
      </c>
      <c r="X567" s="19">
        <v>5</v>
      </c>
      <c r="Y567" s="19">
        <v>15</v>
      </c>
    </row>
    <row r="568" spans="1:25" x14ac:dyDescent="0.25">
      <c r="A568" s="19" t="s">
        <v>1612</v>
      </c>
      <c r="B568" s="62" t="s">
        <v>6101</v>
      </c>
      <c r="C568" s="19" t="s">
        <v>341</v>
      </c>
      <c r="D568" s="19" t="s">
        <v>215</v>
      </c>
      <c r="E568" s="19" t="s">
        <v>7569</v>
      </c>
      <c r="F568" s="19" t="s">
        <v>347</v>
      </c>
      <c r="G568" s="62" t="s">
        <v>593</v>
      </c>
      <c r="H568" s="62" t="s">
        <v>3156</v>
      </c>
      <c r="I568" s="19" t="s">
        <v>344</v>
      </c>
      <c r="J568" s="36" t="s">
        <v>6102</v>
      </c>
      <c r="K568" s="19" t="s">
        <v>1646</v>
      </c>
      <c r="L568" s="19" t="s">
        <v>112</v>
      </c>
      <c r="M568" s="19" t="s">
        <v>348</v>
      </c>
      <c r="O568" s="197" t="str">
        <f t="shared" si="48"/>
        <v>12/4/2024 4:03:09 PM</v>
      </c>
      <c r="P568" s="197">
        <f t="shared" si="49"/>
        <v>45631.293854166666</v>
      </c>
      <c r="Q568" s="197">
        <f t="shared" si="50"/>
        <v>45630.877187500002</v>
      </c>
      <c r="R568" s="197" t="str">
        <f t="shared" si="51"/>
        <v>12/4/2024 4:03:09 PM</v>
      </c>
      <c r="S568" s="200">
        <f t="shared" si="52"/>
        <v>45630</v>
      </c>
      <c r="T568" s="201">
        <f t="shared" si="53"/>
        <v>0.66885416666627862</v>
      </c>
      <c r="U568" s="202"/>
      <c r="V568" s="202"/>
      <c r="W568" s="202" t="str">
        <f>IFERROR(VLOOKUP(D568,Legend!$A$2:$C$61,3,FALSE),"")</f>
        <v>AMER_1</v>
      </c>
      <c r="X568" s="19">
        <v>5</v>
      </c>
      <c r="Y568" s="19">
        <v>15</v>
      </c>
    </row>
    <row r="569" spans="1:25" x14ac:dyDescent="0.25">
      <c r="A569" s="19" t="s">
        <v>1577</v>
      </c>
      <c r="B569" s="62" t="s">
        <v>6173</v>
      </c>
      <c r="C569" s="19" t="s">
        <v>148</v>
      </c>
      <c r="D569" s="19" t="s">
        <v>214</v>
      </c>
      <c r="E569" s="19" t="s">
        <v>7569</v>
      </c>
      <c r="F569" s="19" t="s">
        <v>347</v>
      </c>
      <c r="G569" s="62" t="s">
        <v>345</v>
      </c>
      <c r="H569" s="62" t="s">
        <v>6174</v>
      </c>
      <c r="J569" s="36" t="s">
        <v>6175</v>
      </c>
      <c r="K569" s="19" t="s">
        <v>2510</v>
      </c>
      <c r="L569" s="19" t="s">
        <v>112</v>
      </c>
      <c r="M569" s="19" t="s">
        <v>340</v>
      </c>
      <c r="O569" s="197" t="str">
        <f t="shared" si="48"/>
        <v>12/4/2024 1:59:28 PM</v>
      </c>
      <c r="P569" s="197">
        <f t="shared" si="49"/>
        <v>45631.207962962966</v>
      </c>
      <c r="Q569" s="197">
        <f t="shared" si="50"/>
        <v>45630.791296296302</v>
      </c>
      <c r="R569" s="197" t="str">
        <f t="shared" si="51"/>
        <v>12/4/2024 1:59:28 PM</v>
      </c>
      <c r="S569" s="200">
        <f t="shared" si="52"/>
        <v>45630</v>
      </c>
      <c r="T569" s="201">
        <f t="shared" si="53"/>
        <v>0.58296296296612127</v>
      </c>
      <c r="U569" s="202"/>
      <c r="V569" s="202"/>
      <c r="W569" s="202" t="str">
        <f>IFERROR(VLOOKUP(D569,Legend!$A$2:$C$61,3,FALSE),"")</f>
        <v>AMER_1</v>
      </c>
      <c r="X569" s="19">
        <v>5</v>
      </c>
      <c r="Y569" s="19">
        <v>15</v>
      </c>
    </row>
    <row r="570" spans="1:25" x14ac:dyDescent="0.25">
      <c r="A570" s="19" t="s">
        <v>1585</v>
      </c>
      <c r="B570" s="62" t="s">
        <v>6219</v>
      </c>
      <c r="C570" s="19" t="s">
        <v>341</v>
      </c>
      <c r="D570" s="19" t="s">
        <v>215</v>
      </c>
      <c r="E570" s="19" t="s">
        <v>7569</v>
      </c>
      <c r="F570" s="19" t="s">
        <v>347</v>
      </c>
      <c r="G570" s="62" t="s">
        <v>588</v>
      </c>
      <c r="H570" s="62" t="s">
        <v>6220</v>
      </c>
      <c r="I570" s="19" t="s">
        <v>342</v>
      </c>
      <c r="J570" s="36" t="s">
        <v>6221</v>
      </c>
      <c r="K570" s="19" t="s">
        <v>2494</v>
      </c>
      <c r="L570" s="19" t="s">
        <v>112</v>
      </c>
      <c r="M570" s="19" t="s">
        <v>340</v>
      </c>
      <c r="O570" s="197" t="str">
        <f t="shared" si="48"/>
        <v>12/4/2024 1:30:16 PM</v>
      </c>
      <c r="P570" s="197">
        <f t="shared" si="49"/>
        <v>45631.187685185185</v>
      </c>
      <c r="Q570" s="197">
        <f t="shared" si="50"/>
        <v>45630.771018518521</v>
      </c>
      <c r="R570" s="197" t="str">
        <f t="shared" si="51"/>
        <v>12/4/2024 1:30:16 PM</v>
      </c>
      <c r="S570" s="200">
        <f t="shared" si="52"/>
        <v>45630</v>
      </c>
      <c r="T570" s="201">
        <f t="shared" si="53"/>
        <v>0.56268518518481869</v>
      </c>
      <c r="U570" s="202"/>
      <c r="V570" s="202"/>
      <c r="W570" s="202" t="str">
        <f>IFERROR(VLOOKUP(D570,Legend!$A$2:$C$61,3,FALSE),"")</f>
        <v>AMER_1</v>
      </c>
      <c r="X570" s="19">
        <v>5</v>
      </c>
      <c r="Y570" s="19">
        <v>15</v>
      </c>
    </row>
    <row r="571" spans="1:25" x14ac:dyDescent="0.25">
      <c r="A571" s="19" t="s">
        <v>778</v>
      </c>
      <c r="B571" s="62" t="s">
        <v>6407</v>
      </c>
      <c r="C571" s="19" t="s">
        <v>148</v>
      </c>
      <c r="D571" s="19" t="s">
        <v>214</v>
      </c>
      <c r="E571" s="19" t="s">
        <v>7569</v>
      </c>
      <c r="F571" s="19" t="s">
        <v>347</v>
      </c>
      <c r="G571" s="62" t="s">
        <v>345</v>
      </c>
      <c r="H571" s="62" t="s">
        <v>6408</v>
      </c>
      <c r="J571" s="36" t="s">
        <v>6409</v>
      </c>
      <c r="K571" s="19" t="s">
        <v>2488</v>
      </c>
      <c r="L571" s="19" t="s">
        <v>112</v>
      </c>
      <c r="M571" s="19" t="s">
        <v>340</v>
      </c>
      <c r="O571" s="197" t="str">
        <f t="shared" si="48"/>
        <v>12/4/2024 8:29:58 AM</v>
      </c>
      <c r="P571" s="197">
        <f t="shared" si="49"/>
        <v>45630.979143518518</v>
      </c>
      <c r="Q571" s="197">
        <f t="shared" si="50"/>
        <v>45630.562476851854</v>
      </c>
      <c r="R571" s="197" t="str">
        <f t="shared" si="51"/>
        <v>12/4/2024 8:29:58 AM</v>
      </c>
      <c r="S571" s="200">
        <f t="shared" si="52"/>
        <v>45630</v>
      </c>
      <c r="T571" s="201">
        <f t="shared" si="53"/>
        <v>0.354143518517958</v>
      </c>
      <c r="U571" s="202"/>
      <c r="V571" s="202"/>
      <c r="W571" s="202" t="str">
        <f>IFERROR(VLOOKUP(D571,Legend!$A$2:$C$61,3,FALSE),"")</f>
        <v>AMER_1</v>
      </c>
      <c r="X571" s="19">
        <v>5</v>
      </c>
      <c r="Y571" s="19">
        <v>15</v>
      </c>
    </row>
    <row r="572" spans="1:25" x14ac:dyDescent="0.25">
      <c r="A572" s="19" t="s">
        <v>652</v>
      </c>
      <c r="B572" s="62" t="s">
        <v>3152</v>
      </c>
      <c r="C572" s="19" t="s">
        <v>148</v>
      </c>
      <c r="D572" s="19" t="s">
        <v>214</v>
      </c>
      <c r="E572" s="19" t="s">
        <v>7581</v>
      </c>
      <c r="F572" s="19" t="s">
        <v>347</v>
      </c>
      <c r="G572" s="62" t="s">
        <v>345</v>
      </c>
      <c r="H572" s="62" t="s">
        <v>3153</v>
      </c>
      <c r="J572" s="36" t="s">
        <v>3154</v>
      </c>
      <c r="K572" s="19" t="s">
        <v>591</v>
      </c>
      <c r="L572" s="19" t="s">
        <v>112</v>
      </c>
      <c r="M572" s="19" t="s">
        <v>340</v>
      </c>
      <c r="O572" s="197" t="str">
        <f t="shared" si="48"/>
        <v>12/3/2024 4:54:06 PM</v>
      </c>
      <c r="P572" s="197">
        <f t="shared" si="49"/>
        <v>45630.329236111109</v>
      </c>
      <c r="Q572" s="197">
        <f t="shared" si="50"/>
        <v>45629.912569444445</v>
      </c>
      <c r="R572" s="197" t="str">
        <f t="shared" si="51"/>
        <v>12/3/2024 4:54:06 PM</v>
      </c>
      <c r="S572" s="200">
        <f t="shared" si="52"/>
        <v>45629</v>
      </c>
      <c r="T572" s="201">
        <f t="shared" si="53"/>
        <v>0.70423611110891216</v>
      </c>
      <c r="U572" s="202"/>
      <c r="V572" s="202"/>
      <c r="W572" s="202" t="str">
        <f>IFERROR(VLOOKUP(D572,Legend!$A$2:$C$61,3,FALSE),"")</f>
        <v>AMER_1</v>
      </c>
      <c r="X572" s="19">
        <v>5</v>
      </c>
      <c r="Y572" s="19">
        <v>15</v>
      </c>
    </row>
    <row r="573" spans="1:25" x14ac:dyDescent="0.25">
      <c r="A573" s="19" t="s">
        <v>663</v>
      </c>
      <c r="B573" s="62" t="s">
        <v>3215</v>
      </c>
      <c r="C573" s="19" t="s">
        <v>148</v>
      </c>
      <c r="D573" s="19" t="s">
        <v>214</v>
      </c>
      <c r="E573" s="19" t="s">
        <v>7581</v>
      </c>
      <c r="F573" s="19" t="s">
        <v>347</v>
      </c>
      <c r="G573" s="62" t="s">
        <v>345</v>
      </c>
      <c r="H573" s="62" t="s">
        <v>3216</v>
      </c>
      <c r="J573" s="36" t="s">
        <v>3217</v>
      </c>
      <c r="K573" s="19" t="s">
        <v>1441</v>
      </c>
      <c r="L573" s="19" t="s">
        <v>112</v>
      </c>
      <c r="M573" s="19" t="s">
        <v>340</v>
      </c>
      <c r="O573" s="197" t="str">
        <f t="shared" si="48"/>
        <v>12/3/2024 3:37:49 PM</v>
      </c>
      <c r="P573" s="197">
        <f t="shared" si="49"/>
        <v>45630.276261574072</v>
      </c>
      <c r="Q573" s="197">
        <f t="shared" si="50"/>
        <v>45629.859594907408</v>
      </c>
      <c r="R573" s="197" t="str">
        <f t="shared" si="51"/>
        <v>12/3/2024 3:37:49 PM</v>
      </c>
      <c r="S573" s="200">
        <f t="shared" si="52"/>
        <v>45629</v>
      </c>
      <c r="T573" s="201">
        <f t="shared" si="53"/>
        <v>0.65126157407212304</v>
      </c>
      <c r="U573" s="202"/>
      <c r="V573" s="202"/>
      <c r="W573" s="202" t="str">
        <f>IFERROR(VLOOKUP(D573,Legend!$A$2:$C$61,3,FALSE),"")</f>
        <v>AMER_1</v>
      </c>
      <c r="X573" s="19">
        <v>5</v>
      </c>
      <c r="Y573" s="19">
        <v>15</v>
      </c>
    </row>
    <row r="574" spans="1:25" x14ac:dyDescent="0.25">
      <c r="A574" s="19" t="s">
        <v>1467</v>
      </c>
      <c r="B574" s="62" t="s">
        <v>3244</v>
      </c>
      <c r="C574" s="19" t="s">
        <v>341</v>
      </c>
      <c r="D574" s="19" t="s">
        <v>215</v>
      </c>
      <c r="E574" s="19" t="s">
        <v>7581</v>
      </c>
      <c r="F574" s="19" t="s">
        <v>347</v>
      </c>
      <c r="G574" s="62" t="s">
        <v>593</v>
      </c>
      <c r="H574" s="62" t="s">
        <v>3245</v>
      </c>
      <c r="I574" s="19" t="s">
        <v>344</v>
      </c>
      <c r="J574" s="36" t="s">
        <v>3246</v>
      </c>
      <c r="K574" s="19" t="s">
        <v>1407</v>
      </c>
      <c r="L574" s="19" t="s">
        <v>112</v>
      </c>
      <c r="M574" s="19" t="s">
        <v>340</v>
      </c>
      <c r="O574" s="197" t="str">
        <f t="shared" si="48"/>
        <v>12/3/2024 2:59:03 PM</v>
      </c>
      <c r="P574" s="197">
        <f t="shared" si="49"/>
        <v>45630.249340277776</v>
      </c>
      <c r="Q574" s="197">
        <f t="shared" si="50"/>
        <v>45629.832673611112</v>
      </c>
      <c r="R574" s="197" t="str">
        <f t="shared" si="51"/>
        <v>12/3/2024 2:59:03 PM</v>
      </c>
      <c r="S574" s="200">
        <f t="shared" si="52"/>
        <v>45629</v>
      </c>
      <c r="T574" s="201">
        <f t="shared" si="53"/>
        <v>0.62434027777635492</v>
      </c>
      <c r="U574" s="202"/>
      <c r="V574" s="202"/>
      <c r="W574" s="202" t="str">
        <f>IFERROR(VLOOKUP(D574,Legend!$A$2:$C$61,3,FALSE),"")</f>
        <v>AMER_1</v>
      </c>
      <c r="X574" s="19">
        <v>5</v>
      </c>
      <c r="Y574" s="19">
        <v>15</v>
      </c>
    </row>
    <row r="575" spans="1:25" x14ac:dyDescent="0.25">
      <c r="A575" s="19" t="s">
        <v>1431</v>
      </c>
      <c r="B575" s="62" t="s">
        <v>3350</v>
      </c>
      <c r="C575" s="19" t="s">
        <v>341</v>
      </c>
      <c r="D575" s="19" t="s">
        <v>215</v>
      </c>
      <c r="E575" s="19" t="s">
        <v>7581</v>
      </c>
      <c r="F575" s="19" t="s">
        <v>347</v>
      </c>
      <c r="G575" s="62" t="s">
        <v>593</v>
      </c>
      <c r="H575" s="62" t="s">
        <v>3351</v>
      </c>
      <c r="I575" s="19" t="s">
        <v>344</v>
      </c>
      <c r="J575" s="36" t="s">
        <v>3352</v>
      </c>
      <c r="K575" s="19" t="s">
        <v>1169</v>
      </c>
      <c r="L575" s="19" t="s">
        <v>112</v>
      </c>
      <c r="M575" s="19" t="s">
        <v>340</v>
      </c>
      <c r="O575" s="197" t="str">
        <f t="shared" si="48"/>
        <v>12/3/2024 12:53:09 PM</v>
      </c>
      <c r="P575" s="197">
        <f t="shared" si="49"/>
        <v>45630.161909722221</v>
      </c>
      <c r="Q575" s="197">
        <f t="shared" si="50"/>
        <v>45629.745243055557</v>
      </c>
      <c r="R575" s="197" t="str">
        <f t="shared" si="51"/>
        <v>12/3/2024 12:53:09 PM</v>
      </c>
      <c r="S575" s="200">
        <f t="shared" si="52"/>
        <v>45629</v>
      </c>
      <c r="T575" s="201">
        <f t="shared" si="53"/>
        <v>0.53690972222102573</v>
      </c>
      <c r="U575" s="202"/>
      <c r="V575" s="202"/>
      <c r="W575" s="202" t="str">
        <f>IFERROR(VLOOKUP(D575,Legend!$A$2:$C$61,3,FALSE),"")</f>
        <v>AMER_1</v>
      </c>
      <c r="X575" s="19">
        <v>5</v>
      </c>
      <c r="Y575" s="19">
        <v>15</v>
      </c>
    </row>
    <row r="576" spans="1:25" x14ac:dyDescent="0.25">
      <c r="A576" s="19" t="s">
        <v>596</v>
      </c>
      <c r="B576" s="62" t="s">
        <v>3366</v>
      </c>
      <c r="C576" s="19" t="s">
        <v>148</v>
      </c>
      <c r="D576" s="19" t="s">
        <v>214</v>
      </c>
      <c r="E576" s="19" t="s">
        <v>7581</v>
      </c>
      <c r="F576" s="19" t="s">
        <v>347</v>
      </c>
      <c r="G576" s="62" t="s">
        <v>345</v>
      </c>
      <c r="H576" s="62" t="s">
        <v>3367</v>
      </c>
      <c r="J576" s="36" t="s">
        <v>3368</v>
      </c>
      <c r="K576" s="19" t="s">
        <v>2263</v>
      </c>
      <c r="L576" s="19" t="s">
        <v>112</v>
      </c>
      <c r="M576" s="19" t="s">
        <v>340</v>
      </c>
      <c r="O576" s="197" t="str">
        <f t="shared" si="48"/>
        <v>12/3/2024 12:11:21 PM</v>
      </c>
      <c r="P576" s="197">
        <f t="shared" si="49"/>
        <v>45630.132881944446</v>
      </c>
      <c r="Q576" s="197">
        <f t="shared" si="50"/>
        <v>45629.716215277782</v>
      </c>
      <c r="R576" s="197" t="str">
        <f t="shared" si="51"/>
        <v>12/3/2024 12:11:21 PM</v>
      </c>
      <c r="S576" s="200">
        <f t="shared" si="52"/>
        <v>45629</v>
      </c>
      <c r="T576" s="201">
        <f t="shared" si="53"/>
        <v>0.507881944446126</v>
      </c>
      <c r="U576" s="202"/>
      <c r="V576" s="202"/>
      <c r="W576" s="202" t="str">
        <f>IFERROR(VLOOKUP(D576,Legend!$A$2:$C$61,3,FALSE),"")</f>
        <v>AMER_1</v>
      </c>
      <c r="X576" s="19">
        <v>5</v>
      </c>
      <c r="Y576" s="19">
        <v>15</v>
      </c>
    </row>
    <row r="577" spans="1:25" x14ac:dyDescent="0.25">
      <c r="A577" s="19" t="s">
        <v>1912</v>
      </c>
      <c r="B577" s="62" t="s">
        <v>3396</v>
      </c>
      <c r="C577" s="19" t="s">
        <v>341</v>
      </c>
      <c r="D577" s="19" t="s">
        <v>215</v>
      </c>
      <c r="E577" s="19" t="s">
        <v>7581</v>
      </c>
      <c r="F577" s="19" t="s">
        <v>347</v>
      </c>
      <c r="G577" s="62" t="s">
        <v>593</v>
      </c>
      <c r="H577" s="62" t="s">
        <v>3397</v>
      </c>
      <c r="I577" s="19" t="s">
        <v>344</v>
      </c>
      <c r="J577" s="36" t="s">
        <v>3398</v>
      </c>
      <c r="K577" s="19" t="s">
        <v>2376</v>
      </c>
      <c r="L577" s="19" t="s">
        <v>112</v>
      </c>
      <c r="M577" s="19" t="s">
        <v>340</v>
      </c>
      <c r="O577" s="197" t="str">
        <f t="shared" si="48"/>
        <v>12/3/2024 11:19:23 AM</v>
      </c>
      <c r="P577" s="197">
        <f t="shared" si="49"/>
        <v>45630.09679398148</v>
      </c>
      <c r="Q577" s="197">
        <f t="shared" si="50"/>
        <v>45629.680127314816</v>
      </c>
      <c r="R577" s="197" t="str">
        <f t="shared" si="51"/>
        <v>12/3/2024 11:19:23 AM</v>
      </c>
      <c r="S577" s="200">
        <f t="shared" si="52"/>
        <v>45629</v>
      </c>
      <c r="T577" s="201">
        <f t="shared" si="53"/>
        <v>0.47179398148000473</v>
      </c>
      <c r="U577" s="202"/>
      <c r="V577" s="202"/>
      <c r="W577" s="202" t="str">
        <f>IFERROR(VLOOKUP(D577,Legend!$A$2:$C$61,3,FALSE),"")</f>
        <v>AMER_1</v>
      </c>
      <c r="X577" s="19">
        <v>5</v>
      </c>
      <c r="Y577" s="19">
        <v>15</v>
      </c>
    </row>
    <row r="578" spans="1:25" x14ac:dyDescent="0.25">
      <c r="A578" s="19" t="s">
        <v>1149</v>
      </c>
      <c r="B578" s="62" t="s">
        <v>3808</v>
      </c>
      <c r="C578" s="19" t="s">
        <v>341</v>
      </c>
      <c r="D578" s="19" t="s">
        <v>215</v>
      </c>
      <c r="E578" s="19" t="s">
        <v>7581</v>
      </c>
      <c r="F578" s="19" t="s">
        <v>347</v>
      </c>
      <c r="G578" s="62" t="s">
        <v>626</v>
      </c>
      <c r="H578" s="62" t="s">
        <v>2478</v>
      </c>
      <c r="I578" s="19" t="s">
        <v>342</v>
      </c>
      <c r="J578" s="36" t="s">
        <v>3809</v>
      </c>
      <c r="K578" s="19" t="s">
        <v>1582</v>
      </c>
      <c r="L578" s="19" t="s">
        <v>112</v>
      </c>
      <c r="M578" s="19" t="s">
        <v>354</v>
      </c>
      <c r="O578" s="197" t="str">
        <f t="shared" si="48"/>
        <v>12/2/2024 5:51:49 PM</v>
      </c>
      <c r="P578" s="197">
        <f t="shared" si="49"/>
        <v>45629.369317129633</v>
      </c>
      <c r="Q578" s="197">
        <f t="shared" si="50"/>
        <v>45628.952650462968</v>
      </c>
      <c r="R578" s="197" t="str">
        <f t="shared" si="51"/>
        <v>12/2/2024 5:51:49 PM</v>
      </c>
      <c r="S578" s="200">
        <f t="shared" si="52"/>
        <v>45628</v>
      </c>
      <c r="T578" s="201">
        <f t="shared" si="53"/>
        <v>0.74431712963269092</v>
      </c>
      <c r="U578" s="202"/>
      <c r="V578" s="202"/>
      <c r="W578" s="202" t="str">
        <f>IFERROR(VLOOKUP(D578,Legend!$A$2:$C$61,3,FALSE),"")</f>
        <v>AMER_1</v>
      </c>
      <c r="X578" s="19">
        <v>5</v>
      </c>
      <c r="Y578" s="19">
        <v>15</v>
      </c>
    </row>
    <row r="579" spans="1:25" x14ac:dyDescent="0.25">
      <c r="A579" s="19" t="s">
        <v>728</v>
      </c>
      <c r="B579" s="62" t="s">
        <v>3835</v>
      </c>
      <c r="C579" s="19" t="s">
        <v>341</v>
      </c>
      <c r="D579" s="19" t="s">
        <v>215</v>
      </c>
      <c r="E579" s="19" t="s">
        <v>7581</v>
      </c>
      <c r="F579" s="19" t="s">
        <v>347</v>
      </c>
      <c r="G579" s="62" t="s">
        <v>593</v>
      </c>
      <c r="H579" s="62" t="s">
        <v>3300</v>
      </c>
      <c r="I579" s="19" t="s">
        <v>344</v>
      </c>
      <c r="J579" s="36" t="s">
        <v>3836</v>
      </c>
      <c r="K579" s="19" t="s">
        <v>2598</v>
      </c>
      <c r="L579" s="19" t="s">
        <v>112</v>
      </c>
      <c r="M579" s="19" t="s">
        <v>340</v>
      </c>
      <c r="O579" s="197" t="str">
        <f t="shared" ref="O579:O642" si="54">IFERROR(J579,"")</f>
        <v>12/2/2024 4:57:07 PM</v>
      </c>
      <c r="P579" s="197">
        <f t="shared" ref="P579:P642" si="55">IFERROR(J579+(Y579/24),"")</f>
        <v>45629.331331018519</v>
      </c>
      <c r="Q579" s="197">
        <f t="shared" ref="Q579:Q642" si="56">IFERROR(J579+(X579/24),"")</f>
        <v>45628.914664351854</v>
      </c>
      <c r="R579" s="197" t="str">
        <f t="shared" ref="R579:R642" si="57">IF(W579="APAC_1",P579,IF(W579="EMEA_1",Q579,O579))</f>
        <v>12/2/2024 4:57:07 PM</v>
      </c>
      <c r="S579" s="200">
        <f t="shared" ref="S579:S642" si="58">INT(R579)</f>
        <v>45628</v>
      </c>
      <c r="T579" s="201">
        <f t="shared" ref="T579:T642" si="59">MOD(R579,1)</f>
        <v>0.70633101851854008</v>
      </c>
      <c r="U579" s="202"/>
      <c r="V579" s="202"/>
      <c r="W579" s="202" t="str">
        <f>IFERROR(VLOOKUP(D579,Legend!$A$2:$C$61,3,FALSE),"")</f>
        <v>AMER_1</v>
      </c>
      <c r="X579" s="19">
        <v>5</v>
      </c>
      <c r="Y579" s="19">
        <v>15</v>
      </c>
    </row>
    <row r="580" spans="1:25" x14ac:dyDescent="0.25">
      <c r="A580" s="19" t="s">
        <v>1364</v>
      </c>
      <c r="B580" s="62" t="s">
        <v>3878</v>
      </c>
      <c r="C580" s="19" t="s">
        <v>341</v>
      </c>
      <c r="D580" s="19" t="s">
        <v>215</v>
      </c>
      <c r="E580" s="19" t="s">
        <v>7581</v>
      </c>
      <c r="F580" s="19" t="s">
        <v>347</v>
      </c>
      <c r="G580" s="62" t="s">
        <v>588</v>
      </c>
      <c r="H580" s="62" t="s">
        <v>3879</v>
      </c>
      <c r="I580" s="19" t="s">
        <v>344</v>
      </c>
      <c r="J580" s="36" t="s">
        <v>3880</v>
      </c>
      <c r="K580" s="19" t="s">
        <v>832</v>
      </c>
      <c r="L580" s="19" t="s">
        <v>112</v>
      </c>
      <c r="M580" s="19" t="s">
        <v>340</v>
      </c>
      <c r="O580" s="197" t="str">
        <f t="shared" si="54"/>
        <v>12/2/2024 4:06:14 PM</v>
      </c>
      <c r="P580" s="197">
        <f t="shared" si="55"/>
        <v>45629.295995370368</v>
      </c>
      <c r="Q580" s="197">
        <f t="shared" si="56"/>
        <v>45628.879328703704</v>
      </c>
      <c r="R580" s="197" t="str">
        <f t="shared" si="57"/>
        <v>12/2/2024 4:06:14 PM</v>
      </c>
      <c r="S580" s="200">
        <f t="shared" si="58"/>
        <v>45628</v>
      </c>
      <c r="T580" s="201">
        <f t="shared" si="59"/>
        <v>0.67099537036847323</v>
      </c>
      <c r="U580" s="202"/>
      <c r="V580" s="202"/>
      <c r="W580" s="202" t="str">
        <f>IFERROR(VLOOKUP(D580,Legend!$A$2:$C$61,3,FALSE),"")</f>
        <v>AMER_1</v>
      </c>
      <c r="X580" s="19">
        <v>5</v>
      </c>
      <c r="Y580" s="19">
        <v>15</v>
      </c>
    </row>
    <row r="581" spans="1:25" x14ac:dyDescent="0.25">
      <c r="A581" s="19" t="s">
        <v>1340</v>
      </c>
      <c r="B581" s="62" t="s">
        <v>3889</v>
      </c>
      <c r="C581" s="19" t="s">
        <v>341</v>
      </c>
      <c r="D581" s="19" t="s">
        <v>215</v>
      </c>
      <c r="E581" s="19" t="s">
        <v>7581</v>
      </c>
      <c r="F581" s="19" t="s">
        <v>347</v>
      </c>
      <c r="G581" s="62" t="s">
        <v>593</v>
      </c>
      <c r="H581" s="62" t="s">
        <v>3890</v>
      </c>
      <c r="I581" s="19" t="s">
        <v>342</v>
      </c>
      <c r="J581" s="36" t="s">
        <v>3891</v>
      </c>
      <c r="K581" s="19" t="s">
        <v>868</v>
      </c>
      <c r="L581" s="19" t="s">
        <v>112</v>
      </c>
      <c r="M581" s="19" t="s">
        <v>348</v>
      </c>
      <c r="O581" s="197" t="str">
        <f t="shared" si="54"/>
        <v>12/2/2024 4:01:57 PM</v>
      </c>
      <c r="P581" s="197">
        <f t="shared" si="55"/>
        <v>45629.293020833335</v>
      </c>
      <c r="Q581" s="197">
        <f t="shared" si="56"/>
        <v>45628.87635416667</v>
      </c>
      <c r="R581" s="197" t="str">
        <f t="shared" si="57"/>
        <v>12/2/2024 4:01:57 PM</v>
      </c>
      <c r="S581" s="200">
        <f t="shared" si="58"/>
        <v>45628</v>
      </c>
      <c r="T581" s="201">
        <f t="shared" si="59"/>
        <v>0.6680208333345945</v>
      </c>
      <c r="U581" s="202"/>
      <c r="V581" s="202"/>
      <c r="W581" s="202" t="str">
        <f>IFERROR(VLOOKUP(D581,Legend!$A$2:$C$61,3,FALSE),"")</f>
        <v>AMER_1</v>
      </c>
      <c r="X581" s="19">
        <v>5</v>
      </c>
      <c r="Y581" s="19">
        <v>15</v>
      </c>
    </row>
    <row r="582" spans="1:25" x14ac:dyDescent="0.25">
      <c r="A582" s="19" t="s">
        <v>1343</v>
      </c>
      <c r="B582" s="62" t="s">
        <v>3905</v>
      </c>
      <c r="C582" s="19" t="s">
        <v>341</v>
      </c>
      <c r="D582" s="19" t="s">
        <v>215</v>
      </c>
      <c r="E582" s="19" t="s">
        <v>7581</v>
      </c>
      <c r="F582" s="19" t="s">
        <v>347</v>
      </c>
      <c r="G582" s="62" t="s">
        <v>593</v>
      </c>
      <c r="H582" s="62" t="s">
        <v>3906</v>
      </c>
      <c r="I582" s="19" t="s">
        <v>342</v>
      </c>
      <c r="J582" s="36" t="s">
        <v>3907</v>
      </c>
      <c r="K582" s="19" t="s">
        <v>2426</v>
      </c>
      <c r="L582" s="19" t="s">
        <v>112</v>
      </c>
      <c r="M582" s="19" t="s">
        <v>340</v>
      </c>
      <c r="O582" s="197" t="str">
        <f t="shared" si="54"/>
        <v>12/2/2024 3:42:16 PM</v>
      </c>
      <c r="P582" s="197">
        <f t="shared" si="55"/>
        <v>45629.279351851852</v>
      </c>
      <c r="Q582" s="197">
        <f t="shared" si="56"/>
        <v>45628.862685185188</v>
      </c>
      <c r="R582" s="197" t="str">
        <f t="shared" si="57"/>
        <v>12/2/2024 3:42:16 PM</v>
      </c>
      <c r="S582" s="200">
        <f t="shared" si="58"/>
        <v>45628</v>
      </c>
      <c r="T582" s="201">
        <f t="shared" si="59"/>
        <v>0.65435185185197042</v>
      </c>
      <c r="U582" s="202"/>
      <c r="V582" s="202"/>
      <c r="W582" s="202" t="str">
        <f>IFERROR(VLOOKUP(D582,Legend!$A$2:$C$61,3,FALSE),"")</f>
        <v>AMER_1</v>
      </c>
      <c r="X582" s="19">
        <v>5</v>
      </c>
      <c r="Y582" s="19">
        <v>15</v>
      </c>
    </row>
    <row r="583" spans="1:25" x14ac:dyDescent="0.25">
      <c r="A583" s="19" t="s">
        <v>2001</v>
      </c>
      <c r="B583" s="62" t="s">
        <v>3936</v>
      </c>
      <c r="C583" s="19" t="s">
        <v>341</v>
      </c>
      <c r="D583" s="19" t="s">
        <v>215</v>
      </c>
      <c r="E583" s="19" t="s">
        <v>7581</v>
      </c>
      <c r="F583" s="19" t="s">
        <v>347</v>
      </c>
      <c r="G583" s="62" t="s">
        <v>593</v>
      </c>
      <c r="H583" s="62" t="s">
        <v>3937</v>
      </c>
      <c r="I583" s="19" t="s">
        <v>344</v>
      </c>
      <c r="J583" s="36" t="s">
        <v>3938</v>
      </c>
      <c r="K583" s="19" t="s">
        <v>3939</v>
      </c>
      <c r="L583" s="19" t="s">
        <v>112</v>
      </c>
      <c r="M583" s="19" t="s">
        <v>340</v>
      </c>
      <c r="O583" s="197" t="str">
        <f t="shared" si="54"/>
        <v>12/2/2024 3:17:02 PM</v>
      </c>
      <c r="P583" s="197">
        <f t="shared" si="55"/>
        <v>45629.261828703704</v>
      </c>
      <c r="Q583" s="197">
        <f t="shared" si="56"/>
        <v>45628.84516203704</v>
      </c>
      <c r="R583" s="197" t="str">
        <f t="shared" si="57"/>
        <v>12/2/2024 3:17:02 PM</v>
      </c>
      <c r="S583" s="200">
        <f t="shared" si="58"/>
        <v>45628</v>
      </c>
      <c r="T583" s="201">
        <f t="shared" si="59"/>
        <v>0.63682870370394085</v>
      </c>
      <c r="U583" s="202"/>
      <c r="V583" s="202"/>
      <c r="W583" s="202" t="str">
        <f>IFERROR(VLOOKUP(D583,Legend!$A$2:$C$61,3,FALSE),"")</f>
        <v>AMER_1</v>
      </c>
      <c r="X583" s="19">
        <v>5</v>
      </c>
      <c r="Y583" s="19">
        <v>15</v>
      </c>
    </row>
    <row r="584" spans="1:25" x14ac:dyDescent="0.25">
      <c r="A584" s="19" t="s">
        <v>2002</v>
      </c>
      <c r="B584" s="62" t="s">
        <v>3946</v>
      </c>
      <c r="C584" s="19" t="s">
        <v>341</v>
      </c>
      <c r="D584" s="19" t="s">
        <v>215</v>
      </c>
      <c r="E584" s="19" t="s">
        <v>7581</v>
      </c>
      <c r="F584" s="19" t="s">
        <v>347</v>
      </c>
      <c r="G584" s="62" t="s">
        <v>593</v>
      </c>
      <c r="H584" s="62" t="s">
        <v>3947</v>
      </c>
      <c r="I584" s="19" t="s">
        <v>344</v>
      </c>
      <c r="J584" s="36" t="s">
        <v>3948</v>
      </c>
      <c r="K584" s="19" t="s">
        <v>3949</v>
      </c>
      <c r="L584" s="19" t="s">
        <v>112</v>
      </c>
      <c r="M584" s="19" t="s">
        <v>340</v>
      </c>
      <c r="O584" s="197" t="str">
        <f t="shared" si="54"/>
        <v>12/2/2024 3:13:18 PM</v>
      </c>
      <c r="P584" s="197">
        <f t="shared" si="55"/>
        <v>45629.259236111109</v>
      </c>
      <c r="Q584" s="197">
        <f t="shared" si="56"/>
        <v>45628.842569444445</v>
      </c>
      <c r="R584" s="197" t="str">
        <f t="shared" si="57"/>
        <v>12/2/2024 3:13:18 PM</v>
      </c>
      <c r="S584" s="200">
        <f t="shared" si="58"/>
        <v>45628</v>
      </c>
      <c r="T584" s="201">
        <f t="shared" si="59"/>
        <v>0.63423611110920319</v>
      </c>
      <c r="U584" s="202"/>
      <c r="V584" s="202"/>
      <c r="W584" s="202" t="str">
        <f>IFERROR(VLOOKUP(D584,Legend!$A$2:$C$61,3,FALSE),"")</f>
        <v>AMER_1</v>
      </c>
      <c r="X584" s="19">
        <v>5</v>
      </c>
      <c r="Y584" s="19">
        <v>15</v>
      </c>
    </row>
    <row r="585" spans="1:25" x14ac:dyDescent="0.25">
      <c r="A585" s="19" t="s">
        <v>798</v>
      </c>
      <c r="B585" s="62" t="s">
        <v>4107</v>
      </c>
      <c r="C585" s="19" t="s">
        <v>148</v>
      </c>
      <c r="D585" s="19" t="s">
        <v>214</v>
      </c>
      <c r="E585" s="19" t="s">
        <v>7581</v>
      </c>
      <c r="F585" s="19" t="s">
        <v>347</v>
      </c>
      <c r="G585" s="62" t="s">
        <v>345</v>
      </c>
      <c r="H585" s="62" t="s">
        <v>4108</v>
      </c>
      <c r="J585" s="36" t="s">
        <v>4109</v>
      </c>
      <c r="K585" s="19" t="s">
        <v>4110</v>
      </c>
      <c r="L585" s="19" t="s">
        <v>112</v>
      </c>
      <c r="M585" s="19" t="s">
        <v>340</v>
      </c>
      <c r="O585" s="197" t="str">
        <f t="shared" si="54"/>
        <v>12/2/2024 12:34:36 PM</v>
      </c>
      <c r="P585" s="197">
        <f t="shared" si="55"/>
        <v>45629.149027777778</v>
      </c>
      <c r="Q585" s="197">
        <f t="shared" si="56"/>
        <v>45628.732361111113</v>
      </c>
      <c r="R585" s="197" t="str">
        <f t="shared" si="57"/>
        <v>12/2/2024 12:34:36 PM</v>
      </c>
      <c r="S585" s="200">
        <f t="shared" si="58"/>
        <v>45628</v>
      </c>
      <c r="T585" s="201">
        <f t="shared" si="59"/>
        <v>0.52402777777751908</v>
      </c>
      <c r="U585" s="202"/>
      <c r="V585" s="202"/>
      <c r="W585" s="202" t="str">
        <f>IFERROR(VLOOKUP(D585,Legend!$A$2:$C$61,3,FALSE),"")</f>
        <v>AMER_1</v>
      </c>
      <c r="X585" s="19">
        <v>5</v>
      </c>
      <c r="Y585" s="19">
        <v>15</v>
      </c>
    </row>
    <row r="586" spans="1:25" x14ac:dyDescent="0.25">
      <c r="A586" s="19" t="s">
        <v>1003</v>
      </c>
      <c r="B586" s="62" t="s">
        <v>4132</v>
      </c>
      <c r="C586" s="19" t="s">
        <v>341</v>
      </c>
      <c r="D586" s="19" t="s">
        <v>215</v>
      </c>
      <c r="E586" s="19" t="s">
        <v>7581</v>
      </c>
      <c r="F586" s="19" t="s">
        <v>347</v>
      </c>
      <c r="G586" s="62" t="s">
        <v>593</v>
      </c>
      <c r="H586" s="62" t="s">
        <v>3159</v>
      </c>
      <c r="I586" s="19" t="s">
        <v>344</v>
      </c>
      <c r="J586" s="36" t="s">
        <v>4133</v>
      </c>
      <c r="K586" s="19" t="s">
        <v>2603</v>
      </c>
      <c r="L586" s="19" t="s">
        <v>112</v>
      </c>
      <c r="M586" s="19" t="s">
        <v>348</v>
      </c>
      <c r="O586" s="197" t="str">
        <f t="shared" si="54"/>
        <v>12/2/2024 12:15:03 PM</v>
      </c>
      <c r="P586" s="197">
        <f t="shared" si="55"/>
        <v>45629.135451388887</v>
      </c>
      <c r="Q586" s="197">
        <f t="shared" si="56"/>
        <v>45628.718784722223</v>
      </c>
      <c r="R586" s="197" t="str">
        <f t="shared" si="57"/>
        <v>12/2/2024 12:15:03 PM</v>
      </c>
      <c r="S586" s="200">
        <f t="shared" si="58"/>
        <v>45628</v>
      </c>
      <c r="T586" s="201">
        <f t="shared" si="59"/>
        <v>0.51045138888730435</v>
      </c>
      <c r="U586" s="202"/>
      <c r="V586" s="202"/>
      <c r="W586" s="202" t="str">
        <f>IFERROR(VLOOKUP(D586,Legend!$A$2:$C$61,3,FALSE),"")</f>
        <v>AMER_1</v>
      </c>
      <c r="X586" s="19">
        <v>5</v>
      </c>
      <c r="Y586" s="19">
        <v>15</v>
      </c>
    </row>
    <row r="587" spans="1:25" x14ac:dyDescent="0.25">
      <c r="A587" s="19" t="s">
        <v>1109</v>
      </c>
      <c r="B587" s="62" t="s">
        <v>4149</v>
      </c>
      <c r="C587" s="19" t="s">
        <v>341</v>
      </c>
      <c r="D587" s="19" t="s">
        <v>215</v>
      </c>
      <c r="E587" s="19" t="s">
        <v>7581</v>
      </c>
      <c r="F587" s="19" t="s">
        <v>347</v>
      </c>
      <c r="G587" s="62" t="s">
        <v>593</v>
      </c>
      <c r="H587" s="62" t="s">
        <v>4150</v>
      </c>
      <c r="I587" s="19" t="s">
        <v>344</v>
      </c>
      <c r="J587" s="36" t="s">
        <v>4151</v>
      </c>
      <c r="K587" s="19" t="s">
        <v>658</v>
      </c>
      <c r="L587" s="19" t="s">
        <v>112</v>
      </c>
      <c r="M587" s="19" t="s">
        <v>348</v>
      </c>
      <c r="O587" s="197" t="str">
        <f t="shared" si="54"/>
        <v>12/2/2024 11:48:48 AM</v>
      </c>
      <c r="P587" s="197">
        <f t="shared" si="55"/>
        <v>45629.117222222223</v>
      </c>
      <c r="Q587" s="197">
        <f t="shared" si="56"/>
        <v>45628.700555555559</v>
      </c>
      <c r="R587" s="197" t="str">
        <f t="shared" si="57"/>
        <v>12/2/2024 11:48:48 AM</v>
      </c>
      <c r="S587" s="200">
        <f t="shared" si="58"/>
        <v>45628</v>
      </c>
      <c r="T587" s="201">
        <f t="shared" si="59"/>
        <v>0.492222222223063</v>
      </c>
      <c r="U587" s="202"/>
      <c r="V587" s="202"/>
      <c r="W587" s="202" t="str">
        <f>IFERROR(VLOOKUP(D587,Legend!$A$2:$C$61,3,FALSE),"")</f>
        <v>AMER_1</v>
      </c>
      <c r="X587" s="19">
        <v>5</v>
      </c>
      <c r="Y587" s="19">
        <v>15</v>
      </c>
    </row>
    <row r="588" spans="1:25" x14ac:dyDescent="0.25">
      <c r="A588" s="19" t="s">
        <v>1004</v>
      </c>
      <c r="B588" s="62" t="s">
        <v>4167</v>
      </c>
      <c r="C588" s="19" t="s">
        <v>341</v>
      </c>
      <c r="D588" s="19" t="s">
        <v>215</v>
      </c>
      <c r="E588" s="19" t="s">
        <v>7581</v>
      </c>
      <c r="F588" s="19" t="s">
        <v>347</v>
      </c>
      <c r="G588" s="62" t="s">
        <v>593</v>
      </c>
      <c r="H588" s="62" t="s">
        <v>4168</v>
      </c>
      <c r="I588" s="19" t="s">
        <v>344</v>
      </c>
      <c r="J588" s="36" t="s">
        <v>4169</v>
      </c>
      <c r="K588" s="19" t="s">
        <v>693</v>
      </c>
      <c r="L588" s="19" t="s">
        <v>112</v>
      </c>
      <c r="M588" s="19" t="s">
        <v>348</v>
      </c>
      <c r="O588" s="197" t="str">
        <f t="shared" si="54"/>
        <v>12/2/2024 11:40:21 AM</v>
      </c>
      <c r="P588" s="197">
        <f t="shared" si="55"/>
        <v>45629.111354166664</v>
      </c>
      <c r="Q588" s="197">
        <f t="shared" si="56"/>
        <v>45628.694687499999</v>
      </c>
      <c r="R588" s="197" t="str">
        <f t="shared" si="57"/>
        <v>12/2/2024 11:40:21 AM</v>
      </c>
      <c r="S588" s="200">
        <f t="shared" si="58"/>
        <v>45628</v>
      </c>
      <c r="T588" s="201">
        <f t="shared" si="59"/>
        <v>0.48635416666365927</v>
      </c>
      <c r="U588" s="202"/>
      <c r="V588" s="202"/>
      <c r="W588" s="202" t="str">
        <f>IFERROR(VLOOKUP(D588,Legend!$A$2:$C$61,3,FALSE),"")</f>
        <v>AMER_1</v>
      </c>
      <c r="X588" s="19">
        <v>5</v>
      </c>
      <c r="Y588" s="19">
        <v>15</v>
      </c>
    </row>
    <row r="589" spans="1:25" x14ac:dyDescent="0.25">
      <c r="A589" s="19" t="s">
        <v>1460</v>
      </c>
      <c r="B589" s="62" t="s">
        <v>4235</v>
      </c>
      <c r="C589" s="19" t="s">
        <v>148</v>
      </c>
      <c r="D589" s="19" t="s">
        <v>214</v>
      </c>
      <c r="E589" s="19" t="s">
        <v>7581</v>
      </c>
      <c r="F589" s="19" t="s">
        <v>347</v>
      </c>
      <c r="G589" s="62" t="s">
        <v>345</v>
      </c>
      <c r="H589" s="62" t="s">
        <v>4207</v>
      </c>
      <c r="J589" s="36" t="s">
        <v>4236</v>
      </c>
      <c r="K589" s="19" t="s">
        <v>2370</v>
      </c>
      <c r="L589" s="19" t="s">
        <v>112</v>
      </c>
      <c r="M589" s="19" t="s">
        <v>340</v>
      </c>
      <c r="O589" s="197" t="str">
        <f t="shared" si="54"/>
        <v>12/2/2024 10:22:18 AM</v>
      </c>
      <c r="P589" s="197">
        <f t="shared" si="55"/>
        <v>45629.057152777779</v>
      </c>
      <c r="Q589" s="197">
        <f t="shared" si="56"/>
        <v>45628.640486111115</v>
      </c>
      <c r="R589" s="197" t="str">
        <f t="shared" si="57"/>
        <v>12/2/2024 10:22:18 AM</v>
      </c>
      <c r="S589" s="200">
        <f t="shared" si="58"/>
        <v>45628</v>
      </c>
      <c r="T589" s="201">
        <f t="shared" si="59"/>
        <v>0.43215277777926531</v>
      </c>
      <c r="U589" s="202"/>
      <c r="V589" s="202"/>
      <c r="W589" s="202" t="str">
        <f>IFERROR(VLOOKUP(D589,Legend!$A$2:$C$61,3,FALSE),"")</f>
        <v>AMER_1</v>
      </c>
      <c r="X589" s="19">
        <v>5</v>
      </c>
      <c r="Y589" s="19">
        <v>15</v>
      </c>
    </row>
    <row r="590" spans="1:25" x14ac:dyDescent="0.25">
      <c r="A590" s="19" t="s">
        <v>1412</v>
      </c>
      <c r="B590" s="62" t="s">
        <v>4261</v>
      </c>
      <c r="C590" s="19" t="s">
        <v>341</v>
      </c>
      <c r="D590" s="19" t="s">
        <v>215</v>
      </c>
      <c r="E590" s="19" t="s">
        <v>7581</v>
      </c>
      <c r="F590" s="19" t="s">
        <v>347</v>
      </c>
      <c r="G590" s="62" t="s">
        <v>593</v>
      </c>
      <c r="H590" s="62" t="s">
        <v>4262</v>
      </c>
      <c r="I590" s="19" t="s">
        <v>342</v>
      </c>
      <c r="J590" s="36" t="s">
        <v>4263</v>
      </c>
      <c r="K590" s="19" t="s">
        <v>2523</v>
      </c>
      <c r="L590" s="19" t="s">
        <v>112</v>
      </c>
      <c r="M590" s="19" t="s">
        <v>340</v>
      </c>
      <c r="O590" s="197" t="str">
        <f t="shared" si="54"/>
        <v>12/2/2024 9:57:58 AM</v>
      </c>
      <c r="P590" s="197">
        <f t="shared" si="55"/>
        <v>45629.040254629632</v>
      </c>
      <c r="Q590" s="197">
        <f t="shared" si="56"/>
        <v>45628.623587962968</v>
      </c>
      <c r="R590" s="197" t="str">
        <f t="shared" si="57"/>
        <v>12/2/2024 9:57:58 AM</v>
      </c>
      <c r="S590" s="200">
        <f t="shared" si="58"/>
        <v>45628</v>
      </c>
      <c r="T590" s="201">
        <f t="shared" si="59"/>
        <v>0.41525462963181781</v>
      </c>
      <c r="U590" s="202"/>
      <c r="V590" s="202"/>
      <c r="W590" s="202" t="str">
        <f>IFERROR(VLOOKUP(D590,Legend!$A$2:$C$61,3,FALSE),"")</f>
        <v>AMER_1</v>
      </c>
      <c r="X590" s="19">
        <v>5</v>
      </c>
      <c r="Y590" s="19">
        <v>15</v>
      </c>
    </row>
    <row r="591" spans="1:25" x14ac:dyDescent="0.25">
      <c r="A591" s="19" t="s">
        <v>1739</v>
      </c>
      <c r="B591" s="62" t="s">
        <v>4294</v>
      </c>
      <c r="C591" s="19" t="s">
        <v>148</v>
      </c>
      <c r="D591" s="19" t="s">
        <v>214</v>
      </c>
      <c r="E591" s="19" t="s">
        <v>7581</v>
      </c>
      <c r="F591" s="19" t="s">
        <v>347</v>
      </c>
      <c r="G591" s="62" t="s">
        <v>345</v>
      </c>
      <c r="H591" s="62" t="s">
        <v>4295</v>
      </c>
      <c r="J591" s="36" t="s">
        <v>4296</v>
      </c>
      <c r="K591" s="19" t="s">
        <v>2484</v>
      </c>
      <c r="L591" s="19" t="s">
        <v>112</v>
      </c>
      <c r="M591" s="19" t="s">
        <v>340</v>
      </c>
      <c r="O591" s="197" t="str">
        <f t="shared" si="54"/>
        <v>12/2/2024 9:36:16 AM</v>
      </c>
      <c r="P591" s="197">
        <f t="shared" si="55"/>
        <v>45629.025185185186</v>
      </c>
      <c r="Q591" s="197">
        <f t="shared" si="56"/>
        <v>45628.608518518522</v>
      </c>
      <c r="R591" s="197" t="str">
        <f t="shared" si="57"/>
        <v>12/2/2024 9:36:16 AM</v>
      </c>
      <c r="S591" s="200">
        <f t="shared" si="58"/>
        <v>45628</v>
      </c>
      <c r="T591" s="201">
        <f t="shared" si="59"/>
        <v>0.40018518518627388</v>
      </c>
      <c r="U591" s="202"/>
      <c r="V591" s="202"/>
      <c r="W591" s="202" t="str">
        <f>IFERROR(VLOOKUP(D591,Legend!$A$2:$C$61,3,FALSE),"")</f>
        <v>AMER_1</v>
      </c>
      <c r="X591" s="19">
        <v>5</v>
      </c>
      <c r="Y591" s="19">
        <v>15</v>
      </c>
    </row>
    <row r="592" spans="1:25" x14ac:dyDescent="0.25">
      <c r="A592" s="19" t="s">
        <v>876</v>
      </c>
      <c r="B592" s="62" t="s">
        <v>4332</v>
      </c>
      <c r="C592" s="19" t="s">
        <v>341</v>
      </c>
      <c r="D592" s="19" t="s">
        <v>215</v>
      </c>
      <c r="E592" s="19" t="s">
        <v>7581</v>
      </c>
      <c r="F592" s="19" t="s">
        <v>347</v>
      </c>
      <c r="G592" s="62" t="s">
        <v>593</v>
      </c>
      <c r="H592" s="62" t="s">
        <v>3159</v>
      </c>
      <c r="I592" s="19" t="s">
        <v>344</v>
      </c>
      <c r="J592" s="36" t="s">
        <v>4333</v>
      </c>
      <c r="K592" s="19" t="s">
        <v>2395</v>
      </c>
      <c r="L592" s="19" t="s">
        <v>112</v>
      </c>
      <c r="M592" s="19" t="s">
        <v>348</v>
      </c>
      <c r="O592" s="197" t="str">
        <f t="shared" si="54"/>
        <v>12/2/2024 9:08:06 AM</v>
      </c>
      <c r="P592" s="197">
        <f t="shared" si="55"/>
        <v>45629.005624999998</v>
      </c>
      <c r="Q592" s="197">
        <f t="shared" si="56"/>
        <v>45628.588958333334</v>
      </c>
      <c r="R592" s="197" t="str">
        <f t="shared" si="57"/>
        <v>12/2/2024 9:08:06 AM</v>
      </c>
      <c r="S592" s="200">
        <f t="shared" si="58"/>
        <v>45628</v>
      </c>
      <c r="T592" s="201">
        <f t="shared" si="59"/>
        <v>0.38062499999796273</v>
      </c>
      <c r="U592" s="202"/>
      <c r="V592" s="202"/>
      <c r="W592" s="202" t="str">
        <f>IFERROR(VLOOKUP(D592,Legend!$A$2:$C$61,3,FALSE),"")</f>
        <v>AMER_1</v>
      </c>
      <c r="X592" s="19">
        <v>5</v>
      </c>
      <c r="Y592" s="19">
        <v>15</v>
      </c>
    </row>
    <row r="593" spans="1:25" x14ac:dyDescent="0.25">
      <c r="A593" s="19" t="s">
        <v>967</v>
      </c>
      <c r="B593" s="62" t="s">
        <v>4840</v>
      </c>
      <c r="C593" s="19" t="s">
        <v>341</v>
      </c>
      <c r="D593" s="19" t="s">
        <v>215</v>
      </c>
      <c r="E593" s="19" t="s">
        <v>7581</v>
      </c>
      <c r="F593" s="19" t="s">
        <v>347</v>
      </c>
      <c r="G593" s="62" t="s">
        <v>593</v>
      </c>
      <c r="H593" s="62" t="s">
        <v>2327</v>
      </c>
      <c r="I593" s="19" t="s">
        <v>342</v>
      </c>
      <c r="J593" s="36" t="s">
        <v>4841</v>
      </c>
      <c r="K593" s="19" t="s">
        <v>1171</v>
      </c>
      <c r="L593" s="19" t="s">
        <v>112</v>
      </c>
      <c r="M593" s="19" t="s">
        <v>340</v>
      </c>
      <c r="O593" s="197" t="str">
        <f t="shared" si="54"/>
        <v>12/6/2024 3:08:02 PM</v>
      </c>
      <c r="P593" s="197">
        <f t="shared" si="55"/>
        <v>45633.255578703705</v>
      </c>
      <c r="Q593" s="197">
        <f t="shared" si="56"/>
        <v>45632.838912037041</v>
      </c>
      <c r="R593" s="197" t="str">
        <f t="shared" si="57"/>
        <v>12/6/2024 3:08:02 PM</v>
      </c>
      <c r="S593" s="200">
        <f t="shared" si="58"/>
        <v>45632</v>
      </c>
      <c r="T593" s="201">
        <f t="shared" si="59"/>
        <v>0.63057870370539604</v>
      </c>
      <c r="U593" s="202"/>
      <c r="V593" s="202"/>
      <c r="W593" s="202" t="str">
        <f>IFERROR(VLOOKUP(D593,Legend!$A$2:$C$61,3,FALSE),"")</f>
        <v>AMER_1</v>
      </c>
      <c r="X593" s="19">
        <v>5</v>
      </c>
      <c r="Y593" s="19">
        <v>15</v>
      </c>
    </row>
    <row r="594" spans="1:25" x14ac:dyDescent="0.25">
      <c r="A594" s="19" t="s">
        <v>1700</v>
      </c>
      <c r="B594" s="62" t="s">
        <v>4873</v>
      </c>
      <c r="C594" s="19" t="s">
        <v>148</v>
      </c>
      <c r="D594" s="19" t="s">
        <v>214</v>
      </c>
      <c r="E594" s="19" t="s">
        <v>7581</v>
      </c>
      <c r="F594" s="19" t="s">
        <v>347</v>
      </c>
      <c r="G594" s="62" t="s">
        <v>345</v>
      </c>
      <c r="H594" s="62" t="s">
        <v>4874</v>
      </c>
      <c r="J594" s="36" t="s">
        <v>4875</v>
      </c>
      <c r="K594" s="19" t="s">
        <v>2612</v>
      </c>
      <c r="L594" s="19" t="s">
        <v>112</v>
      </c>
      <c r="M594" s="19" t="s">
        <v>340</v>
      </c>
      <c r="O594" s="197" t="str">
        <f t="shared" si="54"/>
        <v>12/6/2024 2:35:33 PM</v>
      </c>
      <c r="P594" s="197">
        <f t="shared" si="55"/>
        <v>45633.233020833337</v>
      </c>
      <c r="Q594" s="197">
        <f t="shared" si="56"/>
        <v>45632.816354166673</v>
      </c>
      <c r="R594" s="197" t="str">
        <f t="shared" si="57"/>
        <v>12/6/2024 2:35:33 PM</v>
      </c>
      <c r="S594" s="200">
        <f t="shared" si="58"/>
        <v>45632</v>
      </c>
      <c r="T594" s="201">
        <f t="shared" si="59"/>
        <v>0.60802083333692281</v>
      </c>
      <c r="U594" s="202"/>
      <c r="V594" s="202"/>
      <c r="W594" s="202" t="str">
        <f>IFERROR(VLOOKUP(D594,Legend!$A$2:$C$61,3,FALSE),"")</f>
        <v>AMER_1</v>
      </c>
      <c r="X594" s="19">
        <v>5</v>
      </c>
      <c r="Y594" s="19">
        <v>15</v>
      </c>
    </row>
    <row r="595" spans="1:25" x14ac:dyDescent="0.25">
      <c r="A595" s="19" t="s">
        <v>969</v>
      </c>
      <c r="B595" s="62" t="s">
        <v>4961</v>
      </c>
      <c r="C595" s="19" t="s">
        <v>341</v>
      </c>
      <c r="D595" s="19" t="s">
        <v>215</v>
      </c>
      <c r="E595" s="19" t="s">
        <v>7581</v>
      </c>
      <c r="F595" s="19" t="s">
        <v>347</v>
      </c>
      <c r="G595" s="62" t="s">
        <v>593</v>
      </c>
      <c r="H595" s="62" t="s">
        <v>4962</v>
      </c>
      <c r="I595" s="19" t="s">
        <v>342</v>
      </c>
      <c r="J595" s="36" t="s">
        <v>4963</v>
      </c>
      <c r="K595" s="19" t="s">
        <v>1749</v>
      </c>
      <c r="L595" s="19" t="s">
        <v>112</v>
      </c>
      <c r="M595" s="19" t="s">
        <v>340</v>
      </c>
      <c r="O595" s="197" t="str">
        <f t="shared" si="54"/>
        <v>12/6/2024 12:57:41 PM</v>
      </c>
      <c r="P595" s="197">
        <f t="shared" si="55"/>
        <v>45633.16505787037</v>
      </c>
      <c r="Q595" s="197">
        <f t="shared" si="56"/>
        <v>45632.748391203706</v>
      </c>
      <c r="R595" s="197" t="str">
        <f t="shared" si="57"/>
        <v>12/6/2024 12:57:41 PM</v>
      </c>
      <c r="S595" s="200">
        <f t="shared" si="58"/>
        <v>45632</v>
      </c>
      <c r="T595" s="201">
        <f t="shared" si="59"/>
        <v>0.54005787037021946</v>
      </c>
      <c r="U595" s="202"/>
      <c r="V595" s="202"/>
      <c r="W595" s="202" t="str">
        <f>IFERROR(VLOOKUP(D595,Legend!$A$2:$C$61,3,FALSE),"")</f>
        <v>AMER_1</v>
      </c>
      <c r="X595" s="19">
        <v>5</v>
      </c>
      <c r="Y595" s="19">
        <v>15</v>
      </c>
    </row>
    <row r="596" spans="1:25" x14ac:dyDescent="0.25">
      <c r="A596" s="19" t="s">
        <v>820</v>
      </c>
      <c r="B596" s="62" t="s">
        <v>4977</v>
      </c>
      <c r="C596" s="19" t="s">
        <v>341</v>
      </c>
      <c r="D596" s="19" t="s">
        <v>215</v>
      </c>
      <c r="E596" s="19" t="s">
        <v>7581</v>
      </c>
      <c r="F596" s="19" t="s">
        <v>347</v>
      </c>
      <c r="G596" s="62" t="s">
        <v>593</v>
      </c>
      <c r="H596" s="62" t="s">
        <v>4978</v>
      </c>
      <c r="I596" s="19" t="s">
        <v>342</v>
      </c>
      <c r="J596" s="36" t="s">
        <v>4979</v>
      </c>
      <c r="K596" s="19" t="s">
        <v>1163</v>
      </c>
      <c r="L596" s="19" t="s">
        <v>112</v>
      </c>
      <c r="M596" s="19" t="s">
        <v>340</v>
      </c>
      <c r="O596" s="197" t="str">
        <f t="shared" si="54"/>
        <v>12/6/2024 12:49:24 PM</v>
      </c>
      <c r="P596" s="197">
        <f t="shared" si="55"/>
        <v>45633.159305555557</v>
      </c>
      <c r="Q596" s="197">
        <f t="shared" si="56"/>
        <v>45632.742638888893</v>
      </c>
      <c r="R596" s="197" t="str">
        <f t="shared" si="57"/>
        <v>12/6/2024 12:49:24 PM</v>
      </c>
      <c r="S596" s="200">
        <f t="shared" si="58"/>
        <v>45632</v>
      </c>
      <c r="T596" s="201">
        <f t="shared" si="59"/>
        <v>0.53430555555678438</v>
      </c>
      <c r="U596" s="202"/>
      <c r="V596" s="202"/>
      <c r="W596" s="202" t="str">
        <f>IFERROR(VLOOKUP(D596,Legend!$A$2:$C$61,3,FALSE),"")</f>
        <v>AMER_1</v>
      </c>
      <c r="X596" s="19">
        <v>5</v>
      </c>
      <c r="Y596" s="19">
        <v>15</v>
      </c>
    </row>
    <row r="597" spans="1:25" x14ac:dyDescent="0.25">
      <c r="A597" s="19" t="s">
        <v>2133</v>
      </c>
      <c r="B597" s="62" t="s">
        <v>4991</v>
      </c>
      <c r="C597" s="19" t="s">
        <v>341</v>
      </c>
      <c r="D597" s="19" t="s">
        <v>215</v>
      </c>
      <c r="E597" s="19" t="s">
        <v>7581</v>
      </c>
      <c r="F597" s="19" t="s">
        <v>347</v>
      </c>
      <c r="G597" s="62" t="s">
        <v>626</v>
      </c>
      <c r="H597" s="62" t="s">
        <v>2478</v>
      </c>
      <c r="I597" s="19" t="s">
        <v>342</v>
      </c>
      <c r="J597" s="36" t="s">
        <v>4992</v>
      </c>
      <c r="K597" s="19" t="s">
        <v>2519</v>
      </c>
      <c r="L597" s="19" t="s">
        <v>112</v>
      </c>
      <c r="M597" s="19" t="s">
        <v>340</v>
      </c>
      <c r="O597" s="197" t="str">
        <f t="shared" si="54"/>
        <v>12/6/2024 12:22:44 PM</v>
      </c>
      <c r="P597" s="197">
        <f t="shared" si="55"/>
        <v>45633.140787037039</v>
      </c>
      <c r="Q597" s="197">
        <f t="shared" si="56"/>
        <v>45632.724120370374</v>
      </c>
      <c r="R597" s="197" t="str">
        <f t="shared" si="57"/>
        <v>12/6/2024 12:22:44 PM</v>
      </c>
      <c r="S597" s="200">
        <f t="shared" si="58"/>
        <v>45632</v>
      </c>
      <c r="T597" s="201">
        <f t="shared" si="59"/>
        <v>0.51578703703853535</v>
      </c>
      <c r="U597" s="202"/>
      <c r="V597" s="202"/>
      <c r="W597" s="202" t="str">
        <f>IFERROR(VLOOKUP(D597,Legend!$A$2:$C$61,3,FALSE),"")</f>
        <v>AMER_1</v>
      </c>
      <c r="X597" s="19">
        <v>5</v>
      </c>
      <c r="Y597" s="19">
        <v>15</v>
      </c>
    </row>
    <row r="598" spans="1:25" x14ac:dyDescent="0.25">
      <c r="A598" s="19" t="s">
        <v>1702</v>
      </c>
      <c r="B598" s="62" t="s">
        <v>5011</v>
      </c>
      <c r="C598" s="19" t="s">
        <v>341</v>
      </c>
      <c r="D598" s="19" t="s">
        <v>215</v>
      </c>
      <c r="E598" s="19" t="s">
        <v>7581</v>
      </c>
      <c r="F598" s="19" t="s">
        <v>347</v>
      </c>
      <c r="G598" s="62" t="s">
        <v>593</v>
      </c>
      <c r="H598" s="62" t="s">
        <v>5012</v>
      </c>
      <c r="I598" s="19" t="s">
        <v>342</v>
      </c>
      <c r="J598" s="36" t="s">
        <v>5013</v>
      </c>
      <c r="K598" s="19" t="s">
        <v>2473</v>
      </c>
      <c r="L598" s="19" t="s">
        <v>112</v>
      </c>
      <c r="M598" s="19" t="s">
        <v>340</v>
      </c>
      <c r="O598" s="197" t="str">
        <f t="shared" si="54"/>
        <v>12/6/2024 11:48:40 AM</v>
      </c>
      <c r="P598" s="197">
        <f t="shared" si="55"/>
        <v>45633.117129629631</v>
      </c>
      <c r="Q598" s="197">
        <f t="shared" si="56"/>
        <v>45632.700462962966</v>
      </c>
      <c r="R598" s="197" t="str">
        <f t="shared" si="57"/>
        <v>12/6/2024 11:48:40 AM</v>
      </c>
      <c r="S598" s="200">
        <f t="shared" si="58"/>
        <v>45632</v>
      </c>
      <c r="T598" s="201">
        <f t="shared" si="59"/>
        <v>0.49212962963065365</v>
      </c>
      <c r="U598" s="202"/>
      <c r="V598" s="202"/>
      <c r="W598" s="202" t="str">
        <f>IFERROR(VLOOKUP(D598,Legend!$A$2:$C$61,3,FALSE),"")</f>
        <v>AMER_1</v>
      </c>
      <c r="X598" s="19">
        <v>5</v>
      </c>
      <c r="Y598" s="19">
        <v>15</v>
      </c>
    </row>
    <row r="599" spans="1:25" x14ac:dyDescent="0.25">
      <c r="A599" s="19" t="s">
        <v>1022</v>
      </c>
      <c r="B599" s="62" t="s">
        <v>5064</v>
      </c>
      <c r="C599" s="19" t="s">
        <v>148</v>
      </c>
      <c r="D599" s="19" t="s">
        <v>214</v>
      </c>
      <c r="E599" s="19" t="s">
        <v>7581</v>
      </c>
      <c r="F599" s="19" t="s">
        <v>347</v>
      </c>
      <c r="G599" s="62" t="s">
        <v>345</v>
      </c>
      <c r="H599" s="62" t="s">
        <v>5065</v>
      </c>
      <c r="J599" s="36" t="s">
        <v>5066</v>
      </c>
      <c r="K599" s="19" t="s">
        <v>5067</v>
      </c>
      <c r="L599" s="19" t="s">
        <v>112</v>
      </c>
      <c r="M599" s="19" t="s">
        <v>340</v>
      </c>
      <c r="O599" s="197" t="str">
        <f t="shared" si="54"/>
        <v>12/6/2024 10:31:39 AM</v>
      </c>
      <c r="P599" s="197">
        <f t="shared" si="55"/>
        <v>45633.063645833332</v>
      </c>
      <c r="Q599" s="197">
        <f t="shared" si="56"/>
        <v>45632.646979166668</v>
      </c>
      <c r="R599" s="197" t="str">
        <f t="shared" si="57"/>
        <v>12/6/2024 10:31:39 AM</v>
      </c>
      <c r="S599" s="200">
        <f t="shared" si="58"/>
        <v>45632</v>
      </c>
      <c r="T599" s="201">
        <f t="shared" si="59"/>
        <v>0.43864583333197515</v>
      </c>
      <c r="U599" s="202"/>
      <c r="V599" s="202"/>
      <c r="W599" s="202" t="str">
        <f>IFERROR(VLOOKUP(D599,Legend!$A$2:$C$61,3,FALSE),"")</f>
        <v>AMER_1</v>
      </c>
      <c r="X599" s="19">
        <v>5</v>
      </c>
      <c r="Y599" s="19">
        <v>15</v>
      </c>
    </row>
    <row r="600" spans="1:25" x14ac:dyDescent="0.25">
      <c r="A600" s="19" t="s">
        <v>2151</v>
      </c>
      <c r="B600" s="62" t="s">
        <v>5107</v>
      </c>
      <c r="C600" s="19" t="s">
        <v>341</v>
      </c>
      <c r="D600" s="19" t="s">
        <v>215</v>
      </c>
      <c r="E600" s="19" t="s">
        <v>7581</v>
      </c>
      <c r="F600" s="19" t="s">
        <v>347</v>
      </c>
      <c r="G600" s="62" t="s">
        <v>593</v>
      </c>
      <c r="H600" s="62" t="s">
        <v>5108</v>
      </c>
      <c r="I600" s="19" t="s">
        <v>342</v>
      </c>
      <c r="J600" s="36" t="s">
        <v>5109</v>
      </c>
      <c r="K600" s="19" t="s">
        <v>1391</v>
      </c>
      <c r="L600" s="19" t="s">
        <v>112</v>
      </c>
      <c r="M600" s="19" t="s">
        <v>349</v>
      </c>
      <c r="O600" s="197" t="str">
        <f t="shared" si="54"/>
        <v>12/6/2024 10:05:58 AM</v>
      </c>
      <c r="P600" s="197">
        <f t="shared" si="55"/>
        <v>45633.045810185184</v>
      </c>
      <c r="Q600" s="197">
        <f t="shared" si="56"/>
        <v>45632.629143518519</v>
      </c>
      <c r="R600" s="197" t="str">
        <f t="shared" si="57"/>
        <v>12/6/2024 10:05:58 AM</v>
      </c>
      <c r="S600" s="200">
        <f t="shared" si="58"/>
        <v>45632</v>
      </c>
      <c r="T600" s="201">
        <f t="shared" si="59"/>
        <v>0.42081018518365454</v>
      </c>
      <c r="U600" s="202"/>
      <c r="V600" s="202"/>
      <c r="W600" s="202" t="str">
        <f>IFERROR(VLOOKUP(D600,Legend!$A$2:$C$61,3,FALSE),"")</f>
        <v>AMER_1</v>
      </c>
      <c r="X600" s="19">
        <v>5</v>
      </c>
      <c r="Y600" s="19">
        <v>15</v>
      </c>
    </row>
    <row r="601" spans="1:25" x14ac:dyDescent="0.25">
      <c r="A601" s="19" t="s">
        <v>1250</v>
      </c>
      <c r="B601" s="62" t="s">
        <v>5145</v>
      </c>
      <c r="C601" s="19" t="s">
        <v>341</v>
      </c>
      <c r="D601" s="19" t="s">
        <v>215</v>
      </c>
      <c r="E601" s="19" t="s">
        <v>7581</v>
      </c>
      <c r="F601" s="19" t="s">
        <v>347</v>
      </c>
      <c r="G601" s="62" t="s">
        <v>593</v>
      </c>
      <c r="H601" s="62" t="s">
        <v>4850</v>
      </c>
      <c r="I601" s="19" t="s">
        <v>342</v>
      </c>
      <c r="J601" s="36" t="s">
        <v>5146</v>
      </c>
      <c r="K601" s="19" t="s">
        <v>5147</v>
      </c>
      <c r="L601" s="19" t="s">
        <v>112</v>
      </c>
      <c r="M601" s="19" t="s">
        <v>340</v>
      </c>
      <c r="O601" s="197" t="str">
        <f t="shared" si="54"/>
        <v>12/6/2024 9:47:06 AM</v>
      </c>
      <c r="P601" s="197">
        <f t="shared" si="55"/>
        <v>45633.032708333332</v>
      </c>
      <c r="Q601" s="197">
        <f t="shared" si="56"/>
        <v>45632.616041666668</v>
      </c>
      <c r="R601" s="197" t="str">
        <f t="shared" si="57"/>
        <v>12/6/2024 9:47:06 AM</v>
      </c>
      <c r="S601" s="200">
        <f t="shared" si="58"/>
        <v>45632</v>
      </c>
      <c r="T601" s="201">
        <f t="shared" si="59"/>
        <v>0.40770833333226619</v>
      </c>
      <c r="U601" s="202"/>
      <c r="V601" s="202"/>
      <c r="W601" s="202" t="str">
        <f>IFERROR(VLOOKUP(D601,Legend!$A$2:$C$61,3,FALSE),"")</f>
        <v>AMER_1</v>
      </c>
      <c r="X601" s="19">
        <v>5</v>
      </c>
      <c r="Y601" s="19">
        <v>15</v>
      </c>
    </row>
    <row r="602" spans="1:25" x14ac:dyDescent="0.25">
      <c r="A602" s="19" t="s">
        <v>2195</v>
      </c>
      <c r="B602" s="62" t="s">
        <v>5443</v>
      </c>
      <c r="C602" s="19" t="s">
        <v>148</v>
      </c>
      <c r="D602" s="19" t="s">
        <v>214</v>
      </c>
      <c r="E602" s="19" t="s">
        <v>7581</v>
      </c>
      <c r="F602" s="19" t="s">
        <v>347</v>
      </c>
      <c r="G602" s="62" t="s">
        <v>345</v>
      </c>
      <c r="H602" s="62" t="s">
        <v>5444</v>
      </c>
      <c r="J602" s="36" t="s">
        <v>5445</v>
      </c>
      <c r="K602" s="19" t="s">
        <v>5446</v>
      </c>
      <c r="L602" s="19" t="s">
        <v>112</v>
      </c>
      <c r="M602" s="19" t="s">
        <v>340</v>
      </c>
      <c r="O602" s="197" t="str">
        <f t="shared" si="54"/>
        <v>12/5/2024 4:16:11 PM</v>
      </c>
      <c r="P602" s="197">
        <f t="shared" si="55"/>
        <v>45632.302905092591</v>
      </c>
      <c r="Q602" s="197">
        <f t="shared" si="56"/>
        <v>45631.886238425926</v>
      </c>
      <c r="R602" s="197" t="str">
        <f t="shared" si="57"/>
        <v>12/5/2024 4:16:11 PM</v>
      </c>
      <c r="S602" s="200">
        <f t="shared" si="58"/>
        <v>45631</v>
      </c>
      <c r="T602" s="201">
        <f t="shared" si="59"/>
        <v>0.67790509259066312</v>
      </c>
      <c r="U602" s="202"/>
      <c r="V602" s="202"/>
      <c r="W602" s="202" t="str">
        <f>IFERROR(VLOOKUP(D602,Legend!$A$2:$C$61,3,FALSE),"")</f>
        <v>AMER_1</v>
      </c>
      <c r="X602" s="19">
        <v>5</v>
      </c>
      <c r="Y602" s="19">
        <v>15</v>
      </c>
    </row>
    <row r="603" spans="1:25" x14ac:dyDescent="0.25">
      <c r="A603" s="19" t="s">
        <v>707</v>
      </c>
      <c r="B603" s="62" t="s">
        <v>5475</v>
      </c>
      <c r="C603" s="19" t="s">
        <v>148</v>
      </c>
      <c r="D603" s="19" t="s">
        <v>214</v>
      </c>
      <c r="E603" s="19" t="s">
        <v>7581</v>
      </c>
      <c r="F603" s="19" t="s">
        <v>347</v>
      </c>
      <c r="G603" s="62" t="s">
        <v>345</v>
      </c>
      <c r="H603" s="62" t="s">
        <v>5476</v>
      </c>
      <c r="J603" s="36" t="s">
        <v>5477</v>
      </c>
      <c r="K603" s="19" t="s">
        <v>777</v>
      </c>
      <c r="L603" s="19" t="s">
        <v>112</v>
      </c>
      <c r="M603" s="19" t="s">
        <v>340</v>
      </c>
      <c r="O603" s="197" t="str">
        <f t="shared" si="54"/>
        <v>12/5/2024 3:59:40 PM</v>
      </c>
      <c r="P603" s="197">
        <f t="shared" si="55"/>
        <v>45632.291435185187</v>
      </c>
      <c r="Q603" s="197">
        <f t="shared" si="56"/>
        <v>45631.874768518523</v>
      </c>
      <c r="R603" s="197" t="str">
        <f t="shared" si="57"/>
        <v>12/5/2024 3:59:40 PM</v>
      </c>
      <c r="S603" s="200">
        <f t="shared" si="58"/>
        <v>45631</v>
      </c>
      <c r="T603" s="201">
        <f t="shared" si="59"/>
        <v>0.66643518518685596</v>
      </c>
      <c r="U603" s="202"/>
      <c r="V603" s="202"/>
      <c r="W603" s="202" t="str">
        <f>IFERROR(VLOOKUP(D603,Legend!$A$2:$C$61,3,FALSE),"")</f>
        <v>AMER_1</v>
      </c>
      <c r="X603" s="19">
        <v>5</v>
      </c>
      <c r="Y603" s="19">
        <v>15</v>
      </c>
    </row>
    <row r="604" spans="1:25" x14ac:dyDescent="0.25">
      <c r="A604" s="19" t="s">
        <v>900</v>
      </c>
      <c r="B604" s="62" t="s">
        <v>5507</v>
      </c>
      <c r="C604" s="19" t="s">
        <v>341</v>
      </c>
      <c r="D604" s="19" t="s">
        <v>215</v>
      </c>
      <c r="E604" s="19" t="s">
        <v>7581</v>
      </c>
      <c r="F604" s="19" t="s">
        <v>347</v>
      </c>
      <c r="G604" s="62" t="s">
        <v>593</v>
      </c>
      <c r="H604" s="62" t="s">
        <v>5440</v>
      </c>
      <c r="I604" s="19" t="s">
        <v>344</v>
      </c>
      <c r="J604" s="36" t="s">
        <v>5508</v>
      </c>
      <c r="K604" s="19" t="s">
        <v>2476</v>
      </c>
      <c r="L604" s="19" t="s">
        <v>112</v>
      </c>
      <c r="M604" s="19" t="s">
        <v>340</v>
      </c>
      <c r="O604" s="197" t="str">
        <f t="shared" si="54"/>
        <v>12/5/2024 3:34:19 PM</v>
      </c>
      <c r="P604" s="197">
        <f t="shared" si="55"/>
        <v>45632.273831018516</v>
      </c>
      <c r="Q604" s="197">
        <f t="shared" si="56"/>
        <v>45631.857164351852</v>
      </c>
      <c r="R604" s="197" t="str">
        <f t="shared" si="57"/>
        <v>12/5/2024 3:34:19 PM</v>
      </c>
      <c r="S604" s="200">
        <f t="shared" si="58"/>
        <v>45631</v>
      </c>
      <c r="T604" s="201">
        <f t="shared" si="59"/>
        <v>0.64883101851592073</v>
      </c>
      <c r="U604" s="202"/>
      <c r="V604" s="202"/>
      <c r="W604" s="202" t="str">
        <f>IFERROR(VLOOKUP(D604,Legend!$A$2:$C$61,3,FALSE),"")</f>
        <v>AMER_1</v>
      </c>
      <c r="X604" s="19">
        <v>5</v>
      </c>
      <c r="Y604" s="19">
        <v>15</v>
      </c>
    </row>
    <row r="605" spans="1:25" x14ac:dyDescent="0.25">
      <c r="A605" s="19" t="s">
        <v>2209</v>
      </c>
      <c r="B605" s="62" t="s">
        <v>5540</v>
      </c>
      <c r="C605" s="19" t="s">
        <v>341</v>
      </c>
      <c r="D605" s="19" t="s">
        <v>215</v>
      </c>
      <c r="E605" s="19" t="s">
        <v>7581</v>
      </c>
      <c r="F605" s="19" t="s">
        <v>347</v>
      </c>
      <c r="G605" s="62" t="s">
        <v>593</v>
      </c>
      <c r="H605" s="62" t="s">
        <v>5541</v>
      </c>
      <c r="I605" s="19" t="s">
        <v>342</v>
      </c>
      <c r="J605" s="36" t="s">
        <v>5542</v>
      </c>
      <c r="K605" s="19" t="s">
        <v>2335</v>
      </c>
      <c r="L605" s="19" t="s">
        <v>112</v>
      </c>
      <c r="M605" s="19" t="s">
        <v>349</v>
      </c>
      <c r="O605" s="197" t="str">
        <f t="shared" si="54"/>
        <v>12/5/2024 2:46:37 PM</v>
      </c>
      <c r="P605" s="197">
        <f t="shared" si="55"/>
        <v>45632.240706018521</v>
      </c>
      <c r="Q605" s="197">
        <f t="shared" si="56"/>
        <v>45631.824039351857</v>
      </c>
      <c r="R605" s="197" t="str">
        <f t="shared" si="57"/>
        <v>12/5/2024 2:46:37 PM</v>
      </c>
      <c r="S605" s="200">
        <f t="shared" si="58"/>
        <v>45631</v>
      </c>
      <c r="T605" s="201">
        <f t="shared" si="59"/>
        <v>0.61570601852145046</v>
      </c>
      <c r="U605" s="202"/>
      <c r="V605" s="202"/>
      <c r="W605" s="202" t="str">
        <f>IFERROR(VLOOKUP(D605,Legend!$A$2:$C$61,3,FALSE),"")</f>
        <v>AMER_1</v>
      </c>
      <c r="X605" s="19">
        <v>5</v>
      </c>
      <c r="Y605" s="19">
        <v>15</v>
      </c>
    </row>
    <row r="606" spans="1:25" x14ac:dyDescent="0.25">
      <c r="A606" s="19" t="s">
        <v>2223</v>
      </c>
      <c r="B606" s="62" t="s">
        <v>5570</v>
      </c>
      <c r="C606" s="19" t="s">
        <v>341</v>
      </c>
      <c r="D606" s="19" t="s">
        <v>215</v>
      </c>
      <c r="E606" s="19" t="s">
        <v>7581</v>
      </c>
      <c r="F606" s="19" t="s">
        <v>347</v>
      </c>
      <c r="G606" s="62" t="s">
        <v>593</v>
      </c>
      <c r="H606" s="62" t="s">
        <v>5571</v>
      </c>
      <c r="I606" s="19" t="s">
        <v>344</v>
      </c>
      <c r="J606" s="36" t="s">
        <v>5572</v>
      </c>
      <c r="K606" s="19" t="s">
        <v>2273</v>
      </c>
      <c r="L606" s="19" t="s">
        <v>112</v>
      </c>
      <c r="M606" s="19" t="s">
        <v>348</v>
      </c>
      <c r="O606" s="197" t="str">
        <f t="shared" si="54"/>
        <v>12/5/2024 2:27:14 PM</v>
      </c>
      <c r="P606" s="197">
        <f t="shared" si="55"/>
        <v>45632.22724537037</v>
      </c>
      <c r="Q606" s="197">
        <f t="shared" si="56"/>
        <v>45631.810578703706</v>
      </c>
      <c r="R606" s="197" t="str">
        <f t="shared" si="57"/>
        <v>12/5/2024 2:27:14 PM</v>
      </c>
      <c r="S606" s="200">
        <f t="shared" si="58"/>
        <v>45631</v>
      </c>
      <c r="T606" s="201">
        <f t="shared" si="59"/>
        <v>0.60224537036992842</v>
      </c>
      <c r="U606" s="202"/>
      <c r="V606" s="202"/>
      <c r="W606" s="202" t="str">
        <f>IFERROR(VLOOKUP(D606,Legend!$A$2:$C$61,3,FALSE),"")</f>
        <v>AMER_1</v>
      </c>
      <c r="X606" s="19">
        <v>5</v>
      </c>
      <c r="Y606" s="19">
        <v>15</v>
      </c>
    </row>
    <row r="607" spans="1:25" x14ac:dyDescent="0.25">
      <c r="A607" s="19" t="s">
        <v>1819</v>
      </c>
      <c r="B607" s="62" t="s">
        <v>5657</v>
      </c>
      <c r="C607" s="19" t="s">
        <v>341</v>
      </c>
      <c r="D607" s="19" t="s">
        <v>215</v>
      </c>
      <c r="E607" s="19" t="s">
        <v>7581</v>
      </c>
      <c r="F607" s="19" t="s">
        <v>347</v>
      </c>
      <c r="G607" s="62" t="s">
        <v>593</v>
      </c>
      <c r="H607" s="62" t="s">
        <v>3159</v>
      </c>
      <c r="I607" s="19" t="s">
        <v>344</v>
      </c>
      <c r="J607" s="36" t="s">
        <v>5658</v>
      </c>
      <c r="K607" s="19" t="s">
        <v>627</v>
      </c>
      <c r="L607" s="19" t="s">
        <v>112</v>
      </c>
      <c r="M607" s="19" t="s">
        <v>340</v>
      </c>
      <c r="O607" s="197" t="str">
        <f t="shared" si="54"/>
        <v>12/5/2024 12:58:10 PM</v>
      </c>
      <c r="P607" s="197">
        <f t="shared" si="55"/>
        <v>45632.165393518517</v>
      </c>
      <c r="Q607" s="197">
        <f t="shared" si="56"/>
        <v>45631.748726851853</v>
      </c>
      <c r="R607" s="197" t="str">
        <f t="shared" si="57"/>
        <v>12/5/2024 12:58:10 PM</v>
      </c>
      <c r="S607" s="200">
        <f t="shared" si="58"/>
        <v>45631</v>
      </c>
      <c r="T607" s="201">
        <f t="shared" si="59"/>
        <v>0.54039351851679385</v>
      </c>
      <c r="U607" s="202"/>
      <c r="V607" s="202"/>
      <c r="W607" s="202" t="str">
        <f>IFERROR(VLOOKUP(D607,Legend!$A$2:$C$61,3,FALSE),"")</f>
        <v>AMER_1</v>
      </c>
      <c r="X607" s="19">
        <v>5</v>
      </c>
      <c r="Y607" s="19">
        <v>15</v>
      </c>
    </row>
    <row r="608" spans="1:25" x14ac:dyDescent="0.25">
      <c r="A608" s="19" t="s">
        <v>762</v>
      </c>
      <c r="B608" s="62" t="s">
        <v>5675</v>
      </c>
      <c r="C608" s="19" t="s">
        <v>341</v>
      </c>
      <c r="D608" s="19" t="s">
        <v>215</v>
      </c>
      <c r="E608" s="19" t="s">
        <v>7581</v>
      </c>
      <c r="F608" s="19" t="s">
        <v>347</v>
      </c>
      <c r="G608" s="62" t="s">
        <v>593</v>
      </c>
      <c r="H608" s="62" t="s">
        <v>2555</v>
      </c>
      <c r="I608" s="19" t="s">
        <v>344</v>
      </c>
      <c r="J608" s="36" t="s">
        <v>5676</v>
      </c>
      <c r="K608" s="19" t="s">
        <v>2533</v>
      </c>
      <c r="L608" s="19" t="s">
        <v>112</v>
      </c>
      <c r="M608" s="19" t="s">
        <v>340</v>
      </c>
      <c r="O608" s="197" t="str">
        <f t="shared" si="54"/>
        <v>12/5/2024 12:38:58 PM</v>
      </c>
      <c r="P608" s="197">
        <f t="shared" si="55"/>
        <v>45632.152060185188</v>
      </c>
      <c r="Q608" s="197">
        <f t="shared" si="56"/>
        <v>45631.735393518524</v>
      </c>
      <c r="R608" s="197" t="str">
        <f t="shared" si="57"/>
        <v>12/5/2024 12:38:58 PM</v>
      </c>
      <c r="S608" s="200">
        <f t="shared" si="58"/>
        <v>45631</v>
      </c>
      <c r="T608" s="201">
        <f t="shared" si="59"/>
        <v>0.52706018518802011</v>
      </c>
      <c r="U608" s="202"/>
      <c r="V608" s="202"/>
      <c r="W608" s="202" t="str">
        <f>IFERROR(VLOOKUP(D608,Legend!$A$2:$C$61,3,FALSE),"")</f>
        <v>AMER_1</v>
      </c>
      <c r="X608" s="19">
        <v>5</v>
      </c>
      <c r="Y608" s="19">
        <v>15</v>
      </c>
    </row>
    <row r="609" spans="1:25" x14ac:dyDescent="0.25">
      <c r="A609" s="19" t="s">
        <v>1833</v>
      </c>
      <c r="B609" s="62" t="s">
        <v>5771</v>
      </c>
      <c r="C609" s="19" t="s">
        <v>148</v>
      </c>
      <c r="D609" s="19" t="s">
        <v>214</v>
      </c>
      <c r="E609" s="19" t="s">
        <v>7581</v>
      </c>
      <c r="F609" s="19" t="s">
        <v>347</v>
      </c>
      <c r="G609" s="62" t="s">
        <v>345</v>
      </c>
      <c r="H609" s="62" t="s">
        <v>5772</v>
      </c>
      <c r="J609" s="36" t="s">
        <v>5773</v>
      </c>
      <c r="K609" s="19" t="s">
        <v>1463</v>
      </c>
      <c r="L609" s="19" t="s">
        <v>112</v>
      </c>
      <c r="M609" s="19" t="s">
        <v>340</v>
      </c>
      <c r="O609" s="197" t="str">
        <f t="shared" si="54"/>
        <v>12/5/2024 10:19:50 AM</v>
      </c>
      <c r="P609" s="197">
        <f t="shared" si="55"/>
        <v>45632.055439814816</v>
      </c>
      <c r="Q609" s="197">
        <f t="shared" si="56"/>
        <v>45631.638773148152</v>
      </c>
      <c r="R609" s="197" t="str">
        <f t="shared" si="57"/>
        <v>12/5/2024 10:19:50 AM</v>
      </c>
      <c r="S609" s="200">
        <f t="shared" si="58"/>
        <v>45631</v>
      </c>
      <c r="T609" s="201">
        <f t="shared" si="59"/>
        <v>0.43043981481605442</v>
      </c>
      <c r="U609" s="202"/>
      <c r="V609" s="202"/>
      <c r="W609" s="202" t="str">
        <f>IFERROR(VLOOKUP(D609,Legend!$A$2:$C$61,3,FALSE),"")</f>
        <v>AMER_1</v>
      </c>
      <c r="X609" s="19">
        <v>5</v>
      </c>
      <c r="Y609" s="19">
        <v>15</v>
      </c>
    </row>
    <row r="610" spans="1:25" x14ac:dyDescent="0.25">
      <c r="A610" s="19" t="s">
        <v>1259</v>
      </c>
      <c r="B610" s="62" t="s">
        <v>6069</v>
      </c>
      <c r="C610" s="19" t="s">
        <v>341</v>
      </c>
      <c r="D610" s="19" t="s">
        <v>215</v>
      </c>
      <c r="E610" s="19" t="s">
        <v>7581</v>
      </c>
      <c r="F610" s="19" t="s">
        <v>347</v>
      </c>
      <c r="G610" s="62" t="s">
        <v>593</v>
      </c>
      <c r="H610" s="62" t="s">
        <v>6070</v>
      </c>
      <c r="I610" s="19" t="s">
        <v>344</v>
      </c>
      <c r="J610" s="36" t="s">
        <v>6071</v>
      </c>
      <c r="K610" s="19" t="s">
        <v>2387</v>
      </c>
      <c r="L610" s="19" t="s">
        <v>112</v>
      </c>
      <c r="M610" s="19" t="s">
        <v>340</v>
      </c>
      <c r="O610" s="197" t="str">
        <f t="shared" si="54"/>
        <v>12/4/2024 5:10:34 PM</v>
      </c>
      <c r="P610" s="197">
        <f t="shared" si="55"/>
        <v>45631.340671296297</v>
      </c>
      <c r="Q610" s="197">
        <f t="shared" si="56"/>
        <v>45630.924004629633</v>
      </c>
      <c r="R610" s="197" t="str">
        <f t="shared" si="57"/>
        <v>12/4/2024 5:10:34 PM</v>
      </c>
      <c r="S610" s="200">
        <f t="shared" si="58"/>
        <v>45630</v>
      </c>
      <c r="T610" s="201">
        <f t="shared" si="59"/>
        <v>0.71567129629693227</v>
      </c>
      <c r="U610" s="202"/>
      <c r="V610" s="202"/>
      <c r="W610" s="202" t="str">
        <f>IFERROR(VLOOKUP(D610,Legend!$A$2:$C$61,3,FALSE),"")</f>
        <v>AMER_1</v>
      </c>
      <c r="X610" s="19">
        <v>5</v>
      </c>
      <c r="Y610" s="19">
        <v>15</v>
      </c>
    </row>
    <row r="611" spans="1:25" x14ac:dyDescent="0.25">
      <c r="A611" s="19" t="s">
        <v>1871</v>
      </c>
      <c r="B611" s="62" t="s">
        <v>6087</v>
      </c>
      <c r="C611" s="19" t="s">
        <v>341</v>
      </c>
      <c r="D611" s="19" t="s">
        <v>215</v>
      </c>
      <c r="E611" s="19" t="s">
        <v>7581</v>
      </c>
      <c r="F611" s="19" t="s">
        <v>347</v>
      </c>
      <c r="G611" s="62" t="s">
        <v>593</v>
      </c>
      <c r="H611" s="62" t="s">
        <v>5440</v>
      </c>
      <c r="I611" s="19" t="s">
        <v>344</v>
      </c>
      <c r="J611" s="36" t="s">
        <v>6088</v>
      </c>
      <c r="K611" s="19" t="s">
        <v>832</v>
      </c>
      <c r="L611" s="19" t="s">
        <v>112</v>
      </c>
      <c r="M611" s="19" t="s">
        <v>340</v>
      </c>
      <c r="O611" s="197" t="str">
        <f t="shared" si="54"/>
        <v>12/4/2024 4:21:33 PM</v>
      </c>
      <c r="P611" s="197">
        <f t="shared" si="55"/>
        <v>45631.306631944448</v>
      </c>
      <c r="Q611" s="197">
        <f t="shared" si="56"/>
        <v>45630.889965277784</v>
      </c>
      <c r="R611" s="197" t="str">
        <f t="shared" si="57"/>
        <v>12/4/2024 4:21:33 PM</v>
      </c>
      <c r="S611" s="200">
        <f t="shared" si="58"/>
        <v>45630</v>
      </c>
      <c r="T611" s="201">
        <f t="shared" si="59"/>
        <v>0.68163194444787223</v>
      </c>
      <c r="U611" s="202"/>
      <c r="V611" s="202"/>
      <c r="W611" s="202" t="str">
        <f>IFERROR(VLOOKUP(D611,Legend!$A$2:$C$61,3,FALSE),"")</f>
        <v>AMER_1</v>
      </c>
      <c r="X611" s="19">
        <v>5</v>
      </c>
      <c r="Y611" s="19">
        <v>15</v>
      </c>
    </row>
    <row r="612" spans="1:25" x14ac:dyDescent="0.25">
      <c r="A612" s="19" t="s">
        <v>1578</v>
      </c>
      <c r="B612" s="62" t="s">
        <v>6124</v>
      </c>
      <c r="C612" s="19" t="s">
        <v>341</v>
      </c>
      <c r="D612" s="19" t="s">
        <v>215</v>
      </c>
      <c r="E612" s="19" t="s">
        <v>7581</v>
      </c>
      <c r="F612" s="19" t="s">
        <v>347</v>
      </c>
      <c r="G612" s="62" t="s">
        <v>626</v>
      </c>
      <c r="H612" s="62" t="s">
        <v>2478</v>
      </c>
      <c r="I612" s="19" t="s">
        <v>342</v>
      </c>
      <c r="J612" s="36" t="s">
        <v>6125</v>
      </c>
      <c r="K612" s="19" t="s">
        <v>1065</v>
      </c>
      <c r="L612" s="19" t="s">
        <v>112</v>
      </c>
      <c r="M612" s="19" t="s">
        <v>340</v>
      </c>
      <c r="O612" s="197" t="str">
        <f t="shared" si="54"/>
        <v>12/4/2024 3:20:49 PM</v>
      </c>
      <c r="P612" s="197">
        <f t="shared" si="55"/>
        <v>45631.264456018522</v>
      </c>
      <c r="Q612" s="197">
        <f t="shared" si="56"/>
        <v>45630.847789351858</v>
      </c>
      <c r="R612" s="197" t="str">
        <f t="shared" si="57"/>
        <v>12/4/2024 3:20:49 PM</v>
      </c>
      <c r="S612" s="200">
        <f t="shared" si="58"/>
        <v>45630</v>
      </c>
      <c r="T612" s="201">
        <f t="shared" si="59"/>
        <v>0.6394560185217415</v>
      </c>
      <c r="U612" s="202"/>
      <c r="V612" s="202"/>
      <c r="W612" s="202" t="str">
        <f>IFERROR(VLOOKUP(D612,Legend!$A$2:$C$61,3,FALSE),"")</f>
        <v>AMER_1</v>
      </c>
      <c r="X612" s="19">
        <v>5</v>
      </c>
      <c r="Y612" s="19">
        <v>15</v>
      </c>
    </row>
    <row r="613" spans="1:25" x14ac:dyDescent="0.25">
      <c r="A613" s="19" t="s">
        <v>1891</v>
      </c>
      <c r="B613" s="62" t="s">
        <v>6185</v>
      </c>
      <c r="C613" s="19" t="s">
        <v>341</v>
      </c>
      <c r="D613" s="19" t="s">
        <v>215</v>
      </c>
      <c r="E613" s="19" t="s">
        <v>7581</v>
      </c>
      <c r="F613" s="19" t="s">
        <v>347</v>
      </c>
      <c r="G613" s="62" t="s">
        <v>593</v>
      </c>
      <c r="H613" s="62" t="s">
        <v>3890</v>
      </c>
      <c r="I613" s="19" t="s">
        <v>342</v>
      </c>
      <c r="J613" s="36" t="s">
        <v>6186</v>
      </c>
      <c r="K613" s="19" t="s">
        <v>871</v>
      </c>
      <c r="L613" s="19" t="s">
        <v>112</v>
      </c>
      <c r="M613" s="19" t="s">
        <v>340</v>
      </c>
      <c r="O613" s="197" t="str">
        <f t="shared" si="54"/>
        <v>12/4/2024 1:48:37 PM</v>
      </c>
      <c r="P613" s="197">
        <f t="shared" si="55"/>
        <v>45631.200428240743</v>
      </c>
      <c r="Q613" s="197">
        <f t="shared" si="56"/>
        <v>45630.783761574079</v>
      </c>
      <c r="R613" s="197" t="str">
        <f t="shared" si="57"/>
        <v>12/4/2024 1:48:37 PM</v>
      </c>
      <c r="S613" s="200">
        <f t="shared" si="58"/>
        <v>45630</v>
      </c>
      <c r="T613" s="201">
        <f t="shared" si="59"/>
        <v>0.57542824074334931</v>
      </c>
      <c r="U613" s="202"/>
      <c r="V613" s="202"/>
      <c r="W613" s="202" t="str">
        <f>IFERROR(VLOOKUP(D613,Legend!$A$2:$C$61,3,FALSE),"")</f>
        <v>AMER_1</v>
      </c>
      <c r="X613" s="19">
        <v>5</v>
      </c>
      <c r="Y613" s="19">
        <v>15</v>
      </c>
    </row>
    <row r="614" spans="1:25" x14ac:dyDescent="0.25">
      <c r="A614" s="19" t="s">
        <v>775</v>
      </c>
      <c r="B614" s="62" t="s">
        <v>6310</v>
      </c>
      <c r="C614" s="19" t="s">
        <v>148</v>
      </c>
      <c r="D614" s="19" t="s">
        <v>214</v>
      </c>
      <c r="E614" s="19" t="s">
        <v>7581</v>
      </c>
      <c r="F614" s="19" t="s">
        <v>347</v>
      </c>
      <c r="G614" s="62" t="s">
        <v>345</v>
      </c>
      <c r="H614" s="62" t="s">
        <v>6311</v>
      </c>
      <c r="J614" s="36" t="s">
        <v>6312</v>
      </c>
      <c r="K614" s="19" t="s">
        <v>6313</v>
      </c>
      <c r="L614" s="19" t="s">
        <v>112</v>
      </c>
      <c r="M614" s="19" t="s">
        <v>340</v>
      </c>
      <c r="O614" s="197" t="str">
        <f t="shared" si="54"/>
        <v>12/4/2024 10:30:27 AM</v>
      </c>
      <c r="P614" s="197">
        <f t="shared" si="55"/>
        <v>45631.0628125</v>
      </c>
      <c r="Q614" s="197">
        <f t="shared" si="56"/>
        <v>45630.646145833336</v>
      </c>
      <c r="R614" s="197" t="str">
        <f t="shared" si="57"/>
        <v>12/4/2024 10:30:27 AM</v>
      </c>
      <c r="S614" s="200">
        <f t="shared" si="58"/>
        <v>45630</v>
      </c>
      <c r="T614" s="201">
        <f t="shared" si="59"/>
        <v>0.43781250000029104</v>
      </c>
      <c r="U614" s="202"/>
      <c r="V614" s="202"/>
      <c r="W614" s="202" t="str">
        <f>IFERROR(VLOOKUP(D614,Legend!$A$2:$C$61,3,FALSE),"")</f>
        <v>AMER_1</v>
      </c>
      <c r="X614" s="19">
        <v>5</v>
      </c>
      <c r="Y614" s="19">
        <v>15</v>
      </c>
    </row>
    <row r="615" spans="1:25" x14ac:dyDescent="0.25">
      <c r="A615" s="19" t="s">
        <v>1094</v>
      </c>
      <c r="B615" s="62" t="s">
        <v>3505</v>
      </c>
      <c r="C615" s="19" t="s">
        <v>341</v>
      </c>
      <c r="D615" s="19" t="s">
        <v>218</v>
      </c>
      <c r="E615" s="19" t="s">
        <v>7613</v>
      </c>
      <c r="F615" s="19" t="s">
        <v>355</v>
      </c>
      <c r="G615" s="62" t="s">
        <v>671</v>
      </c>
      <c r="H615" s="62" t="s">
        <v>3506</v>
      </c>
      <c r="I615" s="19" t="s">
        <v>342</v>
      </c>
      <c r="J615" s="36" t="s">
        <v>3507</v>
      </c>
      <c r="K615" s="19" t="s">
        <v>2272</v>
      </c>
      <c r="L615" s="19" t="s">
        <v>112</v>
      </c>
      <c r="M615" s="19" t="s">
        <v>340</v>
      </c>
      <c r="O615" s="197" t="str">
        <f t="shared" si="54"/>
        <v>12/3/2024 9:26:08 AM</v>
      </c>
      <c r="P615" s="197">
        <f t="shared" si="55"/>
        <v>45630.018148148149</v>
      </c>
      <c r="Q615" s="197">
        <f t="shared" si="56"/>
        <v>45629.601481481484</v>
      </c>
      <c r="R615" s="197">
        <f t="shared" si="57"/>
        <v>45629.601481481484</v>
      </c>
      <c r="S615" s="200">
        <f t="shared" si="58"/>
        <v>45629</v>
      </c>
      <c r="T615" s="201">
        <f t="shared" si="59"/>
        <v>0.60148148148437031</v>
      </c>
      <c r="U615" s="202"/>
      <c r="V615" s="202"/>
      <c r="W615" s="202" t="str">
        <f>IFERROR(VLOOKUP(D615,Legend!$A$2:$C$61,3,FALSE),"")</f>
        <v>EMEA_1</v>
      </c>
      <c r="X615" s="19">
        <v>5</v>
      </c>
      <c r="Y615" s="19">
        <v>15</v>
      </c>
    </row>
    <row r="616" spans="1:25" x14ac:dyDescent="0.25">
      <c r="A616" s="19" t="s">
        <v>1502</v>
      </c>
      <c r="B616" s="62" t="s">
        <v>3536</v>
      </c>
      <c r="C616" s="19" t="s">
        <v>148</v>
      </c>
      <c r="D616" s="19" t="s">
        <v>223</v>
      </c>
      <c r="E616" s="19" t="s">
        <v>7613</v>
      </c>
      <c r="F616" s="19" t="s">
        <v>355</v>
      </c>
      <c r="G616" s="62" t="s">
        <v>350</v>
      </c>
      <c r="H616" s="62" t="s">
        <v>3537</v>
      </c>
      <c r="J616" s="36" t="s">
        <v>3538</v>
      </c>
      <c r="K616" s="19" t="s">
        <v>3539</v>
      </c>
      <c r="L616" s="19" t="s">
        <v>112</v>
      </c>
      <c r="M616" s="19" t="s">
        <v>340</v>
      </c>
      <c r="O616" s="197" t="str">
        <f t="shared" si="54"/>
        <v>12/3/2024 8:16:43 AM</v>
      </c>
      <c r="P616" s="197">
        <f t="shared" si="55"/>
        <v>45629.969942129632</v>
      </c>
      <c r="Q616" s="197">
        <f t="shared" si="56"/>
        <v>45629.553275462968</v>
      </c>
      <c r="R616" s="197">
        <f t="shared" si="57"/>
        <v>45629.553275462968</v>
      </c>
      <c r="S616" s="200">
        <f t="shared" si="58"/>
        <v>45629</v>
      </c>
      <c r="T616" s="201">
        <f t="shared" si="59"/>
        <v>0.55327546296757646</v>
      </c>
      <c r="U616" s="202"/>
      <c r="V616" s="202"/>
      <c r="W616" s="202" t="str">
        <f>IFERROR(VLOOKUP(D616,Legend!$A$2:$C$61,3,FALSE),"")</f>
        <v>EMEA_1</v>
      </c>
      <c r="X616" s="19">
        <v>5</v>
      </c>
      <c r="Y616" s="19">
        <v>15</v>
      </c>
    </row>
    <row r="617" spans="1:25" x14ac:dyDescent="0.25">
      <c r="A617" s="19" t="s">
        <v>1315</v>
      </c>
      <c r="B617" s="62" t="s">
        <v>3615</v>
      </c>
      <c r="C617" s="19" t="s">
        <v>148</v>
      </c>
      <c r="D617" s="19" t="s">
        <v>223</v>
      </c>
      <c r="E617" s="19" t="s">
        <v>7613</v>
      </c>
      <c r="F617" s="19" t="s">
        <v>355</v>
      </c>
      <c r="G617" s="62" t="s">
        <v>350</v>
      </c>
      <c r="H617" s="62" t="s">
        <v>3616</v>
      </c>
      <c r="J617" s="36" t="s">
        <v>3617</v>
      </c>
      <c r="K617" s="19" t="s">
        <v>3618</v>
      </c>
      <c r="L617" s="19" t="s">
        <v>112</v>
      </c>
      <c r="M617" s="19" t="s">
        <v>340</v>
      </c>
      <c r="O617" s="197" t="str">
        <f t="shared" si="54"/>
        <v>12/3/2024 6:04:17 AM</v>
      </c>
      <c r="P617" s="197">
        <f t="shared" si="55"/>
        <v>45629.877974537034</v>
      </c>
      <c r="Q617" s="197">
        <f t="shared" si="56"/>
        <v>45629.46130787037</v>
      </c>
      <c r="R617" s="197">
        <f t="shared" si="57"/>
        <v>45629.46130787037</v>
      </c>
      <c r="S617" s="200">
        <f t="shared" si="58"/>
        <v>45629</v>
      </c>
      <c r="T617" s="201">
        <f t="shared" si="59"/>
        <v>0.46130787036963739</v>
      </c>
      <c r="U617" s="202"/>
      <c r="V617" s="202"/>
      <c r="W617" s="202" t="str">
        <f>IFERROR(VLOOKUP(D617,Legend!$A$2:$C$61,3,FALSE),"")</f>
        <v>EMEA_1</v>
      </c>
      <c r="X617" s="19">
        <v>5</v>
      </c>
      <c r="Y617" s="19">
        <v>15</v>
      </c>
    </row>
    <row r="618" spans="1:25" x14ac:dyDescent="0.25">
      <c r="A618" s="19" t="s">
        <v>1678</v>
      </c>
      <c r="B618" s="62" t="s">
        <v>3619</v>
      </c>
      <c r="C618" s="19" t="s">
        <v>148</v>
      </c>
      <c r="D618" s="19" t="s">
        <v>224</v>
      </c>
      <c r="E618" s="19" t="s">
        <v>7613</v>
      </c>
      <c r="F618" s="19" t="s">
        <v>355</v>
      </c>
      <c r="G618" s="62" t="s">
        <v>361</v>
      </c>
      <c r="H618" s="62" t="s">
        <v>3620</v>
      </c>
      <c r="J618" s="36" t="s">
        <v>3621</v>
      </c>
      <c r="K618" s="19" t="s">
        <v>3622</v>
      </c>
      <c r="L618" s="19" t="s">
        <v>112</v>
      </c>
      <c r="M618" s="19" t="s">
        <v>340</v>
      </c>
      <c r="O618" s="197" t="str">
        <f t="shared" si="54"/>
        <v>12/3/2024 6:03:26 AM</v>
      </c>
      <c r="P618" s="197">
        <f t="shared" si="55"/>
        <v>45629.877384259256</v>
      </c>
      <c r="Q618" s="197">
        <f t="shared" si="56"/>
        <v>45629.460717592592</v>
      </c>
      <c r="R618" s="197">
        <f t="shared" si="57"/>
        <v>45629.460717592592</v>
      </c>
      <c r="S618" s="200">
        <f t="shared" si="58"/>
        <v>45629</v>
      </c>
      <c r="T618" s="201">
        <f t="shared" si="59"/>
        <v>0.46071759259211831</v>
      </c>
      <c r="U618" s="202"/>
      <c r="V618" s="202"/>
      <c r="W618" s="202" t="str">
        <f>IFERROR(VLOOKUP(D618,Legend!$A$2:$C$61,3,FALSE),"")</f>
        <v>EMEA_1</v>
      </c>
      <c r="X618" s="19">
        <v>5</v>
      </c>
      <c r="Y618" s="19">
        <v>15</v>
      </c>
    </row>
    <row r="619" spans="1:25" x14ac:dyDescent="0.25">
      <c r="A619" s="19" t="s">
        <v>1192</v>
      </c>
      <c r="B619" s="62" t="s">
        <v>3642</v>
      </c>
      <c r="C619" s="19" t="s">
        <v>341</v>
      </c>
      <c r="D619" s="19" t="s">
        <v>218</v>
      </c>
      <c r="E619" s="19" t="s">
        <v>7613</v>
      </c>
      <c r="F619" s="19" t="s">
        <v>355</v>
      </c>
      <c r="G619" s="62" t="s">
        <v>671</v>
      </c>
      <c r="H619" s="62" t="s">
        <v>3643</v>
      </c>
      <c r="I619" s="19" t="s">
        <v>342</v>
      </c>
      <c r="J619" s="36" t="s">
        <v>3644</v>
      </c>
      <c r="K619" s="19" t="s">
        <v>3645</v>
      </c>
      <c r="L619" s="19" t="s">
        <v>112</v>
      </c>
      <c r="M619" s="19" t="s">
        <v>340</v>
      </c>
      <c r="O619" s="197" t="str">
        <f t="shared" si="54"/>
        <v>12/3/2024 5:15:46 AM</v>
      </c>
      <c r="P619" s="197">
        <f t="shared" si="55"/>
        <v>45629.844282407408</v>
      </c>
      <c r="Q619" s="197">
        <f t="shared" si="56"/>
        <v>45629.427615740744</v>
      </c>
      <c r="R619" s="197">
        <f t="shared" si="57"/>
        <v>45629.427615740744</v>
      </c>
      <c r="S619" s="200">
        <f t="shared" si="58"/>
        <v>45629</v>
      </c>
      <c r="T619" s="201">
        <f t="shared" si="59"/>
        <v>0.42761574074393138</v>
      </c>
      <c r="U619" s="202"/>
      <c r="V619" s="202"/>
      <c r="W619" s="202" t="str">
        <f>IFERROR(VLOOKUP(D619,Legend!$A$2:$C$61,3,FALSE),"")</f>
        <v>EMEA_1</v>
      </c>
      <c r="X619" s="19">
        <v>5</v>
      </c>
      <c r="Y619" s="19">
        <v>15</v>
      </c>
    </row>
    <row r="620" spans="1:25" x14ac:dyDescent="0.25">
      <c r="A620" s="19" t="s">
        <v>1775</v>
      </c>
      <c r="B620" s="62" t="s">
        <v>3646</v>
      </c>
      <c r="C620" s="19" t="s">
        <v>341</v>
      </c>
      <c r="D620" s="19" t="s">
        <v>218</v>
      </c>
      <c r="E620" s="19" t="s">
        <v>7613</v>
      </c>
      <c r="F620" s="19" t="s">
        <v>355</v>
      </c>
      <c r="G620" s="62" t="s">
        <v>676</v>
      </c>
      <c r="H620" s="62" t="s">
        <v>3647</v>
      </c>
      <c r="I620" s="19" t="s">
        <v>342</v>
      </c>
      <c r="J620" s="36" t="s">
        <v>3648</v>
      </c>
      <c r="K620" s="19" t="s">
        <v>1055</v>
      </c>
      <c r="L620" s="19" t="s">
        <v>112</v>
      </c>
      <c r="M620" s="19" t="s">
        <v>340</v>
      </c>
      <c r="O620" s="197" t="str">
        <f t="shared" si="54"/>
        <v>12/3/2024 5:10:51 AM</v>
      </c>
      <c r="P620" s="197">
        <f t="shared" si="55"/>
        <v>45629.840868055559</v>
      </c>
      <c r="Q620" s="197">
        <f t="shared" si="56"/>
        <v>45629.424201388894</v>
      </c>
      <c r="R620" s="197">
        <f t="shared" si="57"/>
        <v>45629.424201388894</v>
      </c>
      <c r="S620" s="200">
        <f t="shared" si="58"/>
        <v>45629</v>
      </c>
      <c r="T620" s="201">
        <f t="shared" si="59"/>
        <v>0.42420138889428927</v>
      </c>
      <c r="U620" s="202"/>
      <c r="V620" s="202"/>
      <c r="W620" s="202" t="str">
        <f>IFERROR(VLOOKUP(D620,Legend!$A$2:$C$61,3,FALSE),"")</f>
        <v>EMEA_1</v>
      </c>
      <c r="X620" s="19">
        <v>5</v>
      </c>
      <c r="Y620" s="19">
        <v>15</v>
      </c>
    </row>
    <row r="621" spans="1:25" x14ac:dyDescent="0.25">
      <c r="A621" s="19" t="s">
        <v>1316</v>
      </c>
      <c r="B621" s="62" t="s">
        <v>3672</v>
      </c>
      <c r="C621" s="19" t="s">
        <v>148</v>
      </c>
      <c r="D621" s="19" t="s">
        <v>223</v>
      </c>
      <c r="E621" s="19" t="s">
        <v>7613</v>
      </c>
      <c r="F621" s="19" t="s">
        <v>355</v>
      </c>
      <c r="G621" s="62" t="s">
        <v>350</v>
      </c>
      <c r="H621" s="62" t="s">
        <v>3673</v>
      </c>
      <c r="J621" s="36" t="s">
        <v>3674</v>
      </c>
      <c r="K621" s="19" t="s">
        <v>3675</v>
      </c>
      <c r="L621" s="19" t="s">
        <v>112</v>
      </c>
      <c r="M621" s="19" t="s">
        <v>340</v>
      </c>
      <c r="O621" s="197" t="str">
        <f t="shared" si="54"/>
        <v>12/3/2024 4:39:02 AM</v>
      </c>
      <c r="P621" s="197">
        <f t="shared" si="55"/>
        <v>45629.818773148145</v>
      </c>
      <c r="Q621" s="197">
        <f t="shared" si="56"/>
        <v>45629.402106481481</v>
      </c>
      <c r="R621" s="197">
        <f t="shared" si="57"/>
        <v>45629.402106481481</v>
      </c>
      <c r="S621" s="200">
        <f t="shared" si="58"/>
        <v>45629</v>
      </c>
      <c r="T621" s="201">
        <f t="shared" si="59"/>
        <v>0.40210648148058681</v>
      </c>
      <c r="U621" s="202"/>
      <c r="V621" s="202"/>
      <c r="W621" s="202" t="str">
        <f>IFERROR(VLOOKUP(D621,Legend!$A$2:$C$61,3,FALSE),"")</f>
        <v>EMEA_1</v>
      </c>
      <c r="X621" s="19">
        <v>5</v>
      </c>
      <c r="Y621" s="19">
        <v>15</v>
      </c>
    </row>
    <row r="622" spans="1:25" x14ac:dyDescent="0.25">
      <c r="A622" s="19" t="s">
        <v>1506</v>
      </c>
      <c r="B622" s="62" t="s">
        <v>3662</v>
      </c>
      <c r="C622" s="19" t="s">
        <v>148</v>
      </c>
      <c r="D622" s="19" t="s">
        <v>223</v>
      </c>
      <c r="E622" s="19" t="s">
        <v>7613</v>
      </c>
      <c r="F622" s="19" t="s">
        <v>355</v>
      </c>
      <c r="G622" s="62" t="s">
        <v>350</v>
      </c>
      <c r="H622" s="62" t="s">
        <v>3663</v>
      </c>
      <c r="J622" s="36" t="s">
        <v>3679</v>
      </c>
      <c r="K622" s="19" t="s">
        <v>2429</v>
      </c>
      <c r="L622" s="19" t="s">
        <v>112</v>
      </c>
      <c r="M622" s="19" t="s">
        <v>351</v>
      </c>
      <c r="O622" s="197" t="str">
        <f t="shared" si="54"/>
        <v>12/3/2024 4:29:09 AM</v>
      </c>
      <c r="P622" s="197">
        <f t="shared" si="55"/>
        <v>45629.811909722222</v>
      </c>
      <c r="Q622" s="197">
        <f t="shared" si="56"/>
        <v>45629.395243055558</v>
      </c>
      <c r="R622" s="197">
        <f t="shared" si="57"/>
        <v>45629.395243055558</v>
      </c>
      <c r="S622" s="200">
        <f t="shared" si="58"/>
        <v>45629</v>
      </c>
      <c r="T622" s="201">
        <f t="shared" si="59"/>
        <v>0.39524305555823958</v>
      </c>
      <c r="U622" s="202"/>
      <c r="V622" s="202"/>
      <c r="W622" s="202" t="str">
        <f>IFERROR(VLOOKUP(D622,Legend!$A$2:$C$61,3,FALSE),"")</f>
        <v>EMEA_1</v>
      </c>
      <c r="X622" s="19">
        <v>5</v>
      </c>
      <c r="Y622" s="19">
        <v>15</v>
      </c>
    </row>
    <row r="623" spans="1:25" x14ac:dyDescent="0.25">
      <c r="A623" s="19" t="s">
        <v>1975</v>
      </c>
      <c r="B623" s="62" t="s">
        <v>3686</v>
      </c>
      <c r="C623" s="19" t="s">
        <v>148</v>
      </c>
      <c r="D623" s="19" t="s">
        <v>223</v>
      </c>
      <c r="E623" s="19" t="s">
        <v>7613</v>
      </c>
      <c r="F623" s="19" t="s">
        <v>355</v>
      </c>
      <c r="G623" s="62" t="s">
        <v>350</v>
      </c>
      <c r="H623" s="62" t="s">
        <v>3687</v>
      </c>
      <c r="J623" s="36" t="s">
        <v>3688</v>
      </c>
      <c r="K623" s="19" t="s">
        <v>3689</v>
      </c>
      <c r="L623" s="19" t="s">
        <v>112</v>
      </c>
      <c r="M623" s="19" t="s">
        <v>340</v>
      </c>
      <c r="O623" s="197" t="str">
        <f t="shared" si="54"/>
        <v>12/3/2024 4:14:24 AM</v>
      </c>
      <c r="P623" s="197">
        <f t="shared" si="55"/>
        <v>45629.801666666666</v>
      </c>
      <c r="Q623" s="197">
        <f t="shared" si="56"/>
        <v>45629.385000000002</v>
      </c>
      <c r="R623" s="197">
        <f t="shared" si="57"/>
        <v>45629.385000000002</v>
      </c>
      <c r="S623" s="200">
        <f t="shared" si="58"/>
        <v>45629</v>
      </c>
      <c r="T623" s="201">
        <f t="shared" si="59"/>
        <v>0.38500000000203727</v>
      </c>
      <c r="U623" s="202"/>
      <c r="V623" s="202"/>
      <c r="W623" s="202" t="str">
        <f>IFERROR(VLOOKUP(D623,Legend!$A$2:$C$61,3,FALSE),"")</f>
        <v>EMEA_1</v>
      </c>
      <c r="X623" s="19">
        <v>5</v>
      </c>
      <c r="Y623" s="19">
        <v>15</v>
      </c>
    </row>
    <row r="624" spans="1:25" x14ac:dyDescent="0.25">
      <c r="A624" s="19" t="s">
        <v>946</v>
      </c>
      <c r="B624" s="62" t="s">
        <v>3690</v>
      </c>
      <c r="C624" s="19" t="s">
        <v>341</v>
      </c>
      <c r="D624" s="19" t="s">
        <v>218</v>
      </c>
      <c r="E624" s="19" t="s">
        <v>7613</v>
      </c>
      <c r="F624" s="19" t="s">
        <v>355</v>
      </c>
      <c r="G624" s="62" t="s">
        <v>676</v>
      </c>
      <c r="H624" s="62" t="s">
        <v>3691</v>
      </c>
      <c r="I624" s="19" t="s">
        <v>342</v>
      </c>
      <c r="J624" s="36" t="s">
        <v>3693</v>
      </c>
      <c r="K624" s="19" t="s">
        <v>2614</v>
      </c>
      <c r="L624" s="19" t="s">
        <v>112</v>
      </c>
      <c r="M624" s="19" t="s">
        <v>351</v>
      </c>
      <c r="O624" s="197" t="str">
        <f t="shared" si="54"/>
        <v>12/3/2024 4:09:09 AM</v>
      </c>
      <c r="P624" s="197">
        <f t="shared" si="55"/>
        <v>45629.798020833332</v>
      </c>
      <c r="Q624" s="197">
        <f t="shared" si="56"/>
        <v>45629.381354166668</v>
      </c>
      <c r="R624" s="197">
        <f t="shared" si="57"/>
        <v>45629.381354166668</v>
      </c>
      <c r="S624" s="200">
        <f t="shared" si="58"/>
        <v>45629</v>
      </c>
      <c r="T624" s="201">
        <f t="shared" si="59"/>
        <v>0.38135416666773381</v>
      </c>
      <c r="U624" s="202"/>
      <c r="V624" s="202"/>
      <c r="W624" s="202" t="str">
        <f>IFERROR(VLOOKUP(D624,Legend!$A$2:$C$61,3,FALSE),"")</f>
        <v>EMEA_1</v>
      </c>
      <c r="X624" s="19">
        <v>5</v>
      </c>
      <c r="Y624" s="19">
        <v>15</v>
      </c>
    </row>
    <row r="625" spans="1:25" x14ac:dyDescent="0.25">
      <c r="A625" s="19" t="s">
        <v>1976</v>
      </c>
      <c r="B625" s="62" t="s">
        <v>3695</v>
      </c>
      <c r="C625" s="19" t="s">
        <v>341</v>
      </c>
      <c r="D625" s="19" t="s">
        <v>218</v>
      </c>
      <c r="E625" s="19" t="s">
        <v>7613</v>
      </c>
      <c r="F625" s="19" t="s">
        <v>355</v>
      </c>
      <c r="G625" s="62" t="s">
        <v>673</v>
      </c>
      <c r="H625" s="62" t="s">
        <v>3696</v>
      </c>
      <c r="I625" s="19" t="s">
        <v>342</v>
      </c>
      <c r="J625" s="36" t="s">
        <v>3697</v>
      </c>
      <c r="K625" s="19" t="s">
        <v>2389</v>
      </c>
      <c r="L625" s="19" t="s">
        <v>112</v>
      </c>
      <c r="M625" s="19" t="s">
        <v>340</v>
      </c>
      <c r="O625" s="197" t="str">
        <f t="shared" si="54"/>
        <v>12/3/2024 4:05:10 AM</v>
      </c>
      <c r="P625" s="197">
        <f t="shared" si="55"/>
        <v>45629.795254629629</v>
      </c>
      <c r="Q625" s="197">
        <f t="shared" si="56"/>
        <v>45629.378587962965</v>
      </c>
      <c r="R625" s="197">
        <f t="shared" si="57"/>
        <v>45629.378587962965</v>
      </c>
      <c r="S625" s="200">
        <f t="shared" si="58"/>
        <v>45629</v>
      </c>
      <c r="T625" s="201">
        <f t="shared" si="59"/>
        <v>0.37858796296495711</v>
      </c>
      <c r="U625" s="202"/>
      <c r="V625" s="202"/>
      <c r="W625" s="202" t="str">
        <f>IFERROR(VLOOKUP(D625,Legend!$A$2:$C$61,3,FALSE),"")</f>
        <v>EMEA_1</v>
      </c>
      <c r="X625" s="19">
        <v>5</v>
      </c>
      <c r="Y625" s="19">
        <v>15</v>
      </c>
    </row>
    <row r="626" spans="1:25" x14ac:dyDescent="0.25">
      <c r="A626" s="19" t="s">
        <v>1264</v>
      </c>
      <c r="B626" s="62" t="s">
        <v>3711</v>
      </c>
      <c r="C626" s="19" t="s">
        <v>341</v>
      </c>
      <c r="D626" s="19" t="s">
        <v>218</v>
      </c>
      <c r="E626" s="19" t="s">
        <v>7613</v>
      </c>
      <c r="F626" s="19" t="s">
        <v>355</v>
      </c>
      <c r="G626" s="62" t="s">
        <v>671</v>
      </c>
      <c r="H626" s="62" t="s">
        <v>2351</v>
      </c>
      <c r="I626" s="19" t="s">
        <v>342</v>
      </c>
      <c r="J626" s="36" t="s">
        <v>3712</v>
      </c>
      <c r="K626" s="19" t="s">
        <v>2371</v>
      </c>
      <c r="L626" s="19" t="s">
        <v>112</v>
      </c>
      <c r="M626" s="19" t="s">
        <v>340</v>
      </c>
      <c r="O626" s="197" t="str">
        <f t="shared" si="54"/>
        <v>12/3/2024 3:34:29 AM</v>
      </c>
      <c r="P626" s="197">
        <f t="shared" si="55"/>
        <v>45629.773946759262</v>
      </c>
      <c r="Q626" s="197">
        <f t="shared" si="56"/>
        <v>45629.357280092598</v>
      </c>
      <c r="R626" s="197">
        <f t="shared" si="57"/>
        <v>45629.357280092598</v>
      </c>
      <c r="S626" s="200">
        <f t="shared" si="58"/>
        <v>45629</v>
      </c>
      <c r="T626" s="201">
        <f t="shared" si="59"/>
        <v>0.35728009259764804</v>
      </c>
      <c r="U626" s="202"/>
      <c r="V626" s="202"/>
      <c r="W626" s="202" t="str">
        <f>IFERROR(VLOOKUP(D626,Legend!$A$2:$C$61,3,FALSE),"")</f>
        <v>EMEA_1</v>
      </c>
      <c r="X626" s="19">
        <v>5</v>
      </c>
      <c r="Y626" s="19">
        <v>15</v>
      </c>
    </row>
    <row r="627" spans="1:25" x14ac:dyDescent="0.25">
      <c r="A627" s="19" t="s">
        <v>723</v>
      </c>
      <c r="B627" s="62" t="s">
        <v>3724</v>
      </c>
      <c r="C627" s="19" t="s">
        <v>148</v>
      </c>
      <c r="D627" s="19" t="s">
        <v>223</v>
      </c>
      <c r="E627" s="19" t="s">
        <v>7613</v>
      </c>
      <c r="F627" s="19" t="s">
        <v>355</v>
      </c>
      <c r="G627" s="62" t="s">
        <v>350</v>
      </c>
      <c r="H627" s="62" t="s">
        <v>3725</v>
      </c>
      <c r="J627" s="36" t="s">
        <v>3726</v>
      </c>
      <c r="K627" s="19" t="s">
        <v>2413</v>
      </c>
      <c r="L627" s="19" t="s">
        <v>112</v>
      </c>
      <c r="M627" s="19" t="s">
        <v>340</v>
      </c>
      <c r="O627" s="197" t="str">
        <f t="shared" si="54"/>
        <v>12/3/2024 3:02:07 AM</v>
      </c>
      <c r="P627" s="197">
        <f t="shared" si="55"/>
        <v>45629.751469907409</v>
      </c>
      <c r="Q627" s="197">
        <f t="shared" si="56"/>
        <v>45629.334803240745</v>
      </c>
      <c r="R627" s="197">
        <f t="shared" si="57"/>
        <v>45629.334803240745</v>
      </c>
      <c r="S627" s="200">
        <f t="shared" si="58"/>
        <v>45629</v>
      </c>
      <c r="T627" s="201">
        <f t="shared" si="59"/>
        <v>0.3348032407448045</v>
      </c>
      <c r="U627" s="202"/>
      <c r="V627" s="202"/>
      <c r="W627" s="202" t="str">
        <f>IFERROR(VLOOKUP(D627,Legend!$A$2:$C$61,3,FALSE),"")</f>
        <v>EMEA_1</v>
      </c>
      <c r="X627" s="19">
        <v>5</v>
      </c>
      <c r="Y627" s="19">
        <v>15</v>
      </c>
    </row>
    <row r="628" spans="1:25" x14ac:dyDescent="0.25">
      <c r="A628" s="19" t="s">
        <v>1507</v>
      </c>
      <c r="B628" s="62" t="s">
        <v>3738</v>
      </c>
      <c r="C628" s="19" t="s">
        <v>341</v>
      </c>
      <c r="D628" s="19" t="s">
        <v>218</v>
      </c>
      <c r="E628" s="19" t="s">
        <v>7613</v>
      </c>
      <c r="F628" s="19" t="s">
        <v>355</v>
      </c>
      <c r="G628" s="62" t="s">
        <v>671</v>
      </c>
      <c r="H628" s="62" t="s">
        <v>3739</v>
      </c>
      <c r="I628" s="19" t="s">
        <v>342</v>
      </c>
      <c r="J628" s="36" t="s">
        <v>3740</v>
      </c>
      <c r="K628" s="19" t="s">
        <v>2337</v>
      </c>
      <c r="L628" s="19" t="s">
        <v>112</v>
      </c>
      <c r="M628" s="19" t="s">
        <v>340</v>
      </c>
      <c r="O628" s="197" t="str">
        <f t="shared" si="54"/>
        <v>12/3/2024 2:27:43 AM</v>
      </c>
      <c r="P628" s="197">
        <f t="shared" si="55"/>
        <v>45629.727581018517</v>
      </c>
      <c r="Q628" s="197">
        <f t="shared" si="56"/>
        <v>45629.310914351852</v>
      </c>
      <c r="R628" s="197">
        <f t="shared" si="57"/>
        <v>45629.310914351852</v>
      </c>
      <c r="S628" s="200">
        <f t="shared" si="58"/>
        <v>45629</v>
      </c>
      <c r="T628" s="201">
        <f t="shared" si="59"/>
        <v>0.31091435185226146</v>
      </c>
      <c r="U628" s="202"/>
      <c r="V628" s="202"/>
      <c r="W628" s="202" t="str">
        <f>IFERROR(VLOOKUP(D628,Legend!$A$2:$C$61,3,FALSE),"")</f>
        <v>EMEA_1</v>
      </c>
      <c r="X628" s="19">
        <v>5</v>
      </c>
      <c r="Y628" s="19">
        <v>15</v>
      </c>
    </row>
    <row r="629" spans="1:25" x14ac:dyDescent="0.25">
      <c r="A629" s="19" t="s">
        <v>1115</v>
      </c>
      <c r="B629" s="62" t="s">
        <v>4308</v>
      </c>
      <c r="C629" s="19" t="s">
        <v>341</v>
      </c>
      <c r="D629" s="19" t="s">
        <v>218</v>
      </c>
      <c r="E629" s="19" t="s">
        <v>7613</v>
      </c>
      <c r="F629" s="19" t="s">
        <v>355</v>
      </c>
      <c r="G629" s="62" t="s">
        <v>673</v>
      </c>
      <c r="H629" s="62" t="s">
        <v>4309</v>
      </c>
      <c r="I629" s="19" t="s">
        <v>342</v>
      </c>
      <c r="J629" s="36" t="s">
        <v>4310</v>
      </c>
      <c r="K629" s="19" t="s">
        <v>1326</v>
      </c>
      <c r="L629" s="19" t="s">
        <v>112</v>
      </c>
      <c r="M629" s="19" t="s">
        <v>340</v>
      </c>
      <c r="O629" s="197" t="str">
        <f t="shared" si="54"/>
        <v>12/2/2024 9:23:48 AM</v>
      </c>
      <c r="P629" s="197">
        <f t="shared" si="55"/>
        <v>45629.016527777778</v>
      </c>
      <c r="Q629" s="197">
        <f t="shared" si="56"/>
        <v>45628.599861111114</v>
      </c>
      <c r="R629" s="197">
        <f t="shared" si="57"/>
        <v>45628.599861111114</v>
      </c>
      <c r="S629" s="200">
        <f t="shared" si="58"/>
        <v>45628</v>
      </c>
      <c r="T629" s="201">
        <f t="shared" si="59"/>
        <v>0.59986111111356877</v>
      </c>
      <c r="U629" s="202"/>
      <c r="V629" s="202"/>
      <c r="W629" s="202" t="str">
        <f>IFERROR(VLOOKUP(D629,Legend!$A$2:$C$61,3,FALSE),"")</f>
        <v>EMEA_1</v>
      </c>
      <c r="X629" s="19">
        <v>5</v>
      </c>
      <c r="Y629" s="19">
        <v>15</v>
      </c>
    </row>
    <row r="630" spans="1:25" x14ac:dyDescent="0.25">
      <c r="A630" s="19" t="s">
        <v>2051</v>
      </c>
      <c r="B630" s="62" t="s">
        <v>4364</v>
      </c>
      <c r="C630" s="19" t="s">
        <v>148</v>
      </c>
      <c r="D630" s="19" t="s">
        <v>223</v>
      </c>
      <c r="E630" s="19" t="s">
        <v>7613</v>
      </c>
      <c r="F630" s="19" t="s">
        <v>355</v>
      </c>
      <c r="G630" s="62" t="s">
        <v>350</v>
      </c>
      <c r="H630" s="62" t="s">
        <v>4365</v>
      </c>
      <c r="J630" s="36" t="s">
        <v>4366</v>
      </c>
      <c r="K630" s="19" t="s">
        <v>4367</v>
      </c>
      <c r="L630" s="19" t="s">
        <v>112</v>
      </c>
      <c r="M630" s="19" t="s">
        <v>340</v>
      </c>
      <c r="O630" s="197" t="str">
        <f t="shared" si="54"/>
        <v>12/2/2024 8:15:42 AM</v>
      </c>
      <c r="P630" s="197">
        <f t="shared" si="55"/>
        <v>45628.969236111108</v>
      </c>
      <c r="Q630" s="197">
        <f t="shared" si="56"/>
        <v>45628.552569444444</v>
      </c>
      <c r="R630" s="197">
        <f t="shared" si="57"/>
        <v>45628.552569444444</v>
      </c>
      <c r="S630" s="200">
        <f t="shared" si="58"/>
        <v>45628</v>
      </c>
      <c r="T630" s="201">
        <f t="shared" si="59"/>
        <v>0.55256944444408873</v>
      </c>
      <c r="U630" s="202"/>
      <c r="V630" s="202"/>
      <c r="W630" s="202" t="str">
        <f>IFERROR(VLOOKUP(D630,Legend!$A$2:$C$61,3,FALSE),"")</f>
        <v>EMEA_1</v>
      </c>
      <c r="X630" s="19">
        <v>5</v>
      </c>
      <c r="Y630" s="19">
        <v>15</v>
      </c>
    </row>
    <row r="631" spans="1:25" x14ac:dyDescent="0.25">
      <c r="A631" s="19" t="s">
        <v>2052</v>
      </c>
      <c r="B631" s="62" t="s">
        <v>4388</v>
      </c>
      <c r="C631" s="19" t="s">
        <v>148</v>
      </c>
      <c r="D631" s="19" t="s">
        <v>223</v>
      </c>
      <c r="E631" s="19" t="s">
        <v>7613</v>
      </c>
      <c r="F631" s="19" t="s">
        <v>355</v>
      </c>
      <c r="G631" s="62" t="s">
        <v>350</v>
      </c>
      <c r="H631" s="62" t="s">
        <v>4389</v>
      </c>
      <c r="J631" s="36" t="s">
        <v>4390</v>
      </c>
      <c r="K631" s="19" t="s">
        <v>898</v>
      </c>
      <c r="L631" s="19" t="s">
        <v>112</v>
      </c>
      <c r="M631" s="19" t="s">
        <v>340</v>
      </c>
      <c r="O631" s="197" t="str">
        <f t="shared" si="54"/>
        <v>12/2/2024 7:39:11 AM</v>
      </c>
      <c r="P631" s="197">
        <f t="shared" si="55"/>
        <v>45628.943877314814</v>
      </c>
      <c r="Q631" s="197">
        <f t="shared" si="56"/>
        <v>45628.52721064815</v>
      </c>
      <c r="R631" s="197">
        <f t="shared" si="57"/>
        <v>45628.52721064815</v>
      </c>
      <c r="S631" s="200">
        <f t="shared" si="58"/>
        <v>45628</v>
      </c>
      <c r="T631" s="201">
        <f t="shared" si="59"/>
        <v>0.52721064814977581</v>
      </c>
      <c r="U631" s="202"/>
      <c r="V631" s="202"/>
      <c r="W631" s="202" t="str">
        <f>IFERROR(VLOOKUP(D631,Legend!$A$2:$C$61,3,FALSE),"")</f>
        <v>EMEA_1</v>
      </c>
      <c r="X631" s="19">
        <v>5</v>
      </c>
      <c r="Y631" s="19">
        <v>15</v>
      </c>
    </row>
    <row r="632" spans="1:25" x14ac:dyDescent="0.25">
      <c r="A632" s="19" t="s">
        <v>1692</v>
      </c>
      <c r="B632" s="62" t="s">
        <v>4410</v>
      </c>
      <c r="C632" s="19" t="s">
        <v>148</v>
      </c>
      <c r="D632" s="19" t="s">
        <v>223</v>
      </c>
      <c r="E632" s="19" t="s">
        <v>7613</v>
      </c>
      <c r="F632" s="19" t="s">
        <v>355</v>
      </c>
      <c r="G632" s="62" t="s">
        <v>350</v>
      </c>
      <c r="H632" s="62" t="s">
        <v>4411</v>
      </c>
      <c r="J632" s="36" t="s">
        <v>4412</v>
      </c>
      <c r="K632" s="19" t="s">
        <v>2432</v>
      </c>
      <c r="L632" s="19" t="s">
        <v>112</v>
      </c>
      <c r="M632" s="19" t="s">
        <v>340</v>
      </c>
      <c r="O632" s="197" t="str">
        <f t="shared" si="54"/>
        <v>12/2/2024 7:18:16 AM</v>
      </c>
      <c r="P632" s="197">
        <f t="shared" si="55"/>
        <v>45628.929351851853</v>
      </c>
      <c r="Q632" s="197">
        <f t="shared" si="56"/>
        <v>45628.512685185189</v>
      </c>
      <c r="R632" s="197">
        <f t="shared" si="57"/>
        <v>45628.512685185189</v>
      </c>
      <c r="S632" s="200">
        <f t="shared" si="58"/>
        <v>45628</v>
      </c>
      <c r="T632" s="201">
        <f t="shared" si="59"/>
        <v>0.51268518518918427</v>
      </c>
      <c r="U632" s="202"/>
      <c r="V632" s="202"/>
      <c r="W632" s="202" t="str">
        <f>IFERROR(VLOOKUP(D632,Legend!$A$2:$C$61,3,FALSE),"")</f>
        <v>EMEA_1</v>
      </c>
      <c r="X632" s="19">
        <v>5</v>
      </c>
      <c r="Y632" s="19">
        <v>15</v>
      </c>
    </row>
    <row r="633" spans="1:25" x14ac:dyDescent="0.25">
      <c r="A633" s="19" t="s">
        <v>1014</v>
      </c>
      <c r="B633" s="62" t="s">
        <v>4479</v>
      </c>
      <c r="C633" s="19" t="s">
        <v>148</v>
      </c>
      <c r="D633" s="19" t="s">
        <v>223</v>
      </c>
      <c r="E633" s="19" t="s">
        <v>7613</v>
      </c>
      <c r="F633" s="19" t="s">
        <v>355</v>
      </c>
      <c r="G633" s="62" t="s">
        <v>350</v>
      </c>
      <c r="H633" s="62" t="s">
        <v>4480</v>
      </c>
      <c r="J633" s="36" t="s">
        <v>4481</v>
      </c>
      <c r="K633" s="19" t="s">
        <v>611</v>
      </c>
      <c r="L633" s="19" t="s">
        <v>112</v>
      </c>
      <c r="M633" s="19" t="s">
        <v>340</v>
      </c>
      <c r="O633" s="197" t="str">
        <f t="shared" si="54"/>
        <v>12/2/2024 5:13:44 AM</v>
      </c>
      <c r="P633" s="197">
        <f t="shared" si="55"/>
        <v>45628.842870370368</v>
      </c>
      <c r="Q633" s="197">
        <f t="shared" si="56"/>
        <v>45628.426203703704</v>
      </c>
      <c r="R633" s="197">
        <f t="shared" si="57"/>
        <v>45628.426203703704</v>
      </c>
      <c r="S633" s="200">
        <f t="shared" si="58"/>
        <v>45628</v>
      </c>
      <c r="T633" s="201">
        <f t="shared" si="59"/>
        <v>0.42620370370423188</v>
      </c>
      <c r="U633" s="202"/>
      <c r="V633" s="202"/>
      <c r="W633" s="202" t="str">
        <f>IFERROR(VLOOKUP(D633,Legend!$A$2:$C$61,3,FALSE),"")</f>
        <v>EMEA_1</v>
      </c>
      <c r="X633" s="19">
        <v>5</v>
      </c>
      <c r="Y633" s="19">
        <v>15</v>
      </c>
    </row>
    <row r="634" spans="1:25" x14ac:dyDescent="0.25">
      <c r="A634" s="19" t="s">
        <v>2060</v>
      </c>
      <c r="B634" s="62" t="s">
        <v>4488</v>
      </c>
      <c r="C634" s="19" t="s">
        <v>148</v>
      </c>
      <c r="D634" s="19" t="s">
        <v>223</v>
      </c>
      <c r="E634" s="19" t="s">
        <v>7613</v>
      </c>
      <c r="F634" s="19" t="s">
        <v>355</v>
      </c>
      <c r="G634" s="62" t="s">
        <v>350</v>
      </c>
      <c r="H634" s="62" t="s">
        <v>4489</v>
      </c>
      <c r="J634" s="36" t="s">
        <v>4490</v>
      </c>
      <c r="K634" s="19" t="s">
        <v>953</v>
      </c>
      <c r="L634" s="19" t="s">
        <v>112</v>
      </c>
      <c r="M634" s="19" t="s">
        <v>340</v>
      </c>
      <c r="O634" s="197" t="str">
        <f t="shared" si="54"/>
        <v>12/2/2024 4:48:56 AM</v>
      </c>
      <c r="P634" s="197">
        <f t="shared" si="55"/>
        <v>45628.825648148151</v>
      </c>
      <c r="Q634" s="197">
        <f t="shared" si="56"/>
        <v>45628.408981481487</v>
      </c>
      <c r="R634" s="197">
        <f t="shared" si="57"/>
        <v>45628.408981481487</v>
      </c>
      <c r="S634" s="200">
        <f t="shared" si="58"/>
        <v>45628</v>
      </c>
      <c r="T634" s="201">
        <f t="shared" si="59"/>
        <v>0.40898148148698965</v>
      </c>
      <c r="U634" s="202"/>
      <c r="V634" s="202"/>
      <c r="W634" s="202" t="str">
        <f>IFERROR(VLOOKUP(D634,Legend!$A$2:$C$61,3,FALSE),"")</f>
        <v>EMEA_1</v>
      </c>
      <c r="X634" s="19">
        <v>5</v>
      </c>
      <c r="Y634" s="19">
        <v>15</v>
      </c>
    </row>
    <row r="635" spans="1:25" x14ac:dyDescent="0.25">
      <c r="A635" s="19" t="s">
        <v>809</v>
      </c>
      <c r="B635" s="62" t="s">
        <v>4497</v>
      </c>
      <c r="C635" s="19" t="s">
        <v>341</v>
      </c>
      <c r="D635" s="19" t="s">
        <v>218</v>
      </c>
      <c r="E635" s="19" t="s">
        <v>7613</v>
      </c>
      <c r="F635" s="19" t="s">
        <v>355</v>
      </c>
      <c r="G635" s="62" t="s">
        <v>1062</v>
      </c>
      <c r="H635" s="62" t="s">
        <v>2610</v>
      </c>
      <c r="I635" s="19" t="s">
        <v>342</v>
      </c>
      <c r="J635" s="36" t="s">
        <v>4498</v>
      </c>
      <c r="K635" s="19" t="s">
        <v>1553</v>
      </c>
      <c r="L635" s="19" t="s">
        <v>112</v>
      </c>
      <c r="M635" s="19" t="s">
        <v>340</v>
      </c>
      <c r="O635" s="197" t="str">
        <f t="shared" si="54"/>
        <v>12/2/2024 4:42:27 AM</v>
      </c>
      <c r="P635" s="197">
        <f t="shared" si="55"/>
        <v>45628.821145833332</v>
      </c>
      <c r="Q635" s="197">
        <f t="shared" si="56"/>
        <v>45628.404479166667</v>
      </c>
      <c r="R635" s="197">
        <f t="shared" si="57"/>
        <v>45628.404479166667</v>
      </c>
      <c r="S635" s="200">
        <f t="shared" si="58"/>
        <v>45628</v>
      </c>
      <c r="T635" s="201">
        <f t="shared" si="59"/>
        <v>0.40447916666744277</v>
      </c>
      <c r="U635" s="202"/>
      <c r="V635" s="202"/>
      <c r="W635" s="202" t="str">
        <f>IFERROR(VLOOKUP(D635,Legend!$A$2:$C$61,3,FALSE),"")</f>
        <v>EMEA_1</v>
      </c>
      <c r="X635" s="19">
        <v>5</v>
      </c>
      <c r="Y635" s="19">
        <v>15</v>
      </c>
    </row>
    <row r="636" spans="1:25" x14ac:dyDescent="0.25">
      <c r="A636" s="19" t="s">
        <v>1151</v>
      </c>
      <c r="B636" s="62" t="s">
        <v>4499</v>
      </c>
      <c r="C636" s="19" t="s">
        <v>148</v>
      </c>
      <c r="D636" s="19" t="s">
        <v>223</v>
      </c>
      <c r="E636" s="19" t="s">
        <v>7613</v>
      </c>
      <c r="F636" s="19" t="s">
        <v>355</v>
      </c>
      <c r="G636" s="62" t="s">
        <v>350</v>
      </c>
      <c r="H636" s="62" t="s">
        <v>4500</v>
      </c>
      <c r="J636" s="36" t="s">
        <v>4501</v>
      </c>
      <c r="K636" s="19" t="s">
        <v>2497</v>
      </c>
      <c r="L636" s="19" t="s">
        <v>112</v>
      </c>
      <c r="M636" s="19" t="s">
        <v>340</v>
      </c>
      <c r="O636" s="197" t="str">
        <f t="shared" si="54"/>
        <v>12/2/2024 4:32:21 AM</v>
      </c>
      <c r="P636" s="197">
        <f t="shared" si="55"/>
        <v>45628.814131944448</v>
      </c>
      <c r="Q636" s="197">
        <f t="shared" si="56"/>
        <v>45628.397465277783</v>
      </c>
      <c r="R636" s="197">
        <f t="shared" si="57"/>
        <v>45628.397465277783</v>
      </c>
      <c r="S636" s="200">
        <f t="shared" si="58"/>
        <v>45628</v>
      </c>
      <c r="T636" s="201">
        <f t="shared" si="59"/>
        <v>0.39746527778333984</v>
      </c>
      <c r="U636" s="202"/>
      <c r="V636" s="202"/>
      <c r="W636" s="202" t="str">
        <f>IFERROR(VLOOKUP(D636,Legend!$A$2:$C$61,3,FALSE),"")</f>
        <v>EMEA_1</v>
      </c>
      <c r="X636" s="19">
        <v>5</v>
      </c>
      <c r="Y636" s="19">
        <v>15</v>
      </c>
    </row>
    <row r="637" spans="1:25" x14ac:dyDescent="0.25">
      <c r="A637" s="19" t="s">
        <v>1622</v>
      </c>
      <c r="B637" s="62" t="s">
        <v>4510</v>
      </c>
      <c r="C637" s="19" t="s">
        <v>148</v>
      </c>
      <c r="D637" s="19" t="s">
        <v>223</v>
      </c>
      <c r="E637" s="19" t="s">
        <v>7613</v>
      </c>
      <c r="F637" s="19" t="s">
        <v>355</v>
      </c>
      <c r="G637" s="62" t="s">
        <v>350</v>
      </c>
      <c r="H637" s="62" t="s">
        <v>4511</v>
      </c>
      <c r="J637" s="36" t="s">
        <v>4512</v>
      </c>
      <c r="K637" s="19" t="s">
        <v>3865</v>
      </c>
      <c r="L637" s="19" t="s">
        <v>112</v>
      </c>
      <c r="M637" s="19" t="s">
        <v>340</v>
      </c>
      <c r="O637" s="197" t="str">
        <f t="shared" si="54"/>
        <v>12/2/2024 4:22:33 AM</v>
      </c>
      <c r="P637" s="197">
        <f t="shared" si="55"/>
        <v>45628.807326388887</v>
      </c>
      <c r="Q637" s="197">
        <f t="shared" si="56"/>
        <v>45628.390659722223</v>
      </c>
      <c r="R637" s="197">
        <f t="shared" si="57"/>
        <v>45628.390659722223</v>
      </c>
      <c r="S637" s="200">
        <f t="shared" si="58"/>
        <v>45628</v>
      </c>
      <c r="T637" s="201">
        <f t="shared" si="59"/>
        <v>0.390659722223063</v>
      </c>
      <c r="U637" s="202"/>
      <c r="V637" s="202"/>
      <c r="W637" s="202" t="str">
        <f>IFERROR(VLOOKUP(D637,Legend!$A$2:$C$61,3,FALSE),"")</f>
        <v>EMEA_1</v>
      </c>
      <c r="X637" s="19">
        <v>5</v>
      </c>
      <c r="Y637" s="19">
        <v>15</v>
      </c>
    </row>
    <row r="638" spans="1:25" x14ac:dyDescent="0.25">
      <c r="A638" s="19" t="s">
        <v>1375</v>
      </c>
      <c r="B638" s="62" t="s">
        <v>4519</v>
      </c>
      <c r="C638" s="19" t="s">
        <v>341</v>
      </c>
      <c r="D638" s="19" t="s">
        <v>218</v>
      </c>
      <c r="E638" s="19" t="s">
        <v>7613</v>
      </c>
      <c r="F638" s="19" t="s">
        <v>355</v>
      </c>
      <c r="G638" s="62" t="s">
        <v>671</v>
      </c>
      <c r="H638" s="62" t="s">
        <v>2613</v>
      </c>
      <c r="I638" s="19" t="s">
        <v>342</v>
      </c>
      <c r="J638" s="36" t="s">
        <v>4520</v>
      </c>
      <c r="K638" s="19" t="s">
        <v>1124</v>
      </c>
      <c r="L638" s="19" t="s">
        <v>112</v>
      </c>
      <c r="M638" s="19" t="s">
        <v>340</v>
      </c>
      <c r="O638" s="197" t="str">
        <f t="shared" si="54"/>
        <v>12/2/2024 3:50:27 AM</v>
      </c>
      <c r="P638" s="197">
        <f t="shared" si="55"/>
        <v>45628.785034722219</v>
      </c>
      <c r="Q638" s="197">
        <f t="shared" si="56"/>
        <v>45628.368368055555</v>
      </c>
      <c r="R638" s="197">
        <f t="shared" si="57"/>
        <v>45628.368368055555</v>
      </c>
      <c r="S638" s="200">
        <f t="shared" si="58"/>
        <v>45628</v>
      </c>
      <c r="T638" s="201">
        <f t="shared" si="59"/>
        <v>0.36836805555503815</v>
      </c>
      <c r="U638" s="202"/>
      <c r="V638" s="202"/>
      <c r="W638" s="202" t="str">
        <f>IFERROR(VLOOKUP(D638,Legend!$A$2:$C$61,3,FALSE),"")</f>
        <v>EMEA_1</v>
      </c>
      <c r="X638" s="19">
        <v>5</v>
      </c>
      <c r="Y638" s="19">
        <v>15</v>
      </c>
    </row>
    <row r="639" spans="1:25" x14ac:dyDescent="0.25">
      <c r="A639" s="19" t="s">
        <v>2064</v>
      </c>
      <c r="B639" s="62" t="s">
        <v>4529</v>
      </c>
      <c r="C639" s="19" t="s">
        <v>148</v>
      </c>
      <c r="D639" s="19" t="s">
        <v>223</v>
      </c>
      <c r="E639" s="19" t="s">
        <v>7613</v>
      </c>
      <c r="F639" s="19" t="s">
        <v>355</v>
      </c>
      <c r="G639" s="62" t="s">
        <v>350</v>
      </c>
      <c r="H639" s="62" t="s">
        <v>4530</v>
      </c>
      <c r="J639" s="36" t="s">
        <v>4531</v>
      </c>
      <c r="K639" s="19" t="s">
        <v>2344</v>
      </c>
      <c r="L639" s="19" t="s">
        <v>112</v>
      </c>
      <c r="M639" s="19" t="s">
        <v>340</v>
      </c>
      <c r="O639" s="197" t="str">
        <f t="shared" si="54"/>
        <v>12/2/2024 3:06:08 AM</v>
      </c>
      <c r="P639" s="197">
        <f t="shared" si="55"/>
        <v>45628.754259259258</v>
      </c>
      <c r="Q639" s="197">
        <f t="shared" si="56"/>
        <v>45628.337592592594</v>
      </c>
      <c r="R639" s="197">
        <f t="shared" si="57"/>
        <v>45628.337592592594</v>
      </c>
      <c r="S639" s="200">
        <f t="shared" si="58"/>
        <v>45628</v>
      </c>
      <c r="T639" s="201">
        <f t="shared" si="59"/>
        <v>0.33759259259386454</v>
      </c>
      <c r="U639" s="202"/>
      <c r="V639" s="202"/>
      <c r="W639" s="202" t="str">
        <f>IFERROR(VLOOKUP(D639,Legend!$A$2:$C$61,3,FALSE),"")</f>
        <v>EMEA_1</v>
      </c>
      <c r="X639" s="19">
        <v>5</v>
      </c>
      <c r="Y639" s="19">
        <v>15</v>
      </c>
    </row>
    <row r="640" spans="1:25" x14ac:dyDescent="0.25">
      <c r="A640" s="19" t="s">
        <v>1790</v>
      </c>
      <c r="B640" s="62" t="s">
        <v>4536</v>
      </c>
      <c r="C640" s="19" t="s">
        <v>341</v>
      </c>
      <c r="D640" s="19" t="s">
        <v>218</v>
      </c>
      <c r="E640" s="19" t="s">
        <v>7613</v>
      </c>
      <c r="F640" s="19" t="s">
        <v>355</v>
      </c>
      <c r="G640" s="62" t="s">
        <v>673</v>
      </c>
      <c r="H640" s="62" t="s">
        <v>4537</v>
      </c>
      <c r="I640" s="19" t="s">
        <v>342</v>
      </c>
      <c r="J640" s="36" t="s">
        <v>4538</v>
      </c>
      <c r="K640" s="19" t="s">
        <v>3865</v>
      </c>
      <c r="L640" s="19" t="s">
        <v>112</v>
      </c>
      <c r="M640" s="19" t="s">
        <v>340</v>
      </c>
      <c r="O640" s="197" t="str">
        <f t="shared" si="54"/>
        <v>12/2/2024 2:58:26 AM</v>
      </c>
      <c r="P640" s="197">
        <f t="shared" si="55"/>
        <v>45628.748912037037</v>
      </c>
      <c r="Q640" s="197">
        <f t="shared" si="56"/>
        <v>45628.332245370373</v>
      </c>
      <c r="R640" s="197">
        <f t="shared" si="57"/>
        <v>45628.332245370373</v>
      </c>
      <c r="S640" s="200">
        <f t="shared" si="58"/>
        <v>45628</v>
      </c>
      <c r="T640" s="201">
        <f t="shared" si="59"/>
        <v>0.33224537037312984</v>
      </c>
      <c r="U640" s="202"/>
      <c r="V640" s="202"/>
      <c r="W640" s="202" t="str">
        <f>IFERROR(VLOOKUP(D640,Legend!$A$2:$C$61,3,FALSE),"")</f>
        <v>EMEA_1</v>
      </c>
      <c r="X640" s="19">
        <v>5</v>
      </c>
      <c r="Y640" s="19">
        <v>15</v>
      </c>
    </row>
    <row r="641" spans="1:25" x14ac:dyDescent="0.25">
      <c r="A641" s="19" t="s">
        <v>1244</v>
      </c>
      <c r="B641" s="62" t="s">
        <v>4543</v>
      </c>
      <c r="C641" s="19" t="s">
        <v>341</v>
      </c>
      <c r="D641" s="19" t="s">
        <v>218</v>
      </c>
      <c r="E641" s="19" t="s">
        <v>7613</v>
      </c>
      <c r="F641" s="19" t="s">
        <v>355</v>
      </c>
      <c r="G641" s="62" t="s">
        <v>671</v>
      </c>
      <c r="H641" s="62" t="s">
        <v>4544</v>
      </c>
      <c r="I641" s="19" t="s">
        <v>342</v>
      </c>
      <c r="J641" s="36" t="s">
        <v>4545</v>
      </c>
      <c r="K641" s="19" t="s">
        <v>2325</v>
      </c>
      <c r="L641" s="19" t="s">
        <v>112</v>
      </c>
      <c r="M641" s="19" t="s">
        <v>340</v>
      </c>
      <c r="O641" s="197" t="str">
        <f t="shared" si="54"/>
        <v>12/2/2024 2:30:30 AM</v>
      </c>
      <c r="P641" s="197">
        <f t="shared" si="55"/>
        <v>45628.729513888888</v>
      </c>
      <c r="Q641" s="197">
        <f t="shared" si="56"/>
        <v>45628.312847222223</v>
      </c>
      <c r="R641" s="197">
        <f t="shared" si="57"/>
        <v>45628.312847222223</v>
      </c>
      <c r="S641" s="200">
        <f t="shared" si="58"/>
        <v>45628</v>
      </c>
      <c r="T641" s="201">
        <f t="shared" si="59"/>
        <v>0.31284722222335404</v>
      </c>
      <c r="U641" s="202"/>
      <c r="V641" s="202"/>
      <c r="W641" s="202" t="str">
        <f>IFERROR(VLOOKUP(D641,Legend!$A$2:$C$61,3,FALSE),"")</f>
        <v>EMEA_1</v>
      </c>
      <c r="X641" s="19">
        <v>5</v>
      </c>
      <c r="Y641" s="19">
        <v>15</v>
      </c>
    </row>
    <row r="642" spans="1:25" x14ac:dyDescent="0.25">
      <c r="A642" s="19" t="s">
        <v>1419</v>
      </c>
      <c r="B642" s="62" t="s">
        <v>4546</v>
      </c>
      <c r="C642" s="19" t="s">
        <v>148</v>
      </c>
      <c r="D642" s="19" t="s">
        <v>223</v>
      </c>
      <c r="E642" s="19" t="s">
        <v>7613</v>
      </c>
      <c r="F642" s="19" t="s">
        <v>355</v>
      </c>
      <c r="G642" s="62" t="s">
        <v>350</v>
      </c>
      <c r="H642" s="62" t="s">
        <v>4547</v>
      </c>
      <c r="J642" s="36" t="s">
        <v>4549</v>
      </c>
      <c r="K642" s="19" t="s">
        <v>1830</v>
      </c>
      <c r="L642" s="19" t="s">
        <v>112</v>
      </c>
      <c r="M642" s="19" t="s">
        <v>351</v>
      </c>
      <c r="O642" s="197" t="str">
        <f t="shared" si="54"/>
        <v>12/2/2024 2:26:06 AM</v>
      </c>
      <c r="P642" s="197">
        <f t="shared" si="55"/>
        <v>45628.726458333331</v>
      </c>
      <c r="Q642" s="197">
        <f t="shared" si="56"/>
        <v>45628.309791666667</v>
      </c>
      <c r="R642" s="197">
        <f t="shared" si="57"/>
        <v>45628.309791666667</v>
      </c>
      <c r="S642" s="200">
        <f t="shared" si="58"/>
        <v>45628</v>
      </c>
      <c r="T642" s="201">
        <f t="shared" si="59"/>
        <v>0.30979166666656965</v>
      </c>
      <c r="U642" s="202"/>
      <c r="V642" s="202"/>
      <c r="W642" s="202" t="str">
        <f>IFERROR(VLOOKUP(D642,Legend!$A$2:$C$61,3,FALSE),"")</f>
        <v>EMEA_1</v>
      </c>
      <c r="X642" s="19">
        <v>5</v>
      </c>
      <c r="Y642" s="19">
        <v>15</v>
      </c>
    </row>
    <row r="643" spans="1:25" x14ac:dyDescent="0.25">
      <c r="A643" s="19" t="s">
        <v>972</v>
      </c>
      <c r="B643" s="62" t="s">
        <v>5141</v>
      </c>
      <c r="C643" s="19" t="s">
        <v>148</v>
      </c>
      <c r="D643" s="19" t="s">
        <v>223</v>
      </c>
      <c r="E643" s="19" t="s">
        <v>7613</v>
      </c>
      <c r="F643" s="19" t="s">
        <v>355</v>
      </c>
      <c r="G643" s="62" t="s">
        <v>350</v>
      </c>
      <c r="H643" s="62" t="s">
        <v>5142</v>
      </c>
      <c r="J643" s="36" t="s">
        <v>5143</v>
      </c>
      <c r="K643" s="19" t="s">
        <v>5144</v>
      </c>
      <c r="L643" s="19" t="s">
        <v>112</v>
      </c>
      <c r="O643" s="197" t="str">
        <f t="shared" ref="O643:O706" si="60">IFERROR(J643,"")</f>
        <v>12/6/2024 9:47:14 AM</v>
      </c>
      <c r="P643" s="197">
        <f t="shared" ref="P643:P706" si="61">IFERROR(J643+(Y643/24),"")</f>
        <v>45633.032800925925</v>
      </c>
      <c r="Q643" s="197">
        <f t="shared" ref="Q643:Q706" si="62">IFERROR(J643+(X643/24),"")</f>
        <v>45632.61613425926</v>
      </c>
      <c r="R643" s="197">
        <f t="shared" ref="R643:R706" si="63">IF(W643="APAC_1",P643,IF(W643="EMEA_1",Q643,O643))</f>
        <v>45632.61613425926</v>
      </c>
      <c r="S643" s="200">
        <f t="shared" ref="S643:S706" si="64">INT(R643)</f>
        <v>45632</v>
      </c>
      <c r="T643" s="201">
        <f t="shared" ref="T643:T706" si="65">MOD(R643,1)</f>
        <v>0.61613425926043419</v>
      </c>
      <c r="U643" s="202"/>
      <c r="V643" s="202"/>
      <c r="W643" s="202" t="str">
        <f>IFERROR(VLOOKUP(D643,Legend!$A$2:$C$61,3,FALSE),"")</f>
        <v>EMEA_1</v>
      </c>
      <c r="X643" s="19">
        <v>5</v>
      </c>
      <c r="Y643" s="19">
        <v>15</v>
      </c>
    </row>
    <row r="644" spans="1:25" x14ac:dyDescent="0.25">
      <c r="A644" s="19" t="s">
        <v>1278</v>
      </c>
      <c r="B644" s="62" t="s">
        <v>5166</v>
      </c>
      <c r="C644" s="19" t="s">
        <v>341</v>
      </c>
      <c r="D644" s="19" t="s">
        <v>218</v>
      </c>
      <c r="E644" s="19" t="s">
        <v>7613</v>
      </c>
      <c r="F644" s="19" t="s">
        <v>355</v>
      </c>
      <c r="G644" s="62" t="s">
        <v>671</v>
      </c>
      <c r="H644" s="62" t="s">
        <v>5167</v>
      </c>
      <c r="I644" s="19" t="s">
        <v>342</v>
      </c>
      <c r="J644" s="36" t="s">
        <v>5168</v>
      </c>
      <c r="K644" s="19" t="s">
        <v>1103</v>
      </c>
      <c r="L644" s="19" t="s">
        <v>112</v>
      </c>
      <c r="M644" s="19" t="s">
        <v>340</v>
      </c>
      <c r="O644" s="197" t="str">
        <f t="shared" si="60"/>
        <v>12/6/2024 9:20:00 AM</v>
      </c>
      <c r="P644" s="197">
        <f t="shared" si="61"/>
        <v>45633.013888888891</v>
      </c>
      <c r="Q644" s="197">
        <f t="shared" si="62"/>
        <v>45632.597222222226</v>
      </c>
      <c r="R644" s="197">
        <f t="shared" si="63"/>
        <v>45632.597222222226</v>
      </c>
      <c r="S644" s="200">
        <f t="shared" si="64"/>
        <v>45632</v>
      </c>
      <c r="T644" s="201">
        <f t="shared" si="65"/>
        <v>0.59722222222626442</v>
      </c>
      <c r="U644" s="202"/>
      <c r="V644" s="202"/>
      <c r="W644" s="202" t="str">
        <f>IFERROR(VLOOKUP(D644,Legend!$A$2:$C$61,3,FALSE),"")</f>
        <v>EMEA_1</v>
      </c>
      <c r="X644" s="19">
        <v>5</v>
      </c>
      <c r="Y644" s="19">
        <v>15</v>
      </c>
    </row>
    <row r="645" spans="1:25" x14ac:dyDescent="0.25">
      <c r="A645" s="19" t="s">
        <v>1027</v>
      </c>
      <c r="B645" s="62" t="s">
        <v>5177</v>
      </c>
      <c r="C645" s="19" t="s">
        <v>341</v>
      </c>
      <c r="D645" s="19" t="s">
        <v>218</v>
      </c>
      <c r="E645" s="19" t="s">
        <v>7613</v>
      </c>
      <c r="F645" s="19" t="s">
        <v>355</v>
      </c>
      <c r="G645" s="62" t="s">
        <v>676</v>
      </c>
      <c r="H645" s="62" t="s">
        <v>5178</v>
      </c>
      <c r="I645" s="19" t="s">
        <v>342</v>
      </c>
      <c r="J645" s="36" t="s">
        <v>5179</v>
      </c>
      <c r="K645" s="19" t="s">
        <v>2526</v>
      </c>
      <c r="L645" s="19" t="s">
        <v>112</v>
      </c>
      <c r="M645" s="19" t="s">
        <v>340</v>
      </c>
      <c r="O645" s="197" t="str">
        <f t="shared" si="60"/>
        <v>12/6/2024 9:00:56 AM</v>
      </c>
      <c r="P645" s="197">
        <f t="shared" si="61"/>
        <v>45633.000648148147</v>
      </c>
      <c r="Q645" s="197">
        <f t="shared" si="62"/>
        <v>45632.583981481483</v>
      </c>
      <c r="R645" s="197">
        <f t="shared" si="63"/>
        <v>45632.583981481483</v>
      </c>
      <c r="S645" s="200">
        <f t="shared" si="64"/>
        <v>45632</v>
      </c>
      <c r="T645" s="201">
        <f t="shared" si="65"/>
        <v>0.58398148148262408</v>
      </c>
      <c r="U645" s="202"/>
      <c r="V645" s="202"/>
      <c r="W645" s="202" t="str">
        <f>IFERROR(VLOOKUP(D645,Legend!$A$2:$C$61,3,FALSE),"")</f>
        <v>EMEA_1</v>
      </c>
      <c r="X645" s="19">
        <v>5</v>
      </c>
      <c r="Y645" s="19">
        <v>15</v>
      </c>
    </row>
    <row r="646" spans="1:25" x14ac:dyDescent="0.25">
      <c r="A646" s="19" t="s">
        <v>1282</v>
      </c>
      <c r="B646" s="62" t="s">
        <v>5211</v>
      </c>
      <c r="C646" s="19" t="s">
        <v>341</v>
      </c>
      <c r="D646" s="19" t="s">
        <v>218</v>
      </c>
      <c r="E646" s="19" t="s">
        <v>7613</v>
      </c>
      <c r="F646" s="19" t="s">
        <v>355</v>
      </c>
      <c r="G646" s="62" t="s">
        <v>671</v>
      </c>
      <c r="H646" s="62" t="s">
        <v>5212</v>
      </c>
      <c r="I646" s="19" t="s">
        <v>342</v>
      </c>
      <c r="J646" s="36" t="s">
        <v>5213</v>
      </c>
      <c r="K646" s="19" t="s">
        <v>925</v>
      </c>
      <c r="L646" s="19" t="s">
        <v>112</v>
      </c>
      <c r="M646" s="19" t="s">
        <v>340</v>
      </c>
      <c r="O646" s="197" t="str">
        <f t="shared" si="60"/>
        <v>12/6/2024 7:56:52 AM</v>
      </c>
      <c r="P646" s="197">
        <f t="shared" si="61"/>
        <v>45632.956157407411</v>
      </c>
      <c r="Q646" s="197">
        <f t="shared" si="62"/>
        <v>45632.539490740746</v>
      </c>
      <c r="R646" s="197">
        <f t="shared" si="63"/>
        <v>45632.539490740746</v>
      </c>
      <c r="S646" s="200">
        <f t="shared" si="64"/>
        <v>45632</v>
      </c>
      <c r="T646" s="201">
        <f t="shared" si="65"/>
        <v>0.53949074074625969</v>
      </c>
      <c r="U646" s="202"/>
      <c r="V646" s="202"/>
      <c r="W646" s="202" t="str">
        <f>IFERROR(VLOOKUP(D646,Legend!$A$2:$C$61,3,FALSE),"")</f>
        <v>EMEA_1</v>
      </c>
      <c r="X646" s="19">
        <v>5</v>
      </c>
      <c r="Y646" s="19">
        <v>15</v>
      </c>
    </row>
    <row r="647" spans="1:25" x14ac:dyDescent="0.25">
      <c r="A647" s="19" t="s">
        <v>1536</v>
      </c>
      <c r="B647" s="62" t="s">
        <v>5228</v>
      </c>
      <c r="C647" s="19" t="s">
        <v>341</v>
      </c>
      <c r="D647" s="19" t="s">
        <v>218</v>
      </c>
      <c r="E647" s="19" t="s">
        <v>7613</v>
      </c>
      <c r="F647" s="19" t="s">
        <v>355</v>
      </c>
      <c r="G647" s="62" t="s">
        <v>673</v>
      </c>
      <c r="H647" s="62" t="s">
        <v>5229</v>
      </c>
      <c r="I647" s="19" t="s">
        <v>342</v>
      </c>
      <c r="J647" s="36" t="s">
        <v>5230</v>
      </c>
      <c r="K647" s="19" t="s">
        <v>2543</v>
      </c>
      <c r="L647" s="19" t="s">
        <v>112</v>
      </c>
      <c r="M647" s="19" t="s">
        <v>340</v>
      </c>
      <c r="O647" s="197" t="str">
        <f t="shared" si="60"/>
        <v>12/6/2024 7:28:37 AM</v>
      </c>
      <c r="P647" s="197">
        <f t="shared" si="61"/>
        <v>45632.936539351853</v>
      </c>
      <c r="Q647" s="197">
        <f t="shared" si="62"/>
        <v>45632.519872685189</v>
      </c>
      <c r="R647" s="197">
        <f t="shared" si="63"/>
        <v>45632.519872685189</v>
      </c>
      <c r="S647" s="200">
        <f t="shared" si="64"/>
        <v>45632</v>
      </c>
      <c r="T647" s="201">
        <f t="shared" si="65"/>
        <v>0.51987268518860219</v>
      </c>
      <c r="U647" s="202"/>
      <c r="V647" s="202"/>
      <c r="W647" s="202" t="str">
        <f>IFERROR(VLOOKUP(D647,Legend!$A$2:$C$61,3,FALSE),"")</f>
        <v>EMEA_1</v>
      </c>
      <c r="X647" s="19">
        <v>5</v>
      </c>
      <c r="Y647" s="19">
        <v>15</v>
      </c>
    </row>
    <row r="648" spans="1:25" x14ac:dyDescent="0.25">
      <c r="A648" s="19" t="s">
        <v>1711</v>
      </c>
      <c r="B648" s="62" t="s">
        <v>5261</v>
      </c>
      <c r="C648" s="19" t="s">
        <v>148</v>
      </c>
      <c r="D648" s="19" t="s">
        <v>223</v>
      </c>
      <c r="E648" s="19" t="s">
        <v>7613</v>
      </c>
      <c r="F648" s="19" t="s">
        <v>355</v>
      </c>
      <c r="G648" s="62" t="s">
        <v>350</v>
      </c>
      <c r="H648" s="62" t="s">
        <v>5262</v>
      </c>
      <c r="J648" s="36" t="s">
        <v>5263</v>
      </c>
      <c r="K648" s="19" t="s">
        <v>2499</v>
      </c>
      <c r="L648" s="19" t="s">
        <v>112</v>
      </c>
      <c r="M648" s="19" t="s">
        <v>340</v>
      </c>
      <c r="O648" s="197" t="str">
        <f t="shared" si="60"/>
        <v>12/6/2024 5:35:41 AM</v>
      </c>
      <c r="P648" s="197">
        <f t="shared" si="61"/>
        <v>45632.858113425929</v>
      </c>
      <c r="Q648" s="197">
        <f t="shared" si="62"/>
        <v>45632.441446759265</v>
      </c>
      <c r="R648" s="197">
        <f t="shared" si="63"/>
        <v>45632.441446759265</v>
      </c>
      <c r="S648" s="200">
        <f t="shared" si="64"/>
        <v>45632</v>
      </c>
      <c r="T648" s="201">
        <f t="shared" si="65"/>
        <v>0.4414467592650908</v>
      </c>
      <c r="U648" s="202"/>
      <c r="V648" s="202"/>
      <c r="W648" s="202" t="str">
        <f>IFERROR(VLOOKUP(D648,Legend!$A$2:$C$61,3,FALSE),"")</f>
        <v>EMEA_1</v>
      </c>
      <c r="X648" s="19">
        <v>5</v>
      </c>
      <c r="Y648" s="19">
        <v>15</v>
      </c>
    </row>
    <row r="649" spans="1:25" x14ac:dyDescent="0.25">
      <c r="A649" s="19" t="s">
        <v>2166</v>
      </c>
      <c r="B649" s="62" t="s">
        <v>5268</v>
      </c>
      <c r="C649" s="19" t="s">
        <v>341</v>
      </c>
      <c r="D649" s="19" t="s">
        <v>218</v>
      </c>
      <c r="E649" s="19" t="s">
        <v>7613</v>
      </c>
      <c r="F649" s="19" t="s">
        <v>355</v>
      </c>
      <c r="G649" s="62" t="s">
        <v>673</v>
      </c>
      <c r="H649" s="62" t="s">
        <v>2358</v>
      </c>
      <c r="I649" s="19" t="s">
        <v>342</v>
      </c>
      <c r="J649" s="36" t="s">
        <v>5269</v>
      </c>
      <c r="K649" s="19" t="s">
        <v>2424</v>
      </c>
      <c r="L649" s="19" t="s">
        <v>112</v>
      </c>
      <c r="M649" s="19" t="s">
        <v>340</v>
      </c>
      <c r="O649" s="197" t="str">
        <f t="shared" si="60"/>
        <v>12/6/2024 5:27:01 AM</v>
      </c>
      <c r="P649" s="197">
        <f t="shared" si="61"/>
        <v>45632.852094907408</v>
      </c>
      <c r="Q649" s="197">
        <f t="shared" si="62"/>
        <v>45632.435428240744</v>
      </c>
      <c r="R649" s="197">
        <f t="shared" si="63"/>
        <v>45632.435428240744</v>
      </c>
      <c r="S649" s="200">
        <f t="shared" si="64"/>
        <v>45632</v>
      </c>
      <c r="T649" s="201">
        <f t="shared" si="65"/>
        <v>0.43542824074393138</v>
      </c>
      <c r="U649" s="202"/>
      <c r="V649" s="202"/>
      <c r="W649" s="202" t="str">
        <f>IFERROR(VLOOKUP(D649,Legend!$A$2:$C$61,3,FALSE),"")</f>
        <v>EMEA_1</v>
      </c>
      <c r="X649" s="19">
        <v>5</v>
      </c>
      <c r="Y649" s="19">
        <v>15</v>
      </c>
    </row>
    <row r="650" spans="1:25" x14ac:dyDescent="0.25">
      <c r="A650" s="19" t="s">
        <v>1748</v>
      </c>
      <c r="B650" s="62" t="s">
        <v>5278</v>
      </c>
      <c r="C650" s="19" t="s">
        <v>341</v>
      </c>
      <c r="D650" s="19" t="s">
        <v>218</v>
      </c>
      <c r="E650" s="19" t="s">
        <v>7613</v>
      </c>
      <c r="F650" s="19" t="s">
        <v>355</v>
      </c>
      <c r="G650" s="62" t="s">
        <v>676</v>
      </c>
      <c r="H650" s="62" t="s">
        <v>2396</v>
      </c>
      <c r="I650" s="19" t="s">
        <v>342</v>
      </c>
      <c r="J650" s="36" t="s">
        <v>5279</v>
      </c>
      <c r="K650" s="19" t="s">
        <v>1068</v>
      </c>
      <c r="L650" s="19" t="s">
        <v>112</v>
      </c>
      <c r="M650" s="19" t="s">
        <v>340</v>
      </c>
      <c r="O650" s="197" t="str">
        <f t="shared" si="60"/>
        <v>12/6/2024 5:18:19 AM</v>
      </c>
      <c r="P650" s="197">
        <f t="shared" si="61"/>
        <v>45632.846053240741</v>
      </c>
      <c r="Q650" s="197">
        <f t="shared" si="62"/>
        <v>45632.429386574076</v>
      </c>
      <c r="R650" s="197">
        <f t="shared" si="63"/>
        <v>45632.429386574076</v>
      </c>
      <c r="S650" s="200">
        <f t="shared" si="64"/>
        <v>45632</v>
      </c>
      <c r="T650" s="201">
        <f t="shared" si="65"/>
        <v>0.42938657407648861</v>
      </c>
      <c r="U650" s="202"/>
      <c r="V650" s="202"/>
      <c r="W650" s="202" t="str">
        <f>IFERROR(VLOOKUP(D650,Legend!$A$2:$C$61,3,FALSE),"")</f>
        <v>EMEA_1</v>
      </c>
      <c r="X650" s="19">
        <v>5</v>
      </c>
      <c r="Y650" s="19">
        <v>15</v>
      </c>
    </row>
    <row r="651" spans="1:25" x14ac:dyDescent="0.25">
      <c r="A651" s="19" t="s">
        <v>1712</v>
      </c>
      <c r="B651" s="62" t="s">
        <v>5292</v>
      </c>
      <c r="C651" s="19" t="s">
        <v>148</v>
      </c>
      <c r="D651" s="19" t="s">
        <v>223</v>
      </c>
      <c r="E651" s="19" t="s">
        <v>7613</v>
      </c>
      <c r="F651" s="19" t="s">
        <v>355</v>
      </c>
      <c r="G651" s="62" t="s">
        <v>350</v>
      </c>
      <c r="H651" s="62" t="s">
        <v>5293</v>
      </c>
      <c r="J651" s="36" t="s">
        <v>5294</v>
      </c>
      <c r="K651" s="19" t="s">
        <v>1057</v>
      </c>
      <c r="L651" s="19" t="s">
        <v>112</v>
      </c>
      <c r="M651" s="19" t="s">
        <v>340</v>
      </c>
      <c r="O651" s="197" t="str">
        <f t="shared" si="60"/>
        <v>12/6/2024 4:54:40 AM</v>
      </c>
      <c r="P651" s="197">
        <f t="shared" si="61"/>
        <v>45632.829629629632</v>
      </c>
      <c r="Q651" s="197">
        <f t="shared" si="62"/>
        <v>45632.412962962968</v>
      </c>
      <c r="R651" s="197">
        <f t="shared" si="63"/>
        <v>45632.412962962968</v>
      </c>
      <c r="S651" s="200">
        <f t="shared" si="64"/>
        <v>45632</v>
      </c>
      <c r="T651" s="201">
        <f t="shared" si="65"/>
        <v>0.4129629629678675</v>
      </c>
      <c r="U651" s="202"/>
      <c r="V651" s="202"/>
      <c r="W651" s="202" t="str">
        <f>IFERROR(VLOOKUP(D651,Legend!$A$2:$C$61,3,FALSE),"")</f>
        <v>EMEA_1</v>
      </c>
      <c r="X651" s="19">
        <v>5</v>
      </c>
      <c r="Y651" s="19">
        <v>15</v>
      </c>
    </row>
    <row r="652" spans="1:25" x14ac:dyDescent="0.25">
      <c r="A652" s="19" t="s">
        <v>975</v>
      </c>
      <c r="B652" s="62" t="s">
        <v>5311</v>
      </c>
      <c r="C652" s="19" t="s">
        <v>341</v>
      </c>
      <c r="D652" s="19" t="s">
        <v>218</v>
      </c>
      <c r="E652" s="19" t="s">
        <v>7613</v>
      </c>
      <c r="F652" s="19" t="s">
        <v>355</v>
      </c>
      <c r="G652" s="62" t="s">
        <v>676</v>
      </c>
      <c r="H652" s="62" t="s">
        <v>5312</v>
      </c>
      <c r="I652" s="19" t="s">
        <v>342</v>
      </c>
      <c r="J652" s="36" t="s">
        <v>5313</v>
      </c>
      <c r="K652" s="19" t="s">
        <v>5160</v>
      </c>
      <c r="L652" s="19" t="s">
        <v>112</v>
      </c>
      <c r="M652" s="19" t="s">
        <v>340</v>
      </c>
      <c r="O652" s="197" t="str">
        <f t="shared" si="60"/>
        <v>12/6/2024 3:54:46 AM</v>
      </c>
      <c r="P652" s="197">
        <f t="shared" si="61"/>
        <v>45632.788032407407</v>
      </c>
      <c r="Q652" s="197">
        <f t="shared" si="62"/>
        <v>45632.371365740742</v>
      </c>
      <c r="R652" s="197">
        <f t="shared" si="63"/>
        <v>45632.371365740742</v>
      </c>
      <c r="S652" s="200">
        <f t="shared" si="64"/>
        <v>45632</v>
      </c>
      <c r="T652" s="201">
        <f t="shared" si="65"/>
        <v>0.37136574074247619</v>
      </c>
      <c r="U652" s="202"/>
      <c r="V652" s="202"/>
      <c r="W652" s="202" t="str">
        <f>IFERROR(VLOOKUP(D652,Legend!$A$2:$C$61,3,FALSE),"")</f>
        <v>EMEA_1</v>
      </c>
      <c r="X652" s="19">
        <v>5</v>
      </c>
      <c r="Y652" s="19">
        <v>15</v>
      </c>
    </row>
    <row r="653" spans="1:25" x14ac:dyDescent="0.25">
      <c r="A653" s="19" t="s">
        <v>829</v>
      </c>
      <c r="B653" s="62" t="s">
        <v>5319</v>
      </c>
      <c r="C653" s="19" t="s">
        <v>341</v>
      </c>
      <c r="D653" s="19" t="s">
        <v>218</v>
      </c>
      <c r="E653" s="19" t="s">
        <v>7613</v>
      </c>
      <c r="F653" s="19" t="s">
        <v>355</v>
      </c>
      <c r="G653" s="62" t="s">
        <v>673</v>
      </c>
      <c r="H653" s="62" t="s">
        <v>2559</v>
      </c>
      <c r="I653" s="19" t="s">
        <v>342</v>
      </c>
      <c r="J653" s="36" t="s">
        <v>5320</v>
      </c>
      <c r="K653" s="19" t="s">
        <v>1040</v>
      </c>
      <c r="L653" s="19" t="s">
        <v>112</v>
      </c>
      <c r="M653" s="19" t="s">
        <v>340</v>
      </c>
      <c r="O653" s="197" t="str">
        <f t="shared" si="60"/>
        <v>12/6/2024 3:43:51 AM</v>
      </c>
      <c r="P653" s="197">
        <f t="shared" si="61"/>
        <v>45632.780451388891</v>
      </c>
      <c r="Q653" s="197">
        <f t="shared" si="62"/>
        <v>45632.363784722227</v>
      </c>
      <c r="R653" s="197">
        <f t="shared" si="63"/>
        <v>45632.363784722227</v>
      </c>
      <c r="S653" s="200">
        <f t="shared" si="64"/>
        <v>45632</v>
      </c>
      <c r="T653" s="201">
        <f t="shared" si="65"/>
        <v>0.36378472222713754</v>
      </c>
      <c r="U653" s="202"/>
      <c r="V653" s="202"/>
      <c r="W653" s="202" t="str">
        <f>IFERROR(VLOOKUP(D653,Legend!$A$2:$C$61,3,FALSE),"")</f>
        <v>EMEA_1</v>
      </c>
      <c r="X653" s="19">
        <v>5</v>
      </c>
      <c r="Y653" s="19">
        <v>15</v>
      </c>
    </row>
    <row r="654" spans="1:25" x14ac:dyDescent="0.25">
      <c r="A654" s="19" t="s">
        <v>1312</v>
      </c>
      <c r="B654" s="62" t="s">
        <v>5328</v>
      </c>
      <c r="C654" s="19" t="s">
        <v>341</v>
      </c>
      <c r="D654" s="19" t="s">
        <v>218</v>
      </c>
      <c r="E654" s="19" t="s">
        <v>7613</v>
      </c>
      <c r="F654" s="19" t="s">
        <v>355</v>
      </c>
      <c r="G654" s="62" t="s">
        <v>673</v>
      </c>
      <c r="H654" s="62" t="s">
        <v>5329</v>
      </c>
      <c r="I654" s="19" t="s">
        <v>342</v>
      </c>
      <c r="J654" s="36" t="s">
        <v>5330</v>
      </c>
      <c r="K654" s="19" t="s">
        <v>2410</v>
      </c>
      <c r="L654" s="19" t="s">
        <v>112</v>
      </c>
      <c r="M654" s="19" t="s">
        <v>340</v>
      </c>
      <c r="O654" s="197" t="str">
        <f t="shared" si="60"/>
        <v>12/6/2024 3:24:31 AM</v>
      </c>
      <c r="P654" s="197">
        <f t="shared" si="61"/>
        <v>45632.767025462963</v>
      </c>
      <c r="Q654" s="197">
        <f t="shared" si="62"/>
        <v>45632.350358796299</v>
      </c>
      <c r="R654" s="197">
        <f t="shared" si="63"/>
        <v>45632.350358796299</v>
      </c>
      <c r="S654" s="200">
        <f t="shared" si="64"/>
        <v>45632</v>
      </c>
      <c r="T654" s="201">
        <f t="shared" si="65"/>
        <v>0.3503587962986785</v>
      </c>
      <c r="U654" s="202"/>
      <c r="V654" s="202"/>
      <c r="W654" s="202" t="str">
        <f>IFERROR(VLOOKUP(D654,Legend!$A$2:$C$61,3,FALSE),"")</f>
        <v>EMEA_1</v>
      </c>
      <c r="X654" s="19">
        <v>5</v>
      </c>
      <c r="Y654" s="19">
        <v>15</v>
      </c>
    </row>
    <row r="655" spans="1:25" x14ac:dyDescent="0.25">
      <c r="A655" s="19" t="s">
        <v>758</v>
      </c>
      <c r="B655" s="62" t="s">
        <v>5346</v>
      </c>
      <c r="C655" s="19" t="s">
        <v>341</v>
      </c>
      <c r="D655" s="19" t="s">
        <v>218</v>
      </c>
      <c r="E655" s="19" t="s">
        <v>7613</v>
      </c>
      <c r="F655" s="19" t="s">
        <v>355</v>
      </c>
      <c r="G655" s="62" t="s">
        <v>676</v>
      </c>
      <c r="H655" s="62" t="s">
        <v>3647</v>
      </c>
      <c r="I655" s="19" t="s">
        <v>342</v>
      </c>
      <c r="J655" s="36" t="s">
        <v>5348</v>
      </c>
      <c r="K655" s="19" t="s">
        <v>966</v>
      </c>
      <c r="L655" s="19" t="s">
        <v>112</v>
      </c>
      <c r="M655" s="19" t="s">
        <v>351</v>
      </c>
      <c r="O655" s="197" t="str">
        <f t="shared" si="60"/>
        <v>12/6/2024 2:25:16 AM</v>
      </c>
      <c r="P655" s="197">
        <f t="shared" si="61"/>
        <v>45632.72587962963</v>
      </c>
      <c r="Q655" s="197">
        <f t="shared" si="62"/>
        <v>45632.309212962966</v>
      </c>
      <c r="R655" s="197">
        <f t="shared" si="63"/>
        <v>45632.309212962966</v>
      </c>
      <c r="S655" s="200">
        <f t="shared" si="64"/>
        <v>45632</v>
      </c>
      <c r="T655" s="201">
        <f t="shared" si="65"/>
        <v>0.30921296296583023</v>
      </c>
      <c r="U655" s="202"/>
      <c r="V655" s="202"/>
      <c r="W655" s="202" t="str">
        <f>IFERROR(VLOOKUP(D655,Legend!$A$2:$C$61,3,FALSE),"")</f>
        <v>EMEA_1</v>
      </c>
      <c r="X655" s="19">
        <v>5</v>
      </c>
      <c r="Y655" s="19">
        <v>15</v>
      </c>
    </row>
    <row r="656" spans="1:25" x14ac:dyDescent="0.25">
      <c r="A656" s="19" t="s">
        <v>918</v>
      </c>
      <c r="B656" s="62" t="s">
        <v>5850</v>
      </c>
      <c r="C656" s="19" t="s">
        <v>341</v>
      </c>
      <c r="D656" s="19" t="s">
        <v>218</v>
      </c>
      <c r="E656" s="19" t="s">
        <v>7613</v>
      </c>
      <c r="F656" s="19" t="s">
        <v>355</v>
      </c>
      <c r="G656" s="62" t="s">
        <v>673</v>
      </c>
      <c r="H656" s="62" t="s">
        <v>5851</v>
      </c>
      <c r="I656" s="19" t="s">
        <v>342</v>
      </c>
      <c r="J656" s="36" t="s">
        <v>5852</v>
      </c>
      <c r="K656" s="19" t="s">
        <v>1235</v>
      </c>
      <c r="L656" s="19" t="s">
        <v>112</v>
      </c>
      <c r="M656" s="19" t="s">
        <v>340</v>
      </c>
      <c r="O656" s="197" t="str">
        <f t="shared" si="60"/>
        <v>12/5/2024 7:54:43 AM</v>
      </c>
      <c r="P656" s="197">
        <f t="shared" si="61"/>
        <v>45631.954664351855</v>
      </c>
      <c r="Q656" s="197">
        <f t="shared" si="62"/>
        <v>45631.537997685191</v>
      </c>
      <c r="R656" s="197">
        <f t="shared" si="63"/>
        <v>45631.537997685191</v>
      </c>
      <c r="S656" s="200">
        <f t="shared" si="64"/>
        <v>45631</v>
      </c>
      <c r="T656" s="201">
        <f t="shared" si="65"/>
        <v>0.5379976851909305</v>
      </c>
      <c r="U656" s="202"/>
      <c r="V656" s="202"/>
      <c r="W656" s="202" t="str">
        <f>IFERROR(VLOOKUP(D656,Legend!$A$2:$C$61,3,FALSE),"")</f>
        <v>EMEA_1</v>
      </c>
      <c r="X656" s="19">
        <v>5</v>
      </c>
      <c r="Y656" s="19">
        <v>15</v>
      </c>
    </row>
    <row r="657" spans="1:25" x14ac:dyDescent="0.25">
      <c r="A657" s="19" t="s">
        <v>592</v>
      </c>
      <c r="B657" s="62" t="s">
        <v>5855</v>
      </c>
      <c r="C657" s="19" t="s">
        <v>148</v>
      </c>
      <c r="D657" s="19" t="s">
        <v>223</v>
      </c>
      <c r="E657" s="19" t="s">
        <v>7613</v>
      </c>
      <c r="F657" s="19" t="s">
        <v>355</v>
      </c>
      <c r="G657" s="62" t="s">
        <v>350</v>
      </c>
      <c r="H657" s="62" t="s">
        <v>5856</v>
      </c>
      <c r="J657" s="36" t="s">
        <v>5857</v>
      </c>
      <c r="K657" s="19" t="s">
        <v>4291</v>
      </c>
      <c r="L657" s="19" t="s">
        <v>112</v>
      </c>
      <c r="M657" s="19" t="s">
        <v>340</v>
      </c>
      <c r="O657" s="197" t="str">
        <f t="shared" si="60"/>
        <v>12/5/2024 7:16:41 AM</v>
      </c>
      <c r="P657" s="197">
        <f t="shared" si="61"/>
        <v>45631.928252314814</v>
      </c>
      <c r="Q657" s="197">
        <f t="shared" si="62"/>
        <v>45631.51158564815</v>
      </c>
      <c r="R657" s="197">
        <f t="shared" si="63"/>
        <v>45631.51158564815</v>
      </c>
      <c r="S657" s="200">
        <f t="shared" si="64"/>
        <v>45631</v>
      </c>
      <c r="T657" s="201">
        <f t="shared" si="65"/>
        <v>0.51158564814977581</v>
      </c>
      <c r="U657" s="202"/>
      <c r="V657" s="202"/>
      <c r="W657" s="202" t="str">
        <f>IFERROR(VLOOKUP(D657,Legend!$A$2:$C$61,3,FALSE),"")</f>
        <v>EMEA_1</v>
      </c>
      <c r="X657" s="19">
        <v>5</v>
      </c>
      <c r="Y657" s="19">
        <v>15</v>
      </c>
    </row>
    <row r="658" spans="1:25" x14ac:dyDescent="0.25">
      <c r="A658" s="19" t="s">
        <v>1432</v>
      </c>
      <c r="B658" s="62" t="s">
        <v>5861</v>
      </c>
      <c r="C658" s="19" t="s">
        <v>148</v>
      </c>
      <c r="D658" s="19" t="s">
        <v>223</v>
      </c>
      <c r="E658" s="19" t="s">
        <v>7613</v>
      </c>
      <c r="F658" s="19" t="s">
        <v>355</v>
      </c>
      <c r="G658" s="62" t="s">
        <v>350</v>
      </c>
      <c r="H658" s="62" t="s">
        <v>5862</v>
      </c>
      <c r="J658" s="36" t="s">
        <v>5863</v>
      </c>
      <c r="K658" s="19" t="s">
        <v>893</v>
      </c>
      <c r="L658" s="19" t="s">
        <v>112</v>
      </c>
      <c r="M658" s="19" t="s">
        <v>340</v>
      </c>
      <c r="O658" s="197" t="str">
        <f t="shared" si="60"/>
        <v>12/5/2024 7:07:52 AM</v>
      </c>
      <c r="P658" s="197">
        <f t="shared" si="61"/>
        <v>45631.922129629631</v>
      </c>
      <c r="Q658" s="197">
        <f t="shared" si="62"/>
        <v>45631.505462962967</v>
      </c>
      <c r="R658" s="197">
        <f t="shared" si="63"/>
        <v>45631.505462962967</v>
      </c>
      <c r="S658" s="200">
        <f t="shared" si="64"/>
        <v>45631</v>
      </c>
      <c r="T658" s="201">
        <f t="shared" si="65"/>
        <v>0.50546296296670334</v>
      </c>
      <c r="U658" s="202"/>
      <c r="V658" s="202"/>
      <c r="W658" s="202" t="str">
        <f>IFERROR(VLOOKUP(D658,Legend!$A$2:$C$61,3,FALSE),"")</f>
        <v>EMEA_1</v>
      </c>
      <c r="X658" s="19">
        <v>5</v>
      </c>
      <c r="Y658" s="19">
        <v>15</v>
      </c>
    </row>
    <row r="659" spans="1:25" x14ac:dyDescent="0.25">
      <c r="A659" s="19" t="s">
        <v>1080</v>
      </c>
      <c r="B659" s="62" t="s">
        <v>5958</v>
      </c>
      <c r="C659" s="19" t="s">
        <v>148</v>
      </c>
      <c r="D659" s="19" t="s">
        <v>223</v>
      </c>
      <c r="E659" s="19" t="s">
        <v>7613</v>
      </c>
      <c r="F659" s="19" t="s">
        <v>355</v>
      </c>
      <c r="G659" s="62" t="s">
        <v>350</v>
      </c>
      <c r="H659" s="62" t="s">
        <v>5959</v>
      </c>
      <c r="J659" s="36" t="s">
        <v>5960</v>
      </c>
      <c r="K659" s="19" t="s">
        <v>1870</v>
      </c>
      <c r="L659" s="19" t="s">
        <v>112</v>
      </c>
      <c r="M659" s="19" t="s">
        <v>340</v>
      </c>
      <c r="O659" s="197" t="str">
        <f t="shared" si="60"/>
        <v>12/5/2024 3:58:47 AM</v>
      </c>
      <c r="P659" s="197">
        <f t="shared" si="61"/>
        <v>45631.790821759256</v>
      </c>
      <c r="Q659" s="197">
        <f t="shared" si="62"/>
        <v>45631.374155092592</v>
      </c>
      <c r="R659" s="197">
        <f t="shared" si="63"/>
        <v>45631.374155092592</v>
      </c>
      <c r="S659" s="200">
        <f t="shared" si="64"/>
        <v>45631</v>
      </c>
      <c r="T659" s="201">
        <f t="shared" si="65"/>
        <v>0.37415509259153623</v>
      </c>
      <c r="U659" s="202"/>
      <c r="V659" s="202"/>
      <c r="W659" s="202" t="str">
        <f>IFERROR(VLOOKUP(D659,Legend!$A$2:$C$61,3,FALSE),"")</f>
        <v>EMEA_1</v>
      </c>
      <c r="X659" s="19">
        <v>5</v>
      </c>
      <c r="Y659" s="19">
        <v>15</v>
      </c>
    </row>
    <row r="660" spans="1:25" x14ac:dyDescent="0.25">
      <c r="A660" s="19" t="s">
        <v>850</v>
      </c>
      <c r="B660" s="62" t="s">
        <v>5965</v>
      </c>
      <c r="C660" s="19" t="s">
        <v>341</v>
      </c>
      <c r="D660" s="19" t="s">
        <v>218</v>
      </c>
      <c r="E660" s="19" t="s">
        <v>7613</v>
      </c>
      <c r="F660" s="19" t="s">
        <v>355</v>
      </c>
      <c r="G660" s="62" t="s">
        <v>676</v>
      </c>
      <c r="H660" s="62" t="s">
        <v>5966</v>
      </c>
      <c r="I660" s="19" t="s">
        <v>342</v>
      </c>
      <c r="J660" s="36" t="s">
        <v>5969</v>
      </c>
      <c r="K660" s="19" t="s">
        <v>2293</v>
      </c>
      <c r="L660" s="19" t="s">
        <v>112</v>
      </c>
      <c r="M660" s="19" t="s">
        <v>351</v>
      </c>
      <c r="O660" s="197" t="str">
        <f t="shared" si="60"/>
        <v>12/5/2024 3:14:11 AM</v>
      </c>
      <c r="P660" s="197">
        <f t="shared" si="61"/>
        <v>45631.75984953704</v>
      </c>
      <c r="Q660" s="197">
        <f t="shared" si="62"/>
        <v>45631.343182870376</v>
      </c>
      <c r="R660" s="197">
        <f t="shared" si="63"/>
        <v>45631.343182870376</v>
      </c>
      <c r="S660" s="200">
        <f t="shared" si="64"/>
        <v>45631</v>
      </c>
      <c r="T660" s="201">
        <f t="shared" si="65"/>
        <v>0.34318287037604023</v>
      </c>
      <c r="U660" s="202"/>
      <c r="V660" s="202"/>
      <c r="W660" s="202" t="str">
        <f>IFERROR(VLOOKUP(D660,Legend!$A$2:$C$61,3,FALSE),"")</f>
        <v>EMEA_1</v>
      </c>
      <c r="X660" s="19">
        <v>5</v>
      </c>
      <c r="Y660" s="19">
        <v>15</v>
      </c>
    </row>
    <row r="661" spans="1:25" x14ac:dyDescent="0.25">
      <c r="A661" s="19" t="s">
        <v>1490</v>
      </c>
      <c r="B661" s="62" t="s">
        <v>5976</v>
      </c>
      <c r="C661" s="19" t="s">
        <v>148</v>
      </c>
      <c r="D661" s="19" t="s">
        <v>223</v>
      </c>
      <c r="E661" s="19" t="s">
        <v>7613</v>
      </c>
      <c r="F661" s="19" t="s">
        <v>355</v>
      </c>
      <c r="G661" s="62" t="s">
        <v>350</v>
      </c>
      <c r="H661" s="62" t="s">
        <v>5977</v>
      </c>
      <c r="J661" s="36" t="s">
        <v>5978</v>
      </c>
      <c r="K661" s="19" t="s">
        <v>2338</v>
      </c>
      <c r="L661" s="19" t="s">
        <v>112</v>
      </c>
      <c r="M661" s="19" t="s">
        <v>340</v>
      </c>
      <c r="O661" s="197" t="str">
        <f t="shared" si="60"/>
        <v>12/5/2024 2:24:44 AM</v>
      </c>
      <c r="P661" s="197">
        <f t="shared" si="61"/>
        <v>45631.72550925926</v>
      </c>
      <c r="Q661" s="197">
        <f t="shared" si="62"/>
        <v>45631.308842592596</v>
      </c>
      <c r="R661" s="197">
        <f t="shared" si="63"/>
        <v>45631.308842592596</v>
      </c>
      <c r="S661" s="200">
        <f t="shared" si="64"/>
        <v>45631</v>
      </c>
      <c r="T661" s="201">
        <f t="shared" si="65"/>
        <v>0.30884259259619284</v>
      </c>
      <c r="U661" s="202"/>
      <c r="V661" s="202"/>
      <c r="W661" s="202" t="str">
        <f>IFERROR(VLOOKUP(D661,Legend!$A$2:$C$61,3,FALSE),"")</f>
        <v>EMEA_1</v>
      </c>
      <c r="X661" s="19">
        <v>5</v>
      </c>
      <c r="Y661" s="19">
        <v>15</v>
      </c>
    </row>
    <row r="662" spans="1:25" x14ac:dyDescent="0.25">
      <c r="A662" s="19" t="s">
        <v>1608</v>
      </c>
      <c r="B662" s="62" t="s">
        <v>5984</v>
      </c>
      <c r="C662" s="19" t="s">
        <v>341</v>
      </c>
      <c r="D662" s="19" t="s">
        <v>218</v>
      </c>
      <c r="E662" s="19" t="s">
        <v>7613</v>
      </c>
      <c r="F662" s="19" t="s">
        <v>355</v>
      </c>
      <c r="G662" s="62" t="s">
        <v>671</v>
      </c>
      <c r="H662" s="62" t="s">
        <v>5985</v>
      </c>
      <c r="I662" s="19" t="s">
        <v>342</v>
      </c>
      <c r="J662" s="36" t="s">
        <v>5986</v>
      </c>
      <c r="K662" s="19" t="s">
        <v>2538</v>
      </c>
      <c r="L662" s="19" t="s">
        <v>112</v>
      </c>
      <c r="M662" s="19" t="s">
        <v>340</v>
      </c>
      <c r="O662" s="197" t="str">
        <f t="shared" si="60"/>
        <v>12/5/2024 2:14:39 AM</v>
      </c>
      <c r="P662" s="197">
        <f t="shared" si="61"/>
        <v>45631.718506944446</v>
      </c>
      <c r="Q662" s="197">
        <f t="shared" si="62"/>
        <v>45631.301840277782</v>
      </c>
      <c r="R662" s="197">
        <f t="shared" si="63"/>
        <v>45631.301840277782</v>
      </c>
      <c r="S662" s="200">
        <f t="shared" si="64"/>
        <v>45631</v>
      </c>
      <c r="T662" s="201">
        <f t="shared" si="65"/>
        <v>0.30184027778159361</v>
      </c>
      <c r="U662" s="202"/>
      <c r="V662" s="202"/>
      <c r="W662" s="202" t="str">
        <f>IFERROR(VLOOKUP(D662,Legend!$A$2:$C$61,3,FALSE),"")</f>
        <v>EMEA_1</v>
      </c>
      <c r="X662" s="19">
        <v>5</v>
      </c>
      <c r="Y662" s="19">
        <v>15</v>
      </c>
    </row>
    <row r="663" spans="1:25" x14ac:dyDescent="0.25">
      <c r="A663" s="19" t="s">
        <v>639</v>
      </c>
      <c r="B663" s="62" t="s">
        <v>5989</v>
      </c>
      <c r="C663" s="19" t="s">
        <v>341</v>
      </c>
      <c r="D663" s="19" t="s">
        <v>218</v>
      </c>
      <c r="E663" s="19" t="s">
        <v>7613</v>
      </c>
      <c r="F663" s="19" t="s">
        <v>355</v>
      </c>
      <c r="G663" s="62" t="s">
        <v>671</v>
      </c>
      <c r="H663" s="62" t="s">
        <v>5340</v>
      </c>
      <c r="I663" s="19" t="s">
        <v>342</v>
      </c>
      <c r="J663" s="36" t="s">
        <v>5990</v>
      </c>
      <c r="K663" s="19" t="s">
        <v>1145</v>
      </c>
      <c r="L663" s="19" t="s">
        <v>112</v>
      </c>
      <c r="M663" s="19" t="s">
        <v>340</v>
      </c>
      <c r="O663" s="197" t="str">
        <f t="shared" si="60"/>
        <v>12/5/2024 2:04:10 AM</v>
      </c>
      <c r="P663" s="197">
        <f t="shared" si="61"/>
        <v>45631.711226851854</v>
      </c>
      <c r="Q663" s="197">
        <f t="shared" si="62"/>
        <v>45631.29456018519</v>
      </c>
      <c r="R663" s="197">
        <f t="shared" si="63"/>
        <v>45631.29456018519</v>
      </c>
      <c r="S663" s="200">
        <f t="shared" si="64"/>
        <v>45631</v>
      </c>
      <c r="T663" s="201">
        <f t="shared" si="65"/>
        <v>0.29456018518976634</v>
      </c>
      <c r="U663" s="202"/>
      <c r="V663" s="202"/>
      <c r="W663" s="202" t="str">
        <f>IFERROR(VLOOKUP(D663,Legend!$A$2:$C$61,3,FALSE),"")</f>
        <v>EMEA_1</v>
      </c>
      <c r="X663" s="19">
        <v>5</v>
      </c>
      <c r="Y663" s="19">
        <v>15</v>
      </c>
    </row>
    <row r="664" spans="1:25" x14ac:dyDescent="0.25">
      <c r="A664" s="19" t="s">
        <v>1916</v>
      </c>
      <c r="B664" s="62" t="s">
        <v>6314</v>
      </c>
      <c r="C664" s="19" t="s">
        <v>341</v>
      </c>
      <c r="D664" s="19" t="s">
        <v>218</v>
      </c>
      <c r="E664" s="19" t="s">
        <v>7613</v>
      </c>
      <c r="F664" s="19" t="s">
        <v>355</v>
      </c>
      <c r="G664" s="62" t="s">
        <v>673</v>
      </c>
      <c r="H664" s="62" t="s">
        <v>5223</v>
      </c>
      <c r="I664" s="19" t="s">
        <v>342</v>
      </c>
      <c r="J664" s="36" t="s">
        <v>6315</v>
      </c>
      <c r="K664" s="19" t="s">
        <v>2266</v>
      </c>
      <c r="L664" s="19" t="s">
        <v>112</v>
      </c>
      <c r="O664" s="197" t="str">
        <f t="shared" si="60"/>
        <v>12/4/2024 10:30:16 AM</v>
      </c>
      <c r="P664" s="197">
        <f t="shared" si="61"/>
        <v>45631.062685185185</v>
      </c>
      <c r="Q664" s="197">
        <f t="shared" si="62"/>
        <v>45630.646018518521</v>
      </c>
      <c r="R664" s="197">
        <f t="shared" si="63"/>
        <v>45630.646018518521</v>
      </c>
      <c r="S664" s="200">
        <f t="shared" si="64"/>
        <v>45630</v>
      </c>
      <c r="T664" s="201">
        <f t="shared" si="65"/>
        <v>0.64601851852057735</v>
      </c>
      <c r="U664" s="202"/>
      <c r="V664" s="202"/>
      <c r="W664" s="202" t="str">
        <f>IFERROR(VLOOKUP(D664,Legend!$A$2:$C$61,3,FALSE),"")</f>
        <v>EMEA_1</v>
      </c>
      <c r="X664" s="19">
        <v>5</v>
      </c>
      <c r="Y664" s="19">
        <v>15</v>
      </c>
    </row>
    <row r="665" spans="1:25" x14ac:dyDescent="0.25">
      <c r="A665" s="19" t="s">
        <v>856</v>
      </c>
      <c r="B665" s="62" t="s">
        <v>6324</v>
      </c>
      <c r="C665" s="19" t="s">
        <v>148</v>
      </c>
      <c r="D665" s="19" t="s">
        <v>223</v>
      </c>
      <c r="E665" s="19" t="s">
        <v>7613</v>
      </c>
      <c r="F665" s="19" t="s">
        <v>355</v>
      </c>
      <c r="G665" s="62" t="s">
        <v>350</v>
      </c>
      <c r="H665" s="62" t="s">
        <v>6325</v>
      </c>
      <c r="J665" s="36" t="s">
        <v>6326</v>
      </c>
      <c r="K665" s="19" t="s">
        <v>842</v>
      </c>
      <c r="L665" s="19" t="s">
        <v>112</v>
      </c>
      <c r="M665" s="19" t="s">
        <v>340</v>
      </c>
      <c r="O665" s="197" t="str">
        <f t="shared" si="60"/>
        <v>12/4/2024 10:15:20 AM</v>
      </c>
      <c r="P665" s="197">
        <f t="shared" si="61"/>
        <v>45631.052314814813</v>
      </c>
      <c r="Q665" s="197">
        <f t="shared" si="62"/>
        <v>45630.635648148149</v>
      </c>
      <c r="R665" s="197">
        <f t="shared" si="63"/>
        <v>45630.635648148149</v>
      </c>
      <c r="S665" s="200">
        <f t="shared" si="64"/>
        <v>45630</v>
      </c>
      <c r="T665" s="201">
        <f t="shared" si="65"/>
        <v>0.63564814814890269</v>
      </c>
      <c r="U665" s="202"/>
      <c r="V665" s="202"/>
      <c r="W665" s="202" t="str">
        <f>IFERROR(VLOOKUP(D665,Legend!$A$2:$C$61,3,FALSE),"")</f>
        <v>EMEA_1</v>
      </c>
      <c r="X665" s="19">
        <v>5</v>
      </c>
      <c r="Y665" s="19">
        <v>15</v>
      </c>
    </row>
    <row r="666" spans="1:25" x14ac:dyDescent="0.25">
      <c r="A666" s="19" t="s">
        <v>1919</v>
      </c>
      <c r="B666" s="62" t="s">
        <v>6348</v>
      </c>
      <c r="C666" s="19" t="s">
        <v>148</v>
      </c>
      <c r="D666" s="19" t="s">
        <v>223</v>
      </c>
      <c r="E666" s="19" t="s">
        <v>7613</v>
      </c>
      <c r="F666" s="19" t="s">
        <v>355</v>
      </c>
      <c r="G666" s="62" t="s">
        <v>350</v>
      </c>
      <c r="H666" s="62" t="s">
        <v>6349</v>
      </c>
      <c r="J666" s="36" t="s">
        <v>6350</v>
      </c>
      <c r="K666" s="19" t="s">
        <v>2355</v>
      </c>
      <c r="L666" s="19" t="s">
        <v>112</v>
      </c>
      <c r="M666" s="19" t="s">
        <v>340</v>
      </c>
      <c r="O666" s="197" t="str">
        <f t="shared" si="60"/>
        <v>12/4/2024 9:52:25 AM</v>
      </c>
      <c r="P666" s="197">
        <f t="shared" si="61"/>
        <v>45631.036400462966</v>
      </c>
      <c r="Q666" s="197">
        <f t="shared" si="62"/>
        <v>45630.619733796302</v>
      </c>
      <c r="R666" s="197">
        <f t="shared" si="63"/>
        <v>45630.619733796302</v>
      </c>
      <c r="S666" s="200">
        <f t="shared" si="64"/>
        <v>45630</v>
      </c>
      <c r="T666" s="201">
        <f t="shared" si="65"/>
        <v>0.61973379630217096</v>
      </c>
      <c r="U666" s="202"/>
      <c r="V666" s="202"/>
      <c r="W666" s="202" t="str">
        <f>IFERROR(VLOOKUP(D666,Legend!$A$2:$C$61,3,FALSE),"")</f>
        <v>EMEA_1</v>
      </c>
      <c r="X666" s="19">
        <v>5</v>
      </c>
      <c r="Y666" s="19">
        <v>15</v>
      </c>
    </row>
    <row r="667" spans="1:25" x14ac:dyDescent="0.25">
      <c r="A667" s="19" t="s">
        <v>1927</v>
      </c>
      <c r="B667" s="62" t="s">
        <v>6364</v>
      </c>
      <c r="C667" s="19" t="s">
        <v>341</v>
      </c>
      <c r="D667" s="19" t="s">
        <v>218</v>
      </c>
      <c r="E667" s="19" t="s">
        <v>7613</v>
      </c>
      <c r="F667" s="19" t="s">
        <v>355</v>
      </c>
      <c r="G667" s="62" t="s">
        <v>671</v>
      </c>
      <c r="H667" s="62" t="s">
        <v>6365</v>
      </c>
      <c r="I667" s="19" t="s">
        <v>342</v>
      </c>
      <c r="J667" s="36" t="s">
        <v>6366</v>
      </c>
      <c r="K667" s="19" t="s">
        <v>2476</v>
      </c>
      <c r="L667" s="19" t="s">
        <v>112</v>
      </c>
      <c r="M667" s="19" t="s">
        <v>340</v>
      </c>
      <c r="O667" s="197" t="str">
        <f t="shared" si="60"/>
        <v>12/4/2024 9:29:07 AM</v>
      </c>
      <c r="P667" s="197">
        <f t="shared" si="61"/>
        <v>45631.020219907405</v>
      </c>
      <c r="Q667" s="197">
        <f t="shared" si="62"/>
        <v>45630.60355324074</v>
      </c>
      <c r="R667" s="197">
        <f t="shared" si="63"/>
        <v>45630.60355324074</v>
      </c>
      <c r="S667" s="200">
        <f t="shared" si="64"/>
        <v>45630</v>
      </c>
      <c r="T667" s="201">
        <f t="shared" si="65"/>
        <v>0.60355324074043892</v>
      </c>
      <c r="U667" s="202"/>
      <c r="V667" s="202"/>
      <c r="W667" s="202" t="str">
        <f>IFERROR(VLOOKUP(D667,Legend!$A$2:$C$61,3,FALSE),"")</f>
        <v>EMEA_1</v>
      </c>
      <c r="X667" s="19">
        <v>5</v>
      </c>
      <c r="Y667" s="19">
        <v>15</v>
      </c>
    </row>
    <row r="668" spans="1:25" x14ac:dyDescent="0.25">
      <c r="A668" s="19" t="s">
        <v>1928</v>
      </c>
      <c r="B668" s="62" t="s">
        <v>6367</v>
      </c>
      <c r="C668" s="19" t="s">
        <v>341</v>
      </c>
      <c r="D668" s="19" t="s">
        <v>218</v>
      </c>
      <c r="E668" s="19" t="s">
        <v>7613</v>
      </c>
      <c r="F668" s="19" t="s">
        <v>355</v>
      </c>
      <c r="G668" s="62" t="s">
        <v>671</v>
      </c>
      <c r="H668" s="62" t="s">
        <v>6365</v>
      </c>
      <c r="I668" s="19" t="s">
        <v>342</v>
      </c>
      <c r="J668" s="36" t="s">
        <v>6368</v>
      </c>
      <c r="K668" s="19" t="s">
        <v>2490</v>
      </c>
      <c r="L668" s="19" t="s">
        <v>112</v>
      </c>
      <c r="M668" s="19" t="s">
        <v>340</v>
      </c>
      <c r="O668" s="197" t="str">
        <f t="shared" si="60"/>
        <v>12/4/2024 9:27:00 AM</v>
      </c>
      <c r="P668" s="197">
        <f t="shared" si="61"/>
        <v>45631.018750000003</v>
      </c>
      <c r="Q668" s="197">
        <f t="shared" si="62"/>
        <v>45630.602083333339</v>
      </c>
      <c r="R668" s="197">
        <f t="shared" si="63"/>
        <v>45630.602083333339</v>
      </c>
      <c r="S668" s="200">
        <f t="shared" si="64"/>
        <v>45630</v>
      </c>
      <c r="T668" s="201">
        <f t="shared" si="65"/>
        <v>0.60208333333866904</v>
      </c>
      <c r="U668" s="202"/>
      <c r="V668" s="202"/>
      <c r="W668" s="202" t="str">
        <f>IFERROR(VLOOKUP(D668,Legend!$A$2:$C$61,3,FALSE),"")</f>
        <v>EMEA_1</v>
      </c>
      <c r="X668" s="19">
        <v>5</v>
      </c>
      <c r="Y668" s="19">
        <v>15</v>
      </c>
    </row>
    <row r="669" spans="1:25" x14ac:dyDescent="0.25">
      <c r="A669" s="19" t="s">
        <v>1088</v>
      </c>
      <c r="B669" s="62" t="s">
        <v>6371</v>
      </c>
      <c r="C669" s="19" t="s">
        <v>341</v>
      </c>
      <c r="D669" s="19" t="s">
        <v>218</v>
      </c>
      <c r="E669" s="19" t="s">
        <v>7613</v>
      </c>
      <c r="F669" s="19" t="s">
        <v>355</v>
      </c>
      <c r="G669" s="62" t="s">
        <v>671</v>
      </c>
      <c r="H669" s="62" t="s">
        <v>5232</v>
      </c>
      <c r="I669" s="19" t="s">
        <v>342</v>
      </c>
      <c r="J669" s="36" t="s">
        <v>6372</v>
      </c>
      <c r="K669" s="19" t="s">
        <v>3694</v>
      </c>
      <c r="L669" s="19" t="s">
        <v>112</v>
      </c>
      <c r="M669" s="19" t="s">
        <v>340</v>
      </c>
      <c r="O669" s="197" t="str">
        <f t="shared" si="60"/>
        <v>12/4/2024 9:20:32 AM</v>
      </c>
      <c r="P669" s="197">
        <f t="shared" si="61"/>
        <v>45631.01425925926</v>
      </c>
      <c r="Q669" s="197">
        <f t="shared" si="62"/>
        <v>45630.597592592596</v>
      </c>
      <c r="R669" s="197">
        <f t="shared" si="63"/>
        <v>45630.597592592596</v>
      </c>
      <c r="S669" s="200">
        <f t="shared" si="64"/>
        <v>45630</v>
      </c>
      <c r="T669" s="201">
        <f t="shared" si="65"/>
        <v>0.59759259259590181</v>
      </c>
      <c r="U669" s="202"/>
      <c r="V669" s="202"/>
      <c r="W669" s="202" t="str">
        <f>IFERROR(VLOOKUP(D669,Legend!$A$2:$C$61,3,FALSE),"")</f>
        <v>EMEA_1</v>
      </c>
      <c r="X669" s="19">
        <v>5</v>
      </c>
      <c r="Y669" s="19">
        <v>15</v>
      </c>
    </row>
    <row r="670" spans="1:25" x14ac:dyDescent="0.25">
      <c r="A670" s="19" t="s">
        <v>1228</v>
      </c>
      <c r="B670" s="62" t="s">
        <v>6391</v>
      </c>
      <c r="C670" s="19" t="s">
        <v>148</v>
      </c>
      <c r="D670" s="19" t="s">
        <v>223</v>
      </c>
      <c r="E670" s="19" t="s">
        <v>7613</v>
      </c>
      <c r="F670" s="19" t="s">
        <v>355</v>
      </c>
      <c r="G670" s="62" t="s">
        <v>350</v>
      </c>
      <c r="H670" s="62" t="s">
        <v>6392</v>
      </c>
      <c r="J670" s="36" t="s">
        <v>6393</v>
      </c>
      <c r="K670" s="19" t="s">
        <v>2542</v>
      </c>
      <c r="L670" s="19" t="s">
        <v>112</v>
      </c>
      <c r="M670" s="19" t="s">
        <v>340</v>
      </c>
      <c r="O670" s="197" t="str">
        <f t="shared" si="60"/>
        <v>12/4/2024 9:09:24 AM</v>
      </c>
      <c r="P670" s="197">
        <f t="shared" si="61"/>
        <v>45631.006527777776</v>
      </c>
      <c r="Q670" s="197">
        <f t="shared" si="62"/>
        <v>45630.589861111112</v>
      </c>
      <c r="R670" s="197">
        <f t="shared" si="63"/>
        <v>45630.589861111112</v>
      </c>
      <c r="S670" s="200">
        <f t="shared" si="64"/>
        <v>45630</v>
      </c>
      <c r="T670" s="201">
        <f t="shared" si="65"/>
        <v>0.5898611111115315</v>
      </c>
      <c r="U670" s="202"/>
      <c r="V670" s="202"/>
      <c r="W670" s="202" t="str">
        <f>IFERROR(VLOOKUP(D670,Legend!$A$2:$C$61,3,FALSE),"")</f>
        <v>EMEA_1</v>
      </c>
      <c r="X670" s="19">
        <v>5</v>
      </c>
      <c r="Y670" s="19">
        <v>15</v>
      </c>
    </row>
    <row r="671" spans="1:25" x14ac:dyDescent="0.25">
      <c r="A671" s="19" t="s">
        <v>1932</v>
      </c>
      <c r="B671" s="62" t="s">
        <v>6396</v>
      </c>
      <c r="C671" s="19" t="s">
        <v>148</v>
      </c>
      <c r="D671" s="19" t="s">
        <v>223</v>
      </c>
      <c r="E671" s="19" t="s">
        <v>7613</v>
      </c>
      <c r="F671" s="19" t="s">
        <v>355</v>
      </c>
      <c r="G671" s="62" t="s">
        <v>350</v>
      </c>
      <c r="H671" s="62" t="s">
        <v>6397</v>
      </c>
      <c r="J671" s="36" t="s">
        <v>6398</v>
      </c>
      <c r="K671" s="19" t="s">
        <v>591</v>
      </c>
      <c r="L671" s="19" t="s">
        <v>112</v>
      </c>
      <c r="M671" s="19" t="s">
        <v>340</v>
      </c>
      <c r="O671" s="197" t="str">
        <f t="shared" si="60"/>
        <v>12/4/2024 8:49:28 AM</v>
      </c>
      <c r="P671" s="197">
        <f t="shared" si="61"/>
        <v>45630.992685185185</v>
      </c>
      <c r="Q671" s="197">
        <f t="shared" si="62"/>
        <v>45630.576018518521</v>
      </c>
      <c r="R671" s="197">
        <f t="shared" si="63"/>
        <v>45630.576018518521</v>
      </c>
      <c r="S671" s="200">
        <f t="shared" si="64"/>
        <v>45630</v>
      </c>
      <c r="T671" s="201">
        <f t="shared" si="65"/>
        <v>0.57601851852086838</v>
      </c>
      <c r="U671" s="202"/>
      <c r="V671" s="202"/>
      <c r="W671" s="202" t="str">
        <f>IFERROR(VLOOKUP(D671,Legend!$A$2:$C$61,3,FALSE),"")</f>
        <v>EMEA_1</v>
      </c>
      <c r="X671" s="19">
        <v>5</v>
      </c>
      <c r="Y671" s="19">
        <v>15</v>
      </c>
    </row>
    <row r="672" spans="1:25" x14ac:dyDescent="0.25">
      <c r="A672" s="19" t="s">
        <v>1936</v>
      </c>
      <c r="B672" s="62" t="s">
        <v>6412</v>
      </c>
      <c r="C672" s="19" t="s">
        <v>341</v>
      </c>
      <c r="D672" s="19" t="s">
        <v>218</v>
      </c>
      <c r="E672" s="19" t="s">
        <v>7613</v>
      </c>
      <c r="F672" s="19" t="s">
        <v>355</v>
      </c>
      <c r="G672" s="62" t="s">
        <v>676</v>
      </c>
      <c r="H672" s="62" t="s">
        <v>6413</v>
      </c>
      <c r="I672" s="19" t="s">
        <v>342</v>
      </c>
      <c r="J672" s="36" t="s">
        <v>6414</v>
      </c>
      <c r="K672" s="19" t="s">
        <v>1068</v>
      </c>
      <c r="L672" s="19" t="s">
        <v>112</v>
      </c>
      <c r="M672" s="19" t="s">
        <v>340</v>
      </c>
      <c r="O672" s="197" t="str">
        <f t="shared" si="60"/>
        <v>12/4/2024 8:23:42 AM</v>
      </c>
      <c r="P672" s="197">
        <f t="shared" si="61"/>
        <v>45630.974791666667</v>
      </c>
      <c r="Q672" s="197">
        <f t="shared" si="62"/>
        <v>45630.558125000003</v>
      </c>
      <c r="R672" s="197">
        <f t="shared" si="63"/>
        <v>45630.558125000003</v>
      </c>
      <c r="S672" s="200">
        <f t="shared" si="64"/>
        <v>45630</v>
      </c>
      <c r="T672" s="201">
        <f t="shared" si="65"/>
        <v>0.55812500000320142</v>
      </c>
      <c r="U672" s="202"/>
      <c r="V672" s="202"/>
      <c r="W672" s="202" t="str">
        <f>IFERROR(VLOOKUP(D672,Legend!$A$2:$C$61,3,FALSE),"")</f>
        <v>EMEA_1</v>
      </c>
      <c r="X672" s="19">
        <v>5</v>
      </c>
      <c r="Y672" s="19">
        <v>15</v>
      </c>
    </row>
    <row r="673" spans="1:25" x14ac:dyDescent="0.25">
      <c r="A673" s="19" t="s">
        <v>1186</v>
      </c>
      <c r="B673" s="62" t="s">
        <v>6418</v>
      </c>
      <c r="C673" s="19" t="s">
        <v>341</v>
      </c>
      <c r="D673" s="19" t="s">
        <v>218</v>
      </c>
      <c r="E673" s="19" t="s">
        <v>7613</v>
      </c>
      <c r="F673" s="19" t="s">
        <v>355</v>
      </c>
      <c r="G673" s="62" t="s">
        <v>676</v>
      </c>
      <c r="H673" s="62" t="s">
        <v>3576</v>
      </c>
      <c r="I673" s="19" t="s">
        <v>342</v>
      </c>
      <c r="J673" s="36" t="s">
        <v>6419</v>
      </c>
      <c r="K673" s="19" t="s">
        <v>683</v>
      </c>
      <c r="L673" s="19" t="s">
        <v>112</v>
      </c>
      <c r="M673" s="19" t="s">
        <v>340</v>
      </c>
      <c r="O673" s="197" t="str">
        <f t="shared" si="60"/>
        <v>12/4/2024 7:55:42 AM</v>
      </c>
      <c r="P673" s="197">
        <f t="shared" si="61"/>
        <v>45630.955347222225</v>
      </c>
      <c r="Q673" s="197">
        <f t="shared" si="62"/>
        <v>45630.538680555561</v>
      </c>
      <c r="R673" s="197">
        <f t="shared" si="63"/>
        <v>45630.538680555561</v>
      </c>
      <c r="S673" s="200">
        <f t="shared" si="64"/>
        <v>45630</v>
      </c>
      <c r="T673" s="201">
        <f t="shared" si="65"/>
        <v>0.53868055556085892</v>
      </c>
      <c r="U673" s="202"/>
      <c r="V673" s="202"/>
      <c r="W673" s="202" t="str">
        <f>IFERROR(VLOOKUP(D673,Legend!$A$2:$C$61,3,FALSE),"")</f>
        <v>EMEA_1</v>
      </c>
      <c r="X673" s="19">
        <v>5</v>
      </c>
      <c r="Y673" s="19">
        <v>15</v>
      </c>
    </row>
    <row r="674" spans="1:25" x14ac:dyDescent="0.25">
      <c r="A674" s="19" t="s">
        <v>1402</v>
      </c>
      <c r="B674" s="62" t="s">
        <v>6422</v>
      </c>
      <c r="C674" s="19" t="s">
        <v>341</v>
      </c>
      <c r="D674" s="19" t="s">
        <v>218</v>
      </c>
      <c r="E674" s="19" t="s">
        <v>7613</v>
      </c>
      <c r="F674" s="19" t="s">
        <v>355</v>
      </c>
      <c r="G674" s="62" t="s">
        <v>676</v>
      </c>
      <c r="H674" s="62" t="s">
        <v>3647</v>
      </c>
      <c r="I674" s="19" t="s">
        <v>342</v>
      </c>
      <c r="J674" s="36" t="s">
        <v>6423</v>
      </c>
      <c r="K674" s="19" t="s">
        <v>3326</v>
      </c>
      <c r="L674" s="19" t="s">
        <v>112</v>
      </c>
      <c r="M674" s="19" t="s">
        <v>340</v>
      </c>
      <c r="O674" s="197" t="str">
        <f t="shared" si="60"/>
        <v>12/4/2024 7:44:42 AM</v>
      </c>
      <c r="P674" s="197">
        <f t="shared" si="61"/>
        <v>45630.947708333333</v>
      </c>
      <c r="Q674" s="197">
        <f t="shared" si="62"/>
        <v>45630.531041666669</v>
      </c>
      <c r="R674" s="197">
        <f t="shared" si="63"/>
        <v>45630.531041666669</v>
      </c>
      <c r="S674" s="200">
        <f t="shared" si="64"/>
        <v>45630</v>
      </c>
      <c r="T674" s="201">
        <f t="shared" si="65"/>
        <v>0.53104166666889796</v>
      </c>
      <c r="U674" s="202"/>
      <c r="V674" s="202"/>
      <c r="W674" s="202" t="str">
        <f>IFERROR(VLOOKUP(D674,Legend!$A$2:$C$61,3,FALSE),"")</f>
        <v>EMEA_1</v>
      </c>
      <c r="X674" s="19">
        <v>5</v>
      </c>
      <c r="Y674" s="19">
        <v>15</v>
      </c>
    </row>
    <row r="675" spans="1:25" x14ac:dyDescent="0.25">
      <c r="A675" s="19" t="s">
        <v>1727</v>
      </c>
      <c r="B675" s="62" t="s">
        <v>6461</v>
      </c>
      <c r="C675" s="19" t="s">
        <v>341</v>
      </c>
      <c r="D675" s="19" t="s">
        <v>218</v>
      </c>
      <c r="E675" s="19" t="s">
        <v>7613</v>
      </c>
      <c r="F675" s="19" t="s">
        <v>355</v>
      </c>
      <c r="G675" s="62" t="s">
        <v>673</v>
      </c>
      <c r="H675" s="62" t="s">
        <v>6462</v>
      </c>
      <c r="I675" s="19" t="s">
        <v>342</v>
      </c>
      <c r="J675" s="36" t="s">
        <v>6463</v>
      </c>
      <c r="K675" s="19" t="s">
        <v>885</v>
      </c>
      <c r="L675" s="19" t="s">
        <v>112</v>
      </c>
      <c r="M675" s="19" t="s">
        <v>340</v>
      </c>
      <c r="O675" s="197" t="str">
        <f t="shared" si="60"/>
        <v>12/4/2024 5:40:55 AM</v>
      </c>
      <c r="P675" s="197">
        <f t="shared" si="61"/>
        <v>45630.861747685187</v>
      </c>
      <c r="Q675" s="197">
        <f t="shared" si="62"/>
        <v>45630.445081018523</v>
      </c>
      <c r="R675" s="197">
        <f t="shared" si="63"/>
        <v>45630.445081018523</v>
      </c>
      <c r="S675" s="200">
        <f t="shared" si="64"/>
        <v>45630</v>
      </c>
      <c r="T675" s="201">
        <f t="shared" si="65"/>
        <v>0.44508101852261461</v>
      </c>
      <c r="U675" s="202"/>
      <c r="V675" s="202"/>
      <c r="W675" s="202" t="str">
        <f>IFERROR(VLOOKUP(D675,Legend!$A$2:$C$61,3,FALSE),"")</f>
        <v>EMEA_1</v>
      </c>
      <c r="X675" s="19">
        <v>5</v>
      </c>
      <c r="Y675" s="19">
        <v>15</v>
      </c>
    </row>
    <row r="676" spans="1:25" x14ac:dyDescent="0.25">
      <c r="A676" s="19" t="s">
        <v>1229</v>
      </c>
      <c r="B676" s="62" t="s">
        <v>6470</v>
      </c>
      <c r="C676" s="19" t="s">
        <v>341</v>
      </c>
      <c r="D676" s="19" t="s">
        <v>218</v>
      </c>
      <c r="E676" s="19" t="s">
        <v>7613</v>
      </c>
      <c r="F676" s="19" t="s">
        <v>355</v>
      </c>
      <c r="G676" s="62" t="s">
        <v>676</v>
      </c>
      <c r="H676" s="62" t="s">
        <v>6471</v>
      </c>
      <c r="I676" s="19" t="s">
        <v>342</v>
      </c>
      <c r="J676" s="36" t="s">
        <v>6472</v>
      </c>
      <c r="K676" s="19" t="s">
        <v>1642</v>
      </c>
      <c r="L676" s="19" t="s">
        <v>112</v>
      </c>
      <c r="M676" s="19" t="s">
        <v>340</v>
      </c>
      <c r="O676" s="197" t="str">
        <f t="shared" si="60"/>
        <v>12/4/2024 5:16:35 AM</v>
      </c>
      <c r="P676" s="197">
        <f t="shared" si="61"/>
        <v>45630.844849537039</v>
      </c>
      <c r="Q676" s="197">
        <f t="shared" si="62"/>
        <v>45630.428182870375</v>
      </c>
      <c r="R676" s="197">
        <f t="shared" si="63"/>
        <v>45630.428182870375</v>
      </c>
      <c r="S676" s="200">
        <f t="shared" si="64"/>
        <v>45630</v>
      </c>
      <c r="T676" s="201">
        <f t="shared" si="65"/>
        <v>0.42818287037516711</v>
      </c>
      <c r="U676" s="202"/>
      <c r="V676" s="202"/>
      <c r="W676" s="202" t="str">
        <f>IFERROR(VLOOKUP(D676,Legend!$A$2:$C$61,3,FALSE),"")</f>
        <v>EMEA_1</v>
      </c>
      <c r="X676" s="19">
        <v>5</v>
      </c>
      <c r="Y676" s="19">
        <v>15</v>
      </c>
    </row>
    <row r="677" spans="1:25" x14ac:dyDescent="0.25">
      <c r="A677" s="19" t="s">
        <v>1940</v>
      </c>
      <c r="B677" s="62" t="s">
        <v>6479</v>
      </c>
      <c r="C677" s="19" t="s">
        <v>148</v>
      </c>
      <c r="D677" s="19" t="s">
        <v>223</v>
      </c>
      <c r="E677" s="19" t="s">
        <v>7613</v>
      </c>
      <c r="F677" s="19" t="s">
        <v>355</v>
      </c>
      <c r="G677" s="62" t="s">
        <v>350</v>
      </c>
      <c r="H677" s="62" t="s">
        <v>6480</v>
      </c>
      <c r="J677" s="36" t="s">
        <v>6481</v>
      </c>
      <c r="K677" s="19" t="s">
        <v>4122</v>
      </c>
      <c r="L677" s="19" t="s">
        <v>112</v>
      </c>
      <c r="M677" s="19" t="s">
        <v>340</v>
      </c>
      <c r="O677" s="197" t="str">
        <f t="shared" si="60"/>
        <v>12/4/2024 4:55:58 AM</v>
      </c>
      <c r="P677" s="197">
        <f t="shared" si="61"/>
        <v>45630.83053240741</v>
      </c>
      <c r="Q677" s="197">
        <f t="shared" si="62"/>
        <v>45630.413865740746</v>
      </c>
      <c r="R677" s="197">
        <f t="shared" si="63"/>
        <v>45630.413865740746</v>
      </c>
      <c r="S677" s="200">
        <f t="shared" si="64"/>
        <v>45630</v>
      </c>
      <c r="T677" s="201">
        <f t="shared" si="65"/>
        <v>0.41386574074567761</v>
      </c>
      <c r="U677" s="202"/>
      <c r="V677" s="202"/>
      <c r="W677" s="202" t="str">
        <f>IFERROR(VLOOKUP(D677,Legend!$A$2:$C$61,3,FALSE),"")</f>
        <v>EMEA_1</v>
      </c>
      <c r="X677" s="19">
        <v>5</v>
      </c>
      <c r="Y677" s="19">
        <v>15</v>
      </c>
    </row>
    <row r="678" spans="1:25" x14ac:dyDescent="0.25">
      <c r="A678" s="19" t="s">
        <v>859</v>
      </c>
      <c r="B678" s="62" t="s">
        <v>6491</v>
      </c>
      <c r="C678" s="19" t="s">
        <v>148</v>
      </c>
      <c r="D678" s="19" t="s">
        <v>223</v>
      </c>
      <c r="E678" s="19" t="s">
        <v>7613</v>
      </c>
      <c r="F678" s="19" t="s">
        <v>355</v>
      </c>
      <c r="G678" s="62" t="s">
        <v>350</v>
      </c>
      <c r="H678" s="62" t="s">
        <v>6492</v>
      </c>
      <c r="J678" s="36" t="s">
        <v>6493</v>
      </c>
      <c r="K678" s="19" t="s">
        <v>2512</v>
      </c>
      <c r="L678" s="19" t="s">
        <v>112</v>
      </c>
      <c r="M678" s="19" t="s">
        <v>340</v>
      </c>
      <c r="O678" s="197" t="str">
        <f t="shared" si="60"/>
        <v>12/4/2024 4:33:27 AM</v>
      </c>
      <c r="P678" s="197">
        <f t="shared" si="61"/>
        <v>45630.814895833333</v>
      </c>
      <c r="Q678" s="197">
        <f t="shared" si="62"/>
        <v>45630.398229166669</v>
      </c>
      <c r="R678" s="197">
        <f t="shared" si="63"/>
        <v>45630.398229166669</v>
      </c>
      <c r="S678" s="200">
        <f t="shared" si="64"/>
        <v>45630</v>
      </c>
      <c r="T678" s="201">
        <f t="shared" si="65"/>
        <v>0.39822916666889796</v>
      </c>
      <c r="U678" s="202"/>
      <c r="V678" s="202"/>
      <c r="W678" s="202" t="str">
        <f>IFERROR(VLOOKUP(D678,Legend!$A$2:$C$61,3,FALSE),"")</f>
        <v>EMEA_1</v>
      </c>
      <c r="X678" s="19">
        <v>5</v>
      </c>
      <c r="Y678" s="19">
        <v>15</v>
      </c>
    </row>
    <row r="679" spans="1:25" x14ac:dyDescent="0.25">
      <c r="A679" s="19" t="s">
        <v>1358</v>
      </c>
      <c r="B679" s="62" t="s">
        <v>6498</v>
      </c>
      <c r="C679" s="19" t="s">
        <v>148</v>
      </c>
      <c r="D679" s="19" t="s">
        <v>223</v>
      </c>
      <c r="E679" s="19" t="s">
        <v>7613</v>
      </c>
      <c r="F679" s="19" t="s">
        <v>355</v>
      </c>
      <c r="G679" s="62" t="s">
        <v>350</v>
      </c>
      <c r="H679" s="62" t="s">
        <v>6499</v>
      </c>
      <c r="J679" s="36" t="s">
        <v>6500</v>
      </c>
      <c r="K679" s="19" t="s">
        <v>6501</v>
      </c>
      <c r="L679" s="19" t="s">
        <v>112</v>
      </c>
      <c r="M679" s="19" t="s">
        <v>340</v>
      </c>
      <c r="O679" s="197" t="str">
        <f t="shared" si="60"/>
        <v>12/4/2024 4:12:40 AM</v>
      </c>
      <c r="P679" s="197">
        <f t="shared" si="61"/>
        <v>45630.800462962965</v>
      </c>
      <c r="Q679" s="197">
        <f t="shared" si="62"/>
        <v>45630.383796296301</v>
      </c>
      <c r="R679" s="197">
        <f t="shared" si="63"/>
        <v>45630.383796296301</v>
      </c>
      <c r="S679" s="200">
        <f t="shared" si="64"/>
        <v>45630</v>
      </c>
      <c r="T679" s="201">
        <f t="shared" si="65"/>
        <v>0.38379629630071577</v>
      </c>
      <c r="U679" s="202"/>
      <c r="V679" s="202"/>
      <c r="W679" s="202" t="str">
        <f>IFERROR(VLOOKUP(D679,Legend!$A$2:$C$61,3,FALSE),"")</f>
        <v>EMEA_1</v>
      </c>
      <c r="X679" s="19">
        <v>5</v>
      </c>
      <c r="Y679" s="19">
        <v>15</v>
      </c>
    </row>
    <row r="680" spans="1:25" x14ac:dyDescent="0.25">
      <c r="A680" s="19" t="s">
        <v>1729</v>
      </c>
      <c r="B680" s="62" t="s">
        <v>6506</v>
      </c>
      <c r="C680" s="19" t="s">
        <v>148</v>
      </c>
      <c r="D680" s="19" t="s">
        <v>223</v>
      </c>
      <c r="E680" s="19" t="s">
        <v>7613</v>
      </c>
      <c r="F680" s="19" t="s">
        <v>355</v>
      </c>
      <c r="G680" s="62" t="s">
        <v>350</v>
      </c>
      <c r="H680" s="62" t="s">
        <v>6507</v>
      </c>
      <c r="J680" s="36" t="s">
        <v>6508</v>
      </c>
      <c r="K680" s="19" t="s">
        <v>2431</v>
      </c>
      <c r="L680" s="19" t="s">
        <v>112</v>
      </c>
      <c r="M680" s="19" t="s">
        <v>340</v>
      </c>
      <c r="O680" s="197" t="str">
        <f t="shared" si="60"/>
        <v>12/4/2024 3:26:31 AM</v>
      </c>
      <c r="P680" s="197">
        <f t="shared" si="61"/>
        <v>45630.768414351849</v>
      </c>
      <c r="Q680" s="197">
        <f t="shared" si="62"/>
        <v>45630.351747685185</v>
      </c>
      <c r="R680" s="197">
        <f t="shared" si="63"/>
        <v>45630.351747685185</v>
      </c>
      <c r="S680" s="200">
        <f t="shared" si="64"/>
        <v>45630</v>
      </c>
      <c r="T680" s="201">
        <f t="shared" si="65"/>
        <v>0.35174768518481869</v>
      </c>
      <c r="U680" s="202"/>
      <c r="V680" s="202"/>
      <c r="W680" s="202" t="str">
        <f>IFERROR(VLOOKUP(D680,Legend!$A$2:$C$61,3,FALSE),"")</f>
        <v>EMEA_1</v>
      </c>
      <c r="X680" s="19">
        <v>5</v>
      </c>
      <c r="Y680" s="19">
        <v>15</v>
      </c>
    </row>
    <row r="681" spans="1:25" x14ac:dyDescent="0.25">
      <c r="A681" s="19" t="s">
        <v>1044</v>
      </c>
      <c r="B681" s="62" t="s">
        <v>6519</v>
      </c>
      <c r="C681" s="19" t="s">
        <v>341</v>
      </c>
      <c r="D681" s="19" t="s">
        <v>218</v>
      </c>
      <c r="E681" s="19" t="s">
        <v>7613</v>
      </c>
      <c r="F681" s="19" t="s">
        <v>355</v>
      </c>
      <c r="G681" s="62" t="s">
        <v>673</v>
      </c>
      <c r="H681" s="62" t="s">
        <v>4392</v>
      </c>
      <c r="I681" s="19" t="s">
        <v>342</v>
      </c>
      <c r="J681" s="36" t="s">
        <v>6520</v>
      </c>
      <c r="K681" s="19" t="s">
        <v>979</v>
      </c>
      <c r="L681" s="19" t="s">
        <v>112</v>
      </c>
      <c r="M681" s="19" t="s">
        <v>340</v>
      </c>
      <c r="O681" s="197" t="str">
        <f t="shared" si="60"/>
        <v>12/4/2024 2:02:55 AM</v>
      </c>
      <c r="P681" s="197">
        <f t="shared" si="61"/>
        <v>45630.710358796299</v>
      </c>
      <c r="Q681" s="197">
        <f t="shared" si="62"/>
        <v>45630.293692129635</v>
      </c>
      <c r="R681" s="197">
        <f t="shared" si="63"/>
        <v>45630.293692129635</v>
      </c>
      <c r="S681" s="200">
        <f t="shared" si="64"/>
        <v>45630</v>
      </c>
      <c r="T681" s="201">
        <f t="shared" si="65"/>
        <v>0.29369212963501923</v>
      </c>
      <c r="U681" s="202"/>
      <c r="V681" s="202"/>
      <c r="W681" s="202" t="str">
        <f>IFERROR(VLOOKUP(D681,Legend!$A$2:$C$61,3,FALSE),"")</f>
        <v>EMEA_1</v>
      </c>
      <c r="X681" s="19">
        <v>5</v>
      </c>
      <c r="Y681" s="19">
        <v>15</v>
      </c>
    </row>
    <row r="682" spans="1:25" x14ac:dyDescent="0.25">
      <c r="A682" s="19" t="s">
        <v>651</v>
      </c>
      <c r="B682" s="62" t="s">
        <v>3076</v>
      </c>
      <c r="C682" s="19" t="s">
        <v>148</v>
      </c>
      <c r="D682" s="19" t="s">
        <v>209</v>
      </c>
      <c r="E682" s="19" t="s">
        <v>7566</v>
      </c>
      <c r="F682" s="19" t="s">
        <v>338</v>
      </c>
      <c r="G682" s="62" t="s">
        <v>339</v>
      </c>
      <c r="H682" s="62" t="s">
        <v>3077</v>
      </c>
      <c r="J682" s="36" t="s">
        <v>3078</v>
      </c>
      <c r="K682" s="19" t="s">
        <v>2507</v>
      </c>
      <c r="L682" s="19" t="s">
        <v>112</v>
      </c>
      <c r="M682" s="19" t="s">
        <v>340</v>
      </c>
      <c r="O682" s="197" t="str">
        <f t="shared" si="60"/>
        <v>12/3/2024 9:23:26 PM</v>
      </c>
      <c r="P682" s="197">
        <f t="shared" si="61"/>
        <v>45630.516273148147</v>
      </c>
      <c r="Q682" s="197">
        <f t="shared" si="62"/>
        <v>45630.099606481483</v>
      </c>
      <c r="R682" s="197">
        <f t="shared" si="63"/>
        <v>45630.516273148147</v>
      </c>
      <c r="S682" s="200">
        <f t="shared" si="64"/>
        <v>45630</v>
      </c>
      <c r="T682" s="201">
        <f t="shared" si="65"/>
        <v>0.51627314814686542</v>
      </c>
      <c r="U682" s="202"/>
      <c r="V682" s="202"/>
      <c r="W682" s="202" t="str">
        <f>IFERROR(VLOOKUP(D682,Legend!$A$2:$C$61,3,FALSE),"")</f>
        <v>APAC_1</v>
      </c>
      <c r="X682" s="19">
        <v>5</v>
      </c>
      <c r="Y682" s="19">
        <v>15</v>
      </c>
    </row>
    <row r="683" spans="1:25" x14ac:dyDescent="0.25">
      <c r="A683" s="19" t="s">
        <v>811</v>
      </c>
      <c r="B683" s="62" t="s">
        <v>4526</v>
      </c>
      <c r="C683" s="19" t="s">
        <v>341</v>
      </c>
      <c r="D683" s="19" t="s">
        <v>211</v>
      </c>
      <c r="E683" s="19" t="s">
        <v>7566</v>
      </c>
      <c r="F683" s="19" t="s">
        <v>338</v>
      </c>
      <c r="G683" s="62" t="s">
        <v>1575</v>
      </c>
      <c r="H683" s="62" t="s">
        <v>4527</v>
      </c>
      <c r="I683" s="19" t="s">
        <v>342</v>
      </c>
      <c r="J683" s="36" t="s">
        <v>4528</v>
      </c>
      <c r="K683" s="19" t="s">
        <v>2294</v>
      </c>
      <c r="L683" s="19" t="s">
        <v>112</v>
      </c>
      <c r="M683" s="19" t="s">
        <v>340</v>
      </c>
      <c r="O683" s="197" t="str">
        <f t="shared" si="60"/>
        <v>12/2/2024 3:21:10 AM</v>
      </c>
      <c r="P683" s="197">
        <f t="shared" si="61"/>
        <v>45628.764699074076</v>
      </c>
      <c r="Q683" s="197">
        <f t="shared" si="62"/>
        <v>45628.348032407412</v>
      </c>
      <c r="R683" s="197">
        <f t="shared" si="63"/>
        <v>45628.764699074076</v>
      </c>
      <c r="S683" s="200">
        <f t="shared" si="64"/>
        <v>45628</v>
      </c>
      <c r="T683" s="201">
        <f t="shared" si="65"/>
        <v>0.76469907407590654</v>
      </c>
      <c r="U683" s="202"/>
      <c r="V683" s="202"/>
      <c r="W683" s="202" t="str">
        <f>IFERROR(VLOOKUP(D683,Legend!$A$2:$C$61,3,FALSE),"")</f>
        <v>APAC_1</v>
      </c>
      <c r="X683" s="19">
        <v>5</v>
      </c>
      <c r="Y683" s="19">
        <v>15</v>
      </c>
    </row>
    <row r="684" spans="1:25" x14ac:dyDescent="0.25">
      <c r="A684" s="19" t="s">
        <v>1047</v>
      </c>
      <c r="B684" s="62" t="s">
        <v>4562</v>
      </c>
      <c r="C684" s="19" t="s">
        <v>148</v>
      </c>
      <c r="D684" s="19" t="s">
        <v>209</v>
      </c>
      <c r="E684" s="19" t="s">
        <v>7566</v>
      </c>
      <c r="F684" s="19" t="s">
        <v>338</v>
      </c>
      <c r="G684" s="62" t="s">
        <v>339</v>
      </c>
      <c r="H684" s="62" t="s">
        <v>4563</v>
      </c>
      <c r="J684" s="36" t="s">
        <v>4564</v>
      </c>
      <c r="K684" s="19" t="s">
        <v>2379</v>
      </c>
      <c r="L684" s="19" t="s">
        <v>112</v>
      </c>
      <c r="M684" s="19" t="s">
        <v>340</v>
      </c>
      <c r="O684" s="197" t="str">
        <f t="shared" si="60"/>
        <v>12/2/2024 12:02:17 AM</v>
      </c>
      <c r="P684" s="197">
        <f t="shared" si="61"/>
        <v>45628.626585648148</v>
      </c>
      <c r="Q684" s="197">
        <f t="shared" si="62"/>
        <v>45628.209918981483</v>
      </c>
      <c r="R684" s="197">
        <f t="shared" si="63"/>
        <v>45628.626585648148</v>
      </c>
      <c r="S684" s="200">
        <f t="shared" si="64"/>
        <v>45628</v>
      </c>
      <c r="T684" s="201">
        <f t="shared" si="65"/>
        <v>0.62658564814773854</v>
      </c>
      <c r="U684" s="202"/>
      <c r="V684" s="202"/>
      <c r="W684" s="202" t="str">
        <f>IFERROR(VLOOKUP(D684,Legend!$A$2:$C$61,3,FALSE),"")</f>
        <v>APAC_1</v>
      </c>
      <c r="X684" s="19">
        <v>5</v>
      </c>
      <c r="Y684" s="19">
        <v>15</v>
      </c>
    </row>
    <row r="685" spans="1:25" x14ac:dyDescent="0.25">
      <c r="A685" s="19" t="s">
        <v>1049</v>
      </c>
      <c r="B685" s="62" t="s">
        <v>4573</v>
      </c>
      <c r="C685" s="19" t="s">
        <v>341</v>
      </c>
      <c r="D685" s="19" t="s">
        <v>210</v>
      </c>
      <c r="E685" s="19" t="s">
        <v>7566</v>
      </c>
      <c r="F685" s="19" t="s">
        <v>338</v>
      </c>
      <c r="G685" s="62" t="s">
        <v>664</v>
      </c>
      <c r="H685" s="62" t="s">
        <v>3827</v>
      </c>
      <c r="I685" s="19" t="s">
        <v>342</v>
      </c>
      <c r="J685" s="36" t="s">
        <v>4574</v>
      </c>
      <c r="K685" s="19" t="s">
        <v>2340</v>
      </c>
      <c r="L685" s="19" t="s">
        <v>112</v>
      </c>
      <c r="M685" s="19" t="s">
        <v>340</v>
      </c>
      <c r="O685" s="197" t="str">
        <f t="shared" si="60"/>
        <v>12/1/2024 10:49:56 PM</v>
      </c>
      <c r="P685" s="197">
        <f t="shared" si="61"/>
        <v>45628.576342592591</v>
      </c>
      <c r="Q685" s="197">
        <f t="shared" si="62"/>
        <v>45628.159675925926</v>
      </c>
      <c r="R685" s="197">
        <f t="shared" si="63"/>
        <v>45628.576342592591</v>
      </c>
      <c r="S685" s="200">
        <f t="shared" si="64"/>
        <v>45628</v>
      </c>
      <c r="T685" s="201">
        <f t="shared" si="65"/>
        <v>0.57634259259066312</v>
      </c>
      <c r="U685" s="202"/>
      <c r="V685" s="202"/>
      <c r="W685" s="202" t="str">
        <f>IFERROR(VLOOKUP(D685,Legend!$A$2:$C$61,3,FALSE),"")</f>
        <v>APAC_1</v>
      </c>
      <c r="X685" s="19">
        <v>5</v>
      </c>
      <c r="Y685" s="19">
        <v>15</v>
      </c>
    </row>
    <row r="686" spans="1:25" x14ac:dyDescent="0.25">
      <c r="A686" s="19" t="s">
        <v>1643</v>
      </c>
      <c r="B686" s="62" t="s">
        <v>4578</v>
      </c>
      <c r="C686" s="19" t="s">
        <v>341</v>
      </c>
      <c r="D686" s="19" t="s">
        <v>210</v>
      </c>
      <c r="E686" s="19" t="s">
        <v>7566</v>
      </c>
      <c r="F686" s="19" t="s">
        <v>338</v>
      </c>
      <c r="G686" s="62" t="s">
        <v>642</v>
      </c>
      <c r="H686" s="62" t="s">
        <v>4579</v>
      </c>
      <c r="I686" s="19" t="s">
        <v>342</v>
      </c>
      <c r="J686" s="36" t="s">
        <v>4580</v>
      </c>
      <c r="K686" s="19" t="s">
        <v>613</v>
      </c>
      <c r="L686" s="19" t="s">
        <v>112</v>
      </c>
      <c r="M686" s="19" t="s">
        <v>340</v>
      </c>
      <c r="O686" s="197" t="str">
        <f t="shared" si="60"/>
        <v>12/1/2024 10:30:06 PM</v>
      </c>
      <c r="P686" s="197">
        <f t="shared" si="61"/>
        <v>45628.562569444446</v>
      </c>
      <c r="Q686" s="197">
        <f t="shared" si="62"/>
        <v>45628.145902777782</v>
      </c>
      <c r="R686" s="197">
        <f t="shared" si="63"/>
        <v>45628.562569444446</v>
      </c>
      <c r="S686" s="200">
        <f t="shared" si="64"/>
        <v>45628</v>
      </c>
      <c r="T686" s="201">
        <f t="shared" si="65"/>
        <v>0.562569444446126</v>
      </c>
      <c r="U686" s="202"/>
      <c r="V686" s="202"/>
      <c r="W686" s="202" t="str">
        <f>IFERROR(VLOOKUP(D686,Legend!$A$2:$C$61,3,FALSE),"")</f>
        <v>APAC_1</v>
      </c>
      <c r="X686" s="19">
        <v>5</v>
      </c>
      <c r="Y686" s="19">
        <v>15</v>
      </c>
    </row>
    <row r="687" spans="1:25" x14ac:dyDescent="0.25">
      <c r="A687" s="19" t="s">
        <v>1050</v>
      </c>
      <c r="B687" s="62" t="s">
        <v>4584</v>
      </c>
      <c r="C687" s="19" t="s">
        <v>148</v>
      </c>
      <c r="D687" s="19" t="s">
        <v>209</v>
      </c>
      <c r="E687" s="19" t="s">
        <v>7566</v>
      </c>
      <c r="F687" s="19" t="s">
        <v>338</v>
      </c>
      <c r="G687" s="62" t="s">
        <v>339</v>
      </c>
      <c r="H687" s="62" t="s">
        <v>4585</v>
      </c>
      <c r="J687" s="36" t="s">
        <v>4586</v>
      </c>
      <c r="K687" s="19" t="s">
        <v>2324</v>
      </c>
      <c r="L687" s="19" t="s">
        <v>112</v>
      </c>
      <c r="M687" s="19" t="s">
        <v>340</v>
      </c>
      <c r="O687" s="197" t="str">
        <f t="shared" si="60"/>
        <v>12/1/2024 10:06:38 PM</v>
      </c>
      <c r="P687" s="197">
        <f t="shared" si="61"/>
        <v>45628.546273148146</v>
      </c>
      <c r="Q687" s="197">
        <f t="shared" si="62"/>
        <v>45628.129606481481</v>
      </c>
      <c r="R687" s="197">
        <f t="shared" si="63"/>
        <v>45628.546273148146</v>
      </c>
      <c r="S687" s="200">
        <f t="shared" si="64"/>
        <v>45628</v>
      </c>
      <c r="T687" s="201">
        <f t="shared" si="65"/>
        <v>0.54627314814570127</v>
      </c>
      <c r="U687" s="202"/>
      <c r="V687" s="202"/>
      <c r="W687" s="202" t="str">
        <f>IFERROR(VLOOKUP(D687,Legend!$A$2:$C$61,3,FALSE),"")</f>
        <v>APAC_1</v>
      </c>
      <c r="X687" s="19">
        <v>5</v>
      </c>
      <c r="Y687" s="19">
        <v>15</v>
      </c>
    </row>
    <row r="688" spans="1:25" x14ac:dyDescent="0.25">
      <c r="A688" s="19" t="s">
        <v>1627</v>
      </c>
      <c r="B688" s="62" t="s">
        <v>4593</v>
      </c>
      <c r="C688" s="19" t="s">
        <v>148</v>
      </c>
      <c r="D688" s="19" t="s">
        <v>209</v>
      </c>
      <c r="E688" s="19" t="s">
        <v>7566</v>
      </c>
      <c r="F688" s="19" t="s">
        <v>338</v>
      </c>
      <c r="G688" s="62" t="s">
        <v>339</v>
      </c>
      <c r="H688" s="62" t="s">
        <v>4594</v>
      </c>
      <c r="J688" s="36" t="s">
        <v>4595</v>
      </c>
      <c r="K688" s="19" t="s">
        <v>1166</v>
      </c>
      <c r="L688" s="19" t="s">
        <v>112</v>
      </c>
      <c r="M688" s="19" t="s">
        <v>340</v>
      </c>
      <c r="O688" s="197" t="str">
        <f t="shared" si="60"/>
        <v>12/1/2024 9:37:34 PM</v>
      </c>
      <c r="P688" s="197">
        <f t="shared" si="61"/>
        <v>45628.526087962964</v>
      </c>
      <c r="Q688" s="197">
        <f t="shared" si="62"/>
        <v>45628.1094212963</v>
      </c>
      <c r="R688" s="197">
        <f t="shared" si="63"/>
        <v>45628.526087962964</v>
      </c>
      <c r="S688" s="200">
        <f t="shared" si="64"/>
        <v>45628</v>
      </c>
      <c r="T688" s="201">
        <f t="shared" si="65"/>
        <v>0.526087962964084</v>
      </c>
      <c r="U688" s="202"/>
      <c r="V688" s="202"/>
      <c r="W688" s="202" t="str">
        <f>IFERROR(VLOOKUP(D688,Legend!$A$2:$C$61,3,FALSE),"")</f>
        <v>APAC_1</v>
      </c>
      <c r="X688" s="19">
        <v>5</v>
      </c>
      <c r="Y688" s="19">
        <v>15</v>
      </c>
    </row>
    <row r="689" spans="1:25" x14ac:dyDescent="0.25">
      <c r="A689" s="19" t="s">
        <v>1054</v>
      </c>
      <c r="B689" s="62" t="s">
        <v>4600</v>
      </c>
      <c r="C689" s="19" t="s">
        <v>148</v>
      </c>
      <c r="D689" s="19" t="s">
        <v>209</v>
      </c>
      <c r="E689" s="19" t="s">
        <v>7566</v>
      </c>
      <c r="F689" s="19" t="s">
        <v>338</v>
      </c>
      <c r="G689" s="62" t="s">
        <v>339</v>
      </c>
      <c r="H689" s="62" t="s">
        <v>4601</v>
      </c>
      <c r="J689" s="36" t="s">
        <v>4602</v>
      </c>
      <c r="K689" s="19" t="s">
        <v>1341</v>
      </c>
      <c r="L689" s="19" t="s">
        <v>112</v>
      </c>
      <c r="M689" s="19" t="s">
        <v>340</v>
      </c>
      <c r="O689" s="197" t="str">
        <f t="shared" si="60"/>
        <v>12/1/2024 9:17:59 PM</v>
      </c>
      <c r="P689" s="197">
        <f t="shared" si="61"/>
        <v>45628.512488425928</v>
      </c>
      <c r="Q689" s="197">
        <f t="shared" si="62"/>
        <v>45628.095821759263</v>
      </c>
      <c r="R689" s="197">
        <f t="shared" si="63"/>
        <v>45628.512488425928</v>
      </c>
      <c r="S689" s="200">
        <f t="shared" si="64"/>
        <v>45628</v>
      </c>
      <c r="T689" s="201">
        <f t="shared" si="65"/>
        <v>0.51248842592758592</v>
      </c>
      <c r="U689" s="202"/>
      <c r="V689" s="202"/>
      <c r="W689" s="202" t="str">
        <f>IFERROR(VLOOKUP(D689,Legend!$A$2:$C$61,3,FALSE),"")</f>
        <v>APAC_1</v>
      </c>
      <c r="X689" s="19">
        <v>5</v>
      </c>
      <c r="Y689" s="19">
        <v>15</v>
      </c>
    </row>
    <row r="690" spans="1:25" x14ac:dyDescent="0.25">
      <c r="A690" s="19" t="s">
        <v>1609</v>
      </c>
      <c r="B690" s="62" t="s">
        <v>6018</v>
      </c>
      <c r="C690" s="19" t="s">
        <v>341</v>
      </c>
      <c r="D690" s="19" t="s">
        <v>210</v>
      </c>
      <c r="E690" s="19" t="s">
        <v>7566</v>
      </c>
      <c r="F690" s="19" t="s">
        <v>338</v>
      </c>
      <c r="G690" s="62" t="s">
        <v>642</v>
      </c>
      <c r="H690" s="62" t="s">
        <v>6019</v>
      </c>
      <c r="I690" s="19" t="s">
        <v>342</v>
      </c>
      <c r="J690" s="36" t="s">
        <v>6020</v>
      </c>
      <c r="K690" s="19" t="s">
        <v>1009</v>
      </c>
      <c r="L690" s="19" t="s">
        <v>112</v>
      </c>
      <c r="M690" s="19" t="s">
        <v>340</v>
      </c>
      <c r="O690" s="197" t="str">
        <f t="shared" si="60"/>
        <v>12/4/2024 7:59:35 PM</v>
      </c>
      <c r="P690" s="197">
        <f t="shared" si="61"/>
        <v>45631.458043981482</v>
      </c>
      <c r="Q690" s="197">
        <f t="shared" si="62"/>
        <v>45631.041377314818</v>
      </c>
      <c r="R690" s="197">
        <f t="shared" si="63"/>
        <v>45631.458043981482</v>
      </c>
      <c r="S690" s="200">
        <f t="shared" si="64"/>
        <v>45631</v>
      </c>
      <c r="T690" s="201">
        <f t="shared" si="65"/>
        <v>0.45804398148175096</v>
      </c>
      <c r="U690" s="202"/>
      <c r="V690" s="202"/>
      <c r="W690" s="202" t="str">
        <f>IFERROR(VLOOKUP(D690,Legend!$A$2:$C$61,3,FALSE),"")</f>
        <v>APAC_1</v>
      </c>
      <c r="X690" s="19">
        <v>5</v>
      </c>
      <c r="Y690" s="19">
        <v>15</v>
      </c>
    </row>
    <row r="691" spans="1:25" x14ac:dyDescent="0.25">
      <c r="A691" s="19" t="s">
        <v>1985</v>
      </c>
      <c r="B691" s="62" t="s">
        <v>3146</v>
      </c>
      <c r="C691" s="19" t="s">
        <v>148</v>
      </c>
      <c r="D691" s="19" t="s">
        <v>214</v>
      </c>
      <c r="E691" s="19" t="s">
        <v>7596</v>
      </c>
      <c r="F691" s="19" t="s">
        <v>347</v>
      </c>
      <c r="G691" s="62" t="s">
        <v>345</v>
      </c>
      <c r="H691" s="62" t="s">
        <v>3147</v>
      </c>
      <c r="J691" s="36" t="s">
        <v>3148</v>
      </c>
      <c r="K691" s="19" t="s">
        <v>2366</v>
      </c>
      <c r="L691" s="19" t="s">
        <v>112</v>
      </c>
      <c r="M691" s="19" t="s">
        <v>340</v>
      </c>
      <c r="O691" s="197" t="str">
        <f t="shared" si="60"/>
        <v>12/3/2024 4:58:39 PM</v>
      </c>
      <c r="P691" s="197">
        <f t="shared" si="61"/>
        <v>45630.332395833335</v>
      </c>
      <c r="Q691" s="197">
        <f t="shared" si="62"/>
        <v>45629.915729166671</v>
      </c>
      <c r="R691" s="197" t="str">
        <f t="shared" si="63"/>
        <v>12/3/2024 4:58:39 PM</v>
      </c>
      <c r="S691" s="200">
        <f t="shared" si="64"/>
        <v>45629</v>
      </c>
      <c r="T691" s="201">
        <f t="shared" si="65"/>
        <v>0.70739583333488554</v>
      </c>
      <c r="U691" s="202"/>
      <c r="V691" s="202"/>
      <c r="W691" s="202" t="str">
        <f>IFERROR(VLOOKUP(D691,Legend!$A$2:$C$61,3,FALSE),"")</f>
        <v>AMER_1</v>
      </c>
      <c r="X691" s="19">
        <v>5</v>
      </c>
      <c r="Y691" s="19">
        <v>15</v>
      </c>
    </row>
    <row r="692" spans="1:25" x14ac:dyDescent="0.25">
      <c r="A692" s="19" t="s">
        <v>1594</v>
      </c>
      <c r="B692" s="62" t="s">
        <v>3195</v>
      </c>
      <c r="C692" s="19" t="s">
        <v>341</v>
      </c>
      <c r="D692" s="19" t="s">
        <v>215</v>
      </c>
      <c r="E692" s="19" t="s">
        <v>7596</v>
      </c>
      <c r="F692" s="19" t="s">
        <v>347</v>
      </c>
      <c r="G692" s="62" t="s">
        <v>626</v>
      </c>
      <c r="H692" s="62" t="s">
        <v>2478</v>
      </c>
      <c r="I692" s="19" t="s">
        <v>342</v>
      </c>
      <c r="J692" s="36" t="s">
        <v>3196</v>
      </c>
      <c r="K692" s="19" t="s">
        <v>2604</v>
      </c>
      <c r="L692" s="19" t="s">
        <v>112</v>
      </c>
      <c r="M692" s="19" t="s">
        <v>340</v>
      </c>
      <c r="O692" s="197" t="str">
        <f t="shared" si="60"/>
        <v>12/3/2024 4:00:58 PM</v>
      </c>
      <c r="P692" s="197">
        <f t="shared" si="61"/>
        <v>45630.292337962965</v>
      </c>
      <c r="Q692" s="197">
        <f t="shared" si="62"/>
        <v>45629.8756712963</v>
      </c>
      <c r="R692" s="197" t="str">
        <f t="shared" si="63"/>
        <v>12/3/2024 4:00:58 PM</v>
      </c>
      <c r="S692" s="200">
        <f t="shared" si="64"/>
        <v>45629</v>
      </c>
      <c r="T692" s="201">
        <f t="shared" si="65"/>
        <v>0.66733796296466608</v>
      </c>
      <c r="U692" s="202"/>
      <c r="V692" s="202"/>
      <c r="W692" s="202" t="str">
        <f>IFERROR(VLOOKUP(D692,Legend!$A$2:$C$61,3,FALSE),"")</f>
        <v>AMER_1</v>
      </c>
      <c r="X692" s="19">
        <v>5</v>
      </c>
      <c r="Y692" s="19">
        <v>15</v>
      </c>
    </row>
    <row r="693" spans="1:25" x14ac:dyDescent="0.25">
      <c r="A693" s="19" t="s">
        <v>814</v>
      </c>
      <c r="B693" s="62" t="s">
        <v>3229</v>
      </c>
      <c r="C693" s="19" t="s">
        <v>341</v>
      </c>
      <c r="D693" s="19" t="s">
        <v>215</v>
      </c>
      <c r="E693" s="19" t="s">
        <v>7596</v>
      </c>
      <c r="F693" s="19" t="s">
        <v>347</v>
      </c>
      <c r="G693" s="62" t="s">
        <v>593</v>
      </c>
      <c r="H693" s="62" t="s">
        <v>3230</v>
      </c>
      <c r="I693" s="19" t="s">
        <v>344</v>
      </c>
      <c r="J693" s="36" t="s">
        <v>3231</v>
      </c>
      <c r="K693" s="19" t="s">
        <v>3232</v>
      </c>
      <c r="L693" s="19" t="s">
        <v>112</v>
      </c>
      <c r="M693" s="19" t="s">
        <v>340</v>
      </c>
      <c r="O693" s="197" t="str">
        <f t="shared" si="60"/>
        <v>12/3/2024 3:18:25 PM</v>
      </c>
      <c r="P693" s="197">
        <f t="shared" si="61"/>
        <v>45630.262789351851</v>
      </c>
      <c r="Q693" s="197">
        <f t="shared" si="62"/>
        <v>45629.846122685187</v>
      </c>
      <c r="R693" s="197" t="str">
        <f t="shared" si="63"/>
        <v>12/3/2024 3:18:25 PM</v>
      </c>
      <c r="S693" s="200">
        <f t="shared" si="64"/>
        <v>45629</v>
      </c>
      <c r="T693" s="201">
        <f t="shared" si="65"/>
        <v>0.63778935185109731</v>
      </c>
      <c r="U693" s="202"/>
      <c r="V693" s="202"/>
      <c r="W693" s="202" t="str">
        <f>IFERROR(VLOOKUP(D693,Legend!$A$2:$C$61,3,FALSE),"")</f>
        <v>AMER_1</v>
      </c>
      <c r="X693" s="19">
        <v>5</v>
      </c>
      <c r="Y693" s="19">
        <v>15</v>
      </c>
    </row>
    <row r="694" spans="1:25" x14ac:dyDescent="0.25">
      <c r="A694" s="19" t="s">
        <v>2123</v>
      </c>
      <c r="B694" s="62" t="s">
        <v>3255</v>
      </c>
      <c r="C694" s="19" t="s">
        <v>341</v>
      </c>
      <c r="D694" s="19" t="s">
        <v>215</v>
      </c>
      <c r="E694" s="19" t="s">
        <v>7596</v>
      </c>
      <c r="F694" s="19" t="s">
        <v>347</v>
      </c>
      <c r="G694" s="62" t="s">
        <v>593</v>
      </c>
      <c r="H694" s="62" t="s">
        <v>2363</v>
      </c>
      <c r="I694" s="19" t="s">
        <v>342</v>
      </c>
      <c r="J694" s="36" t="s">
        <v>3256</v>
      </c>
      <c r="K694" s="19" t="s">
        <v>976</v>
      </c>
      <c r="L694" s="19" t="s">
        <v>112</v>
      </c>
      <c r="M694" s="19" t="s">
        <v>354</v>
      </c>
      <c r="O694" s="197" t="str">
        <f t="shared" si="60"/>
        <v>12/3/2024 2:51:29 PM</v>
      </c>
      <c r="P694" s="197">
        <f t="shared" si="61"/>
        <v>45630.244085648148</v>
      </c>
      <c r="Q694" s="197">
        <f t="shared" si="62"/>
        <v>45629.827418981484</v>
      </c>
      <c r="R694" s="197" t="str">
        <f t="shared" si="63"/>
        <v>12/3/2024 2:51:29 PM</v>
      </c>
      <c r="S694" s="200">
        <f t="shared" si="64"/>
        <v>45629</v>
      </c>
      <c r="T694" s="201">
        <f t="shared" si="65"/>
        <v>0.61908564814802958</v>
      </c>
      <c r="U694" s="202"/>
      <c r="V694" s="202"/>
      <c r="W694" s="202" t="str">
        <f>IFERROR(VLOOKUP(D694,Legend!$A$2:$C$61,3,FALSE),"")</f>
        <v>AMER_1</v>
      </c>
      <c r="X694" s="19">
        <v>5</v>
      </c>
      <c r="Y694" s="19">
        <v>15</v>
      </c>
    </row>
    <row r="695" spans="1:25" x14ac:dyDescent="0.25">
      <c r="A695" s="19" t="s">
        <v>2221</v>
      </c>
      <c r="B695" s="62" t="s">
        <v>3327</v>
      </c>
      <c r="C695" s="19" t="s">
        <v>341</v>
      </c>
      <c r="D695" s="19" t="s">
        <v>215</v>
      </c>
      <c r="E695" s="19" t="s">
        <v>7596</v>
      </c>
      <c r="F695" s="19" t="s">
        <v>347</v>
      </c>
      <c r="G695" s="62" t="s">
        <v>593</v>
      </c>
      <c r="H695" s="62" t="s">
        <v>2296</v>
      </c>
      <c r="I695" s="19" t="s">
        <v>342</v>
      </c>
      <c r="J695" s="36" t="s">
        <v>3328</v>
      </c>
      <c r="K695" s="19" t="s">
        <v>1157</v>
      </c>
      <c r="L695" s="19" t="s">
        <v>112</v>
      </c>
      <c r="M695" s="19" t="s">
        <v>354</v>
      </c>
      <c r="O695" s="197" t="str">
        <f t="shared" si="60"/>
        <v>12/3/2024 1:10:07 PM</v>
      </c>
      <c r="P695" s="197">
        <f t="shared" si="61"/>
        <v>45630.173692129632</v>
      </c>
      <c r="Q695" s="197">
        <f t="shared" si="62"/>
        <v>45629.757025462968</v>
      </c>
      <c r="R695" s="197" t="str">
        <f t="shared" si="63"/>
        <v>12/3/2024 1:10:07 PM</v>
      </c>
      <c r="S695" s="200">
        <f t="shared" si="64"/>
        <v>45629</v>
      </c>
      <c r="T695" s="201">
        <f t="shared" si="65"/>
        <v>0.54869212963239988</v>
      </c>
      <c r="U695" s="202"/>
      <c r="V695" s="202"/>
      <c r="W695" s="202" t="str">
        <f>IFERROR(VLOOKUP(D695,Legend!$A$2:$C$61,3,FALSE),"")</f>
        <v>AMER_1</v>
      </c>
      <c r="X695" s="19">
        <v>5</v>
      </c>
      <c r="Y695" s="19">
        <v>15</v>
      </c>
    </row>
    <row r="696" spans="1:25" x14ac:dyDescent="0.25">
      <c r="A696" s="19" t="s">
        <v>1181</v>
      </c>
      <c r="B696" s="62" t="s">
        <v>3345</v>
      </c>
      <c r="C696" s="19" t="s">
        <v>341</v>
      </c>
      <c r="D696" s="19" t="s">
        <v>215</v>
      </c>
      <c r="E696" s="19" t="s">
        <v>7596</v>
      </c>
      <c r="F696" s="19" t="s">
        <v>347</v>
      </c>
      <c r="G696" s="62" t="s">
        <v>593</v>
      </c>
      <c r="H696" s="62" t="s">
        <v>3346</v>
      </c>
      <c r="I696" s="19" t="s">
        <v>344</v>
      </c>
      <c r="J696" s="36" t="s">
        <v>3347</v>
      </c>
      <c r="K696" s="19" t="s">
        <v>993</v>
      </c>
      <c r="L696" s="19" t="s">
        <v>112</v>
      </c>
      <c r="M696" s="19" t="s">
        <v>340</v>
      </c>
      <c r="O696" s="197" t="str">
        <f t="shared" si="60"/>
        <v>12/3/2024 12:58:41 PM</v>
      </c>
      <c r="P696" s="197">
        <f t="shared" si="61"/>
        <v>45630.165752314817</v>
      </c>
      <c r="Q696" s="197">
        <f t="shared" si="62"/>
        <v>45629.749085648153</v>
      </c>
      <c r="R696" s="197" t="str">
        <f t="shared" si="63"/>
        <v>12/3/2024 12:58:41 PM</v>
      </c>
      <c r="S696" s="200">
        <f t="shared" si="64"/>
        <v>45629</v>
      </c>
      <c r="T696" s="201">
        <f t="shared" si="65"/>
        <v>0.54075231481692754</v>
      </c>
      <c r="U696" s="202"/>
      <c r="V696" s="202"/>
      <c r="W696" s="202" t="str">
        <f>IFERROR(VLOOKUP(D696,Legend!$A$2:$C$61,3,FALSE),"")</f>
        <v>AMER_1</v>
      </c>
      <c r="X696" s="19">
        <v>5</v>
      </c>
      <c r="Y696" s="19">
        <v>15</v>
      </c>
    </row>
    <row r="697" spans="1:25" x14ac:dyDescent="0.25">
      <c r="A697" s="19" t="s">
        <v>1079</v>
      </c>
      <c r="B697" s="62" t="s">
        <v>3361</v>
      </c>
      <c r="C697" s="19" t="s">
        <v>341</v>
      </c>
      <c r="D697" s="19" t="s">
        <v>215</v>
      </c>
      <c r="E697" s="19" t="s">
        <v>7596</v>
      </c>
      <c r="F697" s="19" t="s">
        <v>347</v>
      </c>
      <c r="G697" s="62" t="s">
        <v>626</v>
      </c>
      <c r="H697" s="62" t="s">
        <v>2478</v>
      </c>
      <c r="I697" s="19" t="s">
        <v>342</v>
      </c>
      <c r="J697" s="36" t="s">
        <v>3362</v>
      </c>
      <c r="K697" s="19" t="s">
        <v>995</v>
      </c>
      <c r="L697" s="19" t="s">
        <v>112</v>
      </c>
      <c r="M697" s="19" t="s">
        <v>340</v>
      </c>
      <c r="O697" s="197" t="str">
        <f t="shared" si="60"/>
        <v>12/3/2024 12:15:03 PM</v>
      </c>
      <c r="P697" s="197">
        <f t="shared" si="61"/>
        <v>45630.135451388887</v>
      </c>
      <c r="Q697" s="197">
        <f t="shared" si="62"/>
        <v>45629.718784722223</v>
      </c>
      <c r="R697" s="197" t="str">
        <f t="shared" si="63"/>
        <v>12/3/2024 12:15:03 PM</v>
      </c>
      <c r="S697" s="200">
        <f t="shared" si="64"/>
        <v>45629</v>
      </c>
      <c r="T697" s="201">
        <f t="shared" si="65"/>
        <v>0.51045138888730435</v>
      </c>
      <c r="U697" s="202"/>
      <c r="V697" s="202"/>
      <c r="W697" s="202" t="str">
        <f>IFERROR(VLOOKUP(D697,Legend!$A$2:$C$61,3,FALSE),"")</f>
        <v>AMER_1</v>
      </c>
      <c r="X697" s="19">
        <v>5</v>
      </c>
      <c r="Y697" s="19">
        <v>15</v>
      </c>
    </row>
    <row r="698" spans="1:25" x14ac:dyDescent="0.25">
      <c r="A698" s="19" t="s">
        <v>1770</v>
      </c>
      <c r="B698" s="62" t="s">
        <v>3419</v>
      </c>
      <c r="C698" s="19" t="s">
        <v>341</v>
      </c>
      <c r="D698" s="19" t="s">
        <v>215</v>
      </c>
      <c r="E698" s="19" t="s">
        <v>7596</v>
      </c>
      <c r="F698" s="19" t="s">
        <v>347</v>
      </c>
      <c r="G698" s="62" t="s">
        <v>588</v>
      </c>
      <c r="H698" s="62" t="s">
        <v>3420</v>
      </c>
      <c r="I698" s="19" t="s">
        <v>344</v>
      </c>
      <c r="J698" s="36" t="s">
        <v>3421</v>
      </c>
      <c r="K698" s="19" t="s">
        <v>3422</v>
      </c>
      <c r="L698" s="19" t="s">
        <v>112</v>
      </c>
      <c r="M698" s="19" t="s">
        <v>340</v>
      </c>
      <c r="O698" s="197" t="str">
        <f t="shared" si="60"/>
        <v>12/3/2024 10:59:12 AM</v>
      </c>
      <c r="P698" s="197">
        <f t="shared" si="61"/>
        <v>45630.082777777781</v>
      </c>
      <c r="Q698" s="197">
        <f t="shared" si="62"/>
        <v>45629.666111111117</v>
      </c>
      <c r="R698" s="197" t="str">
        <f t="shared" si="63"/>
        <v>12/3/2024 10:59:12 AM</v>
      </c>
      <c r="S698" s="200">
        <f t="shared" si="64"/>
        <v>45629</v>
      </c>
      <c r="T698" s="201">
        <f t="shared" si="65"/>
        <v>0.45777777778130258</v>
      </c>
      <c r="U698" s="202"/>
      <c r="V698" s="202"/>
      <c r="W698" s="202" t="str">
        <f>IFERROR(VLOOKUP(D698,Legend!$A$2:$C$61,3,FALSE),"")</f>
        <v>AMER_1</v>
      </c>
      <c r="X698" s="19">
        <v>5</v>
      </c>
      <c r="Y698" s="19">
        <v>15</v>
      </c>
    </row>
    <row r="699" spans="1:25" x14ac:dyDescent="0.25">
      <c r="A699" s="19" t="s">
        <v>1772</v>
      </c>
      <c r="B699" s="62" t="s">
        <v>3451</v>
      </c>
      <c r="C699" s="19" t="s">
        <v>341</v>
      </c>
      <c r="D699" s="19" t="s">
        <v>215</v>
      </c>
      <c r="E699" s="19" t="s">
        <v>7596</v>
      </c>
      <c r="F699" s="19" t="s">
        <v>347</v>
      </c>
      <c r="G699" s="62" t="s">
        <v>626</v>
      </c>
      <c r="H699" s="62" t="s">
        <v>2478</v>
      </c>
      <c r="I699" s="19" t="s">
        <v>342</v>
      </c>
      <c r="J699" s="36" t="s">
        <v>3452</v>
      </c>
      <c r="K699" s="19" t="s">
        <v>2537</v>
      </c>
      <c r="L699" s="19" t="s">
        <v>112</v>
      </c>
      <c r="M699" s="19" t="s">
        <v>340</v>
      </c>
      <c r="O699" s="197" t="str">
        <f t="shared" si="60"/>
        <v>12/3/2024 10:34:32 AM</v>
      </c>
      <c r="P699" s="197">
        <f t="shared" si="61"/>
        <v>45630.065648148149</v>
      </c>
      <c r="Q699" s="197">
        <f t="shared" si="62"/>
        <v>45629.648981481485</v>
      </c>
      <c r="R699" s="197" t="str">
        <f t="shared" si="63"/>
        <v>12/3/2024 10:34:32 AM</v>
      </c>
      <c r="S699" s="200">
        <f t="shared" si="64"/>
        <v>45629</v>
      </c>
      <c r="T699" s="201">
        <f t="shared" si="65"/>
        <v>0.44064814814919373</v>
      </c>
      <c r="U699" s="202"/>
      <c r="V699" s="202"/>
      <c r="W699" s="202" t="str">
        <f>IFERROR(VLOOKUP(D699,Legend!$A$2:$C$61,3,FALSE),"")</f>
        <v>AMER_1</v>
      </c>
      <c r="X699" s="19">
        <v>5</v>
      </c>
      <c r="Y699" s="19">
        <v>15</v>
      </c>
    </row>
    <row r="700" spans="1:25" x14ac:dyDescent="0.25">
      <c r="A700" s="19" t="s">
        <v>1675</v>
      </c>
      <c r="B700" s="62" t="s">
        <v>3485</v>
      </c>
      <c r="C700" s="19" t="s">
        <v>341</v>
      </c>
      <c r="D700" s="19" t="s">
        <v>215</v>
      </c>
      <c r="E700" s="19" t="s">
        <v>7596</v>
      </c>
      <c r="F700" s="19" t="s">
        <v>347</v>
      </c>
      <c r="G700" s="62" t="s">
        <v>593</v>
      </c>
      <c r="H700" s="62" t="s">
        <v>3486</v>
      </c>
      <c r="I700" s="19" t="s">
        <v>344</v>
      </c>
      <c r="J700" s="36" t="s">
        <v>3487</v>
      </c>
      <c r="K700" s="19" t="s">
        <v>2264</v>
      </c>
      <c r="L700" s="19" t="s">
        <v>112</v>
      </c>
      <c r="M700" s="19" t="s">
        <v>340</v>
      </c>
      <c r="O700" s="197" t="str">
        <f t="shared" si="60"/>
        <v>12/3/2024 9:57:57 AM</v>
      </c>
      <c r="P700" s="197">
        <f t="shared" si="61"/>
        <v>45630.040243055555</v>
      </c>
      <c r="Q700" s="197">
        <f t="shared" si="62"/>
        <v>45629.623576388891</v>
      </c>
      <c r="R700" s="197" t="str">
        <f t="shared" si="63"/>
        <v>12/3/2024 9:57:57 AM</v>
      </c>
      <c r="S700" s="200">
        <f t="shared" si="64"/>
        <v>45629</v>
      </c>
      <c r="T700" s="201">
        <f t="shared" si="65"/>
        <v>0.41524305555503815</v>
      </c>
      <c r="U700" s="202"/>
      <c r="V700" s="202"/>
      <c r="W700" s="202" t="str">
        <f>IFERROR(VLOOKUP(D700,Legend!$A$2:$C$61,3,FALSE),"")</f>
        <v>AMER_1</v>
      </c>
      <c r="X700" s="19">
        <v>5</v>
      </c>
      <c r="Y700" s="19">
        <v>15</v>
      </c>
    </row>
    <row r="701" spans="1:25" x14ac:dyDescent="0.25">
      <c r="A701" s="19" t="s">
        <v>950</v>
      </c>
      <c r="B701" s="62" t="s">
        <v>3806</v>
      </c>
      <c r="C701" s="19" t="s">
        <v>341</v>
      </c>
      <c r="D701" s="19" t="s">
        <v>215</v>
      </c>
      <c r="E701" s="19" t="s">
        <v>7596</v>
      </c>
      <c r="F701" s="19" t="s">
        <v>347</v>
      </c>
      <c r="G701" s="62" t="s">
        <v>626</v>
      </c>
      <c r="H701" s="62" t="s">
        <v>2478</v>
      </c>
      <c r="I701" s="19" t="s">
        <v>342</v>
      </c>
      <c r="J701" s="36" t="s">
        <v>3807</v>
      </c>
      <c r="K701" s="19" t="s">
        <v>1600</v>
      </c>
      <c r="L701" s="19" t="s">
        <v>112</v>
      </c>
      <c r="M701" s="19" t="s">
        <v>340</v>
      </c>
      <c r="O701" s="197" t="str">
        <f t="shared" si="60"/>
        <v>12/2/2024 5:53:41 PM</v>
      </c>
      <c r="P701" s="197">
        <f t="shared" si="61"/>
        <v>45629.370613425926</v>
      </c>
      <c r="Q701" s="197">
        <f t="shared" si="62"/>
        <v>45628.953946759262</v>
      </c>
      <c r="R701" s="197" t="str">
        <f t="shared" si="63"/>
        <v>12/2/2024 5:53:41 PM</v>
      </c>
      <c r="S701" s="200">
        <f t="shared" si="64"/>
        <v>45628</v>
      </c>
      <c r="T701" s="201">
        <f t="shared" si="65"/>
        <v>0.74561342592642177</v>
      </c>
      <c r="U701" s="202"/>
      <c r="V701" s="202"/>
      <c r="W701" s="202" t="str">
        <f>IFERROR(VLOOKUP(D701,Legend!$A$2:$C$61,3,FALSE),"")</f>
        <v>AMER_1</v>
      </c>
      <c r="X701" s="19">
        <v>5</v>
      </c>
      <c r="Y701" s="19">
        <v>15</v>
      </c>
    </row>
    <row r="702" spans="1:25" x14ac:dyDescent="0.25">
      <c r="A702" s="19" t="s">
        <v>1988</v>
      </c>
      <c r="B702" s="62" t="s">
        <v>3829</v>
      </c>
      <c r="C702" s="19" t="s">
        <v>148</v>
      </c>
      <c r="D702" s="19" t="s">
        <v>214</v>
      </c>
      <c r="E702" s="19" t="s">
        <v>7596</v>
      </c>
      <c r="F702" s="19" t="s">
        <v>347</v>
      </c>
      <c r="G702" s="62" t="s">
        <v>345</v>
      </c>
      <c r="H702" s="62" t="s">
        <v>3830</v>
      </c>
      <c r="J702" s="36" t="s">
        <v>3831</v>
      </c>
      <c r="K702" s="19" t="s">
        <v>2297</v>
      </c>
      <c r="L702" s="19" t="s">
        <v>112</v>
      </c>
      <c r="M702" s="19" t="s">
        <v>340</v>
      </c>
      <c r="O702" s="197" t="str">
        <f t="shared" si="60"/>
        <v>12/2/2024 5:02:33 PM</v>
      </c>
      <c r="P702" s="197">
        <f t="shared" si="61"/>
        <v>45629.335104166668</v>
      </c>
      <c r="Q702" s="197">
        <f t="shared" si="62"/>
        <v>45628.918437500004</v>
      </c>
      <c r="R702" s="197" t="str">
        <f t="shared" si="63"/>
        <v>12/2/2024 5:02:33 PM</v>
      </c>
      <c r="S702" s="200">
        <f t="shared" si="64"/>
        <v>45628</v>
      </c>
      <c r="T702" s="201">
        <f t="shared" si="65"/>
        <v>0.71010416666831588</v>
      </c>
      <c r="U702" s="202"/>
      <c r="V702" s="202"/>
      <c r="W702" s="202" t="str">
        <f>IFERROR(VLOOKUP(D702,Legend!$A$2:$C$61,3,FALSE),"")</f>
        <v>AMER_1</v>
      </c>
      <c r="X702" s="19">
        <v>5</v>
      </c>
      <c r="Y702" s="19">
        <v>15</v>
      </c>
    </row>
    <row r="703" spans="1:25" x14ac:dyDescent="0.25">
      <c r="A703" s="19" t="s">
        <v>1990</v>
      </c>
      <c r="B703" s="62" t="s">
        <v>3857</v>
      </c>
      <c r="C703" s="19" t="s">
        <v>341</v>
      </c>
      <c r="D703" s="19" t="s">
        <v>215</v>
      </c>
      <c r="E703" s="19" t="s">
        <v>7596</v>
      </c>
      <c r="F703" s="19" t="s">
        <v>347</v>
      </c>
      <c r="G703" s="62" t="s">
        <v>593</v>
      </c>
      <c r="H703" s="62" t="s">
        <v>3858</v>
      </c>
      <c r="I703" s="19" t="s">
        <v>344</v>
      </c>
      <c r="J703" s="36" t="s">
        <v>3859</v>
      </c>
      <c r="K703" s="19" t="s">
        <v>2557</v>
      </c>
      <c r="L703" s="19" t="s">
        <v>112</v>
      </c>
      <c r="M703" s="19" t="s">
        <v>354</v>
      </c>
      <c r="O703" s="197" t="str">
        <f t="shared" si="60"/>
        <v>12/2/2024 4:28:40 PM</v>
      </c>
      <c r="P703" s="197">
        <f t="shared" si="61"/>
        <v>45629.311574074076</v>
      </c>
      <c r="Q703" s="197">
        <f t="shared" si="62"/>
        <v>45628.894907407412</v>
      </c>
      <c r="R703" s="197" t="str">
        <f t="shared" si="63"/>
        <v>12/2/2024 4:28:40 PM</v>
      </c>
      <c r="S703" s="200">
        <f t="shared" si="64"/>
        <v>45628</v>
      </c>
      <c r="T703" s="201">
        <f t="shared" si="65"/>
        <v>0.68657407407590654</v>
      </c>
      <c r="U703" s="202"/>
      <c r="V703" s="202"/>
      <c r="W703" s="202" t="str">
        <f>IFERROR(VLOOKUP(D703,Legend!$A$2:$C$61,3,FALSE),"")</f>
        <v>AMER_1</v>
      </c>
      <c r="X703" s="19">
        <v>5</v>
      </c>
      <c r="Y703" s="19">
        <v>15</v>
      </c>
    </row>
    <row r="704" spans="1:25" x14ac:dyDescent="0.25">
      <c r="A704" s="19" t="s">
        <v>1638</v>
      </c>
      <c r="B704" s="62" t="s">
        <v>3916</v>
      </c>
      <c r="C704" s="19" t="s">
        <v>341</v>
      </c>
      <c r="D704" s="19" t="s">
        <v>215</v>
      </c>
      <c r="E704" s="19" t="s">
        <v>7596</v>
      </c>
      <c r="F704" s="19" t="s">
        <v>347</v>
      </c>
      <c r="G704" s="62" t="s">
        <v>626</v>
      </c>
      <c r="H704" s="62" t="s">
        <v>2478</v>
      </c>
      <c r="I704" s="19" t="s">
        <v>342</v>
      </c>
      <c r="J704" s="36" t="s">
        <v>3917</v>
      </c>
      <c r="K704" s="19" t="s">
        <v>2295</v>
      </c>
      <c r="L704" s="19" t="s">
        <v>112</v>
      </c>
      <c r="M704" s="19" t="s">
        <v>340</v>
      </c>
      <c r="O704" s="197" t="str">
        <f t="shared" si="60"/>
        <v>12/2/2024 3:34:47 PM</v>
      </c>
      <c r="P704" s="197">
        <f t="shared" si="61"/>
        <v>45629.274155092593</v>
      </c>
      <c r="Q704" s="197">
        <f t="shared" si="62"/>
        <v>45628.857488425929</v>
      </c>
      <c r="R704" s="197" t="str">
        <f t="shared" si="63"/>
        <v>12/2/2024 3:34:47 PM</v>
      </c>
      <c r="S704" s="200">
        <f t="shared" si="64"/>
        <v>45628</v>
      </c>
      <c r="T704" s="201">
        <f t="shared" si="65"/>
        <v>0.64915509259299142</v>
      </c>
      <c r="U704" s="202"/>
      <c r="V704" s="202"/>
      <c r="W704" s="202" t="str">
        <f>IFERROR(VLOOKUP(D704,Legend!$A$2:$C$61,3,FALSE),"")</f>
        <v>AMER_1</v>
      </c>
      <c r="X704" s="19">
        <v>5</v>
      </c>
      <c r="Y704" s="19">
        <v>15</v>
      </c>
    </row>
    <row r="705" spans="1:25" x14ac:dyDescent="0.25">
      <c r="A705" s="19" t="s">
        <v>1348</v>
      </c>
      <c r="B705" s="62" t="s">
        <v>3944</v>
      </c>
      <c r="C705" s="19" t="s">
        <v>341</v>
      </c>
      <c r="D705" s="19" t="s">
        <v>215</v>
      </c>
      <c r="E705" s="19" t="s">
        <v>7596</v>
      </c>
      <c r="F705" s="19" t="s">
        <v>347</v>
      </c>
      <c r="G705" s="62" t="s">
        <v>593</v>
      </c>
      <c r="H705" s="62" t="s">
        <v>3159</v>
      </c>
      <c r="I705" s="19" t="s">
        <v>344</v>
      </c>
      <c r="J705" s="36" t="s">
        <v>3945</v>
      </c>
      <c r="K705" s="19" t="s">
        <v>686</v>
      </c>
      <c r="L705" s="19" t="s">
        <v>112</v>
      </c>
      <c r="M705" s="19" t="s">
        <v>349</v>
      </c>
      <c r="O705" s="197" t="str">
        <f t="shared" si="60"/>
        <v>12/2/2024 3:16:31 PM</v>
      </c>
      <c r="P705" s="197">
        <f t="shared" si="61"/>
        <v>45629.261469907404</v>
      </c>
      <c r="Q705" s="197">
        <f t="shared" si="62"/>
        <v>45628.84480324074</v>
      </c>
      <c r="R705" s="197" t="str">
        <f t="shared" si="63"/>
        <v>12/2/2024 3:16:31 PM</v>
      </c>
      <c r="S705" s="200">
        <f t="shared" si="64"/>
        <v>45628</v>
      </c>
      <c r="T705" s="201">
        <f t="shared" si="65"/>
        <v>0.63646990740380716</v>
      </c>
      <c r="U705" s="202"/>
      <c r="V705" s="202"/>
      <c r="W705" s="202" t="str">
        <f>IFERROR(VLOOKUP(D705,Legend!$A$2:$C$61,3,FALSE),"")</f>
        <v>AMER_1</v>
      </c>
      <c r="X705" s="19">
        <v>5</v>
      </c>
      <c r="Y705" s="19">
        <v>15</v>
      </c>
    </row>
    <row r="706" spans="1:25" x14ac:dyDescent="0.25">
      <c r="A706" s="19" t="s">
        <v>2008</v>
      </c>
      <c r="B706" s="62" t="s">
        <v>3968</v>
      </c>
      <c r="C706" s="19" t="s">
        <v>341</v>
      </c>
      <c r="D706" s="19" t="s">
        <v>215</v>
      </c>
      <c r="E706" s="19" t="s">
        <v>7596</v>
      </c>
      <c r="F706" s="19" t="s">
        <v>347</v>
      </c>
      <c r="G706" s="62" t="s">
        <v>593</v>
      </c>
      <c r="H706" s="62" t="s">
        <v>3969</v>
      </c>
      <c r="I706" s="19" t="s">
        <v>344</v>
      </c>
      <c r="J706" s="36" t="s">
        <v>3970</v>
      </c>
      <c r="K706" s="19" t="s">
        <v>2492</v>
      </c>
      <c r="L706" s="19" t="s">
        <v>112</v>
      </c>
      <c r="M706" s="19" t="s">
        <v>340</v>
      </c>
      <c r="O706" s="197" t="str">
        <f t="shared" si="60"/>
        <v>12/2/2024 3:04:43 PM</v>
      </c>
      <c r="P706" s="197">
        <f t="shared" si="61"/>
        <v>45629.253275462965</v>
      </c>
      <c r="Q706" s="197">
        <f t="shared" si="62"/>
        <v>45628.8366087963</v>
      </c>
      <c r="R706" s="197" t="str">
        <f t="shared" si="63"/>
        <v>12/2/2024 3:04:43 PM</v>
      </c>
      <c r="S706" s="200">
        <f t="shared" si="64"/>
        <v>45628</v>
      </c>
      <c r="T706" s="201">
        <f t="shared" si="65"/>
        <v>0.62827546296466608</v>
      </c>
      <c r="U706" s="202"/>
      <c r="V706" s="202"/>
      <c r="W706" s="202" t="str">
        <f>IFERROR(VLOOKUP(D706,Legend!$A$2:$C$61,3,FALSE),"")</f>
        <v>AMER_1</v>
      </c>
      <c r="X706" s="19">
        <v>5</v>
      </c>
      <c r="Y706" s="19">
        <v>15</v>
      </c>
    </row>
    <row r="707" spans="1:25" x14ac:dyDescent="0.25">
      <c r="A707" s="19" t="s">
        <v>1510</v>
      </c>
      <c r="B707" s="62" t="s">
        <v>4092</v>
      </c>
      <c r="C707" s="19" t="s">
        <v>148</v>
      </c>
      <c r="D707" s="19" t="s">
        <v>214</v>
      </c>
      <c r="E707" s="19" t="s">
        <v>7596</v>
      </c>
      <c r="F707" s="19" t="s">
        <v>347</v>
      </c>
      <c r="G707" s="62" t="s">
        <v>345</v>
      </c>
      <c r="H707" s="62" t="s">
        <v>3841</v>
      </c>
      <c r="J707" s="36" t="s">
        <v>4093</v>
      </c>
      <c r="K707" s="19" t="s">
        <v>2524</v>
      </c>
      <c r="L707" s="19" t="s">
        <v>112</v>
      </c>
      <c r="M707" s="19" t="s">
        <v>340</v>
      </c>
      <c r="O707" s="197" t="str">
        <f t="shared" ref="O707:O770" si="66">IFERROR(J707,"")</f>
        <v>12/2/2024 12:59:33 PM</v>
      </c>
      <c r="P707" s="197">
        <f t="shared" ref="P707:P770" si="67">IFERROR(J707+(Y707/24),"")</f>
        <v>45629.166354166664</v>
      </c>
      <c r="Q707" s="197">
        <f t="shared" ref="Q707:Q770" si="68">IFERROR(J707+(X707/24),"")</f>
        <v>45628.7496875</v>
      </c>
      <c r="R707" s="197" t="str">
        <f t="shared" ref="R707:R770" si="69">IF(W707="APAC_1",P707,IF(W707="EMEA_1",Q707,O707))</f>
        <v>12/2/2024 12:59:33 PM</v>
      </c>
      <c r="S707" s="200">
        <f t="shared" ref="S707:S770" si="70">INT(R707)</f>
        <v>45628</v>
      </c>
      <c r="T707" s="201">
        <f t="shared" ref="T707:T770" si="71">MOD(R707,1)</f>
        <v>0.54135416666395031</v>
      </c>
      <c r="U707" s="202"/>
      <c r="V707" s="202"/>
      <c r="W707" s="202" t="str">
        <f>IFERROR(VLOOKUP(D707,Legend!$A$2:$C$61,3,FALSE),"")</f>
        <v>AMER_1</v>
      </c>
      <c r="X707" s="19">
        <v>5</v>
      </c>
      <c r="Y707" s="19">
        <v>15</v>
      </c>
    </row>
    <row r="708" spans="1:25" x14ac:dyDescent="0.25">
      <c r="A708" s="19" t="s">
        <v>954</v>
      </c>
      <c r="B708" s="62" t="s">
        <v>4102</v>
      </c>
      <c r="C708" s="19" t="s">
        <v>341</v>
      </c>
      <c r="D708" s="19" t="s">
        <v>215</v>
      </c>
      <c r="E708" s="19" t="s">
        <v>7596</v>
      </c>
      <c r="F708" s="19" t="s">
        <v>347</v>
      </c>
      <c r="G708" s="62" t="s">
        <v>588</v>
      </c>
      <c r="H708" s="62" t="s">
        <v>4103</v>
      </c>
      <c r="I708" s="19" t="s">
        <v>344</v>
      </c>
      <c r="J708" s="36" t="s">
        <v>4104</v>
      </c>
      <c r="K708" s="19" t="s">
        <v>2505</v>
      </c>
      <c r="L708" s="19" t="s">
        <v>112</v>
      </c>
      <c r="M708" s="19" t="s">
        <v>340</v>
      </c>
      <c r="O708" s="197" t="str">
        <f t="shared" si="66"/>
        <v>12/2/2024 12:45:23 PM</v>
      </c>
      <c r="P708" s="197">
        <f t="shared" si="67"/>
        <v>45629.1565162037</v>
      </c>
      <c r="Q708" s="197">
        <f t="shared" si="68"/>
        <v>45628.739849537036</v>
      </c>
      <c r="R708" s="197" t="str">
        <f t="shared" si="69"/>
        <v>12/2/2024 12:45:23 PM</v>
      </c>
      <c r="S708" s="200">
        <f t="shared" si="70"/>
        <v>45628</v>
      </c>
      <c r="T708" s="201">
        <f t="shared" si="71"/>
        <v>0.53151620370044839</v>
      </c>
      <c r="U708" s="202"/>
      <c r="V708" s="202"/>
      <c r="W708" s="202" t="str">
        <f>IFERROR(VLOOKUP(D708,Legend!$A$2:$C$61,3,FALSE),"")</f>
        <v>AMER_1</v>
      </c>
      <c r="X708" s="19">
        <v>5</v>
      </c>
      <c r="Y708" s="19">
        <v>15</v>
      </c>
    </row>
    <row r="709" spans="1:25" x14ac:dyDescent="0.25">
      <c r="A709" s="19" t="s">
        <v>1511</v>
      </c>
      <c r="B709" s="62" t="s">
        <v>4129</v>
      </c>
      <c r="C709" s="19" t="s">
        <v>148</v>
      </c>
      <c r="D709" s="19" t="s">
        <v>214</v>
      </c>
      <c r="E709" s="19" t="s">
        <v>7596</v>
      </c>
      <c r="F709" s="19" t="s">
        <v>347</v>
      </c>
      <c r="G709" s="62" t="s">
        <v>345</v>
      </c>
      <c r="H709" s="62" t="s">
        <v>4130</v>
      </c>
      <c r="J709" s="36" t="s">
        <v>4131</v>
      </c>
      <c r="K709" s="19" t="s">
        <v>951</v>
      </c>
      <c r="L709" s="19" t="s">
        <v>112</v>
      </c>
      <c r="M709" s="19" t="s">
        <v>340</v>
      </c>
      <c r="O709" s="197" t="str">
        <f t="shared" si="66"/>
        <v>12/2/2024 12:21:21 PM</v>
      </c>
      <c r="P709" s="197">
        <f t="shared" si="67"/>
        <v>45629.139826388891</v>
      </c>
      <c r="Q709" s="197">
        <f t="shared" si="68"/>
        <v>45628.723159722227</v>
      </c>
      <c r="R709" s="197" t="str">
        <f t="shared" si="69"/>
        <v>12/2/2024 12:21:21 PM</v>
      </c>
      <c r="S709" s="200">
        <f t="shared" si="70"/>
        <v>45628</v>
      </c>
      <c r="T709" s="201">
        <f t="shared" si="71"/>
        <v>0.51482638889137888</v>
      </c>
      <c r="U709" s="202"/>
      <c r="V709" s="202"/>
      <c r="W709" s="202" t="str">
        <f>IFERROR(VLOOKUP(D709,Legend!$A$2:$C$61,3,FALSE),"")</f>
        <v>AMER_1</v>
      </c>
      <c r="X709" s="19">
        <v>5</v>
      </c>
      <c r="Y709" s="19">
        <v>15</v>
      </c>
    </row>
    <row r="710" spans="1:25" x14ac:dyDescent="0.25">
      <c r="A710" s="19" t="s">
        <v>1781</v>
      </c>
      <c r="B710" s="62" t="s">
        <v>4159</v>
      </c>
      <c r="C710" s="19" t="s">
        <v>341</v>
      </c>
      <c r="D710" s="19" t="s">
        <v>215</v>
      </c>
      <c r="E710" s="19" t="s">
        <v>7596</v>
      </c>
      <c r="F710" s="19" t="s">
        <v>347</v>
      </c>
      <c r="G710" s="62" t="s">
        <v>588</v>
      </c>
      <c r="H710" s="62" t="s">
        <v>4160</v>
      </c>
      <c r="I710" s="19" t="s">
        <v>344</v>
      </c>
      <c r="J710" s="36" t="s">
        <v>4161</v>
      </c>
      <c r="K710" s="19" t="s">
        <v>2198</v>
      </c>
      <c r="L710" s="19" t="s">
        <v>112</v>
      </c>
      <c r="M710" s="19" t="s">
        <v>340</v>
      </c>
      <c r="O710" s="197" t="str">
        <f t="shared" si="66"/>
        <v>12/2/2024 11:44:07 AM</v>
      </c>
      <c r="P710" s="197">
        <f t="shared" si="67"/>
        <v>45629.113969907405</v>
      </c>
      <c r="Q710" s="197">
        <f t="shared" si="68"/>
        <v>45628.69730324074</v>
      </c>
      <c r="R710" s="197" t="str">
        <f t="shared" si="69"/>
        <v>12/2/2024 11:44:07 AM</v>
      </c>
      <c r="S710" s="200">
        <f t="shared" si="70"/>
        <v>45628</v>
      </c>
      <c r="T710" s="201">
        <f t="shared" si="71"/>
        <v>0.48896990740468027</v>
      </c>
      <c r="U710" s="202"/>
      <c r="V710" s="202"/>
      <c r="W710" s="202" t="str">
        <f>IFERROR(VLOOKUP(D710,Legend!$A$2:$C$61,3,FALSE),"")</f>
        <v>AMER_1</v>
      </c>
      <c r="X710" s="19">
        <v>5</v>
      </c>
      <c r="Y710" s="19">
        <v>15</v>
      </c>
    </row>
    <row r="711" spans="1:25" x14ac:dyDescent="0.25">
      <c r="A711" s="19" t="s">
        <v>2040</v>
      </c>
      <c r="B711" s="62" t="s">
        <v>4203</v>
      </c>
      <c r="C711" s="19" t="s">
        <v>148</v>
      </c>
      <c r="D711" s="19" t="s">
        <v>214</v>
      </c>
      <c r="E711" s="19" t="s">
        <v>7596</v>
      </c>
      <c r="F711" s="19" t="s">
        <v>347</v>
      </c>
      <c r="G711" s="62" t="s">
        <v>345</v>
      </c>
      <c r="H711" s="62" t="s">
        <v>4204</v>
      </c>
      <c r="J711" s="36" t="s">
        <v>4205</v>
      </c>
      <c r="K711" s="19" t="s">
        <v>2487</v>
      </c>
      <c r="L711" s="19" t="s">
        <v>112</v>
      </c>
      <c r="M711" s="19" t="s">
        <v>340</v>
      </c>
      <c r="O711" s="197" t="str">
        <f t="shared" si="66"/>
        <v>12/2/2024 10:50:36 AM</v>
      </c>
      <c r="P711" s="197">
        <f t="shared" si="67"/>
        <v>45629.076805555553</v>
      </c>
      <c r="Q711" s="197">
        <f t="shared" si="68"/>
        <v>45628.660138888888</v>
      </c>
      <c r="R711" s="197" t="str">
        <f t="shared" si="69"/>
        <v>12/2/2024 10:50:36 AM</v>
      </c>
      <c r="S711" s="200">
        <f t="shared" si="70"/>
        <v>45628</v>
      </c>
      <c r="T711" s="201">
        <f t="shared" si="71"/>
        <v>0.45180555555270985</v>
      </c>
      <c r="U711" s="202"/>
      <c r="V711" s="202"/>
      <c r="W711" s="202" t="str">
        <f>IFERROR(VLOOKUP(D711,Legend!$A$2:$C$61,3,FALSE),"")</f>
        <v>AMER_1</v>
      </c>
      <c r="X711" s="19">
        <v>5</v>
      </c>
      <c r="Y711" s="19">
        <v>15</v>
      </c>
    </row>
    <row r="712" spans="1:25" x14ac:dyDescent="0.25">
      <c r="A712" s="19" t="s">
        <v>733</v>
      </c>
      <c r="B712" s="62" t="s">
        <v>4241</v>
      </c>
      <c r="C712" s="19" t="s">
        <v>148</v>
      </c>
      <c r="D712" s="19" t="s">
        <v>214</v>
      </c>
      <c r="E712" s="19" t="s">
        <v>7596</v>
      </c>
      <c r="F712" s="19" t="s">
        <v>347</v>
      </c>
      <c r="G712" s="62" t="s">
        <v>345</v>
      </c>
      <c r="H712" s="62" t="s">
        <v>4242</v>
      </c>
      <c r="J712" s="36" t="s">
        <v>4243</v>
      </c>
      <c r="K712" s="19" t="s">
        <v>2354</v>
      </c>
      <c r="L712" s="19" t="s">
        <v>112</v>
      </c>
      <c r="M712" s="19" t="s">
        <v>340</v>
      </c>
      <c r="O712" s="197" t="str">
        <f t="shared" si="66"/>
        <v>12/2/2024 10:21:26 AM</v>
      </c>
      <c r="P712" s="197">
        <f t="shared" si="67"/>
        <v>45629.056550925925</v>
      </c>
      <c r="Q712" s="197">
        <f t="shared" si="68"/>
        <v>45628.639884259261</v>
      </c>
      <c r="R712" s="197" t="str">
        <f t="shared" si="69"/>
        <v>12/2/2024 10:21:26 AM</v>
      </c>
      <c r="S712" s="200">
        <f t="shared" si="70"/>
        <v>45628</v>
      </c>
      <c r="T712" s="201">
        <f t="shared" si="71"/>
        <v>0.43155092592496658</v>
      </c>
      <c r="U712" s="202"/>
      <c r="V712" s="202"/>
      <c r="W712" s="202" t="str">
        <f>IFERROR(VLOOKUP(D712,Legend!$A$2:$C$61,3,FALSE),"")</f>
        <v>AMER_1</v>
      </c>
      <c r="X712" s="19">
        <v>5</v>
      </c>
      <c r="Y712" s="19">
        <v>15</v>
      </c>
    </row>
    <row r="713" spans="1:25" x14ac:dyDescent="0.25">
      <c r="A713" s="19" t="s">
        <v>734</v>
      </c>
      <c r="B713" s="62" t="s">
        <v>4269</v>
      </c>
      <c r="C713" s="19" t="s">
        <v>341</v>
      </c>
      <c r="D713" s="19" t="s">
        <v>215</v>
      </c>
      <c r="E713" s="19" t="s">
        <v>7596</v>
      </c>
      <c r="F713" s="19" t="s">
        <v>347</v>
      </c>
      <c r="G713" s="62" t="s">
        <v>588</v>
      </c>
      <c r="H713" s="62" t="s">
        <v>949</v>
      </c>
      <c r="I713" s="19" t="s">
        <v>342</v>
      </c>
      <c r="J713" s="36" t="s">
        <v>4270</v>
      </c>
      <c r="K713" s="19" t="s">
        <v>2404</v>
      </c>
      <c r="L713" s="19" t="s">
        <v>112</v>
      </c>
      <c r="M713" s="19" t="s">
        <v>340</v>
      </c>
      <c r="O713" s="197" t="str">
        <f t="shared" si="66"/>
        <v>12/2/2024 9:50:48 AM</v>
      </c>
      <c r="P713" s="197">
        <f t="shared" si="67"/>
        <v>45629.035277777781</v>
      </c>
      <c r="Q713" s="197">
        <f t="shared" si="68"/>
        <v>45628.618611111116</v>
      </c>
      <c r="R713" s="197" t="str">
        <f t="shared" si="69"/>
        <v>12/2/2024 9:50:48 AM</v>
      </c>
      <c r="S713" s="200">
        <f t="shared" si="70"/>
        <v>45628</v>
      </c>
      <c r="T713" s="201">
        <f t="shared" si="71"/>
        <v>0.4102777777807205</v>
      </c>
      <c r="U713" s="202"/>
      <c r="V713" s="202"/>
      <c r="W713" s="202" t="str">
        <f>IFERROR(VLOOKUP(D713,Legend!$A$2:$C$61,3,FALSE),"")</f>
        <v>AMER_1</v>
      </c>
      <c r="X713" s="19">
        <v>5</v>
      </c>
      <c r="Y713" s="19">
        <v>15</v>
      </c>
    </row>
    <row r="714" spans="1:25" x14ac:dyDescent="0.25">
      <c r="A714" s="19" t="s">
        <v>873</v>
      </c>
      <c r="B714" s="62" t="s">
        <v>4300</v>
      </c>
      <c r="C714" s="19" t="s">
        <v>341</v>
      </c>
      <c r="D714" s="19" t="s">
        <v>215</v>
      </c>
      <c r="E714" s="19" t="s">
        <v>7596</v>
      </c>
      <c r="F714" s="19" t="s">
        <v>347</v>
      </c>
      <c r="G714" s="62" t="s">
        <v>626</v>
      </c>
      <c r="H714" s="62" t="s">
        <v>2478</v>
      </c>
      <c r="I714" s="19" t="s">
        <v>342</v>
      </c>
      <c r="J714" s="36" t="s">
        <v>4301</v>
      </c>
      <c r="K714" s="19" t="s">
        <v>2280</v>
      </c>
      <c r="L714" s="19" t="s">
        <v>112</v>
      </c>
      <c r="M714" s="19" t="s">
        <v>340</v>
      </c>
      <c r="O714" s="197" t="str">
        <f t="shared" si="66"/>
        <v>12/2/2024 9:31:55 AM</v>
      </c>
      <c r="P714" s="197">
        <f t="shared" si="67"/>
        <v>45629.022164351853</v>
      </c>
      <c r="Q714" s="197">
        <f t="shared" si="68"/>
        <v>45628.605497685188</v>
      </c>
      <c r="R714" s="197" t="str">
        <f t="shared" si="69"/>
        <v>12/2/2024 9:31:55 AM</v>
      </c>
      <c r="S714" s="200">
        <f t="shared" si="70"/>
        <v>45628</v>
      </c>
      <c r="T714" s="201">
        <f t="shared" si="71"/>
        <v>0.3971643518525525</v>
      </c>
      <c r="U714" s="202"/>
      <c r="V714" s="202"/>
      <c r="W714" s="202" t="str">
        <f>IFERROR(VLOOKUP(D714,Legend!$A$2:$C$61,3,FALSE),"")</f>
        <v>AMER_1</v>
      </c>
      <c r="X714" s="19">
        <v>5</v>
      </c>
      <c r="Y714" s="19">
        <v>15</v>
      </c>
    </row>
    <row r="715" spans="1:25" x14ac:dyDescent="0.25">
      <c r="A715" s="19" t="s">
        <v>1117</v>
      </c>
      <c r="B715" s="62" t="s">
        <v>4332</v>
      </c>
      <c r="C715" s="19" t="s">
        <v>341</v>
      </c>
      <c r="D715" s="19" t="s">
        <v>215</v>
      </c>
      <c r="E715" s="19" t="s">
        <v>7596</v>
      </c>
      <c r="F715" s="19" t="s">
        <v>347</v>
      </c>
      <c r="G715" s="62" t="s">
        <v>593</v>
      </c>
      <c r="H715" s="62" t="s">
        <v>3159</v>
      </c>
      <c r="I715" s="19" t="s">
        <v>344</v>
      </c>
      <c r="J715" s="36" t="s">
        <v>4333</v>
      </c>
      <c r="K715" s="19" t="s">
        <v>908</v>
      </c>
      <c r="L715" s="19" t="s">
        <v>112</v>
      </c>
      <c r="M715" s="19" t="s">
        <v>348</v>
      </c>
      <c r="O715" s="197" t="str">
        <f t="shared" si="66"/>
        <v>12/2/2024 9:08:06 AM</v>
      </c>
      <c r="P715" s="197">
        <f t="shared" si="67"/>
        <v>45629.005624999998</v>
      </c>
      <c r="Q715" s="197">
        <f t="shared" si="68"/>
        <v>45628.588958333334</v>
      </c>
      <c r="R715" s="197" t="str">
        <f t="shared" si="69"/>
        <v>12/2/2024 9:08:06 AM</v>
      </c>
      <c r="S715" s="200">
        <f t="shared" si="70"/>
        <v>45628</v>
      </c>
      <c r="T715" s="201">
        <f t="shared" si="71"/>
        <v>0.38062499999796273</v>
      </c>
      <c r="U715" s="202"/>
      <c r="V715" s="202"/>
      <c r="W715" s="202" t="str">
        <f>IFERROR(VLOOKUP(D715,Legend!$A$2:$C$61,3,FALSE),"")</f>
        <v>AMER_1</v>
      </c>
      <c r="X715" s="19">
        <v>5</v>
      </c>
      <c r="Y715" s="19">
        <v>15</v>
      </c>
    </row>
    <row r="716" spans="1:25" x14ac:dyDescent="0.25">
      <c r="A716" s="19" t="s">
        <v>2105</v>
      </c>
      <c r="B716" s="62" t="s">
        <v>4775</v>
      </c>
      <c r="C716" s="19" t="s">
        <v>341</v>
      </c>
      <c r="D716" s="19" t="s">
        <v>215</v>
      </c>
      <c r="E716" s="19" t="s">
        <v>7596</v>
      </c>
      <c r="F716" s="19" t="s">
        <v>347</v>
      </c>
      <c r="G716" s="62" t="s">
        <v>593</v>
      </c>
      <c r="H716" s="62" t="s">
        <v>3121</v>
      </c>
      <c r="I716" s="19" t="s">
        <v>344</v>
      </c>
      <c r="J716" s="36" t="s">
        <v>4776</v>
      </c>
      <c r="K716" s="19" t="s">
        <v>2311</v>
      </c>
      <c r="L716" s="19" t="s">
        <v>112</v>
      </c>
      <c r="M716" s="19" t="s">
        <v>340</v>
      </c>
      <c r="O716" s="197" t="str">
        <f t="shared" si="66"/>
        <v>12/6/2024 5:40:34 PM</v>
      </c>
      <c r="P716" s="197">
        <f t="shared" si="67"/>
        <v>45633.361504629633</v>
      </c>
      <c r="Q716" s="197">
        <f t="shared" si="68"/>
        <v>45632.944837962968</v>
      </c>
      <c r="R716" s="197" t="str">
        <f t="shared" si="69"/>
        <v>12/6/2024 5:40:34 PM</v>
      </c>
      <c r="S716" s="200">
        <f t="shared" si="70"/>
        <v>45632</v>
      </c>
      <c r="T716" s="201">
        <f t="shared" si="71"/>
        <v>0.73650462963269092</v>
      </c>
      <c r="U716" s="202"/>
      <c r="V716" s="202"/>
      <c r="W716" s="202" t="str">
        <f>IFERROR(VLOOKUP(D716,Legend!$A$2:$C$61,3,FALSE),"")</f>
        <v>AMER_1</v>
      </c>
      <c r="X716" s="19">
        <v>5</v>
      </c>
      <c r="Y716" s="19">
        <v>15</v>
      </c>
    </row>
    <row r="717" spans="1:25" x14ac:dyDescent="0.25">
      <c r="A717" s="19" t="s">
        <v>1017</v>
      </c>
      <c r="B717" s="62" t="s">
        <v>4815</v>
      </c>
      <c r="C717" s="19" t="s">
        <v>341</v>
      </c>
      <c r="D717" s="19" t="s">
        <v>215</v>
      </c>
      <c r="E717" s="19" t="s">
        <v>7596</v>
      </c>
      <c r="F717" s="19" t="s">
        <v>347</v>
      </c>
      <c r="G717" s="62" t="s">
        <v>593</v>
      </c>
      <c r="H717" s="62" t="s">
        <v>4778</v>
      </c>
      <c r="I717" s="19" t="s">
        <v>344</v>
      </c>
      <c r="J717" s="36" t="s">
        <v>4816</v>
      </c>
      <c r="K717" s="19" t="s">
        <v>1360</v>
      </c>
      <c r="L717" s="19" t="s">
        <v>112</v>
      </c>
      <c r="M717" s="19" t="s">
        <v>340</v>
      </c>
      <c r="O717" s="197" t="str">
        <f t="shared" si="66"/>
        <v>12/6/2024 4:00:13 PM</v>
      </c>
      <c r="P717" s="197">
        <f t="shared" si="67"/>
        <v>45633.291817129626</v>
      </c>
      <c r="Q717" s="197">
        <f t="shared" si="68"/>
        <v>45632.875150462962</v>
      </c>
      <c r="R717" s="197" t="str">
        <f t="shared" si="69"/>
        <v>12/6/2024 4:00:13 PM</v>
      </c>
      <c r="S717" s="200">
        <f t="shared" si="70"/>
        <v>45632</v>
      </c>
      <c r="T717" s="201">
        <f t="shared" si="71"/>
        <v>0.66681712962599704</v>
      </c>
      <c r="U717" s="202"/>
      <c r="V717" s="202"/>
      <c r="W717" s="202" t="str">
        <f>IFERROR(VLOOKUP(D717,Legend!$A$2:$C$61,3,FALSE),"")</f>
        <v>AMER_1</v>
      </c>
      <c r="X717" s="19">
        <v>5</v>
      </c>
      <c r="Y717" s="19">
        <v>15</v>
      </c>
    </row>
    <row r="718" spans="1:25" x14ac:dyDescent="0.25">
      <c r="A718" s="19" t="s">
        <v>742</v>
      </c>
      <c r="B718" s="62" t="s">
        <v>4855</v>
      </c>
      <c r="C718" s="19" t="s">
        <v>341</v>
      </c>
      <c r="D718" s="19" t="s">
        <v>215</v>
      </c>
      <c r="E718" s="19" t="s">
        <v>7596</v>
      </c>
      <c r="F718" s="19" t="s">
        <v>347</v>
      </c>
      <c r="G718" s="62" t="s">
        <v>593</v>
      </c>
      <c r="H718" s="62" t="s">
        <v>795</v>
      </c>
      <c r="I718" s="19" t="s">
        <v>342</v>
      </c>
      <c r="J718" s="36" t="s">
        <v>4856</v>
      </c>
      <c r="K718" s="19" t="s">
        <v>4857</v>
      </c>
      <c r="L718" s="19" t="s">
        <v>112</v>
      </c>
      <c r="M718" s="19" t="s">
        <v>340</v>
      </c>
      <c r="O718" s="197" t="str">
        <f t="shared" si="66"/>
        <v>12/6/2024 2:50:02 PM</v>
      </c>
      <c r="P718" s="197">
        <f t="shared" si="67"/>
        <v>45633.243078703701</v>
      </c>
      <c r="Q718" s="197">
        <f t="shared" si="68"/>
        <v>45632.826412037037</v>
      </c>
      <c r="R718" s="197" t="str">
        <f t="shared" si="69"/>
        <v>12/6/2024 2:50:02 PM</v>
      </c>
      <c r="S718" s="200">
        <f t="shared" si="70"/>
        <v>45632</v>
      </c>
      <c r="T718" s="201">
        <f t="shared" si="71"/>
        <v>0.61807870370103046</v>
      </c>
      <c r="U718" s="202"/>
      <c r="V718" s="202"/>
      <c r="W718" s="202" t="str">
        <f>IFERROR(VLOOKUP(D718,Legend!$A$2:$C$61,3,FALSE),"")</f>
        <v>AMER_1</v>
      </c>
      <c r="X718" s="19">
        <v>5</v>
      </c>
      <c r="Y718" s="19">
        <v>15</v>
      </c>
    </row>
    <row r="719" spans="1:25" x14ac:dyDescent="0.25">
      <c r="A719" s="19" t="s">
        <v>1701</v>
      </c>
      <c r="B719" s="62" t="s">
        <v>4925</v>
      </c>
      <c r="C719" s="19" t="s">
        <v>148</v>
      </c>
      <c r="D719" s="19" t="s">
        <v>214</v>
      </c>
      <c r="E719" s="19" t="s">
        <v>7596</v>
      </c>
      <c r="F719" s="19" t="s">
        <v>347</v>
      </c>
      <c r="G719" s="62" t="s">
        <v>345</v>
      </c>
      <c r="H719" s="62" t="s">
        <v>4926</v>
      </c>
      <c r="J719" s="36" t="s">
        <v>4927</v>
      </c>
      <c r="K719" s="19" t="s">
        <v>2310</v>
      </c>
      <c r="L719" s="19" t="s">
        <v>112</v>
      </c>
      <c r="M719" s="19" t="s">
        <v>340</v>
      </c>
      <c r="O719" s="197" t="str">
        <f t="shared" si="66"/>
        <v>12/6/2024 1:39:41 PM</v>
      </c>
      <c r="P719" s="197">
        <f t="shared" si="67"/>
        <v>45633.194224537037</v>
      </c>
      <c r="Q719" s="197">
        <f t="shared" si="68"/>
        <v>45632.777557870373</v>
      </c>
      <c r="R719" s="197" t="str">
        <f t="shared" si="69"/>
        <v>12/6/2024 1:39:41 PM</v>
      </c>
      <c r="S719" s="200">
        <f t="shared" si="70"/>
        <v>45632</v>
      </c>
      <c r="T719" s="201">
        <f t="shared" si="71"/>
        <v>0.56922453703737119</v>
      </c>
      <c r="U719" s="202"/>
      <c r="V719" s="202"/>
      <c r="W719" s="202" t="str">
        <f>IFERROR(VLOOKUP(D719,Legend!$A$2:$C$61,3,FALSE),"")</f>
        <v>AMER_1</v>
      </c>
      <c r="X719" s="19">
        <v>5</v>
      </c>
      <c r="Y719" s="19">
        <v>15</v>
      </c>
    </row>
    <row r="720" spans="1:25" x14ac:dyDescent="0.25">
      <c r="A720" s="19" t="s">
        <v>1476</v>
      </c>
      <c r="B720" s="62" t="s">
        <v>5001</v>
      </c>
      <c r="C720" s="19" t="s">
        <v>148</v>
      </c>
      <c r="D720" s="19" t="s">
        <v>214</v>
      </c>
      <c r="E720" s="19" t="s">
        <v>7596</v>
      </c>
      <c r="F720" s="19" t="s">
        <v>347</v>
      </c>
      <c r="G720" s="62" t="s">
        <v>345</v>
      </c>
      <c r="H720" s="62" t="s">
        <v>5002</v>
      </c>
      <c r="J720" s="36" t="s">
        <v>5003</v>
      </c>
      <c r="K720" s="19" t="s">
        <v>2594</v>
      </c>
      <c r="L720" s="19" t="s">
        <v>112</v>
      </c>
      <c r="M720" s="19" t="s">
        <v>340</v>
      </c>
      <c r="O720" s="197" t="str">
        <f t="shared" si="66"/>
        <v>12/6/2024 11:59:53 AM</v>
      </c>
      <c r="P720" s="197">
        <f t="shared" si="67"/>
        <v>45633.124918981484</v>
      </c>
      <c r="Q720" s="197">
        <f t="shared" si="68"/>
        <v>45632.70825231482</v>
      </c>
      <c r="R720" s="197" t="str">
        <f t="shared" si="69"/>
        <v>12/6/2024 11:59:53 AM</v>
      </c>
      <c r="S720" s="200">
        <f t="shared" si="70"/>
        <v>45632</v>
      </c>
      <c r="T720" s="201">
        <f t="shared" si="71"/>
        <v>0.49991898148437031</v>
      </c>
      <c r="U720" s="202"/>
      <c r="V720" s="202"/>
      <c r="W720" s="202" t="str">
        <f>IFERROR(VLOOKUP(D720,Legend!$A$2:$C$61,3,FALSE),"")</f>
        <v>AMER_1</v>
      </c>
      <c r="X720" s="19">
        <v>5</v>
      </c>
      <c r="Y720" s="19">
        <v>15</v>
      </c>
    </row>
    <row r="721" spans="1:25" x14ac:dyDescent="0.25">
      <c r="A721" s="19" t="s">
        <v>2139</v>
      </c>
      <c r="B721" s="62" t="s">
        <v>5049</v>
      </c>
      <c r="C721" s="19" t="s">
        <v>341</v>
      </c>
      <c r="D721" s="19" t="s">
        <v>215</v>
      </c>
      <c r="E721" s="19" t="s">
        <v>7596</v>
      </c>
      <c r="F721" s="19" t="s">
        <v>347</v>
      </c>
      <c r="G721" s="62" t="s">
        <v>588</v>
      </c>
      <c r="H721" s="62" t="s">
        <v>4790</v>
      </c>
      <c r="I721" s="19" t="s">
        <v>344</v>
      </c>
      <c r="J721" s="36" t="s">
        <v>5050</v>
      </c>
      <c r="K721" s="19" t="s">
        <v>2525</v>
      </c>
      <c r="L721" s="19" t="s">
        <v>112</v>
      </c>
      <c r="M721" s="19" t="s">
        <v>340</v>
      </c>
      <c r="O721" s="197" t="str">
        <f t="shared" si="66"/>
        <v>12/6/2024 10:45:06 AM</v>
      </c>
      <c r="P721" s="197">
        <f t="shared" si="67"/>
        <v>45633.07298611111</v>
      </c>
      <c r="Q721" s="197">
        <f t="shared" si="68"/>
        <v>45632.656319444446</v>
      </c>
      <c r="R721" s="197" t="str">
        <f t="shared" si="69"/>
        <v>12/6/2024 10:45:06 AM</v>
      </c>
      <c r="S721" s="200">
        <f t="shared" si="70"/>
        <v>45632</v>
      </c>
      <c r="T721" s="201">
        <f t="shared" si="71"/>
        <v>0.44798611111036735</v>
      </c>
      <c r="U721" s="202"/>
      <c r="V721" s="202"/>
      <c r="W721" s="202" t="str">
        <f>IFERROR(VLOOKUP(D721,Legend!$A$2:$C$61,3,FALSE),"")</f>
        <v>AMER_1</v>
      </c>
      <c r="X721" s="19">
        <v>5</v>
      </c>
      <c r="Y721" s="19">
        <v>15</v>
      </c>
    </row>
    <row r="722" spans="1:25" x14ac:dyDescent="0.25">
      <c r="A722" s="19" t="s">
        <v>2145</v>
      </c>
      <c r="B722" s="62" t="s">
        <v>5084</v>
      </c>
      <c r="C722" s="19" t="s">
        <v>341</v>
      </c>
      <c r="D722" s="19" t="s">
        <v>215</v>
      </c>
      <c r="E722" s="19" t="s">
        <v>7596</v>
      </c>
      <c r="F722" s="19" t="s">
        <v>347</v>
      </c>
      <c r="G722" s="62" t="s">
        <v>626</v>
      </c>
      <c r="H722" s="62" t="s">
        <v>2478</v>
      </c>
      <c r="I722" s="19" t="s">
        <v>342</v>
      </c>
      <c r="J722" s="36" t="s">
        <v>5085</v>
      </c>
      <c r="K722" s="19" t="s">
        <v>2267</v>
      </c>
      <c r="L722" s="19" t="s">
        <v>112</v>
      </c>
      <c r="M722" s="19" t="s">
        <v>340</v>
      </c>
      <c r="O722" s="197" t="str">
        <f t="shared" si="66"/>
        <v>12/6/2024 10:16:43 AM</v>
      </c>
      <c r="P722" s="197">
        <f t="shared" si="67"/>
        <v>45633.05327546296</v>
      </c>
      <c r="Q722" s="197">
        <f t="shared" si="68"/>
        <v>45632.636608796296</v>
      </c>
      <c r="R722" s="197" t="str">
        <f t="shared" si="69"/>
        <v>12/6/2024 10:16:43 AM</v>
      </c>
      <c r="S722" s="200">
        <f t="shared" si="70"/>
        <v>45632</v>
      </c>
      <c r="T722" s="201">
        <f t="shared" si="71"/>
        <v>0.4282754629603005</v>
      </c>
      <c r="U722" s="202"/>
      <c r="V722" s="202"/>
      <c r="W722" s="202" t="str">
        <f>IFERROR(VLOOKUP(D722,Legend!$A$2:$C$61,3,FALSE),"")</f>
        <v>AMER_1</v>
      </c>
      <c r="X722" s="19">
        <v>5</v>
      </c>
      <c r="Y722" s="19">
        <v>15</v>
      </c>
    </row>
    <row r="723" spans="1:25" x14ac:dyDescent="0.25">
      <c r="A723" s="19" t="s">
        <v>2152</v>
      </c>
      <c r="B723" s="62" t="s">
        <v>5110</v>
      </c>
      <c r="C723" s="19" t="s">
        <v>341</v>
      </c>
      <c r="D723" s="19" t="s">
        <v>215</v>
      </c>
      <c r="E723" s="19" t="s">
        <v>7596</v>
      </c>
      <c r="F723" s="19" t="s">
        <v>347</v>
      </c>
      <c r="G723" s="62" t="s">
        <v>593</v>
      </c>
      <c r="H723" s="62" t="s">
        <v>5028</v>
      </c>
      <c r="I723" s="19" t="s">
        <v>342</v>
      </c>
      <c r="J723" s="36" t="s">
        <v>5111</v>
      </c>
      <c r="K723" s="19" t="s">
        <v>2440</v>
      </c>
      <c r="L723" s="19" t="s">
        <v>112</v>
      </c>
      <c r="M723" s="19" t="s">
        <v>354</v>
      </c>
      <c r="O723" s="197" t="str">
        <f t="shared" si="66"/>
        <v>12/6/2024 10:01:44 AM</v>
      </c>
      <c r="P723" s="197">
        <f t="shared" si="67"/>
        <v>45633.042870370373</v>
      </c>
      <c r="Q723" s="197">
        <f t="shared" si="68"/>
        <v>45632.626203703709</v>
      </c>
      <c r="R723" s="197" t="str">
        <f t="shared" si="69"/>
        <v>12/6/2024 10:01:44 AM</v>
      </c>
      <c r="S723" s="200">
        <f t="shared" si="70"/>
        <v>45632</v>
      </c>
      <c r="T723" s="201">
        <f t="shared" si="71"/>
        <v>0.41787037037283881</v>
      </c>
      <c r="U723" s="202"/>
      <c r="V723" s="202"/>
      <c r="W723" s="202" t="str">
        <f>IFERROR(VLOOKUP(D723,Legend!$A$2:$C$61,3,FALSE),"")</f>
        <v>AMER_1</v>
      </c>
      <c r="X723" s="19">
        <v>5</v>
      </c>
      <c r="Y723" s="19">
        <v>15</v>
      </c>
    </row>
    <row r="724" spans="1:25" x14ac:dyDescent="0.25">
      <c r="A724" s="19" t="s">
        <v>2190</v>
      </c>
      <c r="B724" s="62" t="s">
        <v>5425</v>
      </c>
      <c r="C724" s="19" t="s">
        <v>341</v>
      </c>
      <c r="D724" s="19" t="s">
        <v>215</v>
      </c>
      <c r="E724" s="19" t="s">
        <v>7596</v>
      </c>
      <c r="F724" s="19" t="s">
        <v>347</v>
      </c>
      <c r="G724" s="62" t="s">
        <v>593</v>
      </c>
      <c r="H724" s="62" t="s">
        <v>2576</v>
      </c>
      <c r="I724" s="19" t="s">
        <v>342</v>
      </c>
      <c r="J724" s="36" t="s">
        <v>5426</v>
      </c>
      <c r="K724" s="19" t="s">
        <v>656</v>
      </c>
      <c r="L724" s="19" t="s">
        <v>112</v>
      </c>
      <c r="M724" s="19" t="s">
        <v>340</v>
      </c>
      <c r="O724" s="197" t="str">
        <f t="shared" si="66"/>
        <v>12/5/2024 4:37:16 PM</v>
      </c>
      <c r="P724" s="197">
        <f t="shared" si="67"/>
        <v>45632.317546296297</v>
      </c>
      <c r="Q724" s="197">
        <f t="shared" si="68"/>
        <v>45631.900879629633</v>
      </c>
      <c r="R724" s="197" t="str">
        <f t="shared" si="69"/>
        <v>12/5/2024 4:37:16 PM</v>
      </c>
      <c r="S724" s="200">
        <f t="shared" si="70"/>
        <v>45631</v>
      </c>
      <c r="T724" s="201">
        <f t="shared" si="71"/>
        <v>0.69254629629722331</v>
      </c>
      <c r="U724" s="202"/>
      <c r="V724" s="202"/>
      <c r="W724" s="202" t="str">
        <f>IFERROR(VLOOKUP(D724,Legend!$A$2:$C$61,3,FALSE),"")</f>
        <v>AMER_1</v>
      </c>
      <c r="X724" s="19">
        <v>5</v>
      </c>
      <c r="Y724" s="19">
        <v>15</v>
      </c>
    </row>
    <row r="725" spans="1:25" x14ac:dyDescent="0.25">
      <c r="A725" s="19" t="s">
        <v>2206</v>
      </c>
      <c r="B725" s="62" t="s">
        <v>5530</v>
      </c>
      <c r="C725" s="19" t="s">
        <v>148</v>
      </c>
      <c r="D725" s="19" t="s">
        <v>214</v>
      </c>
      <c r="E725" s="19" t="s">
        <v>7596</v>
      </c>
      <c r="F725" s="19" t="s">
        <v>347</v>
      </c>
      <c r="G725" s="62" t="s">
        <v>345</v>
      </c>
      <c r="H725" s="62" t="s">
        <v>5531</v>
      </c>
      <c r="J725" s="36" t="s">
        <v>5532</v>
      </c>
      <c r="K725" s="19" t="s">
        <v>1461</v>
      </c>
      <c r="L725" s="19" t="s">
        <v>112</v>
      </c>
      <c r="M725" s="19" t="s">
        <v>340</v>
      </c>
      <c r="O725" s="197" t="str">
        <f t="shared" si="66"/>
        <v>12/5/2024 2:50:48 PM</v>
      </c>
      <c r="P725" s="197">
        <f t="shared" si="67"/>
        <v>45632.243611111109</v>
      </c>
      <c r="Q725" s="197">
        <f t="shared" si="68"/>
        <v>45631.826944444445</v>
      </c>
      <c r="R725" s="197" t="str">
        <f t="shared" si="69"/>
        <v>12/5/2024 2:50:48 PM</v>
      </c>
      <c r="S725" s="200">
        <f t="shared" si="70"/>
        <v>45631</v>
      </c>
      <c r="T725" s="201">
        <f t="shared" si="71"/>
        <v>0.61861111110920319</v>
      </c>
      <c r="U725" s="202"/>
      <c r="V725" s="202"/>
      <c r="W725" s="202" t="str">
        <f>IFERROR(VLOOKUP(D725,Legend!$A$2:$C$61,3,FALSE),"")</f>
        <v>AMER_1</v>
      </c>
      <c r="X725" s="19">
        <v>5</v>
      </c>
      <c r="Y725" s="19">
        <v>15</v>
      </c>
    </row>
    <row r="726" spans="1:25" x14ac:dyDescent="0.25">
      <c r="A726" s="19" t="s">
        <v>2217</v>
      </c>
      <c r="B726" s="62" t="s">
        <v>5558</v>
      </c>
      <c r="C726" s="19" t="s">
        <v>148</v>
      </c>
      <c r="D726" s="19" t="s">
        <v>214</v>
      </c>
      <c r="E726" s="19" t="s">
        <v>7596</v>
      </c>
      <c r="F726" s="19" t="s">
        <v>347</v>
      </c>
      <c r="G726" s="62" t="s">
        <v>345</v>
      </c>
      <c r="H726" s="62" t="s">
        <v>5559</v>
      </c>
      <c r="J726" s="36" t="s">
        <v>5560</v>
      </c>
      <c r="K726" s="19" t="s">
        <v>591</v>
      </c>
      <c r="L726" s="19" t="s">
        <v>112</v>
      </c>
      <c r="M726" s="19" t="s">
        <v>340</v>
      </c>
      <c r="O726" s="197" t="str">
        <f t="shared" si="66"/>
        <v>12/5/2024 2:34:42 PM</v>
      </c>
      <c r="P726" s="197">
        <f t="shared" si="67"/>
        <v>45632.232430555552</v>
      </c>
      <c r="Q726" s="197">
        <f t="shared" si="68"/>
        <v>45631.815763888888</v>
      </c>
      <c r="R726" s="197" t="str">
        <f t="shared" si="69"/>
        <v>12/5/2024 2:34:42 PM</v>
      </c>
      <c r="S726" s="200">
        <f t="shared" si="70"/>
        <v>45631</v>
      </c>
      <c r="T726" s="201">
        <f t="shared" si="71"/>
        <v>0.60743055555212777</v>
      </c>
      <c r="U726" s="202"/>
      <c r="V726" s="202"/>
      <c r="W726" s="202" t="str">
        <f>IFERROR(VLOOKUP(D726,Legend!$A$2:$C$61,3,FALSE),"")</f>
        <v>AMER_1</v>
      </c>
      <c r="X726" s="19">
        <v>5</v>
      </c>
      <c r="Y726" s="19">
        <v>15</v>
      </c>
    </row>
    <row r="727" spans="1:25" x14ac:dyDescent="0.25">
      <c r="A727" s="19" t="s">
        <v>1542</v>
      </c>
      <c r="B727" s="62" t="s">
        <v>5598</v>
      </c>
      <c r="C727" s="19" t="s">
        <v>341</v>
      </c>
      <c r="D727" s="19" t="s">
        <v>215</v>
      </c>
      <c r="E727" s="19" t="s">
        <v>7596</v>
      </c>
      <c r="F727" s="19" t="s">
        <v>347</v>
      </c>
      <c r="G727" s="62" t="s">
        <v>593</v>
      </c>
      <c r="H727" s="62" t="s">
        <v>4778</v>
      </c>
      <c r="I727" s="19" t="s">
        <v>344</v>
      </c>
      <c r="J727" s="36" t="s">
        <v>5599</v>
      </c>
      <c r="K727" s="19" t="s">
        <v>704</v>
      </c>
      <c r="L727" s="19" t="s">
        <v>112</v>
      </c>
      <c r="M727" s="19" t="s">
        <v>340</v>
      </c>
      <c r="O727" s="197" t="str">
        <f t="shared" si="66"/>
        <v>12/5/2024 2:00:45 PM</v>
      </c>
      <c r="P727" s="197">
        <f t="shared" si="67"/>
        <v>45632.208854166667</v>
      </c>
      <c r="Q727" s="197">
        <f t="shared" si="68"/>
        <v>45631.792187500003</v>
      </c>
      <c r="R727" s="197" t="str">
        <f t="shared" si="69"/>
        <v>12/5/2024 2:00:45 PM</v>
      </c>
      <c r="S727" s="200">
        <f t="shared" si="70"/>
        <v>45631</v>
      </c>
      <c r="T727" s="201">
        <f t="shared" si="71"/>
        <v>0.58385416666715173</v>
      </c>
      <c r="U727" s="202"/>
      <c r="V727" s="202"/>
      <c r="W727" s="202" t="str">
        <f>IFERROR(VLOOKUP(D727,Legend!$A$2:$C$61,3,FALSE),"")</f>
        <v>AMER_1</v>
      </c>
      <c r="X727" s="19">
        <v>5</v>
      </c>
      <c r="Y727" s="19">
        <v>15</v>
      </c>
    </row>
    <row r="728" spans="1:25" x14ac:dyDescent="0.25">
      <c r="A728" s="19" t="s">
        <v>2231</v>
      </c>
      <c r="B728" s="62" t="s">
        <v>5618</v>
      </c>
      <c r="C728" s="19" t="s">
        <v>148</v>
      </c>
      <c r="D728" s="19" t="s">
        <v>214</v>
      </c>
      <c r="E728" s="19" t="s">
        <v>7596</v>
      </c>
      <c r="F728" s="19" t="s">
        <v>347</v>
      </c>
      <c r="G728" s="62" t="s">
        <v>345</v>
      </c>
      <c r="H728" s="62" t="s">
        <v>5619</v>
      </c>
      <c r="J728" s="36" t="s">
        <v>5620</v>
      </c>
      <c r="K728" s="19" t="s">
        <v>3145</v>
      </c>
      <c r="L728" s="19" t="s">
        <v>112</v>
      </c>
      <c r="M728" s="19" t="s">
        <v>340</v>
      </c>
      <c r="O728" s="197" t="str">
        <f t="shared" si="66"/>
        <v>12/5/2024 1:28:17 PM</v>
      </c>
      <c r="P728" s="197">
        <f t="shared" si="67"/>
        <v>45632.186307870368</v>
      </c>
      <c r="Q728" s="197">
        <f t="shared" si="68"/>
        <v>45631.769641203704</v>
      </c>
      <c r="R728" s="197" t="str">
        <f t="shared" si="69"/>
        <v>12/5/2024 1:28:17 PM</v>
      </c>
      <c r="S728" s="200">
        <f t="shared" si="70"/>
        <v>45631</v>
      </c>
      <c r="T728" s="201">
        <f t="shared" si="71"/>
        <v>0.56130787036818219</v>
      </c>
      <c r="U728" s="202"/>
      <c r="V728" s="202"/>
      <c r="W728" s="202" t="str">
        <f>IFERROR(VLOOKUP(D728,Legend!$A$2:$C$61,3,FALSE),"")</f>
        <v>AMER_1</v>
      </c>
      <c r="X728" s="19">
        <v>5</v>
      </c>
      <c r="Y728" s="19">
        <v>15</v>
      </c>
    </row>
    <row r="729" spans="1:25" x14ac:dyDescent="0.25">
      <c r="A729" s="19" t="s">
        <v>831</v>
      </c>
      <c r="B729" s="62" t="s">
        <v>5627</v>
      </c>
      <c r="C729" s="19" t="s">
        <v>341</v>
      </c>
      <c r="D729" s="19" t="s">
        <v>215</v>
      </c>
      <c r="E729" s="19" t="s">
        <v>7596</v>
      </c>
      <c r="F729" s="19" t="s">
        <v>347</v>
      </c>
      <c r="G729" s="62" t="s">
        <v>588</v>
      </c>
      <c r="H729" s="62" t="s">
        <v>5628</v>
      </c>
      <c r="I729" s="19" t="s">
        <v>342</v>
      </c>
      <c r="J729" s="36" t="s">
        <v>5629</v>
      </c>
      <c r="K729" s="19" t="s">
        <v>4091</v>
      </c>
      <c r="L729" s="19" t="s">
        <v>112</v>
      </c>
      <c r="M729" s="19" t="s">
        <v>340</v>
      </c>
      <c r="O729" s="197" t="str">
        <f t="shared" si="66"/>
        <v>12/5/2024 1:20:16 PM</v>
      </c>
      <c r="P729" s="197">
        <f t="shared" si="67"/>
        <v>45632.18074074074</v>
      </c>
      <c r="Q729" s="197">
        <f t="shared" si="68"/>
        <v>45631.764074074075</v>
      </c>
      <c r="R729" s="197" t="str">
        <f t="shared" si="69"/>
        <v>12/5/2024 1:20:16 PM</v>
      </c>
      <c r="S729" s="200">
        <f t="shared" si="70"/>
        <v>45631</v>
      </c>
      <c r="T729" s="201">
        <f t="shared" si="71"/>
        <v>0.55574074073956581</v>
      </c>
      <c r="U729" s="202"/>
      <c r="V729" s="202"/>
      <c r="W729" s="202" t="str">
        <f>IFERROR(VLOOKUP(D729,Legend!$A$2:$C$61,3,FALSE),"")</f>
        <v>AMER_1</v>
      </c>
      <c r="X729" s="19">
        <v>5</v>
      </c>
      <c r="Y729" s="19">
        <v>15</v>
      </c>
    </row>
    <row r="730" spans="1:25" x14ac:dyDescent="0.25">
      <c r="A730" s="19" t="s">
        <v>1714</v>
      </c>
      <c r="B730" s="62" t="s">
        <v>5699</v>
      </c>
      <c r="C730" s="19" t="s">
        <v>148</v>
      </c>
      <c r="D730" s="19" t="s">
        <v>214</v>
      </c>
      <c r="E730" s="19" t="s">
        <v>7596</v>
      </c>
      <c r="F730" s="19" t="s">
        <v>347</v>
      </c>
      <c r="G730" s="62" t="s">
        <v>345</v>
      </c>
      <c r="H730" s="62" t="s">
        <v>3216</v>
      </c>
      <c r="J730" s="36" t="s">
        <v>5700</v>
      </c>
      <c r="K730" s="19" t="s">
        <v>2270</v>
      </c>
      <c r="L730" s="19" t="s">
        <v>112</v>
      </c>
      <c r="M730" s="19" t="s">
        <v>340</v>
      </c>
      <c r="O730" s="197" t="str">
        <f t="shared" si="66"/>
        <v>12/5/2024 12:01:08 PM</v>
      </c>
      <c r="P730" s="197">
        <f t="shared" si="67"/>
        <v>45632.125787037039</v>
      </c>
      <c r="Q730" s="197">
        <f t="shared" si="68"/>
        <v>45631.709120370375</v>
      </c>
      <c r="R730" s="197" t="str">
        <f t="shared" si="69"/>
        <v>12/5/2024 12:01:08 PM</v>
      </c>
      <c r="S730" s="200">
        <f t="shared" si="70"/>
        <v>45631</v>
      </c>
      <c r="T730" s="201">
        <f t="shared" si="71"/>
        <v>0.50078703703911742</v>
      </c>
      <c r="U730" s="202"/>
      <c r="V730" s="202"/>
      <c r="W730" s="202" t="str">
        <f>IFERROR(VLOOKUP(D730,Legend!$A$2:$C$61,3,FALSE),"")</f>
        <v>AMER_1</v>
      </c>
      <c r="X730" s="19">
        <v>5</v>
      </c>
      <c r="Y730" s="19">
        <v>15</v>
      </c>
    </row>
    <row r="731" spans="1:25" x14ac:dyDescent="0.25">
      <c r="A731" s="19" t="s">
        <v>1757</v>
      </c>
      <c r="B731" s="62" t="s">
        <v>5756</v>
      </c>
      <c r="C731" s="19" t="s">
        <v>148</v>
      </c>
      <c r="D731" s="19" t="s">
        <v>214</v>
      </c>
      <c r="E731" s="19" t="s">
        <v>7596</v>
      </c>
      <c r="F731" s="19" t="s">
        <v>347</v>
      </c>
      <c r="G731" s="62" t="s">
        <v>345</v>
      </c>
      <c r="H731" s="62" t="s">
        <v>3334</v>
      </c>
      <c r="J731" s="36" t="s">
        <v>5757</v>
      </c>
      <c r="K731" s="19" t="s">
        <v>2386</v>
      </c>
      <c r="L731" s="19" t="s">
        <v>112</v>
      </c>
      <c r="M731" s="19" t="s">
        <v>340</v>
      </c>
      <c r="O731" s="197" t="str">
        <f t="shared" si="66"/>
        <v>12/5/2024 10:38:07 AM</v>
      </c>
      <c r="P731" s="197">
        <f t="shared" si="67"/>
        <v>45632.068136574075</v>
      </c>
      <c r="Q731" s="197">
        <f t="shared" si="68"/>
        <v>45631.651469907411</v>
      </c>
      <c r="R731" s="197" t="str">
        <f t="shared" si="69"/>
        <v>12/5/2024 10:38:07 AM</v>
      </c>
      <c r="S731" s="200">
        <f t="shared" si="70"/>
        <v>45631</v>
      </c>
      <c r="T731" s="201">
        <f t="shared" si="71"/>
        <v>0.44313657407474238</v>
      </c>
      <c r="U731" s="202"/>
      <c r="V731" s="202"/>
      <c r="W731" s="202" t="str">
        <f>IFERROR(VLOOKUP(D731,Legend!$A$2:$C$61,3,FALSE),"")</f>
        <v>AMER_1</v>
      </c>
      <c r="X731" s="19">
        <v>5</v>
      </c>
      <c r="Y731" s="19">
        <v>15</v>
      </c>
    </row>
    <row r="732" spans="1:25" x14ac:dyDescent="0.25">
      <c r="A732" s="19" t="s">
        <v>1610</v>
      </c>
      <c r="B732" s="62" t="s">
        <v>6058</v>
      </c>
      <c r="C732" s="19" t="s">
        <v>341</v>
      </c>
      <c r="D732" s="19" t="s">
        <v>215</v>
      </c>
      <c r="E732" s="19" t="s">
        <v>7596</v>
      </c>
      <c r="F732" s="19" t="s">
        <v>347</v>
      </c>
      <c r="G732" s="62" t="s">
        <v>593</v>
      </c>
      <c r="H732" s="62" t="s">
        <v>6059</v>
      </c>
      <c r="I732" s="19" t="s">
        <v>344</v>
      </c>
      <c r="J732" s="36" t="s">
        <v>6060</v>
      </c>
      <c r="K732" s="19" t="s">
        <v>2500</v>
      </c>
      <c r="L732" s="19" t="s">
        <v>112</v>
      </c>
      <c r="M732" s="19" t="s">
        <v>340</v>
      </c>
      <c r="O732" s="197" t="str">
        <f t="shared" si="66"/>
        <v>12/4/2024 5:21:58 PM</v>
      </c>
      <c r="P732" s="197">
        <f t="shared" si="67"/>
        <v>45631.348587962966</v>
      </c>
      <c r="Q732" s="197">
        <f t="shared" si="68"/>
        <v>45630.931921296302</v>
      </c>
      <c r="R732" s="197" t="str">
        <f t="shared" si="69"/>
        <v>12/4/2024 5:21:58 PM</v>
      </c>
      <c r="S732" s="200">
        <f t="shared" si="70"/>
        <v>45630</v>
      </c>
      <c r="T732" s="201">
        <f t="shared" si="71"/>
        <v>0.72358796296612127</v>
      </c>
      <c r="U732" s="202"/>
      <c r="V732" s="202"/>
      <c r="W732" s="202" t="str">
        <f>IFERROR(VLOOKUP(D732,Legend!$A$2:$C$61,3,FALSE),"")</f>
        <v>AMER_1</v>
      </c>
      <c r="X732" s="19">
        <v>5</v>
      </c>
      <c r="Y732" s="19">
        <v>15</v>
      </c>
    </row>
    <row r="733" spans="1:25" x14ac:dyDescent="0.25">
      <c r="A733" s="19" t="s">
        <v>1357</v>
      </c>
      <c r="B733" s="62" t="s">
        <v>6092</v>
      </c>
      <c r="C733" s="19" t="s">
        <v>341</v>
      </c>
      <c r="D733" s="19" t="s">
        <v>215</v>
      </c>
      <c r="E733" s="19" t="s">
        <v>7596</v>
      </c>
      <c r="F733" s="19" t="s">
        <v>347</v>
      </c>
      <c r="G733" s="62" t="s">
        <v>593</v>
      </c>
      <c r="H733" s="62" t="s">
        <v>6090</v>
      </c>
      <c r="I733" s="19" t="s">
        <v>344</v>
      </c>
      <c r="J733" s="36" t="s">
        <v>6093</v>
      </c>
      <c r="K733" s="19" t="s">
        <v>1886</v>
      </c>
      <c r="L733" s="19" t="s">
        <v>112</v>
      </c>
      <c r="M733" s="19" t="s">
        <v>354</v>
      </c>
      <c r="O733" s="197" t="str">
        <f t="shared" si="66"/>
        <v>12/4/2024 4:10:12 PM</v>
      </c>
      <c r="P733" s="197">
        <f t="shared" si="67"/>
        <v>45631.298750000002</v>
      </c>
      <c r="Q733" s="197">
        <f t="shared" si="68"/>
        <v>45630.882083333338</v>
      </c>
      <c r="R733" s="197" t="str">
        <f t="shared" si="69"/>
        <v>12/4/2024 4:10:12 PM</v>
      </c>
      <c r="S733" s="200">
        <f t="shared" si="70"/>
        <v>45630</v>
      </c>
      <c r="T733" s="201">
        <f t="shared" si="71"/>
        <v>0.67375000000174623</v>
      </c>
      <c r="U733" s="202"/>
      <c r="V733" s="202"/>
      <c r="W733" s="202" t="str">
        <f>IFERROR(VLOOKUP(D733,Legend!$A$2:$C$61,3,FALSE),"")</f>
        <v>AMER_1</v>
      </c>
      <c r="X733" s="19">
        <v>5</v>
      </c>
      <c r="Y733" s="19">
        <v>15</v>
      </c>
    </row>
    <row r="734" spans="1:25" x14ac:dyDescent="0.25">
      <c r="A734" s="19" t="s">
        <v>1876</v>
      </c>
      <c r="B734" s="62" t="s">
        <v>6126</v>
      </c>
      <c r="C734" s="19" t="s">
        <v>341</v>
      </c>
      <c r="D734" s="19" t="s">
        <v>215</v>
      </c>
      <c r="E734" s="19" t="s">
        <v>7596</v>
      </c>
      <c r="F734" s="19" t="s">
        <v>347</v>
      </c>
      <c r="G734" s="62" t="s">
        <v>593</v>
      </c>
      <c r="H734" s="62" t="s">
        <v>6127</v>
      </c>
      <c r="I734" s="19" t="s">
        <v>342</v>
      </c>
      <c r="J734" s="36" t="s">
        <v>6128</v>
      </c>
      <c r="K734" s="19" t="s">
        <v>2474</v>
      </c>
      <c r="L734" s="19" t="s">
        <v>112</v>
      </c>
      <c r="M734" s="19" t="s">
        <v>340</v>
      </c>
      <c r="O734" s="197" t="str">
        <f t="shared" si="66"/>
        <v>12/4/2024 3:11:05 PM</v>
      </c>
      <c r="P734" s="197">
        <f t="shared" si="67"/>
        <v>45631.257696759261</v>
      </c>
      <c r="Q734" s="197">
        <f t="shared" si="68"/>
        <v>45630.841030092597</v>
      </c>
      <c r="R734" s="197" t="str">
        <f t="shared" si="69"/>
        <v>12/4/2024 3:11:05 PM</v>
      </c>
      <c r="S734" s="200">
        <f t="shared" si="70"/>
        <v>45630</v>
      </c>
      <c r="T734" s="201">
        <f t="shared" si="71"/>
        <v>0.63269675926130731</v>
      </c>
      <c r="U734" s="202"/>
      <c r="V734" s="202"/>
      <c r="W734" s="202" t="str">
        <f>IFERROR(VLOOKUP(D734,Legend!$A$2:$C$61,3,FALSE),"")</f>
        <v>AMER_1</v>
      </c>
      <c r="X734" s="19">
        <v>5</v>
      </c>
      <c r="Y734" s="19">
        <v>15</v>
      </c>
    </row>
    <row r="735" spans="1:25" x14ac:dyDescent="0.25">
      <c r="A735" s="19" t="s">
        <v>1584</v>
      </c>
      <c r="B735" s="62" t="s">
        <v>6157</v>
      </c>
      <c r="C735" s="19" t="s">
        <v>341</v>
      </c>
      <c r="D735" s="19" t="s">
        <v>215</v>
      </c>
      <c r="E735" s="19" t="s">
        <v>7596</v>
      </c>
      <c r="F735" s="19" t="s">
        <v>347</v>
      </c>
      <c r="G735" s="62" t="s">
        <v>593</v>
      </c>
      <c r="H735" s="62" t="s">
        <v>6158</v>
      </c>
      <c r="I735" s="19" t="s">
        <v>344</v>
      </c>
      <c r="J735" s="36" t="s">
        <v>6159</v>
      </c>
      <c r="K735" s="19" t="s">
        <v>2492</v>
      </c>
      <c r="L735" s="19" t="s">
        <v>112</v>
      </c>
      <c r="M735" s="19" t="s">
        <v>340</v>
      </c>
      <c r="O735" s="197" t="str">
        <f t="shared" si="66"/>
        <v>12/4/2024 2:22:24 PM</v>
      </c>
      <c r="P735" s="197">
        <f t="shared" si="67"/>
        <v>45631.22388888889</v>
      </c>
      <c r="Q735" s="197">
        <f t="shared" si="68"/>
        <v>45630.807222222225</v>
      </c>
      <c r="R735" s="197" t="str">
        <f t="shared" si="69"/>
        <v>12/4/2024 2:22:24 PM</v>
      </c>
      <c r="S735" s="200">
        <f t="shared" si="70"/>
        <v>45630</v>
      </c>
      <c r="T735" s="201">
        <f t="shared" si="71"/>
        <v>0.59888888888963265</v>
      </c>
      <c r="U735" s="202"/>
      <c r="V735" s="202"/>
      <c r="W735" s="202" t="str">
        <f>IFERROR(VLOOKUP(D735,Legend!$A$2:$C$61,3,FALSE),"")</f>
        <v>AMER_1</v>
      </c>
      <c r="X735" s="19">
        <v>5</v>
      </c>
      <c r="Y735" s="19">
        <v>15</v>
      </c>
    </row>
    <row r="736" spans="1:25" x14ac:dyDescent="0.25">
      <c r="A736" s="19" t="s">
        <v>1903</v>
      </c>
      <c r="B736" s="62" t="s">
        <v>6215</v>
      </c>
      <c r="C736" s="19" t="s">
        <v>341</v>
      </c>
      <c r="D736" s="19" t="s">
        <v>215</v>
      </c>
      <c r="E736" s="19" t="s">
        <v>7596</v>
      </c>
      <c r="F736" s="19" t="s">
        <v>347</v>
      </c>
      <c r="G736" s="62" t="s">
        <v>588</v>
      </c>
      <c r="H736" s="62" t="s">
        <v>6216</v>
      </c>
      <c r="I736" s="19" t="s">
        <v>344</v>
      </c>
      <c r="J736" s="36" t="s">
        <v>6217</v>
      </c>
      <c r="K736" s="19" t="s">
        <v>6218</v>
      </c>
      <c r="L736" s="19" t="s">
        <v>112</v>
      </c>
      <c r="M736" s="19" t="s">
        <v>348</v>
      </c>
      <c r="O736" s="197" t="str">
        <f t="shared" si="66"/>
        <v>12/4/2024 1:31:16 PM</v>
      </c>
      <c r="P736" s="197">
        <f t="shared" si="67"/>
        <v>45631.188379629632</v>
      </c>
      <c r="Q736" s="197">
        <f t="shared" si="68"/>
        <v>45630.771712962967</v>
      </c>
      <c r="R736" s="197" t="str">
        <f t="shared" si="69"/>
        <v>12/4/2024 1:31:16 PM</v>
      </c>
      <c r="S736" s="200">
        <f t="shared" si="70"/>
        <v>45630</v>
      </c>
      <c r="T736" s="201">
        <f t="shared" si="71"/>
        <v>0.56337962963152677</v>
      </c>
      <c r="U736" s="202"/>
      <c r="V736" s="202"/>
      <c r="W736" s="202" t="str">
        <f>IFERROR(VLOOKUP(D736,Legend!$A$2:$C$61,3,FALSE),"")</f>
        <v>AMER_1</v>
      </c>
      <c r="X736" s="19">
        <v>5</v>
      </c>
      <c r="Y736" s="19">
        <v>15</v>
      </c>
    </row>
    <row r="737" spans="1:25" x14ac:dyDescent="0.25">
      <c r="A737" s="19" t="s">
        <v>1086</v>
      </c>
      <c r="B737" s="62" t="s">
        <v>6321</v>
      </c>
      <c r="C737" s="19" t="s">
        <v>148</v>
      </c>
      <c r="D737" s="19" t="s">
        <v>214</v>
      </c>
      <c r="E737" s="19" t="s">
        <v>7596</v>
      </c>
      <c r="F737" s="19" t="s">
        <v>347</v>
      </c>
      <c r="G737" s="62" t="s">
        <v>345</v>
      </c>
      <c r="H737" s="62" t="s">
        <v>6322</v>
      </c>
      <c r="J737" s="36" t="s">
        <v>6323</v>
      </c>
      <c r="K737" s="19" t="s">
        <v>2433</v>
      </c>
      <c r="L737" s="19" t="s">
        <v>112</v>
      </c>
      <c r="M737" s="19" t="s">
        <v>340</v>
      </c>
      <c r="O737" s="197" t="str">
        <f t="shared" si="66"/>
        <v>12/4/2024 10:17:16 AM</v>
      </c>
      <c r="P737" s="197">
        <f t="shared" si="67"/>
        <v>45631.053657407407</v>
      </c>
      <c r="Q737" s="197">
        <f t="shared" si="68"/>
        <v>45630.636990740742</v>
      </c>
      <c r="R737" s="197" t="str">
        <f t="shared" si="69"/>
        <v>12/4/2024 10:17:16 AM</v>
      </c>
      <c r="S737" s="200">
        <f t="shared" si="70"/>
        <v>45630</v>
      </c>
      <c r="T737" s="201">
        <f t="shared" si="71"/>
        <v>0.42865740740671754</v>
      </c>
      <c r="U737" s="202"/>
      <c r="V737" s="202"/>
      <c r="W737" s="202" t="str">
        <f>IFERROR(VLOOKUP(D737,Legend!$A$2:$C$61,3,FALSE),"")</f>
        <v>AMER_1</v>
      </c>
      <c r="X737" s="19">
        <v>5</v>
      </c>
      <c r="Y737" s="19">
        <v>15</v>
      </c>
    </row>
    <row r="738" spans="1:25" x14ac:dyDescent="0.25">
      <c r="A738" s="19" t="s">
        <v>1923</v>
      </c>
      <c r="B738" s="62" t="s">
        <v>6359</v>
      </c>
      <c r="C738" s="19" t="s">
        <v>341</v>
      </c>
      <c r="D738" s="19" t="s">
        <v>215</v>
      </c>
      <c r="E738" s="19" t="s">
        <v>7596</v>
      </c>
      <c r="F738" s="19" t="s">
        <v>347</v>
      </c>
      <c r="G738" s="62" t="s">
        <v>626</v>
      </c>
      <c r="H738" s="62" t="s">
        <v>2478</v>
      </c>
      <c r="I738" s="19" t="s">
        <v>342</v>
      </c>
      <c r="J738" s="36" t="s">
        <v>6360</v>
      </c>
      <c r="K738" s="19" t="s">
        <v>919</v>
      </c>
      <c r="L738" s="19" t="s">
        <v>112</v>
      </c>
      <c r="M738" s="19" t="s">
        <v>340</v>
      </c>
      <c r="O738" s="197" t="str">
        <f t="shared" si="66"/>
        <v>12/4/2024 9:34:05 AM</v>
      </c>
      <c r="P738" s="197">
        <f t="shared" si="67"/>
        <v>45631.023668981485</v>
      </c>
      <c r="Q738" s="197">
        <f t="shared" si="68"/>
        <v>45630.60700231482</v>
      </c>
      <c r="R738" s="197" t="str">
        <f t="shared" si="69"/>
        <v>12/4/2024 9:34:05 AM</v>
      </c>
      <c r="S738" s="200">
        <f t="shared" si="70"/>
        <v>45630</v>
      </c>
      <c r="T738" s="201">
        <f t="shared" si="71"/>
        <v>0.39866898148466134</v>
      </c>
      <c r="U738" s="202"/>
      <c r="V738" s="202"/>
      <c r="W738" s="202" t="str">
        <f>IFERROR(VLOOKUP(D738,Legend!$A$2:$C$61,3,FALSE),"")</f>
        <v>AMER_1</v>
      </c>
      <c r="X738" s="19">
        <v>5</v>
      </c>
      <c r="Y738" s="19">
        <v>15</v>
      </c>
    </row>
    <row r="739" spans="1:25" x14ac:dyDescent="0.25">
      <c r="A739" s="19" t="s">
        <v>649</v>
      </c>
      <c r="B739" s="62" t="s">
        <v>3143</v>
      </c>
      <c r="C739" s="19" t="s">
        <v>341</v>
      </c>
      <c r="D739" s="19" t="s">
        <v>215</v>
      </c>
      <c r="E739" s="19" t="s">
        <v>7592</v>
      </c>
      <c r="F739" s="19" t="s">
        <v>347</v>
      </c>
      <c r="G739" s="62" t="s">
        <v>593</v>
      </c>
      <c r="H739" s="62" t="s">
        <v>3109</v>
      </c>
      <c r="I739" s="19" t="s">
        <v>344</v>
      </c>
      <c r="J739" s="36" t="s">
        <v>3144</v>
      </c>
      <c r="K739" s="19" t="s">
        <v>3145</v>
      </c>
      <c r="L739" s="19" t="s">
        <v>112</v>
      </c>
      <c r="M739" s="19" t="s">
        <v>340</v>
      </c>
      <c r="O739" s="197" t="str">
        <f t="shared" si="66"/>
        <v>12/3/2024 5:05:02 PM</v>
      </c>
      <c r="P739" s="197">
        <f t="shared" si="67"/>
        <v>45630.336828703701</v>
      </c>
      <c r="Q739" s="197">
        <f t="shared" si="68"/>
        <v>45629.920162037037</v>
      </c>
      <c r="R739" s="197" t="str">
        <f t="shared" si="69"/>
        <v>12/3/2024 5:05:02 PM</v>
      </c>
      <c r="S739" s="200">
        <f t="shared" si="70"/>
        <v>45629</v>
      </c>
      <c r="T739" s="201">
        <f t="shared" si="71"/>
        <v>0.71182870370103046</v>
      </c>
      <c r="U739" s="202"/>
      <c r="V739" s="202"/>
      <c r="W739" s="202" t="str">
        <f>IFERROR(VLOOKUP(D739,Legend!$A$2:$C$61,3,FALSE),"")</f>
        <v>AMER_1</v>
      </c>
      <c r="X739" s="19">
        <v>5</v>
      </c>
      <c r="Y739" s="19">
        <v>15</v>
      </c>
    </row>
    <row r="740" spans="1:25" x14ac:dyDescent="0.25">
      <c r="A740" s="19" t="s">
        <v>1237</v>
      </c>
      <c r="B740" s="62" t="s">
        <v>3180</v>
      </c>
      <c r="C740" s="19" t="s">
        <v>341</v>
      </c>
      <c r="D740" s="19" t="s">
        <v>215</v>
      </c>
      <c r="E740" s="19" t="s">
        <v>7592</v>
      </c>
      <c r="F740" s="19" t="s">
        <v>347</v>
      </c>
      <c r="G740" s="62" t="s">
        <v>593</v>
      </c>
      <c r="H740" s="62" t="s">
        <v>3181</v>
      </c>
      <c r="I740" s="19" t="s">
        <v>344</v>
      </c>
      <c r="J740" s="36" t="s">
        <v>3182</v>
      </c>
      <c r="K740" s="19" t="s">
        <v>1076</v>
      </c>
      <c r="L740" s="19" t="s">
        <v>112</v>
      </c>
      <c r="M740" s="19" t="s">
        <v>340</v>
      </c>
      <c r="O740" s="197" t="str">
        <f t="shared" si="66"/>
        <v>12/3/2024 4:22:07 PM</v>
      </c>
      <c r="P740" s="197">
        <f t="shared" si="67"/>
        <v>45630.307025462964</v>
      </c>
      <c r="Q740" s="197">
        <f t="shared" si="68"/>
        <v>45629.8903587963</v>
      </c>
      <c r="R740" s="197" t="str">
        <f t="shared" si="69"/>
        <v>12/3/2024 4:22:07 PM</v>
      </c>
      <c r="S740" s="200">
        <f t="shared" si="70"/>
        <v>45629</v>
      </c>
      <c r="T740" s="201">
        <f t="shared" si="71"/>
        <v>0.68202546296379296</v>
      </c>
      <c r="U740" s="202"/>
      <c r="V740" s="202"/>
      <c r="W740" s="202" t="str">
        <f>IFERROR(VLOOKUP(D740,Legend!$A$2:$C$61,3,FALSE),"")</f>
        <v>AMER_1</v>
      </c>
      <c r="X740" s="19">
        <v>5</v>
      </c>
      <c r="Y740" s="19">
        <v>15</v>
      </c>
    </row>
    <row r="741" spans="1:25" x14ac:dyDescent="0.25">
      <c r="A741" s="19" t="s">
        <v>2085</v>
      </c>
      <c r="B741" s="62" t="s">
        <v>3236</v>
      </c>
      <c r="C741" s="19" t="s">
        <v>148</v>
      </c>
      <c r="D741" s="19" t="s">
        <v>214</v>
      </c>
      <c r="E741" s="19" t="s">
        <v>7592</v>
      </c>
      <c r="F741" s="19" t="s">
        <v>347</v>
      </c>
      <c r="G741" s="62" t="s">
        <v>345</v>
      </c>
      <c r="H741" s="62" t="s">
        <v>3237</v>
      </c>
      <c r="J741" s="36" t="s">
        <v>3238</v>
      </c>
      <c r="K741" s="19" t="s">
        <v>2282</v>
      </c>
      <c r="L741" s="19" t="s">
        <v>112</v>
      </c>
      <c r="M741" s="19" t="s">
        <v>340</v>
      </c>
      <c r="O741" s="197" t="str">
        <f t="shared" si="66"/>
        <v>12/3/2024 3:01:42 PM</v>
      </c>
      <c r="P741" s="197">
        <f t="shared" si="67"/>
        <v>45630.251180555555</v>
      </c>
      <c r="Q741" s="197">
        <f t="shared" si="68"/>
        <v>45629.834513888891</v>
      </c>
      <c r="R741" s="197" t="str">
        <f t="shared" si="69"/>
        <v>12/3/2024 3:01:42 PM</v>
      </c>
      <c r="S741" s="200">
        <f t="shared" si="70"/>
        <v>45629</v>
      </c>
      <c r="T741" s="201">
        <f t="shared" si="71"/>
        <v>0.62618055555503815</v>
      </c>
      <c r="U741" s="202"/>
      <c r="V741" s="202"/>
      <c r="W741" s="202" t="str">
        <f>IFERROR(VLOOKUP(D741,Legend!$A$2:$C$61,3,FALSE),"")</f>
        <v>AMER_1</v>
      </c>
      <c r="X741" s="19">
        <v>5</v>
      </c>
      <c r="Y741" s="19">
        <v>15</v>
      </c>
    </row>
    <row r="742" spans="1:25" x14ac:dyDescent="0.25">
      <c r="A742" s="19" t="s">
        <v>1710</v>
      </c>
      <c r="B742" s="62" t="s">
        <v>3290</v>
      </c>
      <c r="C742" s="19" t="s">
        <v>341</v>
      </c>
      <c r="D742" s="19" t="s">
        <v>215</v>
      </c>
      <c r="E742" s="19" t="s">
        <v>7592</v>
      </c>
      <c r="F742" s="19" t="s">
        <v>347</v>
      </c>
      <c r="G742" s="62" t="s">
        <v>626</v>
      </c>
      <c r="H742" s="62" t="s">
        <v>2478</v>
      </c>
      <c r="I742" s="19" t="s">
        <v>342</v>
      </c>
      <c r="J742" s="36" t="s">
        <v>3291</v>
      </c>
      <c r="K742" s="19" t="s">
        <v>650</v>
      </c>
      <c r="L742" s="19" t="s">
        <v>112</v>
      </c>
      <c r="M742" s="19" t="s">
        <v>340</v>
      </c>
      <c r="O742" s="197" t="str">
        <f t="shared" si="66"/>
        <v>12/3/2024 1:59:53 PM</v>
      </c>
      <c r="P742" s="197">
        <f t="shared" si="67"/>
        <v>45630.208252314813</v>
      </c>
      <c r="Q742" s="197">
        <f t="shared" si="68"/>
        <v>45629.791585648149</v>
      </c>
      <c r="R742" s="197" t="str">
        <f t="shared" si="69"/>
        <v>12/3/2024 1:59:53 PM</v>
      </c>
      <c r="S742" s="200">
        <f t="shared" si="70"/>
        <v>45629</v>
      </c>
      <c r="T742" s="201">
        <f t="shared" si="71"/>
        <v>0.583252314812853</v>
      </c>
      <c r="U742" s="202"/>
      <c r="V742" s="202"/>
      <c r="W742" s="202" t="str">
        <f>IFERROR(VLOOKUP(D742,Legend!$A$2:$C$61,3,FALSE),"")</f>
        <v>AMER_1</v>
      </c>
      <c r="X742" s="19">
        <v>5</v>
      </c>
      <c r="Y742" s="19">
        <v>15</v>
      </c>
    </row>
    <row r="743" spans="1:25" x14ac:dyDescent="0.25">
      <c r="A743" s="19" t="s">
        <v>1820</v>
      </c>
      <c r="B743" s="62" t="s">
        <v>3333</v>
      </c>
      <c r="C743" s="19" t="s">
        <v>148</v>
      </c>
      <c r="D743" s="19" t="s">
        <v>214</v>
      </c>
      <c r="E743" s="19" t="s">
        <v>7592</v>
      </c>
      <c r="F743" s="19" t="s">
        <v>347</v>
      </c>
      <c r="G743" s="62" t="s">
        <v>345</v>
      </c>
      <c r="H743" s="62" t="s">
        <v>3334</v>
      </c>
      <c r="J743" s="36" t="s">
        <v>3335</v>
      </c>
      <c r="K743" s="19" t="s">
        <v>591</v>
      </c>
      <c r="L743" s="19" t="s">
        <v>112</v>
      </c>
      <c r="M743" s="19" t="s">
        <v>340</v>
      </c>
      <c r="O743" s="197" t="str">
        <f t="shared" si="66"/>
        <v>12/3/2024 1:07:18 PM</v>
      </c>
      <c r="P743" s="197">
        <f t="shared" si="67"/>
        <v>45630.171736111108</v>
      </c>
      <c r="Q743" s="197">
        <f t="shared" si="68"/>
        <v>45629.755069444444</v>
      </c>
      <c r="R743" s="197" t="str">
        <f t="shared" si="69"/>
        <v>12/3/2024 1:07:18 PM</v>
      </c>
      <c r="S743" s="200">
        <f t="shared" si="70"/>
        <v>45629</v>
      </c>
      <c r="T743" s="201">
        <f t="shared" si="71"/>
        <v>0.546736111107748</v>
      </c>
      <c r="U743" s="202"/>
      <c r="V743" s="202"/>
      <c r="W743" s="202" t="str">
        <f>IFERROR(VLOOKUP(D743,Legend!$A$2:$C$61,3,FALSE),"")</f>
        <v>AMER_1</v>
      </c>
      <c r="X743" s="19">
        <v>5</v>
      </c>
      <c r="Y743" s="19">
        <v>15</v>
      </c>
    </row>
    <row r="744" spans="1:25" x14ac:dyDescent="0.25">
      <c r="A744" s="19" t="s">
        <v>1486</v>
      </c>
      <c r="B744" s="62" t="s">
        <v>3353</v>
      </c>
      <c r="C744" s="19" t="s">
        <v>341</v>
      </c>
      <c r="D744" s="19" t="s">
        <v>215</v>
      </c>
      <c r="E744" s="19" t="s">
        <v>7592</v>
      </c>
      <c r="F744" s="19" t="s">
        <v>347</v>
      </c>
      <c r="G744" s="62" t="s">
        <v>593</v>
      </c>
      <c r="H744" s="62" t="s">
        <v>3341</v>
      </c>
      <c r="I744" s="19" t="s">
        <v>344</v>
      </c>
      <c r="J744" s="36" t="s">
        <v>3354</v>
      </c>
      <c r="K744" s="19" t="s">
        <v>627</v>
      </c>
      <c r="L744" s="19" t="s">
        <v>112</v>
      </c>
      <c r="M744" s="19" t="s">
        <v>340</v>
      </c>
      <c r="O744" s="197" t="str">
        <f t="shared" si="66"/>
        <v>12/3/2024 12:34:45 PM</v>
      </c>
      <c r="P744" s="197">
        <f t="shared" si="67"/>
        <v>45630.149131944447</v>
      </c>
      <c r="Q744" s="197">
        <f t="shared" si="68"/>
        <v>45629.732465277782</v>
      </c>
      <c r="R744" s="197" t="str">
        <f t="shared" si="69"/>
        <v>12/3/2024 12:34:45 PM</v>
      </c>
      <c r="S744" s="200">
        <f t="shared" si="70"/>
        <v>45629</v>
      </c>
      <c r="T744" s="201">
        <f t="shared" si="71"/>
        <v>0.52413194444670808</v>
      </c>
      <c r="U744" s="202"/>
      <c r="V744" s="202"/>
      <c r="W744" s="202" t="str">
        <f>IFERROR(VLOOKUP(D744,Legend!$A$2:$C$61,3,FALSE),"")</f>
        <v>AMER_1</v>
      </c>
      <c r="X744" s="19">
        <v>5</v>
      </c>
      <c r="Y744" s="19">
        <v>15</v>
      </c>
    </row>
    <row r="745" spans="1:25" x14ac:dyDescent="0.25">
      <c r="A745" s="19" t="s">
        <v>1904</v>
      </c>
      <c r="B745" s="62" t="s">
        <v>3389</v>
      </c>
      <c r="C745" s="19" t="s">
        <v>341</v>
      </c>
      <c r="D745" s="19" t="s">
        <v>215</v>
      </c>
      <c r="E745" s="19" t="s">
        <v>7592</v>
      </c>
      <c r="F745" s="19" t="s">
        <v>347</v>
      </c>
      <c r="G745" s="62" t="s">
        <v>593</v>
      </c>
      <c r="H745" s="62" t="s">
        <v>3390</v>
      </c>
      <c r="I745" s="19" t="s">
        <v>342</v>
      </c>
      <c r="J745" s="36" t="s">
        <v>3391</v>
      </c>
      <c r="K745" s="19" t="s">
        <v>1189</v>
      </c>
      <c r="L745" s="19" t="s">
        <v>112</v>
      </c>
      <c r="M745" s="19" t="s">
        <v>340</v>
      </c>
      <c r="O745" s="197" t="str">
        <f t="shared" si="66"/>
        <v>12/3/2024 11:31:49 AM</v>
      </c>
      <c r="P745" s="197">
        <f t="shared" si="67"/>
        <v>45630.105428240742</v>
      </c>
      <c r="Q745" s="197">
        <f t="shared" si="68"/>
        <v>45629.688761574078</v>
      </c>
      <c r="R745" s="197" t="str">
        <f t="shared" si="69"/>
        <v>12/3/2024 11:31:49 AM</v>
      </c>
      <c r="S745" s="200">
        <f t="shared" si="70"/>
        <v>45629</v>
      </c>
      <c r="T745" s="201">
        <f t="shared" si="71"/>
        <v>0.48042824074218515</v>
      </c>
      <c r="U745" s="202"/>
      <c r="V745" s="202"/>
      <c r="W745" s="202" t="str">
        <f>IFERROR(VLOOKUP(D745,Legend!$A$2:$C$61,3,FALSE),"")</f>
        <v>AMER_1</v>
      </c>
      <c r="X745" s="19">
        <v>5</v>
      </c>
      <c r="Y745" s="19">
        <v>15</v>
      </c>
    </row>
    <row r="746" spans="1:25" x14ac:dyDescent="0.25">
      <c r="A746" s="19" t="s">
        <v>987</v>
      </c>
      <c r="B746" s="62" t="s">
        <v>3519</v>
      </c>
      <c r="C746" s="19" t="s">
        <v>341</v>
      </c>
      <c r="D746" s="19" t="s">
        <v>215</v>
      </c>
      <c r="E746" s="19" t="s">
        <v>7592</v>
      </c>
      <c r="F746" s="19" t="s">
        <v>347</v>
      </c>
      <c r="G746" s="62" t="s">
        <v>593</v>
      </c>
      <c r="H746" s="62" t="s">
        <v>3159</v>
      </c>
      <c r="I746" s="19" t="s">
        <v>344</v>
      </c>
      <c r="J746" s="36" t="s">
        <v>3520</v>
      </c>
      <c r="K746" s="19" t="s">
        <v>2564</v>
      </c>
      <c r="L746" s="19" t="s">
        <v>112</v>
      </c>
      <c r="M746" s="19" t="s">
        <v>2549</v>
      </c>
      <c r="O746" s="197" t="str">
        <f t="shared" si="66"/>
        <v>12/3/2024 8:53:04 AM</v>
      </c>
      <c r="P746" s="197">
        <f t="shared" si="67"/>
        <v>45629.995185185187</v>
      </c>
      <c r="Q746" s="197">
        <f t="shared" si="68"/>
        <v>45629.578518518523</v>
      </c>
      <c r="R746" s="197" t="str">
        <f t="shared" si="69"/>
        <v>12/3/2024 8:53:04 AM</v>
      </c>
      <c r="S746" s="200">
        <f t="shared" si="70"/>
        <v>45629</v>
      </c>
      <c r="T746" s="201">
        <f t="shared" si="71"/>
        <v>0.37018518518743804</v>
      </c>
      <c r="U746" s="202"/>
      <c r="V746" s="202"/>
      <c r="W746" s="202" t="str">
        <f>IFERROR(VLOOKUP(D746,Legend!$A$2:$C$61,3,FALSE),"")</f>
        <v>AMER_1</v>
      </c>
      <c r="X746" s="19">
        <v>5</v>
      </c>
      <c r="Y746" s="19">
        <v>15</v>
      </c>
    </row>
    <row r="747" spans="1:25" x14ac:dyDescent="0.25">
      <c r="A747" s="19" t="s">
        <v>1194</v>
      </c>
      <c r="B747" s="62" t="s">
        <v>3837</v>
      </c>
      <c r="C747" s="19" t="s">
        <v>148</v>
      </c>
      <c r="D747" s="19" t="s">
        <v>214</v>
      </c>
      <c r="E747" s="19" t="s">
        <v>7592</v>
      </c>
      <c r="F747" s="19" t="s">
        <v>347</v>
      </c>
      <c r="G747" s="62" t="s">
        <v>345</v>
      </c>
      <c r="H747" s="62" t="s">
        <v>3838</v>
      </c>
      <c r="J747" s="36" t="s">
        <v>3839</v>
      </c>
      <c r="K747" s="19" t="s">
        <v>2594</v>
      </c>
      <c r="L747" s="19" t="s">
        <v>112</v>
      </c>
      <c r="M747" s="19" t="s">
        <v>340</v>
      </c>
      <c r="O747" s="197" t="str">
        <f t="shared" si="66"/>
        <v>12/2/2024 4:55:26 PM</v>
      </c>
      <c r="P747" s="197">
        <f t="shared" si="67"/>
        <v>45629.33016203704</v>
      </c>
      <c r="Q747" s="197">
        <f t="shared" si="68"/>
        <v>45628.913495370376</v>
      </c>
      <c r="R747" s="197" t="str">
        <f t="shared" si="69"/>
        <v>12/2/2024 4:55:26 PM</v>
      </c>
      <c r="S747" s="200">
        <f t="shared" si="70"/>
        <v>45628</v>
      </c>
      <c r="T747" s="201">
        <f t="shared" si="71"/>
        <v>0.70516203704028158</v>
      </c>
      <c r="U747" s="202"/>
      <c r="V747" s="202"/>
      <c r="W747" s="202" t="str">
        <f>IFERROR(VLOOKUP(D747,Legend!$A$2:$C$61,3,FALSE),"")</f>
        <v>AMER_1</v>
      </c>
      <c r="X747" s="19">
        <v>5</v>
      </c>
      <c r="Y747" s="19">
        <v>15</v>
      </c>
    </row>
    <row r="748" spans="1:25" x14ac:dyDescent="0.25">
      <c r="A748" s="19" t="s">
        <v>1365</v>
      </c>
      <c r="B748" s="62" t="s">
        <v>3892</v>
      </c>
      <c r="C748" s="19" t="s">
        <v>341</v>
      </c>
      <c r="D748" s="19" t="s">
        <v>215</v>
      </c>
      <c r="E748" s="19" t="s">
        <v>7592</v>
      </c>
      <c r="F748" s="19" t="s">
        <v>347</v>
      </c>
      <c r="G748" s="62" t="s">
        <v>588</v>
      </c>
      <c r="H748" s="62" t="s">
        <v>3893</v>
      </c>
      <c r="I748" s="19" t="s">
        <v>344</v>
      </c>
      <c r="J748" s="36" t="s">
        <v>3894</v>
      </c>
      <c r="K748" s="19" t="s">
        <v>1463</v>
      </c>
      <c r="L748" s="19" t="s">
        <v>112</v>
      </c>
      <c r="M748" s="19" t="s">
        <v>348</v>
      </c>
      <c r="O748" s="197" t="str">
        <f t="shared" si="66"/>
        <v>12/2/2024 3:59:06 PM</v>
      </c>
      <c r="P748" s="197">
        <f t="shared" si="67"/>
        <v>45629.291041666664</v>
      </c>
      <c r="Q748" s="197">
        <f t="shared" si="68"/>
        <v>45628.874374999999</v>
      </c>
      <c r="R748" s="197" t="str">
        <f t="shared" si="69"/>
        <v>12/2/2024 3:59:06 PM</v>
      </c>
      <c r="S748" s="200">
        <f t="shared" si="70"/>
        <v>45628</v>
      </c>
      <c r="T748" s="201">
        <f t="shared" si="71"/>
        <v>0.66604166666365927</v>
      </c>
      <c r="U748" s="202"/>
      <c r="V748" s="202"/>
      <c r="W748" s="202" t="str">
        <f>IFERROR(VLOOKUP(D748,Legend!$A$2:$C$61,3,FALSE),"")</f>
        <v>AMER_1</v>
      </c>
      <c r="X748" s="19">
        <v>5</v>
      </c>
      <c r="Y748" s="19">
        <v>15</v>
      </c>
    </row>
    <row r="749" spans="1:25" x14ac:dyDescent="0.25">
      <c r="A749" s="19" t="s">
        <v>1345</v>
      </c>
      <c r="B749" s="62" t="s">
        <v>3911</v>
      </c>
      <c r="C749" s="19" t="s">
        <v>341</v>
      </c>
      <c r="D749" s="19" t="s">
        <v>215</v>
      </c>
      <c r="E749" s="19" t="s">
        <v>7592</v>
      </c>
      <c r="F749" s="19" t="s">
        <v>347</v>
      </c>
      <c r="G749" s="62" t="s">
        <v>588</v>
      </c>
      <c r="H749" s="62" t="s">
        <v>3912</v>
      </c>
      <c r="I749" s="19" t="s">
        <v>344</v>
      </c>
      <c r="J749" s="36" t="s">
        <v>3913</v>
      </c>
      <c r="K749" s="19" t="s">
        <v>2399</v>
      </c>
      <c r="L749" s="19" t="s">
        <v>112</v>
      </c>
      <c r="M749" s="19" t="s">
        <v>340</v>
      </c>
      <c r="O749" s="197" t="str">
        <f t="shared" si="66"/>
        <v>12/2/2024 3:40:10 PM</v>
      </c>
      <c r="P749" s="197">
        <f t="shared" si="67"/>
        <v>45629.27789351852</v>
      </c>
      <c r="Q749" s="197">
        <f t="shared" si="68"/>
        <v>45628.861226851855</v>
      </c>
      <c r="R749" s="197" t="str">
        <f t="shared" si="69"/>
        <v>12/2/2024 3:40:10 PM</v>
      </c>
      <c r="S749" s="200">
        <f t="shared" si="70"/>
        <v>45628</v>
      </c>
      <c r="T749" s="201">
        <f t="shared" si="71"/>
        <v>0.65289351851970423</v>
      </c>
      <c r="U749" s="202"/>
      <c r="V749" s="202"/>
      <c r="W749" s="202" t="str">
        <f>IFERROR(VLOOKUP(D749,Legend!$A$2:$C$61,3,FALSE),"")</f>
        <v>AMER_1</v>
      </c>
      <c r="X749" s="19">
        <v>5</v>
      </c>
      <c r="Y749" s="19">
        <v>15</v>
      </c>
    </row>
    <row r="750" spans="1:25" x14ac:dyDescent="0.25">
      <c r="A750" s="19" t="s">
        <v>1639</v>
      </c>
      <c r="B750" s="62" t="s">
        <v>3931</v>
      </c>
      <c r="C750" s="19" t="s">
        <v>341</v>
      </c>
      <c r="D750" s="19" t="s">
        <v>215</v>
      </c>
      <c r="E750" s="19" t="s">
        <v>7592</v>
      </c>
      <c r="F750" s="19" t="s">
        <v>347</v>
      </c>
      <c r="G750" s="62" t="s">
        <v>588</v>
      </c>
      <c r="H750" s="62" t="s">
        <v>3932</v>
      </c>
      <c r="I750" s="19" t="s">
        <v>344</v>
      </c>
      <c r="J750" s="36" t="s">
        <v>3933</v>
      </c>
      <c r="K750" s="19" t="s">
        <v>1653</v>
      </c>
      <c r="L750" s="19" t="s">
        <v>112</v>
      </c>
      <c r="M750" s="19" t="s">
        <v>340</v>
      </c>
      <c r="O750" s="197" t="str">
        <f t="shared" si="66"/>
        <v>12/2/2024 3:19:27 PM</v>
      </c>
      <c r="P750" s="197">
        <f t="shared" si="67"/>
        <v>45629.263506944444</v>
      </c>
      <c r="Q750" s="197">
        <f t="shared" si="68"/>
        <v>45628.84684027778</v>
      </c>
      <c r="R750" s="197" t="str">
        <f t="shared" si="69"/>
        <v>12/2/2024 3:19:27 PM</v>
      </c>
      <c r="S750" s="200">
        <f t="shared" si="70"/>
        <v>45628</v>
      </c>
      <c r="T750" s="201">
        <f t="shared" si="71"/>
        <v>0.63850694444408873</v>
      </c>
      <c r="U750" s="202"/>
      <c r="V750" s="202"/>
      <c r="W750" s="202" t="str">
        <f>IFERROR(VLOOKUP(D750,Legend!$A$2:$C$61,3,FALSE),"")</f>
        <v>AMER_1</v>
      </c>
      <c r="X750" s="19">
        <v>5</v>
      </c>
      <c r="Y750" s="19">
        <v>15</v>
      </c>
    </row>
    <row r="751" spans="1:25" x14ac:dyDescent="0.25">
      <c r="A751" s="19" t="s">
        <v>2004</v>
      </c>
      <c r="B751" s="62" t="s">
        <v>3956</v>
      </c>
      <c r="C751" s="19" t="s">
        <v>341</v>
      </c>
      <c r="D751" s="19" t="s">
        <v>215</v>
      </c>
      <c r="E751" s="19" t="s">
        <v>7592</v>
      </c>
      <c r="F751" s="19" t="s">
        <v>347</v>
      </c>
      <c r="G751" s="62" t="s">
        <v>626</v>
      </c>
      <c r="H751" s="62" t="s">
        <v>2478</v>
      </c>
      <c r="I751" s="19" t="s">
        <v>342</v>
      </c>
      <c r="J751" s="36" t="s">
        <v>3957</v>
      </c>
      <c r="K751" s="19" t="s">
        <v>3958</v>
      </c>
      <c r="L751" s="19" t="s">
        <v>112</v>
      </c>
      <c r="M751" s="19" t="s">
        <v>340</v>
      </c>
      <c r="O751" s="197" t="str">
        <f t="shared" si="66"/>
        <v>12/2/2024 3:11:21 PM</v>
      </c>
      <c r="P751" s="197">
        <f t="shared" si="67"/>
        <v>45629.257881944446</v>
      </c>
      <c r="Q751" s="197">
        <f t="shared" si="68"/>
        <v>45628.841215277782</v>
      </c>
      <c r="R751" s="197" t="str">
        <f t="shared" si="69"/>
        <v>12/2/2024 3:11:21 PM</v>
      </c>
      <c r="S751" s="200">
        <f t="shared" si="70"/>
        <v>45628</v>
      </c>
      <c r="T751" s="201">
        <f t="shared" si="71"/>
        <v>0.632881944446126</v>
      </c>
      <c r="U751" s="202"/>
      <c r="V751" s="202"/>
      <c r="W751" s="202" t="str">
        <f>IFERROR(VLOOKUP(D751,Legend!$A$2:$C$61,3,FALSE),"")</f>
        <v>AMER_1</v>
      </c>
      <c r="X751" s="19">
        <v>5</v>
      </c>
      <c r="Y751" s="19">
        <v>15</v>
      </c>
    </row>
    <row r="752" spans="1:25" x14ac:dyDescent="0.25">
      <c r="A752" s="19" t="s">
        <v>2013</v>
      </c>
      <c r="B752" s="62" t="s">
        <v>3981</v>
      </c>
      <c r="C752" s="19" t="s">
        <v>341</v>
      </c>
      <c r="D752" s="19" t="s">
        <v>215</v>
      </c>
      <c r="E752" s="19" t="s">
        <v>7592</v>
      </c>
      <c r="F752" s="19" t="s">
        <v>347</v>
      </c>
      <c r="G752" s="62" t="s">
        <v>593</v>
      </c>
      <c r="H752" s="62" t="s">
        <v>3982</v>
      </c>
      <c r="I752" s="19" t="s">
        <v>344</v>
      </c>
      <c r="J752" s="36" t="s">
        <v>3983</v>
      </c>
      <c r="K752" s="19" t="s">
        <v>653</v>
      </c>
      <c r="L752" s="19" t="s">
        <v>112</v>
      </c>
      <c r="M752" s="19" t="s">
        <v>348</v>
      </c>
      <c r="O752" s="197" t="str">
        <f t="shared" si="66"/>
        <v>12/2/2024 2:51:48 PM</v>
      </c>
      <c r="P752" s="197">
        <f t="shared" si="67"/>
        <v>45629.244305555556</v>
      </c>
      <c r="Q752" s="197">
        <f t="shared" si="68"/>
        <v>45628.827638888892</v>
      </c>
      <c r="R752" s="197" t="str">
        <f t="shared" si="69"/>
        <v>12/2/2024 2:51:48 PM</v>
      </c>
      <c r="S752" s="200">
        <f t="shared" si="70"/>
        <v>45628</v>
      </c>
      <c r="T752" s="201">
        <f t="shared" si="71"/>
        <v>0.61930555555591127</v>
      </c>
      <c r="U752" s="202"/>
      <c r="V752" s="202"/>
      <c r="W752" s="202" t="str">
        <f>IFERROR(VLOOKUP(D752,Legend!$A$2:$C$61,3,FALSE),"")</f>
        <v>AMER_1</v>
      </c>
      <c r="X752" s="19">
        <v>5</v>
      </c>
      <c r="Y752" s="19">
        <v>15</v>
      </c>
    </row>
    <row r="753" spans="1:25" x14ac:dyDescent="0.25">
      <c r="A753" s="19" t="s">
        <v>2021</v>
      </c>
      <c r="B753" s="62" t="s">
        <v>4019</v>
      </c>
      <c r="C753" s="19" t="s">
        <v>341</v>
      </c>
      <c r="D753" s="19" t="s">
        <v>215</v>
      </c>
      <c r="E753" s="19" t="s">
        <v>7592</v>
      </c>
      <c r="F753" s="19" t="s">
        <v>347</v>
      </c>
      <c r="G753" s="62" t="s">
        <v>593</v>
      </c>
      <c r="H753" s="62" t="s">
        <v>3159</v>
      </c>
      <c r="I753" s="19" t="s">
        <v>344</v>
      </c>
      <c r="J753" s="36" t="s">
        <v>4020</v>
      </c>
      <c r="K753" s="19" t="s">
        <v>1114</v>
      </c>
      <c r="L753" s="19" t="s">
        <v>112</v>
      </c>
      <c r="M753" s="19" t="s">
        <v>348</v>
      </c>
      <c r="O753" s="197" t="str">
        <f t="shared" si="66"/>
        <v>12/2/2024 2:15:07 PM</v>
      </c>
      <c r="P753" s="197">
        <f t="shared" si="67"/>
        <v>45629.218831018516</v>
      </c>
      <c r="Q753" s="197">
        <f t="shared" si="68"/>
        <v>45628.802164351851</v>
      </c>
      <c r="R753" s="197" t="str">
        <f t="shared" si="69"/>
        <v>12/2/2024 2:15:07 PM</v>
      </c>
      <c r="S753" s="200">
        <f t="shared" si="70"/>
        <v>45628</v>
      </c>
      <c r="T753" s="201">
        <f t="shared" si="71"/>
        <v>0.59383101851562969</v>
      </c>
      <c r="U753" s="202"/>
      <c r="V753" s="202"/>
      <c r="W753" s="202" t="str">
        <f>IFERROR(VLOOKUP(D753,Legend!$A$2:$C$61,3,FALSE),"")</f>
        <v>AMER_1</v>
      </c>
      <c r="X753" s="19">
        <v>5</v>
      </c>
      <c r="Y753" s="19">
        <v>15</v>
      </c>
    </row>
    <row r="754" spans="1:25" x14ac:dyDescent="0.25">
      <c r="A754" s="19" t="s">
        <v>2034</v>
      </c>
      <c r="B754" s="62" t="s">
        <v>4099</v>
      </c>
      <c r="C754" s="19" t="s">
        <v>148</v>
      </c>
      <c r="D754" s="19" t="s">
        <v>214</v>
      </c>
      <c r="E754" s="19" t="s">
        <v>7592</v>
      </c>
      <c r="F754" s="19" t="s">
        <v>347</v>
      </c>
      <c r="G754" s="62" t="s">
        <v>345</v>
      </c>
      <c r="H754" s="62" t="s">
        <v>4100</v>
      </c>
      <c r="J754" s="36" t="s">
        <v>4101</v>
      </c>
      <c r="K754" s="19" t="s">
        <v>1889</v>
      </c>
      <c r="L754" s="19" t="s">
        <v>112</v>
      </c>
      <c r="M754" s="19" t="s">
        <v>340</v>
      </c>
      <c r="O754" s="197" t="str">
        <f t="shared" si="66"/>
        <v>12/2/2024 12:47:59 PM</v>
      </c>
      <c r="P754" s="197">
        <f t="shared" si="67"/>
        <v>45629.158321759256</v>
      </c>
      <c r="Q754" s="197">
        <f t="shared" si="68"/>
        <v>45628.741655092592</v>
      </c>
      <c r="R754" s="197" t="str">
        <f t="shared" si="69"/>
        <v>12/2/2024 12:47:59 PM</v>
      </c>
      <c r="S754" s="200">
        <f t="shared" si="70"/>
        <v>45628</v>
      </c>
      <c r="T754" s="201">
        <f t="shared" si="71"/>
        <v>0.53332175925606862</v>
      </c>
      <c r="U754" s="202"/>
      <c r="V754" s="202"/>
      <c r="W754" s="202" t="str">
        <f>IFERROR(VLOOKUP(D754,Legend!$A$2:$C$61,3,FALSE),"")</f>
        <v>AMER_1</v>
      </c>
      <c r="X754" s="19">
        <v>5</v>
      </c>
      <c r="Y754" s="19">
        <v>15</v>
      </c>
    </row>
    <row r="755" spans="1:25" x14ac:dyDescent="0.25">
      <c r="A755" s="19" t="s">
        <v>1457</v>
      </c>
      <c r="B755" s="62" t="s">
        <v>4119</v>
      </c>
      <c r="C755" s="19" t="s">
        <v>341</v>
      </c>
      <c r="D755" s="19" t="s">
        <v>215</v>
      </c>
      <c r="E755" s="19" t="s">
        <v>7592</v>
      </c>
      <c r="F755" s="19" t="s">
        <v>347</v>
      </c>
      <c r="G755" s="62" t="s">
        <v>593</v>
      </c>
      <c r="H755" s="62" t="s">
        <v>3525</v>
      </c>
      <c r="I755" s="19" t="s">
        <v>344</v>
      </c>
      <c r="J755" s="36" t="s">
        <v>4117</v>
      </c>
      <c r="K755" s="19" t="s">
        <v>2616</v>
      </c>
      <c r="L755" s="19" t="s">
        <v>112</v>
      </c>
      <c r="M755" s="19" t="s">
        <v>340</v>
      </c>
      <c r="O755" s="197" t="str">
        <f t="shared" si="66"/>
        <v>12/2/2024 12:29:59 PM</v>
      </c>
      <c r="P755" s="197">
        <f t="shared" si="67"/>
        <v>45629.145821759259</v>
      </c>
      <c r="Q755" s="197">
        <f t="shared" si="68"/>
        <v>45628.729155092595</v>
      </c>
      <c r="R755" s="197" t="str">
        <f t="shared" si="69"/>
        <v>12/2/2024 12:29:59 PM</v>
      </c>
      <c r="S755" s="200">
        <f t="shared" si="70"/>
        <v>45628</v>
      </c>
      <c r="T755" s="201">
        <f t="shared" si="71"/>
        <v>0.520821759258979</v>
      </c>
      <c r="U755" s="202"/>
      <c r="V755" s="202"/>
      <c r="W755" s="202" t="str">
        <f>IFERROR(VLOOKUP(D755,Legend!$A$2:$C$61,3,FALSE),"")</f>
        <v>AMER_1</v>
      </c>
      <c r="X755" s="19">
        <v>5</v>
      </c>
      <c r="Y755" s="19">
        <v>15</v>
      </c>
    </row>
    <row r="756" spans="1:25" x14ac:dyDescent="0.25">
      <c r="A756" s="19" t="s">
        <v>800</v>
      </c>
      <c r="B756" s="62" t="s">
        <v>4138</v>
      </c>
      <c r="C756" s="19" t="s">
        <v>341</v>
      </c>
      <c r="D756" s="19" t="s">
        <v>215</v>
      </c>
      <c r="E756" s="19" t="s">
        <v>7592</v>
      </c>
      <c r="F756" s="19" t="s">
        <v>347</v>
      </c>
      <c r="G756" s="62" t="s">
        <v>593</v>
      </c>
      <c r="H756" s="62" t="s">
        <v>4139</v>
      </c>
      <c r="I756" s="19" t="s">
        <v>342</v>
      </c>
      <c r="J756" s="36" t="s">
        <v>4140</v>
      </c>
      <c r="K756" s="19" t="s">
        <v>934</v>
      </c>
      <c r="L756" s="19" t="s">
        <v>112</v>
      </c>
      <c r="M756" s="19" t="s">
        <v>340</v>
      </c>
      <c r="O756" s="197" t="str">
        <f t="shared" si="66"/>
        <v>12/2/2024 12:06:28 PM</v>
      </c>
      <c r="P756" s="197">
        <f t="shared" si="67"/>
        <v>45629.129490740743</v>
      </c>
      <c r="Q756" s="197">
        <f t="shared" si="68"/>
        <v>45628.712824074079</v>
      </c>
      <c r="R756" s="197" t="str">
        <f t="shared" si="69"/>
        <v>12/2/2024 12:06:28 PM</v>
      </c>
      <c r="S756" s="200">
        <f t="shared" si="70"/>
        <v>45628</v>
      </c>
      <c r="T756" s="201">
        <f t="shared" si="71"/>
        <v>0.50449074074276723</v>
      </c>
      <c r="U756" s="202"/>
      <c r="V756" s="202"/>
      <c r="W756" s="202" t="str">
        <f>IFERROR(VLOOKUP(D756,Legend!$A$2:$C$61,3,FALSE),"")</f>
        <v>AMER_1</v>
      </c>
      <c r="X756" s="19">
        <v>5</v>
      </c>
      <c r="Y756" s="19">
        <v>15</v>
      </c>
    </row>
    <row r="757" spans="1:25" x14ac:dyDescent="0.25">
      <c r="A757" s="19" t="s">
        <v>1110</v>
      </c>
      <c r="B757" s="62" t="s">
        <v>4162</v>
      </c>
      <c r="C757" s="19" t="s">
        <v>341</v>
      </c>
      <c r="D757" s="19" t="s">
        <v>215</v>
      </c>
      <c r="E757" s="19" t="s">
        <v>7592</v>
      </c>
      <c r="F757" s="19" t="s">
        <v>347</v>
      </c>
      <c r="G757" s="62" t="s">
        <v>588</v>
      </c>
      <c r="H757" s="62" t="s">
        <v>4163</v>
      </c>
      <c r="I757" s="19" t="s">
        <v>344</v>
      </c>
      <c r="J757" s="36" t="s">
        <v>4164</v>
      </c>
      <c r="K757" s="19" t="s">
        <v>2324</v>
      </c>
      <c r="L757" s="19" t="s">
        <v>112</v>
      </c>
      <c r="M757" s="19" t="s">
        <v>340</v>
      </c>
      <c r="O757" s="197" t="str">
        <f t="shared" si="66"/>
        <v>12/2/2024 11:41:08 AM</v>
      </c>
      <c r="P757" s="197">
        <f t="shared" si="67"/>
        <v>45629.111898148149</v>
      </c>
      <c r="Q757" s="197">
        <f t="shared" si="68"/>
        <v>45628.695231481484</v>
      </c>
      <c r="R757" s="197" t="str">
        <f t="shared" si="69"/>
        <v>12/2/2024 11:41:08 AM</v>
      </c>
      <c r="S757" s="200">
        <f t="shared" si="70"/>
        <v>45628</v>
      </c>
      <c r="T757" s="201">
        <f t="shared" si="71"/>
        <v>0.48689814814861165</v>
      </c>
      <c r="U757" s="202"/>
      <c r="V757" s="202"/>
      <c r="W757" s="202" t="str">
        <f>IFERROR(VLOOKUP(D757,Legend!$A$2:$C$61,3,FALSE),"")</f>
        <v>AMER_1</v>
      </c>
      <c r="X757" s="19">
        <v>5</v>
      </c>
      <c r="Y757" s="19">
        <v>15</v>
      </c>
    </row>
    <row r="758" spans="1:25" x14ac:dyDescent="0.25">
      <c r="A758" s="19" t="s">
        <v>1459</v>
      </c>
      <c r="B758" s="62" t="s">
        <v>4193</v>
      </c>
      <c r="C758" s="19" t="s">
        <v>341</v>
      </c>
      <c r="D758" s="19" t="s">
        <v>215</v>
      </c>
      <c r="E758" s="19" t="s">
        <v>7592</v>
      </c>
      <c r="F758" s="19" t="s">
        <v>347</v>
      </c>
      <c r="G758" s="62" t="s">
        <v>593</v>
      </c>
      <c r="H758" s="62" t="s">
        <v>4194</v>
      </c>
      <c r="I758" s="19" t="s">
        <v>342</v>
      </c>
      <c r="J758" s="36" t="s">
        <v>4195</v>
      </c>
      <c r="K758" s="19" t="s">
        <v>2523</v>
      </c>
      <c r="L758" s="19" t="s">
        <v>112</v>
      </c>
      <c r="M758" s="19" t="s">
        <v>340</v>
      </c>
      <c r="O758" s="197" t="str">
        <f t="shared" si="66"/>
        <v>12/2/2024 11:06:52 AM</v>
      </c>
      <c r="P758" s="197">
        <f t="shared" si="67"/>
        <v>45629.088101851848</v>
      </c>
      <c r="Q758" s="197">
        <f t="shared" si="68"/>
        <v>45628.671435185184</v>
      </c>
      <c r="R758" s="197" t="str">
        <f t="shared" si="69"/>
        <v>12/2/2024 11:06:52 AM</v>
      </c>
      <c r="S758" s="200">
        <f t="shared" si="70"/>
        <v>45628</v>
      </c>
      <c r="T758" s="201">
        <f t="shared" si="71"/>
        <v>0.46310185184847796</v>
      </c>
      <c r="U758" s="202"/>
      <c r="V758" s="202"/>
      <c r="W758" s="202" t="str">
        <f>IFERROR(VLOOKUP(D758,Legend!$A$2:$C$61,3,FALSE),"")</f>
        <v>AMER_1</v>
      </c>
      <c r="X758" s="19">
        <v>5</v>
      </c>
      <c r="Y758" s="19">
        <v>15</v>
      </c>
    </row>
    <row r="759" spans="1:25" x14ac:dyDescent="0.25">
      <c r="A759" s="19" t="s">
        <v>2045</v>
      </c>
      <c r="B759" s="62" t="s">
        <v>4248</v>
      </c>
      <c r="C759" s="19" t="s">
        <v>341</v>
      </c>
      <c r="D759" s="19" t="s">
        <v>215</v>
      </c>
      <c r="E759" s="19" t="s">
        <v>7592</v>
      </c>
      <c r="F759" s="19" t="s">
        <v>347</v>
      </c>
      <c r="G759" s="62" t="s">
        <v>593</v>
      </c>
      <c r="H759" s="62" t="s">
        <v>4249</v>
      </c>
      <c r="I759" s="19" t="s">
        <v>344</v>
      </c>
      <c r="J759" s="36" t="s">
        <v>4250</v>
      </c>
      <c r="K759" s="19" t="s">
        <v>4251</v>
      </c>
      <c r="L759" s="19" t="s">
        <v>112</v>
      </c>
      <c r="M759" s="19" t="s">
        <v>348</v>
      </c>
      <c r="O759" s="197" t="str">
        <f t="shared" si="66"/>
        <v>12/2/2024 10:13:52 AM</v>
      </c>
      <c r="P759" s="197">
        <f t="shared" si="67"/>
        <v>45629.051296296297</v>
      </c>
      <c r="Q759" s="197">
        <f t="shared" si="68"/>
        <v>45628.634629629632</v>
      </c>
      <c r="R759" s="197" t="str">
        <f t="shared" si="69"/>
        <v>12/2/2024 10:13:52 AM</v>
      </c>
      <c r="S759" s="200">
        <f t="shared" si="70"/>
        <v>45628</v>
      </c>
      <c r="T759" s="201">
        <f t="shared" si="71"/>
        <v>0.42629629629664123</v>
      </c>
      <c r="U759" s="202"/>
      <c r="V759" s="202"/>
      <c r="W759" s="202" t="str">
        <f>IFERROR(VLOOKUP(D759,Legend!$A$2:$C$61,3,FALSE),"")</f>
        <v>AMER_1</v>
      </c>
      <c r="X759" s="19">
        <v>5</v>
      </c>
      <c r="Y759" s="19">
        <v>15</v>
      </c>
    </row>
    <row r="760" spans="1:25" x14ac:dyDescent="0.25">
      <c r="A760" s="19" t="s">
        <v>872</v>
      </c>
      <c r="B760" s="62" t="s">
        <v>4280</v>
      </c>
      <c r="C760" s="19" t="s">
        <v>341</v>
      </c>
      <c r="D760" s="19" t="s">
        <v>215</v>
      </c>
      <c r="E760" s="19" t="s">
        <v>7592</v>
      </c>
      <c r="F760" s="19" t="s">
        <v>347</v>
      </c>
      <c r="G760" s="62" t="s">
        <v>593</v>
      </c>
      <c r="H760" s="62" t="s">
        <v>4281</v>
      </c>
      <c r="I760" s="19" t="s">
        <v>344</v>
      </c>
      <c r="J760" s="36" t="s">
        <v>4282</v>
      </c>
      <c r="K760" s="19" t="s">
        <v>3574</v>
      </c>
      <c r="L760" s="19" t="s">
        <v>112</v>
      </c>
      <c r="M760" s="19" t="s">
        <v>340</v>
      </c>
      <c r="O760" s="197" t="str">
        <f t="shared" si="66"/>
        <v>12/2/2024 9:48:12 AM</v>
      </c>
      <c r="P760" s="197">
        <f t="shared" si="67"/>
        <v>45629.033472222225</v>
      </c>
      <c r="Q760" s="197">
        <f t="shared" si="68"/>
        <v>45628.616805555561</v>
      </c>
      <c r="R760" s="197" t="str">
        <f t="shared" si="69"/>
        <v>12/2/2024 9:48:12 AM</v>
      </c>
      <c r="S760" s="200">
        <f t="shared" si="70"/>
        <v>45628</v>
      </c>
      <c r="T760" s="201">
        <f t="shared" si="71"/>
        <v>0.40847222222510027</v>
      </c>
      <c r="U760" s="202"/>
      <c r="V760" s="202"/>
      <c r="W760" s="202" t="str">
        <f>IFERROR(VLOOKUP(D760,Legend!$A$2:$C$61,3,FALSE),"")</f>
        <v>AMER_1</v>
      </c>
      <c r="X760" s="19">
        <v>5</v>
      </c>
      <c r="Y760" s="19">
        <v>15</v>
      </c>
    </row>
    <row r="761" spans="1:25" x14ac:dyDescent="0.25">
      <c r="A761" s="19" t="s">
        <v>1413</v>
      </c>
      <c r="B761" s="62" t="s">
        <v>4339</v>
      </c>
      <c r="C761" s="19" t="s">
        <v>341</v>
      </c>
      <c r="D761" s="19" t="s">
        <v>215</v>
      </c>
      <c r="E761" s="19" t="s">
        <v>7592</v>
      </c>
      <c r="F761" s="19" t="s">
        <v>347</v>
      </c>
      <c r="G761" s="62" t="s">
        <v>593</v>
      </c>
      <c r="H761" s="62" t="s">
        <v>4340</v>
      </c>
      <c r="I761" s="19" t="s">
        <v>344</v>
      </c>
      <c r="J761" s="36" t="s">
        <v>4341</v>
      </c>
      <c r="K761" s="19" t="s">
        <v>1207</v>
      </c>
      <c r="L761" s="19" t="s">
        <v>112</v>
      </c>
      <c r="M761" s="19" t="s">
        <v>340</v>
      </c>
      <c r="O761" s="197" t="str">
        <f t="shared" si="66"/>
        <v>12/2/2024 9:01:34 AM</v>
      </c>
      <c r="P761" s="197">
        <f t="shared" si="67"/>
        <v>45629.001087962963</v>
      </c>
      <c r="Q761" s="197">
        <f t="shared" si="68"/>
        <v>45628.584421296298</v>
      </c>
      <c r="R761" s="197" t="str">
        <f t="shared" si="69"/>
        <v>12/2/2024 9:01:34 AM</v>
      </c>
      <c r="S761" s="200">
        <f t="shared" si="70"/>
        <v>45628</v>
      </c>
      <c r="T761" s="201">
        <f t="shared" si="71"/>
        <v>0.37608796296262881</v>
      </c>
      <c r="U761" s="202"/>
      <c r="V761" s="202"/>
      <c r="W761" s="202" t="str">
        <f>IFERROR(VLOOKUP(D761,Legend!$A$2:$C$61,3,FALSE),"")</f>
        <v>AMER_1</v>
      </c>
      <c r="X761" s="19">
        <v>5</v>
      </c>
      <c r="Y761" s="19">
        <v>15</v>
      </c>
    </row>
    <row r="762" spans="1:25" x14ac:dyDescent="0.25">
      <c r="A762" s="19" t="s">
        <v>882</v>
      </c>
      <c r="B762" s="62" t="s">
        <v>4846</v>
      </c>
      <c r="C762" s="19" t="s">
        <v>341</v>
      </c>
      <c r="D762" s="19" t="s">
        <v>215</v>
      </c>
      <c r="E762" s="19" t="s">
        <v>7592</v>
      </c>
      <c r="F762" s="19" t="s">
        <v>347</v>
      </c>
      <c r="G762" s="62" t="s">
        <v>593</v>
      </c>
      <c r="H762" s="62" t="s">
        <v>4847</v>
      </c>
      <c r="I762" s="19" t="s">
        <v>342</v>
      </c>
      <c r="J762" s="36" t="s">
        <v>4848</v>
      </c>
      <c r="K762" s="19" t="s">
        <v>1474</v>
      </c>
      <c r="L762" s="19" t="s">
        <v>112</v>
      </c>
      <c r="M762" s="19" t="s">
        <v>340</v>
      </c>
      <c r="O762" s="197" t="str">
        <f t="shared" si="66"/>
        <v>12/6/2024 2:56:25 PM</v>
      </c>
      <c r="P762" s="197">
        <f t="shared" si="67"/>
        <v>45633.247511574074</v>
      </c>
      <c r="Q762" s="197">
        <f t="shared" si="68"/>
        <v>45632.83084490741</v>
      </c>
      <c r="R762" s="197" t="str">
        <f t="shared" si="69"/>
        <v>12/6/2024 2:56:25 PM</v>
      </c>
      <c r="S762" s="200">
        <f t="shared" si="70"/>
        <v>45632</v>
      </c>
      <c r="T762" s="201">
        <f t="shared" si="71"/>
        <v>0.62251157407445135</v>
      </c>
      <c r="U762" s="202"/>
      <c r="V762" s="202"/>
      <c r="W762" s="202" t="str">
        <f>IFERROR(VLOOKUP(D762,Legend!$A$2:$C$61,3,FALSE),"")</f>
        <v>AMER_1</v>
      </c>
      <c r="X762" s="19">
        <v>5</v>
      </c>
      <c r="Y762" s="19">
        <v>15</v>
      </c>
    </row>
    <row r="763" spans="1:25" x14ac:dyDescent="0.25">
      <c r="A763" s="19" t="s">
        <v>624</v>
      </c>
      <c r="B763" s="62" t="s">
        <v>4974</v>
      </c>
      <c r="C763" s="19" t="s">
        <v>148</v>
      </c>
      <c r="D763" s="19" t="s">
        <v>214</v>
      </c>
      <c r="E763" s="19" t="s">
        <v>7592</v>
      </c>
      <c r="F763" s="19" t="s">
        <v>347</v>
      </c>
      <c r="G763" s="62" t="s">
        <v>345</v>
      </c>
      <c r="H763" s="62" t="s">
        <v>4957</v>
      </c>
      <c r="J763" s="36" t="s">
        <v>4975</v>
      </c>
      <c r="K763" s="19" t="s">
        <v>4976</v>
      </c>
      <c r="L763" s="19" t="s">
        <v>112</v>
      </c>
      <c r="M763" s="19" t="s">
        <v>340</v>
      </c>
      <c r="O763" s="197" t="str">
        <f t="shared" si="66"/>
        <v>12/6/2024 12:51:54 PM</v>
      </c>
      <c r="P763" s="197">
        <f t="shared" si="67"/>
        <v>45633.161041666666</v>
      </c>
      <c r="Q763" s="197">
        <f t="shared" si="68"/>
        <v>45632.744375000002</v>
      </c>
      <c r="R763" s="197" t="str">
        <f t="shared" si="69"/>
        <v>12/6/2024 12:51:54 PM</v>
      </c>
      <c r="S763" s="200">
        <f t="shared" si="70"/>
        <v>45632</v>
      </c>
      <c r="T763" s="201">
        <f t="shared" si="71"/>
        <v>0.53604166666627862</v>
      </c>
      <c r="U763" s="202"/>
      <c r="V763" s="202"/>
      <c r="W763" s="202" t="str">
        <f>IFERROR(VLOOKUP(D763,Legend!$A$2:$C$61,3,FALSE),"")</f>
        <v>AMER_1</v>
      </c>
      <c r="X763" s="19">
        <v>5</v>
      </c>
      <c r="Y763" s="19">
        <v>15</v>
      </c>
    </row>
    <row r="764" spans="1:25" x14ac:dyDescent="0.25">
      <c r="A764" s="19" t="s">
        <v>1248</v>
      </c>
      <c r="B764" s="62" t="s">
        <v>4995</v>
      </c>
      <c r="C764" s="19" t="s">
        <v>148</v>
      </c>
      <c r="D764" s="19" t="s">
        <v>214</v>
      </c>
      <c r="E764" s="19" t="s">
        <v>7592</v>
      </c>
      <c r="F764" s="19" t="s">
        <v>347</v>
      </c>
      <c r="G764" s="62" t="s">
        <v>345</v>
      </c>
      <c r="H764" s="62" t="s">
        <v>4996</v>
      </c>
      <c r="J764" s="36" t="s">
        <v>4997</v>
      </c>
      <c r="K764" s="19" t="s">
        <v>2548</v>
      </c>
      <c r="L764" s="19" t="s">
        <v>112</v>
      </c>
      <c r="M764" s="19" t="s">
        <v>340</v>
      </c>
      <c r="O764" s="197" t="str">
        <f t="shared" si="66"/>
        <v>12/6/2024 12:13:42 PM</v>
      </c>
      <c r="P764" s="197">
        <f t="shared" si="67"/>
        <v>45633.134513888886</v>
      </c>
      <c r="Q764" s="197">
        <f t="shared" si="68"/>
        <v>45632.717847222222</v>
      </c>
      <c r="R764" s="197" t="str">
        <f t="shared" si="69"/>
        <v>12/6/2024 12:13:42 PM</v>
      </c>
      <c r="S764" s="200">
        <f t="shared" si="70"/>
        <v>45632</v>
      </c>
      <c r="T764" s="201">
        <f t="shared" si="71"/>
        <v>0.50951388888643123</v>
      </c>
      <c r="U764" s="202"/>
      <c r="V764" s="202"/>
      <c r="W764" s="202" t="str">
        <f>IFERROR(VLOOKUP(D764,Legend!$A$2:$C$61,3,FALSE),"")</f>
        <v>AMER_1</v>
      </c>
      <c r="X764" s="19">
        <v>5</v>
      </c>
      <c r="Y764" s="19">
        <v>15</v>
      </c>
    </row>
    <row r="765" spans="1:25" x14ac:dyDescent="0.25">
      <c r="A765" s="19" t="s">
        <v>1570</v>
      </c>
      <c r="B765" s="62" t="s">
        <v>5030</v>
      </c>
      <c r="C765" s="19" t="s">
        <v>341</v>
      </c>
      <c r="D765" s="19" t="s">
        <v>215</v>
      </c>
      <c r="E765" s="19" t="s">
        <v>7592</v>
      </c>
      <c r="F765" s="19" t="s">
        <v>347</v>
      </c>
      <c r="G765" s="62" t="s">
        <v>593</v>
      </c>
      <c r="H765" s="62" t="s">
        <v>5031</v>
      </c>
      <c r="I765" s="19" t="s">
        <v>344</v>
      </c>
      <c r="J765" s="36" t="s">
        <v>5032</v>
      </c>
      <c r="K765" s="19" t="s">
        <v>2324</v>
      </c>
      <c r="L765" s="19" t="s">
        <v>112</v>
      </c>
      <c r="M765" s="19" t="s">
        <v>348</v>
      </c>
      <c r="O765" s="197" t="str">
        <f t="shared" si="66"/>
        <v>12/6/2024 11:34:28 AM</v>
      </c>
      <c r="P765" s="197">
        <f t="shared" si="67"/>
        <v>45633.107268518521</v>
      </c>
      <c r="Q765" s="197">
        <f t="shared" si="68"/>
        <v>45632.690601851857</v>
      </c>
      <c r="R765" s="197" t="str">
        <f t="shared" si="69"/>
        <v>12/6/2024 11:34:28 AM</v>
      </c>
      <c r="S765" s="200">
        <f t="shared" si="70"/>
        <v>45632</v>
      </c>
      <c r="T765" s="201">
        <f t="shared" si="71"/>
        <v>0.48226851852086838</v>
      </c>
      <c r="U765" s="202"/>
      <c r="V765" s="202"/>
      <c r="W765" s="202" t="str">
        <f>IFERROR(VLOOKUP(D765,Legend!$A$2:$C$61,3,FALSE),"")</f>
        <v>AMER_1</v>
      </c>
      <c r="X765" s="19">
        <v>5</v>
      </c>
      <c r="Y765" s="19">
        <v>15</v>
      </c>
    </row>
    <row r="766" spans="1:25" x14ac:dyDescent="0.25">
      <c r="A766" s="19" t="s">
        <v>2146</v>
      </c>
      <c r="B766" s="62" t="s">
        <v>5086</v>
      </c>
      <c r="C766" s="19" t="s">
        <v>341</v>
      </c>
      <c r="D766" s="19" t="s">
        <v>215</v>
      </c>
      <c r="E766" s="19" t="s">
        <v>7592</v>
      </c>
      <c r="F766" s="19" t="s">
        <v>347</v>
      </c>
      <c r="G766" s="62" t="s">
        <v>593</v>
      </c>
      <c r="H766" s="62" t="s">
        <v>5087</v>
      </c>
      <c r="I766" s="19" t="s">
        <v>344</v>
      </c>
      <c r="J766" s="36" t="s">
        <v>5088</v>
      </c>
      <c r="K766" s="19" t="s">
        <v>1065</v>
      </c>
      <c r="L766" s="19" t="s">
        <v>112</v>
      </c>
      <c r="M766" s="19" t="s">
        <v>340</v>
      </c>
      <c r="O766" s="197" t="str">
        <f t="shared" si="66"/>
        <v>12/6/2024 10:15:12 AM</v>
      </c>
      <c r="P766" s="197">
        <f t="shared" si="67"/>
        <v>45633.052222222221</v>
      </c>
      <c r="Q766" s="197">
        <f t="shared" si="68"/>
        <v>45632.635555555556</v>
      </c>
      <c r="R766" s="197" t="str">
        <f t="shared" si="69"/>
        <v>12/6/2024 10:15:12 AM</v>
      </c>
      <c r="S766" s="200">
        <f t="shared" si="70"/>
        <v>45632</v>
      </c>
      <c r="T766" s="201">
        <f t="shared" si="71"/>
        <v>0.42722222222073469</v>
      </c>
      <c r="U766" s="202"/>
      <c r="V766" s="202"/>
      <c r="W766" s="202" t="str">
        <f>IFERROR(VLOOKUP(D766,Legend!$A$2:$C$61,3,FALSE),"")</f>
        <v>AMER_1</v>
      </c>
      <c r="X766" s="19">
        <v>5</v>
      </c>
      <c r="Y766" s="19">
        <v>15</v>
      </c>
    </row>
    <row r="767" spans="1:25" x14ac:dyDescent="0.25">
      <c r="A767" s="19" t="s">
        <v>2153</v>
      </c>
      <c r="B767" s="62" t="s">
        <v>5112</v>
      </c>
      <c r="C767" s="19" t="s">
        <v>341</v>
      </c>
      <c r="D767" s="19" t="s">
        <v>215</v>
      </c>
      <c r="E767" s="19" t="s">
        <v>7592</v>
      </c>
      <c r="F767" s="19" t="s">
        <v>347</v>
      </c>
      <c r="G767" s="62" t="s">
        <v>588</v>
      </c>
      <c r="H767" s="62" t="s">
        <v>5113</v>
      </c>
      <c r="I767" s="19" t="s">
        <v>342</v>
      </c>
      <c r="J767" s="36" t="s">
        <v>5114</v>
      </c>
      <c r="K767" s="19" t="s">
        <v>1886</v>
      </c>
      <c r="L767" s="19" t="s">
        <v>112</v>
      </c>
      <c r="M767" s="19" t="s">
        <v>349</v>
      </c>
      <c r="O767" s="197" t="str">
        <f t="shared" si="66"/>
        <v>12/6/2024 10:01:41 AM</v>
      </c>
      <c r="P767" s="197">
        <f t="shared" si="67"/>
        <v>45633.04283564815</v>
      </c>
      <c r="Q767" s="197">
        <f t="shared" si="68"/>
        <v>45632.626168981486</v>
      </c>
      <c r="R767" s="197" t="str">
        <f t="shared" si="69"/>
        <v>12/6/2024 10:01:41 AM</v>
      </c>
      <c r="S767" s="200">
        <f t="shared" si="70"/>
        <v>45632</v>
      </c>
      <c r="T767" s="201">
        <f t="shared" si="71"/>
        <v>0.41783564814977581</v>
      </c>
      <c r="U767" s="202"/>
      <c r="V767" s="202"/>
      <c r="W767" s="202" t="str">
        <f>IFERROR(VLOOKUP(D767,Legend!$A$2:$C$61,3,FALSE),"")</f>
        <v>AMER_1</v>
      </c>
      <c r="X767" s="19">
        <v>5</v>
      </c>
      <c r="Y767" s="19">
        <v>15</v>
      </c>
    </row>
    <row r="768" spans="1:25" x14ac:dyDescent="0.25">
      <c r="A768" s="19" t="s">
        <v>1277</v>
      </c>
      <c r="B768" s="62" t="s">
        <v>5150</v>
      </c>
      <c r="C768" s="19" t="s">
        <v>341</v>
      </c>
      <c r="D768" s="19" t="s">
        <v>215</v>
      </c>
      <c r="E768" s="19" t="s">
        <v>7592</v>
      </c>
      <c r="F768" s="19" t="s">
        <v>347</v>
      </c>
      <c r="G768" s="62" t="s">
        <v>593</v>
      </c>
      <c r="H768" s="62" t="s">
        <v>3159</v>
      </c>
      <c r="I768" s="19" t="s">
        <v>344</v>
      </c>
      <c r="J768" s="36" t="s">
        <v>5151</v>
      </c>
      <c r="K768" s="19" t="s">
        <v>1753</v>
      </c>
      <c r="L768" s="19" t="s">
        <v>112</v>
      </c>
      <c r="M768" s="19" t="s">
        <v>354</v>
      </c>
      <c r="O768" s="197" t="str">
        <f t="shared" si="66"/>
        <v>12/6/2024 9:37:26 AM</v>
      </c>
      <c r="P768" s="197">
        <f t="shared" si="67"/>
        <v>45633.025995370372</v>
      </c>
      <c r="Q768" s="197">
        <f t="shared" si="68"/>
        <v>45632.609328703707</v>
      </c>
      <c r="R768" s="197" t="str">
        <f t="shared" si="69"/>
        <v>12/6/2024 9:37:26 AM</v>
      </c>
      <c r="S768" s="200">
        <f t="shared" si="70"/>
        <v>45632</v>
      </c>
      <c r="T768" s="201">
        <f t="shared" si="71"/>
        <v>0.40099537037167465</v>
      </c>
      <c r="U768" s="202"/>
      <c r="V768" s="202"/>
      <c r="W768" s="202" t="str">
        <f>IFERROR(VLOOKUP(D768,Legend!$A$2:$C$61,3,FALSE),"")</f>
        <v>AMER_1</v>
      </c>
      <c r="X768" s="19">
        <v>5</v>
      </c>
      <c r="Y768" s="19">
        <v>15</v>
      </c>
    </row>
    <row r="769" spans="1:25" x14ac:dyDescent="0.25">
      <c r="A769" s="19" t="s">
        <v>2159</v>
      </c>
      <c r="B769" s="62" t="s">
        <v>5180</v>
      </c>
      <c r="C769" s="19" t="s">
        <v>341</v>
      </c>
      <c r="D769" s="19" t="s">
        <v>215</v>
      </c>
      <c r="E769" s="19" t="s">
        <v>7592</v>
      </c>
      <c r="F769" s="19" t="s">
        <v>347</v>
      </c>
      <c r="G769" s="62" t="s">
        <v>593</v>
      </c>
      <c r="H769" s="62" t="s">
        <v>4847</v>
      </c>
      <c r="I769" s="19" t="s">
        <v>342</v>
      </c>
      <c r="J769" s="36" t="s">
        <v>5181</v>
      </c>
      <c r="K769" s="19" t="s">
        <v>4240</v>
      </c>
      <c r="L769" s="19" t="s">
        <v>112</v>
      </c>
      <c r="M769" s="19" t="s">
        <v>354</v>
      </c>
      <c r="O769" s="197" t="str">
        <f t="shared" si="66"/>
        <v>12/6/2024 8:38:54 AM</v>
      </c>
      <c r="P769" s="197">
        <f t="shared" si="67"/>
        <v>45632.985347222224</v>
      </c>
      <c r="Q769" s="197">
        <f t="shared" si="68"/>
        <v>45632.56868055556</v>
      </c>
      <c r="R769" s="197" t="str">
        <f t="shared" si="69"/>
        <v>12/6/2024 8:38:54 AM</v>
      </c>
      <c r="S769" s="200">
        <f t="shared" si="70"/>
        <v>45632</v>
      </c>
      <c r="T769" s="201">
        <f t="shared" si="71"/>
        <v>0.36034722222393611</v>
      </c>
      <c r="U769" s="202"/>
      <c r="V769" s="202"/>
      <c r="W769" s="202" t="str">
        <f>IFERROR(VLOOKUP(D769,Legend!$A$2:$C$61,3,FALSE),"")</f>
        <v>AMER_1</v>
      </c>
      <c r="X769" s="19">
        <v>5</v>
      </c>
      <c r="Y769" s="19">
        <v>15</v>
      </c>
    </row>
    <row r="770" spans="1:25" x14ac:dyDescent="0.25">
      <c r="A770" s="19" t="s">
        <v>837</v>
      </c>
      <c r="B770" s="62" t="s">
        <v>5480</v>
      </c>
      <c r="C770" s="19" t="s">
        <v>341</v>
      </c>
      <c r="D770" s="19" t="s">
        <v>215</v>
      </c>
      <c r="E770" s="19" t="s">
        <v>7592</v>
      </c>
      <c r="F770" s="19" t="s">
        <v>347</v>
      </c>
      <c r="G770" s="62" t="s">
        <v>593</v>
      </c>
      <c r="H770" s="62" t="s">
        <v>5481</v>
      </c>
      <c r="I770" s="19" t="s">
        <v>344</v>
      </c>
      <c r="J770" s="36" t="s">
        <v>5482</v>
      </c>
      <c r="K770" s="19" t="s">
        <v>2316</v>
      </c>
      <c r="L770" s="19" t="s">
        <v>112</v>
      </c>
      <c r="M770" s="19" t="s">
        <v>340</v>
      </c>
      <c r="O770" s="197" t="str">
        <f t="shared" si="66"/>
        <v>12/5/2024 3:49:34 PM</v>
      </c>
      <c r="P770" s="197">
        <f t="shared" si="67"/>
        <v>45632.284421296295</v>
      </c>
      <c r="Q770" s="197">
        <f t="shared" si="68"/>
        <v>45631.867754629631</v>
      </c>
      <c r="R770" s="197" t="str">
        <f t="shared" si="69"/>
        <v>12/5/2024 3:49:34 PM</v>
      </c>
      <c r="S770" s="200">
        <f t="shared" si="70"/>
        <v>45631</v>
      </c>
      <c r="T770" s="201">
        <f t="shared" si="71"/>
        <v>0.65942129629547708</v>
      </c>
      <c r="U770" s="202"/>
      <c r="V770" s="202"/>
      <c r="W770" s="202" t="str">
        <f>IFERROR(VLOOKUP(D770,Legend!$A$2:$C$61,3,FALSE),"")</f>
        <v>AMER_1</v>
      </c>
      <c r="X770" s="19">
        <v>5</v>
      </c>
      <c r="Y770" s="19">
        <v>15</v>
      </c>
    </row>
    <row r="771" spans="1:25" x14ac:dyDescent="0.25">
      <c r="A771" s="19" t="s">
        <v>902</v>
      </c>
      <c r="B771" s="62" t="s">
        <v>5509</v>
      </c>
      <c r="C771" s="19" t="s">
        <v>341</v>
      </c>
      <c r="D771" s="19" t="s">
        <v>215</v>
      </c>
      <c r="E771" s="19" t="s">
        <v>7592</v>
      </c>
      <c r="F771" s="19" t="s">
        <v>347</v>
      </c>
      <c r="G771" s="62" t="s">
        <v>593</v>
      </c>
      <c r="H771" s="62" t="s">
        <v>3962</v>
      </c>
      <c r="I771" s="19" t="s">
        <v>342</v>
      </c>
      <c r="J771" s="36" t="s">
        <v>5510</v>
      </c>
      <c r="K771" s="19" t="s">
        <v>1453</v>
      </c>
      <c r="L771" s="19" t="s">
        <v>112</v>
      </c>
      <c r="M771" s="19" t="s">
        <v>340</v>
      </c>
      <c r="O771" s="197" t="str">
        <f t="shared" ref="O771:O834" si="72">IFERROR(J771,"")</f>
        <v>12/5/2024 3:23:49 PM</v>
      </c>
      <c r="P771" s="197">
        <f t="shared" ref="P771:P834" si="73">IFERROR(J771+(Y771/24),"")</f>
        <v>45632.266539351855</v>
      </c>
      <c r="Q771" s="197">
        <f t="shared" ref="Q771:Q834" si="74">IFERROR(J771+(X771/24),"")</f>
        <v>45631.84987268519</v>
      </c>
      <c r="R771" s="197" t="str">
        <f t="shared" ref="R771:R834" si="75">IF(W771="APAC_1",P771,IF(W771="EMEA_1",Q771,O771))</f>
        <v>12/5/2024 3:23:49 PM</v>
      </c>
      <c r="S771" s="200">
        <f t="shared" ref="S771:S834" si="76">INT(R771)</f>
        <v>45631</v>
      </c>
      <c r="T771" s="201">
        <f t="shared" ref="T771:T834" si="77">MOD(R771,1)</f>
        <v>0.64153935185458977</v>
      </c>
      <c r="U771" s="202"/>
      <c r="V771" s="202"/>
      <c r="W771" s="202" t="str">
        <f>IFERROR(VLOOKUP(D771,Legend!$A$2:$C$61,3,FALSE),"")</f>
        <v>AMER_1</v>
      </c>
      <c r="X771" s="19">
        <v>5</v>
      </c>
      <c r="Y771" s="19">
        <v>15</v>
      </c>
    </row>
    <row r="772" spans="1:25" x14ac:dyDescent="0.25">
      <c r="A772" s="19" t="s">
        <v>2208</v>
      </c>
      <c r="B772" s="62" t="s">
        <v>5537</v>
      </c>
      <c r="C772" s="19" t="s">
        <v>341</v>
      </c>
      <c r="D772" s="19" t="s">
        <v>215</v>
      </c>
      <c r="E772" s="19" t="s">
        <v>7592</v>
      </c>
      <c r="F772" s="19" t="s">
        <v>347</v>
      </c>
      <c r="G772" s="62" t="s">
        <v>593</v>
      </c>
      <c r="H772" s="62" t="s">
        <v>5538</v>
      </c>
      <c r="I772" s="19" t="s">
        <v>344</v>
      </c>
      <c r="J772" s="36" t="s">
        <v>5539</v>
      </c>
      <c r="K772" s="19" t="s">
        <v>661</v>
      </c>
      <c r="L772" s="19" t="s">
        <v>112</v>
      </c>
      <c r="M772" s="19" t="s">
        <v>348</v>
      </c>
      <c r="O772" s="197" t="str">
        <f t="shared" si="72"/>
        <v>12/5/2024 2:48:10 PM</v>
      </c>
      <c r="P772" s="197">
        <f t="shared" si="73"/>
        <v>45632.241782407407</v>
      </c>
      <c r="Q772" s="197">
        <f t="shared" si="74"/>
        <v>45631.825115740743</v>
      </c>
      <c r="R772" s="197" t="str">
        <f t="shared" si="75"/>
        <v>12/5/2024 2:48:10 PM</v>
      </c>
      <c r="S772" s="200">
        <f t="shared" si="76"/>
        <v>45631</v>
      </c>
      <c r="T772" s="201">
        <f t="shared" si="77"/>
        <v>0.61678240740729962</v>
      </c>
      <c r="U772" s="202"/>
      <c r="V772" s="202"/>
      <c r="W772" s="202" t="str">
        <f>IFERROR(VLOOKUP(D772,Legend!$A$2:$C$61,3,FALSE),"")</f>
        <v>AMER_1</v>
      </c>
      <c r="X772" s="19">
        <v>5</v>
      </c>
      <c r="Y772" s="19">
        <v>15</v>
      </c>
    </row>
    <row r="773" spans="1:25" x14ac:dyDescent="0.25">
      <c r="A773" s="19" t="s">
        <v>2230</v>
      </c>
      <c r="B773" s="62" t="s">
        <v>5589</v>
      </c>
      <c r="C773" s="19" t="s">
        <v>341</v>
      </c>
      <c r="D773" s="19" t="s">
        <v>215</v>
      </c>
      <c r="E773" s="19" t="s">
        <v>7592</v>
      </c>
      <c r="F773" s="19" t="s">
        <v>347</v>
      </c>
      <c r="G773" s="62" t="s">
        <v>593</v>
      </c>
      <c r="H773" s="62" t="s">
        <v>5590</v>
      </c>
      <c r="I773" s="19" t="s">
        <v>344</v>
      </c>
      <c r="J773" s="36" t="s">
        <v>5591</v>
      </c>
      <c r="K773" s="19" t="s">
        <v>5592</v>
      </c>
      <c r="L773" s="19" t="s">
        <v>112</v>
      </c>
      <c r="M773" s="19" t="s">
        <v>348</v>
      </c>
      <c r="O773" s="197" t="str">
        <f t="shared" si="72"/>
        <v>12/5/2024 2:11:06 PM</v>
      </c>
      <c r="P773" s="197">
        <f t="shared" si="73"/>
        <v>45632.216041666667</v>
      </c>
      <c r="Q773" s="197">
        <f t="shared" si="74"/>
        <v>45631.799375000002</v>
      </c>
      <c r="R773" s="197" t="str">
        <f t="shared" si="75"/>
        <v>12/5/2024 2:11:06 PM</v>
      </c>
      <c r="S773" s="200">
        <f t="shared" si="76"/>
        <v>45631</v>
      </c>
      <c r="T773" s="201">
        <f t="shared" si="77"/>
        <v>0.59104166666656965</v>
      </c>
      <c r="U773" s="202"/>
      <c r="V773" s="202"/>
      <c r="W773" s="202" t="str">
        <f>IFERROR(VLOOKUP(D773,Legend!$A$2:$C$61,3,FALSE),"")</f>
        <v>AMER_1</v>
      </c>
      <c r="X773" s="19">
        <v>5</v>
      </c>
      <c r="Y773" s="19">
        <v>15</v>
      </c>
    </row>
    <row r="774" spans="1:25" x14ac:dyDescent="0.25">
      <c r="A774" s="19" t="s">
        <v>1214</v>
      </c>
      <c r="B774" s="62" t="s">
        <v>5686</v>
      </c>
      <c r="C774" s="19" t="s">
        <v>341</v>
      </c>
      <c r="D774" s="19" t="s">
        <v>215</v>
      </c>
      <c r="E774" s="19" t="s">
        <v>7592</v>
      </c>
      <c r="F774" s="19" t="s">
        <v>347</v>
      </c>
      <c r="G774" s="62" t="s">
        <v>593</v>
      </c>
      <c r="H774" s="62" t="s">
        <v>795</v>
      </c>
      <c r="I774" s="19" t="s">
        <v>342</v>
      </c>
      <c r="J774" s="36" t="s">
        <v>5687</v>
      </c>
      <c r="K774" s="19" t="s">
        <v>5688</v>
      </c>
      <c r="L774" s="19" t="s">
        <v>112</v>
      </c>
      <c r="M774" s="19" t="s">
        <v>349</v>
      </c>
      <c r="O774" s="197" t="str">
        <f t="shared" si="72"/>
        <v>12/5/2024 12:21:33 PM</v>
      </c>
      <c r="P774" s="197">
        <f t="shared" si="73"/>
        <v>45632.139965277776</v>
      </c>
      <c r="Q774" s="197">
        <f t="shared" si="74"/>
        <v>45631.723298611112</v>
      </c>
      <c r="R774" s="197" t="str">
        <f t="shared" si="75"/>
        <v>12/5/2024 12:21:33 PM</v>
      </c>
      <c r="S774" s="200">
        <f t="shared" si="76"/>
        <v>45631</v>
      </c>
      <c r="T774" s="201">
        <f t="shared" si="77"/>
        <v>0.51496527777635492</v>
      </c>
      <c r="U774" s="202"/>
      <c r="V774" s="202"/>
      <c r="W774" s="202" t="str">
        <f>IFERROR(VLOOKUP(D774,Legend!$A$2:$C$61,3,FALSE),"")</f>
        <v>AMER_1</v>
      </c>
      <c r="X774" s="19">
        <v>5</v>
      </c>
      <c r="Y774" s="19">
        <v>15</v>
      </c>
    </row>
    <row r="775" spans="1:25" x14ac:dyDescent="0.25">
      <c r="A775" s="19" t="s">
        <v>1835</v>
      </c>
      <c r="B775" s="62" t="s">
        <v>5776</v>
      </c>
      <c r="C775" s="19" t="s">
        <v>341</v>
      </c>
      <c r="D775" s="19" t="s">
        <v>215</v>
      </c>
      <c r="E775" s="19" t="s">
        <v>7592</v>
      </c>
      <c r="F775" s="19" t="s">
        <v>347</v>
      </c>
      <c r="G775" s="62" t="s">
        <v>593</v>
      </c>
      <c r="H775" s="62" t="s">
        <v>3159</v>
      </c>
      <c r="I775" s="19" t="s">
        <v>344</v>
      </c>
      <c r="J775" s="36" t="s">
        <v>5777</v>
      </c>
      <c r="K775" s="19" t="s">
        <v>1360</v>
      </c>
      <c r="L775" s="19" t="s">
        <v>112</v>
      </c>
      <c r="M775" s="19" t="s">
        <v>348</v>
      </c>
      <c r="O775" s="197" t="str">
        <f t="shared" si="72"/>
        <v>12/5/2024 10:13:53 AM</v>
      </c>
      <c r="P775" s="197">
        <f t="shared" si="73"/>
        <v>45632.051307870373</v>
      </c>
      <c r="Q775" s="197">
        <f t="shared" si="74"/>
        <v>45631.634641203709</v>
      </c>
      <c r="R775" s="197" t="str">
        <f t="shared" si="75"/>
        <v>12/5/2024 10:13:53 AM</v>
      </c>
      <c r="S775" s="200">
        <f t="shared" si="76"/>
        <v>45631</v>
      </c>
      <c r="T775" s="201">
        <f t="shared" si="77"/>
        <v>0.42630787037342088</v>
      </c>
      <c r="U775" s="202"/>
      <c r="V775" s="202"/>
      <c r="W775" s="202" t="str">
        <f>IFERROR(VLOOKUP(D775,Legend!$A$2:$C$61,3,FALSE),"")</f>
        <v>AMER_1</v>
      </c>
      <c r="X775" s="19">
        <v>5</v>
      </c>
      <c r="Y775" s="19">
        <v>15</v>
      </c>
    </row>
    <row r="776" spans="1:25" x14ac:dyDescent="0.25">
      <c r="A776" s="19" t="s">
        <v>1073</v>
      </c>
      <c r="B776" s="62" t="s">
        <v>5808</v>
      </c>
      <c r="C776" s="19" t="s">
        <v>341</v>
      </c>
      <c r="D776" s="19" t="s">
        <v>215</v>
      </c>
      <c r="E776" s="19" t="s">
        <v>7592</v>
      </c>
      <c r="F776" s="19" t="s">
        <v>347</v>
      </c>
      <c r="G776" s="62" t="s">
        <v>593</v>
      </c>
      <c r="H776" s="62" t="s">
        <v>5809</v>
      </c>
      <c r="I776" s="19" t="s">
        <v>344</v>
      </c>
      <c r="J776" s="36" t="s">
        <v>5810</v>
      </c>
      <c r="K776" s="19" t="s">
        <v>984</v>
      </c>
      <c r="L776" s="19" t="s">
        <v>112</v>
      </c>
      <c r="M776" s="19" t="s">
        <v>348</v>
      </c>
      <c r="O776" s="197" t="str">
        <f t="shared" si="72"/>
        <v>12/5/2024 9:05:53 AM</v>
      </c>
      <c r="P776" s="197">
        <f t="shared" si="73"/>
        <v>45632.00408564815</v>
      </c>
      <c r="Q776" s="197">
        <f t="shared" si="74"/>
        <v>45631.587418981486</v>
      </c>
      <c r="R776" s="197" t="str">
        <f t="shared" si="75"/>
        <v>12/5/2024 9:05:53 AM</v>
      </c>
      <c r="S776" s="200">
        <f t="shared" si="76"/>
        <v>45631</v>
      </c>
      <c r="T776" s="201">
        <f t="shared" si="77"/>
        <v>0.37908564815006685</v>
      </c>
      <c r="U776" s="202"/>
      <c r="V776" s="202"/>
      <c r="W776" s="202" t="str">
        <f>IFERROR(VLOOKUP(D776,Legend!$A$2:$C$61,3,FALSE),"")</f>
        <v>AMER_1</v>
      </c>
      <c r="X776" s="19">
        <v>5</v>
      </c>
      <c r="Y776" s="19">
        <v>15</v>
      </c>
    </row>
    <row r="777" spans="1:25" x14ac:dyDescent="0.25">
      <c r="A777" s="19" t="s">
        <v>1869</v>
      </c>
      <c r="B777" s="62" t="s">
        <v>6082</v>
      </c>
      <c r="C777" s="19" t="s">
        <v>148</v>
      </c>
      <c r="D777" s="19" t="s">
        <v>214</v>
      </c>
      <c r="E777" s="19" t="s">
        <v>7592</v>
      </c>
      <c r="F777" s="19" t="s">
        <v>347</v>
      </c>
      <c r="G777" s="62" t="s">
        <v>345</v>
      </c>
      <c r="H777" s="62" t="s">
        <v>6083</v>
      </c>
      <c r="J777" s="36" t="s">
        <v>6084</v>
      </c>
      <c r="K777" s="19" t="s">
        <v>2612</v>
      </c>
      <c r="L777" s="19" t="s">
        <v>112</v>
      </c>
      <c r="M777" s="19" t="s">
        <v>340</v>
      </c>
      <c r="O777" s="197" t="str">
        <f t="shared" si="72"/>
        <v>12/4/2024 4:41:28 PM</v>
      </c>
      <c r="P777" s="197">
        <f t="shared" si="73"/>
        <v>45631.320462962962</v>
      </c>
      <c r="Q777" s="197">
        <f t="shared" si="74"/>
        <v>45630.903796296298</v>
      </c>
      <c r="R777" s="197" t="str">
        <f t="shared" si="75"/>
        <v>12/4/2024 4:41:28 PM</v>
      </c>
      <c r="S777" s="200">
        <f t="shared" si="76"/>
        <v>45630</v>
      </c>
      <c r="T777" s="201">
        <f t="shared" si="77"/>
        <v>0.69546296296175569</v>
      </c>
      <c r="U777" s="202"/>
      <c r="V777" s="202"/>
      <c r="W777" s="202" t="str">
        <f>IFERROR(VLOOKUP(D777,Legend!$A$2:$C$61,3,FALSE),"")</f>
        <v>AMER_1</v>
      </c>
      <c r="X777" s="19">
        <v>5</v>
      </c>
      <c r="Y777" s="19">
        <v>15</v>
      </c>
    </row>
    <row r="778" spans="1:25" x14ac:dyDescent="0.25">
      <c r="A778" s="19" t="s">
        <v>1581</v>
      </c>
      <c r="B778" s="62" t="s">
        <v>6135</v>
      </c>
      <c r="C778" s="19" t="s">
        <v>341</v>
      </c>
      <c r="D778" s="19" t="s">
        <v>217</v>
      </c>
      <c r="E778" s="19" t="s">
        <v>7592</v>
      </c>
      <c r="F778" s="19" t="s">
        <v>347</v>
      </c>
      <c r="G778" s="62" t="s">
        <v>3109</v>
      </c>
      <c r="H778" s="62" t="s">
        <v>580</v>
      </c>
      <c r="I778" s="19" t="s">
        <v>342</v>
      </c>
      <c r="J778" s="36" t="s">
        <v>6136</v>
      </c>
      <c r="K778" s="19" t="s">
        <v>2318</v>
      </c>
      <c r="M778" s="19" t="s">
        <v>340</v>
      </c>
      <c r="O778" s="197" t="str">
        <f t="shared" si="72"/>
        <v>12/4/2024 3:01:49 PM</v>
      </c>
      <c r="P778" s="197">
        <f t="shared" si="73"/>
        <v>45631.251261574071</v>
      </c>
      <c r="Q778" s="197">
        <f t="shared" si="74"/>
        <v>45630.834594907406</v>
      </c>
      <c r="R778" s="197" t="str">
        <f t="shared" si="75"/>
        <v>12/4/2024 3:01:49 PM</v>
      </c>
      <c r="S778" s="200">
        <f t="shared" si="76"/>
        <v>45630</v>
      </c>
      <c r="T778" s="201">
        <f t="shared" si="77"/>
        <v>0.62626157407066785</v>
      </c>
      <c r="U778" s="202"/>
      <c r="V778" s="202"/>
      <c r="W778" s="202" t="str">
        <f>IFERROR(VLOOKUP(D778,Legend!$A$2:$C$61,3,FALSE),"")</f>
        <v>AMER_1</v>
      </c>
      <c r="X778" s="19">
        <v>5</v>
      </c>
      <c r="Y778" s="19">
        <v>15</v>
      </c>
    </row>
    <row r="779" spans="1:25" x14ac:dyDescent="0.25">
      <c r="A779" s="19" t="s">
        <v>1888</v>
      </c>
      <c r="B779" s="62" t="s">
        <v>6178</v>
      </c>
      <c r="C779" s="19" t="s">
        <v>341</v>
      </c>
      <c r="D779" s="19" t="s">
        <v>215</v>
      </c>
      <c r="E779" s="19" t="s">
        <v>7592</v>
      </c>
      <c r="F779" s="19" t="s">
        <v>347</v>
      </c>
      <c r="G779" s="62" t="s">
        <v>593</v>
      </c>
      <c r="H779" s="62" t="s">
        <v>6179</v>
      </c>
      <c r="I779" s="19" t="s">
        <v>344</v>
      </c>
      <c r="J779" s="36" t="s">
        <v>6180</v>
      </c>
      <c r="K779" s="19" t="s">
        <v>1045</v>
      </c>
      <c r="L779" s="19" t="s">
        <v>112</v>
      </c>
      <c r="M779" s="19" t="s">
        <v>340</v>
      </c>
      <c r="O779" s="197" t="str">
        <f t="shared" si="72"/>
        <v>12/4/2024 1:51:49 PM</v>
      </c>
      <c r="P779" s="197">
        <f t="shared" si="73"/>
        <v>45631.202650462961</v>
      </c>
      <c r="Q779" s="197">
        <f t="shared" si="74"/>
        <v>45630.785983796297</v>
      </c>
      <c r="R779" s="197" t="str">
        <f t="shared" si="75"/>
        <v>12/4/2024 1:51:49 PM</v>
      </c>
      <c r="S779" s="200">
        <f t="shared" si="76"/>
        <v>45630</v>
      </c>
      <c r="T779" s="201">
        <f t="shared" si="77"/>
        <v>0.57765046296117362</v>
      </c>
      <c r="U779" s="202"/>
      <c r="V779" s="202"/>
      <c r="W779" s="202" t="str">
        <f>IFERROR(VLOOKUP(D779,Legend!$A$2:$C$61,3,FALSE),"")</f>
        <v>AMER_1</v>
      </c>
      <c r="X779" s="19">
        <v>5</v>
      </c>
      <c r="Y779" s="19">
        <v>15</v>
      </c>
    </row>
    <row r="780" spans="1:25" x14ac:dyDescent="0.25">
      <c r="A780" s="19" t="s">
        <v>1905</v>
      </c>
      <c r="B780" s="62" t="s">
        <v>6224</v>
      </c>
      <c r="C780" s="19" t="s">
        <v>341</v>
      </c>
      <c r="D780" s="19" t="s">
        <v>215</v>
      </c>
      <c r="E780" s="19" t="s">
        <v>7592</v>
      </c>
      <c r="F780" s="19" t="s">
        <v>347</v>
      </c>
      <c r="G780" s="62" t="s">
        <v>588</v>
      </c>
      <c r="H780" s="62" t="s">
        <v>3525</v>
      </c>
      <c r="I780" s="19" t="s">
        <v>344</v>
      </c>
      <c r="J780" s="36" t="s">
        <v>6225</v>
      </c>
      <c r="K780" s="19" t="s">
        <v>2322</v>
      </c>
      <c r="L780" s="19" t="s">
        <v>112</v>
      </c>
      <c r="M780" s="19" t="s">
        <v>340</v>
      </c>
      <c r="O780" s="197" t="str">
        <f t="shared" si="72"/>
        <v>12/4/2024 1:23:39 PM</v>
      </c>
      <c r="P780" s="197">
        <f t="shared" si="73"/>
        <v>45631.18309027778</v>
      </c>
      <c r="Q780" s="197">
        <f t="shared" si="74"/>
        <v>45630.766423611116</v>
      </c>
      <c r="R780" s="197" t="str">
        <f t="shared" si="75"/>
        <v>12/4/2024 1:23:39 PM</v>
      </c>
      <c r="S780" s="200">
        <f t="shared" si="76"/>
        <v>45630</v>
      </c>
      <c r="T780" s="201">
        <f t="shared" si="77"/>
        <v>0.55809027778013842</v>
      </c>
      <c r="U780" s="202"/>
      <c r="V780" s="202"/>
      <c r="W780" s="202" t="str">
        <f>IFERROR(VLOOKUP(D780,Legend!$A$2:$C$61,3,FALSE),"")</f>
        <v>AMER_1</v>
      </c>
      <c r="X780" s="19">
        <v>5</v>
      </c>
      <c r="Y780" s="19">
        <v>15</v>
      </c>
    </row>
    <row r="781" spans="1:25" x14ac:dyDescent="0.25">
      <c r="A781" s="19" t="s">
        <v>599</v>
      </c>
      <c r="B781" s="62" t="s">
        <v>6318</v>
      </c>
      <c r="C781" s="19" t="s">
        <v>341</v>
      </c>
      <c r="D781" s="19" t="s">
        <v>215</v>
      </c>
      <c r="E781" s="19" t="s">
        <v>7592</v>
      </c>
      <c r="F781" s="19" t="s">
        <v>347</v>
      </c>
      <c r="G781" s="62" t="s">
        <v>593</v>
      </c>
      <c r="H781" s="62" t="s">
        <v>3400</v>
      </c>
      <c r="I781" s="19" t="s">
        <v>344</v>
      </c>
      <c r="J781" s="36" t="s">
        <v>6319</v>
      </c>
      <c r="K781" s="19" t="s">
        <v>6320</v>
      </c>
      <c r="L781" s="19" t="s">
        <v>112</v>
      </c>
      <c r="M781" s="19" t="s">
        <v>353</v>
      </c>
      <c r="O781" s="197" t="str">
        <f t="shared" si="72"/>
        <v>12/4/2024 10:17:18 AM</v>
      </c>
      <c r="P781" s="197">
        <f t="shared" si="73"/>
        <v>45631.053680555553</v>
      </c>
      <c r="Q781" s="197">
        <f t="shared" si="74"/>
        <v>45630.637013888889</v>
      </c>
      <c r="R781" s="197" t="str">
        <f t="shared" si="75"/>
        <v>12/4/2024 10:17:18 AM</v>
      </c>
      <c r="S781" s="200">
        <f t="shared" si="76"/>
        <v>45630</v>
      </c>
      <c r="T781" s="201">
        <f t="shared" si="77"/>
        <v>0.42868055555300089</v>
      </c>
      <c r="U781" s="202"/>
      <c r="V781" s="202"/>
      <c r="W781" s="202" t="str">
        <f>IFERROR(VLOOKUP(D781,Legend!$A$2:$C$61,3,FALSE),"")</f>
        <v>AMER_1</v>
      </c>
      <c r="X781" s="19">
        <v>5</v>
      </c>
      <c r="Y781" s="19">
        <v>15</v>
      </c>
    </row>
    <row r="782" spans="1:25" x14ac:dyDescent="0.25">
      <c r="A782" s="19" t="s">
        <v>2066</v>
      </c>
      <c r="B782" s="62" t="s">
        <v>4558</v>
      </c>
      <c r="C782" s="19" t="s">
        <v>148</v>
      </c>
      <c r="D782" s="19" t="s">
        <v>209</v>
      </c>
      <c r="E782" s="19" t="s">
        <v>7550</v>
      </c>
      <c r="F782" s="19" t="s">
        <v>359</v>
      </c>
      <c r="G782" s="62" t="s">
        <v>339</v>
      </c>
      <c r="H782" s="62" t="s">
        <v>4559</v>
      </c>
      <c r="J782" s="36" t="s">
        <v>4560</v>
      </c>
      <c r="K782" s="19" t="s">
        <v>4561</v>
      </c>
      <c r="L782" s="19" t="s">
        <v>112</v>
      </c>
      <c r="M782" s="19" t="s">
        <v>340</v>
      </c>
      <c r="O782" s="197" t="str">
        <f t="shared" si="72"/>
        <v>12/2/2024 1:53:32 AM</v>
      </c>
      <c r="P782" s="197">
        <f t="shared" si="73"/>
        <v>45628.703842592593</v>
      </c>
      <c r="Q782" s="197">
        <f t="shared" si="74"/>
        <v>45628.287175925929</v>
      </c>
      <c r="R782" s="197">
        <f t="shared" si="75"/>
        <v>45628.703842592593</v>
      </c>
      <c r="S782" s="200">
        <f t="shared" si="76"/>
        <v>45628</v>
      </c>
      <c r="T782" s="201">
        <f t="shared" si="77"/>
        <v>0.70384259259299142</v>
      </c>
      <c r="U782" s="202"/>
      <c r="V782" s="202"/>
      <c r="W782" s="202" t="str">
        <f>IFERROR(VLOOKUP(D782,Legend!$A$2:$C$61,3,FALSE),"")</f>
        <v>APAC_1</v>
      </c>
      <c r="X782" s="19">
        <v>5</v>
      </c>
      <c r="Y782" s="19">
        <v>15</v>
      </c>
    </row>
    <row r="783" spans="1:25" x14ac:dyDescent="0.25">
      <c r="A783" s="19" t="s">
        <v>1059</v>
      </c>
      <c r="B783" s="62" t="s">
        <v>4626</v>
      </c>
      <c r="C783" s="19" t="s">
        <v>341</v>
      </c>
      <c r="D783" s="19" t="s">
        <v>210</v>
      </c>
      <c r="E783" s="19" t="s">
        <v>7550</v>
      </c>
      <c r="F783" s="19" t="s">
        <v>359</v>
      </c>
      <c r="G783" s="62" t="s">
        <v>642</v>
      </c>
      <c r="H783" s="62" t="s">
        <v>643</v>
      </c>
      <c r="I783" s="19" t="s">
        <v>342</v>
      </c>
      <c r="J783" s="36" t="s">
        <v>4627</v>
      </c>
      <c r="K783" s="19" t="s">
        <v>4628</v>
      </c>
      <c r="L783" s="19" t="s">
        <v>112</v>
      </c>
      <c r="M783" s="19" t="s">
        <v>351</v>
      </c>
      <c r="O783" s="197" t="str">
        <f t="shared" si="72"/>
        <v>12/1/2024 7:16:44 PM</v>
      </c>
      <c r="P783" s="197">
        <f t="shared" si="73"/>
        <v>45628.428287037037</v>
      </c>
      <c r="Q783" s="197">
        <f t="shared" si="74"/>
        <v>45628.011620370373</v>
      </c>
      <c r="R783" s="197">
        <f t="shared" si="75"/>
        <v>45628.428287037037</v>
      </c>
      <c r="S783" s="200">
        <f t="shared" si="76"/>
        <v>45628</v>
      </c>
      <c r="T783" s="201">
        <f t="shared" si="77"/>
        <v>0.42828703703708015</v>
      </c>
      <c r="U783" s="202"/>
      <c r="V783" s="202"/>
      <c r="W783" s="202" t="str">
        <f>IFERROR(VLOOKUP(D783,Legend!$A$2:$C$61,3,FALSE),"")</f>
        <v>APAC_1</v>
      </c>
      <c r="X783" s="19">
        <v>5</v>
      </c>
      <c r="Y783" s="19">
        <v>15</v>
      </c>
    </row>
    <row r="784" spans="1:25" x14ac:dyDescent="0.25">
      <c r="A784" s="19" t="s">
        <v>2068</v>
      </c>
      <c r="B784" s="62" t="s">
        <v>4629</v>
      </c>
      <c r="C784" s="19" t="s">
        <v>341</v>
      </c>
      <c r="D784" s="19" t="s">
        <v>210</v>
      </c>
      <c r="E784" s="19" t="s">
        <v>7574</v>
      </c>
      <c r="F784" s="19" t="s">
        <v>359</v>
      </c>
      <c r="G784" s="62" t="s">
        <v>642</v>
      </c>
      <c r="H784" s="62" t="s">
        <v>2261</v>
      </c>
      <c r="I784" s="19" t="s">
        <v>342</v>
      </c>
      <c r="J784" s="36" t="s">
        <v>4630</v>
      </c>
      <c r="K784" s="19" t="s">
        <v>2280</v>
      </c>
      <c r="L784" s="19" t="s">
        <v>112</v>
      </c>
      <c r="M784" s="19" t="s">
        <v>340</v>
      </c>
      <c r="O784" s="197" t="str">
        <f t="shared" si="72"/>
        <v>12/1/2024 7:14:57 PM</v>
      </c>
      <c r="P784" s="197">
        <f t="shared" si="73"/>
        <v>45628.427048611113</v>
      </c>
      <c r="Q784" s="197">
        <f t="shared" si="74"/>
        <v>45628.010381944448</v>
      </c>
      <c r="R784" s="197">
        <f t="shared" si="75"/>
        <v>45628.427048611113</v>
      </c>
      <c r="S784" s="200">
        <f t="shared" si="76"/>
        <v>45628</v>
      </c>
      <c r="T784" s="201">
        <f t="shared" si="77"/>
        <v>0.42704861111269565</v>
      </c>
      <c r="U784" s="202"/>
      <c r="V784" s="202"/>
      <c r="W784" s="202" t="str">
        <f>IFERROR(VLOOKUP(D784,Legend!$A$2:$C$61,3,FALSE),"")</f>
        <v>APAC_1</v>
      </c>
      <c r="X784" s="19">
        <v>5</v>
      </c>
      <c r="Y784" s="19">
        <v>15</v>
      </c>
    </row>
    <row r="785" spans="1:25" x14ac:dyDescent="0.25">
      <c r="A785" s="19" t="s">
        <v>1302</v>
      </c>
      <c r="B785" s="62" t="s">
        <v>3177</v>
      </c>
      <c r="C785" s="19" t="s">
        <v>341</v>
      </c>
      <c r="D785" s="19" t="s">
        <v>215</v>
      </c>
      <c r="E785" s="19" t="s">
        <v>7564</v>
      </c>
      <c r="F785" s="19" t="s">
        <v>347</v>
      </c>
      <c r="G785" s="62" t="s">
        <v>588</v>
      </c>
      <c r="H785" s="62" t="s">
        <v>3178</v>
      </c>
      <c r="I785" s="19" t="s">
        <v>344</v>
      </c>
      <c r="J785" s="36" t="s">
        <v>3179</v>
      </c>
      <c r="K785" s="19" t="s">
        <v>1351</v>
      </c>
      <c r="L785" s="19" t="s">
        <v>112</v>
      </c>
      <c r="M785" s="19" t="s">
        <v>348</v>
      </c>
      <c r="O785" s="197" t="str">
        <f t="shared" si="72"/>
        <v>12/3/2024 4:24:51 PM</v>
      </c>
      <c r="P785" s="197">
        <f t="shared" si="73"/>
        <v>45630.308923611112</v>
      </c>
      <c r="Q785" s="197">
        <f t="shared" si="74"/>
        <v>45629.892256944448</v>
      </c>
      <c r="R785" s="197" t="str">
        <f t="shared" si="75"/>
        <v>12/3/2024 4:24:51 PM</v>
      </c>
      <c r="S785" s="200">
        <f t="shared" si="76"/>
        <v>45629</v>
      </c>
      <c r="T785" s="201">
        <f t="shared" si="77"/>
        <v>0.68392361111182254</v>
      </c>
      <c r="U785" s="202"/>
      <c r="V785" s="202"/>
      <c r="W785" s="202" t="str">
        <f>IFERROR(VLOOKUP(D785,Legend!$A$2:$C$61,3,FALSE),"")</f>
        <v>AMER_1</v>
      </c>
      <c r="X785" s="19">
        <v>5</v>
      </c>
      <c r="Y785" s="19">
        <v>15</v>
      </c>
    </row>
    <row r="786" spans="1:25" x14ac:dyDescent="0.25">
      <c r="A786" s="19" t="s">
        <v>1517</v>
      </c>
      <c r="B786" s="62" t="s">
        <v>3197</v>
      </c>
      <c r="C786" s="19" t="s">
        <v>341</v>
      </c>
      <c r="D786" s="19" t="s">
        <v>215</v>
      </c>
      <c r="E786" s="19" t="s">
        <v>7564</v>
      </c>
      <c r="F786" s="19" t="s">
        <v>347</v>
      </c>
      <c r="G786" s="62" t="s">
        <v>593</v>
      </c>
      <c r="H786" s="62" t="s">
        <v>3159</v>
      </c>
      <c r="I786" s="19" t="s">
        <v>344</v>
      </c>
      <c r="J786" s="36" t="s">
        <v>3198</v>
      </c>
      <c r="K786" s="19" t="s">
        <v>698</v>
      </c>
      <c r="O786" s="197" t="str">
        <f t="shared" si="72"/>
        <v>12/3/2024 3:58:13 PM</v>
      </c>
      <c r="P786" s="197">
        <f t="shared" si="73"/>
        <v>45630.29042824074</v>
      </c>
      <c r="Q786" s="197">
        <f t="shared" si="74"/>
        <v>45629.873761574076</v>
      </c>
      <c r="R786" s="197" t="str">
        <f t="shared" si="75"/>
        <v>12/3/2024 3:58:13 PM</v>
      </c>
      <c r="S786" s="200">
        <f t="shared" si="76"/>
        <v>45629</v>
      </c>
      <c r="T786" s="201">
        <f t="shared" si="77"/>
        <v>0.66542824073985685</v>
      </c>
      <c r="U786" s="202"/>
      <c r="V786" s="202"/>
      <c r="W786" s="202" t="str">
        <f>IFERROR(VLOOKUP(D786,Legend!$A$2:$C$61,3,FALSE),"")</f>
        <v>AMER_1</v>
      </c>
      <c r="X786" s="19">
        <v>5</v>
      </c>
      <c r="Y786" s="19">
        <v>15</v>
      </c>
    </row>
    <row r="787" spans="1:25" x14ac:dyDescent="0.25">
      <c r="A787" s="19" t="s">
        <v>880</v>
      </c>
      <c r="B787" s="62" t="s">
        <v>3242</v>
      </c>
      <c r="C787" s="19" t="s">
        <v>148</v>
      </c>
      <c r="D787" s="19" t="s">
        <v>214</v>
      </c>
      <c r="E787" s="19" t="s">
        <v>7564</v>
      </c>
      <c r="F787" s="19" t="s">
        <v>347</v>
      </c>
      <c r="G787" s="62" t="s">
        <v>345</v>
      </c>
      <c r="H787" s="62" t="s">
        <v>3175</v>
      </c>
      <c r="J787" s="36" t="s">
        <v>3243</v>
      </c>
      <c r="K787" s="19" t="s">
        <v>2367</v>
      </c>
      <c r="L787" s="19" t="s">
        <v>112</v>
      </c>
      <c r="M787" s="19" t="s">
        <v>340</v>
      </c>
      <c r="O787" s="197" t="str">
        <f t="shared" si="72"/>
        <v>12/3/2024 3:00:03 PM</v>
      </c>
      <c r="P787" s="197">
        <f t="shared" si="73"/>
        <v>45630.250034722223</v>
      </c>
      <c r="Q787" s="197">
        <f t="shared" si="74"/>
        <v>45629.833368055559</v>
      </c>
      <c r="R787" s="197" t="str">
        <f t="shared" si="75"/>
        <v>12/3/2024 3:00:03 PM</v>
      </c>
      <c r="S787" s="200">
        <f t="shared" si="76"/>
        <v>45629</v>
      </c>
      <c r="T787" s="201">
        <f t="shared" si="77"/>
        <v>0.625034722223063</v>
      </c>
      <c r="U787" s="202"/>
      <c r="V787" s="202"/>
      <c r="W787" s="202" t="str">
        <f>IFERROR(VLOOKUP(D787,Legend!$A$2:$C$61,3,FALSE),"")</f>
        <v>AMER_1</v>
      </c>
      <c r="X787" s="19">
        <v>5</v>
      </c>
      <c r="Y787" s="19">
        <v>15</v>
      </c>
    </row>
    <row r="788" spans="1:25" x14ac:dyDescent="0.25">
      <c r="A788" s="19" t="s">
        <v>1660</v>
      </c>
      <c r="B788" s="62" t="s">
        <v>3337</v>
      </c>
      <c r="C788" s="19" t="s">
        <v>341</v>
      </c>
      <c r="D788" s="19" t="s">
        <v>215</v>
      </c>
      <c r="E788" s="19" t="s">
        <v>7564</v>
      </c>
      <c r="F788" s="19" t="s">
        <v>347</v>
      </c>
      <c r="G788" s="62" t="s">
        <v>593</v>
      </c>
      <c r="H788" s="62" t="s">
        <v>3338</v>
      </c>
      <c r="I788" s="19" t="s">
        <v>342</v>
      </c>
      <c r="J788" s="36" t="s">
        <v>3339</v>
      </c>
      <c r="K788" s="19" t="s">
        <v>2076</v>
      </c>
      <c r="L788" s="19" t="s">
        <v>112</v>
      </c>
      <c r="M788" s="19" t="s">
        <v>348</v>
      </c>
      <c r="O788" s="197" t="str">
        <f t="shared" si="72"/>
        <v>12/3/2024 1:04:54 PM</v>
      </c>
      <c r="P788" s="197">
        <f t="shared" si="73"/>
        <v>45630.170069444444</v>
      </c>
      <c r="Q788" s="197">
        <f t="shared" si="74"/>
        <v>45629.75340277778</v>
      </c>
      <c r="R788" s="197" t="str">
        <f t="shared" si="75"/>
        <v>12/3/2024 1:04:54 PM</v>
      </c>
      <c r="S788" s="200">
        <f t="shared" si="76"/>
        <v>45629</v>
      </c>
      <c r="T788" s="201">
        <f t="shared" si="77"/>
        <v>0.54506944444437977</v>
      </c>
      <c r="U788" s="202"/>
      <c r="V788" s="202"/>
      <c r="W788" s="202" t="str">
        <f>IFERROR(VLOOKUP(D788,Legend!$A$2:$C$61,3,FALSE),"")</f>
        <v>AMER_1</v>
      </c>
      <c r="X788" s="19">
        <v>5</v>
      </c>
      <c r="Y788" s="19">
        <v>15</v>
      </c>
    </row>
    <row r="789" spans="1:25" x14ac:dyDescent="0.25">
      <c r="A789" s="19" t="s">
        <v>1220</v>
      </c>
      <c r="B789" s="62" t="s">
        <v>3363</v>
      </c>
      <c r="C789" s="19" t="s">
        <v>148</v>
      </c>
      <c r="D789" s="19" t="s">
        <v>214</v>
      </c>
      <c r="E789" s="19" t="s">
        <v>7564</v>
      </c>
      <c r="F789" s="19" t="s">
        <v>347</v>
      </c>
      <c r="G789" s="62" t="s">
        <v>345</v>
      </c>
      <c r="H789" s="62" t="s">
        <v>3364</v>
      </c>
      <c r="J789" s="36" t="s">
        <v>3365</v>
      </c>
      <c r="K789" s="19" t="s">
        <v>2340</v>
      </c>
      <c r="L789" s="19" t="s">
        <v>112</v>
      </c>
      <c r="M789" s="19" t="s">
        <v>340</v>
      </c>
      <c r="O789" s="197" t="str">
        <f t="shared" si="72"/>
        <v>12/3/2024 12:13:44 PM</v>
      </c>
      <c r="P789" s="197">
        <f t="shared" si="73"/>
        <v>45630.13453703704</v>
      </c>
      <c r="Q789" s="197">
        <f t="shared" si="74"/>
        <v>45629.717870370376</v>
      </c>
      <c r="R789" s="197" t="str">
        <f t="shared" si="75"/>
        <v>12/3/2024 12:13:44 PM</v>
      </c>
      <c r="S789" s="200">
        <f t="shared" si="76"/>
        <v>45629</v>
      </c>
      <c r="T789" s="201">
        <f t="shared" si="77"/>
        <v>0.50953703703999054</v>
      </c>
      <c r="U789" s="202"/>
      <c r="V789" s="202"/>
      <c r="W789" s="202" t="str">
        <f>IFERROR(VLOOKUP(D789,Legend!$A$2:$C$61,3,FALSE),"")</f>
        <v>AMER_1</v>
      </c>
      <c r="X789" s="19">
        <v>5</v>
      </c>
      <c r="Y789" s="19">
        <v>15</v>
      </c>
    </row>
    <row r="790" spans="1:25" x14ac:dyDescent="0.25">
      <c r="A790" s="19" t="s">
        <v>854</v>
      </c>
      <c r="B790" s="62" t="s">
        <v>3403</v>
      </c>
      <c r="C790" s="19" t="s">
        <v>148</v>
      </c>
      <c r="D790" s="19" t="s">
        <v>214</v>
      </c>
      <c r="E790" s="19" t="s">
        <v>7564</v>
      </c>
      <c r="F790" s="19" t="s">
        <v>347</v>
      </c>
      <c r="G790" s="62" t="s">
        <v>345</v>
      </c>
      <c r="H790" s="62" t="s">
        <v>3404</v>
      </c>
      <c r="J790" s="36" t="s">
        <v>3405</v>
      </c>
      <c r="K790" s="19" t="s">
        <v>3406</v>
      </c>
      <c r="L790" s="19" t="s">
        <v>112</v>
      </c>
      <c r="M790" s="19" t="s">
        <v>340</v>
      </c>
      <c r="O790" s="197" t="str">
        <f t="shared" si="72"/>
        <v>12/3/2024 11:16:14 AM</v>
      </c>
      <c r="P790" s="197">
        <f t="shared" si="73"/>
        <v>45630.094606481478</v>
      </c>
      <c r="Q790" s="197">
        <f t="shared" si="74"/>
        <v>45629.677939814814</v>
      </c>
      <c r="R790" s="197" t="str">
        <f t="shared" si="75"/>
        <v>12/3/2024 11:16:14 AM</v>
      </c>
      <c r="S790" s="200">
        <f t="shared" si="76"/>
        <v>45629</v>
      </c>
      <c r="T790" s="201">
        <f t="shared" si="77"/>
        <v>0.46960648147796746</v>
      </c>
      <c r="U790" s="202"/>
      <c r="V790" s="202"/>
      <c r="W790" s="202" t="str">
        <f>IFERROR(VLOOKUP(D790,Legend!$A$2:$C$61,3,FALSE),"")</f>
        <v>AMER_1</v>
      </c>
      <c r="X790" s="19">
        <v>5</v>
      </c>
      <c r="Y790" s="19">
        <v>15</v>
      </c>
    </row>
    <row r="791" spans="1:25" x14ac:dyDescent="0.25">
      <c r="A791" s="19" t="s">
        <v>983</v>
      </c>
      <c r="B791" s="62" t="s">
        <v>3472</v>
      </c>
      <c r="C791" s="19" t="s">
        <v>148</v>
      </c>
      <c r="D791" s="19" t="s">
        <v>214</v>
      </c>
      <c r="E791" s="19" t="s">
        <v>7564</v>
      </c>
      <c r="F791" s="19" t="s">
        <v>347</v>
      </c>
      <c r="G791" s="62" t="s">
        <v>345</v>
      </c>
      <c r="H791" s="62" t="s">
        <v>3473</v>
      </c>
      <c r="J791" s="36" t="s">
        <v>3474</v>
      </c>
      <c r="K791" s="19" t="s">
        <v>591</v>
      </c>
      <c r="L791" s="19" t="s">
        <v>112</v>
      </c>
      <c r="M791" s="19" t="s">
        <v>340</v>
      </c>
      <c r="O791" s="197" t="str">
        <f t="shared" si="72"/>
        <v>12/3/2024 10:13:42 AM</v>
      </c>
      <c r="P791" s="197">
        <f t="shared" si="73"/>
        <v>45630.051180555558</v>
      </c>
      <c r="Q791" s="197">
        <f t="shared" si="74"/>
        <v>45629.634513888894</v>
      </c>
      <c r="R791" s="197" t="str">
        <f t="shared" si="75"/>
        <v>12/3/2024 10:13:42 AM</v>
      </c>
      <c r="S791" s="200">
        <f t="shared" si="76"/>
        <v>45629</v>
      </c>
      <c r="T791" s="201">
        <f t="shared" si="77"/>
        <v>0.42618055555794854</v>
      </c>
      <c r="U791" s="202"/>
      <c r="V791" s="202"/>
      <c r="W791" s="202" t="str">
        <f>IFERROR(VLOOKUP(D791,Legend!$A$2:$C$61,3,FALSE),"")</f>
        <v>AMER_1</v>
      </c>
      <c r="X791" s="19">
        <v>5</v>
      </c>
      <c r="Y791" s="19">
        <v>15</v>
      </c>
    </row>
    <row r="792" spans="1:25" x14ac:dyDescent="0.25">
      <c r="A792" s="19" t="s">
        <v>1164</v>
      </c>
      <c r="B792" s="62" t="s">
        <v>3517</v>
      </c>
      <c r="C792" s="19" t="s">
        <v>341</v>
      </c>
      <c r="D792" s="19" t="s">
        <v>215</v>
      </c>
      <c r="E792" s="19" t="s">
        <v>7564</v>
      </c>
      <c r="F792" s="19" t="s">
        <v>347</v>
      </c>
      <c r="G792" s="62" t="s">
        <v>593</v>
      </c>
      <c r="H792" s="62" t="s">
        <v>3159</v>
      </c>
      <c r="I792" s="19" t="s">
        <v>344</v>
      </c>
      <c r="J792" s="36" t="s">
        <v>3518</v>
      </c>
      <c r="K792" s="19" t="s">
        <v>919</v>
      </c>
      <c r="L792" s="19" t="s">
        <v>112</v>
      </c>
      <c r="M792" s="19" t="s">
        <v>348</v>
      </c>
      <c r="O792" s="197" t="str">
        <f t="shared" si="72"/>
        <v>12/3/2024 9:11:09 AM</v>
      </c>
      <c r="P792" s="197">
        <f t="shared" si="73"/>
        <v>45630.007743055554</v>
      </c>
      <c r="Q792" s="197">
        <f t="shared" si="74"/>
        <v>45629.59107638889</v>
      </c>
      <c r="R792" s="197" t="str">
        <f t="shared" si="75"/>
        <v>12/3/2024 9:11:09 AM</v>
      </c>
      <c r="S792" s="200">
        <f t="shared" si="76"/>
        <v>45629</v>
      </c>
      <c r="T792" s="201">
        <f t="shared" si="77"/>
        <v>0.382743055553874</v>
      </c>
      <c r="U792" s="202"/>
      <c r="V792" s="202"/>
      <c r="W792" s="202" t="str">
        <f>IFERROR(VLOOKUP(D792,Legend!$A$2:$C$61,3,FALSE),"")</f>
        <v>AMER_1</v>
      </c>
      <c r="X792" s="19">
        <v>5</v>
      </c>
      <c r="Y792" s="19">
        <v>15</v>
      </c>
    </row>
    <row r="793" spans="1:25" x14ac:dyDescent="0.25">
      <c r="A793" s="19" t="s">
        <v>726</v>
      </c>
      <c r="B793" s="62" t="s">
        <v>3820</v>
      </c>
      <c r="C793" s="19" t="s">
        <v>341</v>
      </c>
      <c r="D793" s="19" t="s">
        <v>215</v>
      </c>
      <c r="E793" s="19" t="s">
        <v>7564</v>
      </c>
      <c r="F793" s="19" t="s">
        <v>347</v>
      </c>
      <c r="G793" s="62" t="s">
        <v>593</v>
      </c>
      <c r="H793" s="62" t="s">
        <v>3821</v>
      </c>
      <c r="I793" s="19" t="s">
        <v>344</v>
      </c>
      <c r="J793" s="36" t="s">
        <v>3822</v>
      </c>
      <c r="K793" s="19" t="s">
        <v>871</v>
      </c>
      <c r="L793" s="19" t="s">
        <v>112</v>
      </c>
      <c r="M793" s="19" t="s">
        <v>340</v>
      </c>
      <c r="O793" s="197" t="str">
        <f t="shared" si="72"/>
        <v>12/2/2024 5:11:56 PM</v>
      </c>
      <c r="P793" s="197">
        <f t="shared" si="73"/>
        <v>45629.341620370367</v>
      </c>
      <c r="Q793" s="197">
        <f t="shared" si="74"/>
        <v>45628.924953703703</v>
      </c>
      <c r="R793" s="197" t="str">
        <f t="shared" si="75"/>
        <v>12/2/2024 5:11:56 PM</v>
      </c>
      <c r="S793" s="200">
        <f t="shared" si="76"/>
        <v>45628</v>
      </c>
      <c r="T793" s="201">
        <f t="shared" si="77"/>
        <v>0.71662037036730908</v>
      </c>
      <c r="U793" s="202"/>
      <c r="V793" s="202"/>
      <c r="W793" s="202" t="str">
        <f>IFERROR(VLOOKUP(D793,Legend!$A$2:$C$61,3,FALSE),"")</f>
        <v>AMER_1</v>
      </c>
      <c r="X793" s="19">
        <v>5</v>
      </c>
      <c r="Y793" s="19">
        <v>15</v>
      </c>
    </row>
    <row r="794" spans="1:25" x14ac:dyDescent="0.25">
      <c r="A794" s="19" t="s">
        <v>1991</v>
      </c>
      <c r="B794" s="62" t="s">
        <v>3860</v>
      </c>
      <c r="C794" s="19" t="s">
        <v>341</v>
      </c>
      <c r="D794" s="19" t="s">
        <v>215</v>
      </c>
      <c r="E794" s="19" t="s">
        <v>7564</v>
      </c>
      <c r="F794" s="19" t="s">
        <v>347</v>
      </c>
      <c r="G794" s="62" t="s">
        <v>593</v>
      </c>
      <c r="H794" s="62" t="s">
        <v>2303</v>
      </c>
      <c r="I794" s="19" t="s">
        <v>342</v>
      </c>
      <c r="J794" s="36" t="s">
        <v>3861</v>
      </c>
      <c r="K794" s="19" t="s">
        <v>1045</v>
      </c>
      <c r="L794" s="19" t="s">
        <v>112</v>
      </c>
      <c r="M794" s="19" t="s">
        <v>340</v>
      </c>
      <c r="O794" s="197" t="str">
        <f t="shared" si="72"/>
        <v>12/2/2024 4:25:53 PM</v>
      </c>
      <c r="P794" s="197">
        <f t="shared" si="73"/>
        <v>45629.309641203705</v>
      </c>
      <c r="Q794" s="197">
        <f t="shared" si="74"/>
        <v>45628.892974537041</v>
      </c>
      <c r="R794" s="197" t="str">
        <f t="shared" si="75"/>
        <v>12/2/2024 4:25:53 PM</v>
      </c>
      <c r="S794" s="200">
        <f t="shared" si="76"/>
        <v>45628</v>
      </c>
      <c r="T794" s="201">
        <f t="shared" si="77"/>
        <v>0.68464120370481396</v>
      </c>
      <c r="U794" s="202"/>
      <c r="V794" s="202"/>
      <c r="W794" s="202" t="str">
        <f>IFERROR(VLOOKUP(D794,Legend!$A$2:$C$61,3,FALSE),"")</f>
        <v>AMER_1</v>
      </c>
      <c r="X794" s="19">
        <v>5</v>
      </c>
      <c r="Y794" s="19">
        <v>15</v>
      </c>
    </row>
    <row r="795" spans="1:25" x14ac:dyDescent="0.25">
      <c r="A795" s="19" t="s">
        <v>1337</v>
      </c>
      <c r="B795" s="62" t="s">
        <v>3881</v>
      </c>
      <c r="C795" s="19" t="s">
        <v>341</v>
      </c>
      <c r="D795" s="19" t="s">
        <v>215</v>
      </c>
      <c r="E795" s="19" t="s">
        <v>7564</v>
      </c>
      <c r="F795" s="19" t="s">
        <v>347</v>
      </c>
      <c r="G795" s="62" t="s">
        <v>593</v>
      </c>
      <c r="H795" s="62" t="s">
        <v>3882</v>
      </c>
      <c r="I795" s="19" t="s">
        <v>344</v>
      </c>
      <c r="J795" s="36" t="s">
        <v>3883</v>
      </c>
      <c r="K795" s="19" t="s">
        <v>1150</v>
      </c>
      <c r="L795" s="19" t="s">
        <v>112</v>
      </c>
      <c r="M795" s="19" t="s">
        <v>340</v>
      </c>
      <c r="O795" s="197" t="str">
        <f t="shared" si="72"/>
        <v>12/2/2024 4:06:04 PM</v>
      </c>
      <c r="P795" s="197">
        <f t="shared" si="73"/>
        <v>45629.29587962963</v>
      </c>
      <c r="Q795" s="197">
        <f t="shared" si="74"/>
        <v>45628.879212962966</v>
      </c>
      <c r="R795" s="197" t="str">
        <f t="shared" si="75"/>
        <v>12/2/2024 4:06:04 PM</v>
      </c>
      <c r="S795" s="200">
        <f t="shared" si="76"/>
        <v>45628</v>
      </c>
      <c r="T795" s="201">
        <f t="shared" si="77"/>
        <v>0.67087962962978054</v>
      </c>
      <c r="U795" s="202"/>
      <c r="V795" s="202"/>
      <c r="W795" s="202" t="str">
        <f>IFERROR(VLOOKUP(D795,Legend!$A$2:$C$61,3,FALSE),"")</f>
        <v>AMER_1</v>
      </c>
      <c r="X795" s="19">
        <v>5</v>
      </c>
      <c r="Y795" s="19">
        <v>15</v>
      </c>
    </row>
    <row r="796" spans="1:25" x14ac:dyDescent="0.25">
      <c r="A796" s="19" t="s">
        <v>1999</v>
      </c>
      <c r="B796" s="62" t="s">
        <v>3926</v>
      </c>
      <c r="C796" s="19" t="s">
        <v>148</v>
      </c>
      <c r="D796" s="19" t="s">
        <v>214</v>
      </c>
      <c r="E796" s="19" t="s">
        <v>7564</v>
      </c>
      <c r="F796" s="19" t="s">
        <v>347</v>
      </c>
      <c r="G796" s="62" t="s">
        <v>345</v>
      </c>
      <c r="H796" s="62" t="s">
        <v>3927</v>
      </c>
      <c r="J796" s="36" t="s">
        <v>3928</v>
      </c>
      <c r="K796" s="19" t="s">
        <v>2436</v>
      </c>
      <c r="L796" s="19" t="s">
        <v>112</v>
      </c>
      <c r="M796" s="19" t="s">
        <v>340</v>
      </c>
      <c r="O796" s="197" t="str">
        <f t="shared" si="72"/>
        <v>12/2/2024 3:27:10 PM</v>
      </c>
      <c r="P796" s="197">
        <f t="shared" si="73"/>
        <v>45629.268865740742</v>
      </c>
      <c r="Q796" s="197">
        <f t="shared" si="74"/>
        <v>45628.852199074077</v>
      </c>
      <c r="R796" s="197" t="str">
        <f t="shared" si="75"/>
        <v>12/2/2024 3:27:10 PM</v>
      </c>
      <c r="S796" s="200">
        <f t="shared" si="76"/>
        <v>45628</v>
      </c>
      <c r="T796" s="201">
        <f t="shared" si="77"/>
        <v>0.64386574074160308</v>
      </c>
      <c r="U796" s="202"/>
      <c r="V796" s="202"/>
      <c r="W796" s="202" t="str">
        <f>IFERROR(VLOOKUP(D796,Legend!$A$2:$C$61,3,FALSE),"")</f>
        <v>AMER_1</v>
      </c>
      <c r="X796" s="19">
        <v>5</v>
      </c>
      <c r="Y796" s="19">
        <v>15</v>
      </c>
    </row>
    <row r="797" spans="1:25" x14ac:dyDescent="0.25">
      <c r="A797" s="19" t="s">
        <v>2003</v>
      </c>
      <c r="B797" s="62" t="s">
        <v>3953</v>
      </c>
      <c r="C797" s="19" t="s">
        <v>341</v>
      </c>
      <c r="D797" s="19" t="s">
        <v>215</v>
      </c>
      <c r="E797" s="19" t="s">
        <v>7564</v>
      </c>
      <c r="F797" s="19" t="s">
        <v>347</v>
      </c>
      <c r="G797" s="62" t="s">
        <v>593</v>
      </c>
      <c r="H797" s="62" t="s">
        <v>3954</v>
      </c>
      <c r="I797" s="19" t="s">
        <v>344</v>
      </c>
      <c r="J797" s="36" t="s">
        <v>3955</v>
      </c>
      <c r="K797" s="19" t="s">
        <v>883</v>
      </c>
      <c r="L797" s="19" t="s">
        <v>112</v>
      </c>
      <c r="M797" s="19" t="s">
        <v>353</v>
      </c>
      <c r="O797" s="197" t="str">
        <f t="shared" si="72"/>
        <v>12/2/2024 3:11:54 PM</v>
      </c>
      <c r="P797" s="197">
        <f t="shared" si="73"/>
        <v>45629.258263888885</v>
      </c>
      <c r="Q797" s="197">
        <f t="shared" si="74"/>
        <v>45628.841597222221</v>
      </c>
      <c r="R797" s="197" t="str">
        <f t="shared" si="75"/>
        <v>12/2/2024 3:11:54 PM</v>
      </c>
      <c r="S797" s="200">
        <f t="shared" si="76"/>
        <v>45628</v>
      </c>
      <c r="T797" s="201">
        <f t="shared" si="77"/>
        <v>0.63326388888526708</v>
      </c>
      <c r="U797" s="202"/>
      <c r="V797" s="202"/>
      <c r="W797" s="202" t="str">
        <f>IFERROR(VLOOKUP(D797,Legend!$A$2:$C$61,3,FALSE),"")</f>
        <v>AMER_1</v>
      </c>
      <c r="X797" s="19">
        <v>5</v>
      </c>
      <c r="Y797" s="19">
        <v>15</v>
      </c>
    </row>
    <row r="798" spans="1:25" x14ac:dyDescent="0.25">
      <c r="A798" s="19" t="s">
        <v>1299</v>
      </c>
      <c r="B798" s="62" t="s">
        <v>4041</v>
      </c>
      <c r="C798" s="19" t="s">
        <v>341</v>
      </c>
      <c r="D798" s="19" t="s">
        <v>215</v>
      </c>
      <c r="E798" s="19" t="s">
        <v>7564</v>
      </c>
      <c r="F798" s="19" t="s">
        <v>347</v>
      </c>
      <c r="G798" s="62" t="s">
        <v>593</v>
      </c>
      <c r="H798" s="62" t="s">
        <v>4042</v>
      </c>
      <c r="I798" s="19" t="s">
        <v>344</v>
      </c>
      <c r="J798" s="36" t="s">
        <v>4043</v>
      </c>
      <c r="K798" s="19" t="s">
        <v>966</v>
      </c>
      <c r="L798" s="19" t="s">
        <v>112</v>
      </c>
      <c r="M798" s="19" t="s">
        <v>348</v>
      </c>
      <c r="O798" s="197" t="str">
        <f t="shared" si="72"/>
        <v>12/2/2024 1:38:37 PM</v>
      </c>
      <c r="P798" s="197">
        <f t="shared" si="73"/>
        <v>45629.193483796298</v>
      </c>
      <c r="Q798" s="197">
        <f t="shared" si="74"/>
        <v>45628.776817129634</v>
      </c>
      <c r="R798" s="197" t="str">
        <f t="shared" si="75"/>
        <v>12/2/2024 1:38:37 PM</v>
      </c>
      <c r="S798" s="200">
        <f t="shared" si="76"/>
        <v>45628</v>
      </c>
      <c r="T798" s="201">
        <f t="shared" si="77"/>
        <v>0.56848379629809642</v>
      </c>
      <c r="U798" s="202"/>
      <c r="V798" s="202"/>
      <c r="W798" s="202" t="str">
        <f>IFERROR(VLOOKUP(D798,Legend!$A$2:$C$61,3,FALSE),"")</f>
        <v>AMER_1</v>
      </c>
      <c r="X798" s="19">
        <v>5</v>
      </c>
      <c r="Y798" s="19">
        <v>15</v>
      </c>
    </row>
    <row r="799" spans="1:25" x14ac:dyDescent="0.25">
      <c r="A799" s="19" t="s">
        <v>1686</v>
      </c>
      <c r="B799" s="62" t="s">
        <v>4074</v>
      </c>
      <c r="C799" s="19" t="s">
        <v>148</v>
      </c>
      <c r="D799" s="19" t="s">
        <v>214</v>
      </c>
      <c r="E799" s="19" t="s">
        <v>7564</v>
      </c>
      <c r="F799" s="19" t="s">
        <v>347</v>
      </c>
      <c r="G799" s="62" t="s">
        <v>345</v>
      </c>
      <c r="H799" s="62" t="s">
        <v>4075</v>
      </c>
      <c r="J799" s="36" t="s">
        <v>4076</v>
      </c>
      <c r="K799" s="19" t="s">
        <v>4077</v>
      </c>
      <c r="L799" s="19" t="s">
        <v>112</v>
      </c>
      <c r="M799" s="19" t="s">
        <v>340</v>
      </c>
      <c r="O799" s="197" t="str">
        <f t="shared" si="72"/>
        <v>12/2/2024 1:13:11 PM</v>
      </c>
      <c r="P799" s="197">
        <f t="shared" si="73"/>
        <v>45629.175821759258</v>
      </c>
      <c r="Q799" s="197">
        <f t="shared" si="74"/>
        <v>45628.759155092594</v>
      </c>
      <c r="R799" s="197" t="str">
        <f t="shared" si="75"/>
        <v>12/2/2024 1:13:11 PM</v>
      </c>
      <c r="S799" s="200">
        <f t="shared" si="76"/>
        <v>45628</v>
      </c>
      <c r="T799" s="201">
        <f t="shared" si="77"/>
        <v>0.55082175925781485</v>
      </c>
      <c r="U799" s="202"/>
      <c r="V799" s="202"/>
      <c r="W799" s="202" t="str">
        <f>IFERROR(VLOOKUP(D799,Legend!$A$2:$C$61,3,FALSE),"")</f>
        <v>AMER_1</v>
      </c>
      <c r="X799" s="19">
        <v>5</v>
      </c>
      <c r="Y799" s="19">
        <v>15</v>
      </c>
    </row>
    <row r="800" spans="1:25" x14ac:dyDescent="0.25">
      <c r="A800" s="19" t="s">
        <v>2036</v>
      </c>
      <c r="B800" s="62" t="s">
        <v>4115</v>
      </c>
      <c r="C800" s="19" t="s">
        <v>148</v>
      </c>
      <c r="D800" s="19" t="s">
        <v>214</v>
      </c>
      <c r="E800" s="19" t="s">
        <v>7564</v>
      </c>
      <c r="F800" s="19" t="s">
        <v>347</v>
      </c>
      <c r="G800" s="62" t="s">
        <v>345</v>
      </c>
      <c r="H800" s="62" t="s">
        <v>4116</v>
      </c>
      <c r="J800" s="36" t="s">
        <v>4117</v>
      </c>
      <c r="K800" s="19" t="s">
        <v>4118</v>
      </c>
      <c r="L800" s="19" t="s">
        <v>112</v>
      </c>
      <c r="M800" s="19" t="s">
        <v>340</v>
      </c>
      <c r="O800" s="197" t="str">
        <f t="shared" si="72"/>
        <v>12/2/2024 12:29:59 PM</v>
      </c>
      <c r="P800" s="197">
        <f t="shared" si="73"/>
        <v>45629.145821759259</v>
      </c>
      <c r="Q800" s="197">
        <f t="shared" si="74"/>
        <v>45628.729155092595</v>
      </c>
      <c r="R800" s="197" t="str">
        <f t="shared" si="75"/>
        <v>12/2/2024 12:29:59 PM</v>
      </c>
      <c r="S800" s="200">
        <f t="shared" si="76"/>
        <v>45628</v>
      </c>
      <c r="T800" s="201">
        <f t="shared" si="77"/>
        <v>0.520821759258979</v>
      </c>
      <c r="U800" s="202"/>
      <c r="V800" s="202"/>
      <c r="W800" s="202" t="str">
        <f>IFERROR(VLOOKUP(D800,Legend!$A$2:$C$61,3,FALSE),"")</f>
        <v>AMER_1</v>
      </c>
      <c r="X800" s="19">
        <v>5</v>
      </c>
      <c r="Y800" s="19">
        <v>15</v>
      </c>
    </row>
    <row r="801" spans="1:25" x14ac:dyDescent="0.25">
      <c r="A801" s="19" t="s">
        <v>1512</v>
      </c>
      <c r="B801" s="62" t="s">
        <v>4143</v>
      </c>
      <c r="C801" s="19" t="s">
        <v>341</v>
      </c>
      <c r="D801" s="19" t="s">
        <v>215</v>
      </c>
      <c r="E801" s="19" t="s">
        <v>7564</v>
      </c>
      <c r="F801" s="19" t="s">
        <v>347</v>
      </c>
      <c r="G801" s="62" t="s">
        <v>626</v>
      </c>
      <c r="H801" s="62" t="s">
        <v>2478</v>
      </c>
      <c r="I801" s="19" t="s">
        <v>342</v>
      </c>
      <c r="J801" s="36" t="s">
        <v>4144</v>
      </c>
      <c r="K801" s="19" t="s">
        <v>4145</v>
      </c>
      <c r="L801" s="19" t="s">
        <v>112</v>
      </c>
      <c r="M801" s="19" t="s">
        <v>340</v>
      </c>
      <c r="O801" s="197" t="str">
        <f t="shared" si="72"/>
        <v>12/2/2024 11:57:54 AM</v>
      </c>
      <c r="P801" s="197">
        <f t="shared" si="73"/>
        <v>45629.123541666668</v>
      </c>
      <c r="Q801" s="197">
        <f t="shared" si="74"/>
        <v>45628.706875000003</v>
      </c>
      <c r="R801" s="197" t="str">
        <f t="shared" si="75"/>
        <v>12/2/2024 11:57:54 AM</v>
      </c>
      <c r="S801" s="200">
        <f t="shared" si="76"/>
        <v>45628</v>
      </c>
      <c r="T801" s="201">
        <f t="shared" si="77"/>
        <v>0.49854166666773381</v>
      </c>
      <c r="U801" s="202"/>
      <c r="V801" s="202"/>
      <c r="W801" s="202" t="str">
        <f>IFERROR(VLOOKUP(D801,Legend!$A$2:$C$61,3,FALSE),"")</f>
        <v>AMER_1</v>
      </c>
      <c r="X801" s="19">
        <v>5</v>
      </c>
      <c r="Y801" s="19">
        <v>15</v>
      </c>
    </row>
    <row r="802" spans="1:25" x14ac:dyDescent="0.25">
      <c r="A802" s="19" t="s">
        <v>801</v>
      </c>
      <c r="B802" s="62" t="s">
        <v>4188</v>
      </c>
      <c r="C802" s="19" t="s">
        <v>341</v>
      </c>
      <c r="D802" s="19" t="s">
        <v>215</v>
      </c>
      <c r="E802" s="19" t="s">
        <v>7564</v>
      </c>
      <c r="F802" s="19" t="s">
        <v>347</v>
      </c>
      <c r="G802" s="62" t="s">
        <v>593</v>
      </c>
      <c r="H802" s="62" t="s">
        <v>4189</v>
      </c>
      <c r="I802" s="19" t="s">
        <v>344</v>
      </c>
      <c r="J802" s="36" t="s">
        <v>4190</v>
      </c>
      <c r="K802" s="19" t="s">
        <v>1331</v>
      </c>
      <c r="L802" s="19" t="s">
        <v>112</v>
      </c>
      <c r="M802" s="19" t="s">
        <v>340</v>
      </c>
      <c r="O802" s="197" t="str">
        <f t="shared" si="72"/>
        <v>12/2/2024 11:19:34 AM</v>
      </c>
      <c r="P802" s="197">
        <f t="shared" si="73"/>
        <v>45629.096921296295</v>
      </c>
      <c r="Q802" s="197">
        <f t="shared" si="74"/>
        <v>45628.680254629631</v>
      </c>
      <c r="R802" s="197" t="str">
        <f t="shared" si="75"/>
        <v>12/2/2024 11:19:34 AM</v>
      </c>
      <c r="S802" s="200">
        <f t="shared" si="76"/>
        <v>45628</v>
      </c>
      <c r="T802" s="201">
        <f t="shared" si="77"/>
        <v>0.47192129629547708</v>
      </c>
      <c r="U802" s="202"/>
      <c r="V802" s="202"/>
      <c r="W802" s="202" t="str">
        <f>IFERROR(VLOOKUP(D802,Legend!$A$2:$C$61,3,FALSE),"")</f>
        <v>AMER_1</v>
      </c>
      <c r="X802" s="19">
        <v>5</v>
      </c>
      <c r="Y802" s="19">
        <v>15</v>
      </c>
    </row>
    <row r="803" spans="1:25" x14ac:dyDescent="0.25">
      <c r="A803" s="19" t="s">
        <v>957</v>
      </c>
      <c r="B803" s="62" t="s">
        <v>4215</v>
      </c>
      <c r="C803" s="19" t="s">
        <v>341</v>
      </c>
      <c r="D803" s="19" t="s">
        <v>215</v>
      </c>
      <c r="E803" s="19" t="s">
        <v>7564</v>
      </c>
      <c r="F803" s="19" t="s">
        <v>347</v>
      </c>
      <c r="G803" s="62" t="s">
        <v>593</v>
      </c>
      <c r="H803" s="62" t="s">
        <v>3260</v>
      </c>
      <c r="I803" s="19" t="s">
        <v>344</v>
      </c>
      <c r="J803" s="36" t="s">
        <v>4216</v>
      </c>
      <c r="K803" s="19" t="s">
        <v>1034</v>
      </c>
      <c r="L803" s="19" t="s">
        <v>112</v>
      </c>
      <c r="M803" s="19" t="s">
        <v>340</v>
      </c>
      <c r="O803" s="197" t="str">
        <f t="shared" si="72"/>
        <v>12/2/2024 10:42:39 AM</v>
      </c>
      <c r="P803" s="197">
        <f t="shared" si="73"/>
        <v>45629.071284722224</v>
      </c>
      <c r="Q803" s="197">
        <f t="shared" si="74"/>
        <v>45628.65461805556</v>
      </c>
      <c r="R803" s="197" t="str">
        <f t="shared" si="75"/>
        <v>12/2/2024 10:42:39 AM</v>
      </c>
      <c r="S803" s="200">
        <f t="shared" si="76"/>
        <v>45628</v>
      </c>
      <c r="T803" s="201">
        <f t="shared" si="77"/>
        <v>0.44628472222393611</v>
      </c>
      <c r="U803" s="202"/>
      <c r="V803" s="202"/>
      <c r="W803" s="202" t="str">
        <f>IFERROR(VLOOKUP(D803,Legend!$A$2:$C$61,3,FALSE),"")</f>
        <v>AMER_1</v>
      </c>
      <c r="X803" s="19">
        <v>5</v>
      </c>
      <c r="Y803" s="19">
        <v>15</v>
      </c>
    </row>
    <row r="804" spans="1:25" x14ac:dyDescent="0.25">
      <c r="A804" s="19" t="s">
        <v>959</v>
      </c>
      <c r="B804" s="62" t="s">
        <v>4256</v>
      </c>
      <c r="C804" s="19" t="s">
        <v>341</v>
      </c>
      <c r="D804" s="19" t="s">
        <v>215</v>
      </c>
      <c r="E804" s="19" t="s">
        <v>7564</v>
      </c>
      <c r="F804" s="19" t="s">
        <v>347</v>
      </c>
      <c r="G804" s="62" t="s">
        <v>626</v>
      </c>
      <c r="H804" s="62" t="s">
        <v>2478</v>
      </c>
      <c r="I804" s="19" t="s">
        <v>342</v>
      </c>
      <c r="J804" s="36" t="s">
        <v>4257</v>
      </c>
      <c r="K804" s="19" t="s">
        <v>2583</v>
      </c>
      <c r="L804" s="19" t="s">
        <v>112</v>
      </c>
      <c r="M804" s="19" t="s">
        <v>340</v>
      </c>
      <c r="O804" s="197" t="str">
        <f t="shared" si="72"/>
        <v>12/2/2024 10:06:33 AM</v>
      </c>
      <c r="P804" s="197">
        <f t="shared" si="73"/>
        <v>45629.046215277776</v>
      </c>
      <c r="Q804" s="197">
        <f t="shared" si="74"/>
        <v>45628.629548611112</v>
      </c>
      <c r="R804" s="197" t="str">
        <f t="shared" si="75"/>
        <v>12/2/2024 10:06:33 AM</v>
      </c>
      <c r="S804" s="200">
        <f t="shared" si="76"/>
        <v>45628</v>
      </c>
      <c r="T804" s="201">
        <f t="shared" si="77"/>
        <v>0.42121527777635492</v>
      </c>
      <c r="U804" s="202"/>
      <c r="V804" s="202"/>
      <c r="W804" s="202" t="str">
        <f>IFERROR(VLOOKUP(D804,Legend!$A$2:$C$61,3,FALSE),"")</f>
        <v>AMER_1</v>
      </c>
      <c r="X804" s="19">
        <v>5</v>
      </c>
      <c r="Y804" s="19">
        <v>15</v>
      </c>
    </row>
    <row r="805" spans="1:25" x14ac:dyDescent="0.25">
      <c r="A805" s="19" t="s">
        <v>1516</v>
      </c>
      <c r="B805" s="62" t="s">
        <v>4304</v>
      </c>
      <c r="C805" s="19" t="s">
        <v>148</v>
      </c>
      <c r="D805" s="19" t="s">
        <v>214</v>
      </c>
      <c r="E805" s="19" t="s">
        <v>7564</v>
      </c>
      <c r="F805" s="19" t="s">
        <v>347</v>
      </c>
      <c r="G805" s="62" t="s">
        <v>345</v>
      </c>
      <c r="H805" s="62" t="s">
        <v>4305</v>
      </c>
      <c r="J805" s="36" t="s">
        <v>4306</v>
      </c>
      <c r="K805" s="19" t="s">
        <v>4307</v>
      </c>
      <c r="L805" s="19" t="s">
        <v>112</v>
      </c>
      <c r="M805" s="19" t="s">
        <v>340</v>
      </c>
      <c r="O805" s="197" t="str">
        <f t="shared" si="72"/>
        <v>12/2/2024 9:27:40 AM</v>
      </c>
      <c r="P805" s="197">
        <f t="shared" si="73"/>
        <v>45629.019212962965</v>
      </c>
      <c r="Q805" s="197">
        <f t="shared" si="74"/>
        <v>45628.602546296301</v>
      </c>
      <c r="R805" s="197" t="str">
        <f t="shared" si="75"/>
        <v>12/2/2024 9:27:40 AM</v>
      </c>
      <c r="S805" s="200">
        <f t="shared" si="76"/>
        <v>45628</v>
      </c>
      <c r="T805" s="201">
        <f t="shared" si="77"/>
        <v>0.39421296296495711</v>
      </c>
      <c r="U805" s="202"/>
      <c r="V805" s="202"/>
      <c r="W805" s="202" t="str">
        <f>IFERROR(VLOOKUP(D805,Legend!$A$2:$C$61,3,FALSE),"")</f>
        <v>AMER_1</v>
      </c>
      <c r="X805" s="19">
        <v>5</v>
      </c>
      <c r="Y805" s="19">
        <v>15</v>
      </c>
    </row>
    <row r="806" spans="1:25" x14ac:dyDescent="0.25">
      <c r="A806" s="19" t="s">
        <v>1374</v>
      </c>
      <c r="B806" s="62" t="s">
        <v>4342</v>
      </c>
      <c r="C806" s="19" t="s">
        <v>341</v>
      </c>
      <c r="D806" s="19" t="s">
        <v>215</v>
      </c>
      <c r="E806" s="19" t="s">
        <v>7564</v>
      </c>
      <c r="F806" s="19" t="s">
        <v>347</v>
      </c>
      <c r="G806" s="62" t="s">
        <v>593</v>
      </c>
      <c r="H806" s="62" t="s">
        <v>4315</v>
      </c>
      <c r="I806" s="19" t="s">
        <v>344</v>
      </c>
      <c r="J806" s="36" t="s">
        <v>4343</v>
      </c>
      <c r="K806" s="19" t="s">
        <v>939</v>
      </c>
      <c r="L806" s="19" t="s">
        <v>112</v>
      </c>
      <c r="M806" s="19" t="s">
        <v>340</v>
      </c>
      <c r="O806" s="197" t="str">
        <f t="shared" si="72"/>
        <v>12/2/2024 8:55:52 AM</v>
      </c>
      <c r="P806" s="197">
        <f t="shared" si="73"/>
        <v>45628.997129629628</v>
      </c>
      <c r="Q806" s="197">
        <f t="shared" si="74"/>
        <v>45628.580462962964</v>
      </c>
      <c r="R806" s="197" t="str">
        <f t="shared" si="75"/>
        <v>12/2/2024 8:55:52 AM</v>
      </c>
      <c r="S806" s="200">
        <f t="shared" si="76"/>
        <v>45628</v>
      </c>
      <c r="T806" s="201">
        <f t="shared" si="77"/>
        <v>0.37212962962803431</v>
      </c>
      <c r="U806" s="202"/>
      <c r="V806" s="202"/>
      <c r="W806" s="202" t="str">
        <f>IFERROR(VLOOKUP(D806,Legend!$A$2:$C$61,3,FALSE),"")</f>
        <v>AMER_1</v>
      </c>
      <c r="X806" s="19">
        <v>5</v>
      </c>
      <c r="Y806" s="19">
        <v>15</v>
      </c>
    </row>
    <row r="807" spans="1:25" x14ac:dyDescent="0.25">
      <c r="A807" s="19" t="s">
        <v>2053</v>
      </c>
      <c r="B807" s="62" t="s">
        <v>4396</v>
      </c>
      <c r="C807" s="19" t="s">
        <v>341</v>
      </c>
      <c r="D807" s="19" t="s">
        <v>357</v>
      </c>
      <c r="E807" s="19" t="s">
        <v>7598</v>
      </c>
      <c r="F807" s="19" t="s">
        <v>358</v>
      </c>
      <c r="G807" s="62" t="s">
        <v>910</v>
      </c>
      <c r="H807" s="62" t="s">
        <v>4397</v>
      </c>
      <c r="I807" s="19" t="s">
        <v>342</v>
      </c>
      <c r="J807" s="36" t="s">
        <v>4398</v>
      </c>
      <c r="K807" s="19" t="s">
        <v>1361</v>
      </c>
      <c r="L807" s="19" t="s">
        <v>112</v>
      </c>
      <c r="M807" s="19" t="s">
        <v>340</v>
      </c>
      <c r="O807" s="197" t="str">
        <f t="shared" si="72"/>
        <v>12/2/2024 7:35:22 AM</v>
      </c>
      <c r="P807" s="197">
        <f t="shared" si="73"/>
        <v>45628.94122685185</v>
      </c>
      <c r="Q807" s="197">
        <f t="shared" si="74"/>
        <v>45628.524560185186</v>
      </c>
      <c r="R807" s="197">
        <f t="shared" si="75"/>
        <v>45628.524560185186</v>
      </c>
      <c r="S807" s="200">
        <f t="shared" si="76"/>
        <v>45628</v>
      </c>
      <c r="T807" s="201">
        <f t="shared" si="77"/>
        <v>0.52456018518569181</v>
      </c>
      <c r="U807" s="202"/>
      <c r="V807" s="202"/>
      <c r="W807" s="202" t="str">
        <f>IFERROR(VLOOKUP(D807,Legend!$A$2:$C$61,3,FALSE),"")</f>
        <v>EMEA_1</v>
      </c>
      <c r="X807" s="19">
        <v>5</v>
      </c>
      <c r="Y807" s="19">
        <v>15</v>
      </c>
    </row>
    <row r="808" spans="1:25" x14ac:dyDescent="0.25">
      <c r="A808" s="19" t="s">
        <v>249</v>
      </c>
      <c r="B808" s="62" t="s">
        <v>3105</v>
      </c>
      <c r="C808" s="19" t="s">
        <v>148</v>
      </c>
      <c r="D808" s="19" t="s">
        <v>209</v>
      </c>
      <c r="E808" s="19" t="s">
        <v>7612</v>
      </c>
      <c r="F808" s="19" t="s">
        <v>338</v>
      </c>
      <c r="G808" s="62" t="s">
        <v>339</v>
      </c>
      <c r="H808" s="62" t="s">
        <v>3106</v>
      </c>
      <c r="J808" s="36" t="s">
        <v>3107</v>
      </c>
      <c r="K808" s="19" t="s">
        <v>1708</v>
      </c>
      <c r="L808" s="19" t="s">
        <v>112</v>
      </c>
      <c r="M808" s="19" t="s">
        <v>340</v>
      </c>
      <c r="O808" s="197" t="str">
        <f t="shared" si="72"/>
        <v>12/3/2024 7:35:02 PM</v>
      </c>
      <c r="P808" s="197">
        <f t="shared" si="73"/>
        <v>45630.440995370373</v>
      </c>
      <c r="Q808" s="197">
        <f t="shared" si="74"/>
        <v>45630.024328703708</v>
      </c>
      <c r="R808" s="197">
        <f t="shared" si="75"/>
        <v>45630.440995370373</v>
      </c>
      <c r="S808" s="200">
        <f t="shared" si="76"/>
        <v>45630</v>
      </c>
      <c r="T808" s="201">
        <f t="shared" si="77"/>
        <v>0.44099537037254777</v>
      </c>
      <c r="U808" s="202"/>
      <c r="V808" s="202"/>
      <c r="W808" s="202" t="str">
        <f>IFERROR(VLOOKUP(D808,Legend!$A$2:$C$61,3,FALSE),"")</f>
        <v>APAC_1</v>
      </c>
      <c r="X808" s="19">
        <v>5</v>
      </c>
      <c r="Y808" s="19">
        <v>15</v>
      </c>
    </row>
    <row r="809" spans="1:25" x14ac:dyDescent="0.25">
      <c r="A809" s="19" t="s">
        <v>1953</v>
      </c>
      <c r="B809" s="62" t="s">
        <v>3111</v>
      </c>
      <c r="C809" s="19" t="s">
        <v>341</v>
      </c>
      <c r="D809" s="19" t="s">
        <v>210</v>
      </c>
      <c r="E809" s="19" t="s">
        <v>7612</v>
      </c>
      <c r="F809" s="19" t="s">
        <v>338</v>
      </c>
      <c r="G809" s="62" t="s">
        <v>642</v>
      </c>
      <c r="H809" s="62" t="s">
        <v>3112</v>
      </c>
      <c r="I809" s="19" t="s">
        <v>342</v>
      </c>
      <c r="J809" s="36" t="s">
        <v>3113</v>
      </c>
      <c r="K809" s="19" t="s">
        <v>793</v>
      </c>
      <c r="L809" s="19" t="s">
        <v>112</v>
      </c>
      <c r="M809" s="19" t="s">
        <v>340</v>
      </c>
      <c r="O809" s="197" t="str">
        <f t="shared" si="72"/>
        <v>12/3/2024 7:07:02 PM</v>
      </c>
      <c r="P809" s="197">
        <f t="shared" si="73"/>
        <v>45630.421550925923</v>
      </c>
      <c r="Q809" s="197">
        <f t="shared" si="74"/>
        <v>45630.004884259259</v>
      </c>
      <c r="R809" s="197">
        <f t="shared" si="75"/>
        <v>45630.421550925923</v>
      </c>
      <c r="S809" s="200">
        <f t="shared" si="76"/>
        <v>45630</v>
      </c>
      <c r="T809" s="201">
        <f t="shared" si="77"/>
        <v>0.42155092592292931</v>
      </c>
      <c r="U809" s="202"/>
      <c r="V809" s="202"/>
      <c r="W809" s="202" t="str">
        <f>IFERROR(VLOOKUP(D809,Legend!$A$2:$C$61,3,FALSE),"")</f>
        <v>APAC_1</v>
      </c>
      <c r="X809" s="19">
        <v>5</v>
      </c>
      <c r="Y809" s="19">
        <v>15</v>
      </c>
    </row>
    <row r="810" spans="1:25" x14ac:dyDescent="0.25">
      <c r="A810" s="19" t="s">
        <v>1962</v>
      </c>
      <c r="B810" s="62" t="s">
        <v>3117</v>
      </c>
      <c r="C810" s="19" t="s">
        <v>341</v>
      </c>
      <c r="D810" s="19" t="s">
        <v>210</v>
      </c>
      <c r="E810" s="19" t="s">
        <v>7612</v>
      </c>
      <c r="F810" s="19" t="s">
        <v>338</v>
      </c>
      <c r="G810" s="62" t="s">
        <v>642</v>
      </c>
      <c r="H810" s="62" t="s">
        <v>3118</v>
      </c>
      <c r="I810" s="19" t="s">
        <v>342</v>
      </c>
      <c r="J810" s="36" t="s">
        <v>3119</v>
      </c>
      <c r="K810" s="19" t="s">
        <v>674</v>
      </c>
      <c r="L810" s="19" t="s">
        <v>112</v>
      </c>
      <c r="M810" s="19" t="s">
        <v>340</v>
      </c>
      <c r="O810" s="197" t="str">
        <f t="shared" si="72"/>
        <v>12/3/2024 6:43:04 PM</v>
      </c>
      <c r="P810" s="197">
        <f t="shared" si="73"/>
        <v>45630.404907407406</v>
      </c>
      <c r="Q810" s="197">
        <f t="shared" si="74"/>
        <v>45629.988240740742</v>
      </c>
      <c r="R810" s="197">
        <f t="shared" si="75"/>
        <v>45630.404907407406</v>
      </c>
      <c r="S810" s="200">
        <f t="shared" si="76"/>
        <v>45630</v>
      </c>
      <c r="T810" s="201">
        <f t="shared" si="77"/>
        <v>0.4049074074064265</v>
      </c>
      <c r="U810" s="202"/>
      <c r="V810" s="202"/>
      <c r="W810" s="202" t="str">
        <f>IFERROR(VLOOKUP(D810,Legend!$A$2:$C$61,3,FALSE),"")</f>
        <v>APAC_1</v>
      </c>
      <c r="X810" s="19">
        <v>5</v>
      </c>
      <c r="Y810" s="19">
        <v>15</v>
      </c>
    </row>
    <row r="811" spans="1:25" x14ac:dyDescent="0.25">
      <c r="A811" s="19" t="s">
        <v>1987</v>
      </c>
      <c r="B811" s="62" t="s">
        <v>3149</v>
      </c>
      <c r="C811" s="19" t="s">
        <v>148</v>
      </c>
      <c r="D811" s="19" t="s">
        <v>209</v>
      </c>
      <c r="E811" s="19" t="s">
        <v>7612</v>
      </c>
      <c r="F811" s="19" t="s">
        <v>338</v>
      </c>
      <c r="G811" s="62" t="s">
        <v>339</v>
      </c>
      <c r="H811" s="62" t="s">
        <v>3150</v>
      </c>
      <c r="J811" s="36" t="s">
        <v>3151</v>
      </c>
      <c r="K811" s="19" t="s">
        <v>1407</v>
      </c>
      <c r="L811" s="19" t="s">
        <v>112</v>
      </c>
      <c r="M811" s="19" t="s">
        <v>340</v>
      </c>
      <c r="O811" s="197" t="str">
        <f t="shared" si="72"/>
        <v>12/3/2024 4:56:39 PM</v>
      </c>
      <c r="P811" s="197">
        <f t="shared" si="73"/>
        <v>45630.331006944441</v>
      </c>
      <c r="Q811" s="197">
        <f t="shared" si="74"/>
        <v>45629.914340277777</v>
      </c>
      <c r="R811" s="197">
        <f t="shared" si="75"/>
        <v>45630.331006944441</v>
      </c>
      <c r="S811" s="200">
        <f t="shared" si="76"/>
        <v>45630</v>
      </c>
      <c r="T811" s="201">
        <f t="shared" si="77"/>
        <v>0.33100694444146939</v>
      </c>
      <c r="U811" s="202"/>
      <c r="V811" s="202"/>
      <c r="W811" s="202" t="str">
        <f>IFERROR(VLOOKUP(D811,Legend!$A$2:$C$61,3,FALSE),"")</f>
        <v>APAC_1</v>
      </c>
      <c r="X811" s="19">
        <v>5</v>
      </c>
      <c r="Y811" s="19">
        <v>15</v>
      </c>
    </row>
    <row r="812" spans="1:25" x14ac:dyDescent="0.25">
      <c r="A812" s="19" t="s">
        <v>792</v>
      </c>
      <c r="B812" s="62" t="s">
        <v>3763</v>
      </c>
      <c r="C812" s="19" t="s">
        <v>341</v>
      </c>
      <c r="D812" s="19" t="s">
        <v>210</v>
      </c>
      <c r="E812" s="19" t="s">
        <v>7612</v>
      </c>
      <c r="F812" s="19" t="s">
        <v>338</v>
      </c>
      <c r="G812" s="62" t="s">
        <v>664</v>
      </c>
      <c r="H812" s="62" t="s">
        <v>3764</v>
      </c>
      <c r="I812" s="19" t="s">
        <v>342</v>
      </c>
      <c r="J812" s="36" t="s">
        <v>3765</v>
      </c>
      <c r="K812" s="19" t="s">
        <v>1046</v>
      </c>
      <c r="L812" s="19" t="s">
        <v>112</v>
      </c>
      <c r="M812" s="19" t="s">
        <v>354</v>
      </c>
      <c r="O812" s="197" t="str">
        <f t="shared" si="72"/>
        <v>12/2/2024 10:16:55 PM</v>
      </c>
      <c r="P812" s="197">
        <f t="shared" si="73"/>
        <v>45629.553414351853</v>
      </c>
      <c r="Q812" s="197">
        <f t="shared" si="74"/>
        <v>45629.136747685188</v>
      </c>
      <c r="R812" s="197">
        <f t="shared" si="75"/>
        <v>45629.553414351853</v>
      </c>
      <c r="S812" s="200">
        <f t="shared" si="76"/>
        <v>45629</v>
      </c>
      <c r="T812" s="201">
        <f t="shared" si="77"/>
        <v>0.5534143518525525</v>
      </c>
      <c r="U812" s="202"/>
      <c r="V812" s="202"/>
      <c r="W812" s="202" t="str">
        <f>IFERROR(VLOOKUP(D812,Legend!$A$2:$C$61,3,FALSE),"")</f>
        <v>APAC_1</v>
      </c>
      <c r="X812" s="19">
        <v>5</v>
      </c>
      <c r="Y812" s="19">
        <v>15</v>
      </c>
    </row>
    <row r="813" spans="1:25" x14ac:dyDescent="0.25">
      <c r="A813" s="19" t="s">
        <v>1266</v>
      </c>
      <c r="B813" s="62" t="s">
        <v>3778</v>
      </c>
      <c r="C813" s="19" t="s">
        <v>341</v>
      </c>
      <c r="D813" s="19" t="s">
        <v>210</v>
      </c>
      <c r="E813" s="19" t="s">
        <v>7612</v>
      </c>
      <c r="F813" s="19" t="s">
        <v>338</v>
      </c>
      <c r="G813" s="62" t="s">
        <v>642</v>
      </c>
      <c r="H813" s="62" t="s">
        <v>3779</v>
      </c>
      <c r="I813" s="19" t="s">
        <v>342</v>
      </c>
      <c r="J813" s="36" t="s">
        <v>3780</v>
      </c>
      <c r="K813" s="19" t="s">
        <v>759</v>
      </c>
      <c r="L813" s="19" t="s">
        <v>112</v>
      </c>
      <c r="M813" s="19" t="s">
        <v>348</v>
      </c>
      <c r="O813" s="197" t="str">
        <f t="shared" si="72"/>
        <v>12/2/2024 8:59:16 PM</v>
      </c>
      <c r="P813" s="197">
        <f t="shared" si="73"/>
        <v>45629.499490740738</v>
      </c>
      <c r="Q813" s="197">
        <f t="shared" si="74"/>
        <v>45629.082824074074</v>
      </c>
      <c r="R813" s="197">
        <f t="shared" si="75"/>
        <v>45629.499490740738</v>
      </c>
      <c r="S813" s="200">
        <f t="shared" si="76"/>
        <v>45629</v>
      </c>
      <c r="T813" s="201">
        <f t="shared" si="77"/>
        <v>0.49949074073811062</v>
      </c>
      <c r="U813" s="202"/>
      <c r="V813" s="202"/>
      <c r="W813" s="202" t="str">
        <f>IFERROR(VLOOKUP(D813,Legend!$A$2:$C$61,3,FALSE),"")</f>
        <v>APAC_1</v>
      </c>
      <c r="X813" s="19">
        <v>5</v>
      </c>
      <c r="Y813" s="19">
        <v>15</v>
      </c>
    </row>
    <row r="814" spans="1:25" x14ac:dyDescent="0.25">
      <c r="A814" s="19" t="s">
        <v>1454</v>
      </c>
      <c r="B814" s="62" t="s">
        <v>3798</v>
      </c>
      <c r="C814" s="19" t="s">
        <v>341</v>
      </c>
      <c r="D814" s="19" t="s">
        <v>210</v>
      </c>
      <c r="E814" s="19" t="s">
        <v>7612</v>
      </c>
      <c r="F814" s="19" t="s">
        <v>338</v>
      </c>
      <c r="G814" s="62" t="s">
        <v>642</v>
      </c>
      <c r="H814" s="62" t="s">
        <v>3112</v>
      </c>
      <c r="I814" s="19" t="s">
        <v>342</v>
      </c>
      <c r="J814" s="36" t="s">
        <v>3799</v>
      </c>
      <c r="K814" s="19" t="s">
        <v>2394</v>
      </c>
      <c r="L814" s="19" t="s">
        <v>112</v>
      </c>
      <c r="M814" s="19" t="s">
        <v>340</v>
      </c>
      <c r="O814" s="197" t="str">
        <f t="shared" si="72"/>
        <v>12/2/2024 6:03:47 PM</v>
      </c>
      <c r="P814" s="197">
        <f t="shared" si="73"/>
        <v>45629.377627314818</v>
      </c>
      <c r="Q814" s="197">
        <f t="shared" si="74"/>
        <v>45628.960960648154</v>
      </c>
      <c r="R814" s="197">
        <f t="shared" si="75"/>
        <v>45629.377627314818</v>
      </c>
      <c r="S814" s="200">
        <f t="shared" si="76"/>
        <v>45629</v>
      </c>
      <c r="T814" s="201">
        <f t="shared" si="77"/>
        <v>0.37762731481780065</v>
      </c>
      <c r="U814" s="202"/>
      <c r="V814" s="202"/>
      <c r="W814" s="202" t="str">
        <f>IFERROR(VLOOKUP(D814,Legend!$A$2:$C$61,3,FALSE),"")</f>
        <v>APAC_1</v>
      </c>
      <c r="X814" s="19">
        <v>5</v>
      </c>
      <c r="Y814" s="19">
        <v>15</v>
      </c>
    </row>
    <row r="815" spans="1:25" x14ac:dyDescent="0.25">
      <c r="A815" s="19" t="s">
        <v>1986</v>
      </c>
      <c r="B815" s="62" t="s">
        <v>3826</v>
      </c>
      <c r="C815" s="19" t="s">
        <v>341</v>
      </c>
      <c r="D815" s="19" t="s">
        <v>210</v>
      </c>
      <c r="E815" s="19" t="s">
        <v>7612</v>
      </c>
      <c r="F815" s="19" t="s">
        <v>338</v>
      </c>
      <c r="G815" s="62" t="s">
        <v>664</v>
      </c>
      <c r="H815" s="62" t="s">
        <v>3827</v>
      </c>
      <c r="I815" s="19" t="s">
        <v>342</v>
      </c>
      <c r="J815" s="36" t="s">
        <v>3828</v>
      </c>
      <c r="K815" s="19" t="s">
        <v>2551</v>
      </c>
      <c r="L815" s="19" t="s">
        <v>112</v>
      </c>
      <c r="M815" s="19" t="s">
        <v>340</v>
      </c>
      <c r="O815" s="197" t="str">
        <f t="shared" si="72"/>
        <v>12/2/2024 5:08:27 PM</v>
      </c>
      <c r="P815" s="197">
        <f t="shared" si="73"/>
        <v>45629.339201388888</v>
      </c>
      <c r="Q815" s="197">
        <f t="shared" si="74"/>
        <v>45628.922534722224</v>
      </c>
      <c r="R815" s="197">
        <f t="shared" si="75"/>
        <v>45629.339201388888</v>
      </c>
      <c r="S815" s="200">
        <f t="shared" si="76"/>
        <v>45629</v>
      </c>
      <c r="T815" s="201">
        <f t="shared" si="77"/>
        <v>0.33920138888788642</v>
      </c>
      <c r="U815" s="202"/>
      <c r="V815" s="202"/>
      <c r="W815" s="202" t="str">
        <f>IFERROR(VLOOKUP(D815,Legend!$A$2:$C$61,3,FALSE),"")</f>
        <v>APAC_1</v>
      </c>
      <c r="X815" s="19">
        <v>5</v>
      </c>
      <c r="Y815" s="19">
        <v>15</v>
      </c>
    </row>
    <row r="816" spans="1:25" x14ac:dyDescent="0.25">
      <c r="A816" s="19" t="s">
        <v>1641</v>
      </c>
      <c r="B816" s="62" t="s">
        <v>4568</v>
      </c>
      <c r="C816" s="19" t="s">
        <v>341</v>
      </c>
      <c r="D816" s="19" t="s">
        <v>210</v>
      </c>
      <c r="E816" s="19" t="s">
        <v>7612</v>
      </c>
      <c r="F816" s="19" t="s">
        <v>338</v>
      </c>
      <c r="G816" s="62" t="s">
        <v>664</v>
      </c>
      <c r="H816" s="62" t="s">
        <v>4569</v>
      </c>
      <c r="I816" s="19" t="s">
        <v>342</v>
      </c>
      <c r="J816" s="36" t="s">
        <v>4570</v>
      </c>
      <c r="K816" s="19" t="s">
        <v>2428</v>
      </c>
      <c r="L816" s="19" t="s">
        <v>112</v>
      </c>
      <c r="M816" s="19" t="s">
        <v>340</v>
      </c>
      <c r="O816" s="197" t="str">
        <f t="shared" si="72"/>
        <v>12/1/2024 11:08:56 PM</v>
      </c>
      <c r="P816" s="197">
        <f t="shared" si="73"/>
        <v>45628.589537037034</v>
      </c>
      <c r="Q816" s="197">
        <f t="shared" si="74"/>
        <v>45628.17287037037</v>
      </c>
      <c r="R816" s="197">
        <f t="shared" si="75"/>
        <v>45628.589537037034</v>
      </c>
      <c r="S816" s="200">
        <f t="shared" si="76"/>
        <v>45628</v>
      </c>
      <c r="T816" s="201">
        <f t="shared" si="77"/>
        <v>0.58953703703446081</v>
      </c>
      <c r="U816" s="202"/>
      <c r="V816" s="202"/>
      <c r="W816" s="202" t="str">
        <f>IFERROR(VLOOKUP(D816,Legend!$A$2:$C$61,3,FALSE),"")</f>
        <v>APAC_1</v>
      </c>
      <c r="X816" s="19">
        <v>5</v>
      </c>
      <c r="Y816" s="19">
        <v>15</v>
      </c>
    </row>
    <row r="817" spans="1:25" x14ac:dyDescent="0.25">
      <c r="A817" s="19" t="s">
        <v>1625</v>
      </c>
      <c r="B817" s="62" t="s">
        <v>4575</v>
      </c>
      <c r="C817" s="19" t="s">
        <v>148</v>
      </c>
      <c r="D817" s="19" t="s">
        <v>209</v>
      </c>
      <c r="E817" s="19" t="s">
        <v>7612</v>
      </c>
      <c r="F817" s="19" t="s">
        <v>338</v>
      </c>
      <c r="G817" s="62" t="s">
        <v>339</v>
      </c>
      <c r="H817" s="62" t="s">
        <v>4576</v>
      </c>
      <c r="J817" s="36" t="s">
        <v>4577</v>
      </c>
      <c r="K817" s="19" t="s">
        <v>1124</v>
      </c>
      <c r="L817" s="19" t="s">
        <v>112</v>
      </c>
      <c r="M817" s="19" t="s">
        <v>340</v>
      </c>
      <c r="O817" s="197" t="str">
        <f t="shared" si="72"/>
        <v>12/1/2024 10:38:35 PM</v>
      </c>
      <c r="P817" s="197">
        <f t="shared" si="73"/>
        <v>45628.568460648145</v>
      </c>
      <c r="Q817" s="197">
        <f t="shared" si="74"/>
        <v>45628.15179398148</v>
      </c>
      <c r="R817" s="197">
        <f t="shared" si="75"/>
        <v>45628.568460648145</v>
      </c>
      <c r="S817" s="200">
        <f t="shared" si="76"/>
        <v>45628</v>
      </c>
      <c r="T817" s="201">
        <f t="shared" si="77"/>
        <v>0.56846064814453712</v>
      </c>
      <c r="U817" s="202"/>
      <c r="V817" s="202"/>
      <c r="W817" s="202" t="str">
        <f>IFERROR(VLOOKUP(D817,Legend!$A$2:$C$61,3,FALSE),"")</f>
        <v>APAC_1</v>
      </c>
      <c r="X817" s="19">
        <v>5</v>
      </c>
      <c r="Y817" s="19">
        <v>15</v>
      </c>
    </row>
    <row r="818" spans="1:25" x14ac:dyDescent="0.25">
      <c r="A818" s="19" t="s">
        <v>1626</v>
      </c>
      <c r="B818" s="62" t="s">
        <v>4581</v>
      </c>
      <c r="C818" s="19" t="s">
        <v>341</v>
      </c>
      <c r="D818" s="19" t="s">
        <v>210</v>
      </c>
      <c r="E818" s="19" t="s">
        <v>7612</v>
      </c>
      <c r="F818" s="19" t="s">
        <v>338</v>
      </c>
      <c r="G818" s="62" t="s">
        <v>664</v>
      </c>
      <c r="H818" s="62" t="s">
        <v>4582</v>
      </c>
      <c r="I818" s="19" t="s">
        <v>342</v>
      </c>
      <c r="J818" s="36" t="s">
        <v>4583</v>
      </c>
      <c r="K818" s="19" t="s">
        <v>2544</v>
      </c>
      <c r="L818" s="19" t="s">
        <v>112</v>
      </c>
      <c r="M818" s="19" t="s">
        <v>340</v>
      </c>
      <c r="O818" s="197" t="str">
        <f t="shared" si="72"/>
        <v>12/1/2024 10:29:43 PM</v>
      </c>
      <c r="P818" s="197">
        <f t="shared" si="73"/>
        <v>45628.562303240738</v>
      </c>
      <c r="Q818" s="197">
        <f t="shared" si="74"/>
        <v>45628.145636574074</v>
      </c>
      <c r="R818" s="197">
        <f t="shared" si="75"/>
        <v>45628.562303240738</v>
      </c>
      <c r="S818" s="200">
        <f t="shared" si="76"/>
        <v>45628</v>
      </c>
      <c r="T818" s="201">
        <f t="shared" si="77"/>
        <v>0.56230324073840166</v>
      </c>
      <c r="U818" s="202"/>
      <c r="V818" s="202"/>
      <c r="W818" s="202" t="str">
        <f>IFERROR(VLOOKUP(D818,Legend!$A$2:$C$61,3,FALSE),"")</f>
        <v>APAC_1</v>
      </c>
      <c r="X818" s="19">
        <v>5</v>
      </c>
      <c r="Y818" s="19">
        <v>15</v>
      </c>
    </row>
    <row r="819" spans="1:25" x14ac:dyDescent="0.25">
      <c r="A819" s="19" t="s">
        <v>1647</v>
      </c>
      <c r="B819" s="62" t="s">
        <v>4603</v>
      </c>
      <c r="C819" s="19" t="s">
        <v>341</v>
      </c>
      <c r="D819" s="19" t="s">
        <v>210</v>
      </c>
      <c r="E819" s="19" t="s">
        <v>7612</v>
      </c>
      <c r="F819" s="19" t="s">
        <v>338</v>
      </c>
      <c r="G819" s="62" t="s">
        <v>664</v>
      </c>
      <c r="H819" s="62" t="s">
        <v>4604</v>
      </c>
      <c r="I819" s="19" t="s">
        <v>342</v>
      </c>
      <c r="J819" s="36" t="s">
        <v>4606</v>
      </c>
      <c r="K819" s="19" t="s">
        <v>2496</v>
      </c>
      <c r="L819" s="19" t="s">
        <v>112</v>
      </c>
      <c r="M819" s="19" t="s">
        <v>353</v>
      </c>
      <c r="O819" s="197" t="str">
        <f t="shared" si="72"/>
        <v>12/1/2024 8:48:23 PM</v>
      </c>
      <c r="P819" s="197">
        <f t="shared" si="73"/>
        <v>45628.491932870369</v>
      </c>
      <c r="Q819" s="197">
        <f t="shared" si="74"/>
        <v>45628.075266203705</v>
      </c>
      <c r="R819" s="197">
        <f t="shared" si="75"/>
        <v>45628.491932870369</v>
      </c>
      <c r="S819" s="200">
        <f t="shared" si="76"/>
        <v>45628</v>
      </c>
      <c r="T819" s="201">
        <f t="shared" si="77"/>
        <v>0.49193287036905531</v>
      </c>
      <c r="U819" s="202"/>
      <c r="V819" s="202"/>
      <c r="W819" s="202" t="str">
        <f>IFERROR(VLOOKUP(D819,Legend!$A$2:$C$61,3,FALSE),"")</f>
        <v>APAC_1</v>
      </c>
      <c r="X819" s="19">
        <v>5</v>
      </c>
      <c r="Y819" s="19">
        <v>15</v>
      </c>
    </row>
    <row r="820" spans="1:25" x14ac:dyDescent="0.25">
      <c r="A820" s="19" t="s">
        <v>1058</v>
      </c>
      <c r="B820" s="62" t="s">
        <v>4620</v>
      </c>
      <c r="C820" s="19" t="s">
        <v>341</v>
      </c>
      <c r="D820" s="19" t="s">
        <v>210</v>
      </c>
      <c r="E820" s="19" t="s">
        <v>7612</v>
      </c>
      <c r="F820" s="19" t="s">
        <v>338</v>
      </c>
      <c r="G820" s="62" t="s">
        <v>642</v>
      </c>
      <c r="H820" s="62" t="s">
        <v>4621</v>
      </c>
      <c r="I820" s="19" t="s">
        <v>342</v>
      </c>
      <c r="J820" s="36" t="s">
        <v>4622</v>
      </c>
      <c r="K820" s="19" t="s">
        <v>982</v>
      </c>
      <c r="L820" s="19" t="s">
        <v>112</v>
      </c>
      <c r="M820" s="19" t="s">
        <v>340</v>
      </c>
      <c r="O820" s="197" t="str">
        <f t="shared" si="72"/>
        <v>12/1/2024 8:05:24 PM</v>
      </c>
      <c r="P820" s="197">
        <f t="shared" si="73"/>
        <v>45628.462083333332</v>
      </c>
      <c r="Q820" s="197">
        <f t="shared" si="74"/>
        <v>45628.045416666668</v>
      </c>
      <c r="R820" s="197">
        <f t="shared" si="75"/>
        <v>45628.462083333332</v>
      </c>
      <c r="S820" s="200">
        <f t="shared" si="76"/>
        <v>45628</v>
      </c>
      <c r="T820" s="201">
        <f t="shared" si="77"/>
        <v>0.46208333333197515</v>
      </c>
      <c r="U820" s="202"/>
      <c r="V820" s="202"/>
      <c r="W820" s="202" t="str">
        <f>IFERROR(VLOOKUP(D820,Legend!$A$2:$C$61,3,FALSE),"")</f>
        <v>APAC_1</v>
      </c>
      <c r="X820" s="19">
        <v>5</v>
      </c>
      <c r="Y820" s="19">
        <v>15</v>
      </c>
    </row>
    <row r="821" spans="1:25" x14ac:dyDescent="0.25">
      <c r="A821" s="19" t="s">
        <v>2069</v>
      </c>
      <c r="B821" s="62" t="s">
        <v>4631</v>
      </c>
      <c r="C821" s="19" t="s">
        <v>341</v>
      </c>
      <c r="D821" s="19" t="s">
        <v>210</v>
      </c>
      <c r="E821" s="19" t="s">
        <v>7612</v>
      </c>
      <c r="F821" s="19" t="s">
        <v>338</v>
      </c>
      <c r="G821" s="62" t="s">
        <v>664</v>
      </c>
      <c r="H821" s="62" t="s">
        <v>4632</v>
      </c>
      <c r="I821" s="19" t="s">
        <v>342</v>
      </c>
      <c r="J821" s="36" t="s">
        <v>4633</v>
      </c>
      <c r="K821" s="19" t="s">
        <v>4634</v>
      </c>
      <c r="L821" s="19" t="s">
        <v>112</v>
      </c>
      <c r="M821" s="19" t="s">
        <v>340</v>
      </c>
      <c r="O821" s="197" t="str">
        <f t="shared" si="72"/>
        <v>12/1/2024 7:11:27 PM</v>
      </c>
      <c r="P821" s="197">
        <f t="shared" si="73"/>
        <v>45628.424618055556</v>
      </c>
      <c r="Q821" s="197">
        <f t="shared" si="74"/>
        <v>45628.007951388892</v>
      </c>
      <c r="R821" s="197">
        <f t="shared" si="75"/>
        <v>45628.424618055556</v>
      </c>
      <c r="S821" s="200">
        <f t="shared" si="76"/>
        <v>45628</v>
      </c>
      <c r="T821" s="201">
        <f t="shared" si="77"/>
        <v>0.42461805555649335</v>
      </c>
      <c r="U821" s="202"/>
      <c r="V821" s="202"/>
      <c r="W821" s="202" t="str">
        <f>IFERROR(VLOOKUP(D821,Legend!$A$2:$C$61,3,FALSE),"")</f>
        <v>APAC_1</v>
      </c>
      <c r="X821" s="19">
        <v>5</v>
      </c>
      <c r="Y821" s="19">
        <v>15</v>
      </c>
    </row>
    <row r="822" spans="1:25" x14ac:dyDescent="0.25">
      <c r="A822" s="19" t="s">
        <v>2070</v>
      </c>
      <c r="B822" s="62" t="s">
        <v>4638</v>
      </c>
      <c r="C822" s="19" t="s">
        <v>148</v>
      </c>
      <c r="D822" s="19" t="s">
        <v>209</v>
      </c>
      <c r="E822" s="19" t="s">
        <v>7612</v>
      </c>
      <c r="F822" s="19" t="s">
        <v>338</v>
      </c>
      <c r="G822" s="62" t="s">
        <v>339</v>
      </c>
      <c r="H822" s="62" t="s">
        <v>4639</v>
      </c>
      <c r="J822" s="36" t="s">
        <v>4640</v>
      </c>
      <c r="K822" s="19" t="s">
        <v>1024</v>
      </c>
      <c r="L822" s="19" t="s">
        <v>112</v>
      </c>
      <c r="M822" s="19" t="s">
        <v>340</v>
      </c>
      <c r="O822" s="197" t="str">
        <f t="shared" si="72"/>
        <v>12/1/2024 6:35:48 PM</v>
      </c>
      <c r="P822" s="197">
        <f t="shared" si="73"/>
        <v>45628.399861111109</v>
      </c>
      <c r="Q822" s="197">
        <f t="shared" si="74"/>
        <v>45627.983194444445</v>
      </c>
      <c r="R822" s="197">
        <f t="shared" si="75"/>
        <v>45628.399861111109</v>
      </c>
      <c r="S822" s="200">
        <f t="shared" si="76"/>
        <v>45628</v>
      </c>
      <c r="T822" s="201">
        <f t="shared" si="77"/>
        <v>0.39986111110920319</v>
      </c>
      <c r="U822" s="202"/>
      <c r="V822" s="202"/>
      <c r="W822" s="202" t="str">
        <f>IFERROR(VLOOKUP(D822,Legend!$A$2:$C$61,3,FALSE),"")</f>
        <v>APAC_1</v>
      </c>
      <c r="X822" s="19">
        <v>5</v>
      </c>
      <c r="Y822" s="19">
        <v>15</v>
      </c>
    </row>
    <row r="823" spans="1:25" x14ac:dyDescent="0.25">
      <c r="A823" s="19" t="s">
        <v>2073</v>
      </c>
      <c r="B823" s="62" t="s">
        <v>4644</v>
      </c>
      <c r="C823" s="19" t="s">
        <v>341</v>
      </c>
      <c r="D823" s="19" t="s">
        <v>210</v>
      </c>
      <c r="E823" s="19" t="s">
        <v>7612</v>
      </c>
      <c r="F823" s="19" t="s">
        <v>338</v>
      </c>
      <c r="G823" s="62" t="s">
        <v>664</v>
      </c>
      <c r="H823" s="62" t="s">
        <v>4645</v>
      </c>
      <c r="I823" s="19" t="s">
        <v>342</v>
      </c>
      <c r="J823" s="36" t="s">
        <v>4647</v>
      </c>
      <c r="K823" s="19" t="s">
        <v>2492</v>
      </c>
      <c r="L823" s="19" t="s">
        <v>112</v>
      </c>
      <c r="M823" s="19" t="s">
        <v>353</v>
      </c>
      <c r="O823" s="197" t="str">
        <f t="shared" si="72"/>
        <v>12/1/2024 6:12:21 PM</v>
      </c>
      <c r="P823" s="197">
        <f t="shared" si="73"/>
        <v>45628.383576388886</v>
      </c>
      <c r="Q823" s="197">
        <f t="shared" si="74"/>
        <v>45627.966909722221</v>
      </c>
      <c r="R823" s="197">
        <f t="shared" si="75"/>
        <v>45628.383576388886</v>
      </c>
      <c r="S823" s="200">
        <f t="shared" si="76"/>
        <v>45628</v>
      </c>
      <c r="T823" s="201">
        <f t="shared" si="77"/>
        <v>0.38357638888555812</v>
      </c>
      <c r="U823" s="202"/>
      <c r="V823" s="202"/>
      <c r="W823" s="202" t="str">
        <f>IFERROR(VLOOKUP(D823,Legend!$A$2:$C$61,3,FALSE),"")</f>
        <v>APAC_1</v>
      </c>
      <c r="X823" s="19">
        <v>5</v>
      </c>
      <c r="Y823" s="19">
        <v>15</v>
      </c>
    </row>
    <row r="824" spans="1:25" x14ac:dyDescent="0.25">
      <c r="A824" s="19" t="s">
        <v>2075</v>
      </c>
      <c r="B824" s="62" t="s">
        <v>4650</v>
      </c>
      <c r="C824" s="19" t="s">
        <v>341</v>
      </c>
      <c r="D824" s="19" t="s">
        <v>210</v>
      </c>
      <c r="E824" s="19" t="s">
        <v>7612</v>
      </c>
      <c r="F824" s="19" t="s">
        <v>338</v>
      </c>
      <c r="G824" s="62" t="s">
        <v>664</v>
      </c>
      <c r="H824" s="62" t="s">
        <v>4645</v>
      </c>
      <c r="I824" s="19" t="s">
        <v>342</v>
      </c>
      <c r="J824" s="36" t="s">
        <v>4651</v>
      </c>
      <c r="K824" s="19" t="s">
        <v>2335</v>
      </c>
      <c r="L824" s="19" t="s">
        <v>112</v>
      </c>
      <c r="M824" s="19" t="s">
        <v>353</v>
      </c>
      <c r="O824" s="197" t="str">
        <f t="shared" si="72"/>
        <v>12/1/2024 6:03:32 PM</v>
      </c>
      <c r="P824" s="197">
        <f t="shared" si="73"/>
        <v>45628.377453703702</v>
      </c>
      <c r="Q824" s="197">
        <f t="shared" si="74"/>
        <v>45627.960787037038</v>
      </c>
      <c r="R824" s="197">
        <f t="shared" si="75"/>
        <v>45628.377453703702</v>
      </c>
      <c r="S824" s="200">
        <f t="shared" si="76"/>
        <v>45628</v>
      </c>
      <c r="T824" s="201">
        <f t="shared" si="77"/>
        <v>0.37745370370248565</v>
      </c>
      <c r="U824" s="202"/>
      <c r="V824" s="202"/>
      <c r="W824" s="202" t="str">
        <f>IFERROR(VLOOKUP(D824,Legend!$A$2:$C$61,3,FALSE),"")</f>
        <v>APAC_1</v>
      </c>
      <c r="X824" s="19">
        <v>5</v>
      </c>
      <c r="Y824" s="19">
        <v>15</v>
      </c>
    </row>
    <row r="825" spans="1:25" x14ac:dyDescent="0.25">
      <c r="A825" s="19" t="s">
        <v>2078</v>
      </c>
      <c r="B825" s="62" t="s">
        <v>4655</v>
      </c>
      <c r="C825" s="19" t="s">
        <v>341</v>
      </c>
      <c r="D825" s="19" t="s">
        <v>210</v>
      </c>
      <c r="E825" s="19" t="s">
        <v>7612</v>
      </c>
      <c r="F825" s="19" t="s">
        <v>338</v>
      </c>
      <c r="G825" s="62" t="s">
        <v>642</v>
      </c>
      <c r="H825" s="62" t="s">
        <v>4656</v>
      </c>
      <c r="I825" s="19" t="s">
        <v>342</v>
      </c>
      <c r="J825" s="36" t="s">
        <v>4657</v>
      </c>
      <c r="K825" s="19" t="s">
        <v>4658</v>
      </c>
      <c r="L825" s="19" t="s">
        <v>112</v>
      </c>
      <c r="M825" s="19" t="s">
        <v>340</v>
      </c>
      <c r="O825" s="197" t="str">
        <f t="shared" si="72"/>
        <v>12/1/2024 5:23:09 PM</v>
      </c>
      <c r="P825" s="197">
        <f t="shared" si="73"/>
        <v>45628.349409722221</v>
      </c>
      <c r="Q825" s="197">
        <f t="shared" si="74"/>
        <v>45627.932743055557</v>
      </c>
      <c r="R825" s="197">
        <f t="shared" si="75"/>
        <v>45628.349409722221</v>
      </c>
      <c r="S825" s="200">
        <f t="shared" si="76"/>
        <v>45628</v>
      </c>
      <c r="T825" s="201">
        <f t="shared" si="77"/>
        <v>0.34940972222102573</v>
      </c>
      <c r="U825" s="202"/>
      <c r="V825" s="202"/>
      <c r="W825" s="202" t="str">
        <f>IFERROR(VLOOKUP(D825,Legend!$A$2:$C$61,3,FALSE),"")</f>
        <v>APAC_1</v>
      </c>
      <c r="X825" s="19">
        <v>5</v>
      </c>
      <c r="Y825" s="19">
        <v>15</v>
      </c>
    </row>
    <row r="826" spans="1:25" x14ac:dyDescent="0.25">
      <c r="A826" s="19" t="s">
        <v>1254</v>
      </c>
      <c r="B826" s="62" t="s">
        <v>5374</v>
      </c>
      <c r="C826" s="19" t="s">
        <v>341</v>
      </c>
      <c r="D826" s="19" t="s">
        <v>210</v>
      </c>
      <c r="E826" s="19" t="s">
        <v>7612</v>
      </c>
      <c r="F826" s="19" t="s">
        <v>338</v>
      </c>
      <c r="G826" s="62" t="s">
        <v>642</v>
      </c>
      <c r="H826" s="62" t="s">
        <v>2401</v>
      </c>
      <c r="I826" s="19" t="s">
        <v>342</v>
      </c>
      <c r="J826" s="36" t="s">
        <v>5375</v>
      </c>
      <c r="K826" s="19" t="s">
        <v>2525</v>
      </c>
      <c r="L826" s="19" t="s">
        <v>112</v>
      </c>
      <c r="M826" s="19" t="s">
        <v>340</v>
      </c>
      <c r="O826" s="197" t="str">
        <f t="shared" si="72"/>
        <v>12/5/2024 11:08:13 PM</v>
      </c>
      <c r="P826" s="197">
        <f t="shared" si="73"/>
        <v>45632.589039351849</v>
      </c>
      <c r="Q826" s="197">
        <f t="shared" si="74"/>
        <v>45632.172372685185</v>
      </c>
      <c r="R826" s="197">
        <f t="shared" si="75"/>
        <v>45632.589039351849</v>
      </c>
      <c r="S826" s="200">
        <f t="shared" si="76"/>
        <v>45632</v>
      </c>
      <c r="T826" s="201">
        <f t="shared" si="77"/>
        <v>0.58903935184935108</v>
      </c>
      <c r="U826" s="202"/>
      <c r="V826" s="202"/>
      <c r="W826" s="202" t="str">
        <f>IFERROR(VLOOKUP(D826,Legend!$A$2:$C$61,3,FALSE),"")</f>
        <v>APAC_1</v>
      </c>
      <c r="X826" s="19">
        <v>5</v>
      </c>
      <c r="Y826" s="19">
        <v>15</v>
      </c>
    </row>
    <row r="827" spans="1:25" x14ac:dyDescent="0.25">
      <c r="A827" s="19" t="s">
        <v>2181</v>
      </c>
      <c r="B827" s="62" t="s">
        <v>5376</v>
      </c>
      <c r="C827" s="19" t="s">
        <v>148</v>
      </c>
      <c r="D827" s="19" t="s">
        <v>209</v>
      </c>
      <c r="E827" s="19" t="s">
        <v>7612</v>
      </c>
      <c r="F827" s="19" t="s">
        <v>338</v>
      </c>
      <c r="G827" s="62" t="s">
        <v>339</v>
      </c>
      <c r="H827" s="62" t="s">
        <v>5377</v>
      </c>
      <c r="J827" s="36" t="s">
        <v>5378</v>
      </c>
      <c r="K827" s="19" t="s">
        <v>5379</v>
      </c>
      <c r="L827" s="19" t="s">
        <v>112</v>
      </c>
      <c r="M827" s="19" t="s">
        <v>340</v>
      </c>
      <c r="O827" s="197" t="str">
        <f t="shared" si="72"/>
        <v>12/5/2024 10:25:49 PM</v>
      </c>
      <c r="P827" s="197">
        <f t="shared" si="73"/>
        <v>45632.559594907405</v>
      </c>
      <c r="Q827" s="197">
        <f t="shared" si="74"/>
        <v>45632.142928240741</v>
      </c>
      <c r="R827" s="197">
        <f t="shared" si="75"/>
        <v>45632.559594907405</v>
      </c>
      <c r="S827" s="200">
        <f t="shared" si="76"/>
        <v>45632</v>
      </c>
      <c r="T827" s="201">
        <f t="shared" si="77"/>
        <v>0.55959490740497131</v>
      </c>
      <c r="U827" s="202"/>
      <c r="V827" s="202"/>
      <c r="W827" s="202" t="str">
        <f>IFERROR(VLOOKUP(D827,Legend!$A$2:$C$61,3,FALSE),"")</f>
        <v>APAC_1</v>
      </c>
      <c r="X827" s="19">
        <v>5</v>
      </c>
      <c r="Y827" s="19">
        <v>15</v>
      </c>
    </row>
    <row r="828" spans="1:25" x14ac:dyDescent="0.25">
      <c r="A828" s="19" t="s">
        <v>1160</v>
      </c>
      <c r="B828" s="62" t="s">
        <v>5380</v>
      </c>
      <c r="C828" s="19" t="s">
        <v>341</v>
      </c>
      <c r="D828" s="19" t="s">
        <v>210</v>
      </c>
      <c r="E828" s="19" t="s">
        <v>7612</v>
      </c>
      <c r="F828" s="19" t="s">
        <v>338</v>
      </c>
      <c r="G828" s="62" t="s">
        <v>664</v>
      </c>
      <c r="H828" s="62" t="s">
        <v>5381</v>
      </c>
      <c r="I828" s="19" t="s">
        <v>342</v>
      </c>
      <c r="J828" s="36" t="s">
        <v>5382</v>
      </c>
      <c r="K828" s="19" t="s">
        <v>2406</v>
      </c>
      <c r="L828" s="19" t="s">
        <v>112</v>
      </c>
      <c r="M828" s="19" t="s">
        <v>340</v>
      </c>
      <c r="O828" s="197" t="str">
        <f t="shared" si="72"/>
        <v>12/5/2024 10:15:28 PM</v>
      </c>
      <c r="P828" s="197">
        <f t="shared" si="73"/>
        <v>45632.552407407406</v>
      </c>
      <c r="Q828" s="197">
        <f t="shared" si="74"/>
        <v>45632.135740740741</v>
      </c>
      <c r="R828" s="197">
        <f t="shared" si="75"/>
        <v>45632.552407407406</v>
      </c>
      <c r="S828" s="200">
        <f t="shared" si="76"/>
        <v>45632</v>
      </c>
      <c r="T828" s="201">
        <f t="shared" si="77"/>
        <v>0.55240740740555339</v>
      </c>
      <c r="U828" s="202"/>
      <c r="V828" s="202"/>
      <c r="W828" s="202" t="str">
        <f>IFERROR(VLOOKUP(D828,Legend!$A$2:$C$61,3,FALSE),"")</f>
        <v>APAC_1</v>
      </c>
      <c r="X828" s="19">
        <v>5</v>
      </c>
      <c r="Y828" s="19">
        <v>15</v>
      </c>
    </row>
    <row r="829" spans="1:25" x14ac:dyDescent="0.25">
      <c r="A829" s="19" t="s">
        <v>1388</v>
      </c>
      <c r="B829" s="62" t="s">
        <v>5387</v>
      </c>
      <c r="C829" s="19" t="s">
        <v>341</v>
      </c>
      <c r="D829" s="19" t="s">
        <v>210</v>
      </c>
      <c r="E829" s="19" t="s">
        <v>7612</v>
      </c>
      <c r="F829" s="19" t="s">
        <v>338</v>
      </c>
      <c r="G829" s="62" t="s">
        <v>664</v>
      </c>
      <c r="H829" s="62" t="s">
        <v>2528</v>
      </c>
      <c r="I829" s="19" t="s">
        <v>342</v>
      </c>
      <c r="J829" s="36" t="s">
        <v>5388</v>
      </c>
      <c r="K829" s="19" t="s">
        <v>1148</v>
      </c>
      <c r="L829" s="19" t="s">
        <v>112</v>
      </c>
      <c r="M829" s="19" t="s">
        <v>340</v>
      </c>
      <c r="O829" s="197" t="str">
        <f t="shared" si="72"/>
        <v>12/5/2024 10:01:22 PM</v>
      </c>
      <c r="P829" s="197">
        <f t="shared" si="73"/>
        <v>45632.542615740742</v>
      </c>
      <c r="Q829" s="197">
        <f t="shared" si="74"/>
        <v>45632.125949074078</v>
      </c>
      <c r="R829" s="197">
        <f t="shared" si="75"/>
        <v>45632.542615740742</v>
      </c>
      <c r="S829" s="200">
        <f t="shared" si="76"/>
        <v>45632</v>
      </c>
      <c r="T829" s="201">
        <f t="shared" si="77"/>
        <v>0.54261574074189411</v>
      </c>
      <c r="U829" s="202"/>
      <c r="V829" s="202"/>
      <c r="W829" s="202" t="str">
        <f>IFERROR(VLOOKUP(D829,Legend!$A$2:$C$61,3,FALSE),"")</f>
        <v>APAC_1</v>
      </c>
      <c r="X829" s="19">
        <v>5</v>
      </c>
      <c r="Y829" s="19">
        <v>15</v>
      </c>
    </row>
    <row r="830" spans="1:25" x14ac:dyDescent="0.25">
      <c r="A830" s="19" t="s">
        <v>2183</v>
      </c>
      <c r="B830" s="62" t="s">
        <v>5397</v>
      </c>
      <c r="C830" s="19" t="s">
        <v>148</v>
      </c>
      <c r="D830" s="19" t="s">
        <v>209</v>
      </c>
      <c r="E830" s="19" t="s">
        <v>7612</v>
      </c>
      <c r="F830" s="19" t="s">
        <v>338</v>
      </c>
      <c r="G830" s="62" t="s">
        <v>339</v>
      </c>
      <c r="H830" s="62" t="s">
        <v>5398</v>
      </c>
      <c r="J830" s="36" t="s">
        <v>5399</v>
      </c>
      <c r="K830" s="19" t="s">
        <v>2361</v>
      </c>
      <c r="L830" s="19" t="s">
        <v>112</v>
      </c>
      <c r="M830" s="19" t="s">
        <v>340</v>
      </c>
      <c r="O830" s="197" t="str">
        <f t="shared" si="72"/>
        <v>12/5/2024 7:56:58 PM</v>
      </c>
      <c r="P830" s="197">
        <f t="shared" si="73"/>
        <v>45632.456226851849</v>
      </c>
      <c r="Q830" s="197">
        <f t="shared" si="74"/>
        <v>45632.039560185185</v>
      </c>
      <c r="R830" s="197">
        <f t="shared" si="75"/>
        <v>45632.456226851849</v>
      </c>
      <c r="S830" s="200">
        <f t="shared" si="76"/>
        <v>45632</v>
      </c>
      <c r="T830" s="201">
        <f t="shared" si="77"/>
        <v>0.45622685184935108</v>
      </c>
      <c r="U830" s="202"/>
      <c r="V830" s="202"/>
      <c r="W830" s="202" t="str">
        <f>IFERROR(VLOOKUP(D830,Legend!$A$2:$C$61,3,FALSE),"")</f>
        <v>APAC_1</v>
      </c>
      <c r="X830" s="19">
        <v>5</v>
      </c>
      <c r="Y830" s="19">
        <v>15</v>
      </c>
    </row>
    <row r="831" spans="1:25" x14ac:dyDescent="0.25">
      <c r="A831" s="19" t="s">
        <v>1863</v>
      </c>
      <c r="B831" s="62" t="s">
        <v>5993</v>
      </c>
      <c r="C831" s="19" t="s">
        <v>341</v>
      </c>
      <c r="D831" s="19" t="s">
        <v>210</v>
      </c>
      <c r="E831" s="19" t="s">
        <v>7612</v>
      </c>
      <c r="F831" s="19" t="s">
        <v>338</v>
      </c>
      <c r="G831" s="62" t="s">
        <v>664</v>
      </c>
      <c r="H831" s="62" t="s">
        <v>5974</v>
      </c>
      <c r="I831" s="19" t="s">
        <v>342</v>
      </c>
      <c r="J831" s="36" t="s">
        <v>5994</v>
      </c>
      <c r="K831" s="19" t="s">
        <v>2430</v>
      </c>
      <c r="L831" s="19" t="s">
        <v>112</v>
      </c>
      <c r="M831" s="19" t="s">
        <v>348</v>
      </c>
      <c r="O831" s="197" t="str">
        <f t="shared" si="72"/>
        <v>12/5/2024 12:09:25 AM</v>
      </c>
      <c r="P831" s="197">
        <f t="shared" si="73"/>
        <v>45631.631539351853</v>
      </c>
      <c r="Q831" s="197">
        <f t="shared" si="74"/>
        <v>45631.214872685188</v>
      </c>
      <c r="R831" s="197">
        <f t="shared" si="75"/>
        <v>45631.631539351853</v>
      </c>
      <c r="S831" s="200">
        <f t="shared" si="76"/>
        <v>45631</v>
      </c>
      <c r="T831" s="201">
        <f t="shared" si="77"/>
        <v>0.6315393518525525</v>
      </c>
      <c r="U831" s="202"/>
      <c r="V831" s="202"/>
      <c r="W831" s="202" t="str">
        <f>IFERROR(VLOOKUP(D831,Legend!$A$2:$C$61,3,FALSE),"")</f>
        <v>APAC_1</v>
      </c>
      <c r="X831" s="19">
        <v>5</v>
      </c>
      <c r="Y831" s="19">
        <v>15</v>
      </c>
    </row>
    <row r="832" spans="1:25" x14ac:dyDescent="0.25">
      <c r="A832" s="19" t="s">
        <v>1182</v>
      </c>
      <c r="B832" s="62" t="s">
        <v>6004</v>
      </c>
      <c r="C832" s="19" t="s">
        <v>148</v>
      </c>
      <c r="D832" s="19" t="s">
        <v>209</v>
      </c>
      <c r="E832" s="19" t="s">
        <v>7612</v>
      </c>
      <c r="F832" s="19" t="s">
        <v>338</v>
      </c>
      <c r="G832" s="62" t="s">
        <v>339</v>
      </c>
      <c r="H832" s="62" t="s">
        <v>6005</v>
      </c>
      <c r="J832" s="36" t="s">
        <v>6006</v>
      </c>
      <c r="K832" s="19" t="s">
        <v>993</v>
      </c>
      <c r="L832" s="19" t="s">
        <v>112</v>
      </c>
      <c r="M832" s="19" t="s">
        <v>340</v>
      </c>
      <c r="O832" s="197" t="str">
        <f t="shared" si="72"/>
        <v>12/4/2024 11:00:49 PM</v>
      </c>
      <c r="P832" s="197">
        <f t="shared" si="73"/>
        <v>45631.58390046296</v>
      </c>
      <c r="Q832" s="197">
        <f t="shared" si="74"/>
        <v>45631.167233796295</v>
      </c>
      <c r="R832" s="197">
        <f t="shared" si="75"/>
        <v>45631.58390046296</v>
      </c>
      <c r="S832" s="200">
        <f t="shared" si="76"/>
        <v>45631</v>
      </c>
      <c r="T832" s="201">
        <f t="shared" si="77"/>
        <v>0.58390046295971842</v>
      </c>
      <c r="U832" s="202"/>
      <c r="V832" s="202"/>
      <c r="W832" s="202" t="str">
        <f>IFERROR(VLOOKUP(D832,Legend!$A$2:$C$61,3,FALSE),"")</f>
        <v>APAC_1</v>
      </c>
      <c r="X832" s="19">
        <v>5</v>
      </c>
      <c r="Y832" s="19">
        <v>15</v>
      </c>
    </row>
    <row r="833" spans="1:25" x14ac:dyDescent="0.25">
      <c r="A833" s="19" t="s">
        <v>1763</v>
      </c>
      <c r="B833" s="62" t="s">
        <v>6021</v>
      </c>
      <c r="C833" s="19" t="s">
        <v>148</v>
      </c>
      <c r="D833" s="19" t="s">
        <v>209</v>
      </c>
      <c r="E833" s="19" t="s">
        <v>7612</v>
      </c>
      <c r="F833" s="19" t="s">
        <v>338</v>
      </c>
      <c r="G833" s="62" t="s">
        <v>339</v>
      </c>
      <c r="H833" s="62" t="s">
        <v>6022</v>
      </c>
      <c r="J833" s="36" t="s">
        <v>6023</v>
      </c>
      <c r="K833" s="19" t="s">
        <v>1042</v>
      </c>
      <c r="L833" s="19" t="s">
        <v>112</v>
      </c>
      <c r="M833" s="19" t="s">
        <v>340</v>
      </c>
      <c r="O833" s="197" t="str">
        <f t="shared" si="72"/>
        <v>12/4/2024 7:51:20 PM</v>
      </c>
      <c r="P833" s="197">
        <f t="shared" si="73"/>
        <v>45631.452314814815</v>
      </c>
      <c r="Q833" s="197">
        <f t="shared" si="74"/>
        <v>45631.03564814815</v>
      </c>
      <c r="R833" s="197">
        <f t="shared" si="75"/>
        <v>45631.452314814815</v>
      </c>
      <c r="S833" s="200">
        <f t="shared" si="76"/>
        <v>45631</v>
      </c>
      <c r="T833" s="201">
        <f t="shared" si="77"/>
        <v>0.45231481481459923</v>
      </c>
      <c r="U833" s="202"/>
      <c r="V833" s="202"/>
      <c r="W833" s="202" t="str">
        <f>IFERROR(VLOOKUP(D833,Legend!$A$2:$C$61,3,FALSE),"")</f>
        <v>APAC_1</v>
      </c>
      <c r="X833" s="19">
        <v>5</v>
      </c>
      <c r="Y833" s="19">
        <v>15</v>
      </c>
    </row>
    <row r="834" spans="1:25" x14ac:dyDescent="0.25">
      <c r="A834" s="19" t="s">
        <v>1010</v>
      </c>
      <c r="B834" s="62" t="s">
        <v>3202</v>
      </c>
      <c r="C834" s="19" t="s">
        <v>341</v>
      </c>
      <c r="D834" s="19" t="s">
        <v>215</v>
      </c>
      <c r="E834" s="19" t="s">
        <v>7571</v>
      </c>
      <c r="F834" s="19" t="s">
        <v>347</v>
      </c>
      <c r="G834" s="62" t="s">
        <v>593</v>
      </c>
      <c r="H834" s="62" t="s">
        <v>3203</v>
      </c>
      <c r="I834" s="19" t="s">
        <v>344</v>
      </c>
      <c r="J834" s="36" t="s">
        <v>3204</v>
      </c>
      <c r="K834" s="19" t="s">
        <v>2427</v>
      </c>
      <c r="L834" s="19" t="s">
        <v>112</v>
      </c>
      <c r="M834" s="19" t="s">
        <v>340</v>
      </c>
      <c r="O834" s="197" t="str">
        <f t="shared" si="72"/>
        <v>12/3/2024 3:54:02 PM</v>
      </c>
      <c r="P834" s="197">
        <f t="shared" si="73"/>
        <v>45630.287523148145</v>
      </c>
      <c r="Q834" s="197">
        <f t="shared" si="74"/>
        <v>45629.870856481481</v>
      </c>
      <c r="R834" s="197" t="str">
        <f t="shared" si="75"/>
        <v>12/3/2024 3:54:02 PM</v>
      </c>
      <c r="S834" s="200">
        <f t="shared" si="76"/>
        <v>45629</v>
      </c>
      <c r="T834" s="201">
        <f t="shared" si="77"/>
        <v>0.66252314814482816</v>
      </c>
      <c r="U834" s="202"/>
      <c r="V834" s="202"/>
      <c r="W834" s="202" t="str">
        <f>IFERROR(VLOOKUP(D834,Legend!$A$2:$C$61,3,FALSE),"")</f>
        <v>AMER_1</v>
      </c>
      <c r="X834" s="19">
        <v>5</v>
      </c>
      <c r="Y834" s="19">
        <v>15</v>
      </c>
    </row>
    <row r="835" spans="1:25" x14ac:dyDescent="0.25">
      <c r="A835" s="19" t="s">
        <v>741</v>
      </c>
      <c r="B835" s="62" t="s">
        <v>3247</v>
      </c>
      <c r="C835" s="19" t="s">
        <v>341</v>
      </c>
      <c r="D835" s="19" t="s">
        <v>215</v>
      </c>
      <c r="E835" s="19" t="s">
        <v>7571</v>
      </c>
      <c r="F835" s="19" t="s">
        <v>347</v>
      </c>
      <c r="G835" s="62" t="s">
        <v>626</v>
      </c>
      <c r="H835" s="62" t="s">
        <v>2478</v>
      </c>
      <c r="I835" s="19" t="s">
        <v>342</v>
      </c>
      <c r="J835" s="36" t="s">
        <v>3248</v>
      </c>
      <c r="K835" s="19" t="s">
        <v>1853</v>
      </c>
      <c r="O835" s="197" t="str">
        <f t="shared" ref="O835:O898" si="78">IFERROR(J835,"")</f>
        <v>12/3/2024 2:58:49 PM</v>
      </c>
      <c r="P835" s="197">
        <f t="shared" ref="P835:P898" si="79">IFERROR(J835+(Y835/24),"")</f>
        <v>45630.249178240738</v>
      </c>
      <c r="Q835" s="197">
        <f t="shared" ref="Q835:Q898" si="80">IFERROR(J835+(X835/24),"")</f>
        <v>45629.832511574074</v>
      </c>
      <c r="R835" s="197" t="str">
        <f t="shared" ref="R835:R898" si="81">IF(W835="APAC_1",P835,IF(W835="EMEA_1",Q835,O835))</f>
        <v>12/3/2024 2:58:49 PM</v>
      </c>
      <c r="S835" s="200">
        <f t="shared" ref="S835:S898" si="82">INT(R835)</f>
        <v>45629</v>
      </c>
      <c r="T835" s="201">
        <f t="shared" ref="T835:T898" si="83">MOD(R835,1)</f>
        <v>0.62417824073781958</v>
      </c>
      <c r="U835" s="202"/>
      <c r="V835" s="202"/>
      <c r="W835" s="202" t="str">
        <f>IFERROR(VLOOKUP(D835,Legend!$A$2:$C$61,3,FALSE),"")</f>
        <v>AMER_1</v>
      </c>
      <c r="X835" s="19">
        <v>5</v>
      </c>
      <c r="Y835" s="19">
        <v>15</v>
      </c>
    </row>
    <row r="836" spans="1:25" x14ac:dyDescent="0.25">
      <c r="A836" s="19" t="s">
        <v>1251</v>
      </c>
      <c r="B836" s="62" t="s">
        <v>3279</v>
      </c>
      <c r="C836" s="19" t="s">
        <v>341</v>
      </c>
      <c r="D836" s="19" t="s">
        <v>215</v>
      </c>
      <c r="E836" s="19" t="s">
        <v>7571</v>
      </c>
      <c r="F836" s="19" t="s">
        <v>347</v>
      </c>
      <c r="G836" s="62" t="s">
        <v>593</v>
      </c>
      <c r="H836" s="62" t="s">
        <v>3280</v>
      </c>
      <c r="I836" s="19" t="s">
        <v>344</v>
      </c>
      <c r="J836" s="36" t="s">
        <v>3281</v>
      </c>
      <c r="K836" s="19" t="s">
        <v>799</v>
      </c>
      <c r="L836" s="19" t="s">
        <v>112</v>
      </c>
      <c r="M836" s="19" t="s">
        <v>340</v>
      </c>
      <c r="O836" s="197" t="str">
        <f t="shared" si="78"/>
        <v>12/3/2024 2:18:20 PM</v>
      </c>
      <c r="P836" s="197">
        <f t="shared" si="79"/>
        <v>45630.221064814818</v>
      </c>
      <c r="Q836" s="197">
        <f t="shared" si="80"/>
        <v>45629.804398148153</v>
      </c>
      <c r="R836" s="197" t="str">
        <f t="shared" si="81"/>
        <v>12/3/2024 2:18:20 PM</v>
      </c>
      <c r="S836" s="200">
        <f t="shared" si="82"/>
        <v>45629</v>
      </c>
      <c r="T836" s="201">
        <f t="shared" si="83"/>
        <v>0.59606481481750961</v>
      </c>
      <c r="U836" s="202"/>
      <c r="V836" s="202"/>
      <c r="W836" s="202" t="str">
        <f>IFERROR(VLOOKUP(D836,Legend!$A$2:$C$61,3,FALSE),"")</f>
        <v>AMER_1</v>
      </c>
      <c r="X836" s="19">
        <v>5</v>
      </c>
      <c r="Y836" s="19">
        <v>15</v>
      </c>
    </row>
    <row r="837" spans="1:25" x14ac:dyDescent="0.25">
      <c r="A837" s="19" t="s">
        <v>1033</v>
      </c>
      <c r="B837" s="62" t="s">
        <v>3315</v>
      </c>
      <c r="C837" s="19" t="s">
        <v>148</v>
      </c>
      <c r="D837" s="19" t="s">
        <v>214</v>
      </c>
      <c r="E837" s="19" t="s">
        <v>7571</v>
      </c>
      <c r="F837" s="19" t="s">
        <v>347</v>
      </c>
      <c r="G837" s="62" t="s">
        <v>345</v>
      </c>
      <c r="H837" s="62" t="s">
        <v>3316</v>
      </c>
      <c r="J837" s="36" t="s">
        <v>3317</v>
      </c>
      <c r="K837" s="19" t="s">
        <v>1682</v>
      </c>
      <c r="L837" s="19" t="s">
        <v>112</v>
      </c>
      <c r="M837" s="19" t="s">
        <v>340</v>
      </c>
      <c r="O837" s="197" t="str">
        <f t="shared" si="78"/>
        <v>12/3/2024 1:38:52 PM</v>
      </c>
      <c r="P837" s="197">
        <f t="shared" si="79"/>
        <v>45630.193657407406</v>
      </c>
      <c r="Q837" s="197">
        <f t="shared" si="80"/>
        <v>45629.776990740742</v>
      </c>
      <c r="R837" s="197" t="str">
        <f t="shared" si="81"/>
        <v>12/3/2024 1:38:52 PM</v>
      </c>
      <c r="S837" s="200">
        <f t="shared" si="82"/>
        <v>45629</v>
      </c>
      <c r="T837" s="201">
        <f t="shared" si="83"/>
        <v>0.56865740740613546</v>
      </c>
      <c r="U837" s="202"/>
      <c r="V837" s="202"/>
      <c r="W837" s="202" t="str">
        <f>IFERROR(VLOOKUP(D837,Legend!$A$2:$C$61,3,FALSE),"")</f>
        <v>AMER_1</v>
      </c>
      <c r="X837" s="19">
        <v>5</v>
      </c>
      <c r="Y837" s="19">
        <v>15</v>
      </c>
    </row>
    <row r="838" spans="1:25" x14ac:dyDescent="0.25">
      <c r="A838" s="19" t="s">
        <v>1035</v>
      </c>
      <c r="B838" s="62" t="s">
        <v>3331</v>
      </c>
      <c r="C838" s="19" t="s">
        <v>341</v>
      </c>
      <c r="D838" s="19" t="s">
        <v>215</v>
      </c>
      <c r="E838" s="19" t="s">
        <v>7571</v>
      </c>
      <c r="F838" s="19" t="s">
        <v>347</v>
      </c>
      <c r="G838" s="62" t="s">
        <v>626</v>
      </c>
      <c r="H838" s="62" t="s">
        <v>2478</v>
      </c>
      <c r="I838" s="19" t="s">
        <v>342</v>
      </c>
      <c r="J838" s="36" t="s">
        <v>3332</v>
      </c>
      <c r="K838" s="19" t="s">
        <v>3235</v>
      </c>
      <c r="L838" s="19" t="s">
        <v>112</v>
      </c>
      <c r="M838" s="19" t="s">
        <v>340</v>
      </c>
      <c r="O838" s="197" t="str">
        <f t="shared" si="78"/>
        <v>12/3/2024 1:08:32 PM</v>
      </c>
      <c r="P838" s="197">
        <f t="shared" si="79"/>
        <v>45630.172592592593</v>
      </c>
      <c r="Q838" s="197">
        <f t="shared" si="80"/>
        <v>45629.755925925929</v>
      </c>
      <c r="R838" s="197" t="str">
        <f t="shared" si="81"/>
        <v>12/3/2024 1:08:32 PM</v>
      </c>
      <c r="S838" s="200">
        <f t="shared" si="82"/>
        <v>45629</v>
      </c>
      <c r="T838" s="201">
        <f t="shared" si="83"/>
        <v>0.54759259259299142</v>
      </c>
      <c r="U838" s="202"/>
      <c r="V838" s="202"/>
      <c r="W838" s="202" t="str">
        <f>IFERROR(VLOOKUP(D838,Legend!$A$2:$C$61,3,FALSE),"")</f>
        <v>AMER_1</v>
      </c>
      <c r="X838" s="19">
        <v>5</v>
      </c>
      <c r="Y838" s="19">
        <v>15</v>
      </c>
    </row>
    <row r="839" spans="1:25" x14ac:dyDescent="0.25">
      <c r="A839" s="19" t="s">
        <v>935</v>
      </c>
      <c r="B839" s="62" t="s">
        <v>3409</v>
      </c>
      <c r="C839" s="19" t="s">
        <v>341</v>
      </c>
      <c r="D839" s="19" t="s">
        <v>215</v>
      </c>
      <c r="E839" s="19" t="s">
        <v>7571</v>
      </c>
      <c r="F839" s="19" t="s">
        <v>347</v>
      </c>
      <c r="G839" s="62" t="s">
        <v>588</v>
      </c>
      <c r="H839" s="62" t="s">
        <v>3410</v>
      </c>
      <c r="I839" s="19" t="s">
        <v>342</v>
      </c>
      <c r="J839" s="36" t="s">
        <v>3411</v>
      </c>
      <c r="K839" s="19" t="s">
        <v>2391</v>
      </c>
      <c r="L839" s="19" t="s">
        <v>112</v>
      </c>
      <c r="M839" s="19" t="s">
        <v>340</v>
      </c>
      <c r="O839" s="197" t="str">
        <f t="shared" si="78"/>
        <v>12/3/2024 11:12:01 AM</v>
      </c>
      <c r="P839" s="197">
        <f t="shared" si="79"/>
        <v>45630.091678240744</v>
      </c>
      <c r="Q839" s="197">
        <f t="shared" si="80"/>
        <v>45629.67501157408</v>
      </c>
      <c r="R839" s="197" t="str">
        <f t="shared" si="81"/>
        <v>12/3/2024 11:12:01 AM</v>
      </c>
      <c r="S839" s="200">
        <f t="shared" si="82"/>
        <v>45629</v>
      </c>
      <c r="T839" s="201">
        <f t="shared" si="83"/>
        <v>0.46667824074393138</v>
      </c>
      <c r="U839" s="202"/>
      <c r="V839" s="202"/>
      <c r="W839" s="202" t="str">
        <f>IFERROR(VLOOKUP(D839,Legend!$A$2:$C$61,3,FALSE),"")</f>
        <v>AMER_1</v>
      </c>
      <c r="X839" s="19">
        <v>5</v>
      </c>
      <c r="Y839" s="19">
        <v>15</v>
      </c>
    </row>
    <row r="840" spans="1:25" x14ac:dyDescent="0.25">
      <c r="A840" s="19" t="s">
        <v>1955</v>
      </c>
      <c r="B840" s="62" t="s">
        <v>3467</v>
      </c>
      <c r="C840" s="19" t="s">
        <v>341</v>
      </c>
      <c r="D840" s="19" t="s">
        <v>215</v>
      </c>
      <c r="E840" s="19" t="s">
        <v>7571</v>
      </c>
      <c r="F840" s="19" t="s">
        <v>347</v>
      </c>
      <c r="G840" s="62" t="s">
        <v>593</v>
      </c>
      <c r="H840" s="62" t="s">
        <v>3468</v>
      </c>
      <c r="I840" s="19" t="s">
        <v>344</v>
      </c>
      <c r="J840" s="36" t="s">
        <v>3469</v>
      </c>
      <c r="K840" s="19" t="s">
        <v>745</v>
      </c>
      <c r="L840" s="19" t="s">
        <v>112</v>
      </c>
      <c r="M840" s="19" t="s">
        <v>340</v>
      </c>
      <c r="O840" s="197" t="str">
        <f t="shared" si="78"/>
        <v>12/3/2024 10:22:44 AM</v>
      </c>
      <c r="P840" s="197">
        <f t="shared" si="79"/>
        <v>45630.057453703703</v>
      </c>
      <c r="Q840" s="197">
        <f t="shared" si="80"/>
        <v>45629.640787037039</v>
      </c>
      <c r="R840" s="197" t="str">
        <f t="shared" si="81"/>
        <v>12/3/2024 10:22:44 AM</v>
      </c>
      <c r="S840" s="200">
        <f t="shared" si="82"/>
        <v>45629</v>
      </c>
      <c r="T840" s="201">
        <f t="shared" si="83"/>
        <v>0.43245370370277669</v>
      </c>
      <c r="U840" s="202"/>
      <c r="V840" s="202"/>
      <c r="W840" s="202" t="str">
        <f>IFERROR(VLOOKUP(D840,Legend!$A$2:$C$61,3,FALSE),"")</f>
        <v>AMER_1</v>
      </c>
      <c r="X840" s="19">
        <v>5</v>
      </c>
      <c r="Y840" s="19">
        <v>15</v>
      </c>
    </row>
    <row r="841" spans="1:25" x14ac:dyDescent="0.25">
      <c r="A841" s="19" t="s">
        <v>1455</v>
      </c>
      <c r="B841" s="62" t="s">
        <v>3832</v>
      </c>
      <c r="C841" s="19" t="s">
        <v>341</v>
      </c>
      <c r="D841" s="19" t="s">
        <v>215</v>
      </c>
      <c r="E841" s="19" t="s">
        <v>7571</v>
      </c>
      <c r="F841" s="19" t="s">
        <v>347</v>
      </c>
      <c r="G841" s="62" t="s">
        <v>593</v>
      </c>
      <c r="H841" s="62" t="s">
        <v>3833</v>
      </c>
      <c r="I841" s="19" t="s">
        <v>344</v>
      </c>
      <c r="J841" s="36" t="s">
        <v>3834</v>
      </c>
      <c r="K841" s="19" t="s">
        <v>1741</v>
      </c>
      <c r="L841" s="19" t="s">
        <v>112</v>
      </c>
      <c r="M841" s="19" t="s">
        <v>340</v>
      </c>
      <c r="O841" s="197" t="str">
        <f t="shared" si="78"/>
        <v>12/2/2024 4:58:35 PM</v>
      </c>
      <c r="P841" s="197">
        <f t="shared" si="79"/>
        <v>45629.332349537035</v>
      </c>
      <c r="Q841" s="197">
        <f t="shared" si="80"/>
        <v>45628.915682870371</v>
      </c>
      <c r="R841" s="197" t="str">
        <f t="shared" si="81"/>
        <v>12/2/2024 4:58:35 PM</v>
      </c>
      <c r="S841" s="200">
        <f t="shared" si="82"/>
        <v>45628</v>
      </c>
      <c r="T841" s="201">
        <f t="shared" si="83"/>
        <v>0.70734953703504289</v>
      </c>
      <c r="U841" s="202"/>
      <c r="V841" s="202"/>
      <c r="W841" s="202" t="str">
        <f>IFERROR(VLOOKUP(D841,Legend!$A$2:$C$61,3,FALSE),"")</f>
        <v>AMER_1</v>
      </c>
      <c r="X841" s="19">
        <v>5</v>
      </c>
      <c r="Y841" s="19">
        <v>15</v>
      </c>
    </row>
    <row r="842" spans="1:25" x14ac:dyDescent="0.25">
      <c r="A842" s="19" t="s">
        <v>1992</v>
      </c>
      <c r="B842" s="62" t="s">
        <v>3862</v>
      </c>
      <c r="C842" s="19" t="s">
        <v>341</v>
      </c>
      <c r="D842" s="19" t="s">
        <v>215</v>
      </c>
      <c r="E842" s="19" t="s">
        <v>7571</v>
      </c>
      <c r="F842" s="19" t="s">
        <v>347</v>
      </c>
      <c r="G842" s="62" t="s">
        <v>593</v>
      </c>
      <c r="H842" s="62" t="s">
        <v>3863</v>
      </c>
      <c r="I842" s="19" t="s">
        <v>344</v>
      </c>
      <c r="J842" s="36" t="s">
        <v>3864</v>
      </c>
      <c r="K842" s="19" t="s">
        <v>3865</v>
      </c>
      <c r="L842" s="19" t="s">
        <v>112</v>
      </c>
      <c r="M842" s="19" t="s">
        <v>348</v>
      </c>
      <c r="O842" s="197" t="str">
        <f t="shared" si="78"/>
        <v>12/2/2024 4:22:13 PM</v>
      </c>
      <c r="P842" s="197">
        <f t="shared" si="79"/>
        <v>45629.30709490741</v>
      </c>
      <c r="Q842" s="197">
        <f t="shared" si="80"/>
        <v>45628.890428240746</v>
      </c>
      <c r="R842" s="197" t="str">
        <f t="shared" si="81"/>
        <v>12/2/2024 4:22:13 PM</v>
      </c>
      <c r="S842" s="200">
        <f t="shared" si="82"/>
        <v>45628</v>
      </c>
      <c r="T842" s="201">
        <f t="shared" si="83"/>
        <v>0.68209490740991896</v>
      </c>
      <c r="U842" s="202"/>
      <c r="V842" s="202"/>
      <c r="W842" s="202" t="str">
        <f>IFERROR(VLOOKUP(D842,Legend!$A$2:$C$61,3,FALSE),"")</f>
        <v>AMER_1</v>
      </c>
      <c r="X842" s="19">
        <v>5</v>
      </c>
      <c r="Y842" s="19">
        <v>15</v>
      </c>
    </row>
    <row r="843" spans="1:25" x14ac:dyDescent="0.25">
      <c r="A843" s="19" t="s">
        <v>1367</v>
      </c>
      <c r="B843" s="62" t="s">
        <v>3901</v>
      </c>
      <c r="C843" s="19" t="s">
        <v>148</v>
      </c>
      <c r="D843" s="19" t="s">
        <v>214</v>
      </c>
      <c r="E843" s="19" t="s">
        <v>7571</v>
      </c>
      <c r="F843" s="19" t="s">
        <v>347</v>
      </c>
      <c r="G843" s="62" t="s">
        <v>345</v>
      </c>
      <c r="H843" s="62" t="s">
        <v>3902</v>
      </c>
      <c r="J843" s="36" t="s">
        <v>3903</v>
      </c>
      <c r="K843" s="19" t="s">
        <v>3904</v>
      </c>
      <c r="L843" s="19" t="s">
        <v>112</v>
      </c>
      <c r="M843" s="19" t="s">
        <v>340</v>
      </c>
      <c r="O843" s="197" t="str">
        <f t="shared" si="78"/>
        <v>12/2/2024 3:52:56 PM</v>
      </c>
      <c r="P843" s="197">
        <f t="shared" si="79"/>
        <v>45629.286759259259</v>
      </c>
      <c r="Q843" s="197">
        <f t="shared" si="80"/>
        <v>45628.870092592595</v>
      </c>
      <c r="R843" s="197" t="str">
        <f t="shared" si="81"/>
        <v>12/2/2024 3:52:56 PM</v>
      </c>
      <c r="S843" s="200">
        <f t="shared" si="82"/>
        <v>45628</v>
      </c>
      <c r="T843" s="201">
        <f t="shared" si="83"/>
        <v>0.66175925925927004</v>
      </c>
      <c r="U843" s="202"/>
      <c r="V843" s="202"/>
      <c r="W843" s="202" t="str">
        <f>IFERROR(VLOOKUP(D843,Legend!$A$2:$C$61,3,FALSE),"")</f>
        <v>AMER_1</v>
      </c>
      <c r="X843" s="19">
        <v>5</v>
      </c>
      <c r="Y843" s="19">
        <v>15</v>
      </c>
    </row>
    <row r="844" spans="1:25" x14ac:dyDescent="0.25">
      <c r="A844" s="19" t="s">
        <v>2016</v>
      </c>
      <c r="B844" s="62" t="s">
        <v>3991</v>
      </c>
      <c r="C844" s="19" t="s">
        <v>341</v>
      </c>
      <c r="D844" s="19" t="s">
        <v>215</v>
      </c>
      <c r="E844" s="19" t="s">
        <v>7571</v>
      </c>
      <c r="F844" s="19" t="s">
        <v>347</v>
      </c>
      <c r="G844" s="62" t="s">
        <v>626</v>
      </c>
      <c r="H844" s="62" t="s">
        <v>2478</v>
      </c>
      <c r="I844" s="19" t="s">
        <v>342</v>
      </c>
      <c r="J844" s="36" t="s">
        <v>3992</v>
      </c>
      <c r="K844" s="19" t="s">
        <v>3993</v>
      </c>
      <c r="L844" s="19" t="s">
        <v>112</v>
      </c>
      <c r="M844" s="19" t="s">
        <v>340</v>
      </c>
      <c r="O844" s="197" t="str">
        <f t="shared" si="78"/>
        <v>12/2/2024 2:48:04 PM</v>
      </c>
      <c r="P844" s="197">
        <f t="shared" si="79"/>
        <v>45629.241712962961</v>
      </c>
      <c r="Q844" s="197">
        <f t="shared" si="80"/>
        <v>45628.825046296297</v>
      </c>
      <c r="R844" s="197" t="str">
        <f t="shared" si="81"/>
        <v>12/2/2024 2:48:04 PM</v>
      </c>
      <c r="S844" s="200">
        <f t="shared" si="82"/>
        <v>45628</v>
      </c>
      <c r="T844" s="201">
        <f t="shared" si="83"/>
        <v>0.61671296296117362</v>
      </c>
      <c r="U844" s="202"/>
      <c r="V844" s="202"/>
      <c r="W844" s="202" t="str">
        <f>IFERROR(VLOOKUP(D844,Legend!$A$2:$C$61,3,FALSE),"")</f>
        <v>AMER_1</v>
      </c>
      <c r="X844" s="19">
        <v>5</v>
      </c>
      <c r="Y844" s="19">
        <v>15</v>
      </c>
    </row>
    <row r="845" spans="1:25" x14ac:dyDescent="0.25">
      <c r="A845" s="19" t="s">
        <v>2026</v>
      </c>
      <c r="B845" s="62" t="s">
        <v>4033</v>
      </c>
      <c r="C845" s="19" t="s">
        <v>341</v>
      </c>
      <c r="D845" s="19" t="s">
        <v>215</v>
      </c>
      <c r="E845" s="19" t="s">
        <v>7571</v>
      </c>
      <c r="F845" s="19" t="s">
        <v>347</v>
      </c>
      <c r="G845" s="62" t="s">
        <v>593</v>
      </c>
      <c r="H845" s="62" t="s">
        <v>3159</v>
      </c>
      <c r="I845" s="19" t="s">
        <v>344</v>
      </c>
      <c r="J845" s="36" t="s">
        <v>4034</v>
      </c>
      <c r="K845" s="19" t="s">
        <v>2403</v>
      </c>
      <c r="L845" s="19" t="s">
        <v>112</v>
      </c>
      <c r="M845" s="19" t="s">
        <v>353</v>
      </c>
      <c r="O845" s="197" t="str">
        <f t="shared" si="78"/>
        <v>12/2/2024 1:54:01 PM</v>
      </c>
      <c r="P845" s="197">
        <f t="shared" si="79"/>
        <v>45629.20417824074</v>
      </c>
      <c r="Q845" s="197">
        <f t="shared" si="80"/>
        <v>45628.787511574075</v>
      </c>
      <c r="R845" s="197" t="str">
        <f t="shared" si="81"/>
        <v>12/2/2024 1:54:01 PM</v>
      </c>
      <c r="S845" s="200">
        <f t="shared" si="82"/>
        <v>45628</v>
      </c>
      <c r="T845" s="201">
        <f t="shared" si="83"/>
        <v>0.57917824073956581</v>
      </c>
      <c r="U845" s="202"/>
      <c r="V845" s="202"/>
      <c r="W845" s="202" t="str">
        <f>IFERROR(VLOOKUP(D845,Legend!$A$2:$C$61,3,FALSE),"")</f>
        <v>AMER_1</v>
      </c>
      <c r="X845" s="19">
        <v>5</v>
      </c>
      <c r="Y845" s="19">
        <v>15</v>
      </c>
    </row>
    <row r="846" spans="1:25" x14ac:dyDescent="0.25">
      <c r="A846" s="19" t="s">
        <v>1234</v>
      </c>
      <c r="B846" s="62" t="s">
        <v>4083</v>
      </c>
      <c r="C846" s="19" t="s">
        <v>148</v>
      </c>
      <c r="D846" s="19" t="s">
        <v>214</v>
      </c>
      <c r="E846" s="19" t="s">
        <v>7571</v>
      </c>
      <c r="F846" s="19" t="s">
        <v>347</v>
      </c>
      <c r="G846" s="62" t="s">
        <v>345</v>
      </c>
      <c r="H846" s="62" t="s">
        <v>3841</v>
      </c>
      <c r="J846" s="36" t="s">
        <v>4084</v>
      </c>
      <c r="K846" s="19" t="s">
        <v>2586</v>
      </c>
      <c r="L846" s="19" t="s">
        <v>112</v>
      </c>
      <c r="M846" s="19" t="s">
        <v>340</v>
      </c>
      <c r="O846" s="197" t="str">
        <f t="shared" si="78"/>
        <v>12/2/2024 1:08:29 PM</v>
      </c>
      <c r="P846" s="197">
        <f t="shared" si="79"/>
        <v>45629.17255787037</v>
      </c>
      <c r="Q846" s="197">
        <f t="shared" si="80"/>
        <v>45628.755891203706</v>
      </c>
      <c r="R846" s="197" t="str">
        <f t="shared" si="81"/>
        <v>12/2/2024 1:08:29 PM</v>
      </c>
      <c r="S846" s="200">
        <f t="shared" si="82"/>
        <v>45628</v>
      </c>
      <c r="T846" s="201">
        <f t="shared" si="83"/>
        <v>0.54755787036992842</v>
      </c>
      <c r="U846" s="202"/>
      <c r="V846" s="202"/>
      <c r="W846" s="202" t="str">
        <f>IFERROR(VLOOKUP(D846,Legend!$A$2:$C$61,3,FALSE),"")</f>
        <v>AMER_1</v>
      </c>
      <c r="X846" s="19">
        <v>5</v>
      </c>
      <c r="Y846" s="19">
        <v>15</v>
      </c>
    </row>
    <row r="847" spans="1:25" x14ac:dyDescent="0.25">
      <c r="A847" s="19" t="s">
        <v>1238</v>
      </c>
      <c r="B847" s="62" t="s">
        <v>4170</v>
      </c>
      <c r="C847" s="19" t="s">
        <v>341</v>
      </c>
      <c r="D847" s="19" t="s">
        <v>215</v>
      </c>
      <c r="E847" s="19" t="s">
        <v>7571</v>
      </c>
      <c r="F847" s="19" t="s">
        <v>347</v>
      </c>
      <c r="G847" s="62" t="s">
        <v>593</v>
      </c>
      <c r="H847" s="62" t="s">
        <v>4171</v>
      </c>
      <c r="I847" s="19" t="s">
        <v>342</v>
      </c>
      <c r="J847" s="36" t="s">
        <v>4172</v>
      </c>
      <c r="K847" s="19" t="s">
        <v>1053</v>
      </c>
      <c r="L847" s="19" t="s">
        <v>112</v>
      </c>
      <c r="M847" s="19" t="s">
        <v>348</v>
      </c>
      <c r="O847" s="197" t="str">
        <f t="shared" si="78"/>
        <v>12/2/2024 11:39:48 AM</v>
      </c>
      <c r="P847" s="197">
        <f t="shared" si="79"/>
        <v>45629.110972222225</v>
      </c>
      <c r="Q847" s="197">
        <f t="shared" si="80"/>
        <v>45628.69430555556</v>
      </c>
      <c r="R847" s="197" t="str">
        <f t="shared" si="81"/>
        <v>12/2/2024 11:39:48 AM</v>
      </c>
      <c r="S847" s="200">
        <f t="shared" si="82"/>
        <v>45628</v>
      </c>
      <c r="T847" s="201">
        <f t="shared" si="83"/>
        <v>0.48597222222451819</v>
      </c>
      <c r="U847" s="202"/>
      <c r="V847" s="202"/>
      <c r="W847" s="202" t="str">
        <f>IFERROR(VLOOKUP(D847,Legend!$A$2:$C$61,3,FALSE),"")</f>
        <v>AMER_1</v>
      </c>
      <c r="X847" s="19">
        <v>5</v>
      </c>
      <c r="Y847" s="19">
        <v>15</v>
      </c>
    </row>
    <row r="848" spans="1:25" x14ac:dyDescent="0.25">
      <c r="A848" s="19" t="s">
        <v>1411</v>
      </c>
      <c r="B848" s="62" t="s">
        <v>4209</v>
      </c>
      <c r="C848" s="19" t="s">
        <v>341</v>
      </c>
      <c r="D848" s="19" t="s">
        <v>215</v>
      </c>
      <c r="E848" s="19" t="s">
        <v>7571</v>
      </c>
      <c r="F848" s="19" t="s">
        <v>347</v>
      </c>
      <c r="G848" s="62" t="s">
        <v>593</v>
      </c>
      <c r="H848" s="62" t="s">
        <v>4210</v>
      </c>
      <c r="I848" s="19" t="s">
        <v>344</v>
      </c>
      <c r="J848" s="36" t="s">
        <v>4211</v>
      </c>
      <c r="K848" s="19" t="s">
        <v>1218</v>
      </c>
      <c r="L848" s="19" t="s">
        <v>112</v>
      </c>
      <c r="M848" s="19" t="s">
        <v>348</v>
      </c>
      <c r="O848" s="197" t="str">
        <f t="shared" si="78"/>
        <v>12/2/2024 10:45:04 AM</v>
      </c>
      <c r="P848" s="197">
        <f t="shared" si="79"/>
        <v>45629.072962962964</v>
      </c>
      <c r="Q848" s="197">
        <f t="shared" si="80"/>
        <v>45628.6562962963</v>
      </c>
      <c r="R848" s="197" t="str">
        <f t="shared" si="81"/>
        <v>12/2/2024 10:45:04 AM</v>
      </c>
      <c r="S848" s="200">
        <f t="shared" si="82"/>
        <v>45628</v>
      </c>
      <c r="T848" s="201">
        <f t="shared" si="83"/>
        <v>0.447962962964084</v>
      </c>
      <c r="U848" s="202"/>
      <c r="V848" s="202"/>
      <c r="W848" s="202" t="str">
        <f>IFERROR(VLOOKUP(D848,Legend!$A$2:$C$61,3,FALSE),"")</f>
        <v>AMER_1</v>
      </c>
      <c r="X848" s="19">
        <v>5</v>
      </c>
      <c r="Y848" s="19">
        <v>15</v>
      </c>
    </row>
    <row r="849" spans="1:25" x14ac:dyDescent="0.25">
      <c r="A849" s="19" t="s">
        <v>2046</v>
      </c>
      <c r="B849" s="62" t="s">
        <v>4276</v>
      </c>
      <c r="C849" s="19" t="s">
        <v>148</v>
      </c>
      <c r="D849" s="19" t="s">
        <v>214</v>
      </c>
      <c r="E849" s="19" t="s">
        <v>7571</v>
      </c>
      <c r="F849" s="19" t="s">
        <v>347</v>
      </c>
      <c r="G849" s="62" t="s">
        <v>345</v>
      </c>
      <c r="H849" s="62" t="s">
        <v>4277</v>
      </c>
      <c r="J849" s="36" t="s">
        <v>4278</v>
      </c>
      <c r="K849" s="19" t="s">
        <v>4279</v>
      </c>
      <c r="L849" s="19" t="s">
        <v>112</v>
      </c>
      <c r="M849" s="19" t="s">
        <v>340</v>
      </c>
      <c r="O849" s="197" t="str">
        <f t="shared" si="78"/>
        <v>12/2/2024 9:50:03 AM</v>
      </c>
      <c r="P849" s="197">
        <f t="shared" si="79"/>
        <v>45629.034756944442</v>
      </c>
      <c r="Q849" s="197">
        <f t="shared" si="80"/>
        <v>45628.618090277778</v>
      </c>
      <c r="R849" s="197" t="str">
        <f t="shared" si="81"/>
        <v>12/2/2024 9:50:03 AM</v>
      </c>
      <c r="S849" s="200">
        <f t="shared" si="82"/>
        <v>45628</v>
      </c>
      <c r="T849" s="201">
        <f t="shared" si="83"/>
        <v>0.40975694444205146</v>
      </c>
      <c r="U849" s="202"/>
      <c r="V849" s="202"/>
      <c r="W849" s="202" t="str">
        <f>IFERROR(VLOOKUP(D849,Legend!$A$2:$C$61,3,FALSE),"")</f>
        <v>AMER_1</v>
      </c>
      <c r="X849" s="19">
        <v>5</v>
      </c>
      <c r="Y849" s="19">
        <v>15</v>
      </c>
    </row>
    <row r="850" spans="1:25" x14ac:dyDescent="0.25">
      <c r="A850" s="19" t="s">
        <v>1740</v>
      </c>
      <c r="B850" s="62" t="s">
        <v>4329</v>
      </c>
      <c r="C850" s="19" t="s">
        <v>148</v>
      </c>
      <c r="D850" s="19" t="s">
        <v>214</v>
      </c>
      <c r="E850" s="19" t="s">
        <v>7571</v>
      </c>
      <c r="F850" s="19" t="s">
        <v>347</v>
      </c>
      <c r="G850" s="62" t="s">
        <v>345</v>
      </c>
      <c r="H850" s="62" t="s">
        <v>4330</v>
      </c>
      <c r="J850" s="36" t="s">
        <v>4331</v>
      </c>
      <c r="K850" s="19" t="s">
        <v>2605</v>
      </c>
      <c r="L850" s="19" t="s">
        <v>112</v>
      </c>
      <c r="M850" s="19" t="s">
        <v>340</v>
      </c>
      <c r="O850" s="197" t="str">
        <f t="shared" si="78"/>
        <v>12/2/2024 9:09:37 AM</v>
      </c>
      <c r="P850" s="197">
        <f t="shared" si="79"/>
        <v>45629.006678240738</v>
      </c>
      <c r="Q850" s="197">
        <f t="shared" si="80"/>
        <v>45628.590011574073</v>
      </c>
      <c r="R850" s="197" t="str">
        <f t="shared" si="81"/>
        <v>12/2/2024 9:09:37 AM</v>
      </c>
      <c r="S850" s="200">
        <f t="shared" si="82"/>
        <v>45628</v>
      </c>
      <c r="T850" s="201">
        <f t="shared" si="83"/>
        <v>0.38167824073752854</v>
      </c>
      <c r="U850" s="202"/>
      <c r="V850" s="202"/>
      <c r="W850" s="202" t="str">
        <f>IFERROR(VLOOKUP(D850,Legend!$A$2:$C$61,3,FALSE),"")</f>
        <v>AMER_1</v>
      </c>
      <c r="X850" s="19">
        <v>5</v>
      </c>
      <c r="Y850" s="19">
        <v>15</v>
      </c>
    </row>
    <row r="851" spans="1:25" x14ac:dyDescent="0.25">
      <c r="A851" s="19" t="s">
        <v>2050</v>
      </c>
      <c r="B851" s="62" t="s">
        <v>4357</v>
      </c>
      <c r="C851" s="19" t="s">
        <v>148</v>
      </c>
      <c r="D851" s="19" t="s">
        <v>214</v>
      </c>
      <c r="E851" s="19" t="s">
        <v>7571</v>
      </c>
      <c r="F851" s="19" t="s">
        <v>347</v>
      </c>
      <c r="G851" s="62" t="s">
        <v>345</v>
      </c>
      <c r="H851" s="62" t="s">
        <v>4358</v>
      </c>
      <c r="J851" s="36" t="s">
        <v>4359</v>
      </c>
      <c r="K851" s="19" t="s">
        <v>4360</v>
      </c>
      <c r="L851" s="19" t="s">
        <v>112</v>
      </c>
      <c r="M851" s="19" t="s">
        <v>340</v>
      </c>
      <c r="O851" s="197" t="str">
        <f t="shared" si="78"/>
        <v>12/2/2024 8:27:35 AM</v>
      </c>
      <c r="P851" s="197">
        <f t="shared" si="79"/>
        <v>45628.977488425924</v>
      </c>
      <c r="Q851" s="197">
        <f t="shared" si="80"/>
        <v>45628.56082175926</v>
      </c>
      <c r="R851" s="197" t="str">
        <f t="shared" si="81"/>
        <v>12/2/2024 8:27:35 AM</v>
      </c>
      <c r="S851" s="200">
        <f t="shared" si="82"/>
        <v>45628</v>
      </c>
      <c r="T851" s="201">
        <f t="shared" si="83"/>
        <v>0.35248842592409346</v>
      </c>
      <c r="U851" s="202"/>
      <c r="V851" s="202"/>
      <c r="W851" s="202" t="str">
        <f>IFERROR(VLOOKUP(D851,Legend!$A$2:$C$61,3,FALSE),"")</f>
        <v>AMER_1</v>
      </c>
      <c r="X851" s="19">
        <v>5</v>
      </c>
      <c r="Y851" s="19">
        <v>15</v>
      </c>
    </row>
    <row r="852" spans="1:25" x14ac:dyDescent="0.25">
      <c r="A852" s="19" t="s">
        <v>2117</v>
      </c>
      <c r="B852" s="62" t="s">
        <v>4852</v>
      </c>
      <c r="C852" s="19" t="s">
        <v>148</v>
      </c>
      <c r="D852" s="19" t="s">
        <v>214</v>
      </c>
      <c r="E852" s="19" t="s">
        <v>7571</v>
      </c>
      <c r="F852" s="19" t="s">
        <v>347</v>
      </c>
      <c r="G852" s="62" t="s">
        <v>345</v>
      </c>
      <c r="H852" s="62" t="s">
        <v>4853</v>
      </c>
      <c r="J852" s="36" t="s">
        <v>4854</v>
      </c>
      <c r="K852" s="19" t="s">
        <v>1207</v>
      </c>
      <c r="L852" s="19" t="s">
        <v>112</v>
      </c>
      <c r="M852" s="19" t="s">
        <v>340</v>
      </c>
      <c r="O852" s="197" t="str">
        <f t="shared" si="78"/>
        <v>12/6/2024 2:54:58 PM</v>
      </c>
      <c r="P852" s="197">
        <f t="shared" si="79"/>
        <v>45633.246504629627</v>
      </c>
      <c r="Q852" s="197">
        <f t="shared" si="80"/>
        <v>45632.829837962963</v>
      </c>
      <c r="R852" s="197" t="str">
        <f t="shared" si="81"/>
        <v>12/6/2024 2:54:58 PM</v>
      </c>
      <c r="S852" s="200">
        <f t="shared" si="82"/>
        <v>45632</v>
      </c>
      <c r="T852" s="201">
        <f t="shared" si="83"/>
        <v>0.62150462962745223</v>
      </c>
      <c r="U852" s="202"/>
      <c r="V852" s="202"/>
      <c r="W852" s="202" t="str">
        <f>IFERROR(VLOOKUP(D852,Legend!$A$2:$C$61,3,FALSE),"")</f>
        <v>AMER_1</v>
      </c>
      <c r="X852" s="19">
        <v>5</v>
      </c>
      <c r="Y852" s="19">
        <v>15</v>
      </c>
    </row>
    <row r="853" spans="1:25" x14ac:dyDescent="0.25">
      <c r="A853" s="19" t="s">
        <v>2122</v>
      </c>
      <c r="B853" s="62" t="s">
        <v>4904</v>
      </c>
      <c r="C853" s="19" t="s">
        <v>341</v>
      </c>
      <c r="D853" s="19" t="s">
        <v>215</v>
      </c>
      <c r="E853" s="19" t="s">
        <v>7571</v>
      </c>
      <c r="F853" s="19" t="s">
        <v>347</v>
      </c>
      <c r="G853" s="62" t="s">
        <v>593</v>
      </c>
      <c r="H853" s="62" t="s">
        <v>3159</v>
      </c>
      <c r="I853" s="19" t="s">
        <v>344</v>
      </c>
      <c r="J853" s="36" t="s">
        <v>4905</v>
      </c>
      <c r="K853" s="19" t="s">
        <v>4906</v>
      </c>
      <c r="L853" s="19" t="s">
        <v>112</v>
      </c>
      <c r="M853" s="19" t="s">
        <v>348</v>
      </c>
      <c r="O853" s="197" t="str">
        <f t="shared" si="78"/>
        <v>12/6/2024 2:05:45 PM</v>
      </c>
      <c r="P853" s="197">
        <f t="shared" si="79"/>
        <v>45633.212326388886</v>
      </c>
      <c r="Q853" s="197">
        <f t="shared" si="80"/>
        <v>45632.795659722222</v>
      </c>
      <c r="R853" s="197" t="str">
        <f t="shared" si="81"/>
        <v>12/6/2024 2:05:45 PM</v>
      </c>
      <c r="S853" s="200">
        <f t="shared" si="82"/>
        <v>45632</v>
      </c>
      <c r="T853" s="201">
        <f t="shared" si="83"/>
        <v>0.58732638888614019</v>
      </c>
      <c r="U853" s="202"/>
      <c r="V853" s="202"/>
      <c r="W853" s="202" t="str">
        <f>IFERROR(VLOOKUP(D853,Legend!$A$2:$C$61,3,FALSE),"")</f>
        <v>AMER_1</v>
      </c>
      <c r="X853" s="19">
        <v>5</v>
      </c>
      <c r="Y853" s="19">
        <v>15</v>
      </c>
    </row>
    <row r="854" spans="1:25" x14ac:dyDescent="0.25">
      <c r="A854" s="19" t="s">
        <v>2129</v>
      </c>
      <c r="B854" s="62" t="s">
        <v>4951</v>
      </c>
      <c r="C854" s="19" t="s">
        <v>341</v>
      </c>
      <c r="D854" s="19" t="s">
        <v>215</v>
      </c>
      <c r="E854" s="19" t="s">
        <v>7571</v>
      </c>
      <c r="F854" s="19" t="s">
        <v>347</v>
      </c>
      <c r="G854" s="62" t="s">
        <v>626</v>
      </c>
      <c r="H854" s="62" t="s">
        <v>2478</v>
      </c>
      <c r="I854" s="19" t="s">
        <v>342</v>
      </c>
      <c r="J854" s="36" t="s">
        <v>4952</v>
      </c>
      <c r="K854" s="19" t="s">
        <v>2513</v>
      </c>
      <c r="L854" s="19" t="s">
        <v>112</v>
      </c>
      <c r="M854" s="19" t="s">
        <v>340</v>
      </c>
      <c r="O854" s="197" t="str">
        <f t="shared" si="78"/>
        <v>12/6/2024 1:11:08 PM</v>
      </c>
      <c r="P854" s="197">
        <f t="shared" si="79"/>
        <v>45633.174398148149</v>
      </c>
      <c r="Q854" s="197">
        <f t="shared" si="80"/>
        <v>45632.757731481484</v>
      </c>
      <c r="R854" s="197" t="str">
        <f t="shared" si="81"/>
        <v>12/6/2024 1:11:08 PM</v>
      </c>
      <c r="S854" s="200">
        <f t="shared" si="82"/>
        <v>45632</v>
      </c>
      <c r="T854" s="201">
        <f t="shared" si="83"/>
        <v>0.54939814814861165</v>
      </c>
      <c r="U854" s="202"/>
      <c r="V854" s="202"/>
      <c r="W854" s="202" t="str">
        <f>IFERROR(VLOOKUP(D854,Legend!$A$2:$C$61,3,FALSE),"")</f>
        <v>AMER_1</v>
      </c>
      <c r="X854" s="19">
        <v>5</v>
      </c>
      <c r="Y854" s="19">
        <v>15</v>
      </c>
    </row>
    <row r="855" spans="1:25" x14ac:dyDescent="0.25">
      <c r="A855" s="19" t="s">
        <v>1423</v>
      </c>
      <c r="B855" s="62" t="s">
        <v>5039</v>
      </c>
      <c r="C855" s="19" t="s">
        <v>148</v>
      </c>
      <c r="D855" s="19" t="s">
        <v>214</v>
      </c>
      <c r="E855" s="19" t="s">
        <v>7571</v>
      </c>
      <c r="F855" s="19" t="s">
        <v>347</v>
      </c>
      <c r="G855" s="62" t="s">
        <v>345</v>
      </c>
      <c r="H855" s="62" t="s">
        <v>5040</v>
      </c>
      <c r="J855" s="36" t="s">
        <v>5041</v>
      </c>
      <c r="K855" s="19" t="s">
        <v>2503</v>
      </c>
      <c r="L855" s="19" t="s">
        <v>112</v>
      </c>
      <c r="M855" s="19" t="s">
        <v>340</v>
      </c>
      <c r="O855" s="197" t="str">
        <f t="shared" si="78"/>
        <v>12/6/2024 11:02:23 AM</v>
      </c>
      <c r="P855" s="197">
        <f t="shared" si="79"/>
        <v>45633.084988425922</v>
      </c>
      <c r="Q855" s="197">
        <f t="shared" si="80"/>
        <v>45632.668321759258</v>
      </c>
      <c r="R855" s="197" t="str">
        <f t="shared" si="81"/>
        <v>12/6/2024 11:02:23 AM</v>
      </c>
      <c r="S855" s="200">
        <f t="shared" si="82"/>
        <v>45632</v>
      </c>
      <c r="T855" s="201">
        <f t="shared" si="83"/>
        <v>0.45998842592234723</v>
      </c>
      <c r="U855" s="202"/>
      <c r="V855" s="202"/>
      <c r="W855" s="202" t="str">
        <f>IFERROR(VLOOKUP(D855,Legend!$A$2:$C$61,3,FALSE),"")</f>
        <v>AMER_1</v>
      </c>
      <c r="X855" s="19">
        <v>5</v>
      </c>
      <c r="Y855" s="19">
        <v>15</v>
      </c>
    </row>
    <row r="856" spans="1:25" x14ac:dyDescent="0.25">
      <c r="A856" s="19" t="s">
        <v>1249</v>
      </c>
      <c r="B856" s="62" t="s">
        <v>5117</v>
      </c>
      <c r="C856" s="19" t="s">
        <v>148</v>
      </c>
      <c r="D856" s="19" t="s">
        <v>214</v>
      </c>
      <c r="E856" s="19" t="s">
        <v>7571</v>
      </c>
      <c r="F856" s="19" t="s">
        <v>347</v>
      </c>
      <c r="G856" s="62" t="s">
        <v>345</v>
      </c>
      <c r="H856" s="62" t="s">
        <v>5118</v>
      </c>
      <c r="J856" s="36" t="s">
        <v>5119</v>
      </c>
      <c r="K856" s="19" t="s">
        <v>2571</v>
      </c>
      <c r="L856" s="19" t="s">
        <v>112</v>
      </c>
      <c r="M856" s="19" t="s">
        <v>340</v>
      </c>
      <c r="O856" s="197" t="str">
        <f t="shared" si="78"/>
        <v>12/6/2024 10:00:05 AM</v>
      </c>
      <c r="P856" s="197">
        <f t="shared" si="79"/>
        <v>45633.041724537034</v>
      </c>
      <c r="Q856" s="197">
        <f t="shared" si="80"/>
        <v>45632.625057870369</v>
      </c>
      <c r="R856" s="197" t="str">
        <f t="shared" si="81"/>
        <v>12/6/2024 10:00:05 AM</v>
      </c>
      <c r="S856" s="200">
        <f t="shared" si="82"/>
        <v>45632</v>
      </c>
      <c r="T856" s="201">
        <f t="shared" si="83"/>
        <v>0.41672453703358769</v>
      </c>
      <c r="U856" s="202"/>
      <c r="V856" s="202"/>
      <c r="W856" s="202" t="str">
        <f>IFERROR(VLOOKUP(D856,Legend!$A$2:$C$61,3,FALSE),"")</f>
        <v>AMER_1</v>
      </c>
      <c r="X856" s="19">
        <v>5</v>
      </c>
      <c r="Y856" s="19">
        <v>15</v>
      </c>
    </row>
    <row r="857" spans="1:25" x14ac:dyDescent="0.25">
      <c r="A857" s="19" t="s">
        <v>1801</v>
      </c>
      <c r="B857" s="62" t="s">
        <v>5169</v>
      </c>
      <c r="C857" s="19" t="s">
        <v>148</v>
      </c>
      <c r="D857" s="19" t="s">
        <v>214</v>
      </c>
      <c r="E857" s="19" t="s">
        <v>7571</v>
      </c>
      <c r="F857" s="19" t="s">
        <v>347</v>
      </c>
      <c r="G857" s="62" t="s">
        <v>345</v>
      </c>
      <c r="H857" s="62" t="s">
        <v>5170</v>
      </c>
      <c r="J857" s="36" t="s">
        <v>5171</v>
      </c>
      <c r="K857" s="19" t="s">
        <v>2409</v>
      </c>
      <c r="L857" s="19" t="s">
        <v>112</v>
      </c>
      <c r="M857" s="19" t="s">
        <v>340</v>
      </c>
      <c r="O857" s="197" t="str">
        <f t="shared" si="78"/>
        <v>12/6/2024 9:12:46 AM</v>
      </c>
      <c r="P857" s="197">
        <f t="shared" si="79"/>
        <v>45633.00886574074</v>
      </c>
      <c r="Q857" s="197">
        <f t="shared" si="80"/>
        <v>45632.592199074075</v>
      </c>
      <c r="R857" s="197" t="str">
        <f t="shared" si="81"/>
        <v>12/6/2024 9:12:46 AM</v>
      </c>
      <c r="S857" s="200">
        <f t="shared" si="82"/>
        <v>45632</v>
      </c>
      <c r="T857" s="201">
        <f t="shared" si="83"/>
        <v>0.38386574073956581</v>
      </c>
      <c r="U857" s="202"/>
      <c r="V857" s="202"/>
      <c r="W857" s="202" t="str">
        <f>IFERROR(VLOOKUP(D857,Legend!$A$2:$C$61,3,FALSE),"")</f>
        <v>AMER_1</v>
      </c>
      <c r="X857" s="19">
        <v>5</v>
      </c>
      <c r="Y857" s="19">
        <v>15</v>
      </c>
    </row>
    <row r="858" spans="1:25" x14ac:dyDescent="0.25">
      <c r="A858" s="19" t="s">
        <v>1280</v>
      </c>
      <c r="B858" s="62" t="s">
        <v>5200</v>
      </c>
      <c r="C858" s="19" t="s">
        <v>148</v>
      </c>
      <c r="D858" s="19" t="s">
        <v>214</v>
      </c>
      <c r="E858" s="19" t="s">
        <v>7571</v>
      </c>
      <c r="F858" s="19" t="s">
        <v>347</v>
      </c>
      <c r="G858" s="62" t="s">
        <v>345</v>
      </c>
      <c r="H858" s="62" t="s">
        <v>5201</v>
      </c>
      <c r="J858" s="36" t="s">
        <v>5202</v>
      </c>
      <c r="K858" s="19" t="s">
        <v>2265</v>
      </c>
      <c r="L858" s="19" t="s">
        <v>112</v>
      </c>
      <c r="M858" s="19" t="s">
        <v>340</v>
      </c>
      <c r="O858" s="197" t="str">
        <f t="shared" si="78"/>
        <v>12/6/2024 8:16:04 AM</v>
      </c>
      <c r="P858" s="197">
        <f t="shared" si="79"/>
        <v>45632.969490740739</v>
      </c>
      <c r="Q858" s="197">
        <f t="shared" si="80"/>
        <v>45632.552824074075</v>
      </c>
      <c r="R858" s="197" t="str">
        <f t="shared" si="81"/>
        <v>12/6/2024 8:16:04 AM</v>
      </c>
      <c r="S858" s="200">
        <f t="shared" si="82"/>
        <v>45632</v>
      </c>
      <c r="T858" s="201">
        <f t="shared" si="83"/>
        <v>0.34449074073927477</v>
      </c>
      <c r="U858" s="202"/>
      <c r="V858" s="202"/>
      <c r="W858" s="202" t="str">
        <f>IFERROR(VLOOKUP(D858,Legend!$A$2:$C$61,3,FALSE),"")</f>
        <v>AMER_1</v>
      </c>
      <c r="X858" s="19">
        <v>5</v>
      </c>
      <c r="Y858" s="19">
        <v>15</v>
      </c>
    </row>
    <row r="859" spans="1:25" x14ac:dyDescent="0.25">
      <c r="A859" s="19" t="s">
        <v>2191</v>
      </c>
      <c r="B859" s="62" t="s">
        <v>5427</v>
      </c>
      <c r="C859" s="19" t="s">
        <v>341</v>
      </c>
      <c r="D859" s="19" t="s">
        <v>215</v>
      </c>
      <c r="E859" s="19" t="s">
        <v>7571</v>
      </c>
      <c r="F859" s="19" t="s">
        <v>347</v>
      </c>
      <c r="G859" s="62" t="s">
        <v>588</v>
      </c>
      <c r="H859" s="62" t="s">
        <v>5428</v>
      </c>
      <c r="I859" s="19" t="s">
        <v>342</v>
      </c>
      <c r="J859" s="36" t="s">
        <v>5429</v>
      </c>
      <c r="K859" s="19" t="s">
        <v>757</v>
      </c>
      <c r="L859" s="19" t="s">
        <v>112</v>
      </c>
      <c r="M859" s="19" t="s">
        <v>348</v>
      </c>
      <c r="O859" s="197" t="str">
        <f t="shared" si="78"/>
        <v>12/5/2024 4:35:51 PM</v>
      </c>
      <c r="P859" s="197">
        <f t="shared" si="79"/>
        <v>45632.316562499997</v>
      </c>
      <c r="Q859" s="197">
        <f t="shared" si="80"/>
        <v>45631.899895833332</v>
      </c>
      <c r="R859" s="197" t="str">
        <f t="shared" si="81"/>
        <v>12/5/2024 4:35:51 PM</v>
      </c>
      <c r="S859" s="200">
        <f t="shared" si="82"/>
        <v>45631</v>
      </c>
      <c r="T859" s="201">
        <f t="shared" si="83"/>
        <v>0.69156249999650754</v>
      </c>
      <c r="U859" s="202"/>
      <c r="V859" s="202"/>
      <c r="W859" s="202" t="str">
        <f>IFERROR(VLOOKUP(D859,Legend!$A$2:$C$61,3,FALSE),"")</f>
        <v>AMER_1</v>
      </c>
      <c r="X859" s="19">
        <v>5</v>
      </c>
      <c r="Y859" s="19">
        <v>15</v>
      </c>
    </row>
    <row r="860" spans="1:25" x14ac:dyDescent="0.25">
      <c r="A860" s="19" t="s">
        <v>1323</v>
      </c>
      <c r="B860" s="62" t="s">
        <v>5454</v>
      </c>
      <c r="C860" s="19" t="s">
        <v>341</v>
      </c>
      <c r="D860" s="19" t="s">
        <v>215</v>
      </c>
      <c r="E860" s="19" t="s">
        <v>7571</v>
      </c>
      <c r="F860" s="19" t="s">
        <v>347</v>
      </c>
      <c r="G860" s="62" t="s">
        <v>593</v>
      </c>
      <c r="H860" s="62" t="s">
        <v>5455</v>
      </c>
      <c r="I860" s="19" t="s">
        <v>344</v>
      </c>
      <c r="J860" s="36" t="s">
        <v>5456</v>
      </c>
      <c r="K860" s="19" t="s">
        <v>1055</v>
      </c>
      <c r="L860" s="19" t="s">
        <v>112</v>
      </c>
      <c r="M860" s="19" t="s">
        <v>348</v>
      </c>
      <c r="O860" s="197" t="str">
        <f t="shared" si="78"/>
        <v>12/5/2024 4:05:31 PM</v>
      </c>
      <c r="P860" s="197">
        <f t="shared" si="79"/>
        <v>45632.295497685183</v>
      </c>
      <c r="Q860" s="197">
        <f t="shared" si="80"/>
        <v>45631.878831018519</v>
      </c>
      <c r="R860" s="197" t="str">
        <f t="shared" si="81"/>
        <v>12/5/2024 4:05:31 PM</v>
      </c>
      <c r="S860" s="200">
        <f t="shared" si="82"/>
        <v>45631</v>
      </c>
      <c r="T860" s="201">
        <f t="shared" si="83"/>
        <v>0.6704976851833635</v>
      </c>
      <c r="U860" s="202"/>
      <c r="V860" s="202"/>
      <c r="W860" s="202" t="str">
        <f>IFERROR(VLOOKUP(D860,Legend!$A$2:$C$61,3,FALSE),"")</f>
        <v>AMER_1</v>
      </c>
      <c r="X860" s="19">
        <v>5</v>
      </c>
      <c r="Y860" s="19">
        <v>15</v>
      </c>
    </row>
    <row r="861" spans="1:25" x14ac:dyDescent="0.25">
      <c r="A861" s="19" t="s">
        <v>709</v>
      </c>
      <c r="B861" s="62" t="s">
        <v>5487</v>
      </c>
      <c r="C861" s="19" t="s">
        <v>341</v>
      </c>
      <c r="D861" s="19" t="s">
        <v>215</v>
      </c>
      <c r="E861" s="19" t="s">
        <v>7571</v>
      </c>
      <c r="F861" s="19" t="s">
        <v>347</v>
      </c>
      <c r="G861" s="62" t="s">
        <v>593</v>
      </c>
      <c r="H861" s="62" t="s">
        <v>2534</v>
      </c>
      <c r="I861" s="19" t="s">
        <v>342</v>
      </c>
      <c r="J861" s="36" t="s">
        <v>5488</v>
      </c>
      <c r="K861" s="19" t="s">
        <v>2341</v>
      </c>
      <c r="L861" s="19" t="s">
        <v>112</v>
      </c>
      <c r="M861" s="19" t="s">
        <v>340</v>
      </c>
      <c r="O861" s="197" t="str">
        <f t="shared" si="78"/>
        <v>12/5/2024 3:44:57 PM</v>
      </c>
      <c r="P861" s="197">
        <f t="shared" si="79"/>
        <v>45632.281215277777</v>
      </c>
      <c r="Q861" s="197">
        <f t="shared" si="80"/>
        <v>45631.864548611113</v>
      </c>
      <c r="R861" s="197" t="str">
        <f t="shared" si="81"/>
        <v>12/5/2024 3:44:57 PM</v>
      </c>
      <c r="S861" s="200">
        <f t="shared" si="82"/>
        <v>45631</v>
      </c>
      <c r="T861" s="201">
        <f t="shared" si="83"/>
        <v>0.656215277776937</v>
      </c>
      <c r="U861" s="202"/>
      <c r="V861" s="202"/>
      <c r="W861" s="202" t="str">
        <f>IFERROR(VLOOKUP(D861,Legend!$A$2:$C$61,3,FALSE),"")</f>
        <v>AMER_1</v>
      </c>
      <c r="X861" s="19">
        <v>5</v>
      </c>
      <c r="Y861" s="19">
        <v>15</v>
      </c>
    </row>
    <row r="862" spans="1:25" x14ac:dyDescent="0.25">
      <c r="A862" s="19" t="s">
        <v>2219</v>
      </c>
      <c r="B862" s="62" t="s">
        <v>5563</v>
      </c>
      <c r="C862" s="19" t="s">
        <v>341</v>
      </c>
      <c r="D862" s="19" t="s">
        <v>215</v>
      </c>
      <c r="E862" s="19" t="s">
        <v>7571</v>
      </c>
      <c r="F862" s="19" t="s">
        <v>347</v>
      </c>
      <c r="G862" s="62" t="s">
        <v>593</v>
      </c>
      <c r="H862" s="62" t="s">
        <v>3159</v>
      </c>
      <c r="I862" s="19" t="s">
        <v>344</v>
      </c>
      <c r="J862" s="36" t="s">
        <v>5564</v>
      </c>
      <c r="K862" s="19" t="s">
        <v>1135</v>
      </c>
      <c r="L862" s="19" t="s">
        <v>112</v>
      </c>
      <c r="M862" s="19" t="s">
        <v>354</v>
      </c>
      <c r="O862" s="197" t="str">
        <f t="shared" si="78"/>
        <v>12/5/2024 2:31:51 PM</v>
      </c>
      <c r="P862" s="197">
        <f t="shared" si="79"/>
        <v>45632.230451388888</v>
      </c>
      <c r="Q862" s="197">
        <f t="shared" si="80"/>
        <v>45631.813784722224</v>
      </c>
      <c r="R862" s="197" t="str">
        <f t="shared" si="81"/>
        <v>12/5/2024 2:31:51 PM</v>
      </c>
      <c r="S862" s="200">
        <f t="shared" si="82"/>
        <v>45631</v>
      </c>
      <c r="T862" s="201">
        <f t="shared" si="83"/>
        <v>0.6054513888884685</v>
      </c>
      <c r="U862" s="202"/>
      <c r="V862" s="202"/>
      <c r="W862" s="202" t="str">
        <f>IFERROR(VLOOKUP(D862,Legend!$A$2:$C$61,3,FALSE),"")</f>
        <v>AMER_1</v>
      </c>
      <c r="X862" s="19">
        <v>5</v>
      </c>
      <c r="Y862" s="19">
        <v>15</v>
      </c>
    </row>
    <row r="863" spans="1:25" x14ac:dyDescent="0.25">
      <c r="A863" s="19" t="s">
        <v>1807</v>
      </c>
      <c r="B863" s="62" t="s">
        <v>5608</v>
      </c>
      <c r="C863" s="19" t="s">
        <v>148</v>
      </c>
      <c r="D863" s="19" t="s">
        <v>214</v>
      </c>
      <c r="E863" s="19" t="s">
        <v>7571</v>
      </c>
      <c r="F863" s="19" t="s">
        <v>347</v>
      </c>
      <c r="G863" s="62" t="s">
        <v>345</v>
      </c>
      <c r="H863" s="62" t="s">
        <v>5609</v>
      </c>
      <c r="J863" s="36" t="s">
        <v>5610</v>
      </c>
      <c r="K863" s="19" t="s">
        <v>2563</v>
      </c>
      <c r="L863" s="19" t="s">
        <v>112</v>
      </c>
      <c r="M863" s="19" t="s">
        <v>340</v>
      </c>
      <c r="O863" s="197" t="str">
        <f t="shared" si="78"/>
        <v>12/5/2024 1:48:30 PM</v>
      </c>
      <c r="P863" s="197">
        <f t="shared" si="79"/>
        <v>45632.20034722222</v>
      </c>
      <c r="Q863" s="197">
        <f t="shared" si="80"/>
        <v>45631.783680555556</v>
      </c>
      <c r="R863" s="197" t="str">
        <f t="shared" si="81"/>
        <v>12/5/2024 1:48:30 PM</v>
      </c>
      <c r="S863" s="200">
        <f t="shared" si="82"/>
        <v>45631</v>
      </c>
      <c r="T863" s="201">
        <f t="shared" si="83"/>
        <v>0.57534722222044365</v>
      </c>
      <c r="U863" s="202"/>
      <c r="V863" s="202"/>
      <c r="W863" s="202" t="str">
        <f>IFERROR(VLOOKUP(D863,Legend!$A$2:$C$61,3,FALSE),"")</f>
        <v>AMER_1</v>
      </c>
      <c r="X863" s="19">
        <v>5</v>
      </c>
      <c r="Y863" s="19">
        <v>15</v>
      </c>
    </row>
    <row r="864" spans="1:25" x14ac:dyDescent="0.25">
      <c r="A864" s="19" t="s">
        <v>1752</v>
      </c>
      <c r="B864" s="62" t="s">
        <v>5630</v>
      </c>
      <c r="C864" s="19" t="s">
        <v>341</v>
      </c>
      <c r="D864" s="19" t="s">
        <v>215</v>
      </c>
      <c r="E864" s="19" t="s">
        <v>7571</v>
      </c>
      <c r="F864" s="19" t="s">
        <v>347</v>
      </c>
      <c r="G864" s="62" t="s">
        <v>593</v>
      </c>
      <c r="H864" s="62" t="s">
        <v>3159</v>
      </c>
      <c r="I864" s="19" t="s">
        <v>344</v>
      </c>
      <c r="J864" s="36" t="s">
        <v>5631</v>
      </c>
      <c r="K864" s="19" t="s">
        <v>5632</v>
      </c>
      <c r="L864" s="19" t="s">
        <v>112</v>
      </c>
      <c r="M864" s="19" t="s">
        <v>348</v>
      </c>
      <c r="O864" s="197" t="str">
        <f t="shared" si="78"/>
        <v>12/5/2024 1:20:13 PM</v>
      </c>
      <c r="P864" s="197">
        <f t="shared" si="79"/>
        <v>45632.180706018517</v>
      </c>
      <c r="Q864" s="197">
        <f t="shared" si="80"/>
        <v>45631.764039351852</v>
      </c>
      <c r="R864" s="197" t="str">
        <f t="shared" si="81"/>
        <v>12/5/2024 1:20:13 PM</v>
      </c>
      <c r="S864" s="200">
        <f t="shared" si="82"/>
        <v>45631</v>
      </c>
      <c r="T864" s="201">
        <f t="shared" si="83"/>
        <v>0.55570601851650281</v>
      </c>
      <c r="U864" s="202"/>
      <c r="V864" s="202"/>
      <c r="W864" s="202" t="str">
        <f>IFERROR(VLOOKUP(D864,Legend!$A$2:$C$61,3,FALSE),"")</f>
        <v>AMER_1</v>
      </c>
      <c r="X864" s="19">
        <v>5</v>
      </c>
      <c r="Y864" s="19">
        <v>15</v>
      </c>
    </row>
    <row r="865" spans="1:25" x14ac:dyDescent="0.25">
      <c r="A865" s="19" t="s">
        <v>1823</v>
      </c>
      <c r="B865" s="62" t="s">
        <v>5709</v>
      </c>
      <c r="C865" s="19" t="s">
        <v>341</v>
      </c>
      <c r="D865" s="19" t="s">
        <v>215</v>
      </c>
      <c r="E865" s="19" t="s">
        <v>7571</v>
      </c>
      <c r="F865" s="19" t="s">
        <v>347</v>
      </c>
      <c r="G865" s="62" t="s">
        <v>588</v>
      </c>
      <c r="H865" s="62" t="s">
        <v>4315</v>
      </c>
      <c r="I865" s="19" t="s">
        <v>344</v>
      </c>
      <c r="J865" s="36" t="s">
        <v>5710</v>
      </c>
      <c r="K865" s="19" t="s">
        <v>1593</v>
      </c>
      <c r="L865" s="19" t="s">
        <v>112</v>
      </c>
      <c r="M865" s="19" t="s">
        <v>340</v>
      </c>
      <c r="O865" s="197" t="str">
        <f t="shared" si="78"/>
        <v>12/5/2024 11:52:50 AM</v>
      </c>
      <c r="P865" s="197">
        <f t="shared" si="79"/>
        <v>45632.120023148149</v>
      </c>
      <c r="Q865" s="197">
        <f t="shared" si="80"/>
        <v>45631.703356481485</v>
      </c>
      <c r="R865" s="197" t="str">
        <f t="shared" si="81"/>
        <v>12/5/2024 11:52:50 AM</v>
      </c>
      <c r="S865" s="200">
        <f t="shared" si="82"/>
        <v>45631</v>
      </c>
      <c r="T865" s="201">
        <f t="shared" si="83"/>
        <v>0.49502314814890269</v>
      </c>
      <c r="U865" s="202"/>
      <c r="V865" s="202"/>
      <c r="W865" s="202" t="str">
        <f>IFERROR(VLOOKUP(D865,Legend!$A$2:$C$61,3,FALSE),"")</f>
        <v>AMER_1</v>
      </c>
      <c r="X865" s="19">
        <v>5</v>
      </c>
      <c r="Y865" s="19">
        <v>15</v>
      </c>
    </row>
    <row r="866" spans="1:25" x14ac:dyDescent="0.25">
      <c r="A866" s="19" t="s">
        <v>590</v>
      </c>
      <c r="B866" s="62" t="s">
        <v>5744</v>
      </c>
      <c r="C866" s="19" t="s">
        <v>341</v>
      </c>
      <c r="D866" s="19" t="s">
        <v>215</v>
      </c>
      <c r="E866" s="19" t="s">
        <v>7571</v>
      </c>
      <c r="F866" s="19" t="s">
        <v>347</v>
      </c>
      <c r="G866" s="62" t="s">
        <v>593</v>
      </c>
      <c r="H866" s="62" t="s">
        <v>5745</v>
      </c>
      <c r="I866" s="19" t="s">
        <v>344</v>
      </c>
      <c r="J866" s="36" t="s">
        <v>5746</v>
      </c>
      <c r="K866" s="19" t="s">
        <v>5747</v>
      </c>
      <c r="L866" s="19" t="s">
        <v>112</v>
      </c>
      <c r="M866" s="19" t="s">
        <v>340</v>
      </c>
      <c r="O866" s="197" t="str">
        <f t="shared" si="78"/>
        <v>12/5/2024 10:49:11 AM</v>
      </c>
      <c r="P866" s="197">
        <f t="shared" si="79"/>
        <v>45632.075821759259</v>
      </c>
      <c r="Q866" s="197">
        <f t="shared" si="80"/>
        <v>45631.659155092595</v>
      </c>
      <c r="R866" s="197" t="str">
        <f t="shared" si="81"/>
        <v>12/5/2024 10:49:11 AM</v>
      </c>
      <c r="S866" s="200">
        <f t="shared" si="82"/>
        <v>45631</v>
      </c>
      <c r="T866" s="201">
        <f t="shared" si="83"/>
        <v>0.45082175925927004</v>
      </c>
      <c r="U866" s="202"/>
      <c r="V866" s="202"/>
      <c r="W866" s="202" t="str">
        <f>IFERROR(VLOOKUP(D866,Legend!$A$2:$C$61,3,FALSE),"")</f>
        <v>AMER_1</v>
      </c>
      <c r="X866" s="19">
        <v>5</v>
      </c>
      <c r="Y866" s="19">
        <v>15</v>
      </c>
    </row>
    <row r="867" spans="1:25" x14ac:dyDescent="0.25">
      <c r="A867" s="19" t="s">
        <v>1662</v>
      </c>
      <c r="B867" s="62" t="s">
        <v>5802</v>
      </c>
      <c r="C867" s="19" t="s">
        <v>341</v>
      </c>
      <c r="D867" s="19" t="s">
        <v>215</v>
      </c>
      <c r="E867" s="19" t="s">
        <v>7571</v>
      </c>
      <c r="F867" s="19" t="s">
        <v>347</v>
      </c>
      <c r="G867" s="62" t="s">
        <v>593</v>
      </c>
      <c r="H867" s="62" t="s">
        <v>5803</v>
      </c>
      <c r="I867" s="19" t="s">
        <v>344</v>
      </c>
      <c r="J867" s="36" t="s">
        <v>5804</v>
      </c>
      <c r="K867" s="19" t="s">
        <v>1040</v>
      </c>
      <c r="L867" s="19" t="s">
        <v>112</v>
      </c>
      <c r="M867" s="19" t="s">
        <v>340</v>
      </c>
      <c r="O867" s="197" t="str">
        <f t="shared" si="78"/>
        <v>12/5/2024 9:21:08 AM</v>
      </c>
      <c r="P867" s="197">
        <f t="shared" si="79"/>
        <v>45632.014675925922</v>
      </c>
      <c r="Q867" s="197">
        <f t="shared" si="80"/>
        <v>45631.598009259258</v>
      </c>
      <c r="R867" s="197" t="str">
        <f t="shared" si="81"/>
        <v>12/5/2024 9:21:08 AM</v>
      </c>
      <c r="S867" s="200">
        <f t="shared" si="82"/>
        <v>45631</v>
      </c>
      <c r="T867" s="201">
        <f t="shared" si="83"/>
        <v>0.38967592592234723</v>
      </c>
      <c r="U867" s="202"/>
      <c r="V867" s="202"/>
      <c r="W867" s="202" t="str">
        <f>IFERROR(VLOOKUP(D867,Legend!$A$2:$C$61,3,FALSE),"")</f>
        <v>AMER_1</v>
      </c>
      <c r="X867" s="19">
        <v>5</v>
      </c>
      <c r="Y867" s="19">
        <v>15</v>
      </c>
    </row>
    <row r="868" spans="1:25" x14ac:dyDescent="0.25">
      <c r="A868" s="19" t="s">
        <v>1075</v>
      </c>
      <c r="B868" s="62" t="s">
        <v>5835</v>
      </c>
      <c r="C868" s="19" t="s">
        <v>341</v>
      </c>
      <c r="D868" s="19" t="s">
        <v>215</v>
      </c>
      <c r="E868" s="19" t="s">
        <v>7571</v>
      </c>
      <c r="F868" s="19" t="s">
        <v>347</v>
      </c>
      <c r="G868" s="62" t="s">
        <v>593</v>
      </c>
      <c r="H868" s="62" t="s">
        <v>2480</v>
      </c>
      <c r="I868" s="19" t="s">
        <v>344</v>
      </c>
      <c r="J868" s="36" t="s">
        <v>5836</v>
      </c>
      <c r="K868" s="19" t="s">
        <v>690</v>
      </c>
      <c r="L868" s="19" t="s">
        <v>112</v>
      </c>
      <c r="M868" s="19" t="s">
        <v>354</v>
      </c>
      <c r="O868" s="197" t="str">
        <f t="shared" si="78"/>
        <v>12/5/2024 8:24:19 AM</v>
      </c>
      <c r="P868" s="197">
        <f t="shared" si="79"/>
        <v>45631.975219907406</v>
      </c>
      <c r="Q868" s="197">
        <f t="shared" si="80"/>
        <v>45631.558553240742</v>
      </c>
      <c r="R868" s="197" t="str">
        <f t="shared" si="81"/>
        <v>12/5/2024 8:24:19 AM</v>
      </c>
      <c r="S868" s="200">
        <f t="shared" si="82"/>
        <v>45631</v>
      </c>
      <c r="T868" s="201">
        <f t="shared" si="83"/>
        <v>0.3502199074064265</v>
      </c>
      <c r="U868" s="202"/>
      <c r="V868" s="202"/>
      <c r="W868" s="202" t="str">
        <f>IFERROR(VLOOKUP(D868,Legend!$A$2:$C$61,3,FALSE),"")</f>
        <v>AMER_1</v>
      </c>
      <c r="X868" s="19">
        <v>5</v>
      </c>
      <c r="Y868" s="19">
        <v>15</v>
      </c>
    </row>
    <row r="869" spans="1:25" x14ac:dyDescent="0.25">
      <c r="A869" s="19" t="s">
        <v>682</v>
      </c>
      <c r="B869" s="62" t="s">
        <v>6089</v>
      </c>
      <c r="C869" s="19" t="s">
        <v>341</v>
      </c>
      <c r="D869" s="19" t="s">
        <v>215</v>
      </c>
      <c r="E869" s="19" t="s">
        <v>7571</v>
      </c>
      <c r="F869" s="19" t="s">
        <v>347</v>
      </c>
      <c r="G869" s="62" t="s">
        <v>593</v>
      </c>
      <c r="H869" s="62" t="s">
        <v>6090</v>
      </c>
      <c r="I869" s="19" t="s">
        <v>344</v>
      </c>
      <c r="J869" s="36" t="s">
        <v>6091</v>
      </c>
      <c r="K869" s="19" t="s">
        <v>2289</v>
      </c>
      <c r="L869" s="19" t="s">
        <v>112</v>
      </c>
      <c r="M869" s="19" t="s">
        <v>354</v>
      </c>
      <c r="O869" s="197" t="str">
        <f t="shared" si="78"/>
        <v>12/4/2024 4:12:30 PM</v>
      </c>
      <c r="P869" s="197">
        <f t="shared" si="79"/>
        <v>45631.300347222219</v>
      </c>
      <c r="Q869" s="197">
        <f t="shared" si="80"/>
        <v>45630.883680555555</v>
      </c>
      <c r="R869" s="197" t="str">
        <f t="shared" si="81"/>
        <v>12/4/2024 4:12:30 PM</v>
      </c>
      <c r="S869" s="200">
        <f t="shared" si="82"/>
        <v>45630</v>
      </c>
      <c r="T869" s="201">
        <f t="shared" si="83"/>
        <v>0.67534722221898846</v>
      </c>
      <c r="U869" s="202"/>
      <c r="V869" s="202"/>
      <c r="W869" s="202" t="str">
        <f>IFERROR(VLOOKUP(D869,Legend!$A$2:$C$61,3,FALSE),"")</f>
        <v>AMER_1</v>
      </c>
      <c r="X869" s="19">
        <v>5</v>
      </c>
      <c r="Y869" s="19">
        <v>15</v>
      </c>
    </row>
    <row r="870" spans="1:25" x14ac:dyDescent="0.25">
      <c r="A870" s="19" t="s">
        <v>641</v>
      </c>
      <c r="B870" s="62" t="s">
        <v>6140</v>
      </c>
      <c r="C870" s="19" t="s">
        <v>341</v>
      </c>
      <c r="D870" s="19" t="s">
        <v>215</v>
      </c>
      <c r="E870" s="19" t="s">
        <v>7571</v>
      </c>
      <c r="F870" s="19" t="s">
        <v>347</v>
      </c>
      <c r="G870" s="62" t="s">
        <v>593</v>
      </c>
      <c r="H870" s="62" t="s">
        <v>2608</v>
      </c>
      <c r="I870" s="19" t="s">
        <v>342</v>
      </c>
      <c r="J870" s="36" t="s">
        <v>6141</v>
      </c>
      <c r="K870" s="19" t="s">
        <v>2398</v>
      </c>
      <c r="L870" s="19" t="s">
        <v>112</v>
      </c>
      <c r="M870" s="19" t="s">
        <v>340</v>
      </c>
      <c r="O870" s="197" t="str">
        <f t="shared" si="78"/>
        <v>12/4/2024 2:49:05 PM</v>
      </c>
      <c r="P870" s="197">
        <f t="shared" si="79"/>
        <v>45631.242418981485</v>
      </c>
      <c r="Q870" s="197">
        <f t="shared" si="80"/>
        <v>45630.82575231482</v>
      </c>
      <c r="R870" s="197" t="str">
        <f t="shared" si="81"/>
        <v>12/4/2024 2:49:05 PM</v>
      </c>
      <c r="S870" s="200">
        <f t="shared" si="82"/>
        <v>45630</v>
      </c>
      <c r="T870" s="201">
        <f t="shared" si="83"/>
        <v>0.61741898148466134</v>
      </c>
      <c r="U870" s="202"/>
      <c r="V870" s="202"/>
      <c r="W870" s="202" t="str">
        <f>IFERROR(VLOOKUP(D870,Legend!$A$2:$C$61,3,FALSE),"")</f>
        <v>AMER_1</v>
      </c>
      <c r="X870" s="19">
        <v>5</v>
      </c>
      <c r="Y870" s="19">
        <v>15</v>
      </c>
    </row>
    <row r="871" spans="1:25" x14ac:dyDescent="0.25">
      <c r="A871" s="19" t="s">
        <v>1890</v>
      </c>
      <c r="B871" s="62" t="s">
        <v>6181</v>
      </c>
      <c r="C871" s="19" t="s">
        <v>341</v>
      </c>
      <c r="D871" s="19" t="s">
        <v>215</v>
      </c>
      <c r="E871" s="19" t="s">
        <v>7571</v>
      </c>
      <c r="F871" s="19" t="s">
        <v>347</v>
      </c>
      <c r="G871" s="62" t="s">
        <v>588</v>
      </c>
      <c r="H871" s="62" t="s">
        <v>6182</v>
      </c>
      <c r="I871" s="19" t="s">
        <v>344</v>
      </c>
      <c r="J871" s="36" t="s">
        <v>6183</v>
      </c>
      <c r="K871" s="19" t="s">
        <v>6184</v>
      </c>
      <c r="L871" s="19" t="s">
        <v>112</v>
      </c>
      <c r="M871" s="19" t="s">
        <v>340</v>
      </c>
      <c r="O871" s="197" t="str">
        <f t="shared" si="78"/>
        <v>12/4/2024 1:50:05 PM</v>
      </c>
      <c r="P871" s="197">
        <f t="shared" si="79"/>
        <v>45631.20144675926</v>
      </c>
      <c r="Q871" s="197">
        <f t="shared" si="80"/>
        <v>45630.784780092596</v>
      </c>
      <c r="R871" s="197" t="str">
        <f t="shared" si="81"/>
        <v>12/4/2024 1:50:05 PM</v>
      </c>
      <c r="S871" s="200">
        <f t="shared" si="82"/>
        <v>45630</v>
      </c>
      <c r="T871" s="201">
        <f t="shared" si="83"/>
        <v>0.57644675925985212</v>
      </c>
      <c r="U871" s="202"/>
      <c r="V871" s="202"/>
      <c r="W871" s="202" t="str">
        <f>IFERROR(VLOOKUP(D871,Legend!$A$2:$C$61,3,FALSE),"")</f>
        <v>AMER_1</v>
      </c>
      <c r="X871" s="19">
        <v>5</v>
      </c>
      <c r="Y871" s="19">
        <v>15</v>
      </c>
    </row>
    <row r="872" spans="1:25" x14ac:dyDescent="0.25">
      <c r="A872" s="19" t="s">
        <v>774</v>
      </c>
      <c r="B872" s="62" t="s">
        <v>6293</v>
      </c>
      <c r="C872" s="19" t="s">
        <v>148</v>
      </c>
      <c r="D872" s="19" t="s">
        <v>214</v>
      </c>
      <c r="E872" s="19" t="s">
        <v>7571</v>
      </c>
      <c r="F872" s="19" t="s">
        <v>347</v>
      </c>
      <c r="G872" s="62" t="s">
        <v>345</v>
      </c>
      <c r="H872" s="62" t="s">
        <v>3237</v>
      </c>
      <c r="J872" s="36" t="s">
        <v>6294</v>
      </c>
      <c r="K872" s="19" t="s">
        <v>1326</v>
      </c>
      <c r="L872" s="19" t="s">
        <v>112</v>
      </c>
      <c r="M872" s="19" t="s">
        <v>340</v>
      </c>
      <c r="O872" s="197" t="str">
        <f t="shared" si="78"/>
        <v>12/4/2024 10:42:10 AM</v>
      </c>
      <c r="P872" s="197">
        <f t="shared" si="79"/>
        <v>45631.070949074077</v>
      </c>
      <c r="Q872" s="197">
        <f t="shared" si="80"/>
        <v>45630.654282407413</v>
      </c>
      <c r="R872" s="197" t="str">
        <f t="shared" si="81"/>
        <v>12/4/2024 10:42:10 AM</v>
      </c>
      <c r="S872" s="200">
        <f t="shared" si="82"/>
        <v>45630</v>
      </c>
      <c r="T872" s="201">
        <f t="shared" si="83"/>
        <v>0.44594907407736173</v>
      </c>
      <c r="U872" s="202"/>
      <c r="V872" s="202"/>
      <c r="W872" s="202" t="str">
        <f>IFERROR(VLOOKUP(D872,Legend!$A$2:$C$61,3,FALSE),"")</f>
        <v>AMER_1</v>
      </c>
      <c r="X872" s="19">
        <v>5</v>
      </c>
      <c r="Y872" s="19">
        <v>15</v>
      </c>
    </row>
    <row r="873" spans="1:25" x14ac:dyDescent="0.25">
      <c r="A873" s="19" t="s">
        <v>1929</v>
      </c>
      <c r="B873" s="62" t="s">
        <v>6369</v>
      </c>
      <c r="C873" s="19" t="s">
        <v>148</v>
      </c>
      <c r="D873" s="19" t="s">
        <v>214</v>
      </c>
      <c r="E873" s="19" t="s">
        <v>7571</v>
      </c>
      <c r="F873" s="19" t="s">
        <v>347</v>
      </c>
      <c r="G873" s="62" t="s">
        <v>345</v>
      </c>
      <c r="H873" s="62" t="s">
        <v>6291</v>
      </c>
      <c r="J873" s="36" t="s">
        <v>6370</v>
      </c>
      <c r="K873" s="19" t="s">
        <v>2489</v>
      </c>
      <c r="L873" s="19" t="s">
        <v>112</v>
      </c>
      <c r="M873" s="19" t="s">
        <v>340</v>
      </c>
      <c r="O873" s="197" t="str">
        <f t="shared" si="78"/>
        <v>12/4/2024 9:24:47 AM</v>
      </c>
      <c r="P873" s="197">
        <f t="shared" si="79"/>
        <v>45631.017210648148</v>
      </c>
      <c r="Q873" s="197">
        <f t="shared" si="80"/>
        <v>45630.600543981483</v>
      </c>
      <c r="R873" s="197" t="str">
        <f t="shared" si="81"/>
        <v>12/4/2024 9:24:47 AM</v>
      </c>
      <c r="S873" s="200">
        <f t="shared" si="82"/>
        <v>45630</v>
      </c>
      <c r="T873" s="201">
        <f t="shared" si="83"/>
        <v>0.39221064814773854</v>
      </c>
      <c r="U873" s="202"/>
      <c r="V873" s="202"/>
      <c r="W873" s="202" t="str">
        <f>IFERROR(VLOOKUP(D873,Legend!$A$2:$C$61,3,FALSE),"")</f>
        <v>AMER_1</v>
      </c>
      <c r="X873" s="19">
        <v>5</v>
      </c>
      <c r="Y873" s="19">
        <v>15</v>
      </c>
    </row>
    <row r="874" spans="1:25" x14ac:dyDescent="0.25">
      <c r="A874" s="19" t="s">
        <v>1442</v>
      </c>
      <c r="B874" s="62" t="s">
        <v>6402</v>
      </c>
      <c r="C874" s="19" t="s">
        <v>148</v>
      </c>
      <c r="D874" s="19" t="s">
        <v>214</v>
      </c>
      <c r="E874" s="19" t="s">
        <v>7571</v>
      </c>
      <c r="F874" s="19" t="s">
        <v>347</v>
      </c>
      <c r="G874" s="62" t="s">
        <v>345</v>
      </c>
      <c r="H874" s="62" t="s">
        <v>6403</v>
      </c>
      <c r="J874" s="36" t="s">
        <v>6404</v>
      </c>
      <c r="K874" s="19" t="s">
        <v>945</v>
      </c>
      <c r="L874" s="19" t="s">
        <v>112</v>
      </c>
      <c r="M874" s="19" t="s">
        <v>340</v>
      </c>
      <c r="O874" s="197" t="str">
        <f t="shared" si="78"/>
        <v>12/4/2024 8:36:09 AM</v>
      </c>
      <c r="P874" s="197">
        <f t="shared" si="79"/>
        <v>45630.983437499999</v>
      </c>
      <c r="Q874" s="197">
        <f t="shared" si="80"/>
        <v>45630.566770833335</v>
      </c>
      <c r="R874" s="197" t="str">
        <f t="shared" si="81"/>
        <v>12/4/2024 8:36:09 AM</v>
      </c>
      <c r="S874" s="200">
        <f t="shared" si="82"/>
        <v>45630</v>
      </c>
      <c r="T874" s="201">
        <f t="shared" si="83"/>
        <v>0.35843749999912689</v>
      </c>
      <c r="U874" s="202"/>
      <c r="V874" s="202"/>
      <c r="W874" s="202" t="str">
        <f>IFERROR(VLOOKUP(D874,Legend!$A$2:$C$61,3,FALSE),"")</f>
        <v>AMER_1</v>
      </c>
      <c r="X874" s="19">
        <v>5</v>
      </c>
      <c r="Y874" s="19">
        <v>15</v>
      </c>
    </row>
    <row r="875" spans="1:25" x14ac:dyDescent="0.25">
      <c r="A875" s="19" t="s">
        <v>891</v>
      </c>
      <c r="B875" s="62" t="s">
        <v>5247</v>
      </c>
      <c r="C875" s="19" t="s">
        <v>148</v>
      </c>
      <c r="D875" s="19" t="s">
        <v>223</v>
      </c>
      <c r="E875" s="19" t="s">
        <v>124</v>
      </c>
      <c r="F875" s="19" t="s">
        <v>356</v>
      </c>
      <c r="G875" s="62" t="s">
        <v>834</v>
      </c>
      <c r="H875" s="62" t="s">
        <v>5248</v>
      </c>
      <c r="J875" s="36" t="s">
        <v>5249</v>
      </c>
      <c r="K875" s="19" t="s">
        <v>4091</v>
      </c>
      <c r="L875" s="19" t="s">
        <v>112</v>
      </c>
      <c r="M875" s="19" t="s">
        <v>340</v>
      </c>
      <c r="O875" s="197" t="str">
        <f t="shared" si="78"/>
        <v>12/6/2024 5:52:55 AM</v>
      </c>
      <c r="P875" s="197">
        <f t="shared" si="79"/>
        <v>45632.870081018518</v>
      </c>
      <c r="Q875" s="197">
        <f t="shared" si="80"/>
        <v>45632.453414351854</v>
      </c>
      <c r="R875" s="197">
        <f t="shared" si="81"/>
        <v>45632.453414351854</v>
      </c>
      <c r="S875" s="200">
        <f t="shared" si="82"/>
        <v>45632</v>
      </c>
      <c r="T875" s="201">
        <f t="shared" si="83"/>
        <v>0.45341435185400769</v>
      </c>
      <c r="U875" s="202"/>
      <c r="V875" s="202"/>
      <c r="W875" s="202" t="str">
        <f>IFERROR(VLOOKUP(D875,Legend!$A$2:$C$61,3,FALSE),"")</f>
        <v>EMEA_1</v>
      </c>
      <c r="X875" s="19">
        <v>5</v>
      </c>
      <c r="Y875" s="19">
        <v>15</v>
      </c>
    </row>
    <row r="876" spans="1:25" x14ac:dyDescent="0.25">
      <c r="A876" s="19" t="s">
        <v>1138</v>
      </c>
      <c r="B876" s="62" t="s">
        <v>5274</v>
      </c>
      <c r="C876" s="19" t="s">
        <v>341</v>
      </c>
      <c r="D876" s="19" t="s">
        <v>220</v>
      </c>
      <c r="E876" s="19" t="s">
        <v>124</v>
      </c>
      <c r="F876" s="19" t="s">
        <v>356</v>
      </c>
      <c r="G876" s="62" t="s">
        <v>671</v>
      </c>
      <c r="H876" s="62" t="s">
        <v>5275</v>
      </c>
      <c r="I876" s="19" t="s">
        <v>342</v>
      </c>
      <c r="J876" s="36" t="s">
        <v>5276</v>
      </c>
      <c r="K876" s="19" t="s">
        <v>1539</v>
      </c>
      <c r="L876" s="19" t="s">
        <v>112</v>
      </c>
      <c r="M876" s="19" t="s">
        <v>349</v>
      </c>
      <c r="O876" s="197" t="str">
        <f t="shared" si="78"/>
        <v>12/6/2024 5:21:24 AM</v>
      </c>
      <c r="P876" s="197">
        <f t="shared" si="79"/>
        <v>45632.848194444443</v>
      </c>
      <c r="Q876" s="197">
        <f t="shared" si="80"/>
        <v>45632.431527777779</v>
      </c>
      <c r="R876" s="197">
        <f t="shared" si="81"/>
        <v>45632.431527777779</v>
      </c>
      <c r="S876" s="200">
        <f t="shared" si="82"/>
        <v>45632</v>
      </c>
      <c r="T876" s="201">
        <f t="shared" si="83"/>
        <v>0.43152777777868323</v>
      </c>
      <c r="U876" s="202"/>
      <c r="V876" s="202"/>
      <c r="W876" s="202" t="str">
        <f>IFERROR(VLOOKUP(D876,Legend!$A$2:$C$61,3,FALSE),"")</f>
        <v>EMEA_1</v>
      </c>
      <c r="X876" s="19">
        <v>5</v>
      </c>
      <c r="Y876" s="19">
        <v>15</v>
      </c>
    </row>
    <row r="877" spans="1:25" x14ac:dyDescent="0.25">
      <c r="A877" s="19" t="s">
        <v>1538</v>
      </c>
      <c r="B877" s="62" t="s">
        <v>5282</v>
      </c>
      <c r="C877" s="19" t="s">
        <v>341</v>
      </c>
      <c r="D877" s="19" t="s">
        <v>220</v>
      </c>
      <c r="E877" s="19" t="s">
        <v>124</v>
      </c>
      <c r="F877" s="19" t="s">
        <v>356</v>
      </c>
      <c r="G877" s="62" t="s">
        <v>676</v>
      </c>
      <c r="H877" s="62" t="s">
        <v>3522</v>
      </c>
      <c r="I877" s="19" t="s">
        <v>342</v>
      </c>
      <c r="J877" s="36" t="s">
        <v>5283</v>
      </c>
      <c r="K877" s="19" t="s">
        <v>2392</v>
      </c>
      <c r="L877" s="19" t="s">
        <v>112</v>
      </c>
      <c r="M877" s="19" t="s">
        <v>340</v>
      </c>
      <c r="O877" s="197" t="str">
        <f t="shared" si="78"/>
        <v>12/6/2024 5:05:37 AM</v>
      </c>
      <c r="P877" s="197">
        <f t="shared" si="79"/>
        <v>45632.837233796294</v>
      </c>
      <c r="Q877" s="197">
        <f t="shared" si="80"/>
        <v>45632.420567129629</v>
      </c>
      <c r="R877" s="197">
        <f t="shared" si="81"/>
        <v>45632.420567129629</v>
      </c>
      <c r="S877" s="200">
        <f t="shared" si="82"/>
        <v>45632</v>
      </c>
      <c r="T877" s="201">
        <f t="shared" si="83"/>
        <v>0.4205671296294895</v>
      </c>
      <c r="U877" s="202"/>
      <c r="V877" s="202"/>
      <c r="W877" s="202" t="str">
        <f>IFERROR(VLOOKUP(D877,Legend!$A$2:$C$61,3,FALSE),"")</f>
        <v>EMEA_1</v>
      </c>
      <c r="X877" s="19">
        <v>5</v>
      </c>
      <c r="Y877" s="19">
        <v>15</v>
      </c>
    </row>
    <row r="878" spans="1:25" x14ac:dyDescent="0.25">
      <c r="A878" s="19" t="s">
        <v>1031</v>
      </c>
      <c r="B878" s="62" t="s">
        <v>5295</v>
      </c>
      <c r="C878" s="19" t="s">
        <v>148</v>
      </c>
      <c r="D878" s="19" t="s">
        <v>219</v>
      </c>
      <c r="E878" s="19" t="s">
        <v>124</v>
      </c>
      <c r="F878" s="19" t="s">
        <v>356</v>
      </c>
      <c r="G878" s="62" t="s">
        <v>834</v>
      </c>
      <c r="H878" s="62" t="s">
        <v>5296</v>
      </c>
      <c r="J878" s="36" t="s">
        <v>5297</v>
      </c>
      <c r="K878" s="19" t="s">
        <v>1212</v>
      </c>
      <c r="L878" s="19" t="s">
        <v>112</v>
      </c>
      <c r="M878" s="19" t="s">
        <v>340</v>
      </c>
      <c r="O878" s="197" t="str">
        <f t="shared" si="78"/>
        <v>12/6/2024 4:26:42 AM</v>
      </c>
      <c r="P878" s="197">
        <f t="shared" si="79"/>
        <v>45632.810208333336</v>
      </c>
      <c r="Q878" s="197">
        <f t="shared" si="80"/>
        <v>45632.393541666672</v>
      </c>
      <c r="R878" s="197">
        <f t="shared" si="81"/>
        <v>45632.393541666672</v>
      </c>
      <c r="S878" s="200">
        <f t="shared" si="82"/>
        <v>45632</v>
      </c>
      <c r="T878" s="201">
        <f t="shared" si="83"/>
        <v>0.39354166667180834</v>
      </c>
      <c r="U878" s="202"/>
      <c r="V878" s="202"/>
      <c r="W878" s="202" t="str">
        <f>IFERROR(VLOOKUP(D878,Legend!$A$2:$C$61,3,FALSE),"")</f>
        <v>EMEA_1</v>
      </c>
      <c r="X878" s="19">
        <v>5</v>
      </c>
      <c r="Y878" s="19">
        <v>15</v>
      </c>
    </row>
    <row r="879" spans="1:25" x14ac:dyDescent="0.25">
      <c r="A879" s="19" t="s">
        <v>1210</v>
      </c>
      <c r="B879" s="62" t="s">
        <v>5306</v>
      </c>
      <c r="C879" s="19" t="s">
        <v>341</v>
      </c>
      <c r="D879" s="19" t="s">
        <v>220</v>
      </c>
      <c r="E879" s="19" t="s">
        <v>124</v>
      </c>
      <c r="F879" s="19" t="s">
        <v>356</v>
      </c>
      <c r="G879" s="62" t="s">
        <v>671</v>
      </c>
      <c r="H879" s="62" t="s">
        <v>5275</v>
      </c>
      <c r="I879" s="19" t="s">
        <v>342</v>
      </c>
      <c r="J879" s="36" t="s">
        <v>5307</v>
      </c>
      <c r="K879" s="19" t="s">
        <v>827</v>
      </c>
      <c r="L879" s="19" t="s">
        <v>112</v>
      </c>
      <c r="M879" s="19" t="s">
        <v>340</v>
      </c>
      <c r="O879" s="197" t="str">
        <f t="shared" si="78"/>
        <v>12/6/2024 3:55:40 AM</v>
      </c>
      <c r="P879" s="197">
        <f t="shared" si="79"/>
        <v>45632.788657407407</v>
      </c>
      <c r="Q879" s="197">
        <f t="shared" si="80"/>
        <v>45632.371990740743</v>
      </c>
      <c r="R879" s="197">
        <f t="shared" si="81"/>
        <v>45632.371990740743</v>
      </c>
      <c r="S879" s="200">
        <f t="shared" si="82"/>
        <v>45632</v>
      </c>
      <c r="T879" s="201">
        <f t="shared" si="83"/>
        <v>0.37199074074305827</v>
      </c>
      <c r="U879" s="202"/>
      <c r="V879" s="202"/>
      <c r="W879" s="202" t="str">
        <f>IFERROR(VLOOKUP(D879,Legend!$A$2:$C$61,3,FALSE),"")</f>
        <v>EMEA_1</v>
      </c>
      <c r="X879" s="19">
        <v>5</v>
      </c>
      <c r="Y879" s="19">
        <v>15</v>
      </c>
    </row>
    <row r="880" spans="1:25" x14ac:dyDescent="0.25">
      <c r="A880" s="19" t="s">
        <v>756</v>
      </c>
      <c r="B880" s="62" t="s">
        <v>5308</v>
      </c>
      <c r="C880" s="19" t="s">
        <v>341</v>
      </c>
      <c r="D880" s="19" t="s">
        <v>218</v>
      </c>
      <c r="E880" s="19" t="s">
        <v>124</v>
      </c>
      <c r="F880" s="19" t="s">
        <v>356</v>
      </c>
      <c r="G880" s="62" t="s">
        <v>671</v>
      </c>
      <c r="H880" s="62" t="s">
        <v>5309</v>
      </c>
      <c r="I880" s="19" t="s">
        <v>342</v>
      </c>
      <c r="J880" s="36" t="s">
        <v>5310</v>
      </c>
      <c r="K880" s="19" t="s">
        <v>1185</v>
      </c>
      <c r="L880" s="19" t="s">
        <v>112</v>
      </c>
      <c r="M880" s="19" t="s">
        <v>340</v>
      </c>
      <c r="O880" s="197" t="str">
        <f t="shared" si="78"/>
        <v>12/6/2024 3:55:19 AM</v>
      </c>
      <c r="P880" s="197">
        <f t="shared" si="79"/>
        <v>45632.788414351853</v>
      </c>
      <c r="Q880" s="197">
        <f t="shared" si="80"/>
        <v>45632.371747685189</v>
      </c>
      <c r="R880" s="197">
        <f t="shared" si="81"/>
        <v>45632.371747685189</v>
      </c>
      <c r="S880" s="200">
        <f t="shared" si="82"/>
        <v>45632</v>
      </c>
      <c r="T880" s="201">
        <f t="shared" si="83"/>
        <v>0.37174768518889323</v>
      </c>
      <c r="U880" s="202"/>
      <c r="V880" s="202"/>
      <c r="W880" s="202" t="str">
        <f>IFERROR(VLOOKUP(D880,Legend!$A$2:$C$61,3,FALSE),"")</f>
        <v>EMEA_1</v>
      </c>
      <c r="X880" s="19">
        <v>5</v>
      </c>
      <c r="Y880" s="19">
        <v>15</v>
      </c>
    </row>
    <row r="881" spans="1:25" x14ac:dyDescent="0.25">
      <c r="A881" s="19" t="s">
        <v>1540</v>
      </c>
      <c r="B881" s="62" t="s">
        <v>5315</v>
      </c>
      <c r="C881" s="19" t="s">
        <v>148</v>
      </c>
      <c r="D881" s="19" t="s">
        <v>223</v>
      </c>
      <c r="E881" s="19" t="s">
        <v>124</v>
      </c>
      <c r="F881" s="19" t="s">
        <v>356</v>
      </c>
      <c r="G881" s="62" t="s">
        <v>834</v>
      </c>
      <c r="H881" s="62" t="s">
        <v>5316</v>
      </c>
      <c r="J881" s="36" t="s">
        <v>5317</v>
      </c>
      <c r="K881" s="19" t="s">
        <v>2368</v>
      </c>
      <c r="L881" s="19" t="s">
        <v>112</v>
      </c>
      <c r="M881" s="19" t="s">
        <v>340</v>
      </c>
      <c r="O881" s="197" t="str">
        <f t="shared" si="78"/>
        <v>12/6/2024 3:48:39 AM</v>
      </c>
      <c r="P881" s="197">
        <f t="shared" si="79"/>
        <v>45632.783784722225</v>
      </c>
      <c r="Q881" s="197">
        <f t="shared" si="80"/>
        <v>45632.367118055561</v>
      </c>
      <c r="R881" s="197">
        <f t="shared" si="81"/>
        <v>45632.367118055561</v>
      </c>
      <c r="S881" s="200">
        <f t="shared" si="82"/>
        <v>45632</v>
      </c>
      <c r="T881" s="201">
        <f t="shared" si="83"/>
        <v>0.36711805556114996</v>
      </c>
      <c r="U881" s="202"/>
      <c r="V881" s="202"/>
      <c r="W881" s="202" t="str">
        <f>IFERROR(VLOOKUP(D881,Legend!$A$2:$C$61,3,FALSE),"")</f>
        <v>EMEA_1</v>
      </c>
      <c r="X881" s="19">
        <v>5</v>
      </c>
      <c r="Y881" s="19">
        <v>15</v>
      </c>
    </row>
    <row r="882" spans="1:25" x14ac:dyDescent="0.25">
      <c r="A882" s="19" t="s">
        <v>1804</v>
      </c>
      <c r="B882" s="62" t="s">
        <v>5331</v>
      </c>
      <c r="C882" s="19" t="s">
        <v>341</v>
      </c>
      <c r="D882" s="19" t="s">
        <v>218</v>
      </c>
      <c r="E882" s="19" t="s">
        <v>124</v>
      </c>
      <c r="F882" s="19" t="s">
        <v>356</v>
      </c>
      <c r="G882" s="62" t="s">
        <v>673</v>
      </c>
      <c r="H882" s="62" t="s">
        <v>5332</v>
      </c>
      <c r="I882" s="19" t="s">
        <v>342</v>
      </c>
      <c r="J882" s="36" t="s">
        <v>5333</v>
      </c>
      <c r="K882" s="19" t="s">
        <v>1386</v>
      </c>
      <c r="L882" s="19" t="s">
        <v>112</v>
      </c>
      <c r="M882" s="19" t="s">
        <v>340</v>
      </c>
      <c r="O882" s="197" t="str">
        <f t="shared" si="78"/>
        <v>12/6/2024 3:23:13 AM</v>
      </c>
      <c r="P882" s="197">
        <f t="shared" si="79"/>
        <v>45632.766122685185</v>
      </c>
      <c r="Q882" s="197">
        <f t="shared" si="80"/>
        <v>45632.349456018521</v>
      </c>
      <c r="R882" s="197">
        <f t="shared" si="81"/>
        <v>45632.349456018521</v>
      </c>
      <c r="S882" s="200">
        <f t="shared" si="82"/>
        <v>45632</v>
      </c>
      <c r="T882" s="201">
        <f t="shared" si="83"/>
        <v>0.34945601852086838</v>
      </c>
      <c r="U882" s="202"/>
      <c r="V882" s="202"/>
      <c r="W882" s="202" t="str">
        <f>IFERROR(VLOOKUP(D882,Legend!$A$2:$C$61,3,FALSE),"")</f>
        <v>EMEA_1</v>
      </c>
      <c r="X882" s="19">
        <v>5</v>
      </c>
      <c r="Y882" s="19">
        <v>15</v>
      </c>
    </row>
    <row r="883" spans="1:25" x14ac:dyDescent="0.25">
      <c r="A883" s="19" t="s">
        <v>896</v>
      </c>
      <c r="B883" s="62" t="s">
        <v>5336</v>
      </c>
      <c r="C883" s="19" t="s">
        <v>341</v>
      </c>
      <c r="D883" s="19" t="s">
        <v>218</v>
      </c>
      <c r="E883" s="19" t="s">
        <v>124</v>
      </c>
      <c r="F883" s="19" t="s">
        <v>356</v>
      </c>
      <c r="G883" s="62" t="s">
        <v>676</v>
      </c>
      <c r="H883" s="62" t="s">
        <v>3647</v>
      </c>
      <c r="I883" s="19" t="s">
        <v>342</v>
      </c>
      <c r="J883" s="36" t="s">
        <v>5337</v>
      </c>
      <c r="K883" s="19" t="s">
        <v>1813</v>
      </c>
      <c r="L883" s="19" t="s">
        <v>112</v>
      </c>
      <c r="M883" s="19" t="s">
        <v>340</v>
      </c>
      <c r="O883" s="197" t="str">
        <f t="shared" si="78"/>
        <v>12/6/2024 3:00:23 AM</v>
      </c>
      <c r="P883" s="197">
        <f t="shared" si="79"/>
        <v>45632.7502662037</v>
      </c>
      <c r="Q883" s="197">
        <f t="shared" si="80"/>
        <v>45632.333599537036</v>
      </c>
      <c r="R883" s="197">
        <f t="shared" si="81"/>
        <v>45632.333599537036</v>
      </c>
      <c r="S883" s="200">
        <f t="shared" si="82"/>
        <v>45632</v>
      </c>
      <c r="T883" s="201">
        <f t="shared" si="83"/>
        <v>0.33359953703620704</v>
      </c>
      <c r="U883" s="202"/>
      <c r="V883" s="202"/>
      <c r="W883" s="202" t="str">
        <f>IFERROR(VLOOKUP(D883,Legend!$A$2:$C$61,3,FALSE),"")</f>
        <v>EMEA_1</v>
      </c>
      <c r="X883" s="19">
        <v>5</v>
      </c>
      <c r="Y883" s="19">
        <v>15</v>
      </c>
    </row>
    <row r="884" spans="1:25" x14ac:dyDescent="0.25">
      <c r="A884" s="19" t="s">
        <v>977</v>
      </c>
      <c r="B884" s="62" t="s">
        <v>5339</v>
      </c>
      <c r="C884" s="19" t="s">
        <v>341</v>
      </c>
      <c r="D884" s="19" t="s">
        <v>218</v>
      </c>
      <c r="E884" s="19" t="s">
        <v>124</v>
      </c>
      <c r="F884" s="19" t="s">
        <v>356</v>
      </c>
      <c r="G884" s="62" t="s">
        <v>671</v>
      </c>
      <c r="H884" s="62" t="s">
        <v>5340</v>
      </c>
      <c r="I884" s="19" t="s">
        <v>342</v>
      </c>
      <c r="J884" s="36" t="s">
        <v>5341</v>
      </c>
      <c r="K884" s="19" t="s">
        <v>2267</v>
      </c>
      <c r="L884" s="19" t="s">
        <v>112</v>
      </c>
      <c r="M884" s="19" t="s">
        <v>349</v>
      </c>
      <c r="O884" s="197" t="str">
        <f t="shared" si="78"/>
        <v>12/6/2024 2:55:13 AM</v>
      </c>
      <c r="P884" s="197">
        <f t="shared" si="79"/>
        <v>45632.746678240743</v>
      </c>
      <c r="Q884" s="197">
        <f t="shared" si="80"/>
        <v>45632.330011574079</v>
      </c>
      <c r="R884" s="197">
        <f t="shared" si="81"/>
        <v>45632.330011574079</v>
      </c>
      <c r="S884" s="200">
        <f t="shared" si="82"/>
        <v>45632</v>
      </c>
      <c r="T884" s="201">
        <f t="shared" si="83"/>
        <v>0.33001157407852588</v>
      </c>
      <c r="U884" s="202"/>
      <c r="V884" s="202"/>
      <c r="W884" s="202" t="str">
        <f>IFERROR(VLOOKUP(D884,Legend!$A$2:$C$61,3,FALSE),"")</f>
        <v>EMEA_1</v>
      </c>
      <c r="X884" s="19">
        <v>5</v>
      </c>
      <c r="Y884" s="19">
        <v>15</v>
      </c>
    </row>
    <row r="885" spans="1:25" x14ac:dyDescent="0.25">
      <c r="A885" s="19" t="s">
        <v>2176</v>
      </c>
      <c r="B885" s="62" t="s">
        <v>5346</v>
      </c>
      <c r="C885" s="19" t="s">
        <v>341</v>
      </c>
      <c r="D885" s="19" t="s">
        <v>220</v>
      </c>
      <c r="E885" s="19" t="s">
        <v>124</v>
      </c>
      <c r="F885" s="19" t="s">
        <v>356</v>
      </c>
      <c r="G885" s="62" t="s">
        <v>676</v>
      </c>
      <c r="H885" s="62" t="s">
        <v>3647</v>
      </c>
      <c r="I885" s="19" t="s">
        <v>342</v>
      </c>
      <c r="J885" s="36" t="s">
        <v>5347</v>
      </c>
      <c r="K885" s="19" t="s">
        <v>1550</v>
      </c>
      <c r="L885" s="19" t="s">
        <v>112</v>
      </c>
      <c r="M885" s="19" t="s">
        <v>340</v>
      </c>
      <c r="O885" s="197" t="str">
        <f t="shared" si="78"/>
        <v>12/6/2024 2:27:55 AM</v>
      </c>
      <c r="P885" s="197">
        <f t="shared" si="79"/>
        <v>45632.727719907409</v>
      </c>
      <c r="Q885" s="197">
        <f t="shared" si="80"/>
        <v>45632.311053240745</v>
      </c>
      <c r="R885" s="197">
        <f t="shared" si="81"/>
        <v>45632.311053240745</v>
      </c>
      <c r="S885" s="200">
        <f t="shared" si="82"/>
        <v>45632</v>
      </c>
      <c r="T885" s="201">
        <f t="shared" si="83"/>
        <v>0.31105324074451346</v>
      </c>
      <c r="U885" s="202"/>
      <c r="V885" s="202"/>
      <c r="W885" s="202" t="str">
        <f>IFERROR(VLOOKUP(D885,Legend!$A$2:$C$61,3,FALSE),"")</f>
        <v>EMEA_1</v>
      </c>
      <c r="X885" s="19">
        <v>5</v>
      </c>
      <c r="Y885" s="19">
        <v>15</v>
      </c>
    </row>
    <row r="886" spans="1:25" x14ac:dyDescent="0.25">
      <c r="A886" s="19" t="s">
        <v>1405</v>
      </c>
      <c r="B886" s="62" t="s">
        <v>6453</v>
      </c>
      <c r="C886" s="19" t="s">
        <v>341</v>
      </c>
      <c r="D886" s="19" t="s">
        <v>218</v>
      </c>
      <c r="E886" s="19" t="s">
        <v>124</v>
      </c>
      <c r="F886" s="19" t="s">
        <v>356</v>
      </c>
      <c r="G886" s="62" t="s">
        <v>671</v>
      </c>
      <c r="H886" s="62" t="s">
        <v>6454</v>
      </c>
      <c r="I886" s="19" t="s">
        <v>342</v>
      </c>
      <c r="J886" s="36" t="s">
        <v>6455</v>
      </c>
      <c r="K886" s="19" t="s">
        <v>2348</v>
      </c>
      <c r="L886" s="19" t="s">
        <v>112</v>
      </c>
      <c r="M886" s="19" t="s">
        <v>340</v>
      </c>
      <c r="O886" s="197" t="str">
        <f t="shared" si="78"/>
        <v>12/4/2024 5:50:27 AM</v>
      </c>
      <c r="P886" s="197">
        <f t="shared" si="79"/>
        <v>45630.868368055555</v>
      </c>
      <c r="Q886" s="197">
        <f t="shared" si="80"/>
        <v>45630.451701388891</v>
      </c>
      <c r="R886" s="197">
        <f t="shared" si="81"/>
        <v>45630.451701388891</v>
      </c>
      <c r="S886" s="200">
        <f t="shared" si="82"/>
        <v>45630</v>
      </c>
      <c r="T886" s="201">
        <f t="shared" si="83"/>
        <v>0.45170138889079681</v>
      </c>
      <c r="U886" s="202"/>
      <c r="V886" s="202"/>
      <c r="W886" s="202" t="str">
        <f>IFERROR(VLOOKUP(D886,Legend!$A$2:$C$61,3,FALSE),"")</f>
        <v>EMEA_1</v>
      </c>
      <c r="X886" s="19">
        <v>5</v>
      </c>
      <c r="Y886" s="19">
        <v>15</v>
      </c>
    </row>
    <row r="887" spans="1:25" x14ac:dyDescent="0.25">
      <c r="A887" s="19" t="s">
        <v>1673</v>
      </c>
      <c r="B887" s="62" t="s">
        <v>6453</v>
      </c>
      <c r="C887" s="19" t="s">
        <v>341</v>
      </c>
      <c r="D887" s="19" t="s">
        <v>218</v>
      </c>
      <c r="E887" s="19" t="s">
        <v>124</v>
      </c>
      <c r="F887" s="19" t="s">
        <v>356</v>
      </c>
      <c r="G887" s="62" t="s">
        <v>671</v>
      </c>
      <c r="H887" s="62" t="s">
        <v>6454</v>
      </c>
      <c r="I887" s="19" t="s">
        <v>342</v>
      </c>
      <c r="J887" s="36" t="s">
        <v>6455</v>
      </c>
      <c r="K887" s="19" t="s">
        <v>839</v>
      </c>
      <c r="L887" s="19" t="s">
        <v>112</v>
      </c>
      <c r="M887" s="19" t="s">
        <v>340</v>
      </c>
      <c r="O887" s="197" t="str">
        <f t="shared" si="78"/>
        <v>12/4/2024 5:50:27 AM</v>
      </c>
      <c r="P887" s="197">
        <f t="shared" si="79"/>
        <v>45630.868368055555</v>
      </c>
      <c r="Q887" s="197">
        <f t="shared" si="80"/>
        <v>45630.451701388891</v>
      </c>
      <c r="R887" s="197">
        <f t="shared" si="81"/>
        <v>45630.451701388891</v>
      </c>
      <c r="S887" s="200">
        <f t="shared" si="82"/>
        <v>45630</v>
      </c>
      <c r="T887" s="201">
        <f t="shared" si="83"/>
        <v>0.45170138889079681</v>
      </c>
      <c r="U887" s="202"/>
      <c r="V887" s="202"/>
      <c r="W887" s="202" t="str">
        <f>IFERROR(VLOOKUP(D887,Legend!$A$2:$C$61,3,FALSE),"")</f>
        <v>EMEA_1</v>
      </c>
      <c r="X887" s="19">
        <v>5</v>
      </c>
      <c r="Y887" s="19">
        <v>15</v>
      </c>
    </row>
    <row r="888" spans="1:25" x14ac:dyDescent="0.25">
      <c r="A888" s="19" t="s">
        <v>1941</v>
      </c>
      <c r="B888" s="62" t="s">
        <v>6488</v>
      </c>
      <c r="C888" s="19" t="s">
        <v>341</v>
      </c>
      <c r="D888" s="19" t="s">
        <v>220</v>
      </c>
      <c r="E888" s="19" t="s">
        <v>124</v>
      </c>
      <c r="F888" s="19" t="s">
        <v>356</v>
      </c>
      <c r="G888" s="62" t="s">
        <v>671</v>
      </c>
      <c r="H888" s="62" t="s">
        <v>6489</v>
      </c>
      <c r="I888" s="19" t="s">
        <v>342</v>
      </c>
      <c r="J888" s="36" t="s">
        <v>6490</v>
      </c>
      <c r="K888" s="19" t="s">
        <v>1753</v>
      </c>
      <c r="L888" s="19" t="s">
        <v>112</v>
      </c>
      <c r="M888" s="19" t="s">
        <v>340</v>
      </c>
      <c r="O888" s="197" t="str">
        <f t="shared" si="78"/>
        <v>12/4/2024 4:37:47 AM</v>
      </c>
      <c r="P888" s="197">
        <f t="shared" si="79"/>
        <v>45630.81790509259</v>
      </c>
      <c r="Q888" s="197">
        <f t="shared" si="80"/>
        <v>45630.401238425926</v>
      </c>
      <c r="R888" s="197">
        <f t="shared" si="81"/>
        <v>45630.401238425926</v>
      </c>
      <c r="S888" s="200">
        <f t="shared" si="82"/>
        <v>45630</v>
      </c>
      <c r="T888" s="201">
        <f t="shared" si="83"/>
        <v>0.40123842592583969</v>
      </c>
      <c r="U888" s="202"/>
      <c r="V888" s="202"/>
      <c r="W888" s="202" t="str">
        <f>IFERROR(VLOOKUP(D888,Legend!$A$2:$C$61,3,FALSE),"")</f>
        <v>EMEA_1</v>
      </c>
      <c r="X888" s="19">
        <v>5</v>
      </c>
      <c r="Y888" s="19">
        <v>15</v>
      </c>
    </row>
    <row r="889" spans="1:25" x14ac:dyDescent="0.25">
      <c r="A889" s="19" t="s">
        <v>784</v>
      </c>
      <c r="B889" s="62" t="s">
        <v>6509</v>
      </c>
      <c r="C889" s="19" t="s">
        <v>341</v>
      </c>
      <c r="D889" s="19" t="s">
        <v>220</v>
      </c>
      <c r="E889" s="19" t="s">
        <v>124</v>
      </c>
      <c r="F889" s="19" t="s">
        <v>356</v>
      </c>
      <c r="G889" s="62" t="s">
        <v>676</v>
      </c>
      <c r="H889" s="62" t="s">
        <v>6510</v>
      </c>
      <c r="I889" s="19" t="s">
        <v>342</v>
      </c>
      <c r="J889" s="36" t="s">
        <v>6511</v>
      </c>
      <c r="K889" s="19" t="s">
        <v>6512</v>
      </c>
      <c r="L889" s="19" t="s">
        <v>112</v>
      </c>
      <c r="M889" s="19" t="s">
        <v>348</v>
      </c>
      <c r="O889" s="197" t="str">
        <f t="shared" si="78"/>
        <v>12/4/2024 3:18:53 AM</v>
      </c>
      <c r="P889" s="197">
        <f t="shared" si="79"/>
        <v>45630.763113425928</v>
      </c>
      <c r="Q889" s="197">
        <f t="shared" si="80"/>
        <v>45630.346446759264</v>
      </c>
      <c r="R889" s="197">
        <f t="shared" si="81"/>
        <v>45630.346446759264</v>
      </c>
      <c r="S889" s="200">
        <f t="shared" si="82"/>
        <v>45630</v>
      </c>
      <c r="T889" s="201">
        <f t="shared" si="83"/>
        <v>0.34644675926392665</v>
      </c>
      <c r="U889" s="202"/>
      <c r="V889" s="202"/>
      <c r="W889" s="202" t="str">
        <f>IFERROR(VLOOKUP(D889,Legend!$A$2:$C$61,3,FALSE),"")</f>
        <v>EMEA_1</v>
      </c>
      <c r="X889" s="19">
        <v>5</v>
      </c>
      <c r="Y889" s="19">
        <v>15</v>
      </c>
    </row>
    <row r="890" spans="1:25" x14ac:dyDescent="0.25">
      <c r="A890" s="19" t="s">
        <v>1747</v>
      </c>
      <c r="B890" s="62" t="s">
        <v>5127</v>
      </c>
      <c r="C890" s="19" t="s">
        <v>341</v>
      </c>
      <c r="D890" s="19" t="s">
        <v>218</v>
      </c>
      <c r="E890" s="19" t="s">
        <v>7591</v>
      </c>
      <c r="F890" s="19" t="s">
        <v>355</v>
      </c>
      <c r="G890" s="62" t="s">
        <v>671</v>
      </c>
      <c r="H890" s="62" t="s">
        <v>5128</v>
      </c>
      <c r="I890" s="19" t="s">
        <v>342</v>
      </c>
      <c r="J890" s="36" t="s">
        <v>5129</v>
      </c>
      <c r="K890" s="19" t="s">
        <v>2565</v>
      </c>
      <c r="L890" s="19" t="s">
        <v>112</v>
      </c>
      <c r="M890" s="19" t="s">
        <v>354</v>
      </c>
      <c r="O890" s="197" t="str">
        <f t="shared" si="78"/>
        <v>12/6/2024 9:53:57 AM</v>
      </c>
      <c r="P890" s="197">
        <f t="shared" si="79"/>
        <v>45633.037465277775</v>
      </c>
      <c r="Q890" s="197">
        <f t="shared" si="80"/>
        <v>45632.620798611111</v>
      </c>
      <c r="R890" s="197">
        <f t="shared" si="81"/>
        <v>45632.620798611111</v>
      </c>
      <c r="S890" s="200">
        <f t="shared" si="82"/>
        <v>45632</v>
      </c>
      <c r="T890" s="201">
        <f t="shared" si="83"/>
        <v>0.62079861111124046</v>
      </c>
      <c r="U890" s="202"/>
      <c r="V890" s="202"/>
      <c r="W890" s="202" t="str">
        <f>IFERROR(VLOOKUP(D890,Legend!$A$2:$C$61,3,FALSE),"")</f>
        <v>EMEA_1</v>
      </c>
      <c r="X890" s="19">
        <v>5</v>
      </c>
      <c r="Y890" s="19">
        <v>15</v>
      </c>
    </row>
    <row r="891" spans="1:25" x14ac:dyDescent="0.25">
      <c r="A891" s="19" t="s">
        <v>1208</v>
      </c>
      <c r="B891" s="62" t="s">
        <v>5133</v>
      </c>
      <c r="C891" s="19" t="s">
        <v>341</v>
      </c>
      <c r="D891" s="19" t="s">
        <v>218</v>
      </c>
      <c r="E891" s="19" t="s">
        <v>7591</v>
      </c>
      <c r="F891" s="19" t="s">
        <v>355</v>
      </c>
      <c r="G891" s="62" t="s">
        <v>671</v>
      </c>
      <c r="H891" s="62" t="s">
        <v>5128</v>
      </c>
      <c r="I891" s="19" t="s">
        <v>342</v>
      </c>
      <c r="J891" s="36" t="s">
        <v>5134</v>
      </c>
      <c r="K891" s="19" t="s">
        <v>2560</v>
      </c>
      <c r="L891" s="19" t="s">
        <v>112</v>
      </c>
      <c r="M891" s="19" t="s">
        <v>354</v>
      </c>
      <c r="O891" s="197" t="str">
        <f t="shared" si="78"/>
        <v>12/6/2024 9:50:17 AM</v>
      </c>
      <c r="P891" s="197">
        <f t="shared" si="79"/>
        <v>45633.034918981481</v>
      </c>
      <c r="Q891" s="197">
        <f t="shared" si="80"/>
        <v>45632.618252314816</v>
      </c>
      <c r="R891" s="197">
        <f t="shared" si="81"/>
        <v>45632.618252314816</v>
      </c>
      <c r="S891" s="200">
        <f t="shared" si="82"/>
        <v>45632</v>
      </c>
      <c r="T891" s="201">
        <f t="shared" si="83"/>
        <v>0.61825231481634546</v>
      </c>
      <c r="U891" s="202"/>
      <c r="V891" s="202"/>
      <c r="W891" s="202" t="str">
        <f>IFERROR(VLOOKUP(D891,Legend!$A$2:$C$61,3,FALSE),"")</f>
        <v>EMEA_1</v>
      </c>
      <c r="X891" s="19">
        <v>5</v>
      </c>
      <c r="Y891" s="19">
        <v>15</v>
      </c>
    </row>
    <row r="892" spans="1:25" x14ac:dyDescent="0.25">
      <c r="A892" s="19" t="s">
        <v>1378</v>
      </c>
      <c r="B892" s="62" t="s">
        <v>5163</v>
      </c>
      <c r="C892" s="19" t="s">
        <v>341</v>
      </c>
      <c r="D892" s="19" t="s">
        <v>218</v>
      </c>
      <c r="E892" s="19" t="s">
        <v>7591</v>
      </c>
      <c r="F892" s="19" t="s">
        <v>355</v>
      </c>
      <c r="G892" s="62" t="s">
        <v>676</v>
      </c>
      <c r="H892" s="62" t="s">
        <v>5164</v>
      </c>
      <c r="I892" s="19" t="s">
        <v>342</v>
      </c>
      <c r="J892" s="36" t="s">
        <v>5165</v>
      </c>
      <c r="K892" s="19" t="s">
        <v>1169</v>
      </c>
      <c r="L892" s="19" t="s">
        <v>112</v>
      </c>
      <c r="M892" s="19" t="s">
        <v>340</v>
      </c>
      <c r="O892" s="197" t="str">
        <f t="shared" si="78"/>
        <v>12/6/2024 9:20:52 AM</v>
      </c>
      <c r="P892" s="197">
        <f t="shared" si="79"/>
        <v>45633.014490740738</v>
      </c>
      <c r="Q892" s="197">
        <f t="shared" si="80"/>
        <v>45632.597824074073</v>
      </c>
      <c r="R892" s="197">
        <f t="shared" si="81"/>
        <v>45632.597824074073</v>
      </c>
      <c r="S892" s="200">
        <f t="shared" si="82"/>
        <v>45632</v>
      </c>
      <c r="T892" s="201">
        <f t="shared" si="83"/>
        <v>0.59782407407328719</v>
      </c>
      <c r="U892" s="202"/>
      <c r="V892" s="202"/>
      <c r="W892" s="202" t="str">
        <f>IFERROR(VLOOKUP(D892,Legend!$A$2:$C$61,3,FALSE),"")</f>
        <v>EMEA_1</v>
      </c>
      <c r="X892" s="19">
        <v>5</v>
      </c>
      <c r="Y892" s="19">
        <v>15</v>
      </c>
    </row>
    <row r="893" spans="1:25" x14ac:dyDescent="0.25">
      <c r="A893" s="19" t="s">
        <v>1209</v>
      </c>
      <c r="B893" s="62" t="s">
        <v>5172</v>
      </c>
      <c r="C893" s="19" t="s">
        <v>341</v>
      </c>
      <c r="D893" s="19" t="s">
        <v>218</v>
      </c>
      <c r="E893" s="19" t="s">
        <v>7591</v>
      </c>
      <c r="F893" s="19" t="s">
        <v>355</v>
      </c>
      <c r="G893" s="62" t="s">
        <v>673</v>
      </c>
      <c r="H893" s="62" t="s">
        <v>5173</v>
      </c>
      <c r="I893" s="19" t="s">
        <v>342</v>
      </c>
      <c r="J893" s="36" t="s">
        <v>5174</v>
      </c>
      <c r="K893" s="19" t="s">
        <v>2592</v>
      </c>
      <c r="L893" s="19" t="s">
        <v>112</v>
      </c>
      <c r="M893" s="19" t="s">
        <v>340</v>
      </c>
      <c r="O893" s="197" t="str">
        <f t="shared" si="78"/>
        <v>12/6/2024 9:06:50 AM</v>
      </c>
      <c r="P893" s="197">
        <f t="shared" si="79"/>
        <v>45633.004745370374</v>
      </c>
      <c r="Q893" s="197">
        <f t="shared" si="80"/>
        <v>45632.588078703709</v>
      </c>
      <c r="R893" s="197">
        <f t="shared" si="81"/>
        <v>45632.588078703709</v>
      </c>
      <c r="S893" s="200">
        <f t="shared" si="82"/>
        <v>45632</v>
      </c>
      <c r="T893" s="201">
        <f t="shared" si="83"/>
        <v>0.58807870370947057</v>
      </c>
      <c r="U893" s="202"/>
      <c r="V893" s="202"/>
      <c r="W893" s="202" t="str">
        <f>IFERROR(VLOOKUP(D893,Legend!$A$2:$C$61,3,FALSE),"")</f>
        <v>EMEA_1</v>
      </c>
      <c r="X893" s="19">
        <v>5</v>
      </c>
      <c r="Y893" s="19">
        <v>15</v>
      </c>
    </row>
    <row r="894" spans="1:25" x14ac:dyDescent="0.25">
      <c r="A894" s="19" t="s">
        <v>1028</v>
      </c>
      <c r="B894" s="62" t="s">
        <v>5218</v>
      </c>
      <c r="C894" s="19" t="s">
        <v>148</v>
      </c>
      <c r="D894" s="19" t="s">
        <v>223</v>
      </c>
      <c r="E894" s="19" t="s">
        <v>7591</v>
      </c>
      <c r="F894" s="19" t="s">
        <v>355</v>
      </c>
      <c r="G894" s="62" t="s">
        <v>350</v>
      </c>
      <c r="H894" s="62" t="s">
        <v>5219</v>
      </c>
      <c r="J894" s="36" t="s">
        <v>5220</v>
      </c>
      <c r="K894" s="19" t="s">
        <v>5221</v>
      </c>
      <c r="L894" s="19" t="s">
        <v>112</v>
      </c>
      <c r="M894" s="19" t="s">
        <v>340</v>
      </c>
      <c r="O894" s="197" t="str">
        <f t="shared" si="78"/>
        <v>12/6/2024 7:47:22 AM</v>
      </c>
      <c r="P894" s="197">
        <f t="shared" si="79"/>
        <v>45632.949560185189</v>
      </c>
      <c r="Q894" s="197">
        <f t="shared" si="80"/>
        <v>45632.532893518524</v>
      </c>
      <c r="R894" s="197">
        <f t="shared" si="81"/>
        <v>45632.532893518524</v>
      </c>
      <c r="S894" s="200">
        <f t="shared" si="82"/>
        <v>45632</v>
      </c>
      <c r="T894" s="201">
        <f t="shared" si="83"/>
        <v>0.53289351852436084</v>
      </c>
      <c r="U894" s="202"/>
      <c r="V894" s="202"/>
      <c r="W894" s="202" t="str">
        <f>IFERROR(VLOOKUP(D894,Legend!$A$2:$C$61,3,FALSE),"")</f>
        <v>EMEA_1</v>
      </c>
      <c r="X894" s="19">
        <v>5</v>
      </c>
      <c r="Y894" s="19">
        <v>15</v>
      </c>
    </row>
    <row r="895" spans="1:25" x14ac:dyDescent="0.25">
      <c r="A895" s="19" t="s">
        <v>973</v>
      </c>
      <c r="B895" s="62" t="s">
        <v>5236</v>
      </c>
      <c r="C895" s="19" t="s">
        <v>341</v>
      </c>
      <c r="D895" s="19" t="s">
        <v>218</v>
      </c>
      <c r="E895" s="19" t="s">
        <v>7591</v>
      </c>
      <c r="F895" s="19" t="s">
        <v>355</v>
      </c>
      <c r="G895" s="62" t="s">
        <v>671</v>
      </c>
      <c r="H895" s="62" t="s">
        <v>5237</v>
      </c>
      <c r="I895" s="19" t="s">
        <v>342</v>
      </c>
      <c r="J895" s="36" t="s">
        <v>5238</v>
      </c>
      <c r="K895" s="19" t="s">
        <v>2317</v>
      </c>
      <c r="L895" s="19" t="s">
        <v>112</v>
      </c>
      <c r="M895" s="19" t="s">
        <v>340</v>
      </c>
      <c r="O895" s="197" t="str">
        <f t="shared" si="78"/>
        <v>12/6/2024 7:09:57 AM</v>
      </c>
      <c r="P895" s="197">
        <f t="shared" si="79"/>
        <v>45632.923576388886</v>
      </c>
      <c r="Q895" s="197">
        <f t="shared" si="80"/>
        <v>45632.506909722222</v>
      </c>
      <c r="R895" s="197">
        <f t="shared" si="81"/>
        <v>45632.506909722222</v>
      </c>
      <c r="S895" s="200">
        <f t="shared" si="82"/>
        <v>45632</v>
      </c>
      <c r="T895" s="201">
        <f t="shared" si="83"/>
        <v>0.50690972222218988</v>
      </c>
      <c r="U895" s="202"/>
      <c r="V895" s="202"/>
      <c r="W895" s="202" t="str">
        <f>IFERROR(VLOOKUP(D895,Legend!$A$2:$C$61,3,FALSE),"")</f>
        <v>EMEA_1</v>
      </c>
      <c r="X895" s="19">
        <v>5</v>
      </c>
      <c r="Y895" s="19">
        <v>15</v>
      </c>
    </row>
    <row r="896" spans="1:25" x14ac:dyDescent="0.25">
      <c r="A896" s="19" t="s">
        <v>894</v>
      </c>
      <c r="B896" s="62" t="s">
        <v>5270</v>
      </c>
      <c r="C896" s="19" t="s">
        <v>148</v>
      </c>
      <c r="D896" s="19" t="s">
        <v>223</v>
      </c>
      <c r="E896" s="19" t="s">
        <v>7591</v>
      </c>
      <c r="F896" s="19" t="s">
        <v>355</v>
      </c>
      <c r="G896" s="62" t="s">
        <v>350</v>
      </c>
      <c r="H896" s="62" t="s">
        <v>5271</v>
      </c>
      <c r="J896" s="36" t="s">
        <v>5272</v>
      </c>
      <c r="K896" s="19" t="s">
        <v>5273</v>
      </c>
      <c r="L896" s="19" t="s">
        <v>112</v>
      </c>
      <c r="M896" s="19" t="s">
        <v>354</v>
      </c>
      <c r="O896" s="197" t="str">
        <f t="shared" si="78"/>
        <v>12/6/2024 5:25:16 AM</v>
      </c>
      <c r="P896" s="197">
        <f t="shared" si="79"/>
        <v>45632.85087962963</v>
      </c>
      <c r="Q896" s="197">
        <f t="shared" si="80"/>
        <v>45632.434212962966</v>
      </c>
      <c r="R896" s="197">
        <f t="shared" si="81"/>
        <v>45632.434212962966</v>
      </c>
      <c r="S896" s="200">
        <f t="shared" si="82"/>
        <v>45632</v>
      </c>
      <c r="T896" s="201">
        <f t="shared" si="83"/>
        <v>0.43421296296583023</v>
      </c>
      <c r="U896" s="202"/>
      <c r="V896" s="202"/>
      <c r="W896" s="202" t="str">
        <f>IFERROR(VLOOKUP(D896,Legend!$A$2:$C$61,3,FALSE),"")</f>
        <v>EMEA_1</v>
      </c>
      <c r="X896" s="19">
        <v>5</v>
      </c>
      <c r="Y896" s="19">
        <v>15</v>
      </c>
    </row>
    <row r="897" spans="1:25" x14ac:dyDescent="0.25">
      <c r="A897" s="19" t="s">
        <v>1283</v>
      </c>
      <c r="B897" s="62" t="s">
        <v>5280</v>
      </c>
      <c r="C897" s="19" t="s">
        <v>341</v>
      </c>
      <c r="D897" s="19" t="s">
        <v>218</v>
      </c>
      <c r="E897" s="19" t="s">
        <v>7591</v>
      </c>
      <c r="F897" s="19" t="s">
        <v>355</v>
      </c>
      <c r="G897" s="62" t="s">
        <v>671</v>
      </c>
      <c r="H897" s="62" t="s">
        <v>3506</v>
      </c>
      <c r="I897" s="19" t="s">
        <v>342</v>
      </c>
      <c r="J897" s="36" t="s">
        <v>5281</v>
      </c>
      <c r="K897" s="19" t="s">
        <v>2310</v>
      </c>
      <c r="L897" s="19" t="s">
        <v>112</v>
      </c>
      <c r="M897" s="19" t="s">
        <v>340</v>
      </c>
      <c r="O897" s="197" t="str">
        <f t="shared" si="78"/>
        <v>12/6/2024 5:17:14 AM</v>
      </c>
      <c r="P897" s="197">
        <f t="shared" si="79"/>
        <v>45632.845300925925</v>
      </c>
      <c r="Q897" s="197">
        <f t="shared" si="80"/>
        <v>45632.42863425926</v>
      </c>
      <c r="R897" s="197">
        <f t="shared" si="81"/>
        <v>45632.42863425926</v>
      </c>
      <c r="S897" s="200">
        <f t="shared" si="82"/>
        <v>45632</v>
      </c>
      <c r="T897" s="201">
        <f t="shared" si="83"/>
        <v>0.42863425926043419</v>
      </c>
      <c r="U897" s="202"/>
      <c r="V897" s="202"/>
      <c r="W897" s="202" t="str">
        <f>IFERROR(VLOOKUP(D897,Legend!$A$2:$C$61,3,FALSE),"")</f>
        <v>EMEA_1</v>
      </c>
      <c r="X897" s="19">
        <v>5</v>
      </c>
      <c r="Y897" s="19">
        <v>15</v>
      </c>
    </row>
    <row r="898" spans="1:25" x14ac:dyDescent="0.25">
      <c r="A898" s="19" t="s">
        <v>632</v>
      </c>
      <c r="B898" s="62" t="s">
        <v>5289</v>
      </c>
      <c r="C898" s="19" t="s">
        <v>148</v>
      </c>
      <c r="D898" s="19" t="s">
        <v>223</v>
      </c>
      <c r="E898" s="19" t="s">
        <v>7591</v>
      </c>
      <c r="F898" s="19" t="s">
        <v>355</v>
      </c>
      <c r="G898" s="62" t="s">
        <v>350</v>
      </c>
      <c r="H898" s="62" t="s">
        <v>5290</v>
      </c>
      <c r="J898" s="36" t="s">
        <v>5291</v>
      </c>
      <c r="K898" s="19" t="s">
        <v>832</v>
      </c>
      <c r="L898" s="19" t="s">
        <v>112</v>
      </c>
      <c r="M898" s="19" t="s">
        <v>340</v>
      </c>
      <c r="O898" s="197" t="str">
        <f t="shared" si="78"/>
        <v>12/6/2024 4:56:00 AM</v>
      </c>
      <c r="P898" s="197">
        <f t="shared" si="79"/>
        <v>45632.830555555556</v>
      </c>
      <c r="Q898" s="197">
        <f t="shared" si="80"/>
        <v>45632.413888888892</v>
      </c>
      <c r="R898" s="197">
        <f t="shared" si="81"/>
        <v>45632.413888888892</v>
      </c>
      <c r="S898" s="200">
        <f t="shared" si="82"/>
        <v>45632</v>
      </c>
      <c r="T898" s="201">
        <f t="shared" si="83"/>
        <v>0.41388888889196096</v>
      </c>
      <c r="U898" s="202"/>
      <c r="V898" s="202"/>
      <c r="W898" s="202" t="str">
        <f>IFERROR(VLOOKUP(D898,Legend!$A$2:$C$61,3,FALSE),"")</f>
        <v>EMEA_1</v>
      </c>
      <c r="X898" s="19">
        <v>5</v>
      </c>
      <c r="Y898" s="19">
        <v>15</v>
      </c>
    </row>
    <row r="899" spans="1:25" x14ac:dyDescent="0.25">
      <c r="A899" s="19" t="s">
        <v>1309</v>
      </c>
      <c r="B899" s="62" t="s">
        <v>5321</v>
      </c>
      <c r="C899" s="19" t="s">
        <v>148</v>
      </c>
      <c r="D899" s="19" t="s">
        <v>223</v>
      </c>
      <c r="E899" s="19" t="s">
        <v>7591</v>
      </c>
      <c r="F899" s="19" t="s">
        <v>355</v>
      </c>
      <c r="G899" s="62" t="s">
        <v>350</v>
      </c>
      <c r="H899" s="62" t="s">
        <v>5322</v>
      </c>
      <c r="J899" s="36" t="s">
        <v>5323</v>
      </c>
      <c r="K899" s="19" t="s">
        <v>5324</v>
      </c>
      <c r="L899" s="19" t="s">
        <v>112</v>
      </c>
      <c r="M899" s="19" t="s">
        <v>340</v>
      </c>
      <c r="O899" s="197" t="str">
        <f t="shared" ref="O899:O962" si="84">IFERROR(J899,"")</f>
        <v>12/6/2024 3:38:18 AM</v>
      </c>
      <c r="P899" s="197">
        <f t="shared" ref="P899:P962" si="85">IFERROR(J899+(Y899/24),"")</f>
        <v>45632.776597222219</v>
      </c>
      <c r="Q899" s="197">
        <f t="shared" ref="Q899:Q962" si="86">IFERROR(J899+(X899/24),"")</f>
        <v>45632.359930555554</v>
      </c>
      <c r="R899" s="197">
        <f t="shared" ref="R899:R962" si="87">IF(W899="APAC_1",P899,IF(W899="EMEA_1",Q899,O899))</f>
        <v>45632.359930555554</v>
      </c>
      <c r="S899" s="200">
        <f t="shared" ref="S899:S962" si="88">INT(R899)</f>
        <v>45632</v>
      </c>
      <c r="T899" s="201">
        <f t="shared" ref="T899:T962" si="89">MOD(R899,1)</f>
        <v>0.35993055555445608</v>
      </c>
      <c r="U899" s="202"/>
      <c r="V899" s="202"/>
      <c r="W899" s="202" t="str">
        <f>IFERROR(VLOOKUP(D899,Legend!$A$2:$C$61,3,FALSE),"")</f>
        <v>EMEA_1</v>
      </c>
      <c r="X899" s="19">
        <v>5</v>
      </c>
      <c r="Y899" s="19">
        <v>15</v>
      </c>
    </row>
    <row r="900" spans="1:25" x14ac:dyDescent="0.25">
      <c r="A900" s="19" t="s">
        <v>1426</v>
      </c>
      <c r="B900" s="62" t="s">
        <v>5336</v>
      </c>
      <c r="C900" s="19" t="s">
        <v>341</v>
      </c>
      <c r="D900" s="19" t="s">
        <v>218</v>
      </c>
      <c r="E900" s="19" t="s">
        <v>7591</v>
      </c>
      <c r="F900" s="19" t="s">
        <v>355</v>
      </c>
      <c r="G900" s="62" t="s">
        <v>676</v>
      </c>
      <c r="H900" s="62" t="s">
        <v>3647</v>
      </c>
      <c r="I900" s="19" t="s">
        <v>342</v>
      </c>
      <c r="J900" s="36" t="s">
        <v>5338</v>
      </c>
      <c r="K900" s="19" t="s">
        <v>2525</v>
      </c>
      <c r="L900" s="19" t="s">
        <v>112</v>
      </c>
      <c r="M900" s="19" t="s">
        <v>340</v>
      </c>
      <c r="O900" s="197" t="str">
        <f t="shared" si="84"/>
        <v>12/6/2024 2:57:41 AM</v>
      </c>
      <c r="P900" s="197">
        <f t="shared" si="85"/>
        <v>45632.748391203706</v>
      </c>
      <c r="Q900" s="197">
        <f t="shared" si="86"/>
        <v>45632.331724537042</v>
      </c>
      <c r="R900" s="197">
        <f t="shared" si="87"/>
        <v>45632.331724537042</v>
      </c>
      <c r="S900" s="200">
        <f t="shared" si="88"/>
        <v>45632</v>
      </c>
      <c r="T900" s="201">
        <f t="shared" si="89"/>
        <v>0.33172453704173677</v>
      </c>
      <c r="U900" s="202"/>
      <c r="V900" s="202"/>
      <c r="W900" s="202" t="str">
        <f>IFERROR(VLOOKUP(D900,Legend!$A$2:$C$61,3,FALSE),"")</f>
        <v>EMEA_1</v>
      </c>
      <c r="X900" s="19">
        <v>5</v>
      </c>
      <c r="Y900" s="19">
        <v>15</v>
      </c>
    </row>
    <row r="901" spans="1:25" x14ac:dyDescent="0.25">
      <c r="A901" s="19" t="s">
        <v>2174</v>
      </c>
      <c r="B901" s="62" t="s">
        <v>5339</v>
      </c>
      <c r="C901" s="19" t="s">
        <v>341</v>
      </c>
      <c r="D901" s="19" t="s">
        <v>218</v>
      </c>
      <c r="E901" s="19" t="s">
        <v>7591</v>
      </c>
      <c r="F901" s="19" t="s">
        <v>355</v>
      </c>
      <c r="G901" s="62" t="s">
        <v>671</v>
      </c>
      <c r="H901" s="62" t="s">
        <v>5340</v>
      </c>
      <c r="I901" s="19" t="s">
        <v>342</v>
      </c>
      <c r="J901" s="36" t="s">
        <v>5342</v>
      </c>
      <c r="K901" s="19" t="s">
        <v>1240</v>
      </c>
      <c r="L901" s="19" t="s">
        <v>112</v>
      </c>
      <c r="M901" s="19" t="s">
        <v>340</v>
      </c>
      <c r="O901" s="197" t="str">
        <f t="shared" si="84"/>
        <v>12/6/2024 2:53:37 AM</v>
      </c>
      <c r="P901" s="197">
        <f t="shared" si="85"/>
        <v>45632.745567129627</v>
      </c>
      <c r="Q901" s="197">
        <f t="shared" si="86"/>
        <v>45632.328900462962</v>
      </c>
      <c r="R901" s="197">
        <f t="shared" si="87"/>
        <v>45632.328900462962</v>
      </c>
      <c r="S901" s="200">
        <f t="shared" si="88"/>
        <v>45632</v>
      </c>
      <c r="T901" s="201">
        <f t="shared" si="89"/>
        <v>0.32890046296233777</v>
      </c>
      <c r="U901" s="202"/>
      <c r="V901" s="202"/>
      <c r="W901" s="202" t="str">
        <f>IFERROR(VLOOKUP(D901,Legend!$A$2:$C$61,3,FALSE),"")</f>
        <v>EMEA_1</v>
      </c>
      <c r="X901" s="19">
        <v>5</v>
      </c>
      <c r="Y901" s="19">
        <v>15</v>
      </c>
    </row>
    <row r="902" spans="1:25" x14ac:dyDescent="0.25">
      <c r="A902" s="19" t="s">
        <v>1829</v>
      </c>
      <c r="B902" s="62" t="s">
        <v>5753</v>
      </c>
      <c r="C902" s="19" t="s">
        <v>341</v>
      </c>
      <c r="D902" s="19" t="s">
        <v>218</v>
      </c>
      <c r="E902" s="19" t="s">
        <v>7591</v>
      </c>
      <c r="F902" s="19" t="s">
        <v>355</v>
      </c>
      <c r="G902" s="62" t="s">
        <v>671</v>
      </c>
      <c r="H902" s="62" t="s">
        <v>5754</v>
      </c>
      <c r="I902" s="19" t="s">
        <v>342</v>
      </c>
      <c r="J902" s="36" t="s">
        <v>5755</v>
      </c>
      <c r="K902" s="19" t="s">
        <v>842</v>
      </c>
      <c r="L902" s="19" t="s">
        <v>112</v>
      </c>
      <c r="M902" s="19" t="s">
        <v>340</v>
      </c>
      <c r="O902" s="197" t="str">
        <f t="shared" si="84"/>
        <v>12/5/2024 10:41:03 AM</v>
      </c>
      <c r="P902" s="197">
        <f t="shared" si="85"/>
        <v>45632.070173611108</v>
      </c>
      <c r="Q902" s="197">
        <f t="shared" si="86"/>
        <v>45631.653506944444</v>
      </c>
      <c r="R902" s="197">
        <f t="shared" si="87"/>
        <v>45631.653506944444</v>
      </c>
      <c r="S902" s="200">
        <f t="shared" si="88"/>
        <v>45631</v>
      </c>
      <c r="T902" s="201">
        <f t="shared" si="89"/>
        <v>0.65350694444350665</v>
      </c>
      <c r="U902" s="202"/>
      <c r="V902" s="202"/>
      <c r="W902" s="202" t="str">
        <f>IFERROR(VLOOKUP(D902,Legend!$A$2:$C$61,3,FALSE),"")</f>
        <v>EMEA_1</v>
      </c>
      <c r="X902" s="19">
        <v>5</v>
      </c>
      <c r="Y902" s="19">
        <v>15</v>
      </c>
    </row>
    <row r="903" spans="1:25" x14ac:dyDescent="0.25">
      <c r="A903" s="19" t="s">
        <v>1161</v>
      </c>
      <c r="B903" s="62" t="s">
        <v>5768</v>
      </c>
      <c r="C903" s="19" t="s">
        <v>341</v>
      </c>
      <c r="D903" s="19" t="s">
        <v>218</v>
      </c>
      <c r="E903" s="19" t="s">
        <v>7591</v>
      </c>
      <c r="F903" s="19" t="s">
        <v>355</v>
      </c>
      <c r="G903" s="62" t="s">
        <v>673</v>
      </c>
      <c r="H903" s="62" t="s">
        <v>5769</v>
      </c>
      <c r="I903" s="19" t="s">
        <v>342</v>
      </c>
      <c r="J903" s="36" t="s">
        <v>5770</v>
      </c>
      <c r="K903" s="19" t="s">
        <v>1286</v>
      </c>
      <c r="L903" s="19" t="s">
        <v>112</v>
      </c>
      <c r="M903" s="19" t="s">
        <v>340</v>
      </c>
      <c r="O903" s="197" t="str">
        <f t="shared" si="84"/>
        <v>12/5/2024 10:20:11 AM</v>
      </c>
      <c r="P903" s="197">
        <f t="shared" si="85"/>
        <v>45632.05568287037</v>
      </c>
      <c r="Q903" s="197">
        <f t="shared" si="86"/>
        <v>45631.639016203706</v>
      </c>
      <c r="R903" s="197">
        <f t="shared" si="87"/>
        <v>45631.639016203706</v>
      </c>
      <c r="S903" s="200">
        <f t="shared" si="88"/>
        <v>45631</v>
      </c>
      <c r="T903" s="201">
        <f t="shared" si="89"/>
        <v>0.63901620370597811</v>
      </c>
      <c r="U903" s="202"/>
      <c r="V903" s="202"/>
      <c r="W903" s="202" t="str">
        <f>IFERROR(VLOOKUP(D903,Legend!$A$2:$C$61,3,FALSE),"")</f>
        <v>EMEA_1</v>
      </c>
      <c r="X903" s="19">
        <v>5</v>
      </c>
      <c r="Y903" s="19">
        <v>15</v>
      </c>
    </row>
    <row r="904" spans="1:25" x14ac:dyDescent="0.25">
      <c r="A904" s="19" t="s">
        <v>1840</v>
      </c>
      <c r="B904" s="62" t="s">
        <v>5786</v>
      </c>
      <c r="C904" s="19" t="s">
        <v>341</v>
      </c>
      <c r="D904" s="19" t="s">
        <v>218</v>
      </c>
      <c r="E904" s="19" t="s">
        <v>7591</v>
      </c>
      <c r="F904" s="19" t="s">
        <v>355</v>
      </c>
      <c r="G904" s="62" t="s">
        <v>671</v>
      </c>
      <c r="H904" s="62" t="s">
        <v>2313</v>
      </c>
      <c r="I904" s="19" t="s">
        <v>342</v>
      </c>
      <c r="J904" s="36" t="s">
        <v>5787</v>
      </c>
      <c r="K904" s="19" t="s">
        <v>1344</v>
      </c>
      <c r="L904" s="19" t="s">
        <v>112</v>
      </c>
      <c r="M904" s="19" t="s">
        <v>340</v>
      </c>
      <c r="O904" s="197" t="str">
        <f t="shared" si="84"/>
        <v>12/5/2024 9:55:53 AM</v>
      </c>
      <c r="P904" s="197">
        <f t="shared" si="85"/>
        <v>45632.038807870369</v>
      </c>
      <c r="Q904" s="197">
        <f t="shared" si="86"/>
        <v>45631.622141203705</v>
      </c>
      <c r="R904" s="197">
        <f t="shared" si="87"/>
        <v>45631.622141203705</v>
      </c>
      <c r="S904" s="200">
        <f t="shared" si="88"/>
        <v>45631</v>
      </c>
      <c r="T904" s="201">
        <f t="shared" si="89"/>
        <v>0.62214120370481396</v>
      </c>
      <c r="U904" s="202"/>
      <c r="V904" s="202"/>
      <c r="W904" s="202" t="str">
        <f>IFERROR(VLOOKUP(D904,Legend!$A$2:$C$61,3,FALSE),"")</f>
        <v>EMEA_1</v>
      </c>
      <c r="X904" s="19">
        <v>5</v>
      </c>
      <c r="Y904" s="19">
        <v>15</v>
      </c>
    </row>
    <row r="905" spans="1:25" x14ac:dyDescent="0.25">
      <c r="A905" s="19" t="s">
        <v>1841</v>
      </c>
      <c r="B905" s="62" t="s">
        <v>5788</v>
      </c>
      <c r="C905" s="19" t="s">
        <v>341</v>
      </c>
      <c r="D905" s="19" t="s">
        <v>218</v>
      </c>
      <c r="E905" s="19" t="s">
        <v>7591</v>
      </c>
      <c r="F905" s="19" t="s">
        <v>355</v>
      </c>
      <c r="G905" s="62" t="s">
        <v>676</v>
      </c>
      <c r="H905" s="62" t="s">
        <v>5789</v>
      </c>
      <c r="I905" s="19" t="s">
        <v>342</v>
      </c>
      <c r="J905" s="36" t="s">
        <v>5790</v>
      </c>
      <c r="K905" s="19" t="s">
        <v>719</v>
      </c>
      <c r="L905" s="19" t="s">
        <v>112</v>
      </c>
      <c r="M905" s="19" t="s">
        <v>340</v>
      </c>
      <c r="O905" s="197" t="str">
        <f t="shared" si="84"/>
        <v>12/5/2024 9:53:07 AM</v>
      </c>
      <c r="P905" s="197">
        <f t="shared" si="85"/>
        <v>45632.036886574075</v>
      </c>
      <c r="Q905" s="197">
        <f t="shared" si="86"/>
        <v>45631.620219907411</v>
      </c>
      <c r="R905" s="197">
        <f t="shared" si="87"/>
        <v>45631.620219907411</v>
      </c>
      <c r="S905" s="200">
        <f t="shared" si="88"/>
        <v>45631</v>
      </c>
      <c r="T905" s="201">
        <f t="shared" si="89"/>
        <v>0.62021990741050104</v>
      </c>
      <c r="U905" s="202"/>
      <c r="V905" s="202"/>
      <c r="W905" s="202" t="str">
        <f>IFERROR(VLOOKUP(D905,Legend!$A$2:$C$61,3,FALSE),"")</f>
        <v>EMEA_1</v>
      </c>
      <c r="X905" s="19">
        <v>5</v>
      </c>
      <c r="Y905" s="19">
        <v>15</v>
      </c>
    </row>
    <row r="906" spans="1:25" x14ac:dyDescent="0.25">
      <c r="A906" s="19" t="s">
        <v>1844</v>
      </c>
      <c r="B906" s="62" t="s">
        <v>5805</v>
      </c>
      <c r="C906" s="19" t="s">
        <v>341</v>
      </c>
      <c r="D906" s="19" t="s">
        <v>218</v>
      </c>
      <c r="E906" s="19" t="s">
        <v>7591</v>
      </c>
      <c r="F906" s="19" t="s">
        <v>355</v>
      </c>
      <c r="G906" s="62" t="s">
        <v>671</v>
      </c>
      <c r="H906" s="62" t="s">
        <v>5806</v>
      </c>
      <c r="I906" s="19" t="s">
        <v>342</v>
      </c>
      <c r="J906" s="36" t="s">
        <v>5807</v>
      </c>
      <c r="K906" s="19" t="s">
        <v>686</v>
      </c>
      <c r="L906" s="19" t="s">
        <v>112</v>
      </c>
      <c r="M906" s="19" t="s">
        <v>340</v>
      </c>
      <c r="O906" s="197" t="str">
        <f t="shared" si="84"/>
        <v>12/5/2024 9:07:56 AM</v>
      </c>
      <c r="P906" s="197">
        <f t="shared" si="85"/>
        <v>45632.005509259259</v>
      </c>
      <c r="Q906" s="197">
        <f t="shared" si="86"/>
        <v>45631.588842592595</v>
      </c>
      <c r="R906" s="197">
        <f t="shared" si="87"/>
        <v>45631.588842592595</v>
      </c>
      <c r="S906" s="200">
        <f t="shared" si="88"/>
        <v>45631</v>
      </c>
      <c r="T906" s="201">
        <f t="shared" si="89"/>
        <v>0.58884259259502869</v>
      </c>
      <c r="U906" s="202"/>
      <c r="V906" s="202"/>
      <c r="W906" s="202" t="str">
        <f>IFERROR(VLOOKUP(D906,Legend!$A$2:$C$61,3,FALSE),"")</f>
        <v>EMEA_1</v>
      </c>
      <c r="X906" s="19">
        <v>5</v>
      </c>
      <c r="Y906" s="19">
        <v>15</v>
      </c>
    </row>
    <row r="907" spans="1:25" x14ac:dyDescent="0.25">
      <c r="A907" s="19" t="s">
        <v>1488</v>
      </c>
      <c r="B907" s="62" t="s">
        <v>5867</v>
      </c>
      <c r="C907" s="19" t="s">
        <v>148</v>
      </c>
      <c r="D907" s="19" t="s">
        <v>223</v>
      </c>
      <c r="E907" s="19" t="s">
        <v>7591</v>
      </c>
      <c r="F907" s="19" t="s">
        <v>355</v>
      </c>
      <c r="G907" s="62" t="s">
        <v>350</v>
      </c>
      <c r="H907" s="62" t="s">
        <v>5868</v>
      </c>
      <c r="J907" s="36" t="s">
        <v>5869</v>
      </c>
      <c r="K907" s="19" t="s">
        <v>5870</v>
      </c>
      <c r="L907" s="19" t="s">
        <v>112</v>
      </c>
      <c r="M907" s="19" t="s">
        <v>340</v>
      </c>
      <c r="O907" s="197" t="str">
        <f t="shared" si="84"/>
        <v>12/5/2024 6:51:52 AM</v>
      </c>
      <c r="P907" s="197">
        <f t="shared" si="85"/>
        <v>45631.91101851852</v>
      </c>
      <c r="Q907" s="197">
        <f t="shared" si="86"/>
        <v>45631.494351851856</v>
      </c>
      <c r="R907" s="197">
        <f t="shared" si="87"/>
        <v>45631.494351851856</v>
      </c>
      <c r="S907" s="200">
        <f t="shared" si="88"/>
        <v>45631</v>
      </c>
      <c r="T907" s="201">
        <f t="shared" si="89"/>
        <v>0.49435185185575392</v>
      </c>
      <c r="U907" s="202"/>
      <c r="V907" s="202"/>
      <c r="W907" s="202" t="str">
        <f>IFERROR(VLOOKUP(D907,Legend!$A$2:$C$61,3,FALSE),"")</f>
        <v>EMEA_1</v>
      </c>
      <c r="X907" s="19">
        <v>5</v>
      </c>
      <c r="Y907" s="19">
        <v>15</v>
      </c>
    </row>
    <row r="908" spans="1:25" x14ac:dyDescent="0.25">
      <c r="A908" s="19" t="s">
        <v>1607</v>
      </c>
      <c r="B908" s="62" t="s">
        <v>5938</v>
      </c>
      <c r="C908" s="19" t="s">
        <v>148</v>
      </c>
      <c r="D908" s="19" t="s">
        <v>223</v>
      </c>
      <c r="E908" s="19" t="s">
        <v>7591</v>
      </c>
      <c r="F908" s="19" t="s">
        <v>355</v>
      </c>
      <c r="G908" s="62" t="s">
        <v>350</v>
      </c>
      <c r="H908" s="62" t="s">
        <v>5939</v>
      </c>
      <c r="J908" s="36" t="s">
        <v>5940</v>
      </c>
      <c r="K908" s="19" t="s">
        <v>5941</v>
      </c>
      <c r="L908" s="19" t="s">
        <v>112</v>
      </c>
      <c r="M908" s="19" t="s">
        <v>340</v>
      </c>
      <c r="O908" s="197" t="str">
        <f t="shared" si="84"/>
        <v>12/5/2024 4:26:33 AM</v>
      </c>
      <c r="P908" s="197">
        <f t="shared" si="85"/>
        <v>45631.810104166667</v>
      </c>
      <c r="Q908" s="197">
        <f t="shared" si="86"/>
        <v>45631.393437500003</v>
      </c>
      <c r="R908" s="197">
        <f t="shared" si="87"/>
        <v>45631.393437500003</v>
      </c>
      <c r="S908" s="200">
        <f t="shared" si="88"/>
        <v>45631</v>
      </c>
      <c r="T908" s="201">
        <f t="shared" si="89"/>
        <v>0.39343750000261934</v>
      </c>
      <c r="U908" s="202"/>
      <c r="V908" s="202"/>
      <c r="W908" s="202" t="str">
        <f>IFERROR(VLOOKUP(D908,Legend!$A$2:$C$61,3,FALSE),"")</f>
        <v>EMEA_1</v>
      </c>
      <c r="X908" s="19">
        <v>5</v>
      </c>
      <c r="Y908" s="19">
        <v>15</v>
      </c>
    </row>
    <row r="909" spans="1:25" x14ac:dyDescent="0.25">
      <c r="A909" s="19" t="s">
        <v>675</v>
      </c>
      <c r="B909" s="62" t="s">
        <v>5961</v>
      </c>
      <c r="C909" s="19" t="s">
        <v>148</v>
      </c>
      <c r="D909" s="19" t="s">
        <v>223</v>
      </c>
      <c r="E909" s="19" t="s">
        <v>7591</v>
      </c>
      <c r="F909" s="19" t="s">
        <v>355</v>
      </c>
      <c r="G909" s="62" t="s">
        <v>350</v>
      </c>
      <c r="H909" s="62" t="s">
        <v>5962</v>
      </c>
      <c r="J909" s="36" t="s">
        <v>5963</v>
      </c>
      <c r="K909" s="19" t="s">
        <v>5964</v>
      </c>
      <c r="L909" s="19" t="s">
        <v>112</v>
      </c>
      <c r="M909" s="19" t="s">
        <v>340</v>
      </c>
      <c r="O909" s="197" t="str">
        <f t="shared" si="84"/>
        <v>12/5/2024 3:42:21 AM</v>
      </c>
      <c r="P909" s="197">
        <f t="shared" si="85"/>
        <v>45631.779409722221</v>
      </c>
      <c r="Q909" s="197">
        <f t="shared" si="86"/>
        <v>45631.362743055557</v>
      </c>
      <c r="R909" s="197">
        <f t="shared" si="87"/>
        <v>45631.362743055557</v>
      </c>
      <c r="S909" s="200">
        <f t="shared" si="88"/>
        <v>45631</v>
      </c>
      <c r="T909" s="201">
        <f t="shared" si="89"/>
        <v>0.36274305555707542</v>
      </c>
      <c r="U909" s="202"/>
      <c r="V909" s="202"/>
      <c r="W909" s="202" t="str">
        <f>IFERROR(VLOOKUP(D909,Legend!$A$2:$C$61,3,FALSE),"")</f>
        <v>EMEA_1</v>
      </c>
      <c r="X909" s="19">
        <v>5</v>
      </c>
      <c r="Y909" s="19">
        <v>15</v>
      </c>
    </row>
    <row r="910" spans="1:25" x14ac:dyDescent="0.25">
      <c r="A910" s="19" t="s">
        <v>1434</v>
      </c>
      <c r="B910" s="62" t="s">
        <v>5979</v>
      </c>
      <c r="C910" s="19" t="s">
        <v>148</v>
      </c>
      <c r="D910" s="19" t="s">
        <v>223</v>
      </c>
      <c r="E910" s="19" t="s">
        <v>7591</v>
      </c>
      <c r="F910" s="19" t="s">
        <v>355</v>
      </c>
      <c r="G910" s="62" t="s">
        <v>350</v>
      </c>
      <c r="H910" s="62" t="s">
        <v>5980</v>
      </c>
      <c r="J910" s="36" t="s">
        <v>5981</v>
      </c>
      <c r="K910" s="19" t="s">
        <v>1721</v>
      </c>
      <c r="L910" s="19" t="s">
        <v>112</v>
      </c>
      <c r="M910" s="19" t="s">
        <v>340</v>
      </c>
      <c r="O910" s="197" t="str">
        <f t="shared" si="84"/>
        <v>12/5/2024 2:21:02 AM</v>
      </c>
      <c r="P910" s="197">
        <f t="shared" si="85"/>
        <v>45631.722939814812</v>
      </c>
      <c r="Q910" s="197">
        <f t="shared" si="86"/>
        <v>45631.306273148148</v>
      </c>
      <c r="R910" s="197">
        <f t="shared" si="87"/>
        <v>45631.306273148148</v>
      </c>
      <c r="S910" s="200">
        <f t="shared" si="88"/>
        <v>45631</v>
      </c>
      <c r="T910" s="201">
        <f t="shared" si="89"/>
        <v>0.30627314814773854</v>
      </c>
      <c r="U910" s="202"/>
      <c r="V910" s="202"/>
      <c r="W910" s="202" t="str">
        <f>IFERROR(VLOOKUP(D910,Legend!$A$2:$C$61,3,FALSE),"")</f>
        <v>EMEA_1</v>
      </c>
      <c r="X910" s="19">
        <v>5</v>
      </c>
      <c r="Y910" s="19">
        <v>15</v>
      </c>
    </row>
    <row r="911" spans="1:25" x14ac:dyDescent="0.25">
      <c r="A911" s="19" t="s">
        <v>637</v>
      </c>
      <c r="B911" s="62" t="s">
        <v>5987</v>
      </c>
      <c r="C911" s="19" t="s">
        <v>148</v>
      </c>
      <c r="D911" s="19" t="s">
        <v>223</v>
      </c>
      <c r="E911" s="19" t="s">
        <v>7591</v>
      </c>
      <c r="F911" s="19" t="s">
        <v>355</v>
      </c>
      <c r="G911" s="62" t="s">
        <v>350</v>
      </c>
      <c r="H911" s="62" t="s">
        <v>5980</v>
      </c>
      <c r="J911" s="36" t="s">
        <v>5988</v>
      </c>
      <c r="K911" s="19" t="s">
        <v>700</v>
      </c>
      <c r="L911" s="19" t="s">
        <v>112</v>
      </c>
      <c r="M911" s="19" t="s">
        <v>340</v>
      </c>
      <c r="O911" s="197" t="str">
        <f t="shared" si="84"/>
        <v>12/5/2024 2:06:00 AM</v>
      </c>
      <c r="P911" s="197">
        <f t="shared" si="85"/>
        <v>45631.712500000001</v>
      </c>
      <c r="Q911" s="197">
        <f t="shared" si="86"/>
        <v>45631.295833333337</v>
      </c>
      <c r="R911" s="197">
        <f t="shared" si="87"/>
        <v>45631.295833333337</v>
      </c>
      <c r="S911" s="200">
        <f t="shared" si="88"/>
        <v>45631</v>
      </c>
      <c r="T911" s="201">
        <f t="shared" si="89"/>
        <v>0.29583333333721384</v>
      </c>
      <c r="U911" s="202"/>
      <c r="V911" s="202"/>
      <c r="W911" s="202" t="str">
        <f>IFERROR(VLOOKUP(D911,Legend!$A$2:$C$61,3,FALSE),"")</f>
        <v>EMEA_1</v>
      </c>
      <c r="X911" s="19">
        <v>5</v>
      </c>
      <c r="Y911" s="19">
        <v>15</v>
      </c>
    </row>
    <row r="912" spans="1:25" x14ac:dyDescent="0.25">
      <c r="A912" s="19" t="s">
        <v>1966</v>
      </c>
      <c r="B912" s="62" t="s">
        <v>3123</v>
      </c>
      <c r="C912" s="19" t="s">
        <v>148</v>
      </c>
      <c r="D912" s="19" t="s">
        <v>214</v>
      </c>
      <c r="E912" s="19" t="s">
        <v>7584</v>
      </c>
      <c r="F912" s="19" t="s">
        <v>347</v>
      </c>
      <c r="G912" s="62" t="s">
        <v>345</v>
      </c>
      <c r="H912" s="62" t="s">
        <v>3124</v>
      </c>
      <c r="J912" s="36" t="s">
        <v>3125</v>
      </c>
      <c r="K912" s="19" t="s">
        <v>2557</v>
      </c>
      <c r="L912" s="19" t="s">
        <v>112</v>
      </c>
      <c r="M912" s="19" t="s">
        <v>340</v>
      </c>
      <c r="O912" s="197" t="str">
        <f t="shared" si="84"/>
        <v>12/3/2024 5:45:31 PM</v>
      </c>
      <c r="P912" s="197">
        <f t="shared" si="85"/>
        <v>45630.364942129629</v>
      </c>
      <c r="Q912" s="197">
        <f t="shared" si="86"/>
        <v>45629.948275462964</v>
      </c>
      <c r="R912" s="197" t="str">
        <f t="shared" si="87"/>
        <v>12/3/2024 5:45:31 PM</v>
      </c>
      <c r="S912" s="200">
        <f t="shared" si="88"/>
        <v>45629</v>
      </c>
      <c r="T912" s="201">
        <f t="shared" si="89"/>
        <v>0.73994212962861639</v>
      </c>
      <c r="U912" s="202"/>
      <c r="V912" s="202"/>
      <c r="W912" s="202" t="str">
        <f>IFERROR(VLOOKUP(D912,Legend!$A$2:$C$61,3,FALSE),"")</f>
        <v>AMER_1</v>
      </c>
      <c r="X912" s="19">
        <v>5</v>
      </c>
      <c r="Y912" s="19">
        <v>15</v>
      </c>
    </row>
    <row r="913" spans="1:25" x14ac:dyDescent="0.25">
      <c r="A913" s="19" t="s">
        <v>1565</v>
      </c>
      <c r="B913" s="62" t="s">
        <v>3161</v>
      </c>
      <c r="C913" s="19" t="s">
        <v>341</v>
      </c>
      <c r="D913" s="19" t="s">
        <v>215</v>
      </c>
      <c r="E913" s="19" t="s">
        <v>7584</v>
      </c>
      <c r="F913" s="19" t="s">
        <v>347</v>
      </c>
      <c r="G913" s="62" t="s">
        <v>593</v>
      </c>
      <c r="H913" s="62" t="s">
        <v>3162</v>
      </c>
      <c r="I913" s="19" t="s">
        <v>344</v>
      </c>
      <c r="J913" s="36" t="s">
        <v>3163</v>
      </c>
      <c r="K913" s="19" t="s">
        <v>2285</v>
      </c>
      <c r="L913" s="19" t="s">
        <v>112</v>
      </c>
      <c r="M913" s="19" t="s">
        <v>340</v>
      </c>
      <c r="O913" s="197" t="str">
        <f t="shared" si="84"/>
        <v>12/3/2024 4:48:16 PM</v>
      </c>
      <c r="P913" s="197">
        <f t="shared" si="85"/>
        <v>45630.325185185182</v>
      </c>
      <c r="Q913" s="197">
        <f t="shared" si="86"/>
        <v>45629.908518518518</v>
      </c>
      <c r="R913" s="197" t="str">
        <f t="shared" si="87"/>
        <v>12/3/2024 4:48:16 PM</v>
      </c>
      <c r="S913" s="200">
        <f t="shared" si="88"/>
        <v>45629</v>
      </c>
      <c r="T913" s="201">
        <f t="shared" si="89"/>
        <v>0.70018518518190831</v>
      </c>
      <c r="U913" s="202"/>
      <c r="V913" s="202"/>
      <c r="W913" s="202" t="str">
        <f>IFERROR(VLOOKUP(D913,Legend!$A$2:$C$61,3,FALSE),"")</f>
        <v>AMER_1</v>
      </c>
      <c r="X913" s="19">
        <v>5</v>
      </c>
      <c r="Y913" s="19">
        <v>15</v>
      </c>
    </row>
    <row r="914" spans="1:25" x14ac:dyDescent="0.25">
      <c r="A914" s="19" t="s">
        <v>1304</v>
      </c>
      <c r="B914" s="62" t="s">
        <v>3210</v>
      </c>
      <c r="C914" s="19" t="s">
        <v>148</v>
      </c>
      <c r="D914" s="19" t="s">
        <v>214</v>
      </c>
      <c r="E914" s="19" t="s">
        <v>7584</v>
      </c>
      <c r="F914" s="19" t="s">
        <v>347</v>
      </c>
      <c r="G914" s="62" t="s">
        <v>345</v>
      </c>
      <c r="H914" s="62" t="s">
        <v>3211</v>
      </c>
      <c r="J914" s="36" t="s">
        <v>3212</v>
      </c>
      <c r="K914" s="19" t="s">
        <v>743</v>
      </c>
      <c r="L914" s="19" t="s">
        <v>112</v>
      </c>
      <c r="M914" s="19" t="s">
        <v>340</v>
      </c>
      <c r="O914" s="197" t="str">
        <f t="shared" si="84"/>
        <v>12/3/2024 3:46:53 PM</v>
      </c>
      <c r="P914" s="197">
        <f t="shared" si="85"/>
        <v>45630.282557870371</v>
      </c>
      <c r="Q914" s="197">
        <f t="shared" si="86"/>
        <v>45629.865891203706</v>
      </c>
      <c r="R914" s="197" t="str">
        <f t="shared" si="87"/>
        <v>12/3/2024 3:46:53 PM</v>
      </c>
      <c r="S914" s="200">
        <f t="shared" si="88"/>
        <v>45629</v>
      </c>
      <c r="T914" s="201">
        <f t="shared" si="89"/>
        <v>0.6575578703705105</v>
      </c>
      <c r="U914" s="202"/>
      <c r="V914" s="202"/>
      <c r="W914" s="202" t="str">
        <f>IFERROR(VLOOKUP(D914,Legend!$A$2:$C$61,3,FALSE),"")</f>
        <v>AMER_1</v>
      </c>
      <c r="X914" s="19">
        <v>5</v>
      </c>
      <c r="Y914" s="19">
        <v>15</v>
      </c>
    </row>
    <row r="915" spans="1:25" x14ac:dyDescent="0.25">
      <c r="A915" s="19" t="s">
        <v>817</v>
      </c>
      <c r="B915" s="62" t="s">
        <v>3253</v>
      </c>
      <c r="C915" s="19" t="s">
        <v>148</v>
      </c>
      <c r="D915" s="19" t="s">
        <v>214</v>
      </c>
      <c r="E915" s="19" t="s">
        <v>7584</v>
      </c>
      <c r="F915" s="19" t="s">
        <v>347</v>
      </c>
      <c r="G915" s="62" t="s">
        <v>345</v>
      </c>
      <c r="H915" s="62" t="s">
        <v>3175</v>
      </c>
      <c r="J915" s="36" t="s">
        <v>3254</v>
      </c>
      <c r="K915" s="19" t="s">
        <v>2605</v>
      </c>
      <c r="L915" s="19" t="s">
        <v>112</v>
      </c>
      <c r="M915" s="19" t="s">
        <v>340</v>
      </c>
      <c r="O915" s="197" t="str">
        <f t="shared" si="84"/>
        <v>12/3/2024 2:53:04 PM</v>
      </c>
      <c r="P915" s="197">
        <f t="shared" si="85"/>
        <v>45630.245185185187</v>
      </c>
      <c r="Q915" s="197">
        <f t="shared" si="86"/>
        <v>45629.828518518523</v>
      </c>
      <c r="R915" s="197" t="str">
        <f t="shared" si="87"/>
        <v>12/3/2024 2:53:04 PM</v>
      </c>
      <c r="S915" s="200">
        <f t="shared" si="88"/>
        <v>45629</v>
      </c>
      <c r="T915" s="201">
        <f t="shared" si="89"/>
        <v>0.62018518518743804</v>
      </c>
      <c r="U915" s="202"/>
      <c r="V915" s="202"/>
      <c r="W915" s="202" t="str">
        <f>IFERROR(VLOOKUP(D915,Legend!$A$2:$C$61,3,FALSE),"")</f>
        <v>AMER_1</v>
      </c>
      <c r="X915" s="19">
        <v>5</v>
      </c>
      <c r="Y915" s="19">
        <v>15</v>
      </c>
    </row>
    <row r="916" spans="1:25" x14ac:dyDescent="0.25">
      <c r="A916" s="19" t="s">
        <v>753</v>
      </c>
      <c r="B916" s="62" t="s">
        <v>3287</v>
      </c>
      <c r="C916" s="19" t="s">
        <v>341</v>
      </c>
      <c r="D916" s="19" t="s">
        <v>215</v>
      </c>
      <c r="E916" s="19" t="s">
        <v>7584</v>
      </c>
      <c r="F916" s="19" t="s">
        <v>347</v>
      </c>
      <c r="G916" s="62" t="s">
        <v>593</v>
      </c>
      <c r="H916" s="62" t="s">
        <v>3288</v>
      </c>
      <c r="I916" s="19" t="s">
        <v>344</v>
      </c>
      <c r="J916" s="36" t="s">
        <v>3289</v>
      </c>
      <c r="K916" s="19" t="s">
        <v>2304</v>
      </c>
      <c r="L916" s="19" t="s">
        <v>112</v>
      </c>
      <c r="M916" s="19" t="s">
        <v>340</v>
      </c>
      <c r="O916" s="197" t="str">
        <f t="shared" si="84"/>
        <v>12/3/2024 2:05:38 PM</v>
      </c>
      <c r="P916" s="197">
        <f t="shared" si="85"/>
        <v>45630.212245370371</v>
      </c>
      <c r="Q916" s="197">
        <f t="shared" si="86"/>
        <v>45629.795578703706</v>
      </c>
      <c r="R916" s="197" t="str">
        <f t="shared" si="87"/>
        <v>12/3/2024 2:05:38 PM</v>
      </c>
      <c r="S916" s="200">
        <f t="shared" si="88"/>
        <v>45629</v>
      </c>
      <c r="T916" s="201">
        <f t="shared" si="89"/>
        <v>0.5872453703705105</v>
      </c>
      <c r="U916" s="202"/>
      <c r="V916" s="202"/>
      <c r="W916" s="202" t="str">
        <f>IFERROR(VLOOKUP(D916,Legend!$A$2:$C$61,3,FALSE),"")</f>
        <v>AMER_1</v>
      </c>
      <c r="X916" s="19">
        <v>5</v>
      </c>
      <c r="Y916" s="19">
        <v>15</v>
      </c>
    </row>
    <row r="917" spans="1:25" x14ac:dyDescent="0.25">
      <c r="A917" s="19" t="s">
        <v>711</v>
      </c>
      <c r="B917" s="62" t="s">
        <v>3355</v>
      </c>
      <c r="C917" s="19" t="s">
        <v>341</v>
      </c>
      <c r="D917" s="19" t="s">
        <v>215</v>
      </c>
      <c r="E917" s="19" t="s">
        <v>7584</v>
      </c>
      <c r="F917" s="19" t="s">
        <v>347</v>
      </c>
      <c r="G917" s="62" t="s">
        <v>593</v>
      </c>
      <c r="H917" s="62" t="s">
        <v>1420</v>
      </c>
      <c r="I917" s="19" t="s">
        <v>342</v>
      </c>
      <c r="J917" s="36" t="s">
        <v>3356</v>
      </c>
      <c r="K917" s="19" t="s">
        <v>2280</v>
      </c>
      <c r="L917" s="19" t="s">
        <v>112</v>
      </c>
      <c r="M917" s="19" t="s">
        <v>340</v>
      </c>
      <c r="O917" s="197" t="str">
        <f t="shared" si="84"/>
        <v>12/3/2024 12:25:57 PM</v>
      </c>
      <c r="P917" s="197">
        <f t="shared" si="85"/>
        <v>45630.143020833333</v>
      </c>
      <c r="Q917" s="197">
        <f t="shared" si="86"/>
        <v>45629.726354166669</v>
      </c>
      <c r="R917" s="197" t="str">
        <f t="shared" si="87"/>
        <v>12/3/2024 12:25:57 PM</v>
      </c>
      <c r="S917" s="200">
        <f t="shared" si="88"/>
        <v>45629</v>
      </c>
      <c r="T917" s="201">
        <f t="shared" si="89"/>
        <v>0.51802083333313931</v>
      </c>
      <c r="U917" s="202"/>
      <c r="V917" s="202"/>
      <c r="W917" s="202" t="str">
        <f>IFERROR(VLOOKUP(D917,Legend!$A$2:$C$61,3,FALSE),"")</f>
        <v>AMER_1</v>
      </c>
      <c r="X917" s="19">
        <v>5</v>
      </c>
      <c r="Y917" s="19">
        <v>15</v>
      </c>
    </row>
    <row r="918" spans="1:25" x14ac:dyDescent="0.25">
      <c r="A918" s="19" t="s">
        <v>1184</v>
      </c>
      <c r="B918" s="62" t="s">
        <v>3379</v>
      </c>
      <c r="C918" s="19" t="s">
        <v>148</v>
      </c>
      <c r="D918" s="19" t="s">
        <v>214</v>
      </c>
      <c r="E918" s="19" t="s">
        <v>7584</v>
      </c>
      <c r="F918" s="19" t="s">
        <v>347</v>
      </c>
      <c r="G918" s="62" t="s">
        <v>345</v>
      </c>
      <c r="H918" s="62" t="s">
        <v>3190</v>
      </c>
      <c r="J918" s="36" t="s">
        <v>3380</v>
      </c>
      <c r="K918" s="19" t="s">
        <v>2302</v>
      </c>
      <c r="L918" s="19" t="s">
        <v>112</v>
      </c>
      <c r="M918" s="19" t="s">
        <v>340</v>
      </c>
      <c r="O918" s="197" t="str">
        <f t="shared" si="84"/>
        <v>12/3/2024 11:47:25 AM</v>
      </c>
      <c r="P918" s="197">
        <f t="shared" si="85"/>
        <v>45630.116261574076</v>
      </c>
      <c r="Q918" s="197">
        <f t="shared" si="86"/>
        <v>45629.699594907412</v>
      </c>
      <c r="R918" s="197" t="str">
        <f t="shared" si="87"/>
        <v>12/3/2024 11:47:25 AM</v>
      </c>
      <c r="S918" s="200">
        <f t="shared" si="88"/>
        <v>45629</v>
      </c>
      <c r="T918" s="201">
        <f t="shared" si="89"/>
        <v>0.49126157407590654</v>
      </c>
      <c r="U918" s="202"/>
      <c r="V918" s="202"/>
      <c r="W918" s="202" t="str">
        <f>IFERROR(VLOOKUP(D918,Legend!$A$2:$C$61,3,FALSE),"")</f>
        <v>AMER_1</v>
      </c>
      <c r="X918" s="19">
        <v>5</v>
      </c>
      <c r="Y918" s="19">
        <v>15</v>
      </c>
    </row>
    <row r="919" spans="1:25" x14ac:dyDescent="0.25">
      <c r="A919" s="19" t="s">
        <v>1945</v>
      </c>
      <c r="B919" s="62" t="s">
        <v>3438</v>
      </c>
      <c r="C919" s="19" t="s">
        <v>148</v>
      </c>
      <c r="D919" s="19" t="s">
        <v>214</v>
      </c>
      <c r="E919" s="19" t="s">
        <v>7584</v>
      </c>
      <c r="F919" s="19" t="s">
        <v>347</v>
      </c>
      <c r="G919" s="62" t="s">
        <v>345</v>
      </c>
      <c r="H919" s="62" t="s">
        <v>3439</v>
      </c>
      <c r="J919" s="36" t="s">
        <v>3440</v>
      </c>
      <c r="K919" s="19" t="s">
        <v>3441</v>
      </c>
      <c r="L919" s="19" t="s">
        <v>112</v>
      </c>
      <c r="M919" s="19" t="s">
        <v>340</v>
      </c>
      <c r="O919" s="197" t="str">
        <f t="shared" si="84"/>
        <v>12/3/2024 10:40:33 AM</v>
      </c>
      <c r="P919" s="197">
        <f t="shared" si="85"/>
        <v>45630.069826388892</v>
      </c>
      <c r="Q919" s="197">
        <f t="shared" si="86"/>
        <v>45629.653159722227</v>
      </c>
      <c r="R919" s="197" t="str">
        <f t="shared" si="87"/>
        <v>12/3/2024 10:40:33 AM</v>
      </c>
      <c r="S919" s="200">
        <f t="shared" si="88"/>
        <v>45629</v>
      </c>
      <c r="T919" s="201">
        <f t="shared" si="89"/>
        <v>0.44482638889166992</v>
      </c>
      <c r="U919" s="202"/>
      <c r="V919" s="202"/>
      <c r="W919" s="202" t="str">
        <f>IFERROR(VLOOKUP(D919,Legend!$A$2:$C$61,3,FALSE),"")</f>
        <v>AMER_1</v>
      </c>
      <c r="X919" s="19">
        <v>5</v>
      </c>
      <c r="Y919" s="19">
        <v>15</v>
      </c>
    </row>
    <row r="920" spans="1:25" x14ac:dyDescent="0.25">
      <c r="A920" s="19" t="s">
        <v>1730</v>
      </c>
      <c r="B920" s="62" t="s">
        <v>3482</v>
      </c>
      <c r="C920" s="19" t="s">
        <v>341</v>
      </c>
      <c r="D920" s="19" t="s">
        <v>215</v>
      </c>
      <c r="E920" s="19" t="s">
        <v>7584</v>
      </c>
      <c r="F920" s="19" t="s">
        <v>347</v>
      </c>
      <c r="G920" s="62" t="s">
        <v>593</v>
      </c>
      <c r="H920" s="62" t="s">
        <v>3483</v>
      </c>
      <c r="I920" s="19" t="s">
        <v>342</v>
      </c>
      <c r="J920" s="36" t="s">
        <v>3484</v>
      </c>
      <c r="K920" s="19" t="s">
        <v>656</v>
      </c>
      <c r="L920" s="19" t="s">
        <v>112</v>
      </c>
      <c r="M920" s="19" t="s">
        <v>340</v>
      </c>
      <c r="O920" s="197" t="str">
        <f t="shared" si="84"/>
        <v>12/3/2024 10:09:17 AM</v>
      </c>
      <c r="P920" s="197">
        <f t="shared" si="85"/>
        <v>45630.048113425924</v>
      </c>
      <c r="Q920" s="197">
        <f t="shared" si="86"/>
        <v>45629.63144675926</v>
      </c>
      <c r="R920" s="197" t="str">
        <f t="shared" si="87"/>
        <v>12/3/2024 10:09:17 AM</v>
      </c>
      <c r="S920" s="200">
        <f t="shared" si="88"/>
        <v>45629</v>
      </c>
      <c r="T920" s="201">
        <f t="shared" si="89"/>
        <v>0.4231134259243845</v>
      </c>
      <c r="U920" s="202"/>
      <c r="V920" s="202"/>
      <c r="W920" s="202" t="str">
        <f>IFERROR(VLOOKUP(D920,Legend!$A$2:$C$61,3,FALSE),"")</f>
        <v>AMER_1</v>
      </c>
      <c r="X920" s="19">
        <v>5</v>
      </c>
      <c r="Y920" s="19">
        <v>15</v>
      </c>
    </row>
    <row r="921" spans="1:25" x14ac:dyDescent="0.25">
      <c r="A921" s="19" t="s">
        <v>1231</v>
      </c>
      <c r="B921" s="62" t="s">
        <v>3802</v>
      </c>
      <c r="C921" s="19" t="s">
        <v>148</v>
      </c>
      <c r="D921" s="19" t="s">
        <v>214</v>
      </c>
      <c r="E921" s="19" t="s">
        <v>7584</v>
      </c>
      <c r="F921" s="19" t="s">
        <v>347</v>
      </c>
      <c r="G921" s="62" t="s">
        <v>345</v>
      </c>
      <c r="H921" s="62" t="s">
        <v>3803</v>
      </c>
      <c r="J921" s="36" t="s">
        <v>3804</v>
      </c>
      <c r="K921" s="19" t="s">
        <v>3805</v>
      </c>
      <c r="L921" s="19" t="s">
        <v>112</v>
      </c>
      <c r="M921" s="19" t="s">
        <v>340</v>
      </c>
      <c r="O921" s="197" t="str">
        <f t="shared" si="84"/>
        <v>12/2/2024 5:57:00 PM</v>
      </c>
      <c r="P921" s="197">
        <f t="shared" si="85"/>
        <v>45629.372916666667</v>
      </c>
      <c r="Q921" s="197">
        <f t="shared" si="86"/>
        <v>45628.956250000003</v>
      </c>
      <c r="R921" s="197" t="str">
        <f t="shared" si="87"/>
        <v>12/2/2024 5:57:00 PM</v>
      </c>
      <c r="S921" s="200">
        <f t="shared" si="88"/>
        <v>45628</v>
      </c>
      <c r="T921" s="201">
        <f t="shared" si="89"/>
        <v>0.74791666666715173</v>
      </c>
      <c r="U921" s="202"/>
      <c r="V921" s="202"/>
      <c r="W921" s="202" t="str">
        <f>IFERROR(VLOOKUP(D921,Legend!$A$2:$C$61,3,FALSE),"")</f>
        <v>AMER_1</v>
      </c>
      <c r="X921" s="19">
        <v>5</v>
      </c>
      <c r="Y921" s="19">
        <v>15</v>
      </c>
    </row>
    <row r="922" spans="1:25" x14ac:dyDescent="0.25">
      <c r="A922" s="19" t="s">
        <v>1232</v>
      </c>
      <c r="B922" s="62" t="s">
        <v>3823</v>
      </c>
      <c r="C922" s="19" t="s">
        <v>148</v>
      </c>
      <c r="D922" s="19" t="s">
        <v>214</v>
      </c>
      <c r="E922" s="19" t="s">
        <v>7584</v>
      </c>
      <c r="F922" s="19" t="s">
        <v>347</v>
      </c>
      <c r="G922" s="62" t="s">
        <v>345</v>
      </c>
      <c r="H922" s="62" t="s">
        <v>3824</v>
      </c>
      <c r="J922" s="36" t="s">
        <v>3825</v>
      </c>
      <c r="K922" s="19" t="s">
        <v>1040</v>
      </c>
      <c r="L922" s="19" t="s">
        <v>112</v>
      </c>
      <c r="M922" s="19" t="s">
        <v>340</v>
      </c>
      <c r="O922" s="197" t="str">
        <f t="shared" si="84"/>
        <v>12/2/2024 5:09:05 PM</v>
      </c>
      <c r="P922" s="197">
        <f t="shared" si="85"/>
        <v>45629.339641203704</v>
      </c>
      <c r="Q922" s="197">
        <f t="shared" si="86"/>
        <v>45628.922974537039</v>
      </c>
      <c r="R922" s="197" t="str">
        <f t="shared" si="87"/>
        <v>12/2/2024 5:09:05 PM</v>
      </c>
      <c r="S922" s="200">
        <f t="shared" si="88"/>
        <v>45628</v>
      </c>
      <c r="T922" s="201">
        <f t="shared" si="89"/>
        <v>0.71464120370364981</v>
      </c>
      <c r="U922" s="202"/>
      <c r="V922" s="202"/>
      <c r="W922" s="202" t="str">
        <f>IFERROR(VLOOKUP(D922,Legend!$A$2:$C$61,3,FALSE),"")</f>
        <v>AMER_1</v>
      </c>
      <c r="X922" s="19">
        <v>5</v>
      </c>
      <c r="Y922" s="19">
        <v>15</v>
      </c>
    </row>
    <row r="923" spans="1:25" x14ac:dyDescent="0.25">
      <c r="A923" s="19" t="s">
        <v>1994</v>
      </c>
      <c r="B923" s="62" t="s">
        <v>3869</v>
      </c>
      <c r="C923" s="19" t="s">
        <v>148</v>
      </c>
      <c r="D923" s="19" t="s">
        <v>244</v>
      </c>
      <c r="E923" s="19" t="s">
        <v>7584</v>
      </c>
      <c r="F923" s="19" t="s">
        <v>347</v>
      </c>
      <c r="G923" s="62" t="s">
        <v>2385</v>
      </c>
      <c r="H923" s="62" t="s">
        <v>3870</v>
      </c>
      <c r="J923" s="36" t="s">
        <v>3871</v>
      </c>
      <c r="K923" s="19" t="s">
        <v>3872</v>
      </c>
      <c r="L923" s="19" t="s">
        <v>112</v>
      </c>
      <c r="M923" s="19" t="s">
        <v>340</v>
      </c>
      <c r="O923" s="197" t="str">
        <f t="shared" si="84"/>
        <v>12/2/2024 4:18:02 PM</v>
      </c>
      <c r="P923" s="197">
        <f t="shared" si="85"/>
        <v>45629.304189814815</v>
      </c>
      <c r="Q923" s="197">
        <f t="shared" si="86"/>
        <v>45628.887523148151</v>
      </c>
      <c r="R923" s="197" t="str">
        <f t="shared" si="87"/>
        <v>12/2/2024 4:18:02 PM</v>
      </c>
      <c r="S923" s="200">
        <f t="shared" si="88"/>
        <v>45628</v>
      </c>
      <c r="T923" s="201">
        <f t="shared" si="89"/>
        <v>0.67918981481489027</v>
      </c>
      <c r="U923" s="202"/>
      <c r="V923" s="202"/>
      <c r="W923" s="202" t="str">
        <f>IFERROR(VLOOKUP(D923,Legend!$A$2:$C$61,3,FALSE),"")</f>
        <v>AMER_1</v>
      </c>
      <c r="X923" s="19">
        <v>5</v>
      </c>
      <c r="Y923" s="19">
        <v>15</v>
      </c>
    </row>
    <row r="924" spans="1:25" x14ac:dyDescent="0.25">
      <c r="A924" s="19" t="s">
        <v>1339</v>
      </c>
      <c r="B924" s="62" t="s">
        <v>3886</v>
      </c>
      <c r="C924" s="19" t="s">
        <v>341</v>
      </c>
      <c r="D924" s="19" t="s">
        <v>215</v>
      </c>
      <c r="E924" s="19" t="s">
        <v>7584</v>
      </c>
      <c r="F924" s="19" t="s">
        <v>347</v>
      </c>
      <c r="G924" s="62" t="s">
        <v>588</v>
      </c>
      <c r="H924" s="62" t="s">
        <v>3887</v>
      </c>
      <c r="I924" s="19" t="s">
        <v>342</v>
      </c>
      <c r="J924" s="36" t="s">
        <v>3888</v>
      </c>
      <c r="K924" s="19" t="s">
        <v>1359</v>
      </c>
      <c r="L924" s="19" t="s">
        <v>112</v>
      </c>
      <c r="M924" s="19" t="s">
        <v>340</v>
      </c>
      <c r="O924" s="197" t="str">
        <f t="shared" si="84"/>
        <v>12/2/2024 4:03:54 PM</v>
      </c>
      <c r="P924" s="197">
        <f t="shared" si="85"/>
        <v>45629.294374999998</v>
      </c>
      <c r="Q924" s="197">
        <f t="shared" si="86"/>
        <v>45628.877708333333</v>
      </c>
      <c r="R924" s="197" t="str">
        <f t="shared" si="87"/>
        <v>12/2/2024 4:03:54 PM</v>
      </c>
      <c r="S924" s="200">
        <f t="shared" si="88"/>
        <v>45628</v>
      </c>
      <c r="T924" s="201">
        <f t="shared" si="89"/>
        <v>0.66937499999767169</v>
      </c>
      <c r="U924" s="202"/>
      <c r="V924" s="202"/>
      <c r="W924" s="202" t="str">
        <f>IFERROR(VLOOKUP(D924,Legend!$A$2:$C$61,3,FALSE),"")</f>
        <v>AMER_1</v>
      </c>
      <c r="X924" s="19">
        <v>5</v>
      </c>
      <c r="Y924" s="19">
        <v>15</v>
      </c>
    </row>
    <row r="925" spans="1:25" x14ac:dyDescent="0.25">
      <c r="A925" s="19" t="s">
        <v>1368</v>
      </c>
      <c r="B925" s="62" t="s">
        <v>3908</v>
      </c>
      <c r="C925" s="19" t="s">
        <v>341</v>
      </c>
      <c r="D925" s="19" t="s">
        <v>215</v>
      </c>
      <c r="E925" s="19" t="s">
        <v>7584</v>
      </c>
      <c r="F925" s="19" t="s">
        <v>347</v>
      </c>
      <c r="G925" s="62" t="s">
        <v>593</v>
      </c>
      <c r="H925" s="62" t="s">
        <v>3909</v>
      </c>
      <c r="I925" s="19" t="s">
        <v>342</v>
      </c>
      <c r="J925" s="36" t="s">
        <v>3910</v>
      </c>
      <c r="K925" s="19" t="s">
        <v>1503</v>
      </c>
      <c r="L925" s="19" t="s">
        <v>112</v>
      </c>
      <c r="M925" s="19" t="s">
        <v>340</v>
      </c>
      <c r="O925" s="197" t="str">
        <f t="shared" si="84"/>
        <v>12/2/2024 3:40:41 PM</v>
      </c>
      <c r="P925" s="197">
        <f t="shared" si="85"/>
        <v>45629.278252314813</v>
      </c>
      <c r="Q925" s="197">
        <f t="shared" si="86"/>
        <v>45628.861585648148</v>
      </c>
      <c r="R925" s="197" t="str">
        <f t="shared" si="87"/>
        <v>12/2/2024 3:40:41 PM</v>
      </c>
      <c r="S925" s="200">
        <f t="shared" si="88"/>
        <v>45628</v>
      </c>
      <c r="T925" s="201">
        <f t="shared" si="89"/>
        <v>0.65325231481256196</v>
      </c>
      <c r="U925" s="202"/>
      <c r="V925" s="202"/>
      <c r="W925" s="202" t="str">
        <f>IFERROR(VLOOKUP(D925,Legend!$A$2:$C$61,3,FALSE),"")</f>
        <v>AMER_1</v>
      </c>
      <c r="X925" s="19">
        <v>5</v>
      </c>
      <c r="Y925" s="19">
        <v>15</v>
      </c>
    </row>
    <row r="926" spans="1:25" x14ac:dyDescent="0.25">
      <c r="A926" s="19" t="s">
        <v>2014</v>
      </c>
      <c r="B926" s="62" t="s">
        <v>3984</v>
      </c>
      <c r="C926" s="19" t="s">
        <v>341</v>
      </c>
      <c r="D926" s="19" t="s">
        <v>215</v>
      </c>
      <c r="E926" s="19" t="s">
        <v>7584</v>
      </c>
      <c r="F926" s="19" t="s">
        <v>347</v>
      </c>
      <c r="G926" s="62" t="s">
        <v>593</v>
      </c>
      <c r="H926" s="62" t="s">
        <v>3985</v>
      </c>
      <c r="I926" s="19" t="s">
        <v>344</v>
      </c>
      <c r="J926" s="36" t="s">
        <v>3986</v>
      </c>
      <c r="K926" s="19" t="s">
        <v>3987</v>
      </c>
      <c r="L926" s="19" t="s">
        <v>112</v>
      </c>
      <c r="M926" s="19" t="s">
        <v>340</v>
      </c>
      <c r="O926" s="197" t="str">
        <f t="shared" si="84"/>
        <v>12/2/2024 2:51:14 PM</v>
      </c>
      <c r="P926" s="197">
        <f t="shared" si="85"/>
        <v>45629.24391203704</v>
      </c>
      <c r="Q926" s="197">
        <f t="shared" si="86"/>
        <v>45628.827245370376</v>
      </c>
      <c r="R926" s="197" t="str">
        <f t="shared" si="87"/>
        <v>12/2/2024 2:51:14 PM</v>
      </c>
      <c r="S926" s="200">
        <f t="shared" si="88"/>
        <v>45628</v>
      </c>
      <c r="T926" s="201">
        <f t="shared" si="89"/>
        <v>0.61891203703999054</v>
      </c>
      <c r="U926" s="202"/>
      <c r="V926" s="202"/>
      <c r="W926" s="202" t="str">
        <f>IFERROR(VLOOKUP(D926,Legend!$A$2:$C$61,3,FALSE),"")</f>
        <v>AMER_1</v>
      </c>
      <c r="X926" s="19">
        <v>5</v>
      </c>
      <c r="Y926" s="19">
        <v>15</v>
      </c>
    </row>
    <row r="927" spans="1:25" x14ac:dyDescent="0.25">
      <c r="A927" s="19" t="s">
        <v>2023</v>
      </c>
      <c r="B927" s="62" t="s">
        <v>4024</v>
      </c>
      <c r="C927" s="19" t="s">
        <v>341</v>
      </c>
      <c r="D927" s="19" t="s">
        <v>215</v>
      </c>
      <c r="E927" s="19" t="s">
        <v>7584</v>
      </c>
      <c r="F927" s="19" t="s">
        <v>347</v>
      </c>
      <c r="G927" s="62" t="s">
        <v>593</v>
      </c>
      <c r="H927" s="62" t="s">
        <v>3159</v>
      </c>
      <c r="I927" s="19" t="s">
        <v>344</v>
      </c>
      <c r="J927" s="36" t="s">
        <v>4025</v>
      </c>
      <c r="K927" s="19" t="s">
        <v>2587</v>
      </c>
      <c r="L927" s="19" t="s">
        <v>112</v>
      </c>
      <c r="M927" s="19" t="s">
        <v>340</v>
      </c>
      <c r="O927" s="197" t="str">
        <f t="shared" si="84"/>
        <v>12/2/2024 2:06:07 PM</v>
      </c>
      <c r="P927" s="197">
        <f t="shared" si="85"/>
        <v>45629.212581018517</v>
      </c>
      <c r="Q927" s="197">
        <f t="shared" si="86"/>
        <v>45628.795914351853</v>
      </c>
      <c r="R927" s="197" t="str">
        <f t="shared" si="87"/>
        <v>12/2/2024 2:06:07 PM</v>
      </c>
      <c r="S927" s="200">
        <f t="shared" si="88"/>
        <v>45628</v>
      </c>
      <c r="T927" s="201">
        <f t="shared" si="89"/>
        <v>0.58758101851708489</v>
      </c>
      <c r="U927" s="202"/>
      <c r="V927" s="202"/>
      <c r="W927" s="202" t="str">
        <f>IFERROR(VLOOKUP(D927,Legend!$A$2:$C$61,3,FALSE),"")</f>
        <v>AMER_1</v>
      </c>
      <c r="X927" s="19">
        <v>5</v>
      </c>
      <c r="Y927" s="19">
        <v>15</v>
      </c>
    </row>
    <row r="928" spans="1:25" x14ac:dyDescent="0.25">
      <c r="A928" s="19" t="s">
        <v>2035</v>
      </c>
      <c r="B928" s="62" t="s">
        <v>4111</v>
      </c>
      <c r="C928" s="19" t="s">
        <v>341</v>
      </c>
      <c r="D928" s="19" t="s">
        <v>215</v>
      </c>
      <c r="E928" s="19" t="s">
        <v>7584</v>
      </c>
      <c r="F928" s="19" t="s">
        <v>347</v>
      </c>
      <c r="G928" s="62" t="s">
        <v>626</v>
      </c>
      <c r="H928" s="62" t="s">
        <v>2478</v>
      </c>
      <c r="I928" s="19" t="s">
        <v>342</v>
      </c>
      <c r="J928" s="36" t="s">
        <v>4112</v>
      </c>
      <c r="K928" s="19" t="s">
        <v>2283</v>
      </c>
      <c r="L928" s="19" t="s">
        <v>112</v>
      </c>
      <c r="M928" s="19" t="s">
        <v>340</v>
      </c>
      <c r="O928" s="197" t="str">
        <f t="shared" si="84"/>
        <v>12/2/2024 12:32:36 PM</v>
      </c>
      <c r="P928" s="197">
        <f t="shared" si="85"/>
        <v>45629.147638888891</v>
      </c>
      <c r="Q928" s="197">
        <f t="shared" si="86"/>
        <v>45628.730972222227</v>
      </c>
      <c r="R928" s="197" t="str">
        <f t="shared" si="87"/>
        <v>12/2/2024 12:32:36 PM</v>
      </c>
      <c r="S928" s="200">
        <f t="shared" si="88"/>
        <v>45628</v>
      </c>
      <c r="T928" s="201">
        <f t="shared" si="89"/>
        <v>0.52263888889137888</v>
      </c>
      <c r="U928" s="202"/>
      <c r="V928" s="202"/>
      <c r="W928" s="202" t="str">
        <f>IFERROR(VLOOKUP(D928,Legend!$A$2:$C$61,3,FALSE),"")</f>
        <v>AMER_1</v>
      </c>
      <c r="X928" s="19">
        <v>5</v>
      </c>
      <c r="Y928" s="19">
        <v>15</v>
      </c>
    </row>
    <row r="929" spans="1:25" x14ac:dyDescent="0.25">
      <c r="A929" s="19" t="s">
        <v>1236</v>
      </c>
      <c r="B929" s="62" t="s">
        <v>4126</v>
      </c>
      <c r="C929" s="19" t="s">
        <v>148</v>
      </c>
      <c r="D929" s="19" t="s">
        <v>214</v>
      </c>
      <c r="E929" s="19" t="s">
        <v>7584</v>
      </c>
      <c r="F929" s="19" t="s">
        <v>347</v>
      </c>
      <c r="G929" s="62" t="s">
        <v>345</v>
      </c>
      <c r="H929" s="62" t="s">
        <v>4127</v>
      </c>
      <c r="J929" s="36" t="s">
        <v>4128</v>
      </c>
      <c r="K929" s="19" t="s">
        <v>2526</v>
      </c>
      <c r="L929" s="19" t="s">
        <v>112</v>
      </c>
      <c r="M929" s="19" t="s">
        <v>340</v>
      </c>
      <c r="O929" s="197" t="str">
        <f t="shared" si="84"/>
        <v>12/2/2024 12:22:41 PM</v>
      </c>
      <c r="P929" s="197">
        <f t="shared" si="85"/>
        <v>45629.140752314815</v>
      </c>
      <c r="Q929" s="197">
        <f t="shared" si="86"/>
        <v>45628.724085648151</v>
      </c>
      <c r="R929" s="197" t="str">
        <f t="shared" si="87"/>
        <v>12/2/2024 12:22:41 PM</v>
      </c>
      <c r="S929" s="200">
        <f t="shared" si="88"/>
        <v>45628</v>
      </c>
      <c r="T929" s="201">
        <f t="shared" si="89"/>
        <v>0.51575231481547235</v>
      </c>
      <c r="U929" s="202"/>
      <c r="V929" s="202"/>
      <c r="W929" s="202" t="str">
        <f>IFERROR(VLOOKUP(D929,Legend!$A$2:$C$61,3,FALSE),"")</f>
        <v>AMER_1</v>
      </c>
      <c r="X929" s="19">
        <v>5</v>
      </c>
      <c r="Y929" s="19">
        <v>15</v>
      </c>
    </row>
    <row r="930" spans="1:25" x14ac:dyDescent="0.25">
      <c r="A930" s="19" t="s">
        <v>1458</v>
      </c>
      <c r="B930" s="62" t="s">
        <v>4175</v>
      </c>
      <c r="C930" s="19" t="s">
        <v>341</v>
      </c>
      <c r="D930" s="19" t="s">
        <v>215</v>
      </c>
      <c r="E930" s="19" t="s">
        <v>7584</v>
      </c>
      <c r="F930" s="19" t="s">
        <v>347</v>
      </c>
      <c r="G930" s="62" t="s">
        <v>593</v>
      </c>
      <c r="H930" s="62" t="s">
        <v>3159</v>
      </c>
      <c r="I930" s="19" t="s">
        <v>344</v>
      </c>
      <c r="J930" s="36" t="s">
        <v>4174</v>
      </c>
      <c r="K930" s="19" t="s">
        <v>951</v>
      </c>
      <c r="L930" s="19" t="s">
        <v>112</v>
      </c>
      <c r="M930" s="19" t="s">
        <v>340</v>
      </c>
      <c r="O930" s="197" t="str">
        <f t="shared" si="84"/>
        <v>12/2/2024 11:36:32 AM</v>
      </c>
      <c r="P930" s="197">
        <f t="shared" si="85"/>
        <v>45629.108703703707</v>
      </c>
      <c r="Q930" s="197">
        <f t="shared" si="86"/>
        <v>45628.692037037043</v>
      </c>
      <c r="R930" s="197" t="str">
        <f t="shared" si="87"/>
        <v>12/2/2024 11:36:32 AM</v>
      </c>
      <c r="S930" s="200">
        <f t="shared" si="88"/>
        <v>45628</v>
      </c>
      <c r="T930" s="201">
        <f t="shared" si="89"/>
        <v>0.48370370370685123</v>
      </c>
      <c r="U930" s="202"/>
      <c r="V930" s="202"/>
      <c r="W930" s="202" t="str">
        <f>IFERROR(VLOOKUP(D930,Legend!$A$2:$C$61,3,FALSE),"")</f>
        <v>AMER_1</v>
      </c>
      <c r="X930" s="19">
        <v>5</v>
      </c>
      <c r="Y930" s="19">
        <v>15</v>
      </c>
    </row>
    <row r="931" spans="1:25" x14ac:dyDescent="0.25">
      <c r="A931" s="19" t="s">
        <v>802</v>
      </c>
      <c r="B931" s="62" t="s">
        <v>4232</v>
      </c>
      <c r="C931" s="19" t="s">
        <v>341</v>
      </c>
      <c r="D931" s="19" t="s">
        <v>215</v>
      </c>
      <c r="E931" s="19" t="s">
        <v>7584</v>
      </c>
      <c r="F931" s="19" t="s">
        <v>347</v>
      </c>
      <c r="G931" s="62" t="s">
        <v>593</v>
      </c>
      <c r="H931" s="62" t="s">
        <v>4233</v>
      </c>
      <c r="I931" s="19" t="s">
        <v>344</v>
      </c>
      <c r="J931" s="36" t="s">
        <v>4234</v>
      </c>
      <c r="K931" s="19" t="s">
        <v>2330</v>
      </c>
      <c r="L931" s="19" t="s">
        <v>112</v>
      </c>
      <c r="M931" s="19" t="s">
        <v>340</v>
      </c>
      <c r="O931" s="197" t="str">
        <f t="shared" si="84"/>
        <v>12/2/2024 10:29:52 AM</v>
      </c>
      <c r="P931" s="197">
        <f t="shared" si="85"/>
        <v>45629.062407407408</v>
      </c>
      <c r="Q931" s="197">
        <f t="shared" si="86"/>
        <v>45628.645740740743</v>
      </c>
      <c r="R931" s="197" t="str">
        <f t="shared" si="87"/>
        <v>12/2/2024 10:29:52 AM</v>
      </c>
      <c r="S931" s="200">
        <f t="shared" si="88"/>
        <v>45628</v>
      </c>
      <c r="T931" s="201">
        <f t="shared" si="89"/>
        <v>0.43740740740759065</v>
      </c>
      <c r="U931" s="202"/>
      <c r="V931" s="202"/>
      <c r="W931" s="202" t="str">
        <f>IFERROR(VLOOKUP(D931,Legend!$A$2:$C$61,3,FALSE),"")</f>
        <v>AMER_1</v>
      </c>
      <c r="X931" s="19">
        <v>5</v>
      </c>
      <c r="Y931" s="19">
        <v>15</v>
      </c>
    </row>
    <row r="932" spans="1:25" x14ac:dyDescent="0.25">
      <c r="A932" s="19" t="s">
        <v>1241</v>
      </c>
      <c r="B932" s="62" t="s">
        <v>4254</v>
      </c>
      <c r="C932" s="19" t="s">
        <v>341</v>
      </c>
      <c r="D932" s="19" t="s">
        <v>215</v>
      </c>
      <c r="E932" s="19" t="s">
        <v>7584</v>
      </c>
      <c r="F932" s="19" t="s">
        <v>347</v>
      </c>
      <c r="G932" s="62" t="s">
        <v>593</v>
      </c>
      <c r="H932" s="62" t="s">
        <v>3468</v>
      </c>
      <c r="I932" s="19" t="s">
        <v>344</v>
      </c>
      <c r="J932" s="36" t="s">
        <v>4255</v>
      </c>
      <c r="K932" s="19" t="s">
        <v>1341</v>
      </c>
      <c r="L932" s="19" t="s">
        <v>112</v>
      </c>
      <c r="M932" s="19" t="s">
        <v>340</v>
      </c>
      <c r="O932" s="197" t="str">
        <f t="shared" si="84"/>
        <v>12/2/2024 10:08:09 AM</v>
      </c>
      <c r="P932" s="197">
        <f t="shared" si="85"/>
        <v>45629.047326388885</v>
      </c>
      <c r="Q932" s="197">
        <f t="shared" si="86"/>
        <v>45628.630659722221</v>
      </c>
      <c r="R932" s="197" t="str">
        <f t="shared" si="87"/>
        <v>12/2/2024 10:08:09 AM</v>
      </c>
      <c r="S932" s="200">
        <f t="shared" si="88"/>
        <v>45628</v>
      </c>
      <c r="T932" s="201">
        <f t="shared" si="89"/>
        <v>0.42232638888526708</v>
      </c>
      <c r="U932" s="202"/>
      <c r="V932" s="202"/>
      <c r="W932" s="202" t="str">
        <f>IFERROR(VLOOKUP(D932,Legend!$A$2:$C$61,3,FALSE),"")</f>
        <v>AMER_1</v>
      </c>
      <c r="X932" s="19">
        <v>5</v>
      </c>
      <c r="Y932" s="19">
        <v>15</v>
      </c>
    </row>
    <row r="933" spans="1:25" x14ac:dyDescent="0.25">
      <c r="A933" s="19" t="s">
        <v>1566</v>
      </c>
      <c r="B933" s="62" t="s">
        <v>4288</v>
      </c>
      <c r="C933" s="19" t="s">
        <v>341</v>
      </c>
      <c r="D933" s="19" t="s">
        <v>215</v>
      </c>
      <c r="E933" s="19" t="s">
        <v>7584</v>
      </c>
      <c r="F933" s="19" t="s">
        <v>347</v>
      </c>
      <c r="G933" s="62" t="s">
        <v>593</v>
      </c>
      <c r="H933" s="62" t="s">
        <v>4289</v>
      </c>
      <c r="I933" s="19" t="s">
        <v>344</v>
      </c>
      <c r="J933" s="36" t="s">
        <v>4290</v>
      </c>
      <c r="K933" s="19" t="s">
        <v>4291</v>
      </c>
      <c r="L933" s="19" t="s">
        <v>112</v>
      </c>
      <c r="M933" s="19" t="s">
        <v>340</v>
      </c>
      <c r="O933" s="197" t="str">
        <f t="shared" si="84"/>
        <v>12/2/2024 9:42:36 AM</v>
      </c>
      <c r="P933" s="197">
        <f t="shared" si="85"/>
        <v>45629.029583333337</v>
      </c>
      <c r="Q933" s="197">
        <f t="shared" si="86"/>
        <v>45628.612916666672</v>
      </c>
      <c r="R933" s="197" t="str">
        <f t="shared" si="87"/>
        <v>12/2/2024 9:42:36 AM</v>
      </c>
      <c r="S933" s="200">
        <f t="shared" si="88"/>
        <v>45628</v>
      </c>
      <c r="T933" s="201">
        <f t="shared" si="89"/>
        <v>0.40458333333663177</v>
      </c>
      <c r="U933" s="202"/>
      <c r="V933" s="202"/>
      <c r="W933" s="202" t="str">
        <f>IFERROR(VLOOKUP(D933,Legend!$A$2:$C$61,3,FALSE),"")</f>
        <v>AMER_1</v>
      </c>
      <c r="X933" s="19">
        <v>5</v>
      </c>
      <c r="Y933" s="19">
        <v>15</v>
      </c>
    </row>
    <row r="934" spans="1:25" x14ac:dyDescent="0.25">
      <c r="A934" s="19" t="s">
        <v>960</v>
      </c>
      <c r="B934" s="62" t="s">
        <v>4325</v>
      </c>
      <c r="C934" s="19" t="s">
        <v>341</v>
      </c>
      <c r="D934" s="19" t="s">
        <v>215</v>
      </c>
      <c r="E934" s="19" t="s">
        <v>7584</v>
      </c>
      <c r="F934" s="19" t="s">
        <v>347</v>
      </c>
      <c r="G934" s="62" t="s">
        <v>593</v>
      </c>
      <c r="H934" s="62" t="s">
        <v>2486</v>
      </c>
      <c r="I934" s="19" t="s">
        <v>342</v>
      </c>
      <c r="J934" s="36" t="s">
        <v>4326</v>
      </c>
      <c r="K934" s="19" t="s">
        <v>1096</v>
      </c>
      <c r="L934" s="19" t="s">
        <v>112</v>
      </c>
      <c r="M934" s="19" t="s">
        <v>340</v>
      </c>
      <c r="O934" s="197" t="str">
        <f t="shared" si="84"/>
        <v>12/2/2024 9:16:09 AM</v>
      </c>
      <c r="P934" s="197">
        <f t="shared" si="85"/>
        <v>45629.01121527778</v>
      </c>
      <c r="Q934" s="197">
        <f t="shared" si="86"/>
        <v>45628.594548611116</v>
      </c>
      <c r="R934" s="197" t="str">
        <f t="shared" si="87"/>
        <v>12/2/2024 9:16:09 AM</v>
      </c>
      <c r="S934" s="200">
        <f t="shared" si="88"/>
        <v>45628</v>
      </c>
      <c r="T934" s="201">
        <f t="shared" si="89"/>
        <v>0.38621527778013842</v>
      </c>
      <c r="U934" s="202"/>
      <c r="V934" s="202"/>
      <c r="W934" s="202" t="str">
        <f>IFERROR(VLOOKUP(D934,Legend!$A$2:$C$61,3,FALSE),"")</f>
        <v>AMER_1</v>
      </c>
      <c r="X934" s="19">
        <v>5</v>
      </c>
      <c r="Y934" s="19">
        <v>15</v>
      </c>
    </row>
    <row r="935" spans="1:25" x14ac:dyDescent="0.25">
      <c r="A935" s="19" t="s">
        <v>2108</v>
      </c>
      <c r="B935" s="62" t="s">
        <v>4780</v>
      </c>
      <c r="C935" s="19" t="s">
        <v>341</v>
      </c>
      <c r="D935" s="19" t="s">
        <v>215</v>
      </c>
      <c r="E935" s="19" t="s">
        <v>7584</v>
      </c>
      <c r="F935" s="19" t="s">
        <v>347</v>
      </c>
      <c r="G935" s="62" t="s">
        <v>593</v>
      </c>
      <c r="H935" s="62" t="s">
        <v>3121</v>
      </c>
      <c r="I935" s="19" t="s">
        <v>344</v>
      </c>
      <c r="J935" s="36" t="s">
        <v>4781</v>
      </c>
      <c r="K935" s="19" t="s">
        <v>4782</v>
      </c>
      <c r="L935" s="19" t="s">
        <v>112</v>
      </c>
      <c r="M935" s="19" t="s">
        <v>340</v>
      </c>
      <c r="O935" s="197" t="str">
        <f t="shared" si="84"/>
        <v>12/6/2024 5:04:58 PM</v>
      </c>
      <c r="P935" s="197">
        <f t="shared" si="85"/>
        <v>45633.336782407408</v>
      </c>
      <c r="Q935" s="197">
        <f t="shared" si="86"/>
        <v>45632.920115740744</v>
      </c>
      <c r="R935" s="197" t="str">
        <f t="shared" si="87"/>
        <v>12/6/2024 5:04:58 PM</v>
      </c>
      <c r="S935" s="200">
        <f t="shared" si="88"/>
        <v>45632</v>
      </c>
      <c r="T935" s="201">
        <f t="shared" si="89"/>
        <v>0.71178240740846377</v>
      </c>
      <c r="U935" s="202"/>
      <c r="V935" s="202"/>
      <c r="W935" s="202" t="str">
        <f>IFERROR(VLOOKUP(D935,Legend!$A$2:$C$61,3,FALSE),"")</f>
        <v>AMER_1</v>
      </c>
      <c r="X935" s="19">
        <v>5</v>
      </c>
      <c r="Y935" s="19">
        <v>15</v>
      </c>
    </row>
    <row r="936" spans="1:25" x14ac:dyDescent="0.25">
      <c r="A936" s="19" t="s">
        <v>815</v>
      </c>
      <c r="B936" s="62" t="s">
        <v>4828</v>
      </c>
      <c r="C936" s="19" t="s">
        <v>341</v>
      </c>
      <c r="D936" s="19" t="s">
        <v>215</v>
      </c>
      <c r="E936" s="19" t="s">
        <v>7584</v>
      </c>
      <c r="F936" s="19" t="s">
        <v>347</v>
      </c>
      <c r="G936" s="62" t="s">
        <v>593</v>
      </c>
      <c r="H936" s="62" t="s">
        <v>3156</v>
      </c>
      <c r="I936" s="19" t="s">
        <v>344</v>
      </c>
      <c r="J936" s="36" t="s">
        <v>4829</v>
      </c>
      <c r="K936" s="19" t="s">
        <v>2288</v>
      </c>
      <c r="L936" s="19" t="s">
        <v>112</v>
      </c>
      <c r="M936" s="19" t="s">
        <v>340</v>
      </c>
      <c r="O936" s="197" t="str">
        <f t="shared" si="84"/>
        <v>12/6/2024 3:48:04 PM</v>
      </c>
      <c r="P936" s="197">
        <f t="shared" si="85"/>
        <v>45633.283379629633</v>
      </c>
      <c r="Q936" s="197">
        <f t="shared" si="86"/>
        <v>45632.866712962968</v>
      </c>
      <c r="R936" s="197" t="str">
        <f t="shared" si="87"/>
        <v>12/6/2024 3:48:04 PM</v>
      </c>
      <c r="S936" s="200">
        <f t="shared" si="88"/>
        <v>45632</v>
      </c>
      <c r="T936" s="201">
        <f t="shared" si="89"/>
        <v>0.65837962963269092</v>
      </c>
      <c r="U936" s="202"/>
      <c r="V936" s="202"/>
      <c r="W936" s="202" t="str">
        <f>IFERROR(VLOOKUP(D936,Legend!$A$2:$C$61,3,FALSE),"")</f>
        <v>AMER_1</v>
      </c>
      <c r="X936" s="19">
        <v>5</v>
      </c>
      <c r="Y936" s="19">
        <v>15</v>
      </c>
    </row>
    <row r="937" spans="1:25" x14ac:dyDescent="0.25">
      <c r="A937" s="19" t="s">
        <v>2119</v>
      </c>
      <c r="B937" s="62" t="s">
        <v>4868</v>
      </c>
      <c r="C937" s="19" t="s">
        <v>148</v>
      </c>
      <c r="D937" s="19" t="s">
        <v>214</v>
      </c>
      <c r="E937" s="19" t="s">
        <v>7584</v>
      </c>
      <c r="F937" s="19" t="s">
        <v>347</v>
      </c>
      <c r="G937" s="62" t="s">
        <v>345</v>
      </c>
      <c r="H937" s="62" t="s">
        <v>3334</v>
      </c>
      <c r="J937" s="36" t="s">
        <v>4869</v>
      </c>
      <c r="K937" s="19" t="s">
        <v>4870</v>
      </c>
      <c r="L937" s="19" t="s">
        <v>112</v>
      </c>
      <c r="M937" s="19" t="s">
        <v>340</v>
      </c>
      <c r="O937" s="197" t="str">
        <f t="shared" si="84"/>
        <v>12/6/2024 2:37:37 PM</v>
      </c>
      <c r="P937" s="197">
        <f t="shared" si="85"/>
        <v>45633.234456018516</v>
      </c>
      <c r="Q937" s="197">
        <f t="shared" si="86"/>
        <v>45632.817789351851</v>
      </c>
      <c r="R937" s="197" t="str">
        <f t="shared" si="87"/>
        <v>12/6/2024 2:37:37 PM</v>
      </c>
      <c r="S937" s="200">
        <f t="shared" si="88"/>
        <v>45632</v>
      </c>
      <c r="T937" s="201">
        <f t="shared" si="89"/>
        <v>0.60945601851562969</v>
      </c>
      <c r="U937" s="202"/>
      <c r="V937" s="202"/>
      <c r="W937" s="202" t="str">
        <f>IFERROR(VLOOKUP(D937,Legend!$A$2:$C$61,3,FALSE),"")</f>
        <v>AMER_1</v>
      </c>
      <c r="X937" s="19">
        <v>5</v>
      </c>
      <c r="Y937" s="19">
        <v>15</v>
      </c>
    </row>
    <row r="938" spans="1:25" x14ac:dyDescent="0.25">
      <c r="A938" s="19" t="s">
        <v>2121</v>
      </c>
      <c r="B938" s="62" t="s">
        <v>4902</v>
      </c>
      <c r="C938" s="19" t="s">
        <v>341</v>
      </c>
      <c r="D938" s="19" t="s">
        <v>215</v>
      </c>
      <c r="E938" s="19" t="s">
        <v>7584</v>
      </c>
      <c r="F938" s="19" t="s">
        <v>347</v>
      </c>
      <c r="G938" s="62" t="s">
        <v>593</v>
      </c>
      <c r="H938" s="62" t="s">
        <v>3159</v>
      </c>
      <c r="I938" s="19" t="s">
        <v>344</v>
      </c>
      <c r="J938" s="36" t="s">
        <v>4903</v>
      </c>
      <c r="K938" s="19" t="s">
        <v>1813</v>
      </c>
      <c r="L938" s="19" t="s">
        <v>112</v>
      </c>
      <c r="M938" s="19" t="s">
        <v>340</v>
      </c>
      <c r="O938" s="197" t="str">
        <f t="shared" si="84"/>
        <v>12/6/2024 2:08:11 PM</v>
      </c>
      <c r="P938" s="197">
        <f t="shared" si="85"/>
        <v>45633.214016203703</v>
      </c>
      <c r="Q938" s="197">
        <f t="shared" si="86"/>
        <v>45632.797349537039</v>
      </c>
      <c r="R938" s="197" t="str">
        <f t="shared" si="87"/>
        <v>12/6/2024 2:08:11 PM</v>
      </c>
      <c r="S938" s="200">
        <f t="shared" si="88"/>
        <v>45632</v>
      </c>
      <c r="T938" s="201">
        <f t="shared" si="89"/>
        <v>0.58901620370306773</v>
      </c>
      <c r="U938" s="202"/>
      <c r="V938" s="202"/>
      <c r="W938" s="202" t="str">
        <f>IFERROR(VLOOKUP(D938,Legend!$A$2:$C$61,3,FALSE),"")</f>
        <v>AMER_1</v>
      </c>
      <c r="X938" s="19">
        <v>5</v>
      </c>
      <c r="Y938" s="19">
        <v>15</v>
      </c>
    </row>
    <row r="939" spans="1:25" x14ac:dyDescent="0.25">
      <c r="A939" s="19" t="s">
        <v>1528</v>
      </c>
      <c r="B939" s="62" t="s">
        <v>4921</v>
      </c>
      <c r="C939" s="19" t="s">
        <v>341</v>
      </c>
      <c r="D939" s="19" t="s">
        <v>217</v>
      </c>
      <c r="E939" s="19" t="s">
        <v>7584</v>
      </c>
      <c r="F939" s="19" t="s">
        <v>347</v>
      </c>
      <c r="G939" s="62" t="s">
        <v>3159</v>
      </c>
      <c r="H939" s="62" t="s">
        <v>580</v>
      </c>
      <c r="I939" s="19" t="s">
        <v>342</v>
      </c>
      <c r="J939" s="36" t="s">
        <v>4922</v>
      </c>
      <c r="K939" s="19" t="s">
        <v>1838</v>
      </c>
      <c r="M939" s="19" t="s">
        <v>340</v>
      </c>
      <c r="O939" s="197" t="str">
        <f t="shared" si="84"/>
        <v>12/6/2024 1:44:46 PM</v>
      </c>
      <c r="P939" s="197">
        <f t="shared" si="85"/>
        <v>45633.197754629633</v>
      </c>
      <c r="Q939" s="197">
        <f t="shared" si="86"/>
        <v>45632.781087962969</v>
      </c>
      <c r="R939" s="197" t="str">
        <f t="shared" si="87"/>
        <v>12/6/2024 1:44:46 PM</v>
      </c>
      <c r="S939" s="200">
        <f t="shared" si="88"/>
        <v>45632</v>
      </c>
      <c r="T939" s="201">
        <f t="shared" si="89"/>
        <v>0.57275462963298196</v>
      </c>
      <c r="U939" s="202"/>
      <c r="V939" s="202"/>
      <c r="W939" s="202" t="str">
        <f>IFERROR(VLOOKUP(D939,Legend!$A$2:$C$61,3,FALSE),"")</f>
        <v>AMER_1</v>
      </c>
      <c r="X939" s="19">
        <v>5</v>
      </c>
      <c r="Y939" s="19">
        <v>15</v>
      </c>
    </row>
    <row r="940" spans="1:25" x14ac:dyDescent="0.25">
      <c r="A940" s="19" t="s">
        <v>1470</v>
      </c>
      <c r="B940" s="62" t="s">
        <v>4928</v>
      </c>
      <c r="C940" s="19" t="s">
        <v>341</v>
      </c>
      <c r="D940" s="19" t="s">
        <v>215</v>
      </c>
      <c r="E940" s="19" t="s">
        <v>7584</v>
      </c>
      <c r="F940" s="19" t="s">
        <v>347</v>
      </c>
      <c r="G940" s="62" t="s">
        <v>593</v>
      </c>
      <c r="H940" s="62" t="s">
        <v>3159</v>
      </c>
      <c r="I940" s="19" t="s">
        <v>344</v>
      </c>
      <c r="J940" s="36" t="s">
        <v>4929</v>
      </c>
      <c r="K940" s="19" t="s">
        <v>855</v>
      </c>
      <c r="L940" s="19" t="s">
        <v>112</v>
      </c>
      <c r="M940" s="19" t="s">
        <v>340</v>
      </c>
      <c r="O940" s="197" t="str">
        <f t="shared" si="84"/>
        <v>12/6/2024 1:39:35 PM</v>
      </c>
      <c r="P940" s="197">
        <f t="shared" si="85"/>
        <v>45633.194155092591</v>
      </c>
      <c r="Q940" s="197">
        <f t="shared" si="86"/>
        <v>45632.777488425927</v>
      </c>
      <c r="R940" s="197" t="str">
        <f t="shared" si="87"/>
        <v>12/6/2024 1:39:35 PM</v>
      </c>
      <c r="S940" s="200">
        <f t="shared" si="88"/>
        <v>45632</v>
      </c>
      <c r="T940" s="201">
        <f t="shared" si="89"/>
        <v>0.56915509259124519</v>
      </c>
      <c r="U940" s="202"/>
      <c r="V940" s="202"/>
      <c r="W940" s="202" t="str">
        <f>IFERROR(VLOOKUP(D940,Legend!$A$2:$C$61,3,FALSE),"")</f>
        <v>AMER_1</v>
      </c>
      <c r="X940" s="19">
        <v>5</v>
      </c>
      <c r="Y940" s="19">
        <v>15</v>
      </c>
    </row>
    <row r="941" spans="1:25" x14ac:dyDescent="0.25">
      <c r="A941" s="19" t="s">
        <v>625</v>
      </c>
      <c r="B941" s="62" t="s">
        <v>4993</v>
      </c>
      <c r="C941" s="19" t="s">
        <v>148</v>
      </c>
      <c r="D941" s="19" t="s">
        <v>214</v>
      </c>
      <c r="E941" s="19" t="s">
        <v>7584</v>
      </c>
      <c r="F941" s="19" t="s">
        <v>347</v>
      </c>
      <c r="G941" s="62" t="s">
        <v>345</v>
      </c>
      <c r="H941" s="62" t="s">
        <v>3334</v>
      </c>
      <c r="J941" s="36" t="s">
        <v>4994</v>
      </c>
      <c r="K941" s="19" t="s">
        <v>3904</v>
      </c>
      <c r="L941" s="19" t="s">
        <v>112</v>
      </c>
      <c r="M941" s="19" t="s">
        <v>340</v>
      </c>
      <c r="O941" s="197" t="str">
        <f t="shared" si="84"/>
        <v>12/6/2024 12:17:53 PM</v>
      </c>
      <c r="P941" s="197">
        <f t="shared" si="85"/>
        <v>45633.137418981481</v>
      </c>
      <c r="Q941" s="197">
        <f t="shared" si="86"/>
        <v>45632.720752314817</v>
      </c>
      <c r="R941" s="197" t="str">
        <f t="shared" si="87"/>
        <v>12/6/2024 12:17:53 PM</v>
      </c>
      <c r="S941" s="200">
        <f t="shared" si="88"/>
        <v>45632</v>
      </c>
      <c r="T941" s="201">
        <f t="shared" si="89"/>
        <v>0.51241898148145992</v>
      </c>
      <c r="U941" s="202"/>
      <c r="V941" s="202"/>
      <c r="W941" s="202" t="str">
        <f>IFERROR(VLOOKUP(D941,Legend!$A$2:$C$61,3,FALSE),"")</f>
        <v>AMER_1</v>
      </c>
      <c r="X941" s="19">
        <v>5</v>
      </c>
      <c r="Y941" s="19">
        <v>15</v>
      </c>
    </row>
    <row r="942" spans="1:25" x14ac:dyDescent="0.25">
      <c r="A942" s="19" t="s">
        <v>2136</v>
      </c>
      <c r="B942" s="62" t="s">
        <v>5014</v>
      </c>
      <c r="C942" s="19" t="s">
        <v>341</v>
      </c>
      <c r="D942" s="19" t="s">
        <v>215</v>
      </c>
      <c r="E942" s="19" t="s">
        <v>7584</v>
      </c>
      <c r="F942" s="19" t="s">
        <v>347</v>
      </c>
      <c r="G942" s="62" t="s">
        <v>593</v>
      </c>
      <c r="H942" s="62" t="s">
        <v>5015</v>
      </c>
      <c r="I942" s="19" t="s">
        <v>344</v>
      </c>
      <c r="J942" s="36" t="s">
        <v>5016</v>
      </c>
      <c r="K942" s="19" t="s">
        <v>2492</v>
      </c>
      <c r="L942" s="19" t="s">
        <v>112</v>
      </c>
      <c r="M942" s="19" t="s">
        <v>340</v>
      </c>
      <c r="O942" s="197" t="str">
        <f t="shared" si="84"/>
        <v>12/6/2024 11:47:11 AM</v>
      </c>
      <c r="P942" s="197">
        <f t="shared" si="85"/>
        <v>45633.116099537037</v>
      </c>
      <c r="Q942" s="197">
        <f t="shared" si="86"/>
        <v>45632.699432870373</v>
      </c>
      <c r="R942" s="197" t="str">
        <f t="shared" si="87"/>
        <v>12/6/2024 11:47:11 AM</v>
      </c>
      <c r="S942" s="200">
        <f t="shared" si="88"/>
        <v>45632</v>
      </c>
      <c r="T942" s="201">
        <f t="shared" si="89"/>
        <v>0.49109953703737119</v>
      </c>
      <c r="U942" s="202"/>
      <c r="V942" s="202"/>
      <c r="W942" s="202" t="str">
        <f>IFERROR(VLOOKUP(D942,Legend!$A$2:$C$61,3,FALSE),"")</f>
        <v>AMER_1</v>
      </c>
      <c r="X942" s="19">
        <v>5</v>
      </c>
      <c r="Y942" s="19">
        <v>15</v>
      </c>
    </row>
    <row r="943" spans="1:25" x14ac:dyDescent="0.25">
      <c r="A943" s="19" t="s">
        <v>887</v>
      </c>
      <c r="B943" s="62" t="s">
        <v>5059</v>
      </c>
      <c r="C943" s="19" t="s">
        <v>341</v>
      </c>
      <c r="D943" s="19" t="s">
        <v>215</v>
      </c>
      <c r="E943" s="19" t="s">
        <v>7584</v>
      </c>
      <c r="F943" s="19" t="s">
        <v>347</v>
      </c>
      <c r="G943" s="62" t="s">
        <v>593</v>
      </c>
      <c r="H943" s="62" t="s">
        <v>5060</v>
      </c>
      <c r="I943" s="19" t="s">
        <v>344</v>
      </c>
      <c r="J943" s="36" t="s">
        <v>5061</v>
      </c>
      <c r="K943" s="19" t="s">
        <v>1240</v>
      </c>
      <c r="L943" s="19" t="s">
        <v>112</v>
      </c>
      <c r="M943" s="19" t="s">
        <v>340</v>
      </c>
      <c r="O943" s="197" t="str">
        <f t="shared" si="84"/>
        <v>12/6/2024 10:38:49 AM</v>
      </c>
      <c r="P943" s="197">
        <f t="shared" si="85"/>
        <v>45633.068622685183</v>
      </c>
      <c r="Q943" s="197">
        <f t="shared" si="86"/>
        <v>45632.651956018519</v>
      </c>
      <c r="R943" s="197" t="str">
        <f t="shared" si="87"/>
        <v>12/6/2024 10:38:49 AM</v>
      </c>
      <c r="S943" s="200">
        <f t="shared" si="88"/>
        <v>45632</v>
      </c>
      <c r="T943" s="201">
        <f t="shared" si="89"/>
        <v>0.44362268518307246</v>
      </c>
      <c r="U943" s="202"/>
      <c r="V943" s="202"/>
      <c r="W943" s="202" t="str">
        <f>IFERROR(VLOOKUP(D943,Legend!$A$2:$C$61,3,FALSE),"")</f>
        <v>AMER_1</v>
      </c>
      <c r="X943" s="19">
        <v>5</v>
      </c>
      <c r="Y943" s="19">
        <v>15</v>
      </c>
    </row>
    <row r="944" spans="1:25" x14ac:dyDescent="0.25">
      <c r="A944" s="19" t="s">
        <v>1132</v>
      </c>
      <c r="B944" s="62" t="s">
        <v>5101</v>
      </c>
      <c r="C944" s="19" t="s">
        <v>341</v>
      </c>
      <c r="D944" s="19" t="s">
        <v>215</v>
      </c>
      <c r="E944" s="19" t="s">
        <v>7584</v>
      </c>
      <c r="F944" s="19" t="s">
        <v>347</v>
      </c>
      <c r="G944" s="62" t="s">
        <v>593</v>
      </c>
      <c r="H944" s="62" t="s">
        <v>5102</v>
      </c>
      <c r="I944" s="19" t="s">
        <v>344</v>
      </c>
      <c r="J944" s="36" t="s">
        <v>5103</v>
      </c>
      <c r="K944" s="19" t="s">
        <v>2509</v>
      </c>
      <c r="L944" s="19" t="s">
        <v>112</v>
      </c>
      <c r="M944" s="19" t="s">
        <v>340</v>
      </c>
      <c r="O944" s="197" t="str">
        <f t="shared" si="84"/>
        <v>12/6/2024 10:08:07 AM</v>
      </c>
      <c r="P944" s="197">
        <f t="shared" si="85"/>
        <v>45633.047303240739</v>
      </c>
      <c r="Q944" s="197">
        <f t="shared" si="86"/>
        <v>45632.630636574075</v>
      </c>
      <c r="R944" s="197" t="str">
        <f t="shared" si="87"/>
        <v>12/6/2024 10:08:07 AM</v>
      </c>
      <c r="S944" s="200">
        <f t="shared" si="88"/>
        <v>45632</v>
      </c>
      <c r="T944" s="201">
        <f t="shared" si="89"/>
        <v>0.42230324073898373</v>
      </c>
      <c r="U944" s="202"/>
      <c r="V944" s="202"/>
      <c r="W944" s="202" t="str">
        <f>IFERROR(VLOOKUP(D944,Legend!$A$2:$C$61,3,FALSE),"")</f>
        <v>AMER_1</v>
      </c>
      <c r="X944" s="19">
        <v>5</v>
      </c>
      <c r="Y944" s="19">
        <v>15</v>
      </c>
    </row>
    <row r="945" spans="1:25" x14ac:dyDescent="0.25">
      <c r="A945" s="19" t="s">
        <v>2155</v>
      </c>
      <c r="B945" s="62" t="s">
        <v>5123</v>
      </c>
      <c r="C945" s="19" t="s">
        <v>341</v>
      </c>
      <c r="D945" s="19" t="s">
        <v>215</v>
      </c>
      <c r="E945" s="19" t="s">
        <v>7584</v>
      </c>
      <c r="F945" s="19" t="s">
        <v>347</v>
      </c>
      <c r="G945" s="62" t="s">
        <v>593</v>
      </c>
      <c r="H945" s="62" t="s">
        <v>2278</v>
      </c>
      <c r="I945" s="19" t="s">
        <v>342</v>
      </c>
      <c r="J945" s="36" t="s">
        <v>5124</v>
      </c>
      <c r="K945" s="19" t="s">
        <v>2397</v>
      </c>
      <c r="L945" s="19" t="s">
        <v>112</v>
      </c>
      <c r="M945" s="19" t="s">
        <v>340</v>
      </c>
      <c r="O945" s="197" t="str">
        <f t="shared" si="84"/>
        <v>12/6/2024 9:56:29 AM</v>
      </c>
      <c r="P945" s="197">
        <f t="shared" si="85"/>
        <v>45633.039224537039</v>
      </c>
      <c r="Q945" s="197">
        <f t="shared" si="86"/>
        <v>45632.622557870374</v>
      </c>
      <c r="R945" s="197" t="str">
        <f t="shared" si="87"/>
        <v>12/6/2024 9:56:29 AM</v>
      </c>
      <c r="S945" s="200">
        <f t="shared" si="88"/>
        <v>45632</v>
      </c>
      <c r="T945" s="201">
        <f t="shared" si="89"/>
        <v>0.41422453703853535</v>
      </c>
      <c r="U945" s="202"/>
      <c r="V945" s="202"/>
      <c r="W945" s="202" t="str">
        <f>IFERROR(VLOOKUP(D945,Legend!$A$2:$C$61,3,FALSE),"")</f>
        <v>AMER_1</v>
      </c>
      <c r="X945" s="19">
        <v>5</v>
      </c>
      <c r="Y945" s="19">
        <v>15</v>
      </c>
    </row>
    <row r="946" spans="1:25" x14ac:dyDescent="0.25">
      <c r="A946" s="19" t="s">
        <v>1321</v>
      </c>
      <c r="B946" s="62" t="s">
        <v>5415</v>
      </c>
      <c r="C946" s="19" t="s">
        <v>341</v>
      </c>
      <c r="D946" s="19" t="s">
        <v>215</v>
      </c>
      <c r="E946" s="19" t="s">
        <v>7584</v>
      </c>
      <c r="F946" s="19" t="s">
        <v>347</v>
      </c>
      <c r="G946" s="62" t="s">
        <v>593</v>
      </c>
      <c r="H946" s="62" t="s">
        <v>3159</v>
      </c>
      <c r="I946" s="19" t="s">
        <v>344</v>
      </c>
      <c r="J946" s="36" t="s">
        <v>5416</v>
      </c>
      <c r="K946" s="19" t="s">
        <v>674</v>
      </c>
      <c r="L946" s="19" t="s">
        <v>112</v>
      </c>
      <c r="M946" s="19" t="s">
        <v>340</v>
      </c>
      <c r="O946" s="197" t="str">
        <f t="shared" si="84"/>
        <v>12/5/2024 5:32:41 PM</v>
      </c>
      <c r="P946" s="197">
        <f t="shared" si="85"/>
        <v>45632.356030092589</v>
      </c>
      <c r="Q946" s="197">
        <f t="shared" si="86"/>
        <v>45631.939363425925</v>
      </c>
      <c r="R946" s="197" t="str">
        <f t="shared" si="87"/>
        <v>12/5/2024 5:32:41 PM</v>
      </c>
      <c r="S946" s="200">
        <f t="shared" si="88"/>
        <v>45631</v>
      </c>
      <c r="T946" s="201">
        <f t="shared" si="89"/>
        <v>0.73103009258920792</v>
      </c>
      <c r="U946" s="202"/>
      <c r="V946" s="202"/>
      <c r="W946" s="202" t="str">
        <f>IFERROR(VLOOKUP(D946,Legend!$A$2:$C$61,3,FALSE),"")</f>
        <v>AMER_1</v>
      </c>
      <c r="X946" s="19">
        <v>5</v>
      </c>
      <c r="Y946" s="19">
        <v>15</v>
      </c>
    </row>
    <row r="947" spans="1:25" x14ac:dyDescent="0.25">
      <c r="A947" s="19" t="s">
        <v>2202</v>
      </c>
      <c r="B947" s="62" t="s">
        <v>5504</v>
      </c>
      <c r="C947" s="19" t="s">
        <v>341</v>
      </c>
      <c r="D947" s="19" t="s">
        <v>215</v>
      </c>
      <c r="E947" s="19" t="s">
        <v>7584</v>
      </c>
      <c r="F947" s="19" t="s">
        <v>347</v>
      </c>
      <c r="G947" s="62" t="s">
        <v>593</v>
      </c>
      <c r="H947" s="62" t="s">
        <v>5505</v>
      </c>
      <c r="I947" s="19" t="s">
        <v>342</v>
      </c>
      <c r="J947" s="36" t="s">
        <v>5506</v>
      </c>
      <c r="K947" s="19" t="s">
        <v>2616</v>
      </c>
      <c r="L947" s="19" t="s">
        <v>112</v>
      </c>
      <c r="M947" s="19" t="s">
        <v>340</v>
      </c>
      <c r="O947" s="197" t="str">
        <f t="shared" si="84"/>
        <v>12/5/2024 3:37:42 PM</v>
      </c>
      <c r="P947" s="197">
        <f t="shared" si="85"/>
        <v>45632.276180555556</v>
      </c>
      <c r="Q947" s="197">
        <f t="shared" si="86"/>
        <v>45631.859513888892</v>
      </c>
      <c r="R947" s="197" t="str">
        <f t="shared" si="87"/>
        <v>12/5/2024 3:37:42 PM</v>
      </c>
      <c r="S947" s="200">
        <f t="shared" si="88"/>
        <v>45631</v>
      </c>
      <c r="T947" s="201">
        <f t="shared" si="89"/>
        <v>0.65118055555649335</v>
      </c>
      <c r="U947" s="202"/>
      <c r="V947" s="202"/>
      <c r="W947" s="202" t="str">
        <f>IFERROR(VLOOKUP(D947,Legend!$A$2:$C$61,3,FALSE),"")</f>
        <v>AMER_1</v>
      </c>
      <c r="X947" s="19">
        <v>5</v>
      </c>
      <c r="Y947" s="19">
        <v>15</v>
      </c>
    </row>
    <row r="948" spans="1:25" x14ac:dyDescent="0.25">
      <c r="A948" s="19" t="s">
        <v>2224</v>
      </c>
      <c r="B948" s="62" t="s">
        <v>5573</v>
      </c>
      <c r="C948" s="19" t="s">
        <v>341</v>
      </c>
      <c r="D948" s="19" t="s">
        <v>215</v>
      </c>
      <c r="E948" s="19" t="s">
        <v>7584</v>
      </c>
      <c r="F948" s="19" t="s">
        <v>347</v>
      </c>
      <c r="G948" s="62" t="s">
        <v>593</v>
      </c>
      <c r="H948" s="62" t="s">
        <v>5574</v>
      </c>
      <c r="I948" s="19" t="s">
        <v>344</v>
      </c>
      <c r="J948" s="36" t="s">
        <v>5575</v>
      </c>
      <c r="K948" s="19" t="s">
        <v>4782</v>
      </c>
      <c r="L948" s="19" t="s">
        <v>112</v>
      </c>
      <c r="M948" s="19" t="s">
        <v>340</v>
      </c>
      <c r="O948" s="197" t="str">
        <f t="shared" si="84"/>
        <v>12/5/2024 2:22:29 PM</v>
      </c>
      <c r="P948" s="197">
        <f t="shared" si="85"/>
        <v>45632.223946759259</v>
      </c>
      <c r="Q948" s="197">
        <f t="shared" si="86"/>
        <v>45631.807280092595</v>
      </c>
      <c r="R948" s="197" t="str">
        <f t="shared" si="87"/>
        <v>12/5/2024 2:22:29 PM</v>
      </c>
      <c r="S948" s="200">
        <f t="shared" si="88"/>
        <v>45631</v>
      </c>
      <c r="T948" s="201">
        <f t="shared" si="89"/>
        <v>0.598946759258979</v>
      </c>
      <c r="U948" s="202"/>
      <c r="V948" s="202"/>
      <c r="W948" s="202" t="str">
        <f>IFERROR(VLOOKUP(D948,Legend!$A$2:$C$61,3,FALSE),"")</f>
        <v>AMER_1</v>
      </c>
      <c r="X948" s="19">
        <v>5</v>
      </c>
      <c r="Y948" s="19">
        <v>15</v>
      </c>
    </row>
    <row r="949" spans="1:25" x14ac:dyDescent="0.25">
      <c r="A949" s="19" t="s">
        <v>635</v>
      </c>
      <c r="B949" s="62" t="s">
        <v>5605</v>
      </c>
      <c r="C949" s="19" t="s">
        <v>148</v>
      </c>
      <c r="D949" s="19" t="s">
        <v>214</v>
      </c>
      <c r="E949" s="19" t="s">
        <v>7584</v>
      </c>
      <c r="F949" s="19" t="s">
        <v>347</v>
      </c>
      <c r="G949" s="62" t="s">
        <v>345</v>
      </c>
      <c r="H949" s="62" t="s">
        <v>5606</v>
      </c>
      <c r="J949" s="36" t="s">
        <v>5607</v>
      </c>
      <c r="K949" s="19" t="s">
        <v>1286</v>
      </c>
      <c r="L949" s="19" t="s">
        <v>112</v>
      </c>
      <c r="M949" s="19" t="s">
        <v>340</v>
      </c>
      <c r="O949" s="197" t="str">
        <f t="shared" si="84"/>
        <v>12/5/2024 1:51:02 PM</v>
      </c>
      <c r="P949" s="197">
        <f t="shared" si="85"/>
        <v>45632.202106481483</v>
      </c>
      <c r="Q949" s="197">
        <f t="shared" si="86"/>
        <v>45631.785439814819</v>
      </c>
      <c r="R949" s="197" t="str">
        <f t="shared" si="87"/>
        <v>12/5/2024 1:51:02 PM</v>
      </c>
      <c r="S949" s="200">
        <f t="shared" si="88"/>
        <v>45631</v>
      </c>
      <c r="T949" s="201">
        <f t="shared" si="89"/>
        <v>0.57710648148349719</v>
      </c>
      <c r="U949" s="202"/>
      <c r="V949" s="202"/>
      <c r="W949" s="202" t="str">
        <f>IFERROR(VLOOKUP(D949,Legend!$A$2:$C$61,3,FALSE),"")</f>
        <v>AMER_1</v>
      </c>
      <c r="X949" s="19">
        <v>5</v>
      </c>
      <c r="Y949" s="19">
        <v>15</v>
      </c>
    </row>
    <row r="950" spans="1:25" x14ac:dyDescent="0.25">
      <c r="A950" s="19" t="s">
        <v>1070</v>
      </c>
      <c r="B950" s="62" t="s">
        <v>5706</v>
      </c>
      <c r="C950" s="19" t="s">
        <v>148</v>
      </c>
      <c r="D950" s="19" t="s">
        <v>214</v>
      </c>
      <c r="E950" s="19" t="s">
        <v>7584</v>
      </c>
      <c r="F950" s="19" t="s">
        <v>347</v>
      </c>
      <c r="G950" s="62" t="s">
        <v>345</v>
      </c>
      <c r="H950" s="62" t="s">
        <v>5707</v>
      </c>
      <c r="J950" s="36" t="s">
        <v>5708</v>
      </c>
      <c r="K950" s="19" t="s">
        <v>2407</v>
      </c>
      <c r="L950" s="19" t="s">
        <v>112</v>
      </c>
      <c r="M950" s="19" t="s">
        <v>340</v>
      </c>
      <c r="O950" s="197" t="str">
        <f t="shared" si="84"/>
        <v>12/5/2024 11:54:17 AM</v>
      </c>
      <c r="P950" s="197">
        <f t="shared" si="85"/>
        <v>45632.121030092596</v>
      </c>
      <c r="Q950" s="197">
        <f t="shared" si="86"/>
        <v>45631.704363425932</v>
      </c>
      <c r="R950" s="197" t="str">
        <f t="shared" si="87"/>
        <v>12/5/2024 11:54:17 AM</v>
      </c>
      <c r="S950" s="200">
        <f t="shared" si="88"/>
        <v>45631</v>
      </c>
      <c r="T950" s="201">
        <f t="shared" si="89"/>
        <v>0.49603009259590181</v>
      </c>
      <c r="U950" s="202"/>
      <c r="V950" s="202"/>
      <c r="W950" s="202" t="str">
        <f>IFERROR(VLOOKUP(D950,Legend!$A$2:$C$61,3,FALSE),"")</f>
        <v>AMER_1</v>
      </c>
      <c r="X950" s="19">
        <v>5</v>
      </c>
      <c r="Y950" s="19">
        <v>15</v>
      </c>
    </row>
    <row r="951" spans="1:25" x14ac:dyDescent="0.25">
      <c r="A951" s="19" t="s">
        <v>1180</v>
      </c>
      <c r="B951" s="62" t="s">
        <v>5763</v>
      </c>
      <c r="C951" s="19" t="s">
        <v>341</v>
      </c>
      <c r="D951" s="19" t="s">
        <v>215</v>
      </c>
      <c r="E951" s="19" t="s">
        <v>7584</v>
      </c>
      <c r="F951" s="19" t="s">
        <v>347</v>
      </c>
      <c r="G951" s="62" t="s">
        <v>593</v>
      </c>
      <c r="H951" s="62" t="s">
        <v>5764</v>
      </c>
      <c r="I951" s="19" t="s">
        <v>344</v>
      </c>
      <c r="J951" s="36" t="s">
        <v>5765</v>
      </c>
      <c r="K951" s="19" t="s">
        <v>2372</v>
      </c>
      <c r="L951" s="19" t="s">
        <v>112</v>
      </c>
      <c r="M951" s="19" t="s">
        <v>348</v>
      </c>
      <c r="O951" s="197" t="str">
        <f t="shared" si="84"/>
        <v>12/5/2024 10:24:19 AM</v>
      </c>
      <c r="P951" s="197">
        <f t="shared" si="85"/>
        <v>45632.058553240742</v>
      </c>
      <c r="Q951" s="197">
        <f t="shared" si="86"/>
        <v>45631.641886574078</v>
      </c>
      <c r="R951" s="197" t="str">
        <f t="shared" si="87"/>
        <v>12/5/2024 10:24:19 AM</v>
      </c>
      <c r="S951" s="200">
        <f t="shared" si="88"/>
        <v>45631</v>
      </c>
      <c r="T951" s="201">
        <f t="shared" si="89"/>
        <v>0.43355324074218515</v>
      </c>
      <c r="U951" s="202"/>
      <c r="V951" s="202"/>
      <c r="W951" s="202" t="str">
        <f>IFERROR(VLOOKUP(D951,Legend!$A$2:$C$61,3,FALSE),"")</f>
        <v>AMER_1</v>
      </c>
      <c r="X951" s="19">
        <v>5</v>
      </c>
      <c r="Y951" s="19">
        <v>15</v>
      </c>
    </row>
    <row r="952" spans="1:25" x14ac:dyDescent="0.25">
      <c r="A952" s="19" t="s">
        <v>1758</v>
      </c>
      <c r="B952" s="62" t="s">
        <v>5781</v>
      </c>
      <c r="C952" s="19" t="s">
        <v>341</v>
      </c>
      <c r="D952" s="19" t="s">
        <v>215</v>
      </c>
      <c r="E952" s="19" t="s">
        <v>7584</v>
      </c>
      <c r="F952" s="19" t="s">
        <v>347</v>
      </c>
      <c r="G952" s="62" t="s">
        <v>593</v>
      </c>
      <c r="H952" s="62" t="s">
        <v>2278</v>
      </c>
      <c r="I952" s="19" t="s">
        <v>342</v>
      </c>
      <c r="J952" s="36" t="s">
        <v>5782</v>
      </c>
      <c r="K952" s="19" t="s">
        <v>2575</v>
      </c>
      <c r="L952" s="19" t="s">
        <v>112</v>
      </c>
      <c r="M952" s="19" t="s">
        <v>354</v>
      </c>
      <c r="O952" s="197" t="str">
        <f t="shared" si="84"/>
        <v>12/5/2024 10:08:07 AM</v>
      </c>
      <c r="P952" s="197">
        <f t="shared" si="85"/>
        <v>45632.047303240739</v>
      </c>
      <c r="Q952" s="197">
        <f t="shared" si="86"/>
        <v>45631.630636574075</v>
      </c>
      <c r="R952" s="197" t="str">
        <f t="shared" si="87"/>
        <v>12/5/2024 10:08:07 AM</v>
      </c>
      <c r="S952" s="200">
        <f t="shared" si="88"/>
        <v>45631</v>
      </c>
      <c r="T952" s="201">
        <f t="shared" si="89"/>
        <v>0.42230324073898373</v>
      </c>
      <c r="U952" s="202"/>
      <c r="V952" s="202"/>
      <c r="W952" s="202" t="str">
        <f>IFERROR(VLOOKUP(D952,Legend!$A$2:$C$61,3,FALSE),"")</f>
        <v>AMER_1</v>
      </c>
      <c r="X952" s="19">
        <v>5</v>
      </c>
      <c r="Y952" s="19">
        <v>15</v>
      </c>
    </row>
    <row r="953" spans="1:25" x14ac:dyDescent="0.25">
      <c r="A953" s="19" t="s">
        <v>1352</v>
      </c>
      <c r="B953" s="62" t="s">
        <v>6041</v>
      </c>
      <c r="C953" s="19" t="s">
        <v>148</v>
      </c>
      <c r="D953" s="19" t="s">
        <v>214</v>
      </c>
      <c r="E953" s="19" t="s">
        <v>7584</v>
      </c>
      <c r="F953" s="19" t="s">
        <v>347</v>
      </c>
      <c r="G953" s="62" t="s">
        <v>345</v>
      </c>
      <c r="H953" s="62" t="s">
        <v>6042</v>
      </c>
      <c r="J953" s="36" t="s">
        <v>6043</v>
      </c>
      <c r="K953" s="19" t="s">
        <v>5160</v>
      </c>
      <c r="L953" s="19" t="s">
        <v>112</v>
      </c>
      <c r="M953" s="19" t="s">
        <v>340</v>
      </c>
      <c r="O953" s="197" t="str">
        <f t="shared" si="84"/>
        <v>12/4/2024 5:52:57 PM</v>
      </c>
      <c r="P953" s="197">
        <f t="shared" si="85"/>
        <v>45631.370104166665</v>
      </c>
      <c r="Q953" s="197">
        <f t="shared" si="86"/>
        <v>45630.9534375</v>
      </c>
      <c r="R953" s="197" t="str">
        <f t="shared" si="87"/>
        <v>12/4/2024 5:52:57 PM</v>
      </c>
      <c r="S953" s="200">
        <f t="shared" si="88"/>
        <v>45630</v>
      </c>
      <c r="T953" s="201">
        <f t="shared" si="89"/>
        <v>0.74510416666453239</v>
      </c>
      <c r="U953" s="202"/>
      <c r="V953" s="202"/>
      <c r="W953" s="202" t="str">
        <f>IFERROR(VLOOKUP(D953,Legend!$A$2:$C$61,3,FALSE),"")</f>
        <v>AMER_1</v>
      </c>
      <c r="X953" s="19">
        <v>5</v>
      </c>
      <c r="Y953" s="19">
        <v>15</v>
      </c>
    </row>
    <row r="954" spans="1:25" x14ac:dyDescent="0.25">
      <c r="A954" s="19" t="s">
        <v>1038</v>
      </c>
      <c r="B954" s="62" t="s">
        <v>6061</v>
      </c>
      <c r="C954" s="19" t="s">
        <v>148</v>
      </c>
      <c r="D954" s="19" t="s">
        <v>214</v>
      </c>
      <c r="E954" s="19" t="s">
        <v>7584</v>
      </c>
      <c r="F954" s="19" t="s">
        <v>347</v>
      </c>
      <c r="G954" s="62" t="s">
        <v>345</v>
      </c>
      <c r="H954" s="62" t="s">
        <v>6062</v>
      </c>
      <c r="J954" s="36" t="s">
        <v>6063</v>
      </c>
      <c r="K954" s="19" t="s">
        <v>2277</v>
      </c>
      <c r="L954" s="19" t="s">
        <v>112</v>
      </c>
      <c r="M954" s="19" t="s">
        <v>340</v>
      </c>
      <c r="O954" s="197" t="str">
        <f t="shared" si="84"/>
        <v>12/4/2024 5:20:50 PM</v>
      </c>
      <c r="P954" s="197">
        <f t="shared" si="85"/>
        <v>45631.347800925927</v>
      </c>
      <c r="Q954" s="197">
        <f t="shared" si="86"/>
        <v>45630.931134259263</v>
      </c>
      <c r="R954" s="197" t="str">
        <f t="shared" si="87"/>
        <v>12/4/2024 5:20:50 PM</v>
      </c>
      <c r="S954" s="200">
        <f t="shared" si="88"/>
        <v>45630</v>
      </c>
      <c r="T954" s="201">
        <f t="shared" si="89"/>
        <v>0.72280092592700385</v>
      </c>
      <c r="U954" s="202"/>
      <c r="V954" s="202"/>
      <c r="W954" s="202" t="str">
        <f>IFERROR(VLOOKUP(D954,Legend!$A$2:$C$61,3,FALSE),"")</f>
        <v>AMER_1</v>
      </c>
      <c r="X954" s="19">
        <v>5</v>
      </c>
      <c r="Y954" s="19">
        <v>15</v>
      </c>
    </row>
    <row r="955" spans="1:25" x14ac:dyDescent="0.25">
      <c r="A955" s="19" t="s">
        <v>684</v>
      </c>
      <c r="B955" s="62" t="s">
        <v>6103</v>
      </c>
      <c r="C955" s="19" t="s">
        <v>148</v>
      </c>
      <c r="D955" s="19" t="s">
        <v>214</v>
      </c>
      <c r="E955" s="19" t="s">
        <v>7584</v>
      </c>
      <c r="F955" s="19" t="s">
        <v>347</v>
      </c>
      <c r="G955" s="62" t="s">
        <v>345</v>
      </c>
      <c r="H955" s="62" t="s">
        <v>6104</v>
      </c>
      <c r="J955" s="36" t="s">
        <v>6105</v>
      </c>
      <c r="K955" s="19" t="s">
        <v>2591</v>
      </c>
      <c r="L955" s="19" t="s">
        <v>112</v>
      </c>
      <c r="M955" s="19" t="s">
        <v>340</v>
      </c>
      <c r="O955" s="197" t="str">
        <f t="shared" si="84"/>
        <v>12/4/2024 4:01:40 PM</v>
      </c>
      <c r="P955" s="197">
        <f t="shared" si="85"/>
        <v>45631.292824074073</v>
      </c>
      <c r="Q955" s="197">
        <f t="shared" si="86"/>
        <v>45630.876157407409</v>
      </c>
      <c r="R955" s="197" t="str">
        <f t="shared" si="87"/>
        <v>12/4/2024 4:01:40 PM</v>
      </c>
      <c r="S955" s="200">
        <f t="shared" si="88"/>
        <v>45630</v>
      </c>
      <c r="T955" s="201">
        <f t="shared" si="89"/>
        <v>0.66782407407299615</v>
      </c>
      <c r="U955" s="202"/>
      <c r="V955" s="202"/>
      <c r="W955" s="202" t="str">
        <f>IFERROR(VLOOKUP(D955,Legend!$A$2:$C$61,3,FALSE),"")</f>
        <v>AMER_1</v>
      </c>
      <c r="X955" s="19">
        <v>5</v>
      </c>
      <c r="Y955" s="19">
        <v>15</v>
      </c>
    </row>
    <row r="956" spans="1:25" x14ac:dyDescent="0.25">
      <c r="A956" s="19" t="s">
        <v>1579</v>
      </c>
      <c r="B956" s="62" t="s">
        <v>6129</v>
      </c>
      <c r="C956" s="19" t="s">
        <v>341</v>
      </c>
      <c r="D956" s="19" t="s">
        <v>215</v>
      </c>
      <c r="E956" s="19" t="s">
        <v>7584</v>
      </c>
      <c r="F956" s="19" t="s">
        <v>347</v>
      </c>
      <c r="G956" s="62" t="s">
        <v>593</v>
      </c>
      <c r="H956" s="62" t="s">
        <v>6130</v>
      </c>
      <c r="I956" s="19" t="s">
        <v>344</v>
      </c>
      <c r="J956" s="36" t="s">
        <v>6131</v>
      </c>
      <c r="K956" s="19" t="s">
        <v>653</v>
      </c>
      <c r="L956" s="19" t="s">
        <v>112</v>
      </c>
      <c r="O956" s="197" t="str">
        <f t="shared" si="84"/>
        <v>12/4/2024 3:02:41 PM</v>
      </c>
      <c r="P956" s="197">
        <f t="shared" si="85"/>
        <v>45631.251863425925</v>
      </c>
      <c r="Q956" s="197">
        <f t="shared" si="86"/>
        <v>45630.835196759261</v>
      </c>
      <c r="R956" s="197" t="str">
        <f t="shared" si="87"/>
        <v>12/4/2024 3:02:41 PM</v>
      </c>
      <c r="S956" s="200">
        <f t="shared" si="88"/>
        <v>45630</v>
      </c>
      <c r="T956" s="201">
        <f t="shared" si="89"/>
        <v>0.62686342592496658</v>
      </c>
      <c r="U956" s="202"/>
      <c r="V956" s="202"/>
      <c r="W956" s="202" t="str">
        <f>IFERROR(VLOOKUP(D956,Legend!$A$2:$C$61,3,FALSE),"")</f>
        <v>AMER_1</v>
      </c>
      <c r="X956" s="19">
        <v>5</v>
      </c>
      <c r="Y956" s="19">
        <v>15</v>
      </c>
    </row>
    <row r="957" spans="1:25" x14ac:dyDescent="0.25">
      <c r="A957" s="19" t="s">
        <v>1887</v>
      </c>
      <c r="B957" s="62" t="s">
        <v>6176</v>
      </c>
      <c r="C957" s="19" t="s">
        <v>341</v>
      </c>
      <c r="D957" s="19" t="s">
        <v>215</v>
      </c>
      <c r="E957" s="19" t="s">
        <v>7584</v>
      </c>
      <c r="F957" s="19" t="s">
        <v>347</v>
      </c>
      <c r="G957" s="62" t="s">
        <v>593</v>
      </c>
      <c r="H957" s="62" t="s">
        <v>3159</v>
      </c>
      <c r="I957" s="19" t="s">
        <v>344</v>
      </c>
      <c r="J957" s="36" t="s">
        <v>6177</v>
      </c>
      <c r="K957" s="19" t="s">
        <v>871</v>
      </c>
      <c r="L957" s="19" t="s">
        <v>112</v>
      </c>
      <c r="M957" s="19" t="s">
        <v>354</v>
      </c>
      <c r="O957" s="197" t="str">
        <f t="shared" si="84"/>
        <v>12/4/2024 1:54:18 PM</v>
      </c>
      <c r="P957" s="197">
        <f t="shared" si="85"/>
        <v>45631.204375000001</v>
      </c>
      <c r="Q957" s="197">
        <f t="shared" si="86"/>
        <v>45630.787708333337</v>
      </c>
      <c r="R957" s="197" t="str">
        <f t="shared" si="87"/>
        <v>12/4/2024 1:54:18 PM</v>
      </c>
      <c r="S957" s="200">
        <f t="shared" si="88"/>
        <v>45630</v>
      </c>
      <c r="T957" s="201">
        <f t="shared" si="89"/>
        <v>0.57937500000116415</v>
      </c>
      <c r="U957" s="202"/>
      <c r="V957" s="202"/>
      <c r="W957" s="202" t="str">
        <f>IFERROR(VLOOKUP(D957,Legend!$A$2:$C$61,3,FALSE),"")</f>
        <v>AMER_1</v>
      </c>
      <c r="X957" s="19">
        <v>5</v>
      </c>
      <c r="Y957" s="19">
        <v>15</v>
      </c>
    </row>
    <row r="958" spans="1:25" x14ac:dyDescent="0.25">
      <c r="A958" s="19" t="s">
        <v>645</v>
      </c>
      <c r="B958" s="62" t="s">
        <v>6201</v>
      </c>
      <c r="C958" s="19" t="s">
        <v>341</v>
      </c>
      <c r="D958" s="19" t="s">
        <v>217</v>
      </c>
      <c r="E958" s="19" t="s">
        <v>7584</v>
      </c>
      <c r="F958" s="19" t="s">
        <v>347</v>
      </c>
      <c r="G958" s="62" t="s">
        <v>6202</v>
      </c>
      <c r="H958" s="62" t="s">
        <v>580</v>
      </c>
      <c r="I958" s="19" t="s">
        <v>342</v>
      </c>
      <c r="J958" s="36" t="s">
        <v>6203</v>
      </c>
      <c r="K958" s="19" t="s">
        <v>1846</v>
      </c>
      <c r="M958" s="19" t="s">
        <v>354</v>
      </c>
      <c r="O958" s="197" t="str">
        <f t="shared" si="84"/>
        <v>12/4/2024 1:36:29 PM</v>
      </c>
      <c r="P958" s="197">
        <f t="shared" si="85"/>
        <v>45631.192002314812</v>
      </c>
      <c r="Q958" s="197">
        <f t="shared" si="86"/>
        <v>45630.775335648148</v>
      </c>
      <c r="R958" s="197" t="str">
        <f t="shared" si="87"/>
        <v>12/4/2024 1:36:29 PM</v>
      </c>
      <c r="S958" s="200">
        <f t="shared" si="88"/>
        <v>45630</v>
      </c>
      <c r="T958" s="201">
        <f t="shared" si="89"/>
        <v>0.56700231481227092</v>
      </c>
      <c r="U958" s="202"/>
      <c r="V958" s="202"/>
      <c r="W958" s="202" t="str">
        <f>IFERROR(VLOOKUP(D958,Legend!$A$2:$C$61,3,FALSE),"")</f>
        <v>AMER_1</v>
      </c>
      <c r="X958" s="19">
        <v>5</v>
      </c>
      <c r="Y958" s="19">
        <v>15</v>
      </c>
    </row>
    <row r="959" spans="1:25" x14ac:dyDescent="0.25">
      <c r="A959" s="19" t="s">
        <v>1900</v>
      </c>
      <c r="B959" s="62" t="s">
        <v>6208</v>
      </c>
      <c r="C959" s="19" t="s">
        <v>341</v>
      </c>
      <c r="D959" s="19" t="s">
        <v>217</v>
      </c>
      <c r="E959" s="19" t="s">
        <v>7584</v>
      </c>
      <c r="F959" s="19" t="s">
        <v>347</v>
      </c>
      <c r="G959" s="62" t="s">
        <v>6202</v>
      </c>
      <c r="H959" s="62" t="s">
        <v>580</v>
      </c>
      <c r="I959" s="19" t="s">
        <v>342</v>
      </c>
      <c r="J959" s="36" t="s">
        <v>6209</v>
      </c>
      <c r="K959" s="19" t="s">
        <v>1116</v>
      </c>
      <c r="M959" s="19" t="s">
        <v>354</v>
      </c>
      <c r="O959" s="197" t="str">
        <f t="shared" si="84"/>
        <v>12/4/2024 1:34:27 PM</v>
      </c>
      <c r="P959" s="197">
        <f t="shared" si="85"/>
        <v>45631.19059027778</v>
      </c>
      <c r="Q959" s="197">
        <f t="shared" si="86"/>
        <v>45630.773923611116</v>
      </c>
      <c r="R959" s="197" t="str">
        <f t="shared" si="87"/>
        <v>12/4/2024 1:34:27 PM</v>
      </c>
      <c r="S959" s="200">
        <f t="shared" si="88"/>
        <v>45630</v>
      </c>
      <c r="T959" s="201">
        <f t="shared" si="89"/>
        <v>0.56559027777984738</v>
      </c>
      <c r="U959" s="202"/>
      <c r="V959" s="202"/>
      <c r="W959" s="202" t="str">
        <f>IFERROR(VLOOKUP(D959,Legend!$A$2:$C$61,3,FALSE),"")</f>
        <v>AMER_1</v>
      </c>
      <c r="X959" s="19">
        <v>5</v>
      </c>
      <c r="Y959" s="19">
        <v>15</v>
      </c>
    </row>
    <row r="960" spans="1:25" x14ac:dyDescent="0.25">
      <c r="A960" s="19" t="s">
        <v>1901</v>
      </c>
      <c r="B960" s="62" t="s">
        <v>6213</v>
      </c>
      <c r="C960" s="19" t="s">
        <v>341</v>
      </c>
      <c r="D960" s="19" t="s">
        <v>217</v>
      </c>
      <c r="E960" s="19" t="s">
        <v>7584</v>
      </c>
      <c r="F960" s="19" t="s">
        <v>347</v>
      </c>
      <c r="G960" s="62" t="s">
        <v>6211</v>
      </c>
      <c r="H960" s="62" t="s">
        <v>580</v>
      </c>
      <c r="I960" s="19" t="s">
        <v>342</v>
      </c>
      <c r="J960" s="36" t="s">
        <v>6214</v>
      </c>
      <c r="K960" s="19" t="s">
        <v>1995</v>
      </c>
      <c r="M960" s="19" t="s">
        <v>348</v>
      </c>
      <c r="O960" s="197" t="str">
        <f t="shared" si="84"/>
        <v>12/4/2024 1:33:37 PM</v>
      </c>
      <c r="P960" s="197">
        <f t="shared" si="85"/>
        <v>45631.190011574072</v>
      </c>
      <c r="Q960" s="197">
        <f t="shared" si="86"/>
        <v>45630.773344907408</v>
      </c>
      <c r="R960" s="197" t="str">
        <f t="shared" si="87"/>
        <v>12/4/2024 1:33:37 PM</v>
      </c>
      <c r="S960" s="200">
        <f t="shared" si="88"/>
        <v>45630</v>
      </c>
      <c r="T960" s="201">
        <f t="shared" si="89"/>
        <v>0.565011574071832</v>
      </c>
      <c r="U960" s="202"/>
      <c r="V960" s="202"/>
      <c r="W960" s="202" t="str">
        <f>IFERROR(VLOOKUP(D960,Legend!$A$2:$C$61,3,FALSE),"")</f>
        <v>AMER_1</v>
      </c>
      <c r="X960" s="19">
        <v>5</v>
      </c>
      <c r="Y960" s="19">
        <v>15</v>
      </c>
    </row>
    <row r="961" spans="1:25" x14ac:dyDescent="0.25">
      <c r="A961" s="19" t="s">
        <v>1668</v>
      </c>
      <c r="B961" s="62" t="s">
        <v>6222</v>
      </c>
      <c r="C961" s="19" t="s">
        <v>341</v>
      </c>
      <c r="D961" s="19" t="s">
        <v>215</v>
      </c>
      <c r="E961" s="19" t="s">
        <v>7584</v>
      </c>
      <c r="F961" s="19" t="s">
        <v>347</v>
      </c>
      <c r="G961" s="62" t="s">
        <v>593</v>
      </c>
      <c r="H961" s="62" t="s">
        <v>6211</v>
      </c>
      <c r="I961" s="19" t="s">
        <v>344</v>
      </c>
      <c r="J961" s="36" t="s">
        <v>6223</v>
      </c>
      <c r="K961" s="19" t="s">
        <v>818</v>
      </c>
      <c r="L961" s="19" t="s">
        <v>112</v>
      </c>
      <c r="M961" s="19" t="s">
        <v>348</v>
      </c>
      <c r="O961" s="197" t="str">
        <f t="shared" si="84"/>
        <v>12/4/2024 1:29:16 PM</v>
      </c>
      <c r="P961" s="197">
        <f t="shared" si="85"/>
        <v>45631.186990740738</v>
      </c>
      <c r="Q961" s="197">
        <f t="shared" si="86"/>
        <v>45630.770324074074</v>
      </c>
      <c r="R961" s="197" t="str">
        <f t="shared" si="87"/>
        <v>12/4/2024 1:29:16 PM</v>
      </c>
      <c r="S961" s="200">
        <f t="shared" si="88"/>
        <v>45630</v>
      </c>
      <c r="T961" s="201">
        <f t="shared" si="89"/>
        <v>0.56199074073811062</v>
      </c>
      <c r="U961" s="202"/>
      <c r="V961" s="202"/>
      <c r="W961" s="202" t="str">
        <f>IFERROR(VLOOKUP(D961,Legend!$A$2:$C$61,3,FALSE),"")</f>
        <v>AMER_1</v>
      </c>
      <c r="X961" s="19">
        <v>5</v>
      </c>
      <c r="Y961" s="19">
        <v>15</v>
      </c>
    </row>
    <row r="962" spans="1:25" x14ac:dyDescent="0.25">
      <c r="A962" s="19" t="s">
        <v>1226</v>
      </c>
      <c r="B962" s="62" t="s">
        <v>6307</v>
      </c>
      <c r="C962" s="19" t="s">
        <v>148</v>
      </c>
      <c r="D962" s="19" t="s">
        <v>214</v>
      </c>
      <c r="E962" s="19" t="s">
        <v>7584</v>
      </c>
      <c r="F962" s="19" t="s">
        <v>347</v>
      </c>
      <c r="G962" s="62" t="s">
        <v>345</v>
      </c>
      <c r="H962" s="62" t="s">
        <v>6308</v>
      </c>
      <c r="J962" s="36" t="s">
        <v>6309</v>
      </c>
      <c r="K962" s="19" t="s">
        <v>1495</v>
      </c>
      <c r="L962" s="19" t="s">
        <v>112</v>
      </c>
      <c r="M962" s="19" t="s">
        <v>340</v>
      </c>
      <c r="O962" s="197" t="str">
        <f t="shared" si="84"/>
        <v>12/4/2024 10:30:37 AM</v>
      </c>
      <c r="P962" s="197">
        <f t="shared" si="85"/>
        <v>45631.062928240739</v>
      </c>
      <c r="Q962" s="197">
        <f t="shared" si="86"/>
        <v>45630.646261574075</v>
      </c>
      <c r="R962" s="197" t="str">
        <f t="shared" si="87"/>
        <v>12/4/2024 10:30:37 AM</v>
      </c>
      <c r="S962" s="200">
        <f t="shared" si="88"/>
        <v>45630</v>
      </c>
      <c r="T962" s="201">
        <f t="shared" si="89"/>
        <v>0.43792824073898373</v>
      </c>
      <c r="U962" s="202"/>
      <c r="V962" s="202"/>
      <c r="W962" s="202" t="str">
        <f>IFERROR(VLOOKUP(D962,Legend!$A$2:$C$61,3,FALSE),"")</f>
        <v>AMER_1</v>
      </c>
      <c r="X962" s="19">
        <v>5</v>
      </c>
      <c r="Y962" s="19">
        <v>15</v>
      </c>
    </row>
    <row r="963" spans="1:25" x14ac:dyDescent="0.25">
      <c r="A963" s="19" t="s">
        <v>1921</v>
      </c>
      <c r="B963" s="62" t="s">
        <v>6351</v>
      </c>
      <c r="C963" s="19" t="s">
        <v>341</v>
      </c>
      <c r="D963" s="19" t="s">
        <v>215</v>
      </c>
      <c r="E963" s="19" t="s">
        <v>7584</v>
      </c>
      <c r="F963" s="19" t="s">
        <v>347</v>
      </c>
      <c r="G963" s="62" t="s">
        <v>593</v>
      </c>
      <c r="H963" s="62" t="s">
        <v>6352</v>
      </c>
      <c r="I963" s="19" t="s">
        <v>342</v>
      </c>
      <c r="J963" s="36" t="s">
        <v>6353</v>
      </c>
      <c r="K963" s="19" t="s">
        <v>1598</v>
      </c>
      <c r="L963" s="19" t="s">
        <v>112</v>
      </c>
      <c r="M963" s="19" t="s">
        <v>340</v>
      </c>
      <c r="O963" s="197" t="str">
        <f t="shared" ref="O963:O1026" si="90">IFERROR(J963,"")</f>
        <v>12/4/2024 9:52:21 AM</v>
      </c>
      <c r="P963" s="197">
        <f t="shared" ref="P963:P1026" si="91">IFERROR(J963+(Y963/24),"")</f>
        <v>45631.036354166667</v>
      </c>
      <c r="Q963" s="197">
        <f t="shared" ref="Q963:Q1026" si="92">IFERROR(J963+(X963/24),"")</f>
        <v>45630.619687500002</v>
      </c>
      <c r="R963" s="197" t="str">
        <f t="shared" ref="R963:R1026" si="93">IF(W963="APAC_1",P963,IF(W963="EMEA_1",Q963,O963))</f>
        <v>12/4/2024 9:52:21 AM</v>
      </c>
      <c r="S963" s="200">
        <f t="shared" ref="S963:S1026" si="94">INT(R963)</f>
        <v>45630</v>
      </c>
      <c r="T963" s="201">
        <f t="shared" ref="T963:T1026" si="95">MOD(R963,1)</f>
        <v>0.41135416666656965</v>
      </c>
      <c r="U963" s="202"/>
      <c r="V963" s="202"/>
      <c r="W963" s="202" t="str">
        <f>IFERROR(VLOOKUP(D963,Legend!$A$2:$C$61,3,FALSE),"")</f>
        <v>AMER_1</v>
      </c>
      <c r="X963" s="19">
        <v>5</v>
      </c>
      <c r="Y963" s="19">
        <v>15</v>
      </c>
    </row>
    <row r="964" spans="1:25" x14ac:dyDescent="0.25">
      <c r="A964" s="19" t="s">
        <v>1592</v>
      </c>
      <c r="B964" s="62" t="s">
        <v>3079</v>
      </c>
      <c r="C964" s="19" t="s">
        <v>148</v>
      </c>
      <c r="D964" s="19" t="s">
        <v>209</v>
      </c>
      <c r="G964" s="62" t="s">
        <v>339</v>
      </c>
      <c r="H964" s="62" t="s">
        <v>3080</v>
      </c>
      <c r="J964" s="36" t="s">
        <v>3081</v>
      </c>
      <c r="K964" s="19" t="s">
        <v>591</v>
      </c>
      <c r="L964" s="19" t="s">
        <v>112</v>
      </c>
      <c r="O964" s="197" t="str">
        <f t="shared" si="90"/>
        <v>12/3/2024 9:03:47 PM</v>
      </c>
      <c r="P964" s="197">
        <f t="shared" si="91"/>
        <v>45630.502627314818</v>
      </c>
      <c r="Q964" s="197">
        <f t="shared" si="92"/>
        <v>45630.085960648154</v>
      </c>
      <c r="R964" s="197">
        <f t="shared" si="93"/>
        <v>45630.502627314818</v>
      </c>
      <c r="S964" s="200">
        <f t="shared" si="94"/>
        <v>45630</v>
      </c>
      <c r="T964" s="201">
        <f t="shared" si="95"/>
        <v>0.50262731481780065</v>
      </c>
      <c r="U964" s="202"/>
      <c r="V964" s="202"/>
      <c r="W964" s="202" t="str">
        <f>IFERROR(VLOOKUP(D964,Legend!$A$2:$C$61,3,FALSE),"")</f>
        <v>APAC_1</v>
      </c>
      <c r="X964" s="19">
        <v>5</v>
      </c>
      <c r="Y964" s="19">
        <v>15</v>
      </c>
    </row>
    <row r="965" spans="1:25" x14ac:dyDescent="0.25">
      <c r="A965" s="19" t="s">
        <v>1303</v>
      </c>
      <c r="B965" s="62" t="s">
        <v>3082</v>
      </c>
      <c r="C965" s="19" t="s">
        <v>341</v>
      </c>
      <c r="D965" s="19" t="s">
        <v>343</v>
      </c>
      <c r="G965" s="62" t="s">
        <v>593</v>
      </c>
      <c r="H965" s="62" t="s">
        <v>3083</v>
      </c>
      <c r="I965" s="19" t="s">
        <v>344</v>
      </c>
      <c r="J965" s="36" t="s">
        <v>3084</v>
      </c>
      <c r="K965" s="19" t="s">
        <v>1818</v>
      </c>
      <c r="O965" s="197" t="str">
        <f t="shared" si="90"/>
        <v>12/3/2024 8:51:19 PM</v>
      </c>
      <c r="P965" s="197">
        <f t="shared" si="91"/>
        <v>45630.493969907409</v>
      </c>
      <c r="Q965" s="197">
        <f t="shared" si="92"/>
        <v>45630.077303240745</v>
      </c>
      <c r="R965" s="197" t="str">
        <f t="shared" si="93"/>
        <v>12/3/2024 8:51:19 PM</v>
      </c>
      <c r="S965" s="200">
        <f t="shared" si="94"/>
        <v>45629</v>
      </c>
      <c r="T965" s="201">
        <f t="shared" si="95"/>
        <v>0.86896990740933688</v>
      </c>
      <c r="U965" s="202"/>
      <c r="V965" s="202"/>
      <c r="W965" s="202" t="str">
        <f>IFERROR(VLOOKUP(D965,Legend!$A$2:$C$61,3,FALSE),"")</f>
        <v/>
      </c>
      <c r="X965" s="19">
        <v>5</v>
      </c>
      <c r="Y965" s="19">
        <v>15</v>
      </c>
    </row>
    <row r="966" spans="1:25" x14ac:dyDescent="0.25">
      <c r="A966" s="19" t="s">
        <v>1596</v>
      </c>
      <c r="B966" s="62" t="s">
        <v>3085</v>
      </c>
      <c r="C966" s="19" t="s">
        <v>341</v>
      </c>
      <c r="D966" s="19" t="s">
        <v>343</v>
      </c>
      <c r="G966" s="62" t="s">
        <v>664</v>
      </c>
      <c r="H966" s="62" t="s">
        <v>3086</v>
      </c>
      <c r="I966" s="19" t="s">
        <v>342</v>
      </c>
      <c r="J966" s="36" t="s">
        <v>3087</v>
      </c>
      <c r="K966" s="19" t="s">
        <v>583</v>
      </c>
      <c r="O966" s="197" t="str">
        <f t="shared" si="90"/>
        <v>12/3/2024 8:18:20 PM</v>
      </c>
      <c r="P966" s="197">
        <f t="shared" si="91"/>
        <v>45630.471064814818</v>
      </c>
      <c r="Q966" s="197">
        <f t="shared" si="92"/>
        <v>45630.054398148153</v>
      </c>
      <c r="R966" s="197" t="str">
        <f t="shared" si="93"/>
        <v>12/3/2024 8:18:20 PM</v>
      </c>
      <c r="S966" s="200">
        <f t="shared" si="94"/>
        <v>45629</v>
      </c>
      <c r="T966" s="201">
        <f t="shared" si="95"/>
        <v>0.84606481481750961</v>
      </c>
      <c r="U966" s="202"/>
      <c r="V966" s="202"/>
      <c r="W966" s="202" t="str">
        <f>IFERROR(VLOOKUP(D966,Legend!$A$2:$C$61,3,FALSE),"")</f>
        <v/>
      </c>
      <c r="X966" s="19">
        <v>5</v>
      </c>
      <c r="Y966" s="19">
        <v>15</v>
      </c>
    </row>
    <row r="967" spans="1:25" x14ac:dyDescent="0.25">
      <c r="A967" s="19" t="s">
        <v>1814</v>
      </c>
      <c r="B967" s="62" t="s">
        <v>3088</v>
      </c>
      <c r="C967" s="19" t="s">
        <v>341</v>
      </c>
      <c r="D967" s="19" t="s">
        <v>343</v>
      </c>
      <c r="G967" s="62" t="s">
        <v>593</v>
      </c>
      <c r="H967" s="62" t="s">
        <v>3089</v>
      </c>
      <c r="I967" s="19" t="s">
        <v>344</v>
      </c>
      <c r="J967" s="36" t="s">
        <v>3090</v>
      </c>
      <c r="K967" s="19" t="s">
        <v>1832</v>
      </c>
      <c r="O967" s="197" t="str">
        <f t="shared" si="90"/>
        <v>12/3/2024 8:10:18 PM</v>
      </c>
      <c r="P967" s="197">
        <f t="shared" si="91"/>
        <v>45630.465486111112</v>
      </c>
      <c r="Q967" s="197">
        <f t="shared" si="92"/>
        <v>45630.048819444448</v>
      </c>
      <c r="R967" s="197" t="str">
        <f t="shared" si="93"/>
        <v>12/3/2024 8:10:18 PM</v>
      </c>
      <c r="S967" s="200">
        <f t="shared" si="94"/>
        <v>45629</v>
      </c>
      <c r="T967" s="201">
        <f t="shared" si="95"/>
        <v>0.84048611111211358</v>
      </c>
      <c r="U967" s="202"/>
      <c r="V967" s="202"/>
      <c r="W967" s="202" t="str">
        <f>IFERROR(VLOOKUP(D967,Legend!$A$2:$C$61,3,FALSE),"")</f>
        <v/>
      </c>
      <c r="X967" s="19">
        <v>5</v>
      </c>
      <c r="Y967" s="19">
        <v>15</v>
      </c>
    </row>
    <row r="968" spans="1:25" x14ac:dyDescent="0.25">
      <c r="A968" s="19" t="s">
        <v>669</v>
      </c>
      <c r="B968" s="62" t="s">
        <v>3091</v>
      </c>
      <c r="C968" s="19" t="s">
        <v>148</v>
      </c>
      <c r="D968" s="19" t="s">
        <v>209</v>
      </c>
      <c r="G968" s="62" t="s">
        <v>339</v>
      </c>
      <c r="H968" s="62" t="s">
        <v>3092</v>
      </c>
      <c r="J968" s="36" t="s">
        <v>3093</v>
      </c>
      <c r="K968" s="19" t="s">
        <v>591</v>
      </c>
      <c r="L968" s="19" t="s">
        <v>112</v>
      </c>
      <c r="O968" s="197" t="str">
        <f t="shared" si="90"/>
        <v>12/3/2024 8:00:24 PM</v>
      </c>
      <c r="P968" s="197">
        <f t="shared" si="91"/>
        <v>45630.458611111113</v>
      </c>
      <c r="Q968" s="197">
        <f t="shared" si="92"/>
        <v>45630.041944444449</v>
      </c>
      <c r="R968" s="197">
        <f t="shared" si="93"/>
        <v>45630.458611111113</v>
      </c>
      <c r="S968" s="200">
        <f t="shared" si="94"/>
        <v>45630</v>
      </c>
      <c r="T968" s="201">
        <f t="shared" si="95"/>
        <v>0.45861111111298669</v>
      </c>
      <c r="U968" s="202"/>
      <c r="V968" s="202"/>
      <c r="W968" s="202" t="str">
        <f>IFERROR(VLOOKUP(D968,Legend!$A$2:$C$61,3,FALSE),"")</f>
        <v>APAC_1</v>
      </c>
      <c r="X968" s="19">
        <v>5</v>
      </c>
      <c r="Y968" s="19">
        <v>15</v>
      </c>
    </row>
    <row r="969" spans="1:25" x14ac:dyDescent="0.25">
      <c r="A969" s="19" t="s">
        <v>928</v>
      </c>
      <c r="B969" s="62" t="s">
        <v>3094</v>
      </c>
      <c r="C969" s="19" t="s">
        <v>148</v>
      </c>
      <c r="D969" s="19" t="s">
        <v>214</v>
      </c>
      <c r="G969" s="62" t="s">
        <v>345</v>
      </c>
      <c r="H969" s="62" t="s">
        <v>3095</v>
      </c>
      <c r="J969" s="36" t="s">
        <v>3096</v>
      </c>
      <c r="K969" s="19" t="s">
        <v>591</v>
      </c>
      <c r="L969" s="19" t="s">
        <v>112</v>
      </c>
      <c r="O969" s="197" t="str">
        <f t="shared" si="90"/>
        <v>12/3/2024 7:59:03 PM</v>
      </c>
      <c r="P969" s="197">
        <f t="shared" si="91"/>
        <v>45630.457673611112</v>
      </c>
      <c r="Q969" s="197">
        <f t="shared" si="92"/>
        <v>45630.041006944448</v>
      </c>
      <c r="R969" s="197" t="str">
        <f t="shared" si="93"/>
        <v>12/3/2024 7:59:03 PM</v>
      </c>
      <c r="S969" s="200">
        <f t="shared" si="94"/>
        <v>45629</v>
      </c>
      <c r="T969" s="201">
        <f t="shared" si="95"/>
        <v>0.83267361111211358</v>
      </c>
      <c r="U969" s="202"/>
      <c r="V969" s="202"/>
      <c r="W969" s="202" t="str">
        <f>IFERROR(VLOOKUP(D969,Legend!$A$2:$C$61,3,FALSE),"")</f>
        <v>AMER_1</v>
      </c>
      <c r="X969" s="19">
        <v>5</v>
      </c>
      <c r="Y969" s="19">
        <v>15</v>
      </c>
    </row>
    <row r="970" spans="1:25" x14ac:dyDescent="0.25">
      <c r="A970" s="19" t="s">
        <v>1815</v>
      </c>
      <c r="B970" s="62" t="s">
        <v>3097</v>
      </c>
      <c r="C970" s="19" t="s">
        <v>148</v>
      </c>
      <c r="D970" s="19" t="s">
        <v>214</v>
      </c>
      <c r="G970" s="62" t="s">
        <v>345</v>
      </c>
      <c r="H970" s="62" t="s">
        <v>3095</v>
      </c>
      <c r="J970" s="36" t="s">
        <v>3098</v>
      </c>
      <c r="K970" s="19" t="s">
        <v>591</v>
      </c>
      <c r="L970" s="19" t="s">
        <v>112</v>
      </c>
      <c r="O970" s="197" t="str">
        <f t="shared" si="90"/>
        <v>12/3/2024 7:56:07 PM</v>
      </c>
      <c r="P970" s="197">
        <f t="shared" si="91"/>
        <v>45630.455636574072</v>
      </c>
      <c r="Q970" s="197">
        <f t="shared" si="92"/>
        <v>45630.038969907408</v>
      </c>
      <c r="R970" s="197" t="str">
        <f t="shared" si="93"/>
        <v>12/3/2024 7:56:07 PM</v>
      </c>
      <c r="S970" s="200">
        <f t="shared" si="94"/>
        <v>45629</v>
      </c>
      <c r="T970" s="201">
        <f t="shared" si="95"/>
        <v>0.830636574071832</v>
      </c>
      <c r="U970" s="202"/>
      <c r="V970" s="202"/>
      <c r="W970" s="202" t="str">
        <f>IFERROR(VLOOKUP(D970,Legend!$A$2:$C$61,3,FALSE),"")</f>
        <v>AMER_1</v>
      </c>
      <c r="X970" s="19">
        <v>5</v>
      </c>
      <c r="Y970" s="19">
        <v>15</v>
      </c>
    </row>
    <row r="971" spans="1:25" x14ac:dyDescent="0.25">
      <c r="A971" s="19" t="s">
        <v>1850</v>
      </c>
      <c r="B971" s="62" t="s">
        <v>3099</v>
      </c>
      <c r="C971" s="19" t="s">
        <v>148</v>
      </c>
      <c r="D971" s="19" t="s">
        <v>209</v>
      </c>
      <c r="G971" s="62" t="s">
        <v>339</v>
      </c>
      <c r="H971" s="62" t="s">
        <v>3100</v>
      </c>
      <c r="J971" s="36" t="s">
        <v>3101</v>
      </c>
      <c r="K971" s="19" t="s">
        <v>591</v>
      </c>
      <c r="L971" s="19" t="s">
        <v>112</v>
      </c>
      <c r="O971" s="197" t="str">
        <f t="shared" si="90"/>
        <v>12/3/2024 7:52:06 PM</v>
      </c>
      <c r="P971" s="197">
        <f t="shared" si="91"/>
        <v>45630.452847222223</v>
      </c>
      <c r="Q971" s="197">
        <f t="shared" si="92"/>
        <v>45630.036180555559</v>
      </c>
      <c r="R971" s="197">
        <f t="shared" si="93"/>
        <v>45630.452847222223</v>
      </c>
      <c r="S971" s="200">
        <f t="shared" si="94"/>
        <v>45630</v>
      </c>
      <c r="T971" s="201">
        <f t="shared" si="95"/>
        <v>0.45284722222277196</v>
      </c>
      <c r="U971" s="202"/>
      <c r="V971" s="202"/>
      <c r="W971" s="202" t="str">
        <f>IFERROR(VLOOKUP(D971,Legend!$A$2:$C$61,3,FALSE),"")</f>
        <v>APAC_1</v>
      </c>
      <c r="X971" s="19">
        <v>5</v>
      </c>
      <c r="Y971" s="19">
        <v>15</v>
      </c>
    </row>
    <row r="972" spans="1:25" x14ac:dyDescent="0.25">
      <c r="A972" s="19" t="s">
        <v>1947</v>
      </c>
      <c r="B972" s="62" t="s">
        <v>3108</v>
      </c>
      <c r="C972" s="19" t="s">
        <v>341</v>
      </c>
      <c r="D972" s="19" t="s">
        <v>343</v>
      </c>
      <c r="G972" s="62" t="s">
        <v>593</v>
      </c>
      <c r="H972" s="62" t="s">
        <v>3109</v>
      </c>
      <c r="I972" s="19" t="s">
        <v>344</v>
      </c>
      <c r="J972" s="36" t="s">
        <v>3110</v>
      </c>
      <c r="K972" s="19" t="s">
        <v>1310</v>
      </c>
      <c r="O972" s="197" t="str">
        <f t="shared" si="90"/>
        <v>12/3/2024 7:17:10 PM</v>
      </c>
      <c r="P972" s="197">
        <f t="shared" si="91"/>
        <v>45630.428587962961</v>
      </c>
      <c r="Q972" s="197">
        <f t="shared" si="92"/>
        <v>45630.011921296296</v>
      </c>
      <c r="R972" s="197" t="str">
        <f t="shared" si="93"/>
        <v>12/3/2024 7:17:10 PM</v>
      </c>
      <c r="S972" s="200">
        <f t="shared" si="94"/>
        <v>45629</v>
      </c>
      <c r="T972" s="201">
        <f t="shared" si="95"/>
        <v>0.80358796296059154</v>
      </c>
      <c r="U972" s="202"/>
      <c r="V972" s="202"/>
      <c r="W972" s="202" t="str">
        <f>IFERROR(VLOOKUP(D972,Legend!$A$2:$C$61,3,FALSE),"")</f>
        <v/>
      </c>
      <c r="X972" s="19">
        <v>5</v>
      </c>
      <c r="Y972" s="19">
        <v>15</v>
      </c>
    </row>
    <row r="973" spans="1:25" x14ac:dyDescent="0.25">
      <c r="A973" s="19" t="s">
        <v>1586</v>
      </c>
      <c r="B973" s="62" t="s">
        <v>3120</v>
      </c>
      <c r="C973" s="19" t="s">
        <v>341</v>
      </c>
      <c r="D973" s="19" t="s">
        <v>343</v>
      </c>
      <c r="G973" s="62" t="s">
        <v>593</v>
      </c>
      <c r="H973" s="62" t="s">
        <v>3121</v>
      </c>
      <c r="I973" s="19" t="s">
        <v>344</v>
      </c>
      <c r="J973" s="36" t="s">
        <v>3122</v>
      </c>
      <c r="K973" s="19" t="s">
        <v>585</v>
      </c>
      <c r="O973" s="197" t="str">
        <f t="shared" si="90"/>
        <v>12/3/2024 6:25:09 PM</v>
      </c>
      <c r="P973" s="197">
        <f t="shared" si="91"/>
        <v>45630.392465277779</v>
      </c>
      <c r="Q973" s="197">
        <f t="shared" si="92"/>
        <v>45629.975798611114</v>
      </c>
      <c r="R973" s="197" t="str">
        <f t="shared" si="93"/>
        <v>12/3/2024 6:25:09 PM</v>
      </c>
      <c r="S973" s="200">
        <f t="shared" si="94"/>
        <v>45629</v>
      </c>
      <c r="T973" s="201">
        <f t="shared" si="95"/>
        <v>0.76746527777868323</v>
      </c>
      <c r="U973" s="202"/>
      <c r="V973" s="202"/>
      <c r="W973" s="202" t="str">
        <f>IFERROR(VLOOKUP(D973,Legend!$A$2:$C$61,3,FALSE),"")</f>
        <v/>
      </c>
      <c r="X973" s="19">
        <v>5</v>
      </c>
      <c r="Y973" s="19">
        <v>15</v>
      </c>
    </row>
    <row r="974" spans="1:25" x14ac:dyDescent="0.25">
      <c r="A974" s="19" t="s">
        <v>1295</v>
      </c>
      <c r="B974" s="62" t="s">
        <v>3133</v>
      </c>
      <c r="C974" s="19" t="s">
        <v>341</v>
      </c>
      <c r="D974" s="19" t="s">
        <v>343</v>
      </c>
      <c r="G974" s="62" t="s">
        <v>593</v>
      </c>
      <c r="H974" s="62" t="s">
        <v>3109</v>
      </c>
      <c r="I974" s="19" t="s">
        <v>344</v>
      </c>
      <c r="J974" s="36" t="s">
        <v>3134</v>
      </c>
      <c r="K974" s="19" t="s">
        <v>1952</v>
      </c>
      <c r="O974" s="197" t="str">
        <f t="shared" si="90"/>
        <v>12/3/2024 5:16:37 PM</v>
      </c>
      <c r="P974" s="197">
        <f t="shared" si="91"/>
        <v>45630.344872685186</v>
      </c>
      <c r="Q974" s="197">
        <f t="shared" si="92"/>
        <v>45629.928206018521</v>
      </c>
      <c r="R974" s="197" t="str">
        <f t="shared" si="93"/>
        <v>12/3/2024 5:16:37 PM</v>
      </c>
      <c r="S974" s="200">
        <f t="shared" si="94"/>
        <v>45629</v>
      </c>
      <c r="T974" s="201">
        <f t="shared" si="95"/>
        <v>0.71987268518569181</v>
      </c>
      <c r="U974" s="202"/>
      <c r="V974" s="202"/>
      <c r="W974" s="202" t="str">
        <f>IFERROR(VLOOKUP(D974,Legend!$A$2:$C$61,3,FALSE),"")</f>
        <v/>
      </c>
      <c r="X974" s="19">
        <v>5</v>
      </c>
      <c r="Y974" s="19">
        <v>15</v>
      </c>
    </row>
    <row r="975" spans="1:25" x14ac:dyDescent="0.25">
      <c r="A975" s="19" t="s">
        <v>1979</v>
      </c>
      <c r="B975" s="62" t="s">
        <v>3139</v>
      </c>
      <c r="C975" s="19" t="s">
        <v>341</v>
      </c>
      <c r="D975" s="19" t="s">
        <v>343</v>
      </c>
      <c r="G975" s="62" t="s">
        <v>593</v>
      </c>
      <c r="H975" s="62" t="s">
        <v>3140</v>
      </c>
      <c r="I975" s="19" t="s">
        <v>342</v>
      </c>
      <c r="J975" s="36" t="s">
        <v>3137</v>
      </c>
      <c r="K975" s="19" t="s">
        <v>2485</v>
      </c>
      <c r="O975" s="197" t="str">
        <f t="shared" si="90"/>
        <v>12/3/2024 5:13:03 PM</v>
      </c>
      <c r="P975" s="197">
        <f t="shared" si="91"/>
        <v>45630.342395833337</v>
      </c>
      <c r="Q975" s="197">
        <f t="shared" si="92"/>
        <v>45629.925729166673</v>
      </c>
      <c r="R975" s="197" t="str">
        <f t="shared" si="93"/>
        <v>12/3/2024 5:13:03 PM</v>
      </c>
      <c r="S975" s="200">
        <f t="shared" si="94"/>
        <v>45629</v>
      </c>
      <c r="T975" s="201">
        <f t="shared" si="95"/>
        <v>0.71739583333692281</v>
      </c>
      <c r="U975" s="202"/>
      <c r="V975" s="202"/>
      <c r="W975" s="202" t="str">
        <f>IFERROR(VLOOKUP(D975,Legend!$A$2:$C$61,3,FALSE),"")</f>
        <v/>
      </c>
      <c r="X975" s="19">
        <v>5</v>
      </c>
      <c r="Y975" s="19">
        <v>15</v>
      </c>
    </row>
    <row r="976" spans="1:25" x14ac:dyDescent="0.25">
      <c r="A976" s="19" t="s">
        <v>1296</v>
      </c>
      <c r="B976" s="62" t="s">
        <v>3141</v>
      </c>
      <c r="C976" s="19" t="s">
        <v>341</v>
      </c>
      <c r="D976" s="19" t="s">
        <v>343</v>
      </c>
      <c r="G976" s="62" t="s">
        <v>593</v>
      </c>
      <c r="H976" s="62" t="s">
        <v>3140</v>
      </c>
      <c r="I976" s="19" t="s">
        <v>342</v>
      </c>
      <c r="J976" s="36" t="s">
        <v>3142</v>
      </c>
      <c r="K976" s="19" t="s">
        <v>1832</v>
      </c>
      <c r="O976" s="197" t="str">
        <f t="shared" si="90"/>
        <v>12/3/2024 5:10:53 PM</v>
      </c>
      <c r="P976" s="197">
        <f t="shared" si="91"/>
        <v>45630.340891203705</v>
      </c>
      <c r="Q976" s="197">
        <f t="shared" si="92"/>
        <v>45629.924224537041</v>
      </c>
      <c r="R976" s="197" t="str">
        <f t="shared" si="93"/>
        <v>12/3/2024 5:10:53 PM</v>
      </c>
      <c r="S976" s="200">
        <f t="shared" si="94"/>
        <v>45629</v>
      </c>
      <c r="T976" s="201">
        <f t="shared" si="95"/>
        <v>0.71589120370481396</v>
      </c>
      <c r="U976" s="202"/>
      <c r="V976" s="202"/>
      <c r="W976" s="202" t="str">
        <f>IFERROR(VLOOKUP(D976,Legend!$A$2:$C$61,3,FALSE),"")</f>
        <v/>
      </c>
      <c r="X976" s="19">
        <v>5</v>
      </c>
      <c r="Y976" s="19">
        <v>15</v>
      </c>
    </row>
    <row r="977" spans="1:25" x14ac:dyDescent="0.25">
      <c r="A977" s="19" t="s">
        <v>1588</v>
      </c>
      <c r="B977" s="62" t="s">
        <v>3158</v>
      </c>
      <c r="C977" s="19" t="s">
        <v>341</v>
      </c>
      <c r="D977" s="19" t="s">
        <v>343</v>
      </c>
      <c r="G977" s="62" t="s">
        <v>593</v>
      </c>
      <c r="H977" s="62" t="s">
        <v>3159</v>
      </c>
      <c r="I977" s="19" t="s">
        <v>344</v>
      </c>
      <c r="J977" s="36" t="s">
        <v>3160</v>
      </c>
      <c r="K977" s="19" t="s">
        <v>1826</v>
      </c>
      <c r="O977" s="197" t="str">
        <f t="shared" si="90"/>
        <v>12/3/2024 4:48:28 PM</v>
      </c>
      <c r="P977" s="197">
        <f t="shared" si="91"/>
        <v>45630.325324074074</v>
      </c>
      <c r="Q977" s="197">
        <f t="shared" si="92"/>
        <v>45629.90865740741</v>
      </c>
      <c r="R977" s="197" t="str">
        <f t="shared" si="93"/>
        <v>12/3/2024 4:48:28 PM</v>
      </c>
      <c r="S977" s="200">
        <f t="shared" si="94"/>
        <v>45629</v>
      </c>
      <c r="T977" s="201">
        <f t="shared" si="95"/>
        <v>0.70032407407416031</v>
      </c>
      <c r="U977" s="202"/>
      <c r="V977" s="202"/>
      <c r="W977" s="202" t="str">
        <f>IFERROR(VLOOKUP(D977,Legend!$A$2:$C$61,3,FALSE),"")</f>
        <v/>
      </c>
      <c r="X977" s="19">
        <v>5</v>
      </c>
      <c r="Y977" s="19">
        <v>15</v>
      </c>
    </row>
    <row r="978" spans="1:25" x14ac:dyDescent="0.25">
      <c r="A978" s="19" t="s">
        <v>2022</v>
      </c>
      <c r="B978" s="62" t="s">
        <v>3167</v>
      </c>
      <c r="C978" s="19" t="s">
        <v>341</v>
      </c>
      <c r="D978" s="19" t="s">
        <v>343</v>
      </c>
      <c r="G978" s="62" t="s">
        <v>593</v>
      </c>
      <c r="H978" s="62" t="s">
        <v>3162</v>
      </c>
      <c r="I978" s="19" t="s">
        <v>344</v>
      </c>
      <c r="J978" s="36" t="s">
        <v>3168</v>
      </c>
      <c r="K978" s="19" t="s">
        <v>1271</v>
      </c>
      <c r="O978" s="197" t="str">
        <f t="shared" si="90"/>
        <v>12/3/2024 4:44:30 PM</v>
      </c>
      <c r="P978" s="197">
        <f t="shared" si="91"/>
        <v>45630.322569444441</v>
      </c>
      <c r="Q978" s="197">
        <f t="shared" si="92"/>
        <v>45629.905902777777</v>
      </c>
      <c r="R978" s="197" t="str">
        <f t="shared" si="93"/>
        <v>12/3/2024 4:44:30 PM</v>
      </c>
      <c r="S978" s="200">
        <f t="shared" si="94"/>
        <v>45629</v>
      </c>
      <c r="T978" s="201">
        <f t="shared" si="95"/>
        <v>0.69756944444088731</v>
      </c>
      <c r="U978" s="202"/>
      <c r="V978" s="202"/>
      <c r="W978" s="202" t="str">
        <f>IFERROR(VLOOKUP(D978,Legend!$A$2:$C$61,3,FALSE),"")</f>
        <v/>
      </c>
      <c r="X978" s="19">
        <v>5</v>
      </c>
      <c r="Y978" s="19">
        <v>15</v>
      </c>
    </row>
    <row r="979" spans="1:25" x14ac:dyDescent="0.25">
      <c r="A979" s="19" t="s">
        <v>999</v>
      </c>
      <c r="B979" s="62" t="s">
        <v>3169</v>
      </c>
      <c r="C979" s="19" t="s">
        <v>341</v>
      </c>
      <c r="D979" s="19" t="s">
        <v>343</v>
      </c>
      <c r="G979" s="62" t="s">
        <v>593</v>
      </c>
      <c r="H979" s="62" t="s">
        <v>3109</v>
      </c>
      <c r="I979" s="19" t="s">
        <v>344</v>
      </c>
      <c r="J979" s="36" t="s">
        <v>3170</v>
      </c>
      <c r="K979" s="19" t="s">
        <v>1172</v>
      </c>
      <c r="O979" s="197" t="str">
        <f t="shared" si="90"/>
        <v>12/3/2024 4:40:22 PM</v>
      </c>
      <c r="P979" s="197">
        <f t="shared" si="91"/>
        <v>45630.319699074076</v>
      </c>
      <c r="Q979" s="197">
        <f t="shared" si="92"/>
        <v>45629.903032407412</v>
      </c>
      <c r="R979" s="197" t="str">
        <f t="shared" si="93"/>
        <v>12/3/2024 4:40:22 PM</v>
      </c>
      <c r="S979" s="200">
        <f t="shared" si="94"/>
        <v>45629</v>
      </c>
      <c r="T979" s="201">
        <f t="shared" si="95"/>
        <v>0.69469907407619758</v>
      </c>
      <c r="U979" s="202"/>
      <c r="V979" s="202"/>
      <c r="W979" s="202" t="str">
        <f>IFERROR(VLOOKUP(D979,Legend!$A$2:$C$61,3,FALSE),"")</f>
        <v/>
      </c>
      <c r="X979" s="19">
        <v>5</v>
      </c>
      <c r="Y979" s="19">
        <v>15</v>
      </c>
    </row>
    <row r="980" spans="1:25" x14ac:dyDescent="0.25">
      <c r="A980" s="19" t="s">
        <v>1687</v>
      </c>
      <c r="B980" s="62" t="s">
        <v>3186</v>
      </c>
      <c r="C980" s="19" t="s">
        <v>341</v>
      </c>
      <c r="D980" s="19" t="s">
        <v>343</v>
      </c>
      <c r="G980" s="62" t="s">
        <v>593</v>
      </c>
      <c r="H980" s="62" t="s">
        <v>3187</v>
      </c>
      <c r="I980" s="19" t="s">
        <v>342</v>
      </c>
      <c r="J980" s="36" t="s">
        <v>3188</v>
      </c>
      <c r="K980" s="19" t="s">
        <v>1862</v>
      </c>
      <c r="O980" s="197" t="str">
        <f t="shared" si="90"/>
        <v>12/3/2024 4:18:58 PM</v>
      </c>
      <c r="P980" s="197">
        <f t="shared" si="91"/>
        <v>45630.304837962962</v>
      </c>
      <c r="Q980" s="197">
        <f t="shared" si="92"/>
        <v>45629.888171296298</v>
      </c>
      <c r="R980" s="197" t="str">
        <f t="shared" si="93"/>
        <v>12/3/2024 4:18:58 PM</v>
      </c>
      <c r="S980" s="200">
        <f t="shared" si="94"/>
        <v>45629</v>
      </c>
      <c r="T980" s="201">
        <f t="shared" si="95"/>
        <v>0.67983796296175569</v>
      </c>
      <c r="U980" s="202"/>
      <c r="V980" s="202"/>
      <c r="W980" s="202" t="str">
        <f>IFERROR(VLOOKUP(D980,Legend!$A$2:$C$61,3,FALSE),"")</f>
        <v/>
      </c>
      <c r="X980" s="19">
        <v>5</v>
      </c>
      <c r="Y980" s="19">
        <v>15</v>
      </c>
    </row>
    <row r="981" spans="1:25" x14ac:dyDescent="0.25">
      <c r="A981" s="19" t="s">
        <v>2049</v>
      </c>
      <c r="B981" s="62" t="s">
        <v>3199</v>
      </c>
      <c r="C981" s="19" t="s">
        <v>341</v>
      </c>
      <c r="D981" s="19" t="s">
        <v>343</v>
      </c>
      <c r="G981" s="62" t="s">
        <v>593</v>
      </c>
      <c r="H981" s="62" t="s">
        <v>3200</v>
      </c>
      <c r="I981" s="19" t="s">
        <v>344</v>
      </c>
      <c r="J981" s="36" t="s">
        <v>3201</v>
      </c>
      <c r="K981" s="19" t="s">
        <v>1828</v>
      </c>
      <c r="O981" s="197" t="str">
        <f t="shared" si="90"/>
        <v>12/3/2024 3:54:31 PM</v>
      </c>
      <c r="P981" s="197">
        <f t="shared" si="91"/>
        <v>45630.287858796299</v>
      </c>
      <c r="Q981" s="197">
        <f t="shared" si="92"/>
        <v>45629.871192129634</v>
      </c>
      <c r="R981" s="197" t="str">
        <f t="shared" si="93"/>
        <v>12/3/2024 3:54:31 PM</v>
      </c>
      <c r="S981" s="200">
        <f t="shared" si="94"/>
        <v>45629</v>
      </c>
      <c r="T981" s="201">
        <f t="shared" si="95"/>
        <v>0.6628587962986785</v>
      </c>
      <c r="U981" s="202"/>
      <c r="V981" s="202"/>
      <c r="W981" s="202" t="str">
        <f>IFERROR(VLOOKUP(D981,Legend!$A$2:$C$61,3,FALSE),"")</f>
        <v/>
      </c>
      <c r="X981" s="19">
        <v>5</v>
      </c>
      <c r="Y981" s="19">
        <v>15</v>
      </c>
    </row>
    <row r="982" spans="1:25" x14ac:dyDescent="0.25">
      <c r="A982" s="19" t="s">
        <v>1120</v>
      </c>
      <c r="B982" s="62" t="s">
        <v>3208</v>
      </c>
      <c r="C982" s="19" t="s">
        <v>341</v>
      </c>
      <c r="D982" s="19" t="s">
        <v>343</v>
      </c>
      <c r="G982" s="62" t="s">
        <v>593</v>
      </c>
      <c r="H982" s="62" t="s">
        <v>3203</v>
      </c>
      <c r="I982" s="19" t="s">
        <v>344</v>
      </c>
      <c r="J982" s="36" t="s">
        <v>3209</v>
      </c>
      <c r="K982" s="19" t="s">
        <v>1862</v>
      </c>
      <c r="O982" s="197" t="str">
        <f t="shared" si="90"/>
        <v>12/3/2024 3:51:43 PM</v>
      </c>
      <c r="P982" s="197">
        <f t="shared" si="91"/>
        <v>45630.285914351851</v>
      </c>
      <c r="Q982" s="197">
        <f t="shared" si="92"/>
        <v>45629.869247685187</v>
      </c>
      <c r="R982" s="197" t="str">
        <f t="shared" si="93"/>
        <v>12/3/2024 3:51:43 PM</v>
      </c>
      <c r="S982" s="200">
        <f t="shared" si="94"/>
        <v>45629</v>
      </c>
      <c r="T982" s="201">
        <f t="shared" si="95"/>
        <v>0.66091435185080627</v>
      </c>
      <c r="U982" s="202"/>
      <c r="V982" s="202"/>
      <c r="W982" s="202" t="str">
        <f>IFERROR(VLOOKUP(D982,Legend!$A$2:$C$61,3,FALSE),"")</f>
        <v/>
      </c>
      <c r="X982" s="19">
        <v>5</v>
      </c>
      <c r="Y982" s="19">
        <v>15</v>
      </c>
    </row>
    <row r="983" spans="1:25" x14ac:dyDescent="0.25">
      <c r="A983" s="19" t="s">
        <v>1523</v>
      </c>
      <c r="B983" s="62" t="s">
        <v>3220</v>
      </c>
      <c r="C983" s="19" t="s">
        <v>341</v>
      </c>
      <c r="D983" s="19" t="s">
        <v>343</v>
      </c>
      <c r="G983" s="62" t="s">
        <v>593</v>
      </c>
      <c r="H983" s="62" t="s">
        <v>3221</v>
      </c>
      <c r="I983" s="19" t="s">
        <v>342</v>
      </c>
      <c r="J983" s="36" t="s">
        <v>3222</v>
      </c>
      <c r="K983" s="19" t="s">
        <v>2106</v>
      </c>
      <c r="O983" s="197" t="str">
        <f t="shared" si="90"/>
        <v>12/3/2024 3:30:29 PM</v>
      </c>
      <c r="P983" s="197">
        <f t="shared" si="91"/>
        <v>45630.271168981482</v>
      </c>
      <c r="Q983" s="197">
        <f t="shared" si="92"/>
        <v>45629.854502314818</v>
      </c>
      <c r="R983" s="197" t="str">
        <f t="shared" si="93"/>
        <v>12/3/2024 3:30:29 PM</v>
      </c>
      <c r="S983" s="200">
        <f t="shared" si="94"/>
        <v>45629</v>
      </c>
      <c r="T983" s="201">
        <f t="shared" si="95"/>
        <v>0.64616898148233304</v>
      </c>
      <c r="U983" s="202"/>
      <c r="V983" s="202"/>
      <c r="W983" s="202" t="str">
        <f>IFERROR(VLOOKUP(D983,Legend!$A$2:$C$61,3,FALSE),"")</f>
        <v/>
      </c>
      <c r="X983" s="19">
        <v>5</v>
      </c>
      <c r="Y983" s="19">
        <v>15</v>
      </c>
    </row>
    <row r="984" spans="1:25" x14ac:dyDescent="0.25">
      <c r="A984" s="19" t="s">
        <v>1793</v>
      </c>
      <c r="B984" s="62" t="s">
        <v>3225</v>
      </c>
      <c r="C984" s="19" t="s">
        <v>341</v>
      </c>
      <c r="D984" s="19" t="s">
        <v>343</v>
      </c>
      <c r="G984" s="62" t="s">
        <v>593</v>
      </c>
      <c r="H984" s="62" t="s">
        <v>3221</v>
      </c>
      <c r="I984" s="19" t="s">
        <v>342</v>
      </c>
      <c r="J984" s="36" t="s">
        <v>3226</v>
      </c>
      <c r="K984" s="19" t="s">
        <v>1818</v>
      </c>
      <c r="O984" s="197" t="str">
        <f t="shared" si="90"/>
        <v>12/3/2024 3:23:35 PM</v>
      </c>
      <c r="P984" s="197">
        <f t="shared" si="91"/>
        <v>45630.266377314816</v>
      </c>
      <c r="Q984" s="197">
        <f t="shared" si="92"/>
        <v>45629.849710648152</v>
      </c>
      <c r="R984" s="197" t="str">
        <f t="shared" si="93"/>
        <v>12/3/2024 3:23:35 PM</v>
      </c>
      <c r="S984" s="200">
        <f t="shared" si="94"/>
        <v>45629</v>
      </c>
      <c r="T984" s="201">
        <f t="shared" si="95"/>
        <v>0.64137731481605442</v>
      </c>
      <c r="U984" s="202"/>
      <c r="V984" s="202"/>
      <c r="W984" s="202" t="str">
        <f>IFERROR(VLOOKUP(D984,Legend!$A$2:$C$61,3,FALSE),"")</f>
        <v/>
      </c>
      <c r="X984" s="19">
        <v>5</v>
      </c>
      <c r="Y984" s="19">
        <v>15</v>
      </c>
    </row>
    <row r="985" spans="1:25" x14ac:dyDescent="0.25">
      <c r="A985" s="19" t="s">
        <v>1795</v>
      </c>
      <c r="B985" s="62" t="s">
        <v>3251</v>
      </c>
      <c r="C985" s="19" t="s">
        <v>341</v>
      </c>
      <c r="D985" s="19" t="s">
        <v>343</v>
      </c>
      <c r="G985" s="62" t="s">
        <v>593</v>
      </c>
      <c r="H985" s="62" t="s">
        <v>2540</v>
      </c>
      <c r="I985" s="19" t="s">
        <v>342</v>
      </c>
      <c r="J985" s="36" t="s">
        <v>3252</v>
      </c>
      <c r="K985" s="19" t="s">
        <v>2561</v>
      </c>
      <c r="O985" s="197" t="str">
        <f t="shared" si="90"/>
        <v>12/3/2024 2:53:22 PM</v>
      </c>
      <c r="P985" s="197">
        <f t="shared" si="91"/>
        <v>45630.245393518519</v>
      </c>
      <c r="Q985" s="197">
        <f t="shared" si="92"/>
        <v>45629.828726851854</v>
      </c>
      <c r="R985" s="197" t="str">
        <f t="shared" si="93"/>
        <v>12/3/2024 2:53:22 PM</v>
      </c>
      <c r="S985" s="200">
        <f t="shared" si="94"/>
        <v>45629</v>
      </c>
      <c r="T985" s="201">
        <f t="shared" si="95"/>
        <v>0.62039351851854008</v>
      </c>
      <c r="U985" s="202"/>
      <c r="V985" s="202"/>
      <c r="W985" s="202" t="str">
        <f>IFERROR(VLOOKUP(D985,Legend!$A$2:$C$61,3,FALSE),"")</f>
        <v/>
      </c>
      <c r="X985" s="19">
        <v>5</v>
      </c>
      <c r="Y985" s="19">
        <v>15</v>
      </c>
    </row>
    <row r="986" spans="1:25" x14ac:dyDescent="0.25">
      <c r="A986" s="19" t="s">
        <v>1128</v>
      </c>
      <c r="B986" s="62" t="s">
        <v>3257</v>
      </c>
      <c r="C986" s="19" t="s">
        <v>341</v>
      </c>
      <c r="D986" s="19" t="s">
        <v>343</v>
      </c>
      <c r="G986" s="62" t="s">
        <v>593</v>
      </c>
      <c r="H986" s="62" t="s">
        <v>2363</v>
      </c>
      <c r="I986" s="19" t="s">
        <v>342</v>
      </c>
      <c r="J986" s="36" t="s">
        <v>3258</v>
      </c>
      <c r="K986" s="19" t="s">
        <v>2141</v>
      </c>
      <c r="O986" s="197" t="str">
        <f t="shared" si="90"/>
        <v>12/3/2024 2:50:36 PM</v>
      </c>
      <c r="P986" s="197">
        <f t="shared" si="91"/>
        <v>45630.243472222224</v>
      </c>
      <c r="Q986" s="197">
        <f t="shared" si="92"/>
        <v>45629.82680555556</v>
      </c>
      <c r="R986" s="197" t="str">
        <f t="shared" si="93"/>
        <v>12/3/2024 2:50:36 PM</v>
      </c>
      <c r="S986" s="200">
        <f t="shared" si="94"/>
        <v>45629</v>
      </c>
      <c r="T986" s="201">
        <f t="shared" si="95"/>
        <v>0.61847222222422715</v>
      </c>
      <c r="U986" s="202"/>
      <c r="V986" s="202"/>
      <c r="W986" s="202" t="str">
        <f>IFERROR(VLOOKUP(D986,Legend!$A$2:$C$61,3,FALSE),"")</f>
        <v/>
      </c>
      <c r="X986" s="19">
        <v>5</v>
      </c>
      <c r="Y986" s="19">
        <v>15</v>
      </c>
    </row>
    <row r="987" spans="1:25" x14ac:dyDescent="0.25">
      <c r="A987" s="19" t="s">
        <v>1020</v>
      </c>
      <c r="B987" s="62" t="s">
        <v>3265</v>
      </c>
      <c r="C987" s="19" t="s">
        <v>341</v>
      </c>
      <c r="D987" s="19" t="s">
        <v>343</v>
      </c>
      <c r="G987" s="62" t="s">
        <v>593</v>
      </c>
      <c r="H987" s="62" t="s">
        <v>3260</v>
      </c>
      <c r="I987" s="19" t="s">
        <v>344</v>
      </c>
      <c r="J987" s="36" t="s">
        <v>3266</v>
      </c>
      <c r="K987" s="19" t="s">
        <v>1828</v>
      </c>
      <c r="O987" s="197" t="str">
        <f t="shared" si="90"/>
        <v>12/3/2024 2:36:27 PM</v>
      </c>
      <c r="P987" s="197">
        <f t="shared" si="91"/>
        <v>45630.23364583333</v>
      </c>
      <c r="Q987" s="197">
        <f t="shared" si="92"/>
        <v>45629.816979166666</v>
      </c>
      <c r="R987" s="197" t="str">
        <f t="shared" si="93"/>
        <v>12/3/2024 2:36:27 PM</v>
      </c>
      <c r="S987" s="200">
        <f t="shared" si="94"/>
        <v>45629</v>
      </c>
      <c r="T987" s="201">
        <f t="shared" si="95"/>
        <v>0.60864583333022892</v>
      </c>
      <c r="U987" s="202"/>
      <c r="V987" s="202"/>
      <c r="W987" s="202" t="str">
        <f>IFERROR(VLOOKUP(D987,Legend!$A$2:$C$61,3,FALSE),"")</f>
        <v/>
      </c>
      <c r="X987" s="19">
        <v>5</v>
      </c>
      <c r="Y987" s="19">
        <v>15</v>
      </c>
    </row>
    <row r="988" spans="1:25" x14ac:dyDescent="0.25">
      <c r="A988" s="19" t="s">
        <v>628</v>
      </c>
      <c r="B988" s="62" t="s">
        <v>3269</v>
      </c>
      <c r="C988" s="19" t="s">
        <v>341</v>
      </c>
      <c r="D988" s="19" t="s">
        <v>343</v>
      </c>
      <c r="G988" s="62" t="s">
        <v>593</v>
      </c>
      <c r="H988" s="62" t="s">
        <v>3270</v>
      </c>
      <c r="I988" s="19" t="s">
        <v>344</v>
      </c>
      <c r="J988" s="36" t="s">
        <v>3271</v>
      </c>
      <c r="K988" s="19" t="s">
        <v>1862</v>
      </c>
      <c r="O988" s="197" t="str">
        <f t="shared" si="90"/>
        <v>12/3/2024 2:35:13 PM</v>
      </c>
      <c r="P988" s="197">
        <f t="shared" si="91"/>
        <v>45630.232789351852</v>
      </c>
      <c r="Q988" s="197">
        <f t="shared" si="92"/>
        <v>45629.816122685188</v>
      </c>
      <c r="R988" s="197" t="str">
        <f t="shared" si="93"/>
        <v>12/3/2024 2:35:13 PM</v>
      </c>
      <c r="S988" s="200">
        <f t="shared" si="94"/>
        <v>45629</v>
      </c>
      <c r="T988" s="201">
        <f t="shared" si="95"/>
        <v>0.60778935185226146</v>
      </c>
      <c r="U988" s="202"/>
      <c r="V988" s="202"/>
      <c r="W988" s="202" t="str">
        <f>IFERROR(VLOOKUP(D988,Legend!$A$2:$C$61,3,FALSE),"")</f>
        <v/>
      </c>
      <c r="X988" s="19">
        <v>5</v>
      </c>
      <c r="Y988" s="19">
        <v>15</v>
      </c>
    </row>
    <row r="989" spans="1:25" x14ac:dyDescent="0.25">
      <c r="A989" s="19" t="s">
        <v>1478</v>
      </c>
      <c r="B989" s="62" t="s">
        <v>3277</v>
      </c>
      <c r="C989" s="19" t="s">
        <v>341</v>
      </c>
      <c r="D989" s="19" t="s">
        <v>343</v>
      </c>
      <c r="G989" s="62" t="s">
        <v>593</v>
      </c>
      <c r="H989" s="62" t="s">
        <v>3260</v>
      </c>
      <c r="I989" s="19" t="s">
        <v>344</v>
      </c>
      <c r="J989" s="36" t="s">
        <v>3278</v>
      </c>
      <c r="K989" s="19" t="s">
        <v>1946</v>
      </c>
      <c r="O989" s="197" t="str">
        <f t="shared" si="90"/>
        <v>12/3/2024 2:21:54 PM</v>
      </c>
      <c r="P989" s="197">
        <f t="shared" si="91"/>
        <v>45630.223541666666</v>
      </c>
      <c r="Q989" s="197">
        <f t="shared" si="92"/>
        <v>45629.806875000002</v>
      </c>
      <c r="R989" s="197" t="str">
        <f t="shared" si="93"/>
        <v>12/3/2024 2:21:54 PM</v>
      </c>
      <c r="S989" s="200">
        <f t="shared" si="94"/>
        <v>45629</v>
      </c>
      <c r="T989" s="201">
        <f t="shared" si="95"/>
        <v>0.59854166666627862</v>
      </c>
      <c r="U989" s="202"/>
      <c r="V989" s="202"/>
      <c r="W989" s="202" t="str">
        <f>IFERROR(VLOOKUP(D989,Legend!$A$2:$C$61,3,FALSE),"")</f>
        <v/>
      </c>
      <c r="X989" s="19">
        <v>5</v>
      </c>
      <c r="Y989" s="19">
        <v>15</v>
      </c>
    </row>
    <row r="990" spans="1:25" x14ac:dyDescent="0.25">
      <c r="A990" s="19" t="s">
        <v>1025</v>
      </c>
      <c r="B990" s="62" t="s">
        <v>3282</v>
      </c>
      <c r="C990" s="19" t="s">
        <v>341</v>
      </c>
      <c r="D990" s="19" t="s">
        <v>343</v>
      </c>
      <c r="G990" s="62" t="s">
        <v>593</v>
      </c>
      <c r="H990" s="62" t="s">
        <v>3260</v>
      </c>
      <c r="I990" s="19" t="s">
        <v>344</v>
      </c>
      <c r="J990" s="36" t="s">
        <v>3283</v>
      </c>
      <c r="K990" s="19" t="s">
        <v>1883</v>
      </c>
      <c r="O990" s="197" t="str">
        <f t="shared" si="90"/>
        <v>12/3/2024 2:16:31 PM</v>
      </c>
      <c r="P990" s="197">
        <f t="shared" si="91"/>
        <v>45630.21980324074</v>
      </c>
      <c r="Q990" s="197">
        <f t="shared" si="92"/>
        <v>45629.803136574075</v>
      </c>
      <c r="R990" s="197" t="str">
        <f t="shared" si="93"/>
        <v>12/3/2024 2:16:31 PM</v>
      </c>
      <c r="S990" s="200">
        <f t="shared" si="94"/>
        <v>45629</v>
      </c>
      <c r="T990" s="201">
        <f t="shared" si="95"/>
        <v>0.59480324073956581</v>
      </c>
      <c r="U990" s="202"/>
      <c r="V990" s="202"/>
      <c r="W990" s="202" t="str">
        <f>IFERROR(VLOOKUP(D990,Legend!$A$2:$C$61,3,FALSE),"")</f>
        <v/>
      </c>
      <c r="X990" s="19">
        <v>5</v>
      </c>
      <c r="Y990" s="19">
        <v>15</v>
      </c>
    </row>
    <row r="991" spans="1:25" x14ac:dyDescent="0.25">
      <c r="A991" s="19" t="s">
        <v>630</v>
      </c>
      <c r="B991" s="62" t="s">
        <v>3284</v>
      </c>
      <c r="C991" s="19" t="s">
        <v>341</v>
      </c>
      <c r="D991" s="19" t="s">
        <v>343</v>
      </c>
      <c r="G991" s="62" t="s">
        <v>593</v>
      </c>
      <c r="H991" s="62" t="s">
        <v>3285</v>
      </c>
      <c r="I991" s="19" t="s">
        <v>344</v>
      </c>
      <c r="J991" s="36" t="s">
        <v>3286</v>
      </c>
      <c r="K991" s="19" t="s">
        <v>1862</v>
      </c>
      <c r="O991" s="197" t="str">
        <f t="shared" si="90"/>
        <v>12/3/2024 2:10:27 PM</v>
      </c>
      <c r="P991" s="197">
        <f t="shared" si="91"/>
        <v>45630.215590277781</v>
      </c>
      <c r="Q991" s="197">
        <f t="shared" si="92"/>
        <v>45629.798923611117</v>
      </c>
      <c r="R991" s="197" t="str">
        <f t="shared" si="93"/>
        <v>12/3/2024 2:10:27 PM</v>
      </c>
      <c r="S991" s="200">
        <f t="shared" si="94"/>
        <v>45629</v>
      </c>
      <c r="T991" s="201">
        <f t="shared" si="95"/>
        <v>0.59059027778130258</v>
      </c>
      <c r="U991" s="202"/>
      <c r="V991" s="202"/>
      <c r="W991" s="202" t="str">
        <f>IFERROR(VLOOKUP(D991,Legend!$A$2:$C$61,3,FALSE),"")</f>
        <v/>
      </c>
      <c r="X991" s="19">
        <v>5</v>
      </c>
      <c r="Y991" s="19">
        <v>15</v>
      </c>
    </row>
    <row r="992" spans="1:25" x14ac:dyDescent="0.25">
      <c r="A992" s="19" t="s">
        <v>1253</v>
      </c>
      <c r="B992" s="62" t="s">
        <v>3302</v>
      </c>
      <c r="C992" s="19" t="s">
        <v>341</v>
      </c>
      <c r="D992" s="19" t="s">
        <v>343</v>
      </c>
      <c r="G992" s="62" t="s">
        <v>593</v>
      </c>
      <c r="H992" s="62" t="s">
        <v>3303</v>
      </c>
      <c r="I992" s="19" t="s">
        <v>344</v>
      </c>
      <c r="J992" s="36" t="s">
        <v>3304</v>
      </c>
      <c r="K992" s="19" t="s">
        <v>1862</v>
      </c>
      <c r="O992" s="197" t="str">
        <f t="shared" si="90"/>
        <v>12/3/2024 1:49:51 PM</v>
      </c>
      <c r="P992" s="197">
        <f t="shared" si="91"/>
        <v>45630.201284722221</v>
      </c>
      <c r="Q992" s="197">
        <f t="shared" si="92"/>
        <v>45629.784618055557</v>
      </c>
      <c r="R992" s="197" t="str">
        <f t="shared" si="93"/>
        <v>12/3/2024 1:49:51 PM</v>
      </c>
      <c r="S992" s="200">
        <f t="shared" si="94"/>
        <v>45629</v>
      </c>
      <c r="T992" s="201">
        <f t="shared" si="95"/>
        <v>0.57628472222131677</v>
      </c>
      <c r="U992" s="202"/>
      <c r="V992" s="202"/>
      <c r="W992" s="202" t="str">
        <f>IFERROR(VLOOKUP(D992,Legend!$A$2:$C$61,3,FALSE),"")</f>
        <v/>
      </c>
      <c r="X992" s="19">
        <v>5</v>
      </c>
      <c r="Y992" s="19">
        <v>15</v>
      </c>
    </row>
    <row r="993" spans="1:25" x14ac:dyDescent="0.25">
      <c r="A993" s="19" t="s">
        <v>1213</v>
      </c>
      <c r="B993" s="62" t="s">
        <v>3308</v>
      </c>
      <c r="C993" s="19" t="s">
        <v>341</v>
      </c>
      <c r="D993" s="19" t="s">
        <v>343</v>
      </c>
      <c r="G993" s="62" t="s">
        <v>593</v>
      </c>
      <c r="H993" s="62" t="s">
        <v>2336</v>
      </c>
      <c r="I993" s="19" t="s">
        <v>342</v>
      </c>
      <c r="J993" s="36" t="s">
        <v>3309</v>
      </c>
      <c r="K993" s="19" t="s">
        <v>1838</v>
      </c>
      <c r="O993" s="197" t="str">
        <f t="shared" si="90"/>
        <v>12/3/2024 1:47:01 PM</v>
      </c>
      <c r="P993" s="197">
        <f t="shared" si="91"/>
        <v>45630.199317129627</v>
      </c>
      <c r="Q993" s="197">
        <f t="shared" si="92"/>
        <v>45629.782650462963</v>
      </c>
      <c r="R993" s="197" t="str">
        <f t="shared" si="93"/>
        <v>12/3/2024 1:47:01 PM</v>
      </c>
      <c r="S993" s="200">
        <f t="shared" si="94"/>
        <v>45629</v>
      </c>
      <c r="T993" s="201">
        <f t="shared" si="95"/>
        <v>0.57431712962716119</v>
      </c>
      <c r="U993" s="202"/>
      <c r="V993" s="202"/>
      <c r="W993" s="202" t="str">
        <f>IFERROR(VLOOKUP(D993,Legend!$A$2:$C$61,3,FALSE),"")</f>
        <v/>
      </c>
      <c r="X993" s="19">
        <v>5</v>
      </c>
      <c r="Y993" s="19">
        <v>15</v>
      </c>
    </row>
    <row r="994" spans="1:25" x14ac:dyDescent="0.25">
      <c r="A994" s="19" t="s">
        <v>1756</v>
      </c>
      <c r="B994" s="62" t="s">
        <v>3343</v>
      </c>
      <c r="C994" s="19" t="s">
        <v>341</v>
      </c>
      <c r="D994" s="19" t="s">
        <v>343</v>
      </c>
      <c r="G994" s="62" t="s">
        <v>593</v>
      </c>
      <c r="H994" s="62" t="s">
        <v>2346</v>
      </c>
      <c r="I994" s="19" t="s">
        <v>344</v>
      </c>
      <c r="J994" s="36" t="s">
        <v>3344</v>
      </c>
      <c r="K994" s="19" t="s">
        <v>2012</v>
      </c>
      <c r="O994" s="197" t="str">
        <f t="shared" si="90"/>
        <v>12/3/2024 1:02:00 PM</v>
      </c>
      <c r="P994" s="197">
        <f t="shared" si="91"/>
        <v>45630.168055555558</v>
      </c>
      <c r="Q994" s="197">
        <f t="shared" si="92"/>
        <v>45629.751388888893</v>
      </c>
      <c r="R994" s="197" t="str">
        <f t="shared" si="93"/>
        <v>12/3/2024 1:02:00 PM</v>
      </c>
      <c r="S994" s="200">
        <f t="shared" si="94"/>
        <v>45629</v>
      </c>
      <c r="T994" s="201">
        <f t="shared" si="95"/>
        <v>0.5430555555576575</v>
      </c>
      <c r="U994" s="202"/>
      <c r="V994" s="202"/>
      <c r="W994" s="202" t="str">
        <f>IFERROR(VLOOKUP(D994,Legend!$A$2:$C$61,3,FALSE),"")</f>
        <v/>
      </c>
      <c r="X994" s="19">
        <v>5</v>
      </c>
      <c r="Y994" s="19">
        <v>15</v>
      </c>
    </row>
    <row r="995" spans="1:25" x14ac:dyDescent="0.25">
      <c r="A995" s="19" t="s">
        <v>766</v>
      </c>
      <c r="B995" s="62" t="s">
        <v>3348</v>
      </c>
      <c r="C995" s="19" t="s">
        <v>341</v>
      </c>
      <c r="D995" s="19" t="s">
        <v>343</v>
      </c>
      <c r="G995" s="62" t="s">
        <v>593</v>
      </c>
      <c r="H995" s="62" t="s">
        <v>3346</v>
      </c>
      <c r="I995" s="19" t="s">
        <v>344</v>
      </c>
      <c r="J995" s="36" t="s">
        <v>3349</v>
      </c>
      <c r="K995" s="19" t="s">
        <v>1946</v>
      </c>
      <c r="O995" s="197" t="str">
        <f t="shared" si="90"/>
        <v>12/3/2024 12:57:59 PM</v>
      </c>
      <c r="P995" s="197">
        <f t="shared" si="91"/>
        <v>45630.165266203701</v>
      </c>
      <c r="Q995" s="197">
        <f t="shared" si="92"/>
        <v>45629.748599537037</v>
      </c>
      <c r="R995" s="197" t="str">
        <f t="shared" si="93"/>
        <v>12/3/2024 12:57:59 PM</v>
      </c>
      <c r="S995" s="200">
        <f t="shared" si="94"/>
        <v>45629</v>
      </c>
      <c r="T995" s="201">
        <f t="shared" si="95"/>
        <v>0.5402662037013215</v>
      </c>
      <c r="U995" s="202"/>
      <c r="V995" s="202"/>
      <c r="W995" s="202" t="str">
        <f>IFERROR(VLOOKUP(D995,Legend!$A$2:$C$61,3,FALSE),"")</f>
        <v/>
      </c>
      <c r="X995" s="19">
        <v>5</v>
      </c>
      <c r="Y995" s="19">
        <v>15</v>
      </c>
    </row>
    <row r="996" spans="1:25" x14ac:dyDescent="0.25">
      <c r="A996" s="19" t="s">
        <v>980</v>
      </c>
      <c r="B996" s="62" t="s">
        <v>3359</v>
      </c>
      <c r="C996" s="19" t="s">
        <v>341</v>
      </c>
      <c r="D996" s="19" t="s">
        <v>343</v>
      </c>
      <c r="G996" s="62" t="s">
        <v>593</v>
      </c>
      <c r="H996" s="62" t="s">
        <v>2363</v>
      </c>
      <c r="I996" s="19" t="s">
        <v>342</v>
      </c>
      <c r="J996" s="36" t="s">
        <v>3360</v>
      </c>
      <c r="K996" s="19" t="s">
        <v>1838</v>
      </c>
      <c r="O996" s="197" t="str">
        <f t="shared" si="90"/>
        <v>12/3/2024 12:21:07 PM</v>
      </c>
      <c r="P996" s="197">
        <f t="shared" si="91"/>
        <v>45630.139664351853</v>
      </c>
      <c r="Q996" s="197">
        <f t="shared" si="92"/>
        <v>45629.722997685189</v>
      </c>
      <c r="R996" s="197" t="str">
        <f t="shared" si="93"/>
        <v>12/3/2024 12:21:07 PM</v>
      </c>
      <c r="S996" s="200">
        <f t="shared" si="94"/>
        <v>45629</v>
      </c>
      <c r="T996" s="201">
        <f t="shared" si="95"/>
        <v>0.51466435185284354</v>
      </c>
      <c r="U996" s="202"/>
      <c r="V996" s="202"/>
      <c r="W996" s="202" t="str">
        <f>IFERROR(VLOOKUP(D996,Legend!$A$2:$C$61,3,FALSE),"")</f>
        <v/>
      </c>
      <c r="X996" s="19">
        <v>5</v>
      </c>
      <c r="Y996" s="19">
        <v>15</v>
      </c>
    </row>
    <row r="997" spans="1:25" x14ac:dyDescent="0.25">
      <c r="A997" s="19" t="s">
        <v>772</v>
      </c>
      <c r="B997" s="62" t="s">
        <v>3374</v>
      </c>
      <c r="C997" s="19" t="s">
        <v>341</v>
      </c>
      <c r="D997" s="19" t="s">
        <v>343</v>
      </c>
      <c r="G997" s="62" t="s">
        <v>593</v>
      </c>
      <c r="H997" s="62" t="s">
        <v>3280</v>
      </c>
      <c r="I997" s="19" t="s">
        <v>344</v>
      </c>
      <c r="J997" s="36" t="s">
        <v>3375</v>
      </c>
      <c r="K997" s="19" t="s">
        <v>1310</v>
      </c>
      <c r="O997" s="197" t="str">
        <f t="shared" si="90"/>
        <v>12/3/2024 11:53:48 AM</v>
      </c>
      <c r="P997" s="197">
        <f t="shared" si="91"/>
        <v>45630.120694444442</v>
      </c>
      <c r="Q997" s="197">
        <f t="shared" si="92"/>
        <v>45629.704027777778</v>
      </c>
      <c r="R997" s="197" t="str">
        <f t="shared" si="93"/>
        <v>12/3/2024 11:53:48 AM</v>
      </c>
      <c r="S997" s="200">
        <f t="shared" si="94"/>
        <v>45629</v>
      </c>
      <c r="T997" s="201">
        <f t="shared" si="95"/>
        <v>0.49569444444205146</v>
      </c>
      <c r="U997" s="202"/>
      <c r="V997" s="202"/>
      <c r="W997" s="202" t="str">
        <f>IFERROR(VLOOKUP(D997,Legend!$A$2:$C$61,3,FALSE),"")</f>
        <v/>
      </c>
      <c r="X997" s="19">
        <v>5</v>
      </c>
      <c r="Y997" s="19">
        <v>15</v>
      </c>
    </row>
    <row r="998" spans="1:25" x14ac:dyDescent="0.25">
      <c r="A998" s="19" t="s">
        <v>1881</v>
      </c>
      <c r="B998" s="62" t="s">
        <v>3381</v>
      </c>
      <c r="C998" s="19" t="s">
        <v>341</v>
      </c>
      <c r="D998" s="19" t="s">
        <v>343</v>
      </c>
      <c r="G998" s="62" t="s">
        <v>593</v>
      </c>
      <c r="H998" s="62" t="s">
        <v>3382</v>
      </c>
      <c r="I998" s="19" t="s">
        <v>344</v>
      </c>
      <c r="J998" s="36" t="s">
        <v>3383</v>
      </c>
      <c r="K998" s="19" t="s">
        <v>1860</v>
      </c>
      <c r="O998" s="197" t="str">
        <f t="shared" si="90"/>
        <v>12/3/2024 11:38:50 AM</v>
      </c>
      <c r="P998" s="197">
        <f t="shared" si="91"/>
        <v>45630.110300925924</v>
      </c>
      <c r="Q998" s="197">
        <f t="shared" si="92"/>
        <v>45629.69363425926</v>
      </c>
      <c r="R998" s="197" t="str">
        <f t="shared" si="93"/>
        <v>12/3/2024 11:38:50 AM</v>
      </c>
      <c r="S998" s="200">
        <f t="shared" si="94"/>
        <v>45629</v>
      </c>
      <c r="T998" s="201">
        <f t="shared" si="95"/>
        <v>0.48530092592409346</v>
      </c>
      <c r="U998" s="202"/>
      <c r="V998" s="202"/>
      <c r="W998" s="202" t="str">
        <f>IFERROR(VLOOKUP(D998,Legend!$A$2:$C$61,3,FALSE),"")</f>
        <v/>
      </c>
      <c r="X998" s="19">
        <v>5</v>
      </c>
      <c r="Y998" s="19">
        <v>15</v>
      </c>
    </row>
    <row r="999" spans="1:25" x14ac:dyDescent="0.25">
      <c r="A999" s="19" t="s">
        <v>1223</v>
      </c>
      <c r="B999" s="62" t="s">
        <v>3386</v>
      </c>
      <c r="C999" s="19" t="s">
        <v>341</v>
      </c>
      <c r="D999" s="19" t="s">
        <v>343</v>
      </c>
      <c r="G999" s="62" t="s">
        <v>593</v>
      </c>
      <c r="H999" s="62" t="s">
        <v>3387</v>
      </c>
      <c r="I999" s="19" t="s">
        <v>344</v>
      </c>
      <c r="J999" s="36" t="s">
        <v>3388</v>
      </c>
      <c r="K999" s="19" t="s">
        <v>1826</v>
      </c>
      <c r="O999" s="197" t="str">
        <f t="shared" si="90"/>
        <v>12/3/2024 11:33:10 AM</v>
      </c>
      <c r="P999" s="197">
        <f t="shared" si="91"/>
        <v>45630.106365740743</v>
      </c>
      <c r="Q999" s="197">
        <f t="shared" si="92"/>
        <v>45629.689699074079</v>
      </c>
      <c r="R999" s="197" t="str">
        <f t="shared" si="93"/>
        <v>12/3/2024 11:33:10 AM</v>
      </c>
      <c r="S999" s="200">
        <f t="shared" si="94"/>
        <v>45629</v>
      </c>
      <c r="T999" s="201">
        <f t="shared" si="95"/>
        <v>0.48136574074305827</v>
      </c>
      <c r="U999" s="202"/>
      <c r="V999" s="202"/>
      <c r="W999" s="202" t="str">
        <f>IFERROR(VLOOKUP(D999,Legend!$A$2:$C$61,3,FALSE),"")</f>
        <v/>
      </c>
      <c r="X999" s="19">
        <v>5</v>
      </c>
      <c r="Y999" s="19">
        <v>15</v>
      </c>
    </row>
    <row r="1000" spans="1:25" x14ac:dyDescent="0.25">
      <c r="A1000" s="19" t="s">
        <v>1559</v>
      </c>
      <c r="B1000" s="62" t="s">
        <v>3429</v>
      </c>
      <c r="C1000" s="19" t="s">
        <v>341</v>
      </c>
      <c r="D1000" s="19" t="s">
        <v>343</v>
      </c>
      <c r="G1000" s="62" t="s">
        <v>588</v>
      </c>
      <c r="H1000" s="62" t="s">
        <v>3427</v>
      </c>
      <c r="I1000" s="19" t="s">
        <v>344</v>
      </c>
      <c r="J1000" s="36" t="s">
        <v>3430</v>
      </c>
      <c r="K1000" s="19" t="s">
        <v>1091</v>
      </c>
      <c r="O1000" s="197" t="str">
        <f t="shared" si="90"/>
        <v>12/3/2024 10:53:51 AM</v>
      </c>
      <c r="P1000" s="197">
        <f t="shared" si="91"/>
        <v>45630.079062500001</v>
      </c>
      <c r="Q1000" s="197">
        <f t="shared" si="92"/>
        <v>45629.662395833337</v>
      </c>
      <c r="R1000" s="197" t="str">
        <f t="shared" si="93"/>
        <v>12/3/2024 10:53:51 AM</v>
      </c>
      <c r="S1000" s="200">
        <f t="shared" si="94"/>
        <v>45629</v>
      </c>
      <c r="T1000" s="201">
        <f t="shared" si="95"/>
        <v>0.45406250000087311</v>
      </c>
      <c r="U1000" s="202"/>
      <c r="V1000" s="202"/>
      <c r="W1000" s="202" t="str">
        <f>IFERROR(VLOOKUP(D1000,Legend!$A$2:$C$61,3,FALSE),"")</f>
        <v/>
      </c>
      <c r="X1000" s="19">
        <v>5</v>
      </c>
      <c r="Y1000" s="19">
        <v>15</v>
      </c>
    </row>
    <row r="1001" spans="1:25" x14ac:dyDescent="0.25">
      <c r="A1001" s="19" t="s">
        <v>861</v>
      </c>
      <c r="B1001" s="62" t="s">
        <v>3431</v>
      </c>
      <c r="C1001" s="19" t="s">
        <v>341</v>
      </c>
      <c r="D1001" s="19" t="s">
        <v>343</v>
      </c>
      <c r="G1001" s="62" t="s">
        <v>588</v>
      </c>
      <c r="H1001" s="62" t="s">
        <v>3427</v>
      </c>
      <c r="I1001" s="19" t="s">
        <v>344</v>
      </c>
      <c r="J1001" s="36" t="s">
        <v>3432</v>
      </c>
      <c r="K1001" s="19" t="s">
        <v>804</v>
      </c>
      <c r="O1001" s="197" t="str">
        <f t="shared" si="90"/>
        <v>12/3/2024 10:53:20 AM</v>
      </c>
      <c r="P1001" s="197">
        <f t="shared" si="91"/>
        <v>45630.078703703701</v>
      </c>
      <c r="Q1001" s="197">
        <f t="shared" si="92"/>
        <v>45629.662037037036</v>
      </c>
      <c r="R1001" s="197" t="str">
        <f t="shared" si="93"/>
        <v>12/3/2024 10:53:20 AM</v>
      </c>
      <c r="S1001" s="200">
        <f t="shared" si="94"/>
        <v>45629</v>
      </c>
      <c r="T1001" s="201">
        <f t="shared" si="95"/>
        <v>0.45370370370073942</v>
      </c>
      <c r="U1001" s="202"/>
      <c r="V1001" s="202"/>
      <c r="W1001" s="202" t="str">
        <f>IFERROR(VLOOKUP(D1001,Legend!$A$2:$C$61,3,FALSE),"")</f>
        <v/>
      </c>
      <c r="X1001" s="19">
        <v>5</v>
      </c>
      <c r="Y1001" s="19">
        <v>15</v>
      </c>
    </row>
    <row r="1002" spans="1:25" x14ac:dyDescent="0.25">
      <c r="A1002" s="19" t="s">
        <v>716</v>
      </c>
      <c r="B1002" s="62" t="s">
        <v>3433</v>
      </c>
      <c r="C1002" s="19" t="s">
        <v>341</v>
      </c>
      <c r="D1002" s="19" t="s">
        <v>343</v>
      </c>
      <c r="G1002" s="62" t="s">
        <v>593</v>
      </c>
      <c r="H1002" s="62" t="s">
        <v>3159</v>
      </c>
      <c r="I1002" s="19" t="s">
        <v>344</v>
      </c>
      <c r="J1002" s="36" t="s">
        <v>3434</v>
      </c>
      <c r="K1002" s="19" t="s">
        <v>754</v>
      </c>
      <c r="O1002" s="197" t="str">
        <f t="shared" si="90"/>
        <v>12/3/2024 10:45:26 AM</v>
      </c>
      <c r="P1002" s="197">
        <f t="shared" si="91"/>
        <v>45630.073217592595</v>
      </c>
      <c r="Q1002" s="197">
        <f t="shared" si="92"/>
        <v>45629.656550925931</v>
      </c>
      <c r="R1002" s="197" t="str">
        <f t="shared" si="93"/>
        <v>12/3/2024 10:45:26 AM</v>
      </c>
      <c r="S1002" s="200">
        <f t="shared" si="94"/>
        <v>45629</v>
      </c>
      <c r="T1002" s="201">
        <f t="shared" si="95"/>
        <v>0.44821759259502869</v>
      </c>
      <c r="U1002" s="202"/>
      <c r="V1002" s="202"/>
      <c r="W1002" s="202" t="str">
        <f>IFERROR(VLOOKUP(D1002,Legend!$A$2:$C$61,3,FALSE),"")</f>
        <v/>
      </c>
      <c r="X1002" s="19">
        <v>5</v>
      </c>
      <c r="Y1002" s="19">
        <v>15</v>
      </c>
    </row>
    <row r="1003" spans="1:25" x14ac:dyDescent="0.25">
      <c r="A1003" s="19" t="s">
        <v>1674</v>
      </c>
      <c r="B1003" s="62" t="s">
        <v>3442</v>
      </c>
      <c r="C1003" s="19" t="s">
        <v>341</v>
      </c>
      <c r="D1003" s="19" t="s">
        <v>225</v>
      </c>
      <c r="G1003" s="62" t="s">
        <v>2441</v>
      </c>
      <c r="H1003" s="62" t="s">
        <v>3443</v>
      </c>
      <c r="I1003" s="19" t="s">
        <v>342</v>
      </c>
      <c r="J1003" s="36" t="s">
        <v>3444</v>
      </c>
      <c r="K1003" s="19" t="s">
        <v>1556</v>
      </c>
      <c r="O1003" s="197" t="str">
        <f t="shared" si="90"/>
        <v>12/3/2024 10:37:44 AM</v>
      </c>
      <c r="P1003" s="197">
        <f t="shared" si="91"/>
        <v>45630.067870370367</v>
      </c>
      <c r="Q1003" s="197">
        <f t="shared" si="92"/>
        <v>45629.651203703703</v>
      </c>
      <c r="R1003" s="197">
        <f t="shared" si="93"/>
        <v>45629.651203703703</v>
      </c>
      <c r="S1003" s="200">
        <f t="shared" si="94"/>
        <v>45629</v>
      </c>
      <c r="T1003" s="201">
        <f t="shared" si="95"/>
        <v>0.65120370370277669</v>
      </c>
      <c r="U1003" s="202"/>
      <c r="V1003" s="202"/>
      <c r="W1003" s="202" t="str">
        <f>IFERROR(VLOOKUP(D1003,Legend!$A$2:$C$61,3,FALSE),"")</f>
        <v>EMEA_1</v>
      </c>
      <c r="X1003" s="19">
        <v>5</v>
      </c>
      <c r="Y1003" s="19">
        <v>15</v>
      </c>
    </row>
    <row r="1004" spans="1:25" x14ac:dyDescent="0.25">
      <c r="A1004" s="19" t="s">
        <v>1447</v>
      </c>
      <c r="B1004" s="62" t="s">
        <v>3448</v>
      </c>
      <c r="C1004" s="19" t="s">
        <v>341</v>
      </c>
      <c r="D1004" s="19" t="s">
        <v>343</v>
      </c>
      <c r="G1004" s="62" t="s">
        <v>593</v>
      </c>
      <c r="H1004" s="62" t="s">
        <v>3449</v>
      </c>
      <c r="I1004" s="19" t="s">
        <v>344</v>
      </c>
      <c r="J1004" s="36" t="s">
        <v>3450</v>
      </c>
      <c r="K1004" s="19" t="s">
        <v>1142</v>
      </c>
      <c r="O1004" s="197" t="str">
        <f t="shared" si="90"/>
        <v>12/3/2024 10:35:40 AM</v>
      </c>
      <c r="P1004" s="197">
        <f t="shared" si="91"/>
        <v>45630.066435185188</v>
      </c>
      <c r="Q1004" s="197">
        <f t="shared" si="92"/>
        <v>45629.649768518524</v>
      </c>
      <c r="R1004" s="197" t="str">
        <f t="shared" si="93"/>
        <v>12/3/2024 10:35:40 AM</v>
      </c>
      <c r="S1004" s="200">
        <f t="shared" si="94"/>
        <v>45629</v>
      </c>
      <c r="T1004" s="201">
        <f t="shared" si="95"/>
        <v>0.44143518518831115</v>
      </c>
      <c r="U1004" s="202"/>
      <c r="V1004" s="202"/>
      <c r="W1004" s="202" t="str">
        <f>IFERROR(VLOOKUP(D1004,Legend!$A$2:$C$61,3,FALSE),"")</f>
        <v/>
      </c>
      <c r="X1004" s="19">
        <v>5</v>
      </c>
      <c r="Y1004" s="19">
        <v>15</v>
      </c>
    </row>
    <row r="1005" spans="1:25" x14ac:dyDescent="0.25">
      <c r="A1005" s="19" t="s">
        <v>981</v>
      </c>
      <c r="B1005" s="62" t="s">
        <v>3453</v>
      </c>
      <c r="C1005" s="19" t="s">
        <v>341</v>
      </c>
      <c r="D1005" s="19" t="s">
        <v>343</v>
      </c>
      <c r="G1005" s="62" t="s">
        <v>626</v>
      </c>
      <c r="H1005" s="62" t="s">
        <v>2478</v>
      </c>
      <c r="I1005" s="19" t="s">
        <v>342</v>
      </c>
      <c r="J1005" s="36" t="s">
        <v>3454</v>
      </c>
      <c r="K1005" s="19" t="s">
        <v>1838</v>
      </c>
      <c r="O1005" s="197" t="str">
        <f t="shared" si="90"/>
        <v>12/3/2024 10:33:00 AM</v>
      </c>
      <c r="P1005" s="197">
        <f t="shared" si="91"/>
        <v>45630.064583333333</v>
      </c>
      <c r="Q1005" s="197">
        <f t="shared" si="92"/>
        <v>45629.647916666669</v>
      </c>
      <c r="R1005" s="197" t="str">
        <f t="shared" si="93"/>
        <v>12/3/2024 10:33:00 AM</v>
      </c>
      <c r="S1005" s="200">
        <f t="shared" si="94"/>
        <v>45629</v>
      </c>
      <c r="T1005" s="201">
        <f t="shared" si="95"/>
        <v>0.43958333333284827</v>
      </c>
      <c r="U1005" s="202"/>
      <c r="V1005" s="202"/>
      <c r="W1005" s="202" t="str">
        <f>IFERROR(VLOOKUP(D1005,Legend!$A$2:$C$61,3,FALSE),"")</f>
        <v/>
      </c>
      <c r="X1005" s="19">
        <v>5</v>
      </c>
      <c r="Y1005" s="19">
        <v>15</v>
      </c>
    </row>
    <row r="1006" spans="1:25" x14ac:dyDescent="0.25">
      <c r="A1006" s="19" t="s">
        <v>1498</v>
      </c>
      <c r="B1006" s="62" t="s">
        <v>3455</v>
      </c>
      <c r="C1006" s="19" t="s">
        <v>341</v>
      </c>
      <c r="D1006" s="19" t="s">
        <v>346</v>
      </c>
      <c r="G1006" s="62" t="s">
        <v>2441</v>
      </c>
      <c r="H1006" s="62" t="s">
        <v>3443</v>
      </c>
      <c r="I1006" s="19" t="s">
        <v>342</v>
      </c>
      <c r="J1006" s="36" t="s">
        <v>3456</v>
      </c>
      <c r="K1006" s="19" t="s">
        <v>2602</v>
      </c>
      <c r="O1006" s="197" t="str">
        <f t="shared" si="90"/>
        <v>12/3/2024 10:29:47 AM</v>
      </c>
      <c r="P1006" s="197">
        <f t="shared" si="91"/>
        <v>45630.062349537038</v>
      </c>
      <c r="Q1006" s="197">
        <f t="shared" si="92"/>
        <v>45629.645682870374</v>
      </c>
      <c r="R1006" s="197" t="str">
        <f t="shared" si="93"/>
        <v>12/3/2024 10:29:47 AM</v>
      </c>
      <c r="S1006" s="200">
        <f t="shared" si="94"/>
        <v>45629</v>
      </c>
      <c r="T1006" s="201">
        <f t="shared" si="95"/>
        <v>0.43734953703824431</v>
      </c>
      <c r="U1006" s="202"/>
      <c r="V1006" s="202"/>
      <c r="W1006" s="202" t="str">
        <f>IFERROR(VLOOKUP(D1006,Legend!$A$2:$C$61,3,FALSE),"")</f>
        <v/>
      </c>
      <c r="X1006" s="19">
        <v>5</v>
      </c>
      <c r="Y1006" s="19">
        <v>15</v>
      </c>
    </row>
    <row r="1007" spans="1:25" x14ac:dyDescent="0.25">
      <c r="A1007" s="19" t="s">
        <v>787</v>
      </c>
      <c r="B1007" s="62" t="s">
        <v>3457</v>
      </c>
      <c r="C1007" s="19" t="s">
        <v>341</v>
      </c>
      <c r="D1007" s="19" t="s">
        <v>343</v>
      </c>
      <c r="G1007" s="62" t="s">
        <v>2441</v>
      </c>
      <c r="H1007" s="62" t="s">
        <v>3443</v>
      </c>
      <c r="I1007" s="19" t="s">
        <v>342</v>
      </c>
      <c r="J1007" s="36" t="s">
        <v>3458</v>
      </c>
      <c r="K1007" s="19" t="s">
        <v>1883</v>
      </c>
      <c r="O1007" s="197" t="str">
        <f t="shared" si="90"/>
        <v>12/3/2024 10:28:44 AM</v>
      </c>
      <c r="P1007" s="197">
        <f t="shared" si="91"/>
        <v>45630.061620370368</v>
      </c>
      <c r="Q1007" s="197">
        <f t="shared" si="92"/>
        <v>45629.644953703704</v>
      </c>
      <c r="R1007" s="197" t="str">
        <f t="shared" si="93"/>
        <v>12/3/2024 10:28:44 AM</v>
      </c>
      <c r="S1007" s="200">
        <f t="shared" si="94"/>
        <v>45629</v>
      </c>
      <c r="T1007" s="201">
        <f t="shared" si="95"/>
        <v>0.43662037036847323</v>
      </c>
      <c r="U1007" s="202"/>
      <c r="V1007" s="202"/>
      <c r="W1007" s="202" t="str">
        <f>IFERROR(VLOOKUP(D1007,Legend!$A$2:$C$61,3,FALSE),"")</f>
        <v/>
      </c>
      <c r="X1007" s="19">
        <v>5</v>
      </c>
      <c r="Y1007" s="19">
        <v>15</v>
      </c>
    </row>
    <row r="1008" spans="1:25" x14ac:dyDescent="0.25">
      <c r="A1008" s="19" t="s">
        <v>1560</v>
      </c>
      <c r="B1008" s="62" t="s">
        <v>3459</v>
      </c>
      <c r="C1008" s="19" t="s">
        <v>341</v>
      </c>
      <c r="D1008" s="19" t="s">
        <v>343</v>
      </c>
      <c r="G1008" s="62" t="s">
        <v>2441</v>
      </c>
      <c r="H1008" s="62" t="s">
        <v>3443</v>
      </c>
      <c r="I1008" s="19" t="s">
        <v>342</v>
      </c>
      <c r="J1008" s="36" t="s">
        <v>3460</v>
      </c>
      <c r="K1008" s="19" t="s">
        <v>1142</v>
      </c>
      <c r="O1008" s="197" t="str">
        <f t="shared" si="90"/>
        <v>12/3/2024 10:28:09 AM</v>
      </c>
      <c r="P1008" s="197">
        <f t="shared" si="91"/>
        <v>45630.061215277776</v>
      </c>
      <c r="Q1008" s="197">
        <f t="shared" si="92"/>
        <v>45629.644548611112</v>
      </c>
      <c r="R1008" s="197" t="str">
        <f t="shared" si="93"/>
        <v>12/3/2024 10:28:09 AM</v>
      </c>
      <c r="S1008" s="200">
        <f t="shared" si="94"/>
        <v>45629</v>
      </c>
      <c r="T1008" s="201">
        <f t="shared" si="95"/>
        <v>0.43621527777577285</v>
      </c>
      <c r="U1008" s="202"/>
      <c r="V1008" s="202"/>
      <c r="W1008" s="202" t="str">
        <f>IFERROR(VLOOKUP(D1008,Legend!$A$2:$C$61,3,FALSE),"")</f>
        <v/>
      </c>
      <c r="X1008" s="19">
        <v>5</v>
      </c>
      <c r="Y1008" s="19">
        <v>15</v>
      </c>
    </row>
    <row r="1009" spans="1:25" x14ac:dyDescent="0.25">
      <c r="A1009" s="19" t="s">
        <v>1956</v>
      </c>
      <c r="B1009" s="62" t="s">
        <v>3470</v>
      </c>
      <c r="C1009" s="19" t="s">
        <v>341</v>
      </c>
      <c r="D1009" s="19" t="s">
        <v>343</v>
      </c>
      <c r="G1009" s="62" t="s">
        <v>593</v>
      </c>
      <c r="H1009" s="62" t="s">
        <v>3159</v>
      </c>
      <c r="I1009" s="19" t="s">
        <v>344</v>
      </c>
      <c r="J1009" s="36" t="s">
        <v>3471</v>
      </c>
      <c r="K1009" s="19" t="s">
        <v>748</v>
      </c>
      <c r="O1009" s="197" t="str">
        <f t="shared" si="90"/>
        <v>12/3/2024 10:19:38 AM</v>
      </c>
      <c r="P1009" s="197">
        <f t="shared" si="91"/>
        <v>45630.055300925924</v>
      </c>
      <c r="Q1009" s="197">
        <f t="shared" si="92"/>
        <v>45629.63863425926</v>
      </c>
      <c r="R1009" s="197" t="str">
        <f t="shared" si="93"/>
        <v>12/3/2024 10:19:38 AM</v>
      </c>
      <c r="S1009" s="200">
        <f t="shared" si="94"/>
        <v>45629</v>
      </c>
      <c r="T1009" s="201">
        <f t="shared" si="95"/>
        <v>0.43030092592380242</v>
      </c>
      <c r="U1009" s="202"/>
      <c r="V1009" s="202"/>
      <c r="W1009" s="202" t="str">
        <f>IFERROR(VLOOKUP(D1009,Legend!$A$2:$C$61,3,FALSE),"")</f>
        <v/>
      </c>
      <c r="X1009" s="19">
        <v>5</v>
      </c>
      <c r="Y1009" s="19">
        <v>15</v>
      </c>
    </row>
    <row r="1010" spans="1:25" x14ac:dyDescent="0.25">
      <c r="A1010" s="19" t="s">
        <v>1960</v>
      </c>
      <c r="B1010" s="62" t="s">
        <v>3502</v>
      </c>
      <c r="C1010" s="19" t="s">
        <v>341</v>
      </c>
      <c r="D1010" s="19" t="s">
        <v>343</v>
      </c>
      <c r="G1010" s="62" t="s">
        <v>593</v>
      </c>
      <c r="H1010" s="62" t="s">
        <v>3503</v>
      </c>
      <c r="I1010" s="19" t="s">
        <v>342</v>
      </c>
      <c r="J1010" s="36" t="s">
        <v>3504</v>
      </c>
      <c r="K1010" s="19" t="s">
        <v>901</v>
      </c>
      <c r="O1010" s="197" t="str">
        <f t="shared" si="90"/>
        <v>12/3/2024 9:27:31 AM</v>
      </c>
      <c r="P1010" s="197">
        <f t="shared" si="91"/>
        <v>45630.019108796296</v>
      </c>
      <c r="Q1010" s="197">
        <f t="shared" si="92"/>
        <v>45629.602442129632</v>
      </c>
      <c r="R1010" s="197" t="str">
        <f t="shared" si="93"/>
        <v>12/3/2024 9:27:31 AM</v>
      </c>
      <c r="S1010" s="200">
        <f t="shared" si="94"/>
        <v>45629</v>
      </c>
      <c r="T1010" s="201">
        <f t="shared" si="95"/>
        <v>0.39410879629576812</v>
      </c>
      <c r="U1010" s="202"/>
      <c r="V1010" s="202"/>
      <c r="W1010" s="202" t="str">
        <f>IFERROR(VLOOKUP(D1010,Legend!$A$2:$C$61,3,FALSE),"")</f>
        <v/>
      </c>
      <c r="X1010" s="19">
        <v>5</v>
      </c>
      <c r="Y1010" s="19">
        <v>15</v>
      </c>
    </row>
    <row r="1011" spans="1:25" x14ac:dyDescent="0.25">
      <c r="A1011" s="19" t="s">
        <v>1731</v>
      </c>
      <c r="B1011" s="62" t="s">
        <v>3508</v>
      </c>
      <c r="C1011" s="19" t="s">
        <v>341</v>
      </c>
      <c r="D1011" s="19" t="s">
        <v>343</v>
      </c>
      <c r="G1011" s="62" t="s">
        <v>593</v>
      </c>
      <c r="H1011" s="62" t="s">
        <v>3509</v>
      </c>
      <c r="I1011" s="19" t="s">
        <v>344</v>
      </c>
      <c r="J1011" s="36" t="s">
        <v>3510</v>
      </c>
      <c r="K1011" s="19" t="s">
        <v>1877</v>
      </c>
      <c r="O1011" s="197" t="str">
        <f t="shared" si="90"/>
        <v>12/3/2024 9:20:15 AM</v>
      </c>
      <c r="P1011" s="197">
        <f t="shared" si="91"/>
        <v>45630.014062499999</v>
      </c>
      <c r="Q1011" s="197">
        <f t="shared" si="92"/>
        <v>45629.597395833334</v>
      </c>
      <c r="R1011" s="197" t="str">
        <f t="shared" si="93"/>
        <v>12/3/2024 9:20:15 AM</v>
      </c>
      <c r="S1011" s="200">
        <f t="shared" si="94"/>
        <v>45629</v>
      </c>
      <c r="T1011" s="201">
        <f t="shared" si="95"/>
        <v>0.38906249999854481</v>
      </c>
      <c r="U1011" s="202"/>
      <c r="V1011" s="202"/>
      <c r="W1011" s="202" t="str">
        <f>IFERROR(VLOOKUP(D1011,Legend!$A$2:$C$61,3,FALSE),"")</f>
        <v/>
      </c>
      <c r="X1011" s="19">
        <v>5</v>
      </c>
      <c r="Y1011" s="19">
        <v>15</v>
      </c>
    </row>
    <row r="1012" spans="1:25" x14ac:dyDescent="0.25">
      <c r="A1012" s="19" t="s">
        <v>1564</v>
      </c>
      <c r="B1012" s="62" t="s">
        <v>3548</v>
      </c>
      <c r="C1012" s="19" t="s">
        <v>341</v>
      </c>
      <c r="D1012" s="19" t="s">
        <v>343</v>
      </c>
      <c r="G1012" s="62" t="s">
        <v>593</v>
      </c>
      <c r="H1012" s="62" t="s">
        <v>3549</v>
      </c>
      <c r="I1012" s="19" t="s">
        <v>344</v>
      </c>
      <c r="J1012" s="36" t="s">
        <v>3550</v>
      </c>
      <c r="K1012" s="19" t="s">
        <v>1860</v>
      </c>
      <c r="O1012" s="197" t="str">
        <f t="shared" si="90"/>
        <v>12/3/2024 8:02:49 AM</v>
      </c>
      <c r="P1012" s="197">
        <f t="shared" si="91"/>
        <v>45629.960289351853</v>
      </c>
      <c r="Q1012" s="197">
        <f t="shared" si="92"/>
        <v>45629.543622685189</v>
      </c>
      <c r="R1012" s="197" t="str">
        <f t="shared" si="93"/>
        <v>12/3/2024 8:02:49 AM</v>
      </c>
      <c r="S1012" s="200">
        <f t="shared" si="94"/>
        <v>45629</v>
      </c>
      <c r="T1012" s="201">
        <f t="shared" si="95"/>
        <v>0.33528935185313458</v>
      </c>
      <c r="U1012" s="202"/>
      <c r="V1012" s="202"/>
      <c r="W1012" s="202" t="str">
        <f>IFERROR(VLOOKUP(D1012,Legend!$A$2:$C$61,3,FALSE),"")</f>
        <v/>
      </c>
      <c r="X1012" s="19">
        <v>5</v>
      </c>
      <c r="Y1012" s="19">
        <v>15</v>
      </c>
    </row>
    <row r="1013" spans="1:25" x14ac:dyDescent="0.25">
      <c r="A1013" s="19" t="s">
        <v>1965</v>
      </c>
      <c r="B1013" s="62" t="s">
        <v>3561</v>
      </c>
      <c r="C1013" s="19" t="s">
        <v>341</v>
      </c>
      <c r="D1013" s="19" t="s">
        <v>343</v>
      </c>
      <c r="G1013" s="62" t="s">
        <v>593</v>
      </c>
      <c r="H1013" s="62" t="s">
        <v>1396</v>
      </c>
      <c r="I1013" s="19" t="s">
        <v>344</v>
      </c>
      <c r="J1013" s="36" t="s">
        <v>3562</v>
      </c>
      <c r="K1013" s="19" t="s">
        <v>1958</v>
      </c>
      <c r="O1013" s="197" t="str">
        <f t="shared" si="90"/>
        <v>12/3/2024 7:37:37 AM</v>
      </c>
      <c r="P1013" s="197">
        <f t="shared" si="91"/>
        <v>45629.942789351851</v>
      </c>
      <c r="Q1013" s="197">
        <f t="shared" si="92"/>
        <v>45629.526122685187</v>
      </c>
      <c r="R1013" s="197" t="str">
        <f t="shared" si="93"/>
        <v>12/3/2024 7:37:37 AM</v>
      </c>
      <c r="S1013" s="200">
        <f t="shared" si="94"/>
        <v>45629</v>
      </c>
      <c r="T1013" s="201">
        <f t="shared" si="95"/>
        <v>0.31778935185138835</v>
      </c>
      <c r="U1013" s="202"/>
      <c r="V1013" s="202"/>
      <c r="W1013" s="202" t="str">
        <f>IFERROR(VLOOKUP(D1013,Legend!$A$2:$C$61,3,FALSE),"")</f>
        <v/>
      </c>
      <c r="X1013" s="19">
        <v>5</v>
      </c>
      <c r="Y1013" s="19">
        <v>15</v>
      </c>
    </row>
    <row r="1014" spans="1:25" x14ac:dyDescent="0.25">
      <c r="A1014" s="19" t="s">
        <v>720</v>
      </c>
      <c r="B1014" s="62" t="s">
        <v>3569</v>
      </c>
      <c r="C1014" s="19" t="s">
        <v>341</v>
      </c>
      <c r="D1014" s="19" t="s">
        <v>218</v>
      </c>
      <c r="G1014" s="62" t="s">
        <v>671</v>
      </c>
      <c r="H1014" s="62" t="s">
        <v>3506</v>
      </c>
      <c r="I1014" s="19" t="s">
        <v>342</v>
      </c>
      <c r="J1014" s="36" t="s">
        <v>3570</v>
      </c>
      <c r="K1014" s="19" t="s">
        <v>1474</v>
      </c>
      <c r="O1014" s="197" t="str">
        <f t="shared" si="90"/>
        <v>12/3/2024 7:24:05 AM</v>
      </c>
      <c r="P1014" s="197">
        <f t="shared" si="91"/>
        <v>45629.933391203704</v>
      </c>
      <c r="Q1014" s="197">
        <f t="shared" si="92"/>
        <v>45629.516724537039</v>
      </c>
      <c r="R1014" s="197">
        <f t="shared" si="93"/>
        <v>45629.516724537039</v>
      </c>
      <c r="S1014" s="200">
        <f t="shared" si="94"/>
        <v>45629</v>
      </c>
      <c r="T1014" s="201">
        <f t="shared" si="95"/>
        <v>0.51672453703940846</v>
      </c>
      <c r="U1014" s="202"/>
      <c r="V1014" s="202"/>
      <c r="W1014" s="202" t="str">
        <f>IFERROR(VLOOKUP(D1014,Legend!$A$2:$C$61,3,FALSE),"")</f>
        <v>EMEA_1</v>
      </c>
      <c r="X1014" s="19">
        <v>5</v>
      </c>
      <c r="Y1014" s="19">
        <v>15</v>
      </c>
    </row>
    <row r="1015" spans="1:25" x14ac:dyDescent="0.25">
      <c r="A1015" s="19" t="s">
        <v>603</v>
      </c>
      <c r="B1015" s="62" t="s">
        <v>3571</v>
      </c>
      <c r="C1015" s="19" t="s">
        <v>341</v>
      </c>
      <c r="D1015" s="19" t="s">
        <v>346</v>
      </c>
      <c r="G1015" s="62" t="s">
        <v>673</v>
      </c>
      <c r="H1015" s="62" t="s">
        <v>3572</v>
      </c>
      <c r="I1015" s="19" t="s">
        <v>342</v>
      </c>
      <c r="J1015" s="36" t="s">
        <v>3573</v>
      </c>
      <c r="K1015" s="19" t="s">
        <v>2356</v>
      </c>
      <c r="O1015" s="197" t="str">
        <f t="shared" si="90"/>
        <v>12/3/2024 7:22:10 AM</v>
      </c>
      <c r="P1015" s="197">
        <f t="shared" si="91"/>
        <v>45629.932060185187</v>
      </c>
      <c r="Q1015" s="197">
        <f t="shared" si="92"/>
        <v>45629.515393518523</v>
      </c>
      <c r="R1015" s="197" t="str">
        <f t="shared" si="93"/>
        <v>12/3/2024 7:22:10 AM</v>
      </c>
      <c r="S1015" s="200">
        <f t="shared" si="94"/>
        <v>45629</v>
      </c>
      <c r="T1015" s="201">
        <f t="shared" si="95"/>
        <v>0.30706018518685596</v>
      </c>
      <c r="U1015" s="202"/>
      <c r="V1015" s="202"/>
      <c r="W1015" s="202" t="str">
        <f>IFERROR(VLOOKUP(D1015,Legend!$A$2:$C$61,3,FALSE),"")</f>
        <v/>
      </c>
      <c r="X1015" s="19">
        <v>5</v>
      </c>
      <c r="Y1015" s="19">
        <v>15</v>
      </c>
    </row>
    <row r="1016" spans="1:25" x14ac:dyDescent="0.25">
      <c r="A1016" s="19" t="s">
        <v>991</v>
      </c>
      <c r="B1016" s="62" t="s">
        <v>3575</v>
      </c>
      <c r="C1016" s="19" t="s">
        <v>341</v>
      </c>
      <c r="D1016" s="19" t="s">
        <v>346</v>
      </c>
      <c r="G1016" s="62" t="s">
        <v>676</v>
      </c>
      <c r="H1016" s="62" t="s">
        <v>3576</v>
      </c>
      <c r="I1016" s="19" t="s">
        <v>342</v>
      </c>
      <c r="J1016" s="36" t="s">
        <v>3577</v>
      </c>
      <c r="K1016" s="19" t="s">
        <v>2379</v>
      </c>
      <c r="O1016" s="197" t="str">
        <f t="shared" si="90"/>
        <v>12/3/2024 7:17:08 AM</v>
      </c>
      <c r="P1016" s="197">
        <f t="shared" si="91"/>
        <v>45629.928564814814</v>
      </c>
      <c r="Q1016" s="197">
        <f t="shared" si="92"/>
        <v>45629.51189814815</v>
      </c>
      <c r="R1016" s="197" t="str">
        <f t="shared" si="93"/>
        <v>12/3/2024 7:17:08 AM</v>
      </c>
      <c r="S1016" s="200">
        <f t="shared" si="94"/>
        <v>45629</v>
      </c>
      <c r="T1016" s="201">
        <f t="shared" si="95"/>
        <v>0.30356481481430819</v>
      </c>
      <c r="U1016" s="202"/>
      <c r="V1016" s="202"/>
      <c r="W1016" s="202" t="str">
        <f>IFERROR(VLOOKUP(D1016,Legend!$A$2:$C$61,3,FALSE),"")</f>
        <v/>
      </c>
      <c r="X1016" s="19">
        <v>5</v>
      </c>
      <c r="Y1016" s="19">
        <v>15</v>
      </c>
    </row>
    <row r="1017" spans="1:25" x14ac:dyDescent="0.25">
      <c r="A1017" s="19" t="s">
        <v>1968</v>
      </c>
      <c r="B1017" s="62" t="s">
        <v>3578</v>
      </c>
      <c r="C1017" s="19" t="s">
        <v>341</v>
      </c>
      <c r="D1017" s="19" t="s">
        <v>343</v>
      </c>
      <c r="G1017" s="62" t="s">
        <v>676</v>
      </c>
      <c r="H1017" s="62" t="s">
        <v>3579</v>
      </c>
      <c r="I1017" s="19" t="s">
        <v>342</v>
      </c>
      <c r="J1017" s="36" t="s">
        <v>3580</v>
      </c>
      <c r="K1017" s="19" t="s">
        <v>2498</v>
      </c>
      <c r="O1017" s="197" t="str">
        <f t="shared" si="90"/>
        <v>12/3/2024 7:16:21 AM</v>
      </c>
      <c r="P1017" s="197">
        <f t="shared" si="91"/>
        <v>45629.928020833337</v>
      </c>
      <c r="Q1017" s="197">
        <f t="shared" si="92"/>
        <v>45629.511354166672</v>
      </c>
      <c r="R1017" s="197" t="str">
        <f t="shared" si="93"/>
        <v>12/3/2024 7:16:21 AM</v>
      </c>
      <c r="S1017" s="200">
        <f t="shared" si="94"/>
        <v>45629</v>
      </c>
      <c r="T1017" s="201">
        <f t="shared" si="95"/>
        <v>0.30302083333663177</v>
      </c>
      <c r="U1017" s="202"/>
      <c r="V1017" s="202"/>
      <c r="W1017" s="202" t="str">
        <f>IFERROR(VLOOKUP(D1017,Legend!$A$2:$C$61,3,FALSE),"")</f>
        <v/>
      </c>
      <c r="X1017" s="19">
        <v>5</v>
      </c>
      <c r="Y1017" s="19">
        <v>15</v>
      </c>
    </row>
    <row r="1018" spans="1:25" x14ac:dyDescent="0.25">
      <c r="A1018" s="19" t="s">
        <v>1314</v>
      </c>
      <c r="B1018" s="62" t="s">
        <v>3581</v>
      </c>
      <c r="C1018" s="19" t="s">
        <v>341</v>
      </c>
      <c r="D1018" s="19" t="s">
        <v>343</v>
      </c>
      <c r="G1018" s="62" t="s">
        <v>671</v>
      </c>
      <c r="H1018" s="62" t="s">
        <v>3579</v>
      </c>
      <c r="I1018" s="19" t="s">
        <v>342</v>
      </c>
      <c r="J1018" s="36" t="s">
        <v>3582</v>
      </c>
      <c r="K1018" s="19" t="s">
        <v>679</v>
      </c>
      <c r="O1018" s="197" t="str">
        <f t="shared" si="90"/>
        <v>12/3/2024 7:15:05 AM</v>
      </c>
      <c r="P1018" s="197">
        <f t="shared" si="91"/>
        <v>45629.927141203705</v>
      </c>
      <c r="Q1018" s="197">
        <f t="shared" si="92"/>
        <v>45629.510474537041</v>
      </c>
      <c r="R1018" s="197" t="str">
        <f t="shared" si="93"/>
        <v>12/3/2024 7:15:05 AM</v>
      </c>
      <c r="S1018" s="200">
        <f t="shared" si="94"/>
        <v>45629</v>
      </c>
      <c r="T1018" s="201">
        <f t="shared" si="95"/>
        <v>0.302141203705105</v>
      </c>
      <c r="U1018" s="202"/>
      <c r="V1018" s="202"/>
      <c r="W1018" s="202" t="str">
        <f>IFERROR(VLOOKUP(D1018,Legend!$A$2:$C$61,3,FALSE),"")</f>
        <v/>
      </c>
      <c r="X1018" s="19">
        <v>5</v>
      </c>
      <c r="Y1018" s="19">
        <v>15</v>
      </c>
    </row>
    <row r="1019" spans="1:25" x14ac:dyDescent="0.25">
      <c r="A1019" s="19" t="s">
        <v>864</v>
      </c>
      <c r="B1019" s="62" t="s">
        <v>3590</v>
      </c>
      <c r="C1019" s="19" t="s">
        <v>341</v>
      </c>
      <c r="D1019" s="19" t="s">
        <v>218</v>
      </c>
      <c r="G1019" s="62" t="s">
        <v>671</v>
      </c>
      <c r="H1019" s="62" t="s">
        <v>3591</v>
      </c>
      <c r="I1019" s="19" t="s">
        <v>342</v>
      </c>
      <c r="J1019" s="36" t="s">
        <v>3592</v>
      </c>
      <c r="K1019" s="19" t="s">
        <v>2547</v>
      </c>
      <c r="O1019" s="197" t="str">
        <f t="shared" si="90"/>
        <v>12/3/2024 7:05:20 AM</v>
      </c>
      <c r="P1019" s="197">
        <f t="shared" si="91"/>
        <v>45629.920370370368</v>
      </c>
      <c r="Q1019" s="197">
        <f t="shared" si="92"/>
        <v>45629.503703703704</v>
      </c>
      <c r="R1019" s="197">
        <f t="shared" si="93"/>
        <v>45629.503703703704</v>
      </c>
      <c r="S1019" s="200">
        <f t="shared" si="94"/>
        <v>45629</v>
      </c>
      <c r="T1019" s="201">
        <f t="shared" si="95"/>
        <v>0.50370370370364981</v>
      </c>
      <c r="U1019" s="202"/>
      <c r="V1019" s="202"/>
      <c r="W1019" s="202" t="str">
        <f>IFERROR(VLOOKUP(D1019,Legend!$A$2:$C$61,3,FALSE),"")</f>
        <v>EMEA_1</v>
      </c>
      <c r="X1019" s="19">
        <v>5</v>
      </c>
      <c r="Y1019" s="19">
        <v>15</v>
      </c>
    </row>
    <row r="1020" spans="1:25" x14ac:dyDescent="0.25">
      <c r="A1020" s="19" t="s">
        <v>944</v>
      </c>
      <c r="B1020" s="62" t="s">
        <v>3593</v>
      </c>
      <c r="C1020" s="19" t="s">
        <v>341</v>
      </c>
      <c r="D1020" s="19" t="s">
        <v>346</v>
      </c>
      <c r="G1020" s="62" t="s">
        <v>671</v>
      </c>
      <c r="H1020" s="62" t="s">
        <v>2568</v>
      </c>
      <c r="I1020" s="19" t="s">
        <v>342</v>
      </c>
      <c r="J1020" s="36" t="s">
        <v>3594</v>
      </c>
      <c r="K1020" s="19" t="s">
        <v>1682</v>
      </c>
      <c r="O1020" s="197" t="str">
        <f t="shared" si="90"/>
        <v>12/3/2024 7:05:05 AM</v>
      </c>
      <c r="P1020" s="197">
        <f t="shared" si="91"/>
        <v>45629.92019675926</v>
      </c>
      <c r="Q1020" s="197">
        <f t="shared" si="92"/>
        <v>45629.503530092596</v>
      </c>
      <c r="R1020" s="197" t="str">
        <f t="shared" si="93"/>
        <v>12/3/2024 7:05:05 AM</v>
      </c>
      <c r="S1020" s="200">
        <f t="shared" si="94"/>
        <v>45629</v>
      </c>
      <c r="T1020" s="201">
        <f t="shared" si="95"/>
        <v>0.29519675925985212</v>
      </c>
      <c r="U1020" s="202"/>
      <c r="V1020" s="202"/>
      <c r="W1020" s="202" t="str">
        <f>IFERROR(VLOOKUP(D1020,Legend!$A$2:$C$61,3,FALSE),"")</f>
        <v/>
      </c>
      <c r="X1020" s="19">
        <v>5</v>
      </c>
      <c r="Y1020" s="19">
        <v>15</v>
      </c>
    </row>
    <row r="1021" spans="1:25" x14ac:dyDescent="0.25">
      <c r="A1021" s="19" t="s">
        <v>1448</v>
      </c>
      <c r="B1021" s="62" t="s">
        <v>3598</v>
      </c>
      <c r="C1021" s="19" t="s">
        <v>341</v>
      </c>
      <c r="D1021" s="19" t="s">
        <v>343</v>
      </c>
      <c r="G1021" s="62" t="s">
        <v>671</v>
      </c>
      <c r="H1021" s="62" t="s">
        <v>3599</v>
      </c>
      <c r="I1021" s="19" t="s">
        <v>342</v>
      </c>
      <c r="J1021" s="36" t="s">
        <v>3600</v>
      </c>
      <c r="K1021" s="19" t="s">
        <v>679</v>
      </c>
      <c r="O1021" s="197" t="str">
        <f t="shared" si="90"/>
        <v>12/3/2024 6:58:43 AM</v>
      </c>
      <c r="P1021" s="197">
        <f t="shared" si="91"/>
        <v>45629.915775462963</v>
      </c>
      <c r="Q1021" s="197">
        <f t="shared" si="92"/>
        <v>45629.499108796299</v>
      </c>
      <c r="R1021" s="197" t="str">
        <f t="shared" si="93"/>
        <v>12/3/2024 6:58:43 AM</v>
      </c>
      <c r="S1021" s="200">
        <f t="shared" si="94"/>
        <v>45629</v>
      </c>
      <c r="T1021" s="201">
        <f t="shared" si="95"/>
        <v>0.29077546296321088</v>
      </c>
      <c r="U1021" s="202"/>
      <c r="V1021" s="202"/>
      <c r="W1021" s="202" t="str">
        <f>IFERROR(VLOOKUP(D1021,Legend!$A$2:$C$61,3,FALSE),"")</f>
        <v/>
      </c>
      <c r="X1021" s="19">
        <v>5</v>
      </c>
      <c r="Y1021" s="19">
        <v>15</v>
      </c>
    </row>
    <row r="1022" spans="1:25" x14ac:dyDescent="0.25">
      <c r="A1022" s="19" t="s">
        <v>788</v>
      </c>
      <c r="B1022" s="62" t="s">
        <v>3601</v>
      </c>
      <c r="C1022" s="19" t="s">
        <v>341</v>
      </c>
      <c r="D1022" s="19" t="s">
        <v>343</v>
      </c>
      <c r="G1022" s="62" t="s">
        <v>671</v>
      </c>
      <c r="H1022" s="62" t="s">
        <v>3599</v>
      </c>
      <c r="I1022" s="19" t="s">
        <v>342</v>
      </c>
      <c r="J1022" s="36" t="s">
        <v>3602</v>
      </c>
      <c r="K1022" s="19" t="s">
        <v>1860</v>
      </c>
      <c r="O1022" s="197" t="str">
        <f t="shared" si="90"/>
        <v>12/3/2024 6:58:17 AM</v>
      </c>
      <c r="P1022" s="197">
        <f t="shared" si="91"/>
        <v>45629.91547453704</v>
      </c>
      <c r="Q1022" s="197">
        <f t="shared" si="92"/>
        <v>45629.498807870375</v>
      </c>
      <c r="R1022" s="197" t="str">
        <f t="shared" si="93"/>
        <v>12/3/2024 6:58:17 AM</v>
      </c>
      <c r="S1022" s="200">
        <f t="shared" si="94"/>
        <v>45629</v>
      </c>
      <c r="T1022" s="201">
        <f t="shared" si="95"/>
        <v>0.2904745370396995</v>
      </c>
      <c r="U1022" s="202"/>
      <c r="V1022" s="202"/>
      <c r="W1022" s="202" t="str">
        <f>IFERROR(VLOOKUP(D1022,Legend!$A$2:$C$61,3,FALSE),"")</f>
        <v/>
      </c>
      <c r="X1022" s="19">
        <v>5</v>
      </c>
      <c r="Y1022" s="19">
        <v>15</v>
      </c>
    </row>
    <row r="1023" spans="1:25" x14ac:dyDescent="0.25">
      <c r="A1023" s="19" t="s">
        <v>604</v>
      </c>
      <c r="B1023" s="62" t="s">
        <v>3603</v>
      </c>
      <c r="C1023" s="19" t="s">
        <v>341</v>
      </c>
      <c r="D1023" s="19" t="s">
        <v>343</v>
      </c>
      <c r="G1023" s="62" t="s">
        <v>671</v>
      </c>
      <c r="H1023" s="62" t="s">
        <v>3599</v>
      </c>
      <c r="I1023" s="19" t="s">
        <v>342</v>
      </c>
      <c r="J1023" s="36" t="s">
        <v>3604</v>
      </c>
      <c r="K1023" s="19" t="s">
        <v>1969</v>
      </c>
      <c r="O1023" s="197" t="str">
        <f t="shared" si="90"/>
        <v>12/3/2024 6:57:58 AM</v>
      </c>
      <c r="P1023" s="197">
        <f t="shared" si="91"/>
        <v>45629.915254629632</v>
      </c>
      <c r="Q1023" s="197">
        <f t="shared" si="92"/>
        <v>45629.498587962968</v>
      </c>
      <c r="R1023" s="197" t="str">
        <f t="shared" si="93"/>
        <v>12/3/2024 6:57:58 AM</v>
      </c>
      <c r="S1023" s="200">
        <f t="shared" si="94"/>
        <v>45629</v>
      </c>
      <c r="T1023" s="201">
        <f t="shared" si="95"/>
        <v>0.29025462963181781</v>
      </c>
      <c r="U1023" s="202"/>
      <c r="V1023" s="202"/>
      <c r="W1023" s="202" t="str">
        <f>IFERROR(VLOOKUP(D1023,Legend!$A$2:$C$61,3,FALSE),"")</f>
        <v/>
      </c>
      <c r="X1023" s="19">
        <v>5</v>
      </c>
      <c r="Y1023" s="19">
        <v>15</v>
      </c>
    </row>
    <row r="1024" spans="1:25" x14ac:dyDescent="0.25">
      <c r="A1024" s="19" t="s">
        <v>1613</v>
      </c>
      <c r="B1024" s="62" t="s">
        <v>3605</v>
      </c>
      <c r="C1024" s="19" t="s">
        <v>341</v>
      </c>
      <c r="D1024" s="19" t="s">
        <v>218</v>
      </c>
      <c r="G1024" s="62" t="s">
        <v>671</v>
      </c>
      <c r="H1024" s="62" t="s">
        <v>3606</v>
      </c>
      <c r="I1024" s="19" t="s">
        <v>342</v>
      </c>
      <c r="J1024" s="36" t="s">
        <v>3607</v>
      </c>
      <c r="K1024" s="19" t="s">
        <v>2267</v>
      </c>
      <c r="O1024" s="197" t="str">
        <f t="shared" si="90"/>
        <v>12/3/2024 6:27:11 AM</v>
      </c>
      <c r="P1024" s="197">
        <f t="shared" si="91"/>
        <v>45629.893877314818</v>
      </c>
      <c r="Q1024" s="197">
        <f t="shared" si="92"/>
        <v>45629.477210648154</v>
      </c>
      <c r="R1024" s="197">
        <f t="shared" si="93"/>
        <v>45629.477210648154</v>
      </c>
      <c r="S1024" s="200">
        <f t="shared" si="94"/>
        <v>45629</v>
      </c>
      <c r="T1024" s="201">
        <f t="shared" si="95"/>
        <v>0.47721064815414138</v>
      </c>
      <c r="U1024" s="202"/>
      <c r="V1024" s="202"/>
      <c r="W1024" s="202" t="str">
        <f>IFERROR(VLOOKUP(D1024,Legend!$A$2:$C$61,3,FALSE),"")</f>
        <v>EMEA_1</v>
      </c>
      <c r="X1024" s="19">
        <v>5</v>
      </c>
      <c r="Y1024" s="19">
        <v>15</v>
      </c>
    </row>
    <row r="1025" spans="1:25" x14ac:dyDescent="0.25">
      <c r="A1025" s="19" t="s">
        <v>1970</v>
      </c>
      <c r="B1025" s="62" t="s">
        <v>3608</v>
      </c>
      <c r="C1025" s="19" t="s">
        <v>341</v>
      </c>
      <c r="D1025" s="19" t="s">
        <v>346</v>
      </c>
      <c r="G1025" s="62" t="s">
        <v>671</v>
      </c>
      <c r="H1025" s="62" t="s">
        <v>3609</v>
      </c>
      <c r="I1025" s="19" t="s">
        <v>342</v>
      </c>
      <c r="J1025" s="36" t="s">
        <v>3610</v>
      </c>
      <c r="K1025" s="19" t="s">
        <v>2364</v>
      </c>
      <c r="O1025" s="197" t="str">
        <f t="shared" si="90"/>
        <v>12/3/2024 6:21:03 AM</v>
      </c>
      <c r="P1025" s="197">
        <f t="shared" si="91"/>
        <v>45629.889618055553</v>
      </c>
      <c r="Q1025" s="197">
        <f t="shared" si="92"/>
        <v>45629.472951388889</v>
      </c>
      <c r="R1025" s="197" t="str">
        <f t="shared" si="93"/>
        <v>12/3/2024 6:21:03 AM</v>
      </c>
      <c r="S1025" s="200">
        <f t="shared" si="94"/>
        <v>45629</v>
      </c>
      <c r="T1025" s="201">
        <f t="shared" si="95"/>
        <v>0.26461805555300089</v>
      </c>
      <c r="U1025" s="202"/>
      <c r="V1025" s="202"/>
      <c r="W1025" s="202" t="str">
        <f>IFERROR(VLOOKUP(D1025,Legend!$A$2:$C$61,3,FALSE),"")</f>
        <v/>
      </c>
      <c r="X1025" s="19">
        <v>5</v>
      </c>
      <c r="Y1025" s="19">
        <v>15</v>
      </c>
    </row>
    <row r="1026" spans="1:25" x14ac:dyDescent="0.25">
      <c r="A1026" s="19" t="s">
        <v>1971</v>
      </c>
      <c r="B1026" s="62" t="s">
        <v>3623</v>
      </c>
      <c r="C1026" s="19" t="s">
        <v>341</v>
      </c>
      <c r="D1026" s="19" t="s">
        <v>218</v>
      </c>
      <c r="G1026" s="62" t="s">
        <v>676</v>
      </c>
      <c r="H1026" s="62" t="s">
        <v>3522</v>
      </c>
      <c r="I1026" s="19" t="s">
        <v>342</v>
      </c>
      <c r="J1026" s="36" t="s">
        <v>3624</v>
      </c>
      <c r="K1026" s="19" t="s">
        <v>2382</v>
      </c>
      <c r="O1026" s="197" t="str">
        <f t="shared" si="90"/>
        <v>12/3/2024 5:50:57 AM</v>
      </c>
      <c r="P1026" s="197">
        <f t="shared" si="91"/>
        <v>45629.868715277778</v>
      </c>
      <c r="Q1026" s="197">
        <f t="shared" si="92"/>
        <v>45629.452048611114</v>
      </c>
      <c r="R1026" s="197">
        <f t="shared" si="93"/>
        <v>45629.452048611114</v>
      </c>
      <c r="S1026" s="200">
        <f t="shared" si="94"/>
        <v>45629</v>
      </c>
      <c r="T1026" s="201">
        <f t="shared" si="95"/>
        <v>0.45204861111415084</v>
      </c>
      <c r="U1026" s="202"/>
      <c r="V1026" s="202"/>
      <c r="W1026" s="202" t="str">
        <f>IFERROR(VLOOKUP(D1026,Legend!$A$2:$C$61,3,FALSE),"")</f>
        <v>EMEA_1</v>
      </c>
      <c r="X1026" s="19">
        <v>5</v>
      </c>
      <c r="Y1026" s="19">
        <v>15</v>
      </c>
    </row>
    <row r="1027" spans="1:25" x14ac:dyDescent="0.25">
      <c r="A1027" s="19" t="s">
        <v>721</v>
      </c>
      <c r="B1027" s="62" t="s">
        <v>3625</v>
      </c>
      <c r="C1027" s="19" t="s">
        <v>341</v>
      </c>
      <c r="D1027" s="19" t="s">
        <v>218</v>
      </c>
      <c r="G1027" s="62" t="s">
        <v>676</v>
      </c>
      <c r="H1027" s="62" t="s">
        <v>3522</v>
      </c>
      <c r="I1027" s="19" t="s">
        <v>342</v>
      </c>
      <c r="J1027" s="36" t="s">
        <v>3626</v>
      </c>
      <c r="K1027" s="19" t="s">
        <v>2352</v>
      </c>
      <c r="O1027" s="197" t="str">
        <f t="shared" ref="O1027:O1090" si="96">IFERROR(J1027,"")</f>
        <v>12/3/2024 5:45:34 AM</v>
      </c>
      <c r="P1027" s="197">
        <f t="shared" ref="P1027:P1090" si="97">IFERROR(J1027+(Y1027/24),"")</f>
        <v>45629.864976851852</v>
      </c>
      <c r="Q1027" s="197">
        <f t="shared" ref="Q1027:Q1090" si="98">IFERROR(J1027+(X1027/24),"")</f>
        <v>45629.448310185187</v>
      </c>
      <c r="R1027" s="197">
        <f t="shared" ref="R1027:R1090" si="99">IF(W1027="APAC_1",P1027,IF(W1027="EMEA_1",Q1027,O1027))</f>
        <v>45629.448310185187</v>
      </c>
      <c r="S1027" s="200">
        <f t="shared" ref="S1027:S1090" si="100">INT(R1027)</f>
        <v>45629</v>
      </c>
      <c r="T1027" s="201">
        <f t="shared" ref="T1027:T1090" si="101">MOD(R1027,1)</f>
        <v>0.44831018518743804</v>
      </c>
      <c r="U1027" s="202"/>
      <c r="V1027" s="202"/>
      <c r="W1027" s="202" t="str">
        <f>IFERROR(VLOOKUP(D1027,Legend!$A$2:$C$61,3,FALSE),"")</f>
        <v>EMEA_1</v>
      </c>
      <c r="X1027" s="19">
        <v>5</v>
      </c>
      <c r="Y1027" s="19">
        <v>15</v>
      </c>
    </row>
    <row r="1028" spans="1:25" x14ac:dyDescent="0.25">
      <c r="A1028" s="19" t="s">
        <v>1263</v>
      </c>
      <c r="B1028" s="62" t="s">
        <v>3627</v>
      </c>
      <c r="C1028" s="19" t="s">
        <v>341</v>
      </c>
      <c r="D1028" s="19" t="s">
        <v>218</v>
      </c>
      <c r="G1028" s="62" t="s">
        <v>676</v>
      </c>
      <c r="H1028" s="62" t="s">
        <v>3522</v>
      </c>
      <c r="I1028" s="19" t="s">
        <v>342</v>
      </c>
      <c r="J1028" s="36" t="s">
        <v>3628</v>
      </c>
      <c r="K1028" s="19" t="s">
        <v>686</v>
      </c>
      <c r="O1028" s="197" t="str">
        <f t="shared" si="96"/>
        <v>12/3/2024 5:42:05 AM</v>
      </c>
      <c r="P1028" s="197">
        <f t="shared" si="97"/>
        <v>45629.862557870372</v>
      </c>
      <c r="Q1028" s="197">
        <f t="shared" si="98"/>
        <v>45629.445891203708</v>
      </c>
      <c r="R1028" s="197">
        <f t="shared" si="99"/>
        <v>45629.445891203708</v>
      </c>
      <c r="S1028" s="200">
        <f t="shared" si="100"/>
        <v>45629</v>
      </c>
      <c r="T1028" s="201">
        <f t="shared" si="101"/>
        <v>0.44589120370801538</v>
      </c>
      <c r="U1028" s="202"/>
      <c r="V1028" s="202"/>
      <c r="W1028" s="202" t="str">
        <f>IFERROR(VLOOKUP(D1028,Legend!$A$2:$C$61,3,FALSE),"")</f>
        <v>EMEA_1</v>
      </c>
      <c r="X1028" s="19">
        <v>5</v>
      </c>
      <c r="Y1028" s="19">
        <v>15</v>
      </c>
    </row>
    <row r="1029" spans="1:25" x14ac:dyDescent="0.25">
      <c r="A1029" s="19" t="s">
        <v>1099</v>
      </c>
      <c r="B1029" s="62" t="s">
        <v>3629</v>
      </c>
      <c r="C1029" s="19" t="s">
        <v>341</v>
      </c>
      <c r="D1029" s="19" t="s">
        <v>218</v>
      </c>
      <c r="G1029" s="62" t="s">
        <v>671</v>
      </c>
      <c r="H1029" s="62" t="s">
        <v>2568</v>
      </c>
      <c r="I1029" s="19" t="s">
        <v>342</v>
      </c>
      <c r="J1029" s="36" t="s">
        <v>3630</v>
      </c>
      <c r="K1029" s="19" t="s">
        <v>700</v>
      </c>
      <c r="O1029" s="197" t="str">
        <f t="shared" si="96"/>
        <v>12/3/2024 5:35:04 AM</v>
      </c>
      <c r="P1029" s="197">
        <f t="shared" si="97"/>
        <v>45629.857685185183</v>
      </c>
      <c r="Q1029" s="197">
        <f t="shared" si="98"/>
        <v>45629.441018518519</v>
      </c>
      <c r="R1029" s="197">
        <f t="shared" si="99"/>
        <v>45629.441018518519</v>
      </c>
      <c r="S1029" s="200">
        <f t="shared" si="100"/>
        <v>45629</v>
      </c>
      <c r="T1029" s="201">
        <f t="shared" si="101"/>
        <v>0.44101851851883112</v>
      </c>
      <c r="U1029" s="202"/>
      <c r="V1029" s="202"/>
      <c r="W1029" s="202" t="str">
        <f>IFERROR(VLOOKUP(D1029,Legend!$A$2:$C$61,3,FALSE),"")</f>
        <v>EMEA_1</v>
      </c>
      <c r="X1029" s="19">
        <v>5</v>
      </c>
      <c r="Y1029" s="19">
        <v>15</v>
      </c>
    </row>
    <row r="1030" spans="1:25" x14ac:dyDescent="0.25">
      <c r="A1030" s="19" t="s">
        <v>1972</v>
      </c>
      <c r="B1030" s="62" t="s">
        <v>3631</v>
      </c>
      <c r="C1030" s="19" t="s">
        <v>148</v>
      </c>
      <c r="D1030" s="19" t="s">
        <v>223</v>
      </c>
      <c r="G1030" s="62" t="s">
        <v>350</v>
      </c>
      <c r="H1030" s="62" t="s">
        <v>3632</v>
      </c>
      <c r="J1030" s="36" t="s">
        <v>3633</v>
      </c>
      <c r="K1030" s="19" t="s">
        <v>3634</v>
      </c>
      <c r="L1030" s="19" t="s">
        <v>112</v>
      </c>
      <c r="O1030" s="197" t="str">
        <f t="shared" si="96"/>
        <v>12/3/2024 5:34:52 AM</v>
      </c>
      <c r="P1030" s="197">
        <f t="shared" si="97"/>
        <v>45629.857546296298</v>
      </c>
      <c r="Q1030" s="197">
        <f t="shared" si="98"/>
        <v>45629.440879629634</v>
      </c>
      <c r="R1030" s="197">
        <f t="shared" si="99"/>
        <v>45629.440879629634</v>
      </c>
      <c r="S1030" s="200">
        <f t="shared" si="100"/>
        <v>45629</v>
      </c>
      <c r="T1030" s="201">
        <f t="shared" si="101"/>
        <v>0.44087962963385507</v>
      </c>
      <c r="U1030" s="202"/>
      <c r="V1030" s="202"/>
      <c r="W1030" s="202" t="str">
        <f>IFERROR(VLOOKUP(D1030,Legend!$A$2:$C$61,3,FALSE),"")</f>
        <v>EMEA_1</v>
      </c>
      <c r="X1030" s="19">
        <v>5</v>
      </c>
      <c r="Y1030" s="19">
        <v>15</v>
      </c>
    </row>
    <row r="1031" spans="1:25" x14ac:dyDescent="0.25">
      <c r="A1031" s="19" t="s">
        <v>1973</v>
      </c>
      <c r="B1031" s="62" t="s">
        <v>3639</v>
      </c>
      <c r="C1031" s="19" t="s">
        <v>341</v>
      </c>
      <c r="D1031" s="19" t="s">
        <v>218</v>
      </c>
      <c r="G1031" s="62" t="s">
        <v>673</v>
      </c>
      <c r="H1031" s="62" t="s">
        <v>3640</v>
      </c>
      <c r="I1031" s="19" t="s">
        <v>342</v>
      </c>
      <c r="J1031" s="36" t="s">
        <v>3641</v>
      </c>
      <c r="K1031" s="19" t="s">
        <v>690</v>
      </c>
      <c r="O1031" s="197" t="str">
        <f t="shared" si="96"/>
        <v>12/3/2024 5:18:45 AM</v>
      </c>
      <c r="P1031" s="197">
        <f t="shared" si="97"/>
        <v>45629.846354166664</v>
      </c>
      <c r="Q1031" s="197">
        <f t="shared" si="98"/>
        <v>45629.4296875</v>
      </c>
      <c r="R1031" s="197">
        <f t="shared" si="99"/>
        <v>45629.4296875</v>
      </c>
      <c r="S1031" s="200">
        <f t="shared" si="100"/>
        <v>45629</v>
      </c>
      <c r="T1031" s="201">
        <f t="shared" si="101"/>
        <v>0.4296875</v>
      </c>
      <c r="U1031" s="202"/>
      <c r="V1031" s="202"/>
      <c r="W1031" s="202" t="str">
        <f>IFERROR(VLOOKUP(D1031,Legend!$A$2:$C$61,3,FALSE),"")</f>
        <v>EMEA_1</v>
      </c>
      <c r="X1031" s="19">
        <v>5</v>
      </c>
      <c r="Y1031" s="19">
        <v>15</v>
      </c>
    </row>
    <row r="1032" spans="1:25" x14ac:dyDescent="0.25">
      <c r="A1032" s="19" t="s">
        <v>865</v>
      </c>
      <c r="B1032" s="62" t="s">
        <v>3657</v>
      </c>
      <c r="C1032" s="19" t="s">
        <v>341</v>
      </c>
      <c r="D1032" s="19" t="s">
        <v>346</v>
      </c>
      <c r="G1032" s="62" t="s">
        <v>671</v>
      </c>
      <c r="H1032" s="62" t="s">
        <v>2597</v>
      </c>
      <c r="I1032" s="19" t="s">
        <v>342</v>
      </c>
      <c r="J1032" s="36" t="s">
        <v>3658</v>
      </c>
      <c r="K1032" s="19" t="s">
        <v>1598</v>
      </c>
      <c r="O1032" s="197" t="str">
        <f t="shared" si="96"/>
        <v>12/3/2024 4:51:48 AM</v>
      </c>
      <c r="P1032" s="197">
        <f t="shared" si="97"/>
        <v>45629.827638888892</v>
      </c>
      <c r="Q1032" s="197">
        <f t="shared" si="98"/>
        <v>45629.410972222227</v>
      </c>
      <c r="R1032" s="197" t="str">
        <f t="shared" si="99"/>
        <v>12/3/2024 4:51:48 AM</v>
      </c>
      <c r="S1032" s="200">
        <f t="shared" si="100"/>
        <v>45629</v>
      </c>
      <c r="T1032" s="201">
        <f t="shared" si="101"/>
        <v>0.20263888889166992</v>
      </c>
      <c r="U1032" s="202"/>
      <c r="V1032" s="202"/>
      <c r="W1032" s="202" t="str">
        <f>IFERROR(VLOOKUP(D1032,Legend!$A$2:$C$61,3,FALSE),"")</f>
        <v/>
      </c>
      <c r="X1032" s="19">
        <v>5</v>
      </c>
      <c r="Y1032" s="19">
        <v>15</v>
      </c>
    </row>
    <row r="1033" spans="1:25" x14ac:dyDescent="0.25">
      <c r="A1033" s="19" t="s">
        <v>1614</v>
      </c>
      <c r="B1033" s="62" t="s">
        <v>3666</v>
      </c>
      <c r="C1033" s="19" t="s">
        <v>341</v>
      </c>
      <c r="D1033" s="19" t="s">
        <v>346</v>
      </c>
      <c r="G1033" s="62" t="s">
        <v>671</v>
      </c>
      <c r="H1033" s="62" t="s">
        <v>3654</v>
      </c>
      <c r="I1033" s="19" t="s">
        <v>342</v>
      </c>
      <c r="J1033" s="36" t="s">
        <v>3667</v>
      </c>
      <c r="K1033" s="19" t="s">
        <v>821</v>
      </c>
      <c r="O1033" s="197" t="str">
        <f t="shared" si="96"/>
        <v>12/3/2024 4:41:13 AM</v>
      </c>
      <c r="P1033" s="197">
        <f t="shared" si="97"/>
        <v>45629.820289351854</v>
      </c>
      <c r="Q1033" s="197">
        <f t="shared" si="98"/>
        <v>45629.403622685189</v>
      </c>
      <c r="R1033" s="197" t="str">
        <f t="shared" si="99"/>
        <v>12/3/2024 4:41:13 AM</v>
      </c>
      <c r="S1033" s="200">
        <f t="shared" si="100"/>
        <v>45629</v>
      </c>
      <c r="T1033" s="201">
        <f t="shared" si="101"/>
        <v>0.19528935185371665</v>
      </c>
      <c r="U1033" s="202"/>
      <c r="V1033" s="202"/>
      <c r="W1033" s="202" t="str">
        <f>IFERROR(VLOOKUP(D1033,Legend!$A$2:$C$61,3,FALSE),"")</f>
        <v/>
      </c>
      <c r="X1033" s="19">
        <v>5</v>
      </c>
      <c r="Y1033" s="19">
        <v>15</v>
      </c>
    </row>
    <row r="1034" spans="1:25" x14ac:dyDescent="0.25">
      <c r="A1034" s="19" t="s">
        <v>1680</v>
      </c>
      <c r="B1034" s="62" t="s">
        <v>3676</v>
      </c>
      <c r="C1034" s="19" t="s">
        <v>341</v>
      </c>
      <c r="D1034" s="19" t="s">
        <v>218</v>
      </c>
      <c r="G1034" s="62" t="s">
        <v>676</v>
      </c>
      <c r="H1034" s="62" t="s">
        <v>3677</v>
      </c>
      <c r="I1034" s="19" t="s">
        <v>342</v>
      </c>
      <c r="J1034" s="36" t="s">
        <v>3678</v>
      </c>
      <c r="K1034" s="19" t="s">
        <v>1713</v>
      </c>
      <c r="O1034" s="197" t="str">
        <f t="shared" si="96"/>
        <v>12/3/2024 4:38:47 AM</v>
      </c>
      <c r="P1034" s="197">
        <f t="shared" si="97"/>
        <v>45629.818599537037</v>
      </c>
      <c r="Q1034" s="197">
        <f t="shared" si="98"/>
        <v>45629.401932870373</v>
      </c>
      <c r="R1034" s="197">
        <f t="shared" si="99"/>
        <v>45629.401932870373</v>
      </c>
      <c r="S1034" s="200">
        <f t="shared" si="100"/>
        <v>45629</v>
      </c>
      <c r="T1034" s="201">
        <f t="shared" si="101"/>
        <v>0.40193287037254777</v>
      </c>
      <c r="U1034" s="202"/>
      <c r="V1034" s="202"/>
      <c r="W1034" s="202" t="str">
        <f>IFERROR(VLOOKUP(D1034,Legend!$A$2:$C$61,3,FALSE),"")</f>
        <v>EMEA_1</v>
      </c>
      <c r="X1034" s="19">
        <v>5</v>
      </c>
      <c r="Y1034" s="19">
        <v>15</v>
      </c>
    </row>
    <row r="1035" spans="1:25" x14ac:dyDescent="0.25">
      <c r="A1035" s="19" t="s">
        <v>790</v>
      </c>
      <c r="B1035" s="62" t="s">
        <v>3680</v>
      </c>
      <c r="C1035" s="19" t="s">
        <v>341</v>
      </c>
      <c r="D1035" s="19" t="s">
        <v>346</v>
      </c>
      <c r="G1035" s="62" t="s">
        <v>671</v>
      </c>
      <c r="H1035" s="62" t="s">
        <v>3654</v>
      </c>
      <c r="I1035" s="19" t="s">
        <v>342</v>
      </c>
      <c r="J1035" s="36" t="s">
        <v>3681</v>
      </c>
      <c r="K1035" s="19" t="s">
        <v>3682</v>
      </c>
      <c r="O1035" s="197" t="str">
        <f t="shared" si="96"/>
        <v>12/3/2024 4:27:25 AM</v>
      </c>
      <c r="P1035" s="197">
        <f t="shared" si="97"/>
        <v>45629.810706018521</v>
      </c>
      <c r="Q1035" s="197">
        <f t="shared" si="98"/>
        <v>45629.394039351857</v>
      </c>
      <c r="R1035" s="197" t="str">
        <f t="shared" si="99"/>
        <v>12/3/2024 4:27:25 AM</v>
      </c>
      <c r="S1035" s="200">
        <f t="shared" si="100"/>
        <v>45629</v>
      </c>
      <c r="T1035" s="201">
        <f t="shared" si="101"/>
        <v>0.18570601852115942</v>
      </c>
      <c r="U1035" s="202"/>
      <c r="V1035" s="202"/>
      <c r="W1035" s="202" t="str">
        <f>IFERROR(VLOOKUP(D1035,Legend!$A$2:$C$61,3,FALSE),"")</f>
        <v/>
      </c>
      <c r="X1035" s="19">
        <v>5</v>
      </c>
      <c r="Y1035" s="19">
        <v>15</v>
      </c>
    </row>
    <row r="1036" spans="1:25" x14ac:dyDescent="0.25">
      <c r="A1036" s="19" t="s">
        <v>994</v>
      </c>
      <c r="B1036" s="62" t="s">
        <v>3702</v>
      </c>
      <c r="C1036" s="19" t="s">
        <v>341</v>
      </c>
      <c r="D1036" s="19" t="s">
        <v>343</v>
      </c>
      <c r="G1036" s="62" t="s">
        <v>1575</v>
      </c>
      <c r="H1036" s="62" t="s">
        <v>3074</v>
      </c>
      <c r="I1036" s="19" t="s">
        <v>342</v>
      </c>
      <c r="J1036" s="36" t="s">
        <v>3703</v>
      </c>
      <c r="K1036" s="19" t="s">
        <v>581</v>
      </c>
      <c r="O1036" s="197" t="str">
        <f t="shared" si="96"/>
        <v>12/3/2024 3:52:10 AM</v>
      </c>
      <c r="P1036" s="197">
        <f t="shared" si="97"/>
        <v>45629.786226851851</v>
      </c>
      <c r="Q1036" s="197">
        <f t="shared" si="98"/>
        <v>45629.369560185187</v>
      </c>
      <c r="R1036" s="197" t="str">
        <f t="shared" si="99"/>
        <v>12/3/2024 3:52:10 AM</v>
      </c>
      <c r="S1036" s="200">
        <f t="shared" si="100"/>
        <v>45629</v>
      </c>
      <c r="T1036" s="201">
        <f t="shared" si="101"/>
        <v>0.16122685185109731</v>
      </c>
      <c r="U1036" s="202"/>
      <c r="V1036" s="202"/>
      <c r="W1036" s="202" t="str">
        <f>IFERROR(VLOOKUP(D1036,Legend!$A$2:$C$61,3,FALSE),"")</f>
        <v/>
      </c>
      <c r="X1036" s="19">
        <v>5</v>
      </c>
      <c r="Y1036" s="19">
        <v>15</v>
      </c>
    </row>
    <row r="1037" spans="1:25" x14ac:dyDescent="0.25">
      <c r="A1037" s="19" t="s">
        <v>791</v>
      </c>
      <c r="B1037" s="62" t="s">
        <v>3704</v>
      </c>
      <c r="C1037" s="19" t="s">
        <v>341</v>
      </c>
      <c r="D1037" s="19" t="s">
        <v>343</v>
      </c>
      <c r="G1037" s="62" t="s">
        <v>1575</v>
      </c>
      <c r="H1037" s="62" t="s">
        <v>3074</v>
      </c>
      <c r="I1037" s="19" t="s">
        <v>342</v>
      </c>
      <c r="J1037" s="36" t="s">
        <v>3705</v>
      </c>
      <c r="K1037" s="19" t="s">
        <v>2141</v>
      </c>
      <c r="O1037" s="197" t="str">
        <f t="shared" si="96"/>
        <v>12/3/2024 3:46:56 AM</v>
      </c>
      <c r="P1037" s="197">
        <f t="shared" si="97"/>
        <v>45629.782592592594</v>
      </c>
      <c r="Q1037" s="197">
        <f t="shared" si="98"/>
        <v>45629.365925925929</v>
      </c>
      <c r="R1037" s="197" t="str">
        <f t="shared" si="99"/>
        <v>12/3/2024 3:46:56 AM</v>
      </c>
      <c r="S1037" s="200">
        <f t="shared" si="100"/>
        <v>45629</v>
      </c>
      <c r="T1037" s="201">
        <f t="shared" si="101"/>
        <v>0.1575925925935735</v>
      </c>
      <c r="U1037" s="202"/>
      <c r="V1037" s="202"/>
      <c r="W1037" s="202" t="str">
        <f>IFERROR(VLOOKUP(D1037,Legend!$A$2:$C$61,3,FALSE),"")</f>
        <v/>
      </c>
      <c r="X1037" s="19">
        <v>5</v>
      </c>
      <c r="Y1037" s="19">
        <v>15</v>
      </c>
    </row>
    <row r="1038" spans="1:25" x14ac:dyDescent="0.25">
      <c r="A1038" s="19" t="s">
        <v>1100</v>
      </c>
      <c r="B1038" s="62" t="s">
        <v>3706</v>
      </c>
      <c r="C1038" s="19" t="s">
        <v>341</v>
      </c>
      <c r="D1038" s="19" t="s">
        <v>343</v>
      </c>
      <c r="G1038" s="62" t="s">
        <v>1575</v>
      </c>
      <c r="H1038" s="62" t="s">
        <v>3074</v>
      </c>
      <c r="I1038" s="19" t="s">
        <v>342</v>
      </c>
      <c r="J1038" s="36" t="s">
        <v>3707</v>
      </c>
      <c r="K1038" s="19" t="s">
        <v>1877</v>
      </c>
      <c r="O1038" s="197" t="str">
        <f t="shared" si="96"/>
        <v>12/3/2024 3:41:42 AM</v>
      </c>
      <c r="P1038" s="197">
        <f t="shared" si="97"/>
        <v>45629.778958333336</v>
      </c>
      <c r="Q1038" s="197">
        <f t="shared" si="98"/>
        <v>45629.362291666672</v>
      </c>
      <c r="R1038" s="197" t="str">
        <f t="shared" si="99"/>
        <v>12/3/2024 3:41:42 AM</v>
      </c>
      <c r="S1038" s="200">
        <f t="shared" si="100"/>
        <v>45629</v>
      </c>
      <c r="T1038" s="201">
        <f t="shared" si="101"/>
        <v>0.15395833333604969</v>
      </c>
      <c r="U1038" s="202"/>
      <c r="V1038" s="202"/>
      <c r="W1038" s="202" t="str">
        <f>IFERROR(VLOOKUP(D1038,Legend!$A$2:$C$61,3,FALSE),"")</f>
        <v/>
      </c>
      <c r="X1038" s="19">
        <v>5</v>
      </c>
      <c r="Y1038" s="19">
        <v>15</v>
      </c>
    </row>
    <row r="1039" spans="1:25" x14ac:dyDescent="0.25">
      <c r="A1039" s="19" t="s">
        <v>866</v>
      </c>
      <c r="B1039" s="62" t="s">
        <v>3708</v>
      </c>
      <c r="C1039" s="19" t="s">
        <v>148</v>
      </c>
      <c r="D1039" s="19" t="s">
        <v>2260</v>
      </c>
      <c r="G1039" s="62" t="s">
        <v>2415</v>
      </c>
      <c r="H1039" s="62" t="s">
        <v>3709</v>
      </c>
      <c r="J1039" s="36" t="s">
        <v>3710</v>
      </c>
      <c r="K1039" s="19" t="s">
        <v>1952</v>
      </c>
      <c r="L1039" s="19" t="s">
        <v>112</v>
      </c>
      <c r="O1039" s="197" t="str">
        <f t="shared" si="96"/>
        <v>12/3/2024 3:35:44 AM</v>
      </c>
      <c r="P1039" s="197">
        <f t="shared" si="97"/>
        <v>45629.774814814817</v>
      </c>
      <c r="Q1039" s="197">
        <f t="shared" si="98"/>
        <v>45629.358148148152</v>
      </c>
      <c r="R1039" s="197" t="str">
        <f t="shared" si="99"/>
        <v>12/3/2024 3:35:44 AM</v>
      </c>
      <c r="S1039" s="200">
        <f t="shared" si="100"/>
        <v>45629</v>
      </c>
      <c r="T1039" s="201">
        <f t="shared" si="101"/>
        <v>0.1498148148166365</v>
      </c>
      <c r="U1039" s="202"/>
      <c r="V1039" s="202"/>
      <c r="W1039" s="202" t="str">
        <f>IFERROR(VLOOKUP(D1039,Legend!$A$2:$C$61,3,FALSE),"")</f>
        <v/>
      </c>
      <c r="X1039" s="19">
        <v>5</v>
      </c>
      <c r="Y1039" s="19">
        <v>15</v>
      </c>
    </row>
    <row r="1040" spans="1:25" x14ac:dyDescent="0.25">
      <c r="A1040" s="19" t="s">
        <v>947</v>
      </c>
      <c r="B1040" s="62" t="s">
        <v>3713</v>
      </c>
      <c r="C1040" s="19" t="s">
        <v>341</v>
      </c>
      <c r="D1040" s="19" t="s">
        <v>218</v>
      </c>
      <c r="G1040" s="62" t="s">
        <v>671</v>
      </c>
      <c r="H1040" s="62" t="s">
        <v>2351</v>
      </c>
      <c r="I1040" s="19" t="s">
        <v>342</v>
      </c>
      <c r="J1040" s="36" t="s">
        <v>3714</v>
      </c>
      <c r="K1040" s="19" t="s">
        <v>2600</v>
      </c>
      <c r="O1040" s="197" t="str">
        <f t="shared" si="96"/>
        <v>12/3/2024 3:30:00 AM</v>
      </c>
      <c r="P1040" s="197">
        <f t="shared" si="97"/>
        <v>45629.770833333336</v>
      </c>
      <c r="Q1040" s="197">
        <f t="shared" si="98"/>
        <v>45629.354166666672</v>
      </c>
      <c r="R1040" s="197">
        <f t="shared" si="99"/>
        <v>45629.354166666672</v>
      </c>
      <c r="S1040" s="200">
        <f t="shared" si="100"/>
        <v>45629</v>
      </c>
      <c r="T1040" s="201">
        <f t="shared" si="101"/>
        <v>0.35416666667151731</v>
      </c>
      <c r="U1040" s="202"/>
      <c r="V1040" s="202"/>
      <c r="W1040" s="202" t="str">
        <f>IFERROR(VLOOKUP(D1040,Legend!$A$2:$C$61,3,FALSE),"")</f>
        <v>EMEA_1</v>
      </c>
      <c r="X1040" s="19">
        <v>5</v>
      </c>
      <c r="Y1040" s="19">
        <v>15</v>
      </c>
    </row>
    <row r="1041" spans="1:25" x14ac:dyDescent="0.25">
      <c r="A1041" s="19" t="s">
        <v>1104</v>
      </c>
      <c r="B1041" s="62" t="s">
        <v>3752</v>
      </c>
      <c r="C1041" s="19" t="s">
        <v>148</v>
      </c>
      <c r="D1041" s="19" t="s">
        <v>223</v>
      </c>
      <c r="G1041" s="62" t="s">
        <v>350</v>
      </c>
      <c r="H1041" s="62" t="s">
        <v>3753</v>
      </c>
      <c r="J1041" s="36" t="s">
        <v>3754</v>
      </c>
      <c r="K1041" s="19" t="s">
        <v>1952</v>
      </c>
      <c r="L1041" s="19" t="s">
        <v>112</v>
      </c>
      <c r="O1041" s="197" t="str">
        <f t="shared" si="96"/>
        <v>12/3/2024 2:03:03 AM</v>
      </c>
      <c r="P1041" s="197">
        <f t="shared" si="97"/>
        <v>45629.710451388892</v>
      </c>
      <c r="Q1041" s="197">
        <f t="shared" si="98"/>
        <v>45629.293784722227</v>
      </c>
      <c r="R1041" s="197">
        <f t="shared" si="99"/>
        <v>45629.293784722227</v>
      </c>
      <c r="S1041" s="200">
        <f t="shared" si="100"/>
        <v>45629</v>
      </c>
      <c r="T1041" s="201">
        <f t="shared" si="101"/>
        <v>0.29378472222742857</v>
      </c>
      <c r="U1041" s="202"/>
      <c r="V1041" s="202"/>
      <c r="W1041" s="202" t="str">
        <f>IFERROR(VLOOKUP(D1041,Legend!$A$2:$C$61,3,FALSE),"")</f>
        <v>EMEA_1</v>
      </c>
      <c r="X1041" s="19">
        <v>5</v>
      </c>
      <c r="Y1041" s="19">
        <v>15</v>
      </c>
    </row>
    <row r="1042" spans="1:25" x14ac:dyDescent="0.25">
      <c r="A1042" s="19" t="s">
        <v>948</v>
      </c>
      <c r="B1042" s="62" t="s">
        <v>3755</v>
      </c>
      <c r="C1042" s="19" t="s">
        <v>341</v>
      </c>
      <c r="D1042" s="19" t="s">
        <v>343</v>
      </c>
      <c r="G1042" s="62" t="s">
        <v>673</v>
      </c>
      <c r="H1042" s="62" t="s">
        <v>3750</v>
      </c>
      <c r="I1042" s="19" t="s">
        <v>342</v>
      </c>
      <c r="J1042" s="36" t="s">
        <v>3756</v>
      </c>
      <c r="K1042" s="19" t="s">
        <v>2485</v>
      </c>
      <c r="O1042" s="197" t="str">
        <f t="shared" si="96"/>
        <v>12/3/2024 1:32:03 AM</v>
      </c>
      <c r="P1042" s="197">
        <f t="shared" si="97"/>
        <v>45629.688923611109</v>
      </c>
      <c r="Q1042" s="197">
        <f t="shared" si="98"/>
        <v>45629.272256944445</v>
      </c>
      <c r="R1042" s="197" t="str">
        <f t="shared" si="99"/>
        <v>12/3/2024 1:32:03 AM</v>
      </c>
      <c r="S1042" s="200">
        <f t="shared" si="100"/>
        <v>45629</v>
      </c>
      <c r="T1042" s="201">
        <f t="shared" si="101"/>
        <v>6.3923611109203193E-2</v>
      </c>
      <c r="U1042" s="202"/>
      <c r="V1042" s="202"/>
      <c r="W1042" s="202" t="str">
        <f>IFERROR(VLOOKUP(D1042,Legend!$A$2:$C$61,3,FALSE),"")</f>
        <v/>
      </c>
      <c r="X1042" s="19">
        <v>5</v>
      </c>
      <c r="Y1042" s="19">
        <v>15</v>
      </c>
    </row>
    <row r="1043" spans="1:25" x14ac:dyDescent="0.25">
      <c r="A1043" s="19" t="s">
        <v>1983</v>
      </c>
      <c r="B1043" s="62" t="s">
        <v>3790</v>
      </c>
      <c r="C1043" s="19" t="s">
        <v>341</v>
      </c>
      <c r="D1043" s="19" t="s">
        <v>343</v>
      </c>
      <c r="G1043" s="62" t="s">
        <v>593</v>
      </c>
      <c r="H1043" s="62" t="s">
        <v>3346</v>
      </c>
      <c r="I1043" s="19" t="s">
        <v>344</v>
      </c>
      <c r="J1043" s="36" t="s">
        <v>3791</v>
      </c>
      <c r="K1043" s="19" t="s">
        <v>1924</v>
      </c>
      <c r="O1043" s="197" t="str">
        <f t="shared" si="96"/>
        <v>12/2/2024 7:33:31 PM</v>
      </c>
      <c r="P1043" s="197">
        <f t="shared" si="97"/>
        <v>45629.439942129633</v>
      </c>
      <c r="Q1043" s="197">
        <f t="shared" si="98"/>
        <v>45629.023275462969</v>
      </c>
      <c r="R1043" s="197" t="str">
        <f t="shared" si="99"/>
        <v>12/2/2024 7:33:31 PM</v>
      </c>
      <c r="S1043" s="200">
        <f t="shared" si="100"/>
        <v>45628</v>
      </c>
      <c r="T1043" s="201">
        <f t="shared" si="101"/>
        <v>0.81494212963298196</v>
      </c>
      <c r="U1043" s="202"/>
      <c r="V1043" s="202"/>
      <c r="W1043" s="202" t="str">
        <f>IFERROR(VLOOKUP(D1043,Legend!$A$2:$C$61,3,FALSE),"")</f>
        <v/>
      </c>
      <c r="X1043" s="19">
        <v>5</v>
      </c>
      <c r="Y1043" s="19">
        <v>15</v>
      </c>
    </row>
    <row r="1044" spans="1:25" x14ac:dyDescent="0.25">
      <c r="A1044" s="19" t="s">
        <v>725</v>
      </c>
      <c r="B1044" s="62" t="s">
        <v>3795</v>
      </c>
      <c r="C1044" s="19" t="s">
        <v>341</v>
      </c>
      <c r="D1044" s="19" t="s">
        <v>343</v>
      </c>
      <c r="G1044" s="62" t="s">
        <v>593</v>
      </c>
      <c r="H1044" s="62" t="s">
        <v>3796</v>
      </c>
      <c r="I1044" s="19" t="s">
        <v>342</v>
      </c>
      <c r="J1044" s="36" t="s">
        <v>3797</v>
      </c>
      <c r="K1044" s="19" t="s">
        <v>1310</v>
      </c>
      <c r="O1044" s="197" t="str">
        <f t="shared" si="96"/>
        <v>12/2/2024 7:04:47 PM</v>
      </c>
      <c r="P1044" s="197">
        <f t="shared" si="97"/>
        <v>45629.419988425929</v>
      </c>
      <c r="Q1044" s="197">
        <f t="shared" si="98"/>
        <v>45629.003321759265</v>
      </c>
      <c r="R1044" s="197" t="str">
        <f t="shared" si="99"/>
        <v>12/2/2024 7:04:47 PM</v>
      </c>
      <c r="S1044" s="200">
        <f t="shared" si="100"/>
        <v>45628</v>
      </c>
      <c r="T1044" s="201">
        <f t="shared" si="101"/>
        <v>0.79498842592875008</v>
      </c>
      <c r="U1044" s="202"/>
      <c r="V1044" s="202"/>
      <c r="W1044" s="202" t="str">
        <f>IFERROR(VLOOKUP(D1044,Legend!$A$2:$C$61,3,FALSE),"")</f>
        <v/>
      </c>
      <c r="X1044" s="19">
        <v>5</v>
      </c>
      <c r="Y1044" s="19">
        <v>15</v>
      </c>
    </row>
    <row r="1045" spans="1:25" x14ac:dyDescent="0.25">
      <c r="A1045" s="19" t="s">
        <v>794</v>
      </c>
      <c r="B1045" s="62" t="s">
        <v>3810</v>
      </c>
      <c r="C1045" s="19" t="s">
        <v>341</v>
      </c>
      <c r="D1045" s="19" t="s">
        <v>343</v>
      </c>
      <c r="G1045" s="62" t="s">
        <v>626</v>
      </c>
      <c r="H1045" s="62" t="s">
        <v>2478</v>
      </c>
      <c r="I1045" s="19" t="s">
        <v>342</v>
      </c>
      <c r="J1045" s="36" t="s">
        <v>3811</v>
      </c>
      <c r="K1045" s="19" t="s">
        <v>1355</v>
      </c>
      <c r="O1045" s="197" t="str">
        <f t="shared" si="96"/>
        <v>12/2/2024 5:46:15 PM</v>
      </c>
      <c r="P1045" s="197">
        <f t="shared" si="97"/>
        <v>45629.365451388891</v>
      </c>
      <c r="Q1045" s="197">
        <f t="shared" si="98"/>
        <v>45628.948784722226</v>
      </c>
      <c r="R1045" s="197" t="str">
        <f t="shared" si="99"/>
        <v>12/2/2024 5:46:15 PM</v>
      </c>
      <c r="S1045" s="200">
        <f t="shared" si="100"/>
        <v>45628</v>
      </c>
      <c r="T1045" s="201">
        <f t="shared" si="101"/>
        <v>0.74045138889050577</v>
      </c>
      <c r="U1045" s="202"/>
      <c r="V1045" s="202"/>
      <c r="W1045" s="202" t="str">
        <f>IFERROR(VLOOKUP(D1045,Legend!$A$2:$C$61,3,FALSE),"")</f>
        <v/>
      </c>
      <c r="X1045" s="19">
        <v>5</v>
      </c>
      <c r="Y1045" s="19">
        <v>15</v>
      </c>
    </row>
    <row r="1046" spans="1:25" x14ac:dyDescent="0.25">
      <c r="A1046" s="19" t="s">
        <v>797</v>
      </c>
      <c r="B1046" s="62" t="s">
        <v>3847</v>
      </c>
      <c r="C1046" s="19" t="s">
        <v>341</v>
      </c>
      <c r="D1046" s="19" t="s">
        <v>343</v>
      </c>
      <c r="G1046" s="62" t="s">
        <v>593</v>
      </c>
      <c r="H1046" s="62" t="s">
        <v>3844</v>
      </c>
      <c r="I1046" s="19" t="s">
        <v>342</v>
      </c>
      <c r="J1046" s="36" t="s">
        <v>3848</v>
      </c>
      <c r="K1046" s="19" t="s">
        <v>638</v>
      </c>
      <c r="O1046" s="197" t="str">
        <f t="shared" si="96"/>
        <v>12/2/2024 4:48:19 PM</v>
      </c>
      <c r="P1046" s="197">
        <f t="shared" si="97"/>
        <v>45629.325219907405</v>
      </c>
      <c r="Q1046" s="197">
        <f t="shared" si="98"/>
        <v>45628.908553240741</v>
      </c>
      <c r="R1046" s="197" t="str">
        <f t="shared" si="99"/>
        <v>12/2/2024 4:48:19 PM</v>
      </c>
      <c r="S1046" s="200">
        <f t="shared" si="100"/>
        <v>45628</v>
      </c>
      <c r="T1046" s="201">
        <f t="shared" si="101"/>
        <v>0.70021990740497131</v>
      </c>
      <c r="U1046" s="202"/>
      <c r="V1046" s="202"/>
      <c r="W1046" s="202" t="str">
        <f>IFERROR(VLOOKUP(D1046,Legend!$A$2:$C$61,3,FALSE),"")</f>
        <v/>
      </c>
      <c r="X1046" s="19">
        <v>5</v>
      </c>
      <c r="Y1046" s="19">
        <v>15</v>
      </c>
    </row>
    <row r="1047" spans="1:25" x14ac:dyDescent="0.25">
      <c r="A1047" s="19" t="s">
        <v>1993</v>
      </c>
      <c r="B1047" s="62" t="s">
        <v>3866</v>
      </c>
      <c r="C1047" s="19" t="s">
        <v>341</v>
      </c>
      <c r="D1047" s="19" t="s">
        <v>343</v>
      </c>
      <c r="G1047" s="62" t="s">
        <v>593</v>
      </c>
      <c r="H1047" s="62" t="s">
        <v>3867</v>
      </c>
      <c r="I1047" s="19" t="s">
        <v>344</v>
      </c>
      <c r="J1047" s="36" t="s">
        <v>3868</v>
      </c>
      <c r="K1047" s="19" t="s">
        <v>1688</v>
      </c>
      <c r="O1047" s="197" t="str">
        <f t="shared" si="96"/>
        <v>12/2/2024 4:19:16 PM</v>
      </c>
      <c r="P1047" s="197">
        <f t="shared" si="97"/>
        <v>45629.305046296293</v>
      </c>
      <c r="Q1047" s="197">
        <f t="shared" si="98"/>
        <v>45628.888379629629</v>
      </c>
      <c r="R1047" s="197" t="str">
        <f t="shared" si="99"/>
        <v>12/2/2024 4:19:16 PM</v>
      </c>
      <c r="S1047" s="200">
        <f t="shared" si="100"/>
        <v>45628</v>
      </c>
      <c r="T1047" s="201">
        <f t="shared" si="101"/>
        <v>0.68004629629285773</v>
      </c>
      <c r="U1047" s="202"/>
      <c r="V1047" s="202"/>
      <c r="W1047" s="202" t="str">
        <f>IFERROR(VLOOKUP(D1047,Legend!$A$2:$C$61,3,FALSE),"")</f>
        <v/>
      </c>
      <c r="X1047" s="19">
        <v>5</v>
      </c>
      <c r="Y1047" s="19">
        <v>15</v>
      </c>
    </row>
    <row r="1048" spans="1:25" x14ac:dyDescent="0.25">
      <c r="A1048" s="19" t="s">
        <v>1635</v>
      </c>
      <c r="B1048" s="62" t="s">
        <v>3876</v>
      </c>
      <c r="C1048" s="19" t="s">
        <v>341</v>
      </c>
      <c r="D1048" s="19" t="s">
        <v>343</v>
      </c>
      <c r="G1048" s="62" t="s">
        <v>593</v>
      </c>
      <c r="H1048" s="62" t="s">
        <v>2529</v>
      </c>
      <c r="I1048" s="19" t="s">
        <v>342</v>
      </c>
      <c r="J1048" s="36" t="s">
        <v>3877</v>
      </c>
      <c r="K1048" s="19" t="s">
        <v>1907</v>
      </c>
      <c r="O1048" s="197" t="str">
        <f t="shared" si="96"/>
        <v>12/2/2024 4:11:24 PM</v>
      </c>
      <c r="P1048" s="197">
        <f t="shared" si="97"/>
        <v>45629.299583333333</v>
      </c>
      <c r="Q1048" s="197">
        <f t="shared" si="98"/>
        <v>45628.882916666669</v>
      </c>
      <c r="R1048" s="197" t="str">
        <f t="shared" si="99"/>
        <v>12/2/2024 4:11:24 PM</v>
      </c>
      <c r="S1048" s="200">
        <f t="shared" si="100"/>
        <v>45628</v>
      </c>
      <c r="T1048" s="201">
        <f t="shared" si="101"/>
        <v>0.67458333333343035</v>
      </c>
      <c r="U1048" s="202"/>
      <c r="V1048" s="202"/>
      <c r="W1048" s="202" t="str">
        <f>IFERROR(VLOOKUP(D1048,Legend!$A$2:$C$61,3,FALSE),"")</f>
        <v/>
      </c>
      <c r="X1048" s="19">
        <v>5</v>
      </c>
      <c r="Y1048" s="19">
        <v>15</v>
      </c>
    </row>
    <row r="1049" spans="1:25" x14ac:dyDescent="0.25">
      <c r="A1049" s="19" t="s">
        <v>1637</v>
      </c>
      <c r="B1049" s="62" t="s">
        <v>3914</v>
      </c>
      <c r="C1049" s="19" t="s">
        <v>341</v>
      </c>
      <c r="D1049" s="19" t="s">
        <v>343</v>
      </c>
      <c r="G1049" s="62" t="s">
        <v>588</v>
      </c>
      <c r="H1049" s="62" t="s">
        <v>3912</v>
      </c>
      <c r="I1049" s="19" t="s">
        <v>344</v>
      </c>
      <c r="J1049" s="36" t="s">
        <v>3915</v>
      </c>
      <c r="K1049" s="19" t="s">
        <v>1091</v>
      </c>
      <c r="O1049" s="197" t="str">
        <f t="shared" si="96"/>
        <v>12/2/2024 3:39:24 PM</v>
      </c>
      <c r="P1049" s="197">
        <f t="shared" si="97"/>
        <v>45629.277361111112</v>
      </c>
      <c r="Q1049" s="197">
        <f t="shared" si="98"/>
        <v>45628.860694444447</v>
      </c>
      <c r="R1049" s="197" t="str">
        <f t="shared" si="99"/>
        <v>12/2/2024 3:39:24 PM</v>
      </c>
      <c r="S1049" s="200">
        <f t="shared" si="100"/>
        <v>45628</v>
      </c>
      <c r="T1049" s="201">
        <f t="shared" si="101"/>
        <v>0.6523611111115315</v>
      </c>
      <c r="U1049" s="202"/>
      <c r="V1049" s="202"/>
      <c r="W1049" s="202" t="str">
        <f>IFERROR(VLOOKUP(D1049,Legend!$A$2:$C$61,3,FALSE),"")</f>
        <v/>
      </c>
      <c r="X1049" s="19">
        <v>5</v>
      </c>
      <c r="Y1049" s="19">
        <v>15</v>
      </c>
    </row>
    <row r="1050" spans="1:25" x14ac:dyDescent="0.25">
      <c r="A1050" s="19" t="s">
        <v>2000</v>
      </c>
      <c r="B1050" s="62" t="s">
        <v>3934</v>
      </c>
      <c r="C1050" s="19" t="s">
        <v>341</v>
      </c>
      <c r="D1050" s="19" t="s">
        <v>343</v>
      </c>
      <c r="G1050" s="62" t="s">
        <v>588</v>
      </c>
      <c r="H1050" s="62" t="s">
        <v>3932</v>
      </c>
      <c r="I1050" s="19" t="s">
        <v>344</v>
      </c>
      <c r="J1050" s="36" t="s">
        <v>3935</v>
      </c>
      <c r="K1050" s="19" t="s">
        <v>1838</v>
      </c>
      <c r="O1050" s="197" t="str">
        <f t="shared" si="96"/>
        <v>12/2/2024 3:17:23 PM</v>
      </c>
      <c r="P1050" s="197">
        <f t="shared" si="97"/>
        <v>45629.262071759258</v>
      </c>
      <c r="Q1050" s="197">
        <f t="shared" si="98"/>
        <v>45628.845405092594</v>
      </c>
      <c r="R1050" s="197" t="str">
        <f t="shared" si="99"/>
        <v>12/2/2024 3:17:23 PM</v>
      </c>
      <c r="S1050" s="200">
        <f t="shared" si="100"/>
        <v>45628</v>
      </c>
      <c r="T1050" s="201">
        <f t="shared" si="101"/>
        <v>0.63707175925810589</v>
      </c>
      <c r="U1050" s="202"/>
      <c r="V1050" s="202"/>
      <c r="W1050" s="202" t="str">
        <f>IFERROR(VLOOKUP(D1050,Legend!$A$2:$C$61,3,FALSE),"")</f>
        <v/>
      </c>
      <c r="X1050" s="19">
        <v>5</v>
      </c>
      <c r="Y1050" s="19">
        <v>15</v>
      </c>
    </row>
    <row r="1051" spans="1:25" x14ac:dyDescent="0.25">
      <c r="A1051" s="19" t="s">
        <v>1330</v>
      </c>
      <c r="B1051" s="62" t="s">
        <v>3959</v>
      </c>
      <c r="C1051" s="19" t="s">
        <v>341</v>
      </c>
      <c r="D1051" s="19" t="s">
        <v>343</v>
      </c>
      <c r="G1051" s="62" t="s">
        <v>593</v>
      </c>
      <c r="H1051" s="62" t="s">
        <v>3951</v>
      </c>
      <c r="I1051" s="19" t="s">
        <v>344</v>
      </c>
      <c r="J1051" s="36" t="s">
        <v>3960</v>
      </c>
      <c r="K1051" s="19" t="s">
        <v>1091</v>
      </c>
      <c r="O1051" s="197" t="str">
        <f t="shared" si="96"/>
        <v>12/2/2024 3:11:07 PM</v>
      </c>
      <c r="P1051" s="197">
        <f t="shared" si="97"/>
        <v>45629.257719907408</v>
      </c>
      <c r="Q1051" s="197">
        <f t="shared" si="98"/>
        <v>45628.841053240743</v>
      </c>
      <c r="R1051" s="197" t="str">
        <f t="shared" si="99"/>
        <v>12/2/2024 3:11:07 PM</v>
      </c>
      <c r="S1051" s="200">
        <f t="shared" si="100"/>
        <v>45628</v>
      </c>
      <c r="T1051" s="201">
        <f t="shared" si="101"/>
        <v>0.63271990740759065</v>
      </c>
      <c r="U1051" s="202"/>
      <c r="V1051" s="202"/>
      <c r="W1051" s="202" t="str">
        <f>IFERROR(VLOOKUP(D1051,Legend!$A$2:$C$61,3,FALSE),"")</f>
        <v/>
      </c>
      <c r="X1051" s="19">
        <v>5</v>
      </c>
      <c r="Y1051" s="19">
        <v>15</v>
      </c>
    </row>
    <row r="1052" spans="1:25" x14ac:dyDescent="0.25">
      <c r="A1052" s="19" t="s">
        <v>2006</v>
      </c>
      <c r="B1052" s="62" t="s">
        <v>3964</v>
      </c>
      <c r="C1052" s="19" t="s">
        <v>341</v>
      </c>
      <c r="D1052" s="19" t="s">
        <v>343</v>
      </c>
      <c r="G1052" s="62" t="s">
        <v>593</v>
      </c>
      <c r="H1052" s="62" t="s">
        <v>3947</v>
      </c>
      <c r="I1052" s="19" t="s">
        <v>344</v>
      </c>
      <c r="J1052" s="36" t="s">
        <v>3965</v>
      </c>
      <c r="K1052" s="19" t="s">
        <v>1946</v>
      </c>
      <c r="O1052" s="197" t="str">
        <f t="shared" si="96"/>
        <v>12/2/2024 3:05:25 PM</v>
      </c>
      <c r="P1052" s="197">
        <f t="shared" si="97"/>
        <v>45629.253761574073</v>
      </c>
      <c r="Q1052" s="197">
        <f t="shared" si="98"/>
        <v>45628.837094907409</v>
      </c>
      <c r="R1052" s="197" t="str">
        <f t="shared" si="99"/>
        <v>12/2/2024 3:05:25 PM</v>
      </c>
      <c r="S1052" s="200">
        <f t="shared" si="100"/>
        <v>45628</v>
      </c>
      <c r="T1052" s="201">
        <f t="shared" si="101"/>
        <v>0.62876157407299615</v>
      </c>
      <c r="U1052" s="202"/>
      <c r="V1052" s="202"/>
      <c r="W1052" s="202" t="str">
        <f>IFERROR(VLOOKUP(D1052,Legend!$A$2:$C$61,3,FALSE),"")</f>
        <v/>
      </c>
      <c r="X1052" s="19">
        <v>5</v>
      </c>
      <c r="Y1052" s="19">
        <v>15</v>
      </c>
    </row>
    <row r="1053" spans="1:25" x14ac:dyDescent="0.25">
      <c r="A1053" s="19" t="s">
        <v>2007</v>
      </c>
      <c r="B1053" s="62" t="s">
        <v>3966</v>
      </c>
      <c r="C1053" s="19" t="s">
        <v>341</v>
      </c>
      <c r="D1053" s="19" t="s">
        <v>343</v>
      </c>
      <c r="G1053" s="62" t="s">
        <v>593</v>
      </c>
      <c r="H1053" s="62" t="s">
        <v>3947</v>
      </c>
      <c r="I1053" s="19" t="s">
        <v>344</v>
      </c>
      <c r="J1053" s="36" t="s">
        <v>3967</v>
      </c>
      <c r="K1053" s="19" t="s">
        <v>1816</v>
      </c>
      <c r="O1053" s="197" t="str">
        <f t="shared" si="96"/>
        <v>12/2/2024 3:05:06 PM</v>
      </c>
      <c r="P1053" s="197">
        <f t="shared" si="97"/>
        <v>45629.253541666665</v>
      </c>
      <c r="Q1053" s="197">
        <f t="shared" si="98"/>
        <v>45628.836875000001</v>
      </c>
      <c r="R1053" s="197" t="str">
        <f t="shared" si="99"/>
        <v>12/2/2024 3:05:06 PM</v>
      </c>
      <c r="S1053" s="200">
        <f t="shared" si="100"/>
        <v>45628</v>
      </c>
      <c r="T1053" s="201">
        <f t="shared" si="101"/>
        <v>0.62854166666511446</v>
      </c>
      <c r="U1053" s="202"/>
      <c r="V1053" s="202"/>
      <c r="W1053" s="202" t="str">
        <f>IFERROR(VLOOKUP(D1053,Legend!$A$2:$C$61,3,FALSE),"")</f>
        <v/>
      </c>
      <c r="X1053" s="19">
        <v>5</v>
      </c>
      <c r="Y1053" s="19">
        <v>15</v>
      </c>
    </row>
    <row r="1054" spans="1:25" x14ac:dyDescent="0.25">
      <c r="A1054" s="19" t="s">
        <v>654</v>
      </c>
      <c r="B1054" s="62" t="s">
        <v>3997</v>
      </c>
      <c r="C1054" s="19" t="s">
        <v>341</v>
      </c>
      <c r="D1054" s="19" t="s">
        <v>343</v>
      </c>
      <c r="G1054" s="62" t="s">
        <v>593</v>
      </c>
      <c r="H1054" s="62" t="s">
        <v>3995</v>
      </c>
      <c r="I1054" s="19" t="s">
        <v>342</v>
      </c>
      <c r="J1054" s="36" t="s">
        <v>3998</v>
      </c>
      <c r="K1054" s="19" t="s">
        <v>1310</v>
      </c>
      <c r="O1054" s="197" t="str">
        <f t="shared" si="96"/>
        <v>12/2/2024 2:43:35 PM</v>
      </c>
      <c r="P1054" s="197">
        <f t="shared" si="97"/>
        <v>45629.238599537035</v>
      </c>
      <c r="Q1054" s="197">
        <f t="shared" si="98"/>
        <v>45628.821932870371</v>
      </c>
      <c r="R1054" s="197" t="str">
        <f t="shared" si="99"/>
        <v>12/2/2024 2:43:35 PM</v>
      </c>
      <c r="S1054" s="200">
        <f t="shared" si="100"/>
        <v>45628</v>
      </c>
      <c r="T1054" s="201">
        <f t="shared" si="101"/>
        <v>0.61359953703504289</v>
      </c>
      <c r="U1054" s="202"/>
      <c r="V1054" s="202"/>
      <c r="W1054" s="202" t="str">
        <f>IFERROR(VLOOKUP(D1054,Legend!$A$2:$C$61,3,FALSE),"")</f>
        <v/>
      </c>
      <c r="X1054" s="19">
        <v>5</v>
      </c>
      <c r="Y1054" s="19">
        <v>15</v>
      </c>
    </row>
    <row r="1055" spans="1:25" x14ac:dyDescent="0.25">
      <c r="A1055" s="19" t="s">
        <v>1589</v>
      </c>
      <c r="B1055" s="62" t="s">
        <v>3999</v>
      </c>
      <c r="C1055" s="19" t="s">
        <v>341</v>
      </c>
      <c r="D1055" s="19" t="s">
        <v>343</v>
      </c>
      <c r="G1055" s="62" t="s">
        <v>593</v>
      </c>
      <c r="H1055" s="62" t="s">
        <v>4000</v>
      </c>
      <c r="I1055" s="19" t="s">
        <v>344</v>
      </c>
      <c r="J1055" s="36" t="s">
        <v>4001</v>
      </c>
      <c r="K1055" s="19" t="s">
        <v>1310</v>
      </c>
      <c r="O1055" s="197" t="str">
        <f t="shared" si="96"/>
        <v>12/2/2024 2:42:51 PM</v>
      </c>
      <c r="P1055" s="197">
        <f t="shared" si="97"/>
        <v>45629.23809027778</v>
      </c>
      <c r="Q1055" s="197">
        <f t="shared" si="98"/>
        <v>45628.821423611116</v>
      </c>
      <c r="R1055" s="197" t="str">
        <f t="shared" si="99"/>
        <v>12/2/2024 2:42:51 PM</v>
      </c>
      <c r="S1055" s="200">
        <f t="shared" si="100"/>
        <v>45628</v>
      </c>
      <c r="T1055" s="201">
        <f t="shared" si="101"/>
        <v>0.61309027778042946</v>
      </c>
      <c r="U1055" s="202"/>
      <c r="V1055" s="202"/>
      <c r="W1055" s="202" t="str">
        <f>IFERROR(VLOOKUP(D1055,Legend!$A$2:$C$61,3,FALSE),"")</f>
        <v/>
      </c>
      <c r="X1055" s="19">
        <v>5</v>
      </c>
      <c r="Y1055" s="19">
        <v>15</v>
      </c>
    </row>
    <row r="1056" spans="1:25" x14ac:dyDescent="0.25">
      <c r="A1056" s="19" t="s">
        <v>2017</v>
      </c>
      <c r="B1056" s="62" t="s">
        <v>4008</v>
      </c>
      <c r="C1056" s="19" t="s">
        <v>341</v>
      </c>
      <c r="D1056" s="19" t="s">
        <v>343</v>
      </c>
      <c r="G1056" s="62" t="s">
        <v>593</v>
      </c>
      <c r="H1056" s="62" t="s">
        <v>4009</v>
      </c>
      <c r="I1056" s="19" t="s">
        <v>342</v>
      </c>
      <c r="J1056" s="36" t="s">
        <v>4010</v>
      </c>
      <c r="K1056" s="19" t="s">
        <v>1514</v>
      </c>
      <c r="O1056" s="197" t="str">
        <f t="shared" si="96"/>
        <v>12/2/2024 2:21:56 PM</v>
      </c>
      <c r="P1056" s="197">
        <f t="shared" si="97"/>
        <v>45629.223564814813</v>
      </c>
      <c r="Q1056" s="197">
        <f t="shared" si="98"/>
        <v>45628.806898148148</v>
      </c>
      <c r="R1056" s="197" t="str">
        <f t="shared" si="99"/>
        <v>12/2/2024 2:21:56 PM</v>
      </c>
      <c r="S1056" s="200">
        <f t="shared" si="100"/>
        <v>45628</v>
      </c>
      <c r="T1056" s="201">
        <f t="shared" si="101"/>
        <v>0.59856481481256196</v>
      </c>
      <c r="U1056" s="202"/>
      <c r="V1056" s="202"/>
      <c r="W1056" s="202" t="str">
        <f>IFERROR(VLOOKUP(D1056,Legend!$A$2:$C$61,3,FALSE),"")</f>
        <v/>
      </c>
      <c r="X1056" s="19">
        <v>5</v>
      </c>
      <c r="Y1056" s="19">
        <v>15</v>
      </c>
    </row>
    <row r="1057" spans="1:25" x14ac:dyDescent="0.25">
      <c r="A1057" s="19" t="s">
        <v>2018</v>
      </c>
      <c r="B1057" s="62" t="s">
        <v>4011</v>
      </c>
      <c r="C1057" s="19" t="s">
        <v>341</v>
      </c>
      <c r="D1057" s="19" t="s">
        <v>343</v>
      </c>
      <c r="G1057" s="62" t="s">
        <v>593</v>
      </c>
      <c r="H1057" s="62" t="s">
        <v>4012</v>
      </c>
      <c r="I1057" s="19" t="s">
        <v>342</v>
      </c>
      <c r="J1057" s="36" t="s">
        <v>4013</v>
      </c>
      <c r="K1057" s="19" t="s">
        <v>1142</v>
      </c>
      <c r="O1057" s="197" t="str">
        <f t="shared" si="96"/>
        <v>12/2/2024 2:17:33 PM</v>
      </c>
      <c r="P1057" s="197">
        <f t="shared" si="97"/>
        <v>45629.220520833333</v>
      </c>
      <c r="Q1057" s="197">
        <f t="shared" si="98"/>
        <v>45628.803854166668</v>
      </c>
      <c r="R1057" s="197" t="str">
        <f t="shared" si="99"/>
        <v>12/2/2024 2:17:33 PM</v>
      </c>
      <c r="S1057" s="200">
        <f t="shared" si="100"/>
        <v>45628</v>
      </c>
      <c r="T1057" s="201">
        <f t="shared" si="101"/>
        <v>0.59552083333255723</v>
      </c>
      <c r="U1057" s="202"/>
      <c r="V1057" s="202"/>
      <c r="W1057" s="202" t="str">
        <f>IFERROR(VLOOKUP(D1057,Legend!$A$2:$C$61,3,FALSE),"")</f>
        <v/>
      </c>
      <c r="X1057" s="19">
        <v>5</v>
      </c>
      <c r="Y1057" s="19">
        <v>15</v>
      </c>
    </row>
    <row r="1058" spans="1:25" x14ac:dyDescent="0.25">
      <c r="A1058" s="19" t="s">
        <v>2019</v>
      </c>
      <c r="B1058" s="62" t="s">
        <v>4014</v>
      </c>
      <c r="C1058" s="19" t="s">
        <v>341</v>
      </c>
      <c r="D1058" s="19" t="s">
        <v>343</v>
      </c>
      <c r="G1058" s="62" t="s">
        <v>593</v>
      </c>
      <c r="H1058" s="62" t="s">
        <v>892</v>
      </c>
      <c r="I1058" s="19" t="s">
        <v>342</v>
      </c>
      <c r="J1058" s="36" t="s">
        <v>4015</v>
      </c>
      <c r="K1058" s="19" t="s">
        <v>2552</v>
      </c>
      <c r="O1058" s="197" t="str">
        <f t="shared" si="96"/>
        <v>12/2/2024 2:16:12 PM</v>
      </c>
      <c r="P1058" s="197">
        <f t="shared" si="97"/>
        <v>45629.219583333332</v>
      </c>
      <c r="Q1058" s="197">
        <f t="shared" si="98"/>
        <v>45628.802916666667</v>
      </c>
      <c r="R1058" s="197" t="str">
        <f t="shared" si="99"/>
        <v>12/2/2024 2:16:12 PM</v>
      </c>
      <c r="S1058" s="200">
        <f t="shared" si="100"/>
        <v>45628</v>
      </c>
      <c r="T1058" s="201">
        <f t="shared" si="101"/>
        <v>0.59458333333168412</v>
      </c>
      <c r="U1058" s="202"/>
      <c r="V1058" s="202"/>
      <c r="W1058" s="202" t="str">
        <f>IFERROR(VLOOKUP(D1058,Legend!$A$2:$C$61,3,FALSE),"")</f>
        <v/>
      </c>
      <c r="X1058" s="19">
        <v>5</v>
      </c>
      <c r="Y1058" s="19">
        <v>15</v>
      </c>
    </row>
    <row r="1059" spans="1:25" x14ac:dyDescent="0.25">
      <c r="A1059" s="19" t="s">
        <v>1590</v>
      </c>
      <c r="B1059" s="62" t="s">
        <v>4021</v>
      </c>
      <c r="C1059" s="19" t="s">
        <v>341</v>
      </c>
      <c r="D1059" s="19" t="s">
        <v>343</v>
      </c>
      <c r="G1059" s="62" t="s">
        <v>593</v>
      </c>
      <c r="H1059" s="62" t="s">
        <v>4022</v>
      </c>
      <c r="I1059" s="19" t="s">
        <v>344</v>
      </c>
      <c r="J1059" s="36" t="s">
        <v>4023</v>
      </c>
      <c r="K1059" s="19" t="s">
        <v>581</v>
      </c>
      <c r="O1059" s="197" t="str">
        <f t="shared" si="96"/>
        <v>12/2/2024 2:08:20 PM</v>
      </c>
      <c r="P1059" s="197">
        <f t="shared" si="97"/>
        <v>45629.214120370372</v>
      </c>
      <c r="Q1059" s="197">
        <f t="shared" si="98"/>
        <v>45628.797453703708</v>
      </c>
      <c r="R1059" s="197" t="str">
        <f t="shared" si="99"/>
        <v>12/2/2024 2:08:20 PM</v>
      </c>
      <c r="S1059" s="200">
        <f t="shared" si="100"/>
        <v>45628</v>
      </c>
      <c r="T1059" s="201">
        <f t="shared" si="101"/>
        <v>0.58912037037225673</v>
      </c>
      <c r="U1059" s="202"/>
      <c r="V1059" s="202"/>
      <c r="W1059" s="202" t="str">
        <f>IFERROR(VLOOKUP(D1059,Legend!$A$2:$C$61,3,FALSE),"")</f>
        <v/>
      </c>
      <c r="X1059" s="19">
        <v>5</v>
      </c>
      <c r="Y1059" s="19">
        <v>15</v>
      </c>
    </row>
    <row r="1060" spans="1:25" x14ac:dyDescent="0.25">
      <c r="A1060" s="19" t="s">
        <v>1591</v>
      </c>
      <c r="B1060" s="62" t="s">
        <v>4029</v>
      </c>
      <c r="C1060" s="19" t="s">
        <v>341</v>
      </c>
      <c r="D1060" s="19" t="s">
        <v>343</v>
      </c>
      <c r="G1060" s="62" t="s">
        <v>593</v>
      </c>
      <c r="H1060" s="62" t="s">
        <v>4027</v>
      </c>
      <c r="I1060" s="19" t="s">
        <v>342</v>
      </c>
      <c r="J1060" s="36" t="s">
        <v>4030</v>
      </c>
      <c r="K1060" s="19" t="s">
        <v>1832</v>
      </c>
      <c r="O1060" s="197" t="str">
        <f t="shared" si="96"/>
        <v>12/2/2024 2:02:42 PM</v>
      </c>
      <c r="P1060" s="197">
        <f t="shared" si="97"/>
        <v>45629.21020833333</v>
      </c>
      <c r="Q1060" s="197">
        <f t="shared" si="98"/>
        <v>45628.793541666666</v>
      </c>
      <c r="R1060" s="197" t="str">
        <f t="shared" si="99"/>
        <v>12/2/2024 2:02:42 PM</v>
      </c>
      <c r="S1060" s="200">
        <f t="shared" si="100"/>
        <v>45628</v>
      </c>
      <c r="T1060" s="201">
        <f t="shared" si="101"/>
        <v>0.58520833333022892</v>
      </c>
      <c r="U1060" s="202"/>
      <c r="V1060" s="202"/>
      <c r="W1060" s="202" t="str">
        <f>IFERROR(VLOOKUP(D1060,Legend!$A$2:$C$61,3,FALSE),"")</f>
        <v/>
      </c>
      <c r="X1060" s="19">
        <v>5</v>
      </c>
      <c r="Y1060" s="19">
        <v>15</v>
      </c>
    </row>
    <row r="1061" spans="1:25" x14ac:dyDescent="0.25">
      <c r="A1061" s="19" t="s">
        <v>2028</v>
      </c>
      <c r="B1061" s="62" t="s">
        <v>4044</v>
      </c>
      <c r="C1061" s="19" t="s">
        <v>341</v>
      </c>
      <c r="D1061" s="19" t="s">
        <v>343</v>
      </c>
      <c r="G1061" s="62" t="s">
        <v>593</v>
      </c>
      <c r="H1061" s="62" t="s">
        <v>4042</v>
      </c>
      <c r="I1061" s="19" t="s">
        <v>344</v>
      </c>
      <c r="J1061" s="36" t="s">
        <v>4045</v>
      </c>
      <c r="K1061" s="19" t="s">
        <v>1879</v>
      </c>
      <c r="O1061" s="197" t="str">
        <f t="shared" si="96"/>
        <v>12/2/2024 1:38:33 PM</v>
      </c>
      <c r="P1061" s="197">
        <f t="shared" si="97"/>
        <v>45629.193437499998</v>
      </c>
      <c r="Q1061" s="197">
        <f t="shared" si="98"/>
        <v>45628.776770833334</v>
      </c>
      <c r="R1061" s="197" t="str">
        <f t="shared" si="99"/>
        <v>12/2/2024 1:38:33 PM</v>
      </c>
      <c r="S1061" s="200">
        <f t="shared" si="100"/>
        <v>45628</v>
      </c>
      <c r="T1061" s="201">
        <f t="shared" si="101"/>
        <v>0.56843749999825377</v>
      </c>
      <c r="U1061" s="202"/>
      <c r="V1061" s="202"/>
      <c r="W1061" s="202" t="str">
        <f>IFERROR(VLOOKUP(D1061,Legend!$A$2:$C$61,3,FALSE),"")</f>
        <v/>
      </c>
      <c r="X1061" s="19">
        <v>5</v>
      </c>
      <c r="Y1061" s="19">
        <v>15</v>
      </c>
    </row>
    <row r="1062" spans="1:25" x14ac:dyDescent="0.25">
      <c r="A1062" s="19" t="s">
        <v>952</v>
      </c>
      <c r="B1062" s="62" t="s">
        <v>4081</v>
      </c>
      <c r="C1062" s="19" t="s">
        <v>341</v>
      </c>
      <c r="D1062" s="19" t="s">
        <v>343</v>
      </c>
      <c r="G1062" s="62" t="s">
        <v>588</v>
      </c>
      <c r="H1062" s="62" t="s">
        <v>4079</v>
      </c>
      <c r="I1062" s="19" t="s">
        <v>344</v>
      </c>
      <c r="J1062" s="36" t="s">
        <v>4082</v>
      </c>
      <c r="K1062" s="19" t="s">
        <v>1838</v>
      </c>
      <c r="O1062" s="197" t="str">
        <f t="shared" si="96"/>
        <v>12/2/2024 1:10:14 PM</v>
      </c>
      <c r="P1062" s="197">
        <f t="shared" si="97"/>
        <v>45629.173773148148</v>
      </c>
      <c r="Q1062" s="197">
        <f t="shared" si="98"/>
        <v>45628.757106481484</v>
      </c>
      <c r="R1062" s="197" t="str">
        <f t="shared" si="99"/>
        <v>12/2/2024 1:10:14 PM</v>
      </c>
      <c r="S1062" s="200">
        <f t="shared" si="100"/>
        <v>45628</v>
      </c>
      <c r="T1062" s="201">
        <f t="shared" si="101"/>
        <v>0.54877314814802958</v>
      </c>
      <c r="U1062" s="202"/>
      <c r="V1062" s="202"/>
      <c r="W1062" s="202" t="str">
        <f>IFERROR(VLOOKUP(D1062,Legend!$A$2:$C$61,3,FALSE),"")</f>
        <v/>
      </c>
      <c r="X1062" s="19">
        <v>5</v>
      </c>
      <c r="Y1062" s="19">
        <v>15</v>
      </c>
    </row>
    <row r="1063" spans="1:25" x14ac:dyDescent="0.25">
      <c r="A1063" s="19" t="s">
        <v>867</v>
      </c>
      <c r="B1063" s="62" t="s">
        <v>4105</v>
      </c>
      <c r="C1063" s="19" t="s">
        <v>341</v>
      </c>
      <c r="D1063" s="19" t="s">
        <v>343</v>
      </c>
      <c r="G1063" s="62" t="s">
        <v>593</v>
      </c>
      <c r="H1063" s="62" t="s">
        <v>3159</v>
      </c>
      <c r="I1063" s="19" t="s">
        <v>344</v>
      </c>
      <c r="J1063" s="36" t="s">
        <v>4106</v>
      </c>
      <c r="K1063" s="19" t="s">
        <v>1836</v>
      </c>
      <c r="O1063" s="197" t="str">
        <f t="shared" si="96"/>
        <v>12/2/2024 12:41:33 PM</v>
      </c>
      <c r="P1063" s="197">
        <f t="shared" si="97"/>
        <v>45629.153854166667</v>
      </c>
      <c r="Q1063" s="197">
        <f t="shared" si="98"/>
        <v>45628.737187500003</v>
      </c>
      <c r="R1063" s="197" t="str">
        <f t="shared" si="99"/>
        <v>12/2/2024 12:41:33 PM</v>
      </c>
      <c r="S1063" s="200">
        <f t="shared" si="100"/>
        <v>45628</v>
      </c>
      <c r="T1063" s="201">
        <f t="shared" si="101"/>
        <v>0.52885416666686069</v>
      </c>
      <c r="U1063" s="202"/>
      <c r="V1063" s="202"/>
      <c r="W1063" s="202" t="str">
        <f>IFERROR(VLOOKUP(D1063,Legend!$A$2:$C$61,3,FALSE),"")</f>
        <v/>
      </c>
      <c r="X1063" s="19">
        <v>5</v>
      </c>
      <c r="Y1063" s="19">
        <v>15</v>
      </c>
    </row>
    <row r="1064" spans="1:25" x14ac:dyDescent="0.25">
      <c r="A1064" s="19" t="s">
        <v>1736</v>
      </c>
      <c r="B1064" s="62" t="s">
        <v>4146</v>
      </c>
      <c r="C1064" s="19" t="s">
        <v>341</v>
      </c>
      <c r="D1064" s="19" t="s">
        <v>343</v>
      </c>
      <c r="G1064" s="62" t="s">
        <v>671</v>
      </c>
      <c r="H1064" s="62" t="s">
        <v>4147</v>
      </c>
      <c r="I1064" s="19" t="s">
        <v>342</v>
      </c>
      <c r="J1064" s="36" t="s">
        <v>4148</v>
      </c>
      <c r="K1064" s="19" t="s">
        <v>1907</v>
      </c>
      <c r="O1064" s="197" t="str">
        <f t="shared" si="96"/>
        <v>12/2/2024 11:53:33 AM</v>
      </c>
      <c r="P1064" s="197">
        <f t="shared" si="97"/>
        <v>45629.120520833334</v>
      </c>
      <c r="Q1064" s="197">
        <f t="shared" si="98"/>
        <v>45628.70385416667</v>
      </c>
      <c r="R1064" s="197" t="str">
        <f t="shared" si="99"/>
        <v>12/2/2024 11:53:33 AM</v>
      </c>
      <c r="S1064" s="200">
        <f t="shared" si="100"/>
        <v>45628</v>
      </c>
      <c r="T1064" s="201">
        <f t="shared" si="101"/>
        <v>0.49552083333401242</v>
      </c>
      <c r="U1064" s="202"/>
      <c r="V1064" s="202"/>
      <c r="W1064" s="202" t="str">
        <f>IFERROR(VLOOKUP(D1064,Legend!$A$2:$C$61,3,FALSE),"")</f>
        <v/>
      </c>
      <c r="X1064" s="19">
        <v>5</v>
      </c>
      <c r="Y1064" s="19">
        <v>15</v>
      </c>
    </row>
    <row r="1065" spans="1:25" x14ac:dyDescent="0.25">
      <c r="A1065" s="19" t="s">
        <v>870</v>
      </c>
      <c r="B1065" s="62" t="s">
        <v>4173</v>
      </c>
      <c r="C1065" s="19" t="s">
        <v>341</v>
      </c>
      <c r="D1065" s="19" t="s">
        <v>343</v>
      </c>
      <c r="G1065" s="62" t="s">
        <v>593</v>
      </c>
      <c r="H1065" s="62" t="s">
        <v>4168</v>
      </c>
      <c r="I1065" s="19" t="s">
        <v>344</v>
      </c>
      <c r="J1065" s="36" t="s">
        <v>4174</v>
      </c>
      <c r="K1065" s="19" t="s">
        <v>698</v>
      </c>
      <c r="O1065" s="197" t="str">
        <f t="shared" si="96"/>
        <v>12/2/2024 11:36:32 AM</v>
      </c>
      <c r="P1065" s="197">
        <f t="shared" si="97"/>
        <v>45629.108703703707</v>
      </c>
      <c r="Q1065" s="197">
        <f t="shared" si="98"/>
        <v>45628.692037037043</v>
      </c>
      <c r="R1065" s="197" t="str">
        <f t="shared" si="99"/>
        <v>12/2/2024 11:36:32 AM</v>
      </c>
      <c r="S1065" s="200">
        <f t="shared" si="100"/>
        <v>45628</v>
      </c>
      <c r="T1065" s="201">
        <f t="shared" si="101"/>
        <v>0.48370370370685123</v>
      </c>
      <c r="U1065" s="202"/>
      <c r="V1065" s="202"/>
      <c r="W1065" s="202" t="str">
        <f>IFERROR(VLOOKUP(D1065,Legend!$A$2:$C$61,3,FALSE),"")</f>
        <v/>
      </c>
      <c r="X1065" s="19">
        <v>5</v>
      </c>
      <c r="Y1065" s="19">
        <v>15</v>
      </c>
    </row>
    <row r="1066" spans="1:25" x14ac:dyDescent="0.25">
      <c r="A1066" s="19" t="s">
        <v>1410</v>
      </c>
      <c r="B1066" s="62" t="s">
        <v>4179</v>
      </c>
      <c r="C1066" s="19" t="s">
        <v>341</v>
      </c>
      <c r="D1066" s="19" t="s">
        <v>343</v>
      </c>
      <c r="G1066" s="62" t="s">
        <v>593</v>
      </c>
      <c r="H1066" s="62" t="s">
        <v>4168</v>
      </c>
      <c r="I1066" s="19" t="s">
        <v>344</v>
      </c>
      <c r="J1066" s="36" t="s">
        <v>4180</v>
      </c>
      <c r="K1066" s="19" t="s">
        <v>1846</v>
      </c>
      <c r="O1066" s="197" t="str">
        <f t="shared" si="96"/>
        <v>12/2/2024 11:30:54 AM</v>
      </c>
      <c r="P1066" s="197">
        <f t="shared" si="97"/>
        <v>45629.104791666665</v>
      </c>
      <c r="Q1066" s="197">
        <f t="shared" si="98"/>
        <v>45628.688125000001</v>
      </c>
      <c r="R1066" s="197" t="str">
        <f t="shared" si="99"/>
        <v>12/2/2024 11:30:54 AM</v>
      </c>
      <c r="S1066" s="200">
        <f t="shared" si="100"/>
        <v>45628</v>
      </c>
      <c r="T1066" s="201">
        <f t="shared" si="101"/>
        <v>0.47979166666482342</v>
      </c>
      <c r="U1066" s="202"/>
      <c r="V1066" s="202"/>
      <c r="W1066" s="202" t="str">
        <f>IFERROR(VLOOKUP(D1066,Legend!$A$2:$C$61,3,FALSE),"")</f>
        <v/>
      </c>
      <c r="X1066" s="19">
        <v>5</v>
      </c>
      <c r="Y1066" s="19">
        <v>15</v>
      </c>
    </row>
    <row r="1067" spans="1:25" x14ac:dyDescent="0.25">
      <c r="A1067" s="19" t="s">
        <v>1782</v>
      </c>
      <c r="B1067" s="62" t="s">
        <v>4183</v>
      </c>
      <c r="C1067" s="19" t="s">
        <v>341</v>
      </c>
      <c r="D1067" s="19" t="s">
        <v>343</v>
      </c>
      <c r="G1067" s="62" t="s">
        <v>593</v>
      </c>
      <c r="H1067" s="62" t="s">
        <v>4006</v>
      </c>
      <c r="I1067" s="19" t="s">
        <v>344</v>
      </c>
      <c r="J1067" s="36" t="s">
        <v>4184</v>
      </c>
      <c r="K1067" s="19" t="s">
        <v>1836</v>
      </c>
      <c r="O1067" s="197" t="str">
        <f t="shared" si="96"/>
        <v>12/2/2024 11:21:58 AM</v>
      </c>
      <c r="P1067" s="197">
        <f t="shared" si="97"/>
        <v>45629.098587962966</v>
      </c>
      <c r="Q1067" s="197">
        <f t="shared" si="98"/>
        <v>45628.681921296302</v>
      </c>
      <c r="R1067" s="197" t="str">
        <f t="shared" si="99"/>
        <v>12/2/2024 11:21:58 AM</v>
      </c>
      <c r="S1067" s="200">
        <f t="shared" si="100"/>
        <v>45628</v>
      </c>
      <c r="T1067" s="201">
        <f t="shared" si="101"/>
        <v>0.47358796296612127</v>
      </c>
      <c r="U1067" s="202"/>
      <c r="V1067" s="202"/>
      <c r="W1067" s="202" t="str">
        <f>IFERROR(VLOOKUP(D1067,Legend!$A$2:$C$61,3,FALSE),"")</f>
        <v/>
      </c>
      <c r="X1067" s="19">
        <v>5</v>
      </c>
      <c r="Y1067" s="19">
        <v>15</v>
      </c>
    </row>
    <row r="1068" spans="1:25" x14ac:dyDescent="0.25">
      <c r="A1068" s="19" t="s">
        <v>732</v>
      </c>
      <c r="B1068" s="62" t="s">
        <v>4185</v>
      </c>
      <c r="C1068" s="19" t="s">
        <v>341</v>
      </c>
      <c r="D1068" s="19" t="s">
        <v>343</v>
      </c>
      <c r="G1068" s="62" t="s">
        <v>593</v>
      </c>
      <c r="H1068" s="62" t="s">
        <v>4186</v>
      </c>
      <c r="I1068" s="19" t="s">
        <v>344</v>
      </c>
      <c r="J1068" s="36" t="s">
        <v>4187</v>
      </c>
      <c r="K1068" s="19" t="s">
        <v>1816</v>
      </c>
      <c r="O1068" s="197" t="str">
        <f t="shared" si="96"/>
        <v>12/2/2024 11:19:38 AM</v>
      </c>
      <c r="P1068" s="197">
        <f t="shared" si="97"/>
        <v>45629.096967592595</v>
      </c>
      <c r="Q1068" s="197">
        <f t="shared" si="98"/>
        <v>45628.680300925931</v>
      </c>
      <c r="R1068" s="197" t="str">
        <f t="shared" si="99"/>
        <v>12/2/2024 11:19:38 AM</v>
      </c>
      <c r="S1068" s="200">
        <f t="shared" si="100"/>
        <v>45628</v>
      </c>
      <c r="T1068" s="201">
        <f t="shared" si="101"/>
        <v>0.47196759259531973</v>
      </c>
      <c r="U1068" s="202"/>
      <c r="V1068" s="202"/>
      <c r="W1068" s="202" t="str">
        <f>IFERROR(VLOOKUP(D1068,Legend!$A$2:$C$61,3,FALSE),"")</f>
        <v/>
      </c>
      <c r="X1068" s="19">
        <v>5</v>
      </c>
      <c r="Y1068" s="19">
        <v>15</v>
      </c>
    </row>
    <row r="1069" spans="1:25" x14ac:dyDescent="0.25">
      <c r="A1069" s="19" t="s">
        <v>1005</v>
      </c>
      <c r="B1069" s="62" t="s">
        <v>4196</v>
      </c>
      <c r="C1069" s="19" t="s">
        <v>341</v>
      </c>
      <c r="D1069" s="19" t="s">
        <v>343</v>
      </c>
      <c r="G1069" s="62" t="s">
        <v>593</v>
      </c>
      <c r="H1069" s="62" t="s">
        <v>4194</v>
      </c>
      <c r="I1069" s="19" t="s">
        <v>342</v>
      </c>
      <c r="J1069" s="36" t="s">
        <v>4197</v>
      </c>
      <c r="K1069" s="19" t="s">
        <v>748</v>
      </c>
      <c r="O1069" s="197" t="str">
        <f t="shared" si="96"/>
        <v>12/2/2024 11:05:06 AM</v>
      </c>
      <c r="P1069" s="197">
        <f t="shared" si="97"/>
        <v>45629.086875000001</v>
      </c>
      <c r="Q1069" s="197">
        <f t="shared" si="98"/>
        <v>45628.670208333337</v>
      </c>
      <c r="R1069" s="197" t="str">
        <f t="shared" si="99"/>
        <v>12/2/2024 11:05:06 AM</v>
      </c>
      <c r="S1069" s="200">
        <f t="shared" si="100"/>
        <v>45628</v>
      </c>
      <c r="T1069" s="201">
        <f t="shared" si="101"/>
        <v>0.46187500000087311</v>
      </c>
      <c r="U1069" s="202"/>
      <c r="V1069" s="202"/>
      <c r="W1069" s="202" t="str">
        <f>IFERROR(VLOOKUP(D1069,Legend!$A$2:$C$61,3,FALSE),"")</f>
        <v/>
      </c>
      <c r="X1069" s="19">
        <v>5</v>
      </c>
      <c r="Y1069" s="19">
        <v>15</v>
      </c>
    </row>
    <row r="1070" spans="1:25" x14ac:dyDescent="0.25">
      <c r="A1070" s="19" t="s">
        <v>1239</v>
      </c>
      <c r="B1070" s="62" t="s">
        <v>4201</v>
      </c>
      <c r="C1070" s="19" t="s">
        <v>341</v>
      </c>
      <c r="D1070" s="19" t="s">
        <v>343</v>
      </c>
      <c r="G1070" s="62" t="s">
        <v>593</v>
      </c>
      <c r="H1070" s="62" t="s">
        <v>4189</v>
      </c>
      <c r="I1070" s="19" t="s">
        <v>344</v>
      </c>
      <c r="J1070" s="36" t="s">
        <v>4202</v>
      </c>
      <c r="K1070" s="19" t="s">
        <v>1545</v>
      </c>
      <c r="O1070" s="197" t="str">
        <f t="shared" si="96"/>
        <v>12/2/2024 10:53:51 AM</v>
      </c>
      <c r="P1070" s="197">
        <f t="shared" si="97"/>
        <v>45629.079062500001</v>
      </c>
      <c r="Q1070" s="197">
        <f t="shared" si="98"/>
        <v>45628.662395833337</v>
      </c>
      <c r="R1070" s="197" t="str">
        <f t="shared" si="99"/>
        <v>12/2/2024 10:53:51 AM</v>
      </c>
      <c r="S1070" s="200">
        <f t="shared" si="100"/>
        <v>45628</v>
      </c>
      <c r="T1070" s="201">
        <f t="shared" si="101"/>
        <v>0.45406250000087311</v>
      </c>
      <c r="U1070" s="202"/>
      <c r="V1070" s="202"/>
      <c r="W1070" s="202" t="str">
        <f>IFERROR(VLOOKUP(D1070,Legend!$A$2:$C$61,3,FALSE),"")</f>
        <v/>
      </c>
      <c r="X1070" s="19">
        <v>5</v>
      </c>
      <c r="Y1070" s="19">
        <v>15</v>
      </c>
    </row>
    <row r="1071" spans="1:25" x14ac:dyDescent="0.25">
      <c r="A1071" s="19" t="s">
        <v>1783</v>
      </c>
      <c r="B1071" s="62" t="s">
        <v>4220</v>
      </c>
      <c r="C1071" s="19" t="s">
        <v>341</v>
      </c>
      <c r="D1071" s="19" t="s">
        <v>343</v>
      </c>
      <c r="G1071" s="62" t="s">
        <v>593</v>
      </c>
      <c r="H1071" s="62" t="s">
        <v>4210</v>
      </c>
      <c r="I1071" s="19" t="s">
        <v>344</v>
      </c>
      <c r="J1071" s="36" t="s">
        <v>4221</v>
      </c>
      <c r="K1071" s="19" t="s">
        <v>1883</v>
      </c>
      <c r="O1071" s="197" t="str">
        <f t="shared" si="96"/>
        <v>12/2/2024 10:41:08 AM</v>
      </c>
      <c r="P1071" s="197">
        <f t="shared" si="97"/>
        <v>45629.070231481484</v>
      </c>
      <c r="Q1071" s="197">
        <f t="shared" si="98"/>
        <v>45628.65356481482</v>
      </c>
      <c r="R1071" s="197" t="str">
        <f t="shared" si="99"/>
        <v>12/2/2024 10:41:08 AM</v>
      </c>
      <c r="S1071" s="200">
        <f t="shared" si="100"/>
        <v>45628</v>
      </c>
      <c r="T1071" s="201">
        <f t="shared" si="101"/>
        <v>0.44523148148437031</v>
      </c>
      <c r="U1071" s="202"/>
      <c r="V1071" s="202"/>
      <c r="W1071" s="202" t="str">
        <f>IFERROR(VLOOKUP(D1071,Legend!$A$2:$C$61,3,FALSE),"")</f>
        <v/>
      </c>
      <c r="X1071" s="19">
        <v>5</v>
      </c>
      <c r="Y1071" s="19">
        <v>15</v>
      </c>
    </row>
    <row r="1072" spans="1:25" x14ac:dyDescent="0.25">
      <c r="A1072" s="19" t="s">
        <v>2044</v>
      </c>
      <c r="B1072" s="62" t="s">
        <v>4244</v>
      </c>
      <c r="C1072" s="19" t="s">
        <v>341</v>
      </c>
      <c r="D1072" s="19" t="s">
        <v>343</v>
      </c>
      <c r="G1072" s="62" t="s">
        <v>593</v>
      </c>
      <c r="H1072" s="62" t="s">
        <v>3844</v>
      </c>
      <c r="I1072" s="19" t="s">
        <v>342</v>
      </c>
      <c r="J1072" s="36" t="s">
        <v>4245</v>
      </c>
      <c r="K1072" s="19" t="s">
        <v>2012</v>
      </c>
      <c r="O1072" s="197" t="str">
        <f t="shared" si="96"/>
        <v>12/2/2024 10:17:01 AM</v>
      </c>
      <c r="P1072" s="197">
        <f t="shared" si="97"/>
        <v>45629.053483796299</v>
      </c>
      <c r="Q1072" s="197">
        <f t="shared" si="98"/>
        <v>45628.636817129634</v>
      </c>
      <c r="R1072" s="197" t="str">
        <f t="shared" si="99"/>
        <v>12/2/2024 10:17:01 AM</v>
      </c>
      <c r="S1072" s="200">
        <f t="shared" si="100"/>
        <v>45628</v>
      </c>
      <c r="T1072" s="201">
        <f t="shared" si="101"/>
        <v>0.4284837962986785</v>
      </c>
      <c r="U1072" s="202"/>
      <c r="V1072" s="202"/>
      <c r="W1072" s="202" t="str">
        <f>IFERROR(VLOOKUP(D1072,Legend!$A$2:$C$61,3,FALSE),"")</f>
        <v/>
      </c>
      <c r="X1072" s="19">
        <v>5</v>
      </c>
      <c r="Y1072" s="19">
        <v>15</v>
      </c>
    </row>
    <row r="1073" spans="1:25" x14ac:dyDescent="0.25">
      <c r="A1073" s="19" t="s">
        <v>1785</v>
      </c>
      <c r="B1073" s="62" t="s">
        <v>4271</v>
      </c>
      <c r="C1073" s="19" t="s">
        <v>341</v>
      </c>
      <c r="D1073" s="19" t="s">
        <v>343</v>
      </c>
      <c r="G1073" s="62" t="s">
        <v>593</v>
      </c>
      <c r="H1073" s="62" t="s">
        <v>2536</v>
      </c>
      <c r="I1073" s="19" t="s">
        <v>342</v>
      </c>
      <c r="J1073" s="36" t="s">
        <v>4272</v>
      </c>
      <c r="K1073" s="19" t="s">
        <v>2079</v>
      </c>
      <c r="O1073" s="197" t="str">
        <f t="shared" si="96"/>
        <v>12/2/2024 9:50:28 AM</v>
      </c>
      <c r="P1073" s="197">
        <f t="shared" si="97"/>
        <v>45629.035046296296</v>
      </c>
      <c r="Q1073" s="197">
        <f t="shared" si="98"/>
        <v>45628.618379629632</v>
      </c>
      <c r="R1073" s="197" t="str">
        <f t="shared" si="99"/>
        <v>12/2/2024 9:50:28 AM</v>
      </c>
      <c r="S1073" s="200">
        <f t="shared" si="100"/>
        <v>45628</v>
      </c>
      <c r="T1073" s="201">
        <f t="shared" si="101"/>
        <v>0.41004629629605915</v>
      </c>
      <c r="U1073" s="202"/>
      <c r="V1073" s="202"/>
      <c r="W1073" s="202" t="str">
        <f>IFERROR(VLOOKUP(D1073,Legend!$A$2:$C$61,3,FALSE),"")</f>
        <v/>
      </c>
      <c r="X1073" s="19">
        <v>5</v>
      </c>
      <c r="Y1073" s="19">
        <v>15</v>
      </c>
    </row>
    <row r="1074" spans="1:25" x14ac:dyDescent="0.25">
      <c r="A1074" s="19" t="s">
        <v>2047</v>
      </c>
      <c r="B1074" s="62" t="s">
        <v>4283</v>
      </c>
      <c r="C1074" s="19" t="s">
        <v>341</v>
      </c>
      <c r="D1074" s="19" t="s">
        <v>343</v>
      </c>
      <c r="G1074" s="62" t="s">
        <v>588</v>
      </c>
      <c r="H1074" s="62" t="s">
        <v>4284</v>
      </c>
      <c r="I1074" s="19" t="s">
        <v>344</v>
      </c>
      <c r="J1074" s="36" t="s">
        <v>4285</v>
      </c>
      <c r="K1074" s="19" t="s">
        <v>1172</v>
      </c>
      <c r="O1074" s="197" t="str">
        <f t="shared" si="96"/>
        <v>12/2/2024 9:45:56 AM</v>
      </c>
      <c r="P1074" s="197">
        <f t="shared" si="97"/>
        <v>45629.031898148147</v>
      </c>
      <c r="Q1074" s="197">
        <f t="shared" si="98"/>
        <v>45628.615231481483</v>
      </c>
      <c r="R1074" s="197" t="str">
        <f t="shared" si="99"/>
        <v>12/2/2024 9:45:56 AM</v>
      </c>
      <c r="S1074" s="200">
        <f t="shared" si="100"/>
        <v>45628</v>
      </c>
      <c r="T1074" s="201">
        <f t="shared" si="101"/>
        <v>0.40689814814686542</v>
      </c>
      <c r="U1074" s="202"/>
      <c r="V1074" s="202"/>
      <c r="W1074" s="202" t="str">
        <f>IFERROR(VLOOKUP(D1074,Legend!$A$2:$C$61,3,FALSE),"")</f>
        <v/>
      </c>
      <c r="X1074" s="19">
        <v>5</v>
      </c>
      <c r="Y1074" s="19">
        <v>15</v>
      </c>
    </row>
    <row r="1075" spans="1:25" x14ac:dyDescent="0.25">
      <c r="A1075" s="19" t="s">
        <v>2048</v>
      </c>
      <c r="B1075" s="62" t="s">
        <v>4286</v>
      </c>
      <c r="C1075" s="19" t="s">
        <v>341</v>
      </c>
      <c r="D1075" s="19" t="s">
        <v>343</v>
      </c>
      <c r="G1075" s="62" t="s">
        <v>588</v>
      </c>
      <c r="H1075" s="62" t="s">
        <v>4284</v>
      </c>
      <c r="I1075" s="19" t="s">
        <v>344</v>
      </c>
      <c r="J1075" s="36" t="s">
        <v>4287</v>
      </c>
      <c r="K1075" s="19" t="s">
        <v>1830</v>
      </c>
      <c r="O1075" s="197" t="str">
        <f t="shared" si="96"/>
        <v>12/2/2024 9:42:45 AM</v>
      </c>
      <c r="P1075" s="197">
        <f t="shared" si="97"/>
        <v>45629.029687499999</v>
      </c>
      <c r="Q1075" s="197">
        <f t="shared" si="98"/>
        <v>45628.613020833334</v>
      </c>
      <c r="R1075" s="197" t="str">
        <f t="shared" si="99"/>
        <v>12/2/2024 9:42:45 AM</v>
      </c>
      <c r="S1075" s="200">
        <f t="shared" si="100"/>
        <v>45628</v>
      </c>
      <c r="T1075" s="201">
        <f t="shared" si="101"/>
        <v>0.40468749999854481</v>
      </c>
      <c r="U1075" s="202"/>
      <c r="V1075" s="202"/>
      <c r="W1075" s="202" t="str">
        <f>IFERROR(VLOOKUP(D1075,Legend!$A$2:$C$61,3,FALSE),"")</f>
        <v/>
      </c>
      <c r="X1075" s="19">
        <v>5</v>
      </c>
      <c r="Y1075" s="19">
        <v>15</v>
      </c>
    </row>
    <row r="1076" spans="1:25" x14ac:dyDescent="0.25">
      <c r="A1076" s="19" t="s">
        <v>1006</v>
      </c>
      <c r="B1076" s="62" t="s">
        <v>4292</v>
      </c>
      <c r="C1076" s="19" t="s">
        <v>341</v>
      </c>
      <c r="D1076" s="19" t="s">
        <v>343</v>
      </c>
      <c r="G1076" s="62" t="s">
        <v>593</v>
      </c>
      <c r="H1076" s="62" t="s">
        <v>4284</v>
      </c>
      <c r="I1076" s="19" t="s">
        <v>344</v>
      </c>
      <c r="J1076" s="36" t="s">
        <v>4293</v>
      </c>
      <c r="K1076" s="19" t="s">
        <v>1818</v>
      </c>
      <c r="O1076" s="197" t="str">
        <f t="shared" si="96"/>
        <v>12/2/2024 9:40:29 AM</v>
      </c>
      <c r="P1076" s="197">
        <f t="shared" si="97"/>
        <v>45629.028113425928</v>
      </c>
      <c r="Q1076" s="197">
        <f t="shared" si="98"/>
        <v>45628.611446759263</v>
      </c>
      <c r="R1076" s="197" t="str">
        <f t="shared" si="99"/>
        <v>12/2/2024 9:40:29 AM</v>
      </c>
      <c r="S1076" s="200">
        <f t="shared" si="100"/>
        <v>45628</v>
      </c>
      <c r="T1076" s="201">
        <f t="shared" si="101"/>
        <v>0.40311342592758592</v>
      </c>
      <c r="U1076" s="202"/>
      <c r="V1076" s="202"/>
      <c r="W1076" s="202" t="str">
        <f>IFERROR(VLOOKUP(D1076,Legend!$A$2:$C$61,3,FALSE),"")</f>
        <v/>
      </c>
      <c r="X1076" s="19">
        <v>5</v>
      </c>
      <c r="Y1076" s="19">
        <v>15</v>
      </c>
    </row>
    <row r="1077" spans="1:25" x14ac:dyDescent="0.25">
      <c r="A1077" s="19" t="s">
        <v>618</v>
      </c>
      <c r="B1077" s="62" t="s">
        <v>4327</v>
      </c>
      <c r="C1077" s="19" t="s">
        <v>341</v>
      </c>
      <c r="D1077" s="19" t="s">
        <v>343</v>
      </c>
      <c r="G1077" s="62" t="s">
        <v>593</v>
      </c>
      <c r="H1077" s="62" t="s">
        <v>4315</v>
      </c>
      <c r="I1077" s="19" t="s">
        <v>344</v>
      </c>
      <c r="J1077" s="36" t="s">
        <v>4328</v>
      </c>
      <c r="K1077" s="19" t="s">
        <v>1091</v>
      </c>
      <c r="O1077" s="197" t="str">
        <f t="shared" si="96"/>
        <v>12/2/2024 9:09:58 AM</v>
      </c>
      <c r="P1077" s="197">
        <f t="shared" si="97"/>
        <v>45629.006921296299</v>
      </c>
      <c r="Q1077" s="197">
        <f t="shared" si="98"/>
        <v>45628.590254629635</v>
      </c>
      <c r="R1077" s="197" t="str">
        <f t="shared" si="99"/>
        <v>12/2/2024 9:09:58 AM</v>
      </c>
      <c r="S1077" s="200">
        <f t="shared" si="100"/>
        <v>45628</v>
      </c>
      <c r="T1077" s="201">
        <f t="shared" si="101"/>
        <v>0.38192129629896954</v>
      </c>
      <c r="U1077" s="202"/>
      <c r="V1077" s="202"/>
      <c r="W1077" s="202" t="str">
        <f>IFERROR(VLOOKUP(D1077,Legend!$A$2:$C$61,3,FALSE),"")</f>
        <v/>
      </c>
      <c r="X1077" s="19">
        <v>5</v>
      </c>
      <c r="Y1077" s="19">
        <v>15</v>
      </c>
    </row>
    <row r="1078" spans="1:25" x14ac:dyDescent="0.25">
      <c r="A1078" s="19" t="s">
        <v>736</v>
      </c>
      <c r="B1078" s="62" t="s">
        <v>4374</v>
      </c>
      <c r="C1078" s="19" t="s">
        <v>148</v>
      </c>
      <c r="D1078" s="19" t="s">
        <v>214</v>
      </c>
      <c r="G1078" s="62" t="s">
        <v>345</v>
      </c>
      <c r="H1078" s="62" t="s">
        <v>4375</v>
      </c>
      <c r="J1078" s="36" t="s">
        <v>4376</v>
      </c>
      <c r="K1078" s="19" t="s">
        <v>591</v>
      </c>
      <c r="L1078" s="19" t="s">
        <v>112</v>
      </c>
      <c r="O1078" s="197" t="str">
        <f t="shared" si="96"/>
        <v>12/2/2024 7:59:34 AM</v>
      </c>
      <c r="P1078" s="197">
        <f t="shared" si="97"/>
        <v>45628.958032407405</v>
      </c>
      <c r="Q1078" s="197">
        <f t="shared" si="98"/>
        <v>45628.541365740741</v>
      </c>
      <c r="R1078" s="197" t="str">
        <f t="shared" si="99"/>
        <v>12/2/2024 7:59:34 AM</v>
      </c>
      <c r="S1078" s="200">
        <f t="shared" si="100"/>
        <v>45628</v>
      </c>
      <c r="T1078" s="201">
        <f t="shared" si="101"/>
        <v>0.33303240740497131</v>
      </c>
      <c r="U1078" s="202"/>
      <c r="V1078" s="202"/>
      <c r="W1078" s="202" t="str">
        <f>IFERROR(VLOOKUP(D1078,Legend!$A$2:$C$61,3,FALSE),"")</f>
        <v>AMER_1</v>
      </c>
      <c r="X1078" s="19">
        <v>5</v>
      </c>
      <c r="Y1078" s="19">
        <v>15</v>
      </c>
    </row>
    <row r="1079" spans="1:25" x14ac:dyDescent="0.25">
      <c r="A1079" s="19" t="s">
        <v>1119</v>
      </c>
      <c r="B1079" s="62" t="s">
        <v>4377</v>
      </c>
      <c r="C1079" s="19" t="s">
        <v>341</v>
      </c>
      <c r="D1079" s="19" t="s">
        <v>343</v>
      </c>
      <c r="G1079" s="62" t="s">
        <v>593</v>
      </c>
      <c r="H1079" s="62" t="s">
        <v>3844</v>
      </c>
      <c r="I1079" s="19" t="s">
        <v>342</v>
      </c>
      <c r="J1079" s="36" t="s">
        <v>4378</v>
      </c>
      <c r="K1079" s="19" t="s">
        <v>1860</v>
      </c>
      <c r="O1079" s="197" t="str">
        <f t="shared" si="96"/>
        <v>12/2/2024 7:51:45 AM</v>
      </c>
      <c r="P1079" s="197">
        <f t="shared" si="97"/>
        <v>45628.952604166669</v>
      </c>
      <c r="Q1079" s="197">
        <f t="shared" si="98"/>
        <v>45628.535937500004</v>
      </c>
      <c r="R1079" s="197" t="str">
        <f t="shared" si="99"/>
        <v>12/2/2024 7:51:45 AM</v>
      </c>
      <c r="S1079" s="200">
        <f t="shared" si="100"/>
        <v>45628</v>
      </c>
      <c r="T1079" s="201">
        <f t="shared" si="101"/>
        <v>0.32760416666860692</v>
      </c>
      <c r="U1079" s="202"/>
      <c r="V1079" s="202"/>
      <c r="W1079" s="202" t="str">
        <f>IFERROR(VLOOKUP(D1079,Legend!$A$2:$C$61,3,FALSE),"")</f>
        <v/>
      </c>
      <c r="X1079" s="19">
        <v>5</v>
      </c>
      <c r="Y1079" s="19">
        <v>15</v>
      </c>
    </row>
    <row r="1080" spans="1:25" x14ac:dyDescent="0.25">
      <c r="A1080" s="19" t="s">
        <v>963</v>
      </c>
      <c r="B1080" s="62" t="s">
        <v>4381</v>
      </c>
      <c r="C1080" s="19" t="s">
        <v>148</v>
      </c>
      <c r="D1080" s="19" t="s">
        <v>214</v>
      </c>
      <c r="G1080" s="62" t="s">
        <v>345</v>
      </c>
      <c r="H1080" s="62" t="s">
        <v>4382</v>
      </c>
      <c r="J1080" s="36" t="s">
        <v>4383</v>
      </c>
      <c r="K1080" s="19" t="s">
        <v>591</v>
      </c>
      <c r="L1080" s="19" t="s">
        <v>112</v>
      </c>
      <c r="O1080" s="197" t="str">
        <f t="shared" si="96"/>
        <v>12/2/2024 7:46:29 AM</v>
      </c>
      <c r="P1080" s="197">
        <f t="shared" si="97"/>
        <v>45628.948946759258</v>
      </c>
      <c r="Q1080" s="197">
        <f t="shared" si="98"/>
        <v>45628.532280092593</v>
      </c>
      <c r="R1080" s="197" t="str">
        <f t="shared" si="99"/>
        <v>12/2/2024 7:46:29 AM</v>
      </c>
      <c r="S1080" s="200">
        <f t="shared" si="100"/>
        <v>45628</v>
      </c>
      <c r="T1080" s="201">
        <f t="shared" si="101"/>
        <v>0.32394675925752381</v>
      </c>
      <c r="U1080" s="202"/>
      <c r="V1080" s="202"/>
      <c r="W1080" s="202" t="str">
        <f>IFERROR(VLOOKUP(D1080,Legend!$A$2:$C$61,3,FALSE),"")</f>
        <v>AMER_1</v>
      </c>
      <c r="X1080" s="19">
        <v>5</v>
      </c>
      <c r="Y1080" s="19">
        <v>15</v>
      </c>
    </row>
    <row r="1081" spans="1:25" x14ac:dyDescent="0.25">
      <c r="A1081" s="19" t="s">
        <v>1465</v>
      </c>
      <c r="B1081" s="62" t="s">
        <v>4394</v>
      </c>
      <c r="C1081" s="19" t="s">
        <v>341</v>
      </c>
      <c r="D1081" s="19" t="s">
        <v>343</v>
      </c>
      <c r="G1081" s="62" t="s">
        <v>673</v>
      </c>
      <c r="H1081" s="62" t="s">
        <v>4392</v>
      </c>
      <c r="I1081" s="19" t="s">
        <v>342</v>
      </c>
      <c r="J1081" s="36" t="s">
        <v>4395</v>
      </c>
      <c r="K1081" s="19" t="s">
        <v>1832</v>
      </c>
      <c r="O1081" s="197" t="str">
        <f t="shared" si="96"/>
        <v>12/2/2024 7:36:39 AM</v>
      </c>
      <c r="P1081" s="197">
        <f t="shared" si="97"/>
        <v>45628.942118055558</v>
      </c>
      <c r="Q1081" s="197">
        <f t="shared" si="98"/>
        <v>45628.525451388894</v>
      </c>
      <c r="R1081" s="197" t="str">
        <f t="shared" si="99"/>
        <v>12/2/2024 7:36:39 AM</v>
      </c>
      <c r="S1081" s="200">
        <f t="shared" si="100"/>
        <v>45628</v>
      </c>
      <c r="T1081" s="201">
        <f t="shared" si="101"/>
        <v>0.31711805555823958</v>
      </c>
      <c r="U1081" s="202"/>
      <c r="V1081" s="202"/>
      <c r="W1081" s="202" t="str">
        <f>IFERROR(VLOOKUP(D1081,Legend!$A$2:$C$61,3,FALSE),"")</f>
        <v/>
      </c>
      <c r="X1081" s="19">
        <v>5</v>
      </c>
      <c r="Y1081" s="19">
        <v>15</v>
      </c>
    </row>
    <row r="1082" spans="1:25" x14ac:dyDescent="0.25">
      <c r="A1082" s="19" t="s">
        <v>1012</v>
      </c>
      <c r="B1082" s="62" t="s">
        <v>4399</v>
      </c>
      <c r="C1082" s="19" t="s">
        <v>341</v>
      </c>
      <c r="D1082" s="19" t="s">
        <v>343</v>
      </c>
      <c r="G1082" s="62" t="s">
        <v>910</v>
      </c>
      <c r="H1082" s="62" t="s">
        <v>4397</v>
      </c>
      <c r="I1082" s="19" t="s">
        <v>342</v>
      </c>
      <c r="J1082" s="36" t="s">
        <v>4400</v>
      </c>
      <c r="K1082" s="19" t="s">
        <v>748</v>
      </c>
      <c r="O1082" s="197" t="str">
        <f t="shared" si="96"/>
        <v>12/2/2024 7:33:09 AM</v>
      </c>
      <c r="P1082" s="197">
        <f t="shared" si="97"/>
        <v>45628.939687500002</v>
      </c>
      <c r="Q1082" s="197">
        <f t="shared" si="98"/>
        <v>45628.523020833338</v>
      </c>
      <c r="R1082" s="197" t="str">
        <f t="shared" si="99"/>
        <v>12/2/2024 7:33:09 AM</v>
      </c>
      <c r="S1082" s="200">
        <f t="shared" si="100"/>
        <v>45628</v>
      </c>
      <c r="T1082" s="201">
        <f t="shared" si="101"/>
        <v>0.31468750000203727</v>
      </c>
      <c r="U1082" s="202"/>
      <c r="V1082" s="202"/>
      <c r="W1082" s="202" t="str">
        <f>IFERROR(VLOOKUP(D1082,Legend!$A$2:$C$61,3,FALSE),"")</f>
        <v/>
      </c>
      <c r="X1082" s="19">
        <v>5</v>
      </c>
      <c r="Y1082" s="19">
        <v>15</v>
      </c>
    </row>
    <row r="1083" spans="1:25" x14ac:dyDescent="0.25">
      <c r="A1083" s="19" t="s">
        <v>1415</v>
      </c>
      <c r="B1083" s="62" t="s">
        <v>4404</v>
      </c>
      <c r="C1083" s="19" t="s">
        <v>148</v>
      </c>
      <c r="D1083" s="19" t="s">
        <v>214</v>
      </c>
      <c r="G1083" s="62" t="s">
        <v>345</v>
      </c>
      <c r="H1083" s="62" t="s">
        <v>4405</v>
      </c>
      <c r="J1083" s="36" t="s">
        <v>4406</v>
      </c>
      <c r="K1083" s="19" t="s">
        <v>591</v>
      </c>
      <c r="L1083" s="19" t="s">
        <v>112</v>
      </c>
      <c r="O1083" s="197" t="str">
        <f t="shared" si="96"/>
        <v>12/2/2024 7:23:35 AM</v>
      </c>
      <c r="P1083" s="197">
        <f t="shared" si="97"/>
        <v>45628.93304398148</v>
      </c>
      <c r="Q1083" s="197">
        <f t="shared" si="98"/>
        <v>45628.516377314816</v>
      </c>
      <c r="R1083" s="197" t="str">
        <f t="shared" si="99"/>
        <v>12/2/2024 7:23:35 AM</v>
      </c>
      <c r="S1083" s="200">
        <f t="shared" si="100"/>
        <v>45628</v>
      </c>
      <c r="T1083" s="201">
        <f t="shared" si="101"/>
        <v>0.30804398148029577</v>
      </c>
      <c r="U1083" s="202"/>
      <c r="V1083" s="202"/>
      <c r="W1083" s="202" t="str">
        <f>IFERROR(VLOOKUP(D1083,Legend!$A$2:$C$61,3,FALSE),"")</f>
        <v>AMER_1</v>
      </c>
      <c r="X1083" s="19">
        <v>5</v>
      </c>
      <c r="Y1083" s="19">
        <v>15</v>
      </c>
    </row>
    <row r="1084" spans="1:25" x14ac:dyDescent="0.25">
      <c r="A1084" s="19" t="s">
        <v>877</v>
      </c>
      <c r="B1084" s="62" t="s">
        <v>4430</v>
      </c>
      <c r="C1084" s="19" t="s">
        <v>341</v>
      </c>
      <c r="D1084" s="19" t="s">
        <v>343</v>
      </c>
      <c r="G1084" s="62" t="s">
        <v>593</v>
      </c>
      <c r="H1084" s="62" t="s">
        <v>4431</v>
      </c>
      <c r="I1084" s="19" t="s">
        <v>342</v>
      </c>
      <c r="J1084" s="36" t="s">
        <v>4432</v>
      </c>
      <c r="K1084" s="19" t="s">
        <v>1907</v>
      </c>
      <c r="O1084" s="197" t="str">
        <f t="shared" si="96"/>
        <v>12/2/2024 6:54:23 AM</v>
      </c>
      <c r="P1084" s="197">
        <f t="shared" si="97"/>
        <v>45628.912766203706</v>
      </c>
      <c r="Q1084" s="197">
        <f t="shared" si="98"/>
        <v>45628.496099537042</v>
      </c>
      <c r="R1084" s="197" t="str">
        <f t="shared" si="99"/>
        <v>12/2/2024 6:54:23 AM</v>
      </c>
      <c r="S1084" s="200">
        <f t="shared" si="100"/>
        <v>45628</v>
      </c>
      <c r="T1084" s="201">
        <f t="shared" si="101"/>
        <v>0.28776620370626915</v>
      </c>
      <c r="U1084" s="202"/>
      <c r="V1084" s="202"/>
      <c r="W1084" s="202" t="str">
        <f>IFERROR(VLOOKUP(D1084,Legend!$A$2:$C$61,3,FALSE),"")</f>
        <v/>
      </c>
      <c r="X1084" s="19">
        <v>5</v>
      </c>
      <c r="Y1084" s="19">
        <v>15</v>
      </c>
    </row>
    <row r="1085" spans="1:25" x14ac:dyDescent="0.25">
      <c r="A1085" s="19" t="s">
        <v>1743</v>
      </c>
      <c r="B1085" s="62" t="s">
        <v>4433</v>
      </c>
      <c r="C1085" s="19" t="s">
        <v>148</v>
      </c>
      <c r="D1085" s="19" t="s">
        <v>223</v>
      </c>
      <c r="G1085" s="62" t="s">
        <v>350</v>
      </c>
      <c r="H1085" s="62" t="s">
        <v>4434</v>
      </c>
      <c r="J1085" s="36" t="s">
        <v>4435</v>
      </c>
      <c r="K1085" s="19" t="s">
        <v>591</v>
      </c>
      <c r="L1085" s="19" t="s">
        <v>112</v>
      </c>
      <c r="O1085" s="197" t="str">
        <f t="shared" si="96"/>
        <v>12/2/2024 6:50:04 AM</v>
      </c>
      <c r="P1085" s="197">
        <f t="shared" si="97"/>
        <v>45628.909768518519</v>
      </c>
      <c r="Q1085" s="197">
        <f t="shared" si="98"/>
        <v>45628.493101851855</v>
      </c>
      <c r="R1085" s="197">
        <f t="shared" si="99"/>
        <v>45628.493101851855</v>
      </c>
      <c r="S1085" s="200">
        <f t="shared" si="100"/>
        <v>45628</v>
      </c>
      <c r="T1085" s="201">
        <f t="shared" si="101"/>
        <v>0.49310185185458977</v>
      </c>
      <c r="U1085" s="202"/>
      <c r="V1085" s="202"/>
      <c r="W1085" s="202" t="str">
        <f>IFERROR(VLOOKUP(D1085,Legend!$A$2:$C$61,3,FALSE),"")</f>
        <v>EMEA_1</v>
      </c>
      <c r="X1085" s="19">
        <v>5</v>
      </c>
      <c r="Y1085" s="19">
        <v>15</v>
      </c>
    </row>
    <row r="1086" spans="1:25" x14ac:dyDescent="0.25">
      <c r="A1086" s="19" t="s">
        <v>1013</v>
      </c>
      <c r="B1086" s="62" t="s">
        <v>4436</v>
      </c>
      <c r="C1086" s="19" t="s">
        <v>341</v>
      </c>
      <c r="D1086" s="19" t="s">
        <v>343</v>
      </c>
      <c r="G1086" s="62" t="s">
        <v>673</v>
      </c>
      <c r="H1086" s="62" t="s">
        <v>4437</v>
      </c>
      <c r="I1086" s="19" t="s">
        <v>342</v>
      </c>
      <c r="J1086" s="36" t="s">
        <v>4438</v>
      </c>
      <c r="K1086" s="19" t="s">
        <v>2485</v>
      </c>
      <c r="O1086" s="197" t="str">
        <f t="shared" si="96"/>
        <v>12/2/2024 6:44:10 AM</v>
      </c>
      <c r="P1086" s="197">
        <f t="shared" si="97"/>
        <v>45628.905671296299</v>
      </c>
      <c r="Q1086" s="197">
        <f t="shared" si="98"/>
        <v>45628.489004629635</v>
      </c>
      <c r="R1086" s="197" t="str">
        <f t="shared" si="99"/>
        <v>12/2/2024 6:44:10 AM</v>
      </c>
      <c r="S1086" s="200">
        <f t="shared" si="100"/>
        <v>45628</v>
      </c>
      <c r="T1086" s="201">
        <f t="shared" si="101"/>
        <v>0.28067129629926058</v>
      </c>
      <c r="U1086" s="202"/>
      <c r="V1086" s="202"/>
      <c r="W1086" s="202" t="str">
        <f>IFERROR(VLOOKUP(D1086,Legend!$A$2:$C$61,3,FALSE),"")</f>
        <v/>
      </c>
      <c r="X1086" s="19">
        <v>5</v>
      </c>
      <c r="Y1086" s="19">
        <v>15</v>
      </c>
    </row>
    <row r="1087" spans="1:25" x14ac:dyDescent="0.25">
      <c r="A1087" s="19" t="s">
        <v>808</v>
      </c>
      <c r="B1087" s="62" t="s">
        <v>4439</v>
      </c>
      <c r="C1087" s="19" t="s">
        <v>148</v>
      </c>
      <c r="D1087" s="19" t="s">
        <v>223</v>
      </c>
      <c r="G1087" s="62" t="s">
        <v>350</v>
      </c>
      <c r="H1087" s="62" t="s">
        <v>4440</v>
      </c>
      <c r="J1087" s="36" t="s">
        <v>4441</v>
      </c>
      <c r="K1087" s="19" t="s">
        <v>685</v>
      </c>
      <c r="L1087" s="19" t="s">
        <v>112</v>
      </c>
      <c r="O1087" s="197" t="str">
        <f t="shared" si="96"/>
        <v>12/2/2024 6:42:56 AM</v>
      </c>
      <c r="P1087" s="197">
        <f t="shared" si="97"/>
        <v>45628.904814814814</v>
      </c>
      <c r="Q1087" s="197">
        <f t="shared" si="98"/>
        <v>45628.48814814815</v>
      </c>
      <c r="R1087" s="197">
        <f t="shared" si="99"/>
        <v>45628.48814814815</v>
      </c>
      <c r="S1087" s="200">
        <f t="shared" si="100"/>
        <v>45628</v>
      </c>
      <c r="T1087" s="201">
        <f t="shared" si="101"/>
        <v>0.48814814814977581</v>
      </c>
      <c r="U1087" s="202"/>
      <c r="V1087" s="202"/>
      <c r="W1087" s="202" t="str">
        <f>IFERROR(VLOOKUP(D1087,Legend!$A$2:$C$61,3,FALSE),"")</f>
        <v>EMEA_1</v>
      </c>
      <c r="X1087" s="19">
        <v>5</v>
      </c>
      <c r="Y1087" s="19">
        <v>15</v>
      </c>
    </row>
    <row r="1088" spans="1:25" x14ac:dyDescent="0.25">
      <c r="A1088" s="19" t="s">
        <v>1521</v>
      </c>
      <c r="B1088" s="62" t="s">
        <v>4442</v>
      </c>
      <c r="C1088" s="19" t="s">
        <v>341</v>
      </c>
      <c r="D1088" s="19" t="s">
        <v>343</v>
      </c>
      <c r="G1088" s="62" t="s">
        <v>626</v>
      </c>
      <c r="H1088" s="62" t="s">
        <v>2478</v>
      </c>
      <c r="I1088" s="19" t="s">
        <v>342</v>
      </c>
      <c r="J1088" s="36" t="s">
        <v>4443</v>
      </c>
      <c r="K1088" s="19" t="s">
        <v>1842</v>
      </c>
      <c r="O1088" s="197" t="str">
        <f t="shared" si="96"/>
        <v>12/2/2024 6:40:58 AM</v>
      </c>
      <c r="P1088" s="197">
        <f t="shared" si="97"/>
        <v>45628.903449074074</v>
      </c>
      <c r="Q1088" s="197">
        <f t="shared" si="98"/>
        <v>45628.48678240741</v>
      </c>
      <c r="R1088" s="197" t="str">
        <f t="shared" si="99"/>
        <v>12/2/2024 6:40:58 AM</v>
      </c>
      <c r="S1088" s="200">
        <f t="shared" si="100"/>
        <v>45628</v>
      </c>
      <c r="T1088" s="201">
        <f t="shared" si="101"/>
        <v>0.27844907407416031</v>
      </c>
      <c r="U1088" s="202"/>
      <c r="V1088" s="202"/>
      <c r="W1088" s="202" t="str">
        <f>IFERROR(VLOOKUP(D1088,Legend!$A$2:$C$61,3,FALSE),"")</f>
        <v/>
      </c>
      <c r="X1088" s="19">
        <v>5</v>
      </c>
      <c r="Y1088" s="19">
        <v>15</v>
      </c>
    </row>
    <row r="1089" spans="1:25" x14ac:dyDescent="0.25">
      <c r="A1089" s="19" t="s">
        <v>2055</v>
      </c>
      <c r="B1089" s="62" t="s">
        <v>4444</v>
      </c>
      <c r="C1089" s="19" t="s">
        <v>148</v>
      </c>
      <c r="D1089" s="19" t="s">
        <v>223</v>
      </c>
      <c r="G1089" s="62" t="s">
        <v>350</v>
      </c>
      <c r="H1089" s="62" t="s">
        <v>4445</v>
      </c>
      <c r="J1089" s="36" t="s">
        <v>4446</v>
      </c>
      <c r="K1089" s="19" t="s">
        <v>591</v>
      </c>
      <c r="L1089" s="19" t="s">
        <v>112</v>
      </c>
      <c r="O1089" s="197" t="str">
        <f t="shared" si="96"/>
        <v>12/2/2024 6:29:04 AM</v>
      </c>
      <c r="P1089" s="197">
        <f t="shared" si="97"/>
        <v>45628.895185185182</v>
      </c>
      <c r="Q1089" s="197">
        <f t="shared" si="98"/>
        <v>45628.478518518517</v>
      </c>
      <c r="R1089" s="197">
        <f t="shared" si="99"/>
        <v>45628.478518518517</v>
      </c>
      <c r="S1089" s="200">
        <f t="shared" si="100"/>
        <v>45628</v>
      </c>
      <c r="T1089" s="201">
        <f t="shared" si="101"/>
        <v>0.47851851851737592</v>
      </c>
      <c r="U1089" s="202"/>
      <c r="V1089" s="202"/>
      <c r="W1089" s="202" t="str">
        <f>IFERROR(VLOOKUP(D1089,Legend!$A$2:$C$61,3,FALSE),"")</f>
        <v>EMEA_1</v>
      </c>
      <c r="X1089" s="19">
        <v>5</v>
      </c>
      <c r="Y1089" s="19">
        <v>15</v>
      </c>
    </row>
    <row r="1090" spans="1:25" x14ac:dyDescent="0.25">
      <c r="A1090" s="19" t="s">
        <v>1620</v>
      </c>
      <c r="B1090" s="62" t="s">
        <v>4447</v>
      </c>
      <c r="C1090" s="19" t="s">
        <v>148</v>
      </c>
      <c r="D1090" s="19" t="s">
        <v>223</v>
      </c>
      <c r="G1090" s="62" t="s">
        <v>350</v>
      </c>
      <c r="H1090" s="62" t="s">
        <v>4448</v>
      </c>
      <c r="J1090" s="36" t="s">
        <v>4449</v>
      </c>
      <c r="K1090" s="19" t="s">
        <v>591</v>
      </c>
      <c r="L1090" s="19" t="s">
        <v>112</v>
      </c>
      <c r="O1090" s="197" t="str">
        <f t="shared" si="96"/>
        <v>12/2/2024 6:26:53 AM</v>
      </c>
      <c r="P1090" s="197">
        <f t="shared" si="97"/>
        <v>45628.89366898148</v>
      </c>
      <c r="Q1090" s="197">
        <f t="shared" si="98"/>
        <v>45628.477002314816</v>
      </c>
      <c r="R1090" s="197">
        <f t="shared" si="99"/>
        <v>45628.477002314816</v>
      </c>
      <c r="S1090" s="200">
        <f t="shared" si="100"/>
        <v>45628</v>
      </c>
      <c r="T1090" s="201">
        <f t="shared" si="101"/>
        <v>0.47700231481576338</v>
      </c>
      <c r="U1090" s="202"/>
      <c r="V1090" s="202"/>
      <c r="W1090" s="202" t="str">
        <f>IFERROR(VLOOKUP(D1090,Legend!$A$2:$C$61,3,FALSE),"")</f>
        <v>EMEA_1</v>
      </c>
      <c r="X1090" s="19">
        <v>5</v>
      </c>
      <c r="Y1090" s="19">
        <v>15</v>
      </c>
    </row>
    <row r="1091" spans="1:25" x14ac:dyDescent="0.25">
      <c r="A1091" s="19" t="s">
        <v>1121</v>
      </c>
      <c r="B1091" s="62" t="s">
        <v>4450</v>
      </c>
      <c r="C1091" s="19" t="s">
        <v>341</v>
      </c>
      <c r="D1091" s="19" t="s">
        <v>343</v>
      </c>
      <c r="G1091" s="62" t="s">
        <v>676</v>
      </c>
      <c r="H1091" s="62" t="s">
        <v>4408</v>
      </c>
      <c r="I1091" s="19" t="s">
        <v>342</v>
      </c>
      <c r="J1091" s="36" t="s">
        <v>4451</v>
      </c>
      <c r="K1091" s="19" t="s">
        <v>581</v>
      </c>
      <c r="O1091" s="197" t="str">
        <f t="shared" ref="O1091:O1154" si="102">IFERROR(J1091,"")</f>
        <v>12/2/2024 6:19:56 AM</v>
      </c>
      <c r="P1091" s="197">
        <f t="shared" ref="P1091:P1154" si="103">IFERROR(J1091+(Y1091/24),"")</f>
        <v>45628.888842592591</v>
      </c>
      <c r="Q1091" s="197">
        <f t="shared" ref="Q1091:Q1154" si="104">IFERROR(J1091+(X1091/24),"")</f>
        <v>45628.472175925926</v>
      </c>
      <c r="R1091" s="197" t="str">
        <f t="shared" ref="R1091:R1154" si="105">IF(W1091="APAC_1",P1091,IF(W1091="EMEA_1",Q1091,O1091))</f>
        <v>12/2/2024 6:19:56 AM</v>
      </c>
      <c r="S1091" s="200">
        <f t="shared" ref="S1091:S1154" si="106">INT(R1091)</f>
        <v>45628</v>
      </c>
      <c r="T1091" s="201">
        <f t="shared" ref="T1091:T1154" si="107">MOD(R1091,1)</f>
        <v>0.26384259259066312</v>
      </c>
      <c r="U1091" s="202"/>
      <c r="V1091" s="202"/>
      <c r="W1091" s="202" t="str">
        <f>IFERROR(VLOOKUP(D1091,Legend!$A$2:$C$61,3,FALSE),"")</f>
        <v/>
      </c>
      <c r="X1091" s="19">
        <v>5</v>
      </c>
      <c r="Y1091" s="19">
        <v>15</v>
      </c>
    </row>
    <row r="1092" spans="1:25" x14ac:dyDescent="0.25">
      <c r="A1092" s="19" t="s">
        <v>2062</v>
      </c>
      <c r="B1092" s="62" t="s">
        <v>4508</v>
      </c>
      <c r="C1092" s="19" t="s">
        <v>341</v>
      </c>
      <c r="D1092" s="19" t="s">
        <v>343</v>
      </c>
      <c r="G1092" s="62" t="s">
        <v>671</v>
      </c>
      <c r="H1092" s="62" t="s">
        <v>4465</v>
      </c>
      <c r="I1092" s="19" t="s">
        <v>342</v>
      </c>
      <c r="J1092" s="36" t="s">
        <v>4509</v>
      </c>
      <c r="K1092" s="19" t="s">
        <v>1545</v>
      </c>
      <c r="O1092" s="197" t="str">
        <f t="shared" si="102"/>
        <v>12/2/2024 4:24:58 AM</v>
      </c>
      <c r="P1092" s="197">
        <f t="shared" si="103"/>
        <v>45628.809004629627</v>
      </c>
      <c r="Q1092" s="197">
        <f t="shared" si="104"/>
        <v>45628.392337962963</v>
      </c>
      <c r="R1092" s="197" t="str">
        <f t="shared" si="105"/>
        <v>12/2/2024 4:24:58 AM</v>
      </c>
      <c r="S1092" s="200">
        <f t="shared" si="106"/>
        <v>45628</v>
      </c>
      <c r="T1092" s="201">
        <f t="shared" si="107"/>
        <v>0.18400462962745223</v>
      </c>
      <c r="U1092" s="202"/>
      <c r="V1092" s="202"/>
      <c r="W1092" s="202" t="str">
        <f>IFERROR(VLOOKUP(D1092,Legend!$A$2:$C$61,3,FALSE),"")</f>
        <v/>
      </c>
      <c r="X1092" s="19">
        <v>5</v>
      </c>
      <c r="Y1092" s="19">
        <v>15</v>
      </c>
    </row>
    <row r="1093" spans="1:25" x14ac:dyDescent="0.25">
      <c r="A1093" s="19" t="s">
        <v>879</v>
      </c>
      <c r="B1093" s="62" t="s">
        <v>4513</v>
      </c>
      <c r="C1093" s="19" t="s">
        <v>341</v>
      </c>
      <c r="D1093" s="19" t="s">
        <v>343</v>
      </c>
      <c r="G1093" s="62" t="s">
        <v>1575</v>
      </c>
      <c r="H1093" s="62" t="s">
        <v>3776</v>
      </c>
      <c r="I1093" s="19" t="s">
        <v>342</v>
      </c>
      <c r="J1093" s="36" t="s">
        <v>4514</v>
      </c>
      <c r="K1093" s="19" t="s">
        <v>2561</v>
      </c>
      <c r="O1093" s="197" t="str">
        <f t="shared" si="102"/>
        <v>12/2/2024 4:19:14 AM</v>
      </c>
      <c r="P1093" s="197">
        <f t="shared" si="103"/>
        <v>45628.805023148147</v>
      </c>
      <c r="Q1093" s="197">
        <f t="shared" si="104"/>
        <v>45628.388356481482</v>
      </c>
      <c r="R1093" s="197" t="str">
        <f t="shared" si="105"/>
        <v>12/2/2024 4:19:14 AM</v>
      </c>
      <c r="S1093" s="200">
        <f t="shared" si="106"/>
        <v>45628</v>
      </c>
      <c r="T1093" s="201">
        <f t="shared" si="107"/>
        <v>0.18002314814657439</v>
      </c>
      <c r="U1093" s="202"/>
      <c r="V1093" s="202"/>
      <c r="W1093" s="202" t="str">
        <f>IFERROR(VLOOKUP(D1093,Legend!$A$2:$C$61,3,FALSE),"")</f>
        <v/>
      </c>
      <c r="X1093" s="19">
        <v>5</v>
      </c>
      <c r="Y1093" s="19">
        <v>15</v>
      </c>
    </row>
    <row r="1094" spans="1:25" x14ac:dyDescent="0.25">
      <c r="A1094" s="19" t="s">
        <v>1153</v>
      </c>
      <c r="B1094" s="62" t="s">
        <v>4521</v>
      </c>
      <c r="C1094" s="19" t="s">
        <v>341</v>
      </c>
      <c r="D1094" s="19" t="s">
        <v>343</v>
      </c>
      <c r="G1094" s="62" t="s">
        <v>671</v>
      </c>
      <c r="H1094" s="62" t="s">
        <v>2613</v>
      </c>
      <c r="I1094" s="19" t="s">
        <v>342</v>
      </c>
      <c r="J1094" s="36" t="s">
        <v>4522</v>
      </c>
      <c r="K1094" s="19" t="s">
        <v>901</v>
      </c>
      <c r="O1094" s="197" t="str">
        <f t="shared" si="102"/>
        <v>12/2/2024 3:49:45 AM</v>
      </c>
      <c r="P1094" s="197">
        <f t="shared" si="103"/>
        <v>45628.784548611111</v>
      </c>
      <c r="Q1094" s="197">
        <f t="shared" si="104"/>
        <v>45628.367881944447</v>
      </c>
      <c r="R1094" s="197" t="str">
        <f t="shared" si="105"/>
        <v>12/2/2024 3:49:45 AM</v>
      </c>
      <c r="S1094" s="200">
        <f t="shared" si="106"/>
        <v>45628</v>
      </c>
      <c r="T1094" s="201">
        <f t="shared" si="107"/>
        <v>0.15954861111094942</v>
      </c>
      <c r="U1094" s="202"/>
      <c r="V1094" s="202"/>
      <c r="W1094" s="202" t="str">
        <f>IFERROR(VLOOKUP(D1094,Legend!$A$2:$C$61,3,FALSE),"")</f>
        <v/>
      </c>
      <c r="X1094" s="19">
        <v>5</v>
      </c>
      <c r="Y1094" s="19">
        <v>15</v>
      </c>
    </row>
    <row r="1095" spans="1:25" x14ac:dyDescent="0.25">
      <c r="A1095" s="19" t="s">
        <v>1154</v>
      </c>
      <c r="B1095" s="62" t="s">
        <v>4539</v>
      </c>
      <c r="C1095" s="19" t="s">
        <v>341</v>
      </c>
      <c r="D1095" s="19" t="s">
        <v>218</v>
      </c>
      <c r="G1095" s="62" t="s">
        <v>673</v>
      </c>
      <c r="H1095" s="62" t="s">
        <v>4392</v>
      </c>
      <c r="I1095" s="19" t="s">
        <v>342</v>
      </c>
      <c r="J1095" s="36" t="s">
        <v>4540</v>
      </c>
      <c r="K1095" s="19" t="s">
        <v>658</v>
      </c>
      <c r="O1095" s="197" t="str">
        <f t="shared" si="102"/>
        <v>12/2/2024 2:32:35 AM</v>
      </c>
      <c r="P1095" s="197">
        <f t="shared" si="103"/>
        <v>45628.73096064815</v>
      </c>
      <c r="Q1095" s="197">
        <f t="shared" si="104"/>
        <v>45628.314293981486</v>
      </c>
      <c r="R1095" s="197">
        <f t="shared" si="105"/>
        <v>45628.314293981486</v>
      </c>
      <c r="S1095" s="200">
        <f t="shared" si="106"/>
        <v>45628</v>
      </c>
      <c r="T1095" s="201">
        <f t="shared" si="107"/>
        <v>0.31429398148611654</v>
      </c>
      <c r="U1095" s="202"/>
      <c r="V1095" s="202"/>
      <c r="W1095" s="202" t="str">
        <f>IFERROR(VLOOKUP(D1095,Legend!$A$2:$C$61,3,FALSE),"")</f>
        <v>EMEA_1</v>
      </c>
      <c r="X1095" s="19">
        <v>5</v>
      </c>
      <c r="Y1095" s="19">
        <v>15</v>
      </c>
    </row>
    <row r="1096" spans="1:25" x14ac:dyDescent="0.25">
      <c r="A1096" s="19" t="s">
        <v>1623</v>
      </c>
      <c r="B1096" s="62" t="s">
        <v>4541</v>
      </c>
      <c r="C1096" s="19" t="s">
        <v>341</v>
      </c>
      <c r="D1096" s="19" t="s">
        <v>343</v>
      </c>
      <c r="G1096" s="62" t="s">
        <v>673</v>
      </c>
      <c r="H1096" s="62" t="s">
        <v>4392</v>
      </c>
      <c r="I1096" s="19" t="s">
        <v>342</v>
      </c>
      <c r="J1096" s="36" t="s">
        <v>4542</v>
      </c>
      <c r="K1096" s="19" t="s">
        <v>1860</v>
      </c>
      <c r="O1096" s="197" t="str">
        <f t="shared" si="102"/>
        <v>12/2/2024 2:32:08 AM</v>
      </c>
      <c r="P1096" s="197">
        <f t="shared" si="103"/>
        <v>45628.73064814815</v>
      </c>
      <c r="Q1096" s="197">
        <f t="shared" si="104"/>
        <v>45628.313981481486</v>
      </c>
      <c r="R1096" s="197" t="str">
        <f t="shared" si="105"/>
        <v>12/2/2024 2:32:08 AM</v>
      </c>
      <c r="S1096" s="200">
        <f t="shared" si="106"/>
        <v>45628</v>
      </c>
      <c r="T1096" s="201">
        <f t="shared" si="107"/>
        <v>0.10564814815006685</v>
      </c>
      <c r="U1096" s="202"/>
      <c r="V1096" s="202"/>
      <c r="W1096" s="202" t="str">
        <f>IFERROR(VLOOKUP(D1096,Legend!$A$2:$C$61,3,FALSE),"")</f>
        <v/>
      </c>
      <c r="X1096" s="19">
        <v>5</v>
      </c>
      <c r="Y1096" s="19">
        <v>15</v>
      </c>
    </row>
    <row r="1097" spans="1:25" x14ac:dyDescent="0.25">
      <c r="A1097" s="19" t="s">
        <v>1792</v>
      </c>
      <c r="B1097" s="62" t="s">
        <v>4553</v>
      </c>
      <c r="C1097" s="19" t="s">
        <v>341</v>
      </c>
      <c r="D1097" s="19" t="s">
        <v>346</v>
      </c>
      <c r="G1097" s="62" t="s">
        <v>671</v>
      </c>
      <c r="H1097" s="62" t="s">
        <v>4544</v>
      </c>
      <c r="I1097" s="19" t="s">
        <v>342</v>
      </c>
      <c r="J1097" s="36" t="s">
        <v>4554</v>
      </c>
      <c r="K1097" s="19" t="s">
        <v>1723</v>
      </c>
      <c r="O1097" s="197" t="str">
        <f t="shared" si="102"/>
        <v>12/2/2024 2:10:08 AM</v>
      </c>
      <c r="P1097" s="197">
        <f t="shared" si="103"/>
        <v>45628.715370370373</v>
      </c>
      <c r="Q1097" s="197">
        <f t="shared" si="104"/>
        <v>45628.298703703709</v>
      </c>
      <c r="R1097" s="197" t="str">
        <f t="shared" si="105"/>
        <v>12/2/2024 2:10:08 AM</v>
      </c>
      <c r="S1097" s="200">
        <f t="shared" si="106"/>
        <v>45628</v>
      </c>
      <c r="T1097" s="201">
        <f t="shared" si="107"/>
        <v>9.0370370373420883E-2</v>
      </c>
      <c r="U1097" s="202"/>
      <c r="V1097" s="202"/>
      <c r="W1097" s="202" t="str">
        <f>IFERROR(VLOOKUP(D1097,Legend!$A$2:$C$61,3,FALSE),"")</f>
        <v/>
      </c>
      <c r="X1097" s="19">
        <v>5</v>
      </c>
      <c r="Y1097" s="19">
        <v>15</v>
      </c>
    </row>
    <row r="1098" spans="1:25" x14ac:dyDescent="0.25">
      <c r="A1098" s="19" t="s">
        <v>1052</v>
      </c>
      <c r="B1098" s="62" t="s">
        <v>4590</v>
      </c>
      <c r="C1098" s="19" t="s">
        <v>148</v>
      </c>
      <c r="D1098" s="19" t="s">
        <v>214</v>
      </c>
      <c r="G1098" s="62" t="s">
        <v>345</v>
      </c>
      <c r="H1098" s="62" t="s">
        <v>4591</v>
      </c>
      <c r="J1098" s="36" t="s">
        <v>4592</v>
      </c>
      <c r="K1098" s="19" t="s">
        <v>591</v>
      </c>
      <c r="L1098" s="19" t="s">
        <v>112</v>
      </c>
      <c r="O1098" s="197" t="str">
        <f t="shared" si="102"/>
        <v>12/1/2024 9:45:45 PM</v>
      </c>
      <c r="P1098" s="197">
        <f t="shared" si="103"/>
        <v>45628.531770833331</v>
      </c>
      <c r="Q1098" s="197">
        <f t="shared" si="104"/>
        <v>45628.115104166667</v>
      </c>
      <c r="R1098" s="197" t="str">
        <f t="shared" si="105"/>
        <v>12/1/2024 9:45:45 PM</v>
      </c>
      <c r="S1098" s="200">
        <f t="shared" si="106"/>
        <v>45627</v>
      </c>
      <c r="T1098" s="201">
        <f t="shared" si="107"/>
        <v>0.90677083333139308</v>
      </c>
      <c r="U1098" s="202"/>
      <c r="V1098" s="202"/>
      <c r="W1098" s="202" t="str">
        <f>IFERROR(VLOOKUP(D1098,Legend!$A$2:$C$61,3,FALSE),"")</f>
        <v>AMER_1</v>
      </c>
      <c r="X1098" s="19">
        <v>5</v>
      </c>
      <c r="Y1098" s="19">
        <v>15</v>
      </c>
    </row>
    <row r="1099" spans="1:25" x14ac:dyDescent="0.25">
      <c r="A1099" s="19" t="s">
        <v>1056</v>
      </c>
      <c r="B1099" s="62" t="s">
        <v>4607</v>
      </c>
      <c r="C1099" s="19" t="s">
        <v>341</v>
      </c>
      <c r="D1099" s="19" t="s">
        <v>343</v>
      </c>
      <c r="G1099" s="62" t="s">
        <v>664</v>
      </c>
      <c r="H1099" s="62" t="s">
        <v>4604</v>
      </c>
      <c r="I1099" s="19" t="s">
        <v>342</v>
      </c>
      <c r="J1099" s="36" t="s">
        <v>4608</v>
      </c>
      <c r="K1099" s="19" t="s">
        <v>1439</v>
      </c>
      <c r="O1099" s="197" t="str">
        <f t="shared" si="102"/>
        <v>12/1/2024 8:47:00 PM</v>
      </c>
      <c r="P1099" s="197">
        <f t="shared" si="103"/>
        <v>45628.490972222222</v>
      </c>
      <c r="Q1099" s="197">
        <f t="shared" si="104"/>
        <v>45628.074305555558</v>
      </c>
      <c r="R1099" s="197" t="str">
        <f t="shared" si="105"/>
        <v>12/1/2024 8:47:00 PM</v>
      </c>
      <c r="S1099" s="200">
        <f t="shared" si="106"/>
        <v>45627</v>
      </c>
      <c r="T1099" s="201">
        <f t="shared" si="107"/>
        <v>0.86597222222189885</v>
      </c>
      <c r="U1099" s="202"/>
      <c r="V1099" s="202"/>
      <c r="W1099" s="202" t="str">
        <f>IFERROR(VLOOKUP(D1099,Legend!$A$2:$C$61,3,FALSE),"")</f>
        <v/>
      </c>
      <c r="X1099" s="19">
        <v>5</v>
      </c>
      <c r="Y1099" s="19">
        <v>15</v>
      </c>
    </row>
    <row r="1100" spans="1:25" x14ac:dyDescent="0.25">
      <c r="A1100" s="19" t="s">
        <v>2071</v>
      </c>
      <c r="B1100" s="62" t="s">
        <v>4641</v>
      </c>
      <c r="C1100" s="19" t="s">
        <v>341</v>
      </c>
      <c r="D1100" s="19" t="s">
        <v>343</v>
      </c>
      <c r="G1100" s="62" t="s">
        <v>588</v>
      </c>
      <c r="H1100" s="62" t="s">
        <v>4642</v>
      </c>
      <c r="I1100" s="19" t="s">
        <v>344</v>
      </c>
      <c r="J1100" s="36" t="s">
        <v>4643</v>
      </c>
      <c r="K1100" s="19" t="s">
        <v>1879</v>
      </c>
      <c r="O1100" s="197" t="str">
        <f t="shared" si="102"/>
        <v>12/1/2024 6:18:20 PM</v>
      </c>
      <c r="P1100" s="197">
        <f t="shared" si="103"/>
        <v>45628.387731481482</v>
      </c>
      <c r="Q1100" s="197">
        <f t="shared" si="104"/>
        <v>45627.971064814818</v>
      </c>
      <c r="R1100" s="197" t="str">
        <f t="shared" si="105"/>
        <v>12/1/2024 6:18:20 PM</v>
      </c>
      <c r="S1100" s="200">
        <f t="shared" si="106"/>
        <v>45627</v>
      </c>
      <c r="T1100" s="201">
        <f t="shared" si="107"/>
        <v>0.76273148148175096</v>
      </c>
      <c r="U1100" s="202"/>
      <c r="V1100" s="202"/>
      <c r="W1100" s="202" t="str">
        <f>IFERROR(VLOOKUP(D1100,Legend!$A$2:$C$61,3,FALSE),"")</f>
        <v/>
      </c>
      <c r="X1100" s="19">
        <v>5</v>
      </c>
      <c r="Y1100" s="19">
        <v>15</v>
      </c>
    </row>
    <row r="1101" spans="1:25" x14ac:dyDescent="0.25">
      <c r="A1101" s="19" t="s">
        <v>2080</v>
      </c>
      <c r="B1101" s="62" t="s">
        <v>4659</v>
      </c>
      <c r="C1101" s="19" t="s">
        <v>341</v>
      </c>
      <c r="D1101" s="19" t="s">
        <v>343</v>
      </c>
      <c r="G1101" s="62" t="s">
        <v>642</v>
      </c>
      <c r="H1101" s="62" t="s">
        <v>4656</v>
      </c>
      <c r="I1101" s="19" t="s">
        <v>342</v>
      </c>
      <c r="J1101" s="36" t="s">
        <v>4660</v>
      </c>
      <c r="K1101" s="19" t="s">
        <v>638</v>
      </c>
      <c r="O1101" s="197" t="str">
        <f t="shared" si="102"/>
        <v>12/1/2024 5:21:16 PM</v>
      </c>
      <c r="P1101" s="197">
        <f t="shared" si="103"/>
        <v>45628.348101851851</v>
      </c>
      <c r="Q1101" s="197">
        <f t="shared" si="104"/>
        <v>45627.931435185186</v>
      </c>
      <c r="R1101" s="197" t="str">
        <f t="shared" si="105"/>
        <v>12/1/2024 5:21:16 PM</v>
      </c>
      <c r="S1101" s="200">
        <f t="shared" si="106"/>
        <v>45627</v>
      </c>
      <c r="T1101" s="201">
        <f t="shared" si="107"/>
        <v>0.72310185185051523</v>
      </c>
      <c r="U1101" s="202"/>
      <c r="V1101" s="202"/>
      <c r="W1101" s="202" t="str">
        <f>IFERROR(VLOOKUP(D1101,Legend!$A$2:$C$61,3,FALSE),"")</f>
        <v/>
      </c>
      <c r="X1101" s="19">
        <v>5</v>
      </c>
      <c r="Y1101" s="19">
        <v>15</v>
      </c>
    </row>
    <row r="1102" spans="1:25" x14ac:dyDescent="0.25">
      <c r="A1102" s="19" t="s">
        <v>1061</v>
      </c>
      <c r="B1102" s="62" t="s">
        <v>4661</v>
      </c>
      <c r="C1102" s="19" t="s">
        <v>341</v>
      </c>
      <c r="D1102" s="19" t="s">
        <v>346</v>
      </c>
      <c r="G1102" s="62" t="s">
        <v>593</v>
      </c>
      <c r="H1102" s="62" t="s">
        <v>4006</v>
      </c>
      <c r="I1102" s="19" t="s">
        <v>344</v>
      </c>
      <c r="J1102" s="36" t="s">
        <v>4662</v>
      </c>
      <c r="K1102" s="19" t="s">
        <v>1576</v>
      </c>
      <c r="O1102" s="197" t="str">
        <f t="shared" si="102"/>
        <v>12/1/2024 5:08:52 PM</v>
      </c>
      <c r="P1102" s="197">
        <f t="shared" si="103"/>
        <v>45628.339490740742</v>
      </c>
      <c r="Q1102" s="197">
        <f t="shared" si="104"/>
        <v>45627.922824074078</v>
      </c>
      <c r="R1102" s="197" t="str">
        <f t="shared" si="105"/>
        <v>12/1/2024 5:08:52 PM</v>
      </c>
      <c r="S1102" s="200">
        <f t="shared" si="106"/>
        <v>45627</v>
      </c>
      <c r="T1102" s="201">
        <f t="shared" si="107"/>
        <v>0.71449074074189411</v>
      </c>
      <c r="U1102" s="202"/>
      <c r="V1102" s="202"/>
      <c r="W1102" s="202" t="str">
        <f>IFERROR(VLOOKUP(D1102,Legend!$A$2:$C$61,3,FALSE),"")</f>
        <v/>
      </c>
      <c r="X1102" s="19">
        <v>5</v>
      </c>
      <c r="Y1102" s="19">
        <v>15</v>
      </c>
    </row>
    <row r="1103" spans="1:25" x14ac:dyDescent="0.25">
      <c r="A1103" s="19" t="s">
        <v>1063</v>
      </c>
      <c r="B1103" s="62" t="s">
        <v>4663</v>
      </c>
      <c r="C1103" s="19" t="s">
        <v>341</v>
      </c>
      <c r="D1103" s="19" t="s">
        <v>343</v>
      </c>
      <c r="G1103" s="62" t="s">
        <v>642</v>
      </c>
      <c r="H1103" s="62" t="s">
        <v>4656</v>
      </c>
      <c r="I1103" s="19" t="s">
        <v>342</v>
      </c>
      <c r="J1103" s="36" t="s">
        <v>4664</v>
      </c>
      <c r="K1103" s="19" t="s">
        <v>1832</v>
      </c>
      <c r="O1103" s="197" t="str">
        <f t="shared" si="102"/>
        <v>12/1/2024 4:58:24 PM</v>
      </c>
      <c r="P1103" s="197">
        <f t="shared" si="103"/>
        <v>45628.33222222222</v>
      </c>
      <c r="Q1103" s="197">
        <f t="shared" si="104"/>
        <v>45627.915555555555</v>
      </c>
      <c r="R1103" s="197" t="str">
        <f t="shared" si="105"/>
        <v>12/1/2024 4:58:24 PM</v>
      </c>
      <c r="S1103" s="200">
        <f t="shared" si="106"/>
        <v>45627</v>
      </c>
      <c r="T1103" s="201">
        <f t="shared" si="107"/>
        <v>0.70722222221957054</v>
      </c>
      <c r="U1103" s="202"/>
      <c r="V1103" s="202"/>
      <c r="W1103" s="202" t="str">
        <f>IFERROR(VLOOKUP(D1103,Legend!$A$2:$C$61,3,FALSE),"")</f>
        <v/>
      </c>
      <c r="X1103" s="19">
        <v>5</v>
      </c>
      <c r="Y1103" s="19">
        <v>15</v>
      </c>
    </row>
    <row r="1104" spans="1:25" x14ac:dyDescent="0.25">
      <c r="A1104" s="19" t="s">
        <v>1275</v>
      </c>
      <c r="B1104" s="62" t="s">
        <v>4668</v>
      </c>
      <c r="C1104" s="19" t="s">
        <v>148</v>
      </c>
      <c r="D1104" s="19" t="s">
        <v>214</v>
      </c>
      <c r="G1104" s="62" t="s">
        <v>345</v>
      </c>
      <c r="H1104" s="62" t="s">
        <v>4351</v>
      </c>
      <c r="J1104" s="36" t="s">
        <v>4669</v>
      </c>
      <c r="K1104" s="19" t="s">
        <v>591</v>
      </c>
      <c r="L1104" s="19" t="s">
        <v>112</v>
      </c>
      <c r="O1104" s="197" t="str">
        <f t="shared" si="102"/>
        <v>12/1/2024 3:04:25 PM</v>
      </c>
      <c r="P1104" s="197">
        <f t="shared" si="103"/>
        <v>45628.253067129626</v>
      </c>
      <c r="Q1104" s="197">
        <f t="shared" si="104"/>
        <v>45627.836400462962</v>
      </c>
      <c r="R1104" s="197" t="str">
        <f t="shared" si="105"/>
        <v>12/1/2024 3:04:25 PM</v>
      </c>
      <c r="S1104" s="200">
        <f t="shared" si="106"/>
        <v>45627</v>
      </c>
      <c r="T1104" s="201">
        <f t="shared" si="107"/>
        <v>0.62806712962628808</v>
      </c>
      <c r="U1104" s="202"/>
      <c r="V1104" s="202"/>
      <c r="W1104" s="202" t="str">
        <f>IFERROR(VLOOKUP(D1104,Legend!$A$2:$C$61,3,FALSE),"")</f>
        <v>AMER_1</v>
      </c>
      <c r="X1104" s="19">
        <v>5</v>
      </c>
      <c r="Y1104" s="19">
        <v>15</v>
      </c>
    </row>
    <row r="1105" spans="1:25" x14ac:dyDescent="0.25">
      <c r="A1105" s="19" t="s">
        <v>2081</v>
      </c>
      <c r="B1105" s="62" t="s">
        <v>4670</v>
      </c>
      <c r="C1105" s="19" t="s">
        <v>341</v>
      </c>
      <c r="D1105" s="19" t="s">
        <v>343</v>
      </c>
      <c r="G1105" s="62" t="s">
        <v>588</v>
      </c>
      <c r="H1105" s="62" t="s">
        <v>4177</v>
      </c>
      <c r="I1105" s="19" t="s">
        <v>344</v>
      </c>
      <c r="J1105" s="36" t="s">
        <v>4671</v>
      </c>
      <c r="K1105" s="19" t="s">
        <v>583</v>
      </c>
      <c r="O1105" s="197" t="str">
        <f t="shared" si="102"/>
        <v>12/1/2024 2:39:31 PM</v>
      </c>
      <c r="P1105" s="197">
        <f t="shared" si="103"/>
        <v>45628.235775462963</v>
      </c>
      <c r="Q1105" s="197">
        <f t="shared" si="104"/>
        <v>45627.819108796299</v>
      </c>
      <c r="R1105" s="197" t="str">
        <f t="shared" si="105"/>
        <v>12/1/2024 2:39:31 PM</v>
      </c>
      <c r="S1105" s="200">
        <f t="shared" si="106"/>
        <v>45627</v>
      </c>
      <c r="T1105" s="201">
        <f t="shared" si="107"/>
        <v>0.61077546296291985</v>
      </c>
      <c r="U1105" s="202"/>
      <c r="V1105" s="202"/>
      <c r="W1105" s="202" t="str">
        <f>IFERROR(VLOOKUP(D1105,Legend!$A$2:$C$61,3,FALSE),"")</f>
        <v/>
      </c>
      <c r="X1105" s="19">
        <v>5</v>
      </c>
      <c r="Y1105" s="19">
        <v>15</v>
      </c>
    </row>
    <row r="1106" spans="1:25" x14ac:dyDescent="0.25">
      <c r="A1106" s="19" t="s">
        <v>1066</v>
      </c>
      <c r="B1106" s="62" t="s">
        <v>4672</v>
      </c>
      <c r="C1106" s="19" t="s">
        <v>148</v>
      </c>
      <c r="D1106" s="19" t="s">
        <v>214</v>
      </c>
      <c r="G1106" s="62" t="s">
        <v>345</v>
      </c>
      <c r="H1106" s="62" t="s">
        <v>4673</v>
      </c>
      <c r="J1106" s="36" t="s">
        <v>4674</v>
      </c>
      <c r="K1106" s="19" t="s">
        <v>591</v>
      </c>
      <c r="L1106" s="19" t="s">
        <v>112</v>
      </c>
      <c r="O1106" s="197" t="str">
        <f t="shared" si="102"/>
        <v>12/1/2024 2:03:37 PM</v>
      </c>
      <c r="P1106" s="197">
        <f t="shared" si="103"/>
        <v>45628.210844907408</v>
      </c>
      <c r="Q1106" s="197">
        <f t="shared" si="104"/>
        <v>45627.794178240743</v>
      </c>
      <c r="R1106" s="197" t="str">
        <f t="shared" si="105"/>
        <v>12/1/2024 2:03:37 PM</v>
      </c>
      <c r="S1106" s="200">
        <f t="shared" si="106"/>
        <v>45627</v>
      </c>
      <c r="T1106" s="201">
        <f t="shared" si="107"/>
        <v>0.58584490740759065</v>
      </c>
      <c r="U1106" s="202"/>
      <c r="V1106" s="202"/>
      <c r="W1106" s="202" t="str">
        <f>IFERROR(VLOOKUP(D1106,Legend!$A$2:$C$61,3,FALSE),"")</f>
        <v>AMER_1</v>
      </c>
      <c r="X1106" s="19">
        <v>5</v>
      </c>
      <c r="Y1106" s="19">
        <v>15</v>
      </c>
    </row>
    <row r="1107" spans="1:25" x14ac:dyDescent="0.25">
      <c r="A1107" s="19" t="s">
        <v>1276</v>
      </c>
      <c r="B1107" s="62" t="s">
        <v>4675</v>
      </c>
      <c r="C1107" s="19" t="s">
        <v>148</v>
      </c>
      <c r="D1107" s="19" t="s">
        <v>214</v>
      </c>
      <c r="G1107" s="62" t="s">
        <v>345</v>
      </c>
      <c r="H1107" s="62" t="s">
        <v>4676</v>
      </c>
      <c r="J1107" s="36" t="s">
        <v>4677</v>
      </c>
      <c r="K1107" s="19" t="s">
        <v>1889</v>
      </c>
      <c r="L1107" s="19" t="s">
        <v>112</v>
      </c>
      <c r="O1107" s="197" t="str">
        <f t="shared" si="102"/>
        <v>12/1/2024 1:37:02 PM</v>
      </c>
      <c r="P1107" s="197">
        <f t="shared" si="103"/>
        <v>45628.192384259259</v>
      </c>
      <c r="Q1107" s="197">
        <f t="shared" si="104"/>
        <v>45627.775717592594</v>
      </c>
      <c r="R1107" s="197" t="str">
        <f t="shared" si="105"/>
        <v>12/1/2024 1:37:02 PM</v>
      </c>
      <c r="S1107" s="200">
        <f t="shared" si="106"/>
        <v>45627</v>
      </c>
      <c r="T1107" s="201">
        <f t="shared" si="107"/>
        <v>0.56738425925868796</v>
      </c>
      <c r="U1107" s="202"/>
      <c r="V1107" s="202"/>
      <c r="W1107" s="202" t="str">
        <f>IFERROR(VLOOKUP(D1107,Legend!$A$2:$C$61,3,FALSE),"")</f>
        <v>AMER_1</v>
      </c>
      <c r="X1107" s="19">
        <v>5</v>
      </c>
      <c r="Y1107" s="19">
        <v>15</v>
      </c>
    </row>
    <row r="1108" spans="1:25" x14ac:dyDescent="0.25">
      <c r="A1108" s="19" t="s">
        <v>2083</v>
      </c>
      <c r="B1108" s="62" t="s">
        <v>4678</v>
      </c>
      <c r="C1108" s="19" t="s">
        <v>341</v>
      </c>
      <c r="D1108" s="19" t="s">
        <v>343</v>
      </c>
      <c r="G1108" s="62" t="s">
        <v>593</v>
      </c>
      <c r="H1108" s="62" t="s">
        <v>4679</v>
      </c>
      <c r="I1108" s="19" t="s">
        <v>344</v>
      </c>
      <c r="J1108" s="36" t="s">
        <v>4680</v>
      </c>
      <c r="K1108" s="19" t="s">
        <v>1958</v>
      </c>
      <c r="O1108" s="197" t="str">
        <f t="shared" si="102"/>
        <v>12/1/2024 12:38:27 PM</v>
      </c>
      <c r="P1108" s="197">
        <f t="shared" si="103"/>
        <v>45628.151701388888</v>
      </c>
      <c r="Q1108" s="197">
        <f t="shared" si="104"/>
        <v>45627.735034722224</v>
      </c>
      <c r="R1108" s="197" t="str">
        <f t="shared" si="105"/>
        <v>12/1/2024 12:38:27 PM</v>
      </c>
      <c r="S1108" s="200">
        <f t="shared" si="106"/>
        <v>45627</v>
      </c>
      <c r="T1108" s="201">
        <f t="shared" si="107"/>
        <v>0.52670138888788642</v>
      </c>
      <c r="U1108" s="202"/>
      <c r="V1108" s="202"/>
      <c r="W1108" s="202" t="str">
        <f>IFERROR(VLOOKUP(D1108,Legend!$A$2:$C$61,3,FALSE),"")</f>
        <v/>
      </c>
      <c r="X1108" s="19">
        <v>5</v>
      </c>
      <c r="Y1108" s="19">
        <v>15</v>
      </c>
    </row>
    <row r="1109" spans="1:25" x14ac:dyDescent="0.25">
      <c r="A1109" s="19" t="s">
        <v>1597</v>
      </c>
      <c r="B1109" s="62" t="s">
        <v>4681</v>
      </c>
      <c r="C1109" s="19" t="s">
        <v>341</v>
      </c>
      <c r="D1109" s="19" t="s">
        <v>343</v>
      </c>
      <c r="G1109" s="62" t="s">
        <v>593</v>
      </c>
      <c r="H1109" s="62" t="s">
        <v>4682</v>
      </c>
      <c r="I1109" s="19" t="s">
        <v>344</v>
      </c>
      <c r="J1109" s="36" t="s">
        <v>4683</v>
      </c>
      <c r="K1109" s="19" t="s">
        <v>1924</v>
      </c>
      <c r="O1109" s="197" t="str">
        <f t="shared" si="102"/>
        <v>12/1/2024 12:28:18 PM</v>
      </c>
      <c r="P1109" s="197">
        <f t="shared" si="103"/>
        <v>45628.144652777781</v>
      </c>
      <c r="Q1109" s="197">
        <f t="shared" si="104"/>
        <v>45627.727986111116</v>
      </c>
      <c r="R1109" s="197" t="str">
        <f t="shared" si="105"/>
        <v>12/1/2024 12:28:18 PM</v>
      </c>
      <c r="S1109" s="200">
        <f t="shared" si="106"/>
        <v>45627</v>
      </c>
      <c r="T1109" s="201">
        <f t="shared" si="107"/>
        <v>0.5196527777807205</v>
      </c>
      <c r="U1109" s="202"/>
      <c r="V1109" s="202"/>
      <c r="W1109" s="202" t="str">
        <f>IFERROR(VLOOKUP(D1109,Legend!$A$2:$C$61,3,FALSE),"")</f>
        <v/>
      </c>
      <c r="X1109" s="19">
        <v>5</v>
      </c>
      <c r="Y1109" s="19">
        <v>15</v>
      </c>
    </row>
    <row r="1110" spans="1:25" x14ac:dyDescent="0.25">
      <c r="A1110" s="19" t="s">
        <v>1305</v>
      </c>
      <c r="B1110" s="62" t="s">
        <v>4684</v>
      </c>
      <c r="C1110" s="19" t="s">
        <v>341</v>
      </c>
      <c r="D1110" s="19" t="s">
        <v>343</v>
      </c>
      <c r="G1110" s="62" t="s">
        <v>593</v>
      </c>
      <c r="H1110" s="62" t="s">
        <v>4682</v>
      </c>
      <c r="I1110" s="19" t="s">
        <v>344</v>
      </c>
      <c r="J1110" s="36" t="s">
        <v>4685</v>
      </c>
      <c r="K1110" s="19" t="s">
        <v>1924</v>
      </c>
      <c r="O1110" s="197" t="str">
        <f t="shared" si="102"/>
        <v>12/1/2024 12:27:15 PM</v>
      </c>
      <c r="P1110" s="197">
        <f t="shared" si="103"/>
        <v>45628.143923611111</v>
      </c>
      <c r="Q1110" s="197">
        <f t="shared" si="104"/>
        <v>45627.727256944447</v>
      </c>
      <c r="R1110" s="197" t="str">
        <f t="shared" si="105"/>
        <v>12/1/2024 12:27:15 PM</v>
      </c>
      <c r="S1110" s="200">
        <f t="shared" si="106"/>
        <v>45627</v>
      </c>
      <c r="T1110" s="201">
        <f t="shared" si="107"/>
        <v>0.51892361111094942</v>
      </c>
      <c r="U1110" s="202"/>
      <c r="V1110" s="202"/>
      <c r="W1110" s="202" t="str">
        <f>IFERROR(VLOOKUP(D1110,Legend!$A$2:$C$61,3,FALSE),"")</f>
        <v/>
      </c>
      <c r="X1110" s="19">
        <v>5</v>
      </c>
      <c r="Y1110" s="19">
        <v>15</v>
      </c>
    </row>
    <row r="1111" spans="1:25" x14ac:dyDescent="0.25">
      <c r="A1111" s="19" t="s">
        <v>665</v>
      </c>
      <c r="B1111" s="62" t="s">
        <v>4686</v>
      </c>
      <c r="C1111" s="19" t="s">
        <v>341</v>
      </c>
      <c r="D1111" s="19" t="s">
        <v>343</v>
      </c>
      <c r="G1111" s="62" t="s">
        <v>593</v>
      </c>
      <c r="H1111" s="62" t="s">
        <v>3159</v>
      </c>
      <c r="I1111" s="19" t="s">
        <v>344</v>
      </c>
      <c r="J1111" s="36" t="s">
        <v>4687</v>
      </c>
      <c r="K1111" s="19" t="s">
        <v>1816</v>
      </c>
      <c r="O1111" s="197" t="str">
        <f t="shared" si="102"/>
        <v>12/1/2024 12:17:01 PM</v>
      </c>
      <c r="P1111" s="197">
        <f t="shared" si="103"/>
        <v>45628.136817129627</v>
      </c>
      <c r="Q1111" s="197">
        <f t="shared" si="104"/>
        <v>45627.720150462963</v>
      </c>
      <c r="R1111" s="197" t="str">
        <f t="shared" si="105"/>
        <v>12/1/2024 12:17:01 PM</v>
      </c>
      <c r="S1111" s="200">
        <f t="shared" si="106"/>
        <v>45627</v>
      </c>
      <c r="T1111" s="201">
        <f t="shared" si="107"/>
        <v>0.51181712962716119</v>
      </c>
      <c r="U1111" s="202"/>
      <c r="V1111" s="202"/>
      <c r="W1111" s="202" t="str">
        <f>IFERROR(VLOOKUP(D1111,Legend!$A$2:$C$61,3,FALSE),"")</f>
        <v/>
      </c>
      <c r="X1111" s="19">
        <v>5</v>
      </c>
      <c r="Y1111" s="19">
        <v>15</v>
      </c>
    </row>
    <row r="1112" spans="1:25" x14ac:dyDescent="0.25">
      <c r="A1112" s="19" t="s">
        <v>1599</v>
      </c>
      <c r="B1112" s="62" t="s">
        <v>4688</v>
      </c>
      <c r="C1112" s="19" t="s">
        <v>341</v>
      </c>
      <c r="D1112" s="19" t="s">
        <v>346</v>
      </c>
      <c r="G1112" s="62" t="s">
        <v>593</v>
      </c>
      <c r="H1112" s="62" t="s">
        <v>4689</v>
      </c>
      <c r="I1112" s="19" t="s">
        <v>342</v>
      </c>
      <c r="J1112" s="36" t="s">
        <v>4690</v>
      </c>
      <c r="K1112" s="19" t="s">
        <v>2495</v>
      </c>
      <c r="O1112" s="197" t="str">
        <f t="shared" si="102"/>
        <v>12/1/2024 10:35:40 AM</v>
      </c>
      <c r="P1112" s="197">
        <f t="shared" si="103"/>
        <v>45628.066435185188</v>
      </c>
      <c r="Q1112" s="197">
        <f t="shared" si="104"/>
        <v>45627.649768518524</v>
      </c>
      <c r="R1112" s="197" t="str">
        <f t="shared" si="105"/>
        <v>12/1/2024 10:35:40 AM</v>
      </c>
      <c r="S1112" s="200">
        <f t="shared" si="106"/>
        <v>45627</v>
      </c>
      <c r="T1112" s="201">
        <f t="shared" si="107"/>
        <v>0.44143518518831115</v>
      </c>
      <c r="U1112" s="202"/>
      <c r="V1112" s="202"/>
      <c r="W1112" s="202" t="str">
        <f>IFERROR(VLOOKUP(D1112,Legend!$A$2:$C$61,3,FALSE),"")</f>
        <v/>
      </c>
      <c r="X1112" s="19">
        <v>5</v>
      </c>
      <c r="Y1112" s="19">
        <v>15</v>
      </c>
    </row>
    <row r="1113" spans="1:25" x14ac:dyDescent="0.25">
      <c r="A1113" s="19" t="s">
        <v>2084</v>
      </c>
      <c r="B1113" s="62" t="s">
        <v>4691</v>
      </c>
      <c r="C1113" s="19" t="s">
        <v>148</v>
      </c>
      <c r="D1113" s="19" t="s">
        <v>214</v>
      </c>
      <c r="G1113" s="62" t="s">
        <v>345</v>
      </c>
      <c r="H1113" s="62" t="s">
        <v>4207</v>
      </c>
      <c r="J1113" s="36" t="s">
        <v>4692</v>
      </c>
      <c r="K1113" s="19" t="s">
        <v>591</v>
      </c>
      <c r="L1113" s="19" t="s">
        <v>112</v>
      </c>
      <c r="O1113" s="197" t="str">
        <f t="shared" si="102"/>
        <v>12/1/2024 10:22:39 AM</v>
      </c>
      <c r="P1113" s="197">
        <f t="shared" si="103"/>
        <v>45628.057395833333</v>
      </c>
      <c r="Q1113" s="197">
        <f t="shared" si="104"/>
        <v>45627.640729166669</v>
      </c>
      <c r="R1113" s="197" t="str">
        <f t="shared" si="105"/>
        <v>12/1/2024 10:22:39 AM</v>
      </c>
      <c r="S1113" s="200">
        <f t="shared" si="106"/>
        <v>45627</v>
      </c>
      <c r="T1113" s="201">
        <f t="shared" si="107"/>
        <v>0.43239583333343035</v>
      </c>
      <c r="U1113" s="202"/>
      <c r="V1113" s="202"/>
      <c r="W1113" s="202" t="str">
        <f>IFERROR(VLOOKUP(D1113,Legend!$A$2:$C$61,3,FALSE),"")</f>
        <v>AMER_1</v>
      </c>
      <c r="X1113" s="19">
        <v>5</v>
      </c>
      <c r="Y1113" s="19">
        <v>15</v>
      </c>
    </row>
    <row r="1114" spans="1:25" x14ac:dyDescent="0.25">
      <c r="A1114" s="19" t="s">
        <v>1306</v>
      </c>
      <c r="B1114" s="62" t="s">
        <v>4693</v>
      </c>
      <c r="C1114" s="19" t="s">
        <v>341</v>
      </c>
      <c r="D1114" s="19" t="s">
        <v>343</v>
      </c>
      <c r="G1114" s="62" t="s">
        <v>593</v>
      </c>
      <c r="H1114" s="62" t="s">
        <v>3528</v>
      </c>
      <c r="I1114" s="19" t="s">
        <v>344</v>
      </c>
      <c r="J1114" s="36" t="s">
        <v>4694</v>
      </c>
      <c r="K1114" s="19" t="s">
        <v>1889</v>
      </c>
      <c r="O1114" s="197" t="str">
        <f t="shared" si="102"/>
        <v>12/1/2024 10:19:09 AM</v>
      </c>
      <c r="P1114" s="197">
        <f t="shared" si="103"/>
        <v>45628.054965277777</v>
      </c>
      <c r="Q1114" s="197">
        <f t="shared" si="104"/>
        <v>45627.638298611113</v>
      </c>
      <c r="R1114" s="197" t="str">
        <f t="shared" si="105"/>
        <v>12/1/2024 10:19:09 AM</v>
      </c>
      <c r="S1114" s="200">
        <f t="shared" si="106"/>
        <v>45627</v>
      </c>
      <c r="T1114" s="201">
        <f t="shared" si="107"/>
        <v>0.42996527777722804</v>
      </c>
      <c r="U1114" s="202"/>
      <c r="V1114" s="202"/>
      <c r="W1114" s="202" t="str">
        <f>IFERROR(VLOOKUP(D1114,Legend!$A$2:$C$61,3,FALSE),"")</f>
        <v/>
      </c>
      <c r="X1114" s="19">
        <v>5</v>
      </c>
      <c r="Y1114" s="19">
        <v>15</v>
      </c>
    </row>
    <row r="1115" spans="1:25" x14ac:dyDescent="0.25">
      <c r="A1115" s="19" t="s">
        <v>1654</v>
      </c>
      <c r="B1115" s="62" t="s">
        <v>4695</v>
      </c>
      <c r="C1115" s="19" t="s">
        <v>341</v>
      </c>
      <c r="D1115" s="19" t="s">
        <v>346</v>
      </c>
      <c r="G1115" s="62" t="s">
        <v>2441</v>
      </c>
      <c r="H1115" s="62" t="s">
        <v>4696</v>
      </c>
      <c r="I1115" s="19" t="s">
        <v>342</v>
      </c>
      <c r="J1115" s="36" t="s">
        <v>4697</v>
      </c>
      <c r="K1115" s="19" t="s">
        <v>901</v>
      </c>
      <c r="O1115" s="197" t="str">
        <f t="shared" si="102"/>
        <v>12/1/2024 3:58:35 AM</v>
      </c>
      <c r="P1115" s="197">
        <f t="shared" si="103"/>
        <v>45627.790682870371</v>
      </c>
      <c r="Q1115" s="197">
        <f t="shared" si="104"/>
        <v>45627.374016203707</v>
      </c>
      <c r="R1115" s="197" t="str">
        <f t="shared" si="105"/>
        <v>12/1/2024 3:58:35 AM</v>
      </c>
      <c r="S1115" s="200">
        <f t="shared" si="106"/>
        <v>45627</v>
      </c>
      <c r="T1115" s="201">
        <f t="shared" si="107"/>
        <v>0.16568287037080154</v>
      </c>
      <c r="U1115" s="202"/>
      <c r="V1115" s="202"/>
      <c r="W1115" s="202" t="str">
        <f>IFERROR(VLOOKUP(D1115,Legend!$A$2:$C$61,3,FALSE),"")</f>
        <v/>
      </c>
      <c r="X1115" s="19">
        <v>5</v>
      </c>
      <c r="Y1115" s="19">
        <v>15</v>
      </c>
    </row>
    <row r="1116" spans="1:25" x14ac:dyDescent="0.25">
      <c r="A1116" s="19" t="s">
        <v>2086</v>
      </c>
      <c r="B1116" s="62" t="s">
        <v>4698</v>
      </c>
      <c r="C1116" s="19" t="s">
        <v>341</v>
      </c>
      <c r="D1116" s="19" t="s">
        <v>343</v>
      </c>
      <c r="G1116" s="62" t="s">
        <v>2441</v>
      </c>
      <c r="H1116" s="62" t="s">
        <v>4696</v>
      </c>
      <c r="I1116" s="19" t="s">
        <v>342</v>
      </c>
      <c r="J1116" s="36" t="s">
        <v>4699</v>
      </c>
      <c r="K1116" s="19" t="s">
        <v>1828</v>
      </c>
      <c r="O1116" s="197" t="str">
        <f t="shared" si="102"/>
        <v>12/1/2024 3:57:44 AM</v>
      </c>
      <c r="P1116" s="197">
        <f t="shared" si="103"/>
        <v>45627.790092592593</v>
      </c>
      <c r="Q1116" s="197">
        <f t="shared" si="104"/>
        <v>45627.373425925929</v>
      </c>
      <c r="R1116" s="197" t="str">
        <f t="shared" si="105"/>
        <v>12/1/2024 3:57:44 AM</v>
      </c>
      <c r="S1116" s="200">
        <f t="shared" si="106"/>
        <v>45627</v>
      </c>
      <c r="T1116" s="201">
        <f t="shared" si="107"/>
        <v>0.16509259259328246</v>
      </c>
      <c r="U1116" s="202"/>
      <c r="V1116" s="202"/>
      <c r="W1116" s="202" t="str">
        <f>IFERROR(VLOOKUP(D1116,Legend!$A$2:$C$61,3,FALSE),"")</f>
        <v/>
      </c>
      <c r="X1116" s="19">
        <v>5</v>
      </c>
      <c r="Y1116" s="19">
        <v>15</v>
      </c>
    </row>
    <row r="1117" spans="1:25" x14ac:dyDescent="0.25">
      <c r="A1117" s="19" t="s">
        <v>2087</v>
      </c>
      <c r="B1117" s="62" t="s">
        <v>4700</v>
      </c>
      <c r="C1117" s="19" t="s">
        <v>341</v>
      </c>
      <c r="D1117" s="19" t="s">
        <v>346</v>
      </c>
      <c r="G1117" s="62" t="s">
        <v>2441</v>
      </c>
      <c r="H1117" s="62" t="s">
        <v>4696</v>
      </c>
      <c r="I1117" s="19" t="s">
        <v>342</v>
      </c>
      <c r="J1117" s="36" t="s">
        <v>4701</v>
      </c>
      <c r="K1117" s="19" t="s">
        <v>1907</v>
      </c>
      <c r="O1117" s="197" t="str">
        <f t="shared" si="102"/>
        <v>12/1/2024 3:56:56 AM</v>
      </c>
      <c r="P1117" s="197">
        <f t="shared" si="103"/>
        <v>45627.789537037039</v>
      </c>
      <c r="Q1117" s="197">
        <f t="shared" si="104"/>
        <v>45627.372870370375</v>
      </c>
      <c r="R1117" s="197" t="str">
        <f t="shared" si="105"/>
        <v>12/1/2024 3:56:56 AM</v>
      </c>
      <c r="S1117" s="200">
        <f t="shared" si="106"/>
        <v>45627</v>
      </c>
      <c r="T1117" s="201">
        <f t="shared" si="107"/>
        <v>0.16453703703882638</v>
      </c>
      <c r="U1117" s="202"/>
      <c r="V1117" s="202"/>
      <c r="W1117" s="202" t="str">
        <f>IFERROR(VLOOKUP(D1117,Legend!$A$2:$C$61,3,FALSE),"")</f>
        <v/>
      </c>
      <c r="X1117" s="19">
        <v>5</v>
      </c>
      <c r="Y1117" s="19">
        <v>15</v>
      </c>
    </row>
    <row r="1118" spans="1:25" x14ac:dyDescent="0.25">
      <c r="A1118" s="19" t="s">
        <v>2088</v>
      </c>
      <c r="B1118" s="62" t="s">
        <v>4702</v>
      </c>
      <c r="C1118" s="19" t="s">
        <v>148</v>
      </c>
      <c r="D1118" s="19" t="s">
        <v>209</v>
      </c>
      <c r="G1118" s="62" t="s">
        <v>339</v>
      </c>
      <c r="H1118" s="62" t="s">
        <v>4703</v>
      </c>
      <c r="J1118" s="36" t="s">
        <v>4704</v>
      </c>
      <c r="K1118" s="19" t="s">
        <v>591</v>
      </c>
      <c r="L1118" s="19" t="s">
        <v>112</v>
      </c>
      <c r="O1118" s="197" t="str">
        <f t="shared" si="102"/>
        <v>12/7/2024 9:37:06 PM</v>
      </c>
      <c r="P1118" s="197">
        <f t="shared" si="103"/>
        <v>45634.525763888887</v>
      </c>
      <c r="Q1118" s="197">
        <f t="shared" si="104"/>
        <v>45634.109097222223</v>
      </c>
      <c r="R1118" s="197">
        <f t="shared" si="105"/>
        <v>45634.525763888887</v>
      </c>
      <c r="S1118" s="200">
        <f t="shared" si="106"/>
        <v>45634</v>
      </c>
      <c r="T1118" s="201">
        <f t="shared" si="107"/>
        <v>0.52576388888701331</v>
      </c>
      <c r="U1118" s="202"/>
      <c r="V1118" s="202"/>
      <c r="W1118" s="202" t="str">
        <f>IFERROR(VLOOKUP(D1118,Legend!$A$2:$C$61,3,FALSE),"")</f>
        <v>APAC_1</v>
      </c>
      <c r="X1118" s="19">
        <v>5</v>
      </c>
      <c r="Y1118" s="19">
        <v>15</v>
      </c>
    </row>
    <row r="1119" spans="1:25" x14ac:dyDescent="0.25">
      <c r="A1119" s="19" t="s">
        <v>1655</v>
      </c>
      <c r="B1119" s="62" t="s">
        <v>4705</v>
      </c>
      <c r="C1119" s="19" t="s">
        <v>148</v>
      </c>
      <c r="D1119" s="19" t="s">
        <v>209</v>
      </c>
      <c r="G1119" s="62" t="s">
        <v>339</v>
      </c>
      <c r="H1119" s="62" t="s">
        <v>4706</v>
      </c>
      <c r="J1119" s="36" t="s">
        <v>4707</v>
      </c>
      <c r="K1119" s="19" t="s">
        <v>591</v>
      </c>
      <c r="L1119" s="19" t="s">
        <v>112</v>
      </c>
      <c r="O1119" s="197" t="str">
        <f t="shared" si="102"/>
        <v>12/7/2024 9:32:43 PM</v>
      </c>
      <c r="P1119" s="197">
        <f t="shared" si="103"/>
        <v>45634.522719907407</v>
      </c>
      <c r="Q1119" s="197">
        <f t="shared" si="104"/>
        <v>45634.106053240743</v>
      </c>
      <c r="R1119" s="197">
        <f t="shared" si="105"/>
        <v>45634.522719907407</v>
      </c>
      <c r="S1119" s="200">
        <f t="shared" si="106"/>
        <v>45634</v>
      </c>
      <c r="T1119" s="201">
        <f t="shared" si="107"/>
        <v>0.52271990740700858</v>
      </c>
      <c r="U1119" s="202"/>
      <c r="V1119" s="202"/>
      <c r="W1119" s="202" t="str">
        <f>IFERROR(VLOOKUP(D1119,Legend!$A$2:$C$61,3,FALSE),"")</f>
        <v>APAC_1</v>
      </c>
      <c r="X1119" s="19">
        <v>5</v>
      </c>
      <c r="Y1119" s="19">
        <v>15</v>
      </c>
    </row>
    <row r="1120" spans="1:25" x14ac:dyDescent="0.25">
      <c r="A1120" s="19" t="s">
        <v>1332</v>
      </c>
      <c r="B1120" s="62" t="s">
        <v>4708</v>
      </c>
      <c r="C1120" s="19" t="s">
        <v>341</v>
      </c>
      <c r="D1120" s="19" t="s">
        <v>343</v>
      </c>
      <c r="G1120" s="62" t="s">
        <v>593</v>
      </c>
      <c r="H1120" s="62" t="s">
        <v>4709</v>
      </c>
      <c r="I1120" s="19" t="s">
        <v>344</v>
      </c>
      <c r="J1120" s="36" t="s">
        <v>4710</v>
      </c>
      <c r="K1120" s="19" t="s">
        <v>1846</v>
      </c>
      <c r="O1120" s="197" t="str">
        <f t="shared" si="102"/>
        <v>12/7/2024 7:50:20 PM</v>
      </c>
      <c r="P1120" s="197">
        <f t="shared" si="103"/>
        <v>45634.451620370368</v>
      </c>
      <c r="Q1120" s="197">
        <f t="shared" si="104"/>
        <v>45634.034953703704</v>
      </c>
      <c r="R1120" s="197" t="str">
        <f t="shared" si="105"/>
        <v>12/7/2024 7:50:20 PM</v>
      </c>
      <c r="S1120" s="200">
        <f t="shared" si="106"/>
        <v>45633</v>
      </c>
      <c r="T1120" s="201">
        <f t="shared" si="107"/>
        <v>0.82662037036789116</v>
      </c>
      <c r="U1120" s="202"/>
      <c r="V1120" s="202"/>
      <c r="W1120" s="202" t="str">
        <f>IFERROR(VLOOKUP(D1120,Legend!$A$2:$C$61,3,FALSE),"")</f>
        <v/>
      </c>
      <c r="X1120" s="19">
        <v>5</v>
      </c>
      <c r="Y1120" s="19">
        <v>15</v>
      </c>
    </row>
    <row r="1121" spans="1:25" x14ac:dyDescent="0.25">
      <c r="A1121" s="19" t="s">
        <v>1657</v>
      </c>
      <c r="B1121" s="62" t="s">
        <v>4711</v>
      </c>
      <c r="C1121" s="19" t="s">
        <v>341</v>
      </c>
      <c r="D1121" s="19" t="s">
        <v>343</v>
      </c>
      <c r="G1121" s="62" t="s">
        <v>593</v>
      </c>
      <c r="H1121" s="62" t="s">
        <v>3159</v>
      </c>
      <c r="I1121" s="19" t="s">
        <v>344</v>
      </c>
      <c r="J1121" s="36" t="s">
        <v>4712</v>
      </c>
      <c r="K1121" s="19" t="s">
        <v>1838</v>
      </c>
      <c r="O1121" s="197" t="str">
        <f t="shared" si="102"/>
        <v>12/7/2024 6:14:05 PM</v>
      </c>
      <c r="P1121" s="197">
        <f t="shared" si="103"/>
        <v>45634.384780092594</v>
      </c>
      <c r="Q1121" s="197">
        <f t="shared" si="104"/>
        <v>45633.96811342593</v>
      </c>
      <c r="R1121" s="197" t="str">
        <f t="shared" si="105"/>
        <v>12/7/2024 6:14:05 PM</v>
      </c>
      <c r="S1121" s="200">
        <f t="shared" si="106"/>
        <v>45633</v>
      </c>
      <c r="T1121" s="201">
        <f t="shared" si="107"/>
        <v>0.75978009259415558</v>
      </c>
      <c r="U1121" s="202"/>
      <c r="V1121" s="202"/>
      <c r="W1121" s="202" t="str">
        <f>IFERROR(VLOOKUP(D1121,Legend!$A$2:$C$61,3,FALSE),"")</f>
        <v/>
      </c>
      <c r="X1121" s="19">
        <v>5</v>
      </c>
      <c r="Y1121" s="19">
        <v>15</v>
      </c>
    </row>
    <row r="1122" spans="1:25" x14ac:dyDescent="0.25">
      <c r="A1122" s="19" t="s">
        <v>2089</v>
      </c>
      <c r="B1122" s="62" t="s">
        <v>4713</v>
      </c>
      <c r="C1122" s="19" t="s">
        <v>148</v>
      </c>
      <c r="D1122" s="19" t="s">
        <v>214</v>
      </c>
      <c r="G1122" s="62" t="s">
        <v>345</v>
      </c>
      <c r="H1122" s="62" t="s">
        <v>4714</v>
      </c>
      <c r="J1122" s="36" t="s">
        <v>4715</v>
      </c>
      <c r="K1122" s="19" t="s">
        <v>591</v>
      </c>
      <c r="L1122" s="19" t="s">
        <v>112</v>
      </c>
      <c r="O1122" s="197" t="str">
        <f t="shared" si="102"/>
        <v>12/7/2024 4:54:55 PM</v>
      </c>
      <c r="P1122" s="197">
        <f t="shared" si="103"/>
        <v>45634.32980324074</v>
      </c>
      <c r="Q1122" s="197">
        <f t="shared" si="104"/>
        <v>45633.913136574076</v>
      </c>
      <c r="R1122" s="197" t="str">
        <f t="shared" si="105"/>
        <v>12/7/2024 4:54:55 PM</v>
      </c>
      <c r="S1122" s="200">
        <f t="shared" si="106"/>
        <v>45633</v>
      </c>
      <c r="T1122" s="201">
        <f t="shared" si="107"/>
        <v>0.70480324074014788</v>
      </c>
      <c r="U1122" s="202"/>
      <c r="V1122" s="202"/>
      <c r="W1122" s="202" t="str">
        <f>IFERROR(VLOOKUP(D1122,Legend!$A$2:$C$61,3,FALSE),"")</f>
        <v>AMER_1</v>
      </c>
      <c r="X1122" s="19">
        <v>5</v>
      </c>
      <c r="Y1122" s="19">
        <v>15</v>
      </c>
    </row>
    <row r="1123" spans="1:25" x14ac:dyDescent="0.25">
      <c r="A1123" s="19" t="s">
        <v>1601</v>
      </c>
      <c r="B1123" s="62" t="s">
        <v>4716</v>
      </c>
      <c r="C1123" s="19" t="s">
        <v>341</v>
      </c>
      <c r="D1123" s="19" t="s">
        <v>343</v>
      </c>
      <c r="G1123" s="62" t="s">
        <v>593</v>
      </c>
      <c r="H1123" s="62" t="s">
        <v>4717</v>
      </c>
      <c r="I1123" s="19" t="s">
        <v>342</v>
      </c>
      <c r="J1123" s="36" t="s">
        <v>4718</v>
      </c>
      <c r="K1123" s="19" t="s">
        <v>583</v>
      </c>
      <c r="O1123" s="197" t="str">
        <f t="shared" si="102"/>
        <v>12/7/2024 4:47:35 PM</v>
      </c>
      <c r="P1123" s="197">
        <f t="shared" si="103"/>
        <v>45634.32471064815</v>
      </c>
      <c r="Q1123" s="197">
        <f t="shared" si="104"/>
        <v>45633.908043981486</v>
      </c>
      <c r="R1123" s="197" t="str">
        <f t="shared" si="105"/>
        <v>12/7/2024 4:47:35 PM</v>
      </c>
      <c r="S1123" s="200">
        <f t="shared" si="106"/>
        <v>45633</v>
      </c>
      <c r="T1123" s="201">
        <f t="shared" si="107"/>
        <v>0.69971064815035788</v>
      </c>
      <c r="U1123" s="202"/>
      <c r="V1123" s="202"/>
      <c r="W1123" s="202" t="str">
        <f>IFERROR(VLOOKUP(D1123,Legend!$A$2:$C$61,3,FALSE),"")</f>
        <v/>
      </c>
      <c r="X1123" s="19">
        <v>5</v>
      </c>
      <c r="Y1123" s="19">
        <v>15</v>
      </c>
    </row>
    <row r="1124" spans="1:25" x14ac:dyDescent="0.25">
      <c r="A1124" s="19" t="s">
        <v>1333</v>
      </c>
      <c r="B1124" s="62" t="s">
        <v>4719</v>
      </c>
      <c r="C1124" s="19" t="s">
        <v>148</v>
      </c>
      <c r="D1124" s="19" t="s">
        <v>214</v>
      </c>
      <c r="G1124" s="62" t="s">
        <v>345</v>
      </c>
      <c r="H1124" s="62" t="s">
        <v>4714</v>
      </c>
      <c r="J1124" s="36" t="s">
        <v>4720</v>
      </c>
      <c r="K1124" s="19" t="s">
        <v>591</v>
      </c>
      <c r="L1124" s="19" t="s">
        <v>112</v>
      </c>
      <c r="O1124" s="197" t="str">
        <f t="shared" si="102"/>
        <v>12/7/2024 3:01:52 PM</v>
      </c>
      <c r="P1124" s="197">
        <f t="shared" si="103"/>
        <v>45634.251296296294</v>
      </c>
      <c r="Q1124" s="197">
        <f t="shared" si="104"/>
        <v>45633.834629629629</v>
      </c>
      <c r="R1124" s="197" t="str">
        <f t="shared" si="105"/>
        <v>12/7/2024 3:01:52 PM</v>
      </c>
      <c r="S1124" s="200">
        <f t="shared" si="106"/>
        <v>45633</v>
      </c>
      <c r="T1124" s="201">
        <f t="shared" si="107"/>
        <v>0.62629629629373085</v>
      </c>
      <c r="U1124" s="202"/>
      <c r="V1124" s="202"/>
      <c r="W1124" s="202" t="str">
        <f>IFERROR(VLOOKUP(D1124,Legend!$A$2:$C$61,3,FALSE),"")</f>
        <v>AMER_1</v>
      </c>
      <c r="X1124" s="19">
        <v>5</v>
      </c>
      <c r="Y1124" s="19">
        <v>15</v>
      </c>
    </row>
    <row r="1125" spans="1:25" x14ac:dyDescent="0.25">
      <c r="A1125" s="19" t="s">
        <v>666</v>
      </c>
      <c r="B1125" s="62" t="s">
        <v>4721</v>
      </c>
      <c r="C1125" s="19" t="s">
        <v>341</v>
      </c>
      <c r="D1125" s="19" t="s">
        <v>343</v>
      </c>
      <c r="G1125" s="62" t="s">
        <v>593</v>
      </c>
      <c r="H1125" s="62" t="s">
        <v>4722</v>
      </c>
      <c r="I1125" s="19" t="s">
        <v>344</v>
      </c>
      <c r="J1125" s="36" t="s">
        <v>4723</v>
      </c>
      <c r="K1125" s="19" t="s">
        <v>1816</v>
      </c>
      <c r="O1125" s="197" t="str">
        <f t="shared" si="102"/>
        <v>12/7/2024 2:37:44 PM</v>
      </c>
      <c r="P1125" s="197">
        <f t="shared" si="103"/>
        <v>45634.234537037039</v>
      </c>
      <c r="Q1125" s="197">
        <f t="shared" si="104"/>
        <v>45633.817870370374</v>
      </c>
      <c r="R1125" s="197" t="str">
        <f t="shared" si="105"/>
        <v>12/7/2024 2:37:44 PM</v>
      </c>
      <c r="S1125" s="200">
        <f t="shared" si="106"/>
        <v>45633</v>
      </c>
      <c r="T1125" s="201">
        <f t="shared" si="107"/>
        <v>0.60953703703853535</v>
      </c>
      <c r="U1125" s="202"/>
      <c r="V1125" s="202"/>
      <c r="W1125" s="202" t="str">
        <f>IFERROR(VLOOKUP(D1125,Legend!$A$2:$C$61,3,FALSE),"")</f>
        <v/>
      </c>
      <c r="X1125" s="19">
        <v>5</v>
      </c>
      <c r="Y1125" s="19">
        <v>15</v>
      </c>
    </row>
    <row r="1126" spans="1:25" x14ac:dyDescent="0.25">
      <c r="A1126" s="19" t="s">
        <v>1602</v>
      </c>
      <c r="B1126" s="62" t="s">
        <v>4724</v>
      </c>
      <c r="C1126" s="19" t="s">
        <v>341</v>
      </c>
      <c r="D1126" s="19" t="s">
        <v>343</v>
      </c>
      <c r="G1126" s="62" t="s">
        <v>588</v>
      </c>
      <c r="H1126" s="62" t="s">
        <v>4177</v>
      </c>
      <c r="I1126" s="19" t="s">
        <v>344</v>
      </c>
      <c r="J1126" s="36" t="s">
        <v>4725</v>
      </c>
      <c r="K1126" s="19" t="s">
        <v>583</v>
      </c>
      <c r="O1126" s="197" t="str">
        <f t="shared" si="102"/>
        <v>12/7/2024 2:33:31 PM</v>
      </c>
      <c r="P1126" s="197">
        <f t="shared" si="103"/>
        <v>45634.231608796297</v>
      </c>
      <c r="Q1126" s="197">
        <f t="shared" si="104"/>
        <v>45633.814942129633</v>
      </c>
      <c r="R1126" s="197" t="str">
        <f t="shared" si="105"/>
        <v>12/7/2024 2:33:31 PM</v>
      </c>
      <c r="S1126" s="200">
        <f t="shared" si="106"/>
        <v>45633</v>
      </c>
      <c r="T1126" s="201">
        <f t="shared" si="107"/>
        <v>0.60660879629722331</v>
      </c>
      <c r="U1126" s="202"/>
      <c r="V1126" s="202"/>
      <c r="W1126" s="202" t="str">
        <f>IFERROR(VLOOKUP(D1126,Legend!$A$2:$C$61,3,FALSE),"")</f>
        <v/>
      </c>
      <c r="X1126" s="19">
        <v>5</v>
      </c>
      <c r="Y1126" s="19">
        <v>15</v>
      </c>
    </row>
    <row r="1127" spans="1:25" x14ac:dyDescent="0.25">
      <c r="A1127" s="19" t="s">
        <v>2091</v>
      </c>
      <c r="B1127" s="62" t="s">
        <v>4726</v>
      </c>
      <c r="C1127" s="19" t="s">
        <v>341</v>
      </c>
      <c r="D1127" s="19" t="s">
        <v>343</v>
      </c>
      <c r="G1127" s="62" t="s">
        <v>593</v>
      </c>
      <c r="H1127" s="62" t="s">
        <v>4727</v>
      </c>
      <c r="I1127" s="19" t="s">
        <v>342</v>
      </c>
      <c r="J1127" s="36" t="s">
        <v>4728</v>
      </c>
      <c r="K1127" s="19" t="s">
        <v>804</v>
      </c>
      <c r="O1127" s="197" t="str">
        <f t="shared" si="102"/>
        <v>12/7/2024 11:32:44 AM</v>
      </c>
      <c r="P1127" s="197">
        <f t="shared" si="103"/>
        <v>45634.106064814812</v>
      </c>
      <c r="Q1127" s="197">
        <f t="shared" si="104"/>
        <v>45633.689398148148</v>
      </c>
      <c r="R1127" s="197" t="str">
        <f t="shared" si="105"/>
        <v>12/7/2024 11:32:44 AM</v>
      </c>
      <c r="S1127" s="200">
        <f t="shared" si="106"/>
        <v>45633</v>
      </c>
      <c r="T1127" s="201">
        <f t="shared" si="107"/>
        <v>0.48106481481227092</v>
      </c>
      <c r="U1127" s="202"/>
      <c r="V1127" s="202"/>
      <c r="W1127" s="202" t="str">
        <f>IFERROR(VLOOKUP(D1127,Legend!$A$2:$C$61,3,FALSE),"")</f>
        <v/>
      </c>
      <c r="X1127" s="19">
        <v>5</v>
      </c>
      <c r="Y1127" s="19">
        <v>15</v>
      </c>
    </row>
    <row r="1128" spans="1:25" x14ac:dyDescent="0.25">
      <c r="A1128" s="19" t="s">
        <v>1307</v>
      </c>
      <c r="B1128" s="62" t="s">
        <v>4729</v>
      </c>
      <c r="C1128" s="19" t="s">
        <v>341</v>
      </c>
      <c r="D1128" s="19" t="s">
        <v>343</v>
      </c>
      <c r="G1128" s="62" t="s">
        <v>593</v>
      </c>
      <c r="H1128" s="62" t="s">
        <v>3796</v>
      </c>
      <c r="I1128" s="19" t="s">
        <v>342</v>
      </c>
      <c r="J1128" s="36" t="s">
        <v>4730</v>
      </c>
      <c r="K1128" s="19" t="s">
        <v>1958</v>
      </c>
      <c r="O1128" s="197" t="str">
        <f t="shared" si="102"/>
        <v>12/7/2024 11:27:29 AM</v>
      </c>
      <c r="P1128" s="197">
        <f t="shared" si="103"/>
        <v>45634.102418981478</v>
      </c>
      <c r="Q1128" s="197">
        <f t="shared" si="104"/>
        <v>45633.685752314814</v>
      </c>
      <c r="R1128" s="197" t="str">
        <f t="shared" si="105"/>
        <v>12/7/2024 11:27:29 AM</v>
      </c>
      <c r="S1128" s="200">
        <f t="shared" si="106"/>
        <v>45633</v>
      </c>
      <c r="T1128" s="201">
        <f t="shared" si="107"/>
        <v>0.47741898147796746</v>
      </c>
      <c r="U1128" s="202"/>
      <c r="V1128" s="202"/>
      <c r="W1128" s="202" t="str">
        <f>IFERROR(VLOOKUP(D1128,Legend!$A$2:$C$61,3,FALSE),"")</f>
        <v/>
      </c>
      <c r="X1128" s="19">
        <v>5</v>
      </c>
      <c r="Y1128" s="19">
        <v>15</v>
      </c>
    </row>
    <row r="1129" spans="1:25" x14ac:dyDescent="0.25">
      <c r="A1129" s="19" t="s">
        <v>2092</v>
      </c>
      <c r="B1129" s="62" t="s">
        <v>4731</v>
      </c>
      <c r="C1129" s="19" t="s">
        <v>341</v>
      </c>
      <c r="D1129" s="19" t="s">
        <v>343</v>
      </c>
      <c r="G1129" s="62" t="s">
        <v>593</v>
      </c>
      <c r="H1129" s="62" t="s">
        <v>4732</v>
      </c>
      <c r="I1129" s="19" t="s">
        <v>344</v>
      </c>
      <c r="J1129" s="36" t="s">
        <v>4733</v>
      </c>
      <c r="K1129" s="19" t="s">
        <v>1951</v>
      </c>
      <c r="O1129" s="197" t="str">
        <f t="shared" si="102"/>
        <v>12/7/2024 11:00:47 AM</v>
      </c>
      <c r="P1129" s="197">
        <f t="shared" si="103"/>
        <v>45634.083877314813</v>
      </c>
      <c r="Q1129" s="197">
        <f t="shared" si="104"/>
        <v>45633.667210648149</v>
      </c>
      <c r="R1129" s="197" t="str">
        <f t="shared" si="105"/>
        <v>12/7/2024 11:00:47 AM</v>
      </c>
      <c r="S1129" s="200">
        <f t="shared" si="106"/>
        <v>45633</v>
      </c>
      <c r="T1129" s="201">
        <f t="shared" si="107"/>
        <v>0.45887731481343508</v>
      </c>
      <c r="U1129" s="202"/>
      <c r="V1129" s="202"/>
      <c r="W1129" s="202" t="str">
        <f>IFERROR(VLOOKUP(D1129,Legend!$A$2:$C$61,3,FALSE),"")</f>
        <v/>
      </c>
      <c r="X1129" s="19">
        <v>5</v>
      </c>
      <c r="Y1129" s="19">
        <v>15</v>
      </c>
    </row>
    <row r="1130" spans="1:25" x14ac:dyDescent="0.25">
      <c r="A1130" s="19" t="s">
        <v>2093</v>
      </c>
      <c r="B1130" s="62" t="s">
        <v>4734</v>
      </c>
      <c r="C1130" s="19" t="s">
        <v>341</v>
      </c>
      <c r="D1130" s="19" t="s">
        <v>346</v>
      </c>
      <c r="G1130" s="62" t="s">
        <v>588</v>
      </c>
      <c r="H1130" s="62" t="s">
        <v>4735</v>
      </c>
      <c r="I1130" s="19" t="s">
        <v>342</v>
      </c>
      <c r="J1130" s="36" t="s">
        <v>4736</v>
      </c>
      <c r="K1130" s="19" t="s">
        <v>4737</v>
      </c>
      <c r="O1130" s="197" t="str">
        <f t="shared" si="102"/>
        <v>12/7/2024 10:57:07 AM</v>
      </c>
      <c r="P1130" s="197">
        <f t="shared" si="103"/>
        <v>45634.081331018519</v>
      </c>
      <c r="Q1130" s="197">
        <f t="shared" si="104"/>
        <v>45633.664664351854</v>
      </c>
      <c r="R1130" s="197" t="str">
        <f t="shared" si="105"/>
        <v>12/7/2024 10:57:07 AM</v>
      </c>
      <c r="S1130" s="200">
        <f t="shared" si="106"/>
        <v>45633</v>
      </c>
      <c r="T1130" s="201">
        <f t="shared" si="107"/>
        <v>0.45633101851854008</v>
      </c>
      <c r="U1130" s="202"/>
      <c r="V1130" s="202"/>
      <c r="W1130" s="202" t="str">
        <f>IFERROR(VLOOKUP(D1130,Legend!$A$2:$C$61,3,FALSE),"")</f>
        <v/>
      </c>
      <c r="X1130" s="19">
        <v>5</v>
      </c>
      <c r="Y1130" s="19">
        <v>15</v>
      </c>
    </row>
    <row r="1131" spans="1:25" x14ac:dyDescent="0.25">
      <c r="A1131" s="19" t="s">
        <v>2094</v>
      </c>
      <c r="B1131" s="62" t="s">
        <v>4738</v>
      </c>
      <c r="C1131" s="19" t="s">
        <v>341</v>
      </c>
      <c r="D1131" s="19" t="s">
        <v>343</v>
      </c>
      <c r="G1131" s="62" t="s">
        <v>593</v>
      </c>
      <c r="H1131" s="62" t="s">
        <v>4739</v>
      </c>
      <c r="I1131" s="19" t="s">
        <v>344</v>
      </c>
      <c r="J1131" s="36" t="s">
        <v>4740</v>
      </c>
      <c r="K1131" s="19" t="s">
        <v>1816</v>
      </c>
      <c r="O1131" s="197" t="str">
        <f t="shared" si="102"/>
        <v>12/7/2024 10:38:14 AM</v>
      </c>
      <c r="P1131" s="197">
        <f t="shared" si="103"/>
        <v>45634.06821759259</v>
      </c>
      <c r="Q1131" s="197">
        <f t="shared" si="104"/>
        <v>45633.651550925926</v>
      </c>
      <c r="R1131" s="197" t="str">
        <f t="shared" si="105"/>
        <v>12/7/2024 10:38:14 AM</v>
      </c>
      <c r="S1131" s="200">
        <f t="shared" si="106"/>
        <v>45633</v>
      </c>
      <c r="T1131" s="201">
        <f t="shared" si="107"/>
        <v>0.44321759259037208</v>
      </c>
      <c r="U1131" s="202"/>
      <c r="V1131" s="202"/>
      <c r="W1131" s="202" t="str">
        <f>IFERROR(VLOOKUP(D1131,Legend!$A$2:$C$61,3,FALSE),"")</f>
        <v/>
      </c>
      <c r="X1131" s="19">
        <v>5</v>
      </c>
      <c r="Y1131" s="19">
        <v>15</v>
      </c>
    </row>
    <row r="1132" spans="1:25" x14ac:dyDescent="0.25">
      <c r="A1132" s="19" t="s">
        <v>2095</v>
      </c>
      <c r="B1132" s="62" t="s">
        <v>4741</v>
      </c>
      <c r="C1132" s="19" t="s">
        <v>341</v>
      </c>
      <c r="D1132" s="19" t="s">
        <v>343</v>
      </c>
      <c r="G1132" s="62" t="s">
        <v>593</v>
      </c>
      <c r="H1132" s="62" t="s">
        <v>4742</v>
      </c>
      <c r="I1132" s="19" t="s">
        <v>342</v>
      </c>
      <c r="J1132" s="36" t="s">
        <v>4743</v>
      </c>
      <c r="K1132" s="19" t="s">
        <v>591</v>
      </c>
      <c r="O1132" s="197" t="str">
        <f t="shared" si="102"/>
        <v>12/7/2024 9:26:22 AM</v>
      </c>
      <c r="P1132" s="197">
        <f t="shared" si="103"/>
        <v>45634.018310185187</v>
      </c>
      <c r="Q1132" s="197">
        <f t="shared" si="104"/>
        <v>45633.601643518523</v>
      </c>
      <c r="R1132" s="197" t="str">
        <f t="shared" si="105"/>
        <v>12/7/2024 9:26:22 AM</v>
      </c>
      <c r="S1132" s="200">
        <f t="shared" si="106"/>
        <v>45633</v>
      </c>
      <c r="T1132" s="201">
        <f t="shared" si="107"/>
        <v>0.393310185187147</v>
      </c>
      <c r="U1132" s="202"/>
      <c r="V1132" s="202"/>
      <c r="W1132" s="202" t="str">
        <f>IFERROR(VLOOKUP(D1132,Legend!$A$2:$C$61,3,FALSE),"")</f>
        <v/>
      </c>
      <c r="X1132" s="19">
        <v>5</v>
      </c>
      <c r="Y1132" s="19">
        <v>15</v>
      </c>
    </row>
    <row r="1133" spans="1:25" x14ac:dyDescent="0.25">
      <c r="A1133" s="19" t="s">
        <v>2096</v>
      </c>
      <c r="B1133" s="62" t="s">
        <v>4744</v>
      </c>
      <c r="C1133" s="19" t="s">
        <v>148</v>
      </c>
      <c r="D1133" s="19" t="s">
        <v>223</v>
      </c>
      <c r="G1133" s="62" t="s">
        <v>350</v>
      </c>
      <c r="H1133" s="62" t="s">
        <v>4745</v>
      </c>
      <c r="J1133" s="36" t="s">
        <v>4746</v>
      </c>
      <c r="K1133" s="19" t="s">
        <v>591</v>
      </c>
      <c r="L1133" s="19" t="s">
        <v>112</v>
      </c>
      <c r="O1133" s="197" t="str">
        <f t="shared" si="102"/>
        <v>12/7/2024 7:13:56 AM</v>
      </c>
      <c r="P1133" s="197">
        <f t="shared" si="103"/>
        <v>45633.926342592589</v>
      </c>
      <c r="Q1133" s="197">
        <f t="shared" si="104"/>
        <v>45633.509675925925</v>
      </c>
      <c r="R1133" s="197">
        <f t="shared" si="105"/>
        <v>45633.509675925925</v>
      </c>
      <c r="S1133" s="200">
        <f t="shared" si="106"/>
        <v>45633</v>
      </c>
      <c r="T1133" s="201">
        <f t="shared" si="107"/>
        <v>0.50967592592496658</v>
      </c>
      <c r="U1133" s="202"/>
      <c r="V1133" s="202"/>
      <c r="W1133" s="202" t="str">
        <f>IFERROR(VLOOKUP(D1133,Legend!$A$2:$C$61,3,FALSE),"")</f>
        <v>EMEA_1</v>
      </c>
      <c r="X1133" s="19">
        <v>5</v>
      </c>
      <c r="Y1133" s="19">
        <v>15</v>
      </c>
    </row>
    <row r="1134" spans="1:25" x14ac:dyDescent="0.25">
      <c r="A1134" s="19" t="s">
        <v>2097</v>
      </c>
      <c r="B1134" s="62" t="s">
        <v>4747</v>
      </c>
      <c r="C1134" s="19" t="s">
        <v>341</v>
      </c>
      <c r="D1134" s="19" t="s">
        <v>343</v>
      </c>
      <c r="G1134" s="62" t="s">
        <v>593</v>
      </c>
      <c r="H1134" s="62" t="s">
        <v>4748</v>
      </c>
      <c r="I1134" s="19" t="s">
        <v>344</v>
      </c>
      <c r="J1134" s="36" t="s">
        <v>4749</v>
      </c>
      <c r="K1134" s="19" t="s">
        <v>1949</v>
      </c>
      <c r="O1134" s="197" t="str">
        <f t="shared" si="102"/>
        <v>12/7/2024 6:28:11 AM</v>
      </c>
      <c r="P1134" s="197">
        <f t="shared" si="103"/>
        <v>45633.894571759258</v>
      </c>
      <c r="Q1134" s="197">
        <f t="shared" si="104"/>
        <v>45633.477905092594</v>
      </c>
      <c r="R1134" s="197" t="str">
        <f t="shared" si="105"/>
        <v>12/7/2024 6:28:11 AM</v>
      </c>
      <c r="S1134" s="200">
        <f t="shared" si="106"/>
        <v>45633</v>
      </c>
      <c r="T1134" s="201">
        <f t="shared" si="107"/>
        <v>0.26957175925781485</v>
      </c>
      <c r="U1134" s="202"/>
      <c r="V1134" s="202"/>
      <c r="W1134" s="202" t="str">
        <f>IFERROR(VLOOKUP(D1134,Legend!$A$2:$C$61,3,FALSE),"")</f>
        <v/>
      </c>
      <c r="X1134" s="19">
        <v>5</v>
      </c>
      <c r="Y1134" s="19">
        <v>15</v>
      </c>
    </row>
    <row r="1135" spans="1:25" x14ac:dyDescent="0.25">
      <c r="A1135" s="19" t="s">
        <v>667</v>
      </c>
      <c r="B1135" s="62" t="s">
        <v>4750</v>
      </c>
      <c r="C1135" s="19" t="s">
        <v>341</v>
      </c>
      <c r="D1135" s="19" t="s">
        <v>343</v>
      </c>
      <c r="G1135" s="62" t="s">
        <v>593</v>
      </c>
      <c r="H1135" s="62" t="s">
        <v>4751</v>
      </c>
      <c r="I1135" s="19" t="s">
        <v>344</v>
      </c>
      <c r="J1135" s="36" t="s">
        <v>4752</v>
      </c>
      <c r="K1135" s="19" t="s">
        <v>1958</v>
      </c>
      <c r="O1135" s="197" t="str">
        <f t="shared" si="102"/>
        <v>12/7/2024 2:01:47 AM</v>
      </c>
      <c r="P1135" s="197">
        <f t="shared" si="103"/>
        <v>45633.70957175926</v>
      </c>
      <c r="Q1135" s="197">
        <f t="shared" si="104"/>
        <v>45633.292905092596</v>
      </c>
      <c r="R1135" s="197" t="str">
        <f t="shared" si="105"/>
        <v>12/7/2024 2:01:47 AM</v>
      </c>
      <c r="S1135" s="200">
        <f t="shared" si="106"/>
        <v>45633</v>
      </c>
      <c r="T1135" s="201">
        <f t="shared" si="107"/>
        <v>8.4571759260143153E-2</v>
      </c>
      <c r="U1135" s="202"/>
      <c r="V1135" s="202"/>
      <c r="W1135" s="202" t="str">
        <f>IFERROR(VLOOKUP(D1135,Legend!$A$2:$C$61,3,FALSE),"")</f>
        <v/>
      </c>
      <c r="X1135" s="19">
        <v>5</v>
      </c>
      <c r="Y1135" s="19">
        <v>15</v>
      </c>
    </row>
    <row r="1136" spans="1:25" x14ac:dyDescent="0.25">
      <c r="A1136" s="19" t="s">
        <v>1604</v>
      </c>
      <c r="B1136" s="62" t="s">
        <v>4753</v>
      </c>
      <c r="C1136" s="19" t="s">
        <v>341</v>
      </c>
      <c r="D1136" s="19" t="s">
        <v>343</v>
      </c>
      <c r="G1136" s="62" t="s">
        <v>588</v>
      </c>
      <c r="H1136" s="62" t="s">
        <v>4754</v>
      </c>
      <c r="I1136" s="19" t="s">
        <v>342</v>
      </c>
      <c r="J1136" s="36" t="s">
        <v>4755</v>
      </c>
      <c r="K1136" s="19" t="s">
        <v>839</v>
      </c>
      <c r="O1136" s="197" t="str">
        <f t="shared" si="102"/>
        <v>12/6/2024 8:42:43 PM</v>
      </c>
      <c r="P1136" s="197">
        <f t="shared" si="103"/>
        <v>45633.487997685188</v>
      </c>
      <c r="Q1136" s="197">
        <f t="shared" si="104"/>
        <v>45633.071331018524</v>
      </c>
      <c r="R1136" s="197" t="str">
        <f t="shared" si="105"/>
        <v>12/6/2024 8:42:43 PM</v>
      </c>
      <c r="S1136" s="200">
        <f t="shared" si="106"/>
        <v>45632</v>
      </c>
      <c r="T1136" s="201">
        <f t="shared" si="107"/>
        <v>0.86299768518802011</v>
      </c>
      <c r="U1136" s="202"/>
      <c r="V1136" s="202"/>
      <c r="W1136" s="202" t="str">
        <f>IFERROR(VLOOKUP(D1136,Legend!$A$2:$C$61,3,FALSE),"")</f>
        <v/>
      </c>
      <c r="X1136" s="19">
        <v>5</v>
      </c>
      <c r="Y1136" s="19">
        <v>15</v>
      </c>
    </row>
    <row r="1137" spans="1:25" x14ac:dyDescent="0.25">
      <c r="A1137" s="19" t="s">
        <v>2098</v>
      </c>
      <c r="B1137" s="62" t="s">
        <v>4756</v>
      </c>
      <c r="C1137" s="19" t="s">
        <v>341</v>
      </c>
      <c r="D1137" s="19" t="s">
        <v>343</v>
      </c>
      <c r="G1137" s="62" t="s">
        <v>593</v>
      </c>
      <c r="H1137" s="62" t="s">
        <v>4757</v>
      </c>
      <c r="I1137" s="19" t="s">
        <v>344</v>
      </c>
      <c r="J1137" s="36" t="s">
        <v>4758</v>
      </c>
      <c r="K1137" s="19" t="s">
        <v>1924</v>
      </c>
      <c r="O1137" s="197" t="str">
        <f t="shared" si="102"/>
        <v>12/6/2024 7:04:55 PM</v>
      </c>
      <c r="P1137" s="197">
        <f t="shared" si="103"/>
        <v>45633.420081018521</v>
      </c>
      <c r="Q1137" s="197">
        <f t="shared" si="104"/>
        <v>45633.003414351857</v>
      </c>
      <c r="R1137" s="197" t="str">
        <f t="shared" si="105"/>
        <v>12/6/2024 7:04:55 PM</v>
      </c>
      <c r="S1137" s="200">
        <f t="shared" si="106"/>
        <v>45632</v>
      </c>
      <c r="T1137" s="201">
        <f t="shared" si="107"/>
        <v>0.79508101852115942</v>
      </c>
      <c r="U1137" s="202"/>
      <c r="V1137" s="202"/>
      <c r="W1137" s="202" t="str">
        <f>IFERROR(VLOOKUP(D1137,Legend!$A$2:$C$61,3,FALSE),"")</f>
        <v/>
      </c>
      <c r="X1137" s="19">
        <v>5</v>
      </c>
      <c r="Y1137" s="19">
        <v>15</v>
      </c>
    </row>
    <row r="1138" spans="1:25" x14ac:dyDescent="0.25">
      <c r="A1138" s="19" t="s">
        <v>2099</v>
      </c>
      <c r="B1138" s="62" t="s">
        <v>4759</v>
      </c>
      <c r="C1138" s="19" t="s">
        <v>341</v>
      </c>
      <c r="D1138" s="19" t="s">
        <v>346</v>
      </c>
      <c r="G1138" s="62" t="s">
        <v>593</v>
      </c>
      <c r="H1138" s="62" t="s">
        <v>4760</v>
      </c>
      <c r="I1138" s="19" t="s">
        <v>342</v>
      </c>
      <c r="J1138" s="36" t="s">
        <v>4761</v>
      </c>
      <c r="K1138" s="19" t="s">
        <v>2575</v>
      </c>
      <c r="O1138" s="197" t="str">
        <f t="shared" si="102"/>
        <v>12/6/2024 7:04:46 PM</v>
      </c>
      <c r="P1138" s="197">
        <f t="shared" si="103"/>
        <v>45633.419976851852</v>
      </c>
      <c r="Q1138" s="197">
        <f t="shared" si="104"/>
        <v>45633.003310185188</v>
      </c>
      <c r="R1138" s="197" t="str">
        <f t="shared" si="105"/>
        <v>12/6/2024 7:04:46 PM</v>
      </c>
      <c r="S1138" s="200">
        <f t="shared" si="106"/>
        <v>45632</v>
      </c>
      <c r="T1138" s="201">
        <f t="shared" si="107"/>
        <v>0.79497685185197042</v>
      </c>
      <c r="U1138" s="202"/>
      <c r="V1138" s="202"/>
      <c r="W1138" s="202" t="str">
        <f>IFERROR(VLOOKUP(D1138,Legend!$A$2:$C$61,3,FALSE),"")</f>
        <v/>
      </c>
      <c r="X1138" s="19">
        <v>5</v>
      </c>
      <c r="Y1138" s="19">
        <v>15</v>
      </c>
    </row>
    <row r="1139" spans="1:25" x14ac:dyDescent="0.25">
      <c r="A1139" s="19" t="s">
        <v>1308</v>
      </c>
      <c r="B1139" s="62" t="s">
        <v>4762</v>
      </c>
      <c r="C1139" s="19" t="s">
        <v>341</v>
      </c>
      <c r="D1139" s="19" t="s">
        <v>343</v>
      </c>
      <c r="G1139" s="62" t="s">
        <v>593</v>
      </c>
      <c r="H1139" s="62" t="s">
        <v>4760</v>
      </c>
      <c r="I1139" s="19" t="s">
        <v>342</v>
      </c>
      <c r="J1139" s="36" t="s">
        <v>4763</v>
      </c>
      <c r="K1139" s="19" t="s">
        <v>1862</v>
      </c>
      <c r="O1139" s="197" t="str">
        <f t="shared" si="102"/>
        <v>12/6/2024 6:57:11 PM</v>
      </c>
      <c r="P1139" s="197">
        <f t="shared" si="103"/>
        <v>45633.414710648147</v>
      </c>
      <c r="Q1139" s="197">
        <f t="shared" si="104"/>
        <v>45632.998043981483</v>
      </c>
      <c r="R1139" s="197" t="str">
        <f t="shared" si="105"/>
        <v>12/6/2024 6:57:11 PM</v>
      </c>
      <c r="S1139" s="200">
        <f t="shared" si="106"/>
        <v>45632</v>
      </c>
      <c r="T1139" s="201">
        <f t="shared" si="107"/>
        <v>0.78971064814686542</v>
      </c>
      <c r="U1139" s="202"/>
      <c r="V1139" s="202"/>
      <c r="W1139" s="202" t="str">
        <f>IFERROR(VLOOKUP(D1139,Legend!$A$2:$C$61,3,FALSE),"")</f>
        <v/>
      </c>
      <c r="X1139" s="19">
        <v>5</v>
      </c>
      <c r="Y1139" s="19">
        <v>15</v>
      </c>
    </row>
    <row r="1140" spans="1:25" x14ac:dyDescent="0.25">
      <c r="A1140" s="19" t="s">
        <v>2100</v>
      </c>
      <c r="B1140" s="62" t="s">
        <v>4764</v>
      </c>
      <c r="C1140" s="19" t="s">
        <v>341</v>
      </c>
      <c r="D1140" s="19" t="s">
        <v>343</v>
      </c>
      <c r="G1140" s="62" t="s">
        <v>593</v>
      </c>
      <c r="H1140" s="62" t="s">
        <v>4760</v>
      </c>
      <c r="I1140" s="19" t="s">
        <v>342</v>
      </c>
      <c r="J1140" s="36" t="s">
        <v>4765</v>
      </c>
      <c r="K1140" s="19" t="s">
        <v>1897</v>
      </c>
      <c r="O1140" s="197" t="str">
        <f t="shared" si="102"/>
        <v>12/6/2024 6:56:05 PM</v>
      </c>
      <c r="P1140" s="197">
        <f t="shared" si="103"/>
        <v>45633.413946759261</v>
      </c>
      <c r="Q1140" s="197">
        <f t="shared" si="104"/>
        <v>45632.997280092597</v>
      </c>
      <c r="R1140" s="197" t="str">
        <f t="shared" si="105"/>
        <v>12/6/2024 6:56:05 PM</v>
      </c>
      <c r="S1140" s="200">
        <f t="shared" si="106"/>
        <v>45632</v>
      </c>
      <c r="T1140" s="201">
        <f t="shared" si="107"/>
        <v>0.78894675926130731</v>
      </c>
      <c r="U1140" s="202"/>
      <c r="V1140" s="202"/>
      <c r="W1140" s="202" t="str">
        <f>IFERROR(VLOOKUP(D1140,Legend!$A$2:$C$61,3,FALSE),"")</f>
        <v/>
      </c>
      <c r="X1140" s="19">
        <v>5</v>
      </c>
      <c r="Y1140" s="19">
        <v>15</v>
      </c>
    </row>
    <row r="1141" spans="1:25" x14ac:dyDescent="0.25">
      <c r="A1141" s="19" t="s">
        <v>2101</v>
      </c>
      <c r="B1141" s="62" t="s">
        <v>4766</v>
      </c>
      <c r="C1141" s="19" t="s">
        <v>341</v>
      </c>
      <c r="D1141" s="19" t="s">
        <v>343</v>
      </c>
      <c r="G1141" s="62" t="s">
        <v>593</v>
      </c>
      <c r="H1141" s="62" t="s">
        <v>4760</v>
      </c>
      <c r="I1141" s="19" t="s">
        <v>342</v>
      </c>
      <c r="J1141" s="36" t="s">
        <v>4767</v>
      </c>
      <c r="K1141" s="19" t="s">
        <v>1907</v>
      </c>
      <c r="O1141" s="197" t="str">
        <f t="shared" si="102"/>
        <v>12/6/2024 6:55:18 PM</v>
      </c>
      <c r="P1141" s="197">
        <f t="shared" si="103"/>
        <v>45633.413402777776</v>
      </c>
      <c r="Q1141" s="197">
        <f t="shared" si="104"/>
        <v>45632.996736111112</v>
      </c>
      <c r="R1141" s="197" t="str">
        <f t="shared" si="105"/>
        <v>12/6/2024 6:55:18 PM</v>
      </c>
      <c r="S1141" s="200">
        <f t="shared" si="106"/>
        <v>45632</v>
      </c>
      <c r="T1141" s="201">
        <f t="shared" si="107"/>
        <v>0.78840277777635492</v>
      </c>
      <c r="U1141" s="202"/>
      <c r="V1141" s="202"/>
      <c r="W1141" s="202" t="str">
        <f>IFERROR(VLOOKUP(D1141,Legend!$A$2:$C$61,3,FALSE),"")</f>
        <v/>
      </c>
      <c r="X1141" s="19">
        <v>5</v>
      </c>
      <c r="Y1141" s="19">
        <v>15</v>
      </c>
    </row>
    <row r="1142" spans="1:25" x14ac:dyDescent="0.25">
      <c r="A1142" s="19" t="s">
        <v>2102</v>
      </c>
      <c r="B1142" s="62" t="s">
        <v>4768</v>
      </c>
      <c r="C1142" s="19" t="s">
        <v>341</v>
      </c>
      <c r="D1142" s="19" t="s">
        <v>343</v>
      </c>
      <c r="G1142" s="62" t="s">
        <v>593</v>
      </c>
      <c r="H1142" s="62" t="s">
        <v>4760</v>
      </c>
      <c r="I1142" s="19" t="s">
        <v>342</v>
      </c>
      <c r="J1142" s="36" t="s">
        <v>4769</v>
      </c>
      <c r="K1142" s="19" t="s">
        <v>1091</v>
      </c>
      <c r="O1142" s="197" t="str">
        <f t="shared" si="102"/>
        <v>12/6/2024 6:54:23 PM</v>
      </c>
      <c r="P1142" s="197">
        <f t="shared" si="103"/>
        <v>45633.412766203706</v>
      </c>
      <c r="Q1142" s="197">
        <f t="shared" si="104"/>
        <v>45632.996099537042</v>
      </c>
      <c r="R1142" s="197" t="str">
        <f t="shared" si="105"/>
        <v>12/6/2024 6:54:23 PM</v>
      </c>
      <c r="S1142" s="200">
        <f t="shared" si="106"/>
        <v>45632</v>
      </c>
      <c r="T1142" s="201">
        <f t="shared" si="107"/>
        <v>0.78776620370626915</v>
      </c>
      <c r="U1142" s="202"/>
      <c r="V1142" s="202"/>
      <c r="W1142" s="202" t="str">
        <f>IFERROR(VLOOKUP(D1142,Legend!$A$2:$C$61,3,FALSE),"")</f>
        <v/>
      </c>
      <c r="X1142" s="19">
        <v>5</v>
      </c>
      <c r="Y1142" s="19">
        <v>15</v>
      </c>
    </row>
    <row r="1143" spans="1:25" x14ac:dyDescent="0.25">
      <c r="A1143" s="19" t="s">
        <v>2103</v>
      </c>
      <c r="B1143" s="62" t="s">
        <v>4770</v>
      </c>
      <c r="C1143" s="19" t="s">
        <v>341</v>
      </c>
      <c r="D1143" s="19" t="s">
        <v>343</v>
      </c>
      <c r="G1143" s="62" t="s">
        <v>593</v>
      </c>
      <c r="H1143" s="62" t="s">
        <v>4771</v>
      </c>
      <c r="I1143" s="19" t="s">
        <v>344</v>
      </c>
      <c r="J1143" s="36" t="s">
        <v>4772</v>
      </c>
      <c r="K1143" s="19" t="s">
        <v>1924</v>
      </c>
      <c r="O1143" s="197" t="str">
        <f t="shared" si="102"/>
        <v>12/6/2024 6:39:19 PM</v>
      </c>
      <c r="P1143" s="197">
        <f t="shared" si="103"/>
        <v>45633.402303240742</v>
      </c>
      <c r="Q1143" s="197">
        <f t="shared" si="104"/>
        <v>45632.985636574078</v>
      </c>
      <c r="R1143" s="197" t="str">
        <f t="shared" si="105"/>
        <v>12/6/2024 6:39:19 PM</v>
      </c>
      <c r="S1143" s="200">
        <f t="shared" si="106"/>
        <v>45632</v>
      </c>
      <c r="T1143" s="201">
        <f t="shared" si="107"/>
        <v>0.77730324074218515</v>
      </c>
      <c r="U1143" s="202"/>
      <c r="V1143" s="202"/>
      <c r="W1143" s="202" t="str">
        <f>IFERROR(VLOOKUP(D1143,Legend!$A$2:$C$61,3,FALSE),"")</f>
        <v/>
      </c>
      <c r="X1143" s="19">
        <v>5</v>
      </c>
      <c r="Y1143" s="19">
        <v>15</v>
      </c>
    </row>
    <row r="1144" spans="1:25" x14ac:dyDescent="0.25">
      <c r="A1144" s="19" t="s">
        <v>2104</v>
      </c>
      <c r="B1144" s="62" t="s">
        <v>4773</v>
      </c>
      <c r="C1144" s="19" t="s">
        <v>341</v>
      </c>
      <c r="D1144" s="19" t="s">
        <v>343</v>
      </c>
      <c r="G1144" s="62" t="s">
        <v>593</v>
      </c>
      <c r="H1144" s="62" t="s">
        <v>3796</v>
      </c>
      <c r="I1144" s="19" t="s">
        <v>342</v>
      </c>
      <c r="J1144" s="36" t="s">
        <v>4774</v>
      </c>
      <c r="K1144" s="19" t="s">
        <v>1907</v>
      </c>
      <c r="O1144" s="197" t="str">
        <f t="shared" si="102"/>
        <v>12/6/2024 6:00:53 PM</v>
      </c>
      <c r="P1144" s="197">
        <f t="shared" si="103"/>
        <v>45633.375613425924</v>
      </c>
      <c r="Q1144" s="197">
        <f t="shared" si="104"/>
        <v>45632.95894675926</v>
      </c>
      <c r="R1144" s="197" t="str">
        <f t="shared" si="105"/>
        <v>12/6/2024 6:00:53 PM</v>
      </c>
      <c r="S1144" s="200">
        <f t="shared" si="106"/>
        <v>45632</v>
      </c>
      <c r="T1144" s="201">
        <f t="shared" si="107"/>
        <v>0.75061342592380242</v>
      </c>
      <c r="U1144" s="202"/>
      <c r="V1144" s="202"/>
      <c r="W1144" s="202" t="str">
        <f>IFERROR(VLOOKUP(D1144,Legend!$A$2:$C$61,3,FALSE),"")</f>
        <v/>
      </c>
      <c r="X1144" s="19">
        <v>5</v>
      </c>
      <c r="Y1144" s="19">
        <v>15</v>
      </c>
    </row>
    <row r="1145" spans="1:25" x14ac:dyDescent="0.25">
      <c r="A1145" s="19" t="s">
        <v>1016</v>
      </c>
      <c r="B1145" s="62" t="s">
        <v>4786</v>
      </c>
      <c r="C1145" s="19" t="s">
        <v>341</v>
      </c>
      <c r="D1145" s="19" t="s">
        <v>343</v>
      </c>
      <c r="G1145" s="62" t="s">
        <v>593</v>
      </c>
      <c r="H1145" s="62" t="s">
        <v>4787</v>
      </c>
      <c r="I1145" s="19" t="s">
        <v>342</v>
      </c>
      <c r="J1145" s="36" t="s">
        <v>4788</v>
      </c>
      <c r="K1145" s="19" t="s">
        <v>1826</v>
      </c>
      <c r="O1145" s="197" t="str">
        <f t="shared" si="102"/>
        <v>12/6/2024 4:58:28 PM</v>
      </c>
      <c r="P1145" s="197">
        <f t="shared" si="103"/>
        <v>45633.332268518519</v>
      </c>
      <c r="Q1145" s="197">
        <f t="shared" si="104"/>
        <v>45632.915601851855</v>
      </c>
      <c r="R1145" s="197" t="str">
        <f t="shared" si="105"/>
        <v>12/6/2024 4:58:28 PM</v>
      </c>
      <c r="S1145" s="200">
        <f t="shared" si="106"/>
        <v>45632</v>
      </c>
      <c r="T1145" s="201">
        <f t="shared" si="107"/>
        <v>0.70726851851941319</v>
      </c>
      <c r="U1145" s="202"/>
      <c r="V1145" s="202"/>
      <c r="W1145" s="202" t="str">
        <f>IFERROR(VLOOKUP(D1145,Legend!$A$2:$C$61,3,FALSE),"")</f>
        <v/>
      </c>
      <c r="X1145" s="19">
        <v>5</v>
      </c>
      <c r="Y1145" s="19">
        <v>15</v>
      </c>
    </row>
    <row r="1146" spans="1:25" x14ac:dyDescent="0.25">
      <c r="A1146" s="19" t="s">
        <v>2112</v>
      </c>
      <c r="B1146" s="62" t="s">
        <v>4794</v>
      </c>
      <c r="C1146" s="19" t="s">
        <v>341</v>
      </c>
      <c r="D1146" s="19" t="s">
        <v>343</v>
      </c>
      <c r="G1146" s="62" t="s">
        <v>626</v>
      </c>
      <c r="H1146" s="62" t="s">
        <v>2478</v>
      </c>
      <c r="I1146" s="19" t="s">
        <v>342</v>
      </c>
      <c r="J1146" s="36" t="s">
        <v>4795</v>
      </c>
      <c r="K1146" s="19" t="s">
        <v>1310</v>
      </c>
      <c r="O1146" s="197" t="str">
        <f t="shared" si="102"/>
        <v>12/6/2024 4:26:18 PM</v>
      </c>
      <c r="P1146" s="197">
        <f t="shared" si="103"/>
        <v>45633.309930555559</v>
      </c>
      <c r="Q1146" s="197">
        <f t="shared" si="104"/>
        <v>45632.893263888895</v>
      </c>
      <c r="R1146" s="197" t="str">
        <f t="shared" si="105"/>
        <v>12/6/2024 4:26:18 PM</v>
      </c>
      <c r="S1146" s="200">
        <f t="shared" si="106"/>
        <v>45632</v>
      </c>
      <c r="T1146" s="201">
        <f t="shared" si="107"/>
        <v>0.68493055555882165</v>
      </c>
      <c r="U1146" s="202"/>
      <c r="V1146" s="202"/>
      <c r="W1146" s="202" t="str">
        <f>IFERROR(VLOOKUP(D1146,Legend!$A$2:$C$61,3,FALSE),"")</f>
        <v/>
      </c>
      <c r="X1146" s="19">
        <v>5</v>
      </c>
      <c r="Y1146" s="19">
        <v>15</v>
      </c>
    </row>
    <row r="1147" spans="1:25" x14ac:dyDescent="0.25">
      <c r="A1147" s="19" t="s">
        <v>1524</v>
      </c>
      <c r="B1147" s="62" t="s">
        <v>4796</v>
      </c>
      <c r="C1147" s="19" t="s">
        <v>341</v>
      </c>
      <c r="D1147" s="19" t="s">
        <v>343</v>
      </c>
      <c r="G1147" s="62" t="s">
        <v>588</v>
      </c>
      <c r="H1147" s="62" t="s">
        <v>4797</v>
      </c>
      <c r="I1147" s="19" t="s">
        <v>342</v>
      </c>
      <c r="J1147" s="36" t="s">
        <v>4798</v>
      </c>
      <c r="K1147" s="19" t="s">
        <v>1958</v>
      </c>
      <c r="O1147" s="197" t="str">
        <f t="shared" si="102"/>
        <v>12/6/2024 4:14:47 PM</v>
      </c>
      <c r="P1147" s="197">
        <f t="shared" si="103"/>
        <v>45633.301932870374</v>
      </c>
      <c r="Q1147" s="197">
        <f t="shared" si="104"/>
        <v>45632.88526620371</v>
      </c>
      <c r="R1147" s="197" t="str">
        <f t="shared" si="105"/>
        <v>12/6/2024 4:14:47 PM</v>
      </c>
      <c r="S1147" s="200">
        <f t="shared" si="106"/>
        <v>45632</v>
      </c>
      <c r="T1147" s="201">
        <f t="shared" si="107"/>
        <v>0.67693287037400296</v>
      </c>
      <c r="U1147" s="202"/>
      <c r="V1147" s="202"/>
      <c r="W1147" s="202" t="str">
        <f>IFERROR(VLOOKUP(D1147,Legend!$A$2:$C$61,3,FALSE),"")</f>
        <v/>
      </c>
      <c r="X1147" s="19">
        <v>5</v>
      </c>
      <c r="Y1147" s="19">
        <v>15</v>
      </c>
    </row>
    <row r="1148" spans="1:25" x14ac:dyDescent="0.25">
      <c r="A1148" s="19" t="s">
        <v>1696</v>
      </c>
      <c r="B1148" s="62" t="s">
        <v>4799</v>
      </c>
      <c r="C1148" s="19" t="s">
        <v>341</v>
      </c>
      <c r="D1148" s="19" t="s">
        <v>343</v>
      </c>
      <c r="G1148" s="62" t="s">
        <v>593</v>
      </c>
      <c r="H1148" s="62" t="s">
        <v>4800</v>
      </c>
      <c r="I1148" s="19" t="s">
        <v>344</v>
      </c>
      <c r="J1148" s="36" t="s">
        <v>4801</v>
      </c>
      <c r="K1148" s="19" t="s">
        <v>839</v>
      </c>
      <c r="O1148" s="197" t="str">
        <f t="shared" si="102"/>
        <v>12/6/2024 4:13:11 PM</v>
      </c>
      <c r="P1148" s="197">
        <f t="shared" si="103"/>
        <v>45633.300821759258</v>
      </c>
      <c r="Q1148" s="197">
        <f t="shared" si="104"/>
        <v>45632.884155092594</v>
      </c>
      <c r="R1148" s="197" t="str">
        <f t="shared" si="105"/>
        <v>12/6/2024 4:13:11 PM</v>
      </c>
      <c r="S1148" s="200">
        <f t="shared" si="106"/>
        <v>45632</v>
      </c>
      <c r="T1148" s="201">
        <f t="shared" si="107"/>
        <v>0.67582175925781485</v>
      </c>
      <c r="U1148" s="202"/>
      <c r="V1148" s="202"/>
      <c r="W1148" s="202" t="str">
        <f>IFERROR(VLOOKUP(D1148,Legend!$A$2:$C$61,3,FALSE),"")</f>
        <v/>
      </c>
      <c r="X1148" s="19">
        <v>5</v>
      </c>
      <c r="Y1148" s="19">
        <v>15</v>
      </c>
    </row>
    <row r="1149" spans="1:25" x14ac:dyDescent="0.25">
      <c r="A1149" s="19" t="s">
        <v>2113</v>
      </c>
      <c r="B1149" s="62" t="s">
        <v>4802</v>
      </c>
      <c r="C1149" s="19" t="s">
        <v>341</v>
      </c>
      <c r="D1149" s="19" t="s">
        <v>343</v>
      </c>
      <c r="G1149" s="62" t="s">
        <v>593</v>
      </c>
      <c r="H1149" s="62" t="s">
        <v>4800</v>
      </c>
      <c r="I1149" s="19" t="s">
        <v>344</v>
      </c>
      <c r="J1149" s="36" t="s">
        <v>4803</v>
      </c>
      <c r="K1149" s="19" t="s">
        <v>1889</v>
      </c>
      <c r="O1149" s="197" t="str">
        <f t="shared" si="102"/>
        <v>12/6/2024 4:12:39 PM</v>
      </c>
      <c r="P1149" s="197">
        <f t="shared" si="103"/>
        <v>45633.300451388888</v>
      </c>
      <c r="Q1149" s="197">
        <f t="shared" si="104"/>
        <v>45632.883784722224</v>
      </c>
      <c r="R1149" s="197" t="str">
        <f t="shared" si="105"/>
        <v>12/6/2024 4:12:39 PM</v>
      </c>
      <c r="S1149" s="200">
        <f t="shared" si="106"/>
        <v>45632</v>
      </c>
      <c r="T1149" s="201">
        <f t="shared" si="107"/>
        <v>0.67545138888817746</v>
      </c>
      <c r="U1149" s="202"/>
      <c r="V1149" s="202"/>
      <c r="W1149" s="202" t="str">
        <f>IFERROR(VLOOKUP(D1149,Legend!$A$2:$C$61,3,FALSE),"")</f>
        <v/>
      </c>
      <c r="X1149" s="19">
        <v>5</v>
      </c>
      <c r="Y1149" s="19">
        <v>15</v>
      </c>
    </row>
    <row r="1150" spans="1:25" x14ac:dyDescent="0.25">
      <c r="A1150" s="19" t="s">
        <v>881</v>
      </c>
      <c r="B1150" s="62" t="s">
        <v>4812</v>
      </c>
      <c r="C1150" s="19" t="s">
        <v>341</v>
      </c>
      <c r="D1150" s="19" t="s">
        <v>343</v>
      </c>
      <c r="G1150" s="62" t="s">
        <v>593</v>
      </c>
      <c r="H1150" s="62" t="s">
        <v>4813</v>
      </c>
      <c r="I1150" s="19" t="s">
        <v>342</v>
      </c>
      <c r="J1150" s="36" t="s">
        <v>4814</v>
      </c>
      <c r="K1150" s="19" t="s">
        <v>1832</v>
      </c>
      <c r="O1150" s="197" t="str">
        <f t="shared" si="102"/>
        <v>12/6/2024 4:01:03 PM</v>
      </c>
      <c r="P1150" s="197">
        <f t="shared" si="103"/>
        <v>45633.292395833334</v>
      </c>
      <c r="Q1150" s="197">
        <f t="shared" si="104"/>
        <v>45632.87572916667</v>
      </c>
      <c r="R1150" s="197" t="str">
        <f t="shared" si="105"/>
        <v>12/6/2024 4:01:03 PM</v>
      </c>
      <c r="S1150" s="200">
        <f t="shared" si="106"/>
        <v>45632</v>
      </c>
      <c r="T1150" s="201">
        <f t="shared" si="107"/>
        <v>0.66739583333401242</v>
      </c>
      <c r="U1150" s="202"/>
      <c r="V1150" s="202"/>
      <c r="W1150" s="202" t="str">
        <f>IFERROR(VLOOKUP(D1150,Legend!$A$2:$C$61,3,FALSE),"")</f>
        <v/>
      </c>
      <c r="X1150" s="19">
        <v>5</v>
      </c>
      <c r="Y1150" s="19">
        <v>15</v>
      </c>
    </row>
    <row r="1151" spans="1:25" x14ac:dyDescent="0.25">
      <c r="A1151" s="19" t="s">
        <v>965</v>
      </c>
      <c r="B1151" s="62" t="s">
        <v>4817</v>
      </c>
      <c r="C1151" s="19" t="s">
        <v>341</v>
      </c>
      <c r="D1151" s="19" t="s">
        <v>343</v>
      </c>
      <c r="G1151" s="62" t="s">
        <v>626</v>
      </c>
      <c r="H1151" s="62" t="s">
        <v>2478</v>
      </c>
      <c r="I1151" s="19" t="s">
        <v>342</v>
      </c>
      <c r="J1151" s="36" t="s">
        <v>4818</v>
      </c>
      <c r="K1151" s="19" t="s">
        <v>1879</v>
      </c>
      <c r="O1151" s="197" t="str">
        <f t="shared" si="102"/>
        <v>12/6/2024 3:57:10 PM</v>
      </c>
      <c r="P1151" s="197">
        <f t="shared" si="103"/>
        <v>45633.289699074077</v>
      </c>
      <c r="Q1151" s="197">
        <f t="shared" si="104"/>
        <v>45632.873032407413</v>
      </c>
      <c r="R1151" s="197" t="str">
        <f t="shared" si="105"/>
        <v>12/6/2024 3:57:10 PM</v>
      </c>
      <c r="S1151" s="200">
        <f t="shared" si="106"/>
        <v>45632</v>
      </c>
      <c r="T1151" s="201">
        <f t="shared" si="107"/>
        <v>0.66469907407736173</v>
      </c>
      <c r="U1151" s="202"/>
      <c r="V1151" s="202"/>
      <c r="W1151" s="202" t="str">
        <f>IFERROR(VLOOKUP(D1151,Legend!$A$2:$C$61,3,FALSE),"")</f>
        <v/>
      </c>
      <c r="X1151" s="19">
        <v>5</v>
      </c>
      <c r="Y1151" s="19">
        <v>15</v>
      </c>
    </row>
    <row r="1152" spans="1:25" x14ac:dyDescent="0.25">
      <c r="A1152" s="19" t="s">
        <v>1125</v>
      </c>
      <c r="B1152" s="62" t="s">
        <v>4823</v>
      </c>
      <c r="C1152" s="19" t="s">
        <v>341</v>
      </c>
      <c r="D1152" s="19" t="s">
        <v>343</v>
      </c>
      <c r="G1152" s="62" t="s">
        <v>593</v>
      </c>
      <c r="H1152" s="62" t="s">
        <v>4824</v>
      </c>
      <c r="I1152" s="19" t="s">
        <v>344</v>
      </c>
      <c r="J1152" s="36" t="s">
        <v>4825</v>
      </c>
      <c r="K1152" s="19" t="s">
        <v>1838</v>
      </c>
      <c r="O1152" s="197" t="str">
        <f t="shared" si="102"/>
        <v>12/6/2024 3:52:43 PM</v>
      </c>
      <c r="P1152" s="197">
        <f t="shared" si="103"/>
        <v>45633.286608796298</v>
      </c>
      <c r="Q1152" s="197">
        <f t="shared" si="104"/>
        <v>45632.869942129633</v>
      </c>
      <c r="R1152" s="197" t="str">
        <f t="shared" si="105"/>
        <v>12/6/2024 3:52:43 PM</v>
      </c>
      <c r="S1152" s="200">
        <f t="shared" si="106"/>
        <v>45632</v>
      </c>
      <c r="T1152" s="201">
        <f t="shared" si="107"/>
        <v>0.66160879629751435</v>
      </c>
      <c r="U1152" s="202"/>
      <c r="V1152" s="202"/>
      <c r="W1152" s="202" t="str">
        <f>IFERROR(VLOOKUP(D1152,Legend!$A$2:$C$61,3,FALSE),"")</f>
        <v/>
      </c>
      <c r="X1152" s="19">
        <v>5</v>
      </c>
      <c r="Y1152" s="19">
        <v>15</v>
      </c>
    </row>
    <row r="1153" spans="1:25" x14ac:dyDescent="0.25">
      <c r="A1153" s="19" t="s">
        <v>1200</v>
      </c>
      <c r="B1153" s="62" t="s">
        <v>4826</v>
      </c>
      <c r="C1153" s="19" t="s">
        <v>341</v>
      </c>
      <c r="D1153" s="19" t="s">
        <v>343</v>
      </c>
      <c r="G1153" s="62" t="s">
        <v>593</v>
      </c>
      <c r="H1153" s="62" t="s">
        <v>4824</v>
      </c>
      <c r="I1153" s="19" t="s">
        <v>344</v>
      </c>
      <c r="J1153" s="36" t="s">
        <v>4827</v>
      </c>
      <c r="K1153" s="19" t="s">
        <v>2405</v>
      </c>
      <c r="O1153" s="197" t="str">
        <f t="shared" si="102"/>
        <v>12/6/2024 3:50:43 PM</v>
      </c>
      <c r="P1153" s="197">
        <f t="shared" si="103"/>
        <v>45633.285219907404</v>
      </c>
      <c r="Q1153" s="197">
        <f t="shared" si="104"/>
        <v>45632.86855324074</v>
      </c>
      <c r="R1153" s="197" t="str">
        <f t="shared" si="105"/>
        <v>12/6/2024 3:50:43 PM</v>
      </c>
      <c r="S1153" s="200">
        <f t="shared" si="106"/>
        <v>45632</v>
      </c>
      <c r="T1153" s="201">
        <f t="shared" si="107"/>
        <v>0.66021990740409819</v>
      </c>
      <c r="U1153" s="202"/>
      <c r="V1153" s="202"/>
      <c r="W1153" s="202" t="str">
        <f>IFERROR(VLOOKUP(D1153,Legend!$A$2:$C$61,3,FALSE),"")</f>
        <v/>
      </c>
      <c r="X1153" s="19">
        <v>5</v>
      </c>
      <c r="Y1153" s="19">
        <v>15</v>
      </c>
    </row>
    <row r="1154" spans="1:25" x14ac:dyDescent="0.25">
      <c r="A1154" s="19" t="s">
        <v>1699</v>
      </c>
      <c r="B1154" s="62" t="s">
        <v>4842</v>
      </c>
      <c r="C1154" s="19" t="s">
        <v>341</v>
      </c>
      <c r="D1154" s="19" t="s">
        <v>343</v>
      </c>
      <c r="G1154" s="62" t="s">
        <v>626</v>
      </c>
      <c r="H1154" s="62" t="s">
        <v>2478</v>
      </c>
      <c r="I1154" s="19" t="s">
        <v>342</v>
      </c>
      <c r="J1154" s="36" t="s">
        <v>4843</v>
      </c>
      <c r="K1154" s="19" t="s">
        <v>679</v>
      </c>
      <c r="O1154" s="197" t="str">
        <f t="shared" si="102"/>
        <v>12/6/2024 3:07:33 PM</v>
      </c>
      <c r="P1154" s="197">
        <f t="shared" si="103"/>
        <v>45633.255243055559</v>
      </c>
      <c r="Q1154" s="197">
        <f t="shared" si="104"/>
        <v>45632.838576388895</v>
      </c>
      <c r="R1154" s="197" t="str">
        <f t="shared" si="105"/>
        <v>12/6/2024 3:07:33 PM</v>
      </c>
      <c r="S1154" s="200">
        <f t="shared" si="106"/>
        <v>45632</v>
      </c>
      <c r="T1154" s="201">
        <f t="shared" si="107"/>
        <v>0.63024305555882165</v>
      </c>
      <c r="U1154" s="202"/>
      <c r="V1154" s="202"/>
      <c r="W1154" s="202" t="str">
        <f>IFERROR(VLOOKUP(D1154,Legend!$A$2:$C$61,3,FALSE),"")</f>
        <v/>
      </c>
      <c r="X1154" s="19">
        <v>5</v>
      </c>
      <c r="Y1154" s="19">
        <v>15</v>
      </c>
    </row>
    <row r="1155" spans="1:25" x14ac:dyDescent="0.25">
      <c r="A1155" s="19" t="s">
        <v>1126</v>
      </c>
      <c r="B1155" s="62" t="s">
        <v>4844</v>
      </c>
      <c r="C1155" s="19" t="s">
        <v>341</v>
      </c>
      <c r="D1155" s="19" t="s">
        <v>343</v>
      </c>
      <c r="G1155" s="62" t="s">
        <v>626</v>
      </c>
      <c r="H1155" s="62" t="s">
        <v>2478</v>
      </c>
      <c r="I1155" s="19" t="s">
        <v>342</v>
      </c>
      <c r="J1155" s="36" t="s">
        <v>4845</v>
      </c>
      <c r="K1155" s="19" t="s">
        <v>685</v>
      </c>
      <c r="O1155" s="197" t="str">
        <f t="shared" ref="O1155:O1218" si="108">IFERROR(J1155,"")</f>
        <v>12/6/2024 3:06:47 PM</v>
      </c>
      <c r="P1155" s="197">
        <f t="shared" ref="P1155:P1218" si="109">IFERROR(J1155+(Y1155/24),"")</f>
        <v>45633.254710648151</v>
      </c>
      <c r="Q1155" s="197">
        <f t="shared" ref="Q1155:Q1218" si="110">IFERROR(J1155+(X1155/24),"")</f>
        <v>45632.838043981486</v>
      </c>
      <c r="R1155" s="197" t="str">
        <f t="shared" ref="R1155:R1218" si="111">IF(W1155="APAC_1",P1155,IF(W1155="EMEA_1",Q1155,O1155))</f>
        <v>12/6/2024 3:06:47 PM</v>
      </c>
      <c r="S1155" s="200">
        <f t="shared" ref="S1155:S1218" si="112">INT(R1155)</f>
        <v>45632</v>
      </c>
      <c r="T1155" s="201">
        <f t="shared" ref="T1155:T1218" si="113">MOD(R1155,1)</f>
        <v>0.62971064815064892</v>
      </c>
      <c r="U1155" s="202"/>
      <c r="V1155" s="202"/>
      <c r="W1155" s="202" t="str">
        <f>IFERROR(VLOOKUP(D1155,Legend!$A$2:$C$61,3,FALSE),"")</f>
        <v/>
      </c>
      <c r="X1155" s="19">
        <v>5</v>
      </c>
      <c r="Y1155" s="19">
        <v>15</v>
      </c>
    </row>
    <row r="1156" spans="1:25" x14ac:dyDescent="0.25">
      <c r="A1156" s="19" t="s">
        <v>1201</v>
      </c>
      <c r="B1156" s="62" t="s">
        <v>4861</v>
      </c>
      <c r="C1156" s="19" t="s">
        <v>341</v>
      </c>
      <c r="D1156" s="19" t="s">
        <v>343</v>
      </c>
      <c r="G1156" s="62" t="s">
        <v>593</v>
      </c>
      <c r="H1156" s="62" t="s">
        <v>4859</v>
      </c>
      <c r="I1156" s="19" t="s">
        <v>344</v>
      </c>
      <c r="J1156" s="36" t="s">
        <v>4862</v>
      </c>
      <c r="K1156" s="19" t="s">
        <v>585</v>
      </c>
      <c r="O1156" s="197" t="str">
        <f t="shared" si="108"/>
        <v>12/6/2024 2:46:42 PM</v>
      </c>
      <c r="P1156" s="197">
        <f t="shared" si="109"/>
        <v>45633.240763888891</v>
      </c>
      <c r="Q1156" s="197">
        <f t="shared" si="110"/>
        <v>45632.824097222227</v>
      </c>
      <c r="R1156" s="197" t="str">
        <f t="shared" si="111"/>
        <v>12/6/2024 2:46:42 PM</v>
      </c>
      <c r="S1156" s="200">
        <f t="shared" si="112"/>
        <v>45632</v>
      </c>
      <c r="T1156" s="201">
        <f t="shared" si="113"/>
        <v>0.61576388889079681</v>
      </c>
      <c r="U1156" s="202"/>
      <c r="V1156" s="202"/>
      <c r="W1156" s="202" t="str">
        <f>IFERROR(VLOOKUP(D1156,Legend!$A$2:$C$61,3,FALSE),"")</f>
        <v/>
      </c>
      <c r="X1156" s="19">
        <v>5</v>
      </c>
      <c r="Y1156" s="19">
        <v>15</v>
      </c>
    </row>
    <row r="1157" spans="1:25" x14ac:dyDescent="0.25">
      <c r="A1157" s="19" t="s">
        <v>816</v>
      </c>
      <c r="B1157" s="62" t="s">
        <v>4863</v>
      </c>
      <c r="C1157" s="19" t="s">
        <v>341</v>
      </c>
      <c r="D1157" s="19" t="s">
        <v>343</v>
      </c>
      <c r="G1157" s="62" t="s">
        <v>593</v>
      </c>
      <c r="H1157" s="62" t="s">
        <v>4859</v>
      </c>
      <c r="I1157" s="19" t="s">
        <v>344</v>
      </c>
      <c r="J1157" s="36" t="s">
        <v>4864</v>
      </c>
      <c r="K1157" s="19" t="s">
        <v>1818</v>
      </c>
      <c r="O1157" s="197" t="str">
        <f t="shared" si="108"/>
        <v>12/6/2024 2:45:55 PM</v>
      </c>
      <c r="P1157" s="197">
        <f t="shared" si="109"/>
        <v>45633.240219907406</v>
      </c>
      <c r="Q1157" s="197">
        <f t="shared" si="110"/>
        <v>45632.823553240742</v>
      </c>
      <c r="R1157" s="197" t="str">
        <f t="shared" si="111"/>
        <v>12/6/2024 2:45:55 PM</v>
      </c>
      <c r="S1157" s="200">
        <f t="shared" si="112"/>
        <v>45632</v>
      </c>
      <c r="T1157" s="201">
        <f t="shared" si="113"/>
        <v>0.61521990740584442</v>
      </c>
      <c r="U1157" s="202"/>
      <c r="V1157" s="202"/>
      <c r="W1157" s="202" t="str">
        <f>IFERROR(VLOOKUP(D1157,Legend!$A$2:$C$61,3,FALSE),"")</f>
        <v/>
      </c>
      <c r="X1157" s="19">
        <v>5</v>
      </c>
      <c r="Y1157" s="19">
        <v>15</v>
      </c>
    </row>
    <row r="1158" spans="1:25" x14ac:dyDescent="0.25">
      <c r="A1158" s="19" t="s">
        <v>622</v>
      </c>
      <c r="B1158" s="62" t="s">
        <v>4883</v>
      </c>
      <c r="C1158" s="19" t="s">
        <v>341</v>
      </c>
      <c r="D1158" s="19" t="s">
        <v>343</v>
      </c>
      <c r="G1158" s="62" t="s">
        <v>593</v>
      </c>
      <c r="H1158" s="62" t="s">
        <v>4880</v>
      </c>
      <c r="I1158" s="19" t="s">
        <v>344</v>
      </c>
      <c r="J1158" s="36" t="s">
        <v>4884</v>
      </c>
      <c r="K1158" s="19" t="s">
        <v>1826</v>
      </c>
      <c r="O1158" s="197" t="str">
        <f t="shared" si="108"/>
        <v>12/6/2024 2:28:13 PM</v>
      </c>
      <c r="P1158" s="197">
        <f t="shared" si="109"/>
        <v>45633.22792824074</v>
      </c>
      <c r="Q1158" s="197">
        <f t="shared" si="110"/>
        <v>45632.811261574076</v>
      </c>
      <c r="R1158" s="197" t="str">
        <f t="shared" si="111"/>
        <v>12/6/2024 2:28:13 PM</v>
      </c>
      <c r="S1158" s="200">
        <f t="shared" si="112"/>
        <v>45632</v>
      </c>
      <c r="T1158" s="201">
        <f t="shared" si="113"/>
        <v>0.60292824073985685</v>
      </c>
      <c r="U1158" s="202"/>
      <c r="V1158" s="202"/>
      <c r="W1158" s="202" t="str">
        <f>IFERROR(VLOOKUP(D1158,Legend!$A$2:$C$61,3,FALSE),"")</f>
        <v/>
      </c>
      <c r="X1158" s="19">
        <v>5</v>
      </c>
      <c r="Y1158" s="19">
        <v>15</v>
      </c>
    </row>
    <row r="1159" spans="1:25" x14ac:dyDescent="0.25">
      <c r="A1159" s="19" t="s">
        <v>1018</v>
      </c>
      <c r="B1159" s="62" t="s">
        <v>4887</v>
      </c>
      <c r="C1159" s="19" t="s">
        <v>341</v>
      </c>
      <c r="D1159" s="19" t="s">
        <v>343</v>
      </c>
      <c r="G1159" s="62" t="s">
        <v>593</v>
      </c>
      <c r="H1159" s="62" t="s">
        <v>4888</v>
      </c>
      <c r="I1159" s="19" t="s">
        <v>344</v>
      </c>
      <c r="J1159" s="36" t="s">
        <v>4889</v>
      </c>
      <c r="K1159" s="19" t="s">
        <v>1818</v>
      </c>
      <c r="O1159" s="197" t="str">
        <f t="shared" si="108"/>
        <v>12/6/2024 2:25:32 PM</v>
      </c>
      <c r="P1159" s="197">
        <f t="shared" si="109"/>
        <v>45633.226064814815</v>
      </c>
      <c r="Q1159" s="197">
        <f t="shared" si="110"/>
        <v>45632.809398148151</v>
      </c>
      <c r="R1159" s="197" t="str">
        <f t="shared" si="111"/>
        <v>12/6/2024 2:25:32 PM</v>
      </c>
      <c r="S1159" s="200">
        <f t="shared" si="112"/>
        <v>45632</v>
      </c>
      <c r="T1159" s="201">
        <f t="shared" si="113"/>
        <v>0.60106481481489027</v>
      </c>
      <c r="U1159" s="202"/>
      <c r="V1159" s="202"/>
      <c r="W1159" s="202" t="str">
        <f>IFERROR(VLOOKUP(D1159,Legend!$A$2:$C$61,3,FALSE),"")</f>
        <v/>
      </c>
      <c r="X1159" s="19">
        <v>5</v>
      </c>
      <c r="Y1159" s="19">
        <v>15</v>
      </c>
    </row>
    <row r="1160" spans="1:25" x14ac:dyDescent="0.25">
      <c r="A1160" s="19" t="s">
        <v>819</v>
      </c>
      <c r="B1160" s="62" t="s">
        <v>4890</v>
      </c>
      <c r="C1160" s="19" t="s">
        <v>341</v>
      </c>
      <c r="D1160" s="19" t="s">
        <v>343</v>
      </c>
      <c r="G1160" s="62" t="s">
        <v>593</v>
      </c>
      <c r="H1160" s="62" t="s">
        <v>4891</v>
      </c>
      <c r="I1160" s="19" t="s">
        <v>342</v>
      </c>
      <c r="J1160" s="36" t="s">
        <v>4892</v>
      </c>
      <c r="K1160" s="19" t="s">
        <v>2485</v>
      </c>
      <c r="O1160" s="197" t="str">
        <f t="shared" si="108"/>
        <v>12/6/2024 2:22:53 PM</v>
      </c>
      <c r="P1160" s="197">
        <f t="shared" si="109"/>
        <v>45633.224224537036</v>
      </c>
      <c r="Q1160" s="197">
        <f t="shared" si="110"/>
        <v>45632.807557870372</v>
      </c>
      <c r="R1160" s="197" t="str">
        <f t="shared" si="111"/>
        <v>12/6/2024 2:22:53 PM</v>
      </c>
      <c r="S1160" s="200">
        <f t="shared" si="112"/>
        <v>45632</v>
      </c>
      <c r="T1160" s="201">
        <f t="shared" si="113"/>
        <v>0.59922453703620704</v>
      </c>
      <c r="U1160" s="202"/>
      <c r="V1160" s="202"/>
      <c r="W1160" s="202" t="str">
        <f>IFERROR(VLOOKUP(D1160,Legend!$A$2:$C$61,3,FALSE),"")</f>
        <v/>
      </c>
      <c r="X1160" s="19">
        <v>5</v>
      </c>
      <c r="Y1160" s="19">
        <v>15</v>
      </c>
    </row>
    <row r="1161" spans="1:25" x14ac:dyDescent="0.25">
      <c r="A1161" s="19" t="s">
        <v>1127</v>
      </c>
      <c r="B1161" s="62" t="s">
        <v>4907</v>
      </c>
      <c r="C1161" s="19" t="s">
        <v>341</v>
      </c>
      <c r="D1161" s="19" t="s">
        <v>343</v>
      </c>
      <c r="G1161" s="62" t="s">
        <v>593</v>
      </c>
      <c r="H1161" s="62" t="s">
        <v>4908</v>
      </c>
      <c r="I1161" s="19" t="s">
        <v>342</v>
      </c>
      <c r="J1161" s="36" t="s">
        <v>4909</v>
      </c>
      <c r="K1161" s="19" t="s">
        <v>1946</v>
      </c>
      <c r="O1161" s="197" t="str">
        <f t="shared" si="108"/>
        <v>12/6/2024 2:04:28 PM</v>
      </c>
      <c r="P1161" s="197">
        <f t="shared" si="109"/>
        <v>45633.211435185185</v>
      </c>
      <c r="Q1161" s="197">
        <f t="shared" si="110"/>
        <v>45632.794768518521</v>
      </c>
      <c r="R1161" s="197" t="str">
        <f t="shared" si="111"/>
        <v>12/6/2024 2:04:28 PM</v>
      </c>
      <c r="S1161" s="200">
        <f t="shared" si="112"/>
        <v>45632</v>
      </c>
      <c r="T1161" s="201">
        <f t="shared" si="113"/>
        <v>0.58643518518510973</v>
      </c>
      <c r="U1161" s="202"/>
      <c r="V1161" s="202"/>
      <c r="W1161" s="202" t="str">
        <f>IFERROR(VLOOKUP(D1161,Legend!$A$2:$C$61,3,FALSE),"")</f>
        <v/>
      </c>
      <c r="X1161" s="19">
        <v>5</v>
      </c>
      <c r="Y1161" s="19">
        <v>15</v>
      </c>
    </row>
    <row r="1162" spans="1:25" x14ac:dyDescent="0.25">
      <c r="A1162" s="19" t="s">
        <v>2125</v>
      </c>
      <c r="B1162" s="62" t="s">
        <v>4923</v>
      </c>
      <c r="C1162" s="19" t="s">
        <v>341</v>
      </c>
      <c r="D1162" s="19" t="s">
        <v>343</v>
      </c>
      <c r="G1162" s="62" t="s">
        <v>593</v>
      </c>
      <c r="H1162" s="62" t="s">
        <v>4918</v>
      </c>
      <c r="I1162" s="19" t="s">
        <v>344</v>
      </c>
      <c r="J1162" s="36" t="s">
        <v>4924</v>
      </c>
      <c r="K1162" s="19" t="s">
        <v>730</v>
      </c>
      <c r="O1162" s="197" t="str">
        <f t="shared" si="108"/>
        <v>12/6/2024 1:42:41 PM</v>
      </c>
      <c r="P1162" s="197">
        <f t="shared" si="109"/>
        <v>45633.19630787037</v>
      </c>
      <c r="Q1162" s="197">
        <f t="shared" si="110"/>
        <v>45632.779641203706</v>
      </c>
      <c r="R1162" s="197" t="str">
        <f t="shared" si="111"/>
        <v>12/6/2024 1:42:41 PM</v>
      </c>
      <c r="S1162" s="200">
        <f t="shared" si="112"/>
        <v>45632</v>
      </c>
      <c r="T1162" s="201">
        <f t="shared" si="113"/>
        <v>0.57130787037021946</v>
      </c>
      <c r="U1162" s="202"/>
      <c r="V1162" s="202"/>
      <c r="W1162" s="202" t="str">
        <f>IFERROR(VLOOKUP(D1162,Legend!$A$2:$C$61,3,FALSE),"")</f>
        <v/>
      </c>
      <c r="X1162" s="19">
        <v>5</v>
      </c>
      <c r="Y1162" s="19">
        <v>15</v>
      </c>
    </row>
    <row r="1163" spans="1:25" x14ac:dyDescent="0.25">
      <c r="A1163" s="19" t="s">
        <v>623</v>
      </c>
      <c r="B1163" s="62" t="s">
        <v>4930</v>
      </c>
      <c r="C1163" s="19" t="s">
        <v>341</v>
      </c>
      <c r="D1163" s="19" t="s">
        <v>343</v>
      </c>
      <c r="G1163" s="62" t="s">
        <v>593</v>
      </c>
      <c r="H1163" s="62" t="s">
        <v>4918</v>
      </c>
      <c r="I1163" s="19" t="s">
        <v>344</v>
      </c>
      <c r="J1163" s="36" t="s">
        <v>4931</v>
      </c>
      <c r="K1163" s="19" t="s">
        <v>1172</v>
      </c>
      <c r="O1163" s="197" t="str">
        <f t="shared" si="108"/>
        <v>12/6/2024 1:36:12 PM</v>
      </c>
      <c r="P1163" s="197">
        <f t="shared" si="109"/>
        <v>45633.191805555558</v>
      </c>
      <c r="Q1163" s="197">
        <f t="shared" si="110"/>
        <v>45632.775138888894</v>
      </c>
      <c r="R1163" s="197" t="str">
        <f t="shared" si="111"/>
        <v>12/6/2024 1:36:12 PM</v>
      </c>
      <c r="S1163" s="200">
        <f t="shared" si="112"/>
        <v>45632</v>
      </c>
      <c r="T1163" s="201">
        <f t="shared" si="113"/>
        <v>0.56680555555794854</v>
      </c>
      <c r="U1163" s="202"/>
      <c r="V1163" s="202"/>
      <c r="W1163" s="202" t="str">
        <f>IFERROR(VLOOKUP(D1163,Legend!$A$2:$C$61,3,FALSE),"")</f>
        <v/>
      </c>
      <c r="X1163" s="19">
        <v>5</v>
      </c>
      <c r="Y1163" s="19">
        <v>15</v>
      </c>
    </row>
    <row r="1164" spans="1:25" x14ac:dyDescent="0.25">
      <c r="A1164" s="19" t="s">
        <v>2126</v>
      </c>
      <c r="B1164" s="62" t="s">
        <v>4932</v>
      </c>
      <c r="C1164" s="19" t="s">
        <v>341</v>
      </c>
      <c r="D1164" s="19" t="s">
        <v>343</v>
      </c>
      <c r="G1164" s="62" t="s">
        <v>593</v>
      </c>
      <c r="H1164" s="62" t="s">
        <v>2268</v>
      </c>
      <c r="I1164" s="19" t="s">
        <v>342</v>
      </c>
      <c r="J1164" s="36" t="s">
        <v>4933</v>
      </c>
      <c r="K1164" s="19" t="s">
        <v>585</v>
      </c>
      <c r="O1164" s="197" t="str">
        <f t="shared" si="108"/>
        <v>12/6/2024 1:34:54 PM</v>
      </c>
      <c r="P1164" s="197">
        <f t="shared" si="109"/>
        <v>45633.19090277778</v>
      </c>
      <c r="Q1164" s="197">
        <f t="shared" si="110"/>
        <v>45632.774236111116</v>
      </c>
      <c r="R1164" s="197" t="str">
        <f t="shared" si="111"/>
        <v>12/6/2024 1:34:54 PM</v>
      </c>
      <c r="S1164" s="200">
        <f t="shared" si="112"/>
        <v>45632</v>
      </c>
      <c r="T1164" s="201">
        <f t="shared" si="113"/>
        <v>0.56590277778013842</v>
      </c>
      <c r="U1164" s="202"/>
      <c r="V1164" s="202"/>
      <c r="W1164" s="202" t="str">
        <f>IFERROR(VLOOKUP(D1164,Legend!$A$2:$C$61,3,FALSE),"")</f>
        <v/>
      </c>
      <c r="X1164" s="19">
        <v>5</v>
      </c>
      <c r="Y1164" s="19">
        <v>15</v>
      </c>
    </row>
    <row r="1165" spans="1:25" x14ac:dyDescent="0.25">
      <c r="A1165" s="19" t="s">
        <v>1019</v>
      </c>
      <c r="B1165" s="62" t="s">
        <v>4936</v>
      </c>
      <c r="C1165" s="19" t="s">
        <v>341</v>
      </c>
      <c r="D1165" s="19" t="s">
        <v>343</v>
      </c>
      <c r="G1165" s="62" t="s">
        <v>593</v>
      </c>
      <c r="H1165" s="62" t="s">
        <v>4918</v>
      </c>
      <c r="I1165" s="19" t="s">
        <v>344</v>
      </c>
      <c r="J1165" s="36" t="s">
        <v>4937</v>
      </c>
      <c r="K1165" s="19" t="s">
        <v>1883</v>
      </c>
      <c r="O1165" s="197" t="str">
        <f t="shared" si="108"/>
        <v>12/6/2024 1:32:19 PM</v>
      </c>
      <c r="P1165" s="197">
        <f t="shared" si="109"/>
        <v>45633.189108796294</v>
      </c>
      <c r="Q1165" s="197">
        <f t="shared" si="110"/>
        <v>45632.77244212963</v>
      </c>
      <c r="R1165" s="197" t="str">
        <f t="shared" si="111"/>
        <v>12/6/2024 1:32:19 PM</v>
      </c>
      <c r="S1165" s="200">
        <f t="shared" si="112"/>
        <v>45632</v>
      </c>
      <c r="T1165" s="201">
        <f t="shared" si="113"/>
        <v>0.56410879629402189</v>
      </c>
      <c r="U1165" s="202"/>
      <c r="V1165" s="202"/>
      <c r="W1165" s="202" t="str">
        <f>IFERROR(VLOOKUP(D1165,Legend!$A$2:$C$61,3,FALSE),"")</f>
        <v/>
      </c>
      <c r="X1165" s="19">
        <v>5</v>
      </c>
      <c r="Y1165" s="19">
        <v>15</v>
      </c>
    </row>
    <row r="1166" spans="1:25" x14ac:dyDescent="0.25">
      <c r="A1166" s="19" t="s">
        <v>886</v>
      </c>
      <c r="B1166" s="62" t="s">
        <v>4938</v>
      </c>
      <c r="C1166" s="19" t="s">
        <v>341</v>
      </c>
      <c r="D1166" s="19" t="s">
        <v>343</v>
      </c>
      <c r="G1166" s="62" t="s">
        <v>593</v>
      </c>
      <c r="H1166" s="62" t="s">
        <v>4918</v>
      </c>
      <c r="I1166" s="19" t="s">
        <v>344</v>
      </c>
      <c r="J1166" s="36" t="s">
        <v>4939</v>
      </c>
      <c r="K1166" s="19" t="s">
        <v>1883</v>
      </c>
      <c r="O1166" s="197" t="str">
        <f t="shared" si="108"/>
        <v>12/6/2024 1:30:39 PM</v>
      </c>
      <c r="P1166" s="197">
        <f t="shared" si="109"/>
        <v>45633.187951388885</v>
      </c>
      <c r="Q1166" s="197">
        <f t="shared" si="110"/>
        <v>45632.771284722221</v>
      </c>
      <c r="R1166" s="197" t="str">
        <f t="shared" si="111"/>
        <v>12/6/2024 1:30:39 PM</v>
      </c>
      <c r="S1166" s="200">
        <f t="shared" si="112"/>
        <v>45632</v>
      </c>
      <c r="T1166" s="201">
        <f t="shared" si="113"/>
        <v>0.56295138888526708</v>
      </c>
      <c r="U1166" s="202"/>
      <c r="V1166" s="202"/>
      <c r="W1166" s="202" t="str">
        <f>IFERROR(VLOOKUP(D1166,Legend!$A$2:$C$61,3,FALSE),"")</f>
        <v/>
      </c>
      <c r="X1166" s="19">
        <v>5</v>
      </c>
      <c r="Y1166" s="19">
        <v>15</v>
      </c>
    </row>
    <row r="1167" spans="1:25" x14ac:dyDescent="0.25">
      <c r="A1167" s="19" t="s">
        <v>1529</v>
      </c>
      <c r="B1167" s="62" t="s">
        <v>4940</v>
      </c>
      <c r="C1167" s="19" t="s">
        <v>341</v>
      </c>
      <c r="D1167" s="19" t="s">
        <v>343</v>
      </c>
      <c r="G1167" s="62" t="s">
        <v>593</v>
      </c>
      <c r="H1167" s="62" t="s">
        <v>4918</v>
      </c>
      <c r="I1167" s="19" t="s">
        <v>344</v>
      </c>
      <c r="J1167" s="36" t="s">
        <v>4941</v>
      </c>
      <c r="K1167" s="19" t="s">
        <v>1951</v>
      </c>
      <c r="O1167" s="197" t="str">
        <f t="shared" si="108"/>
        <v>12/6/2024 1:29:46 PM</v>
      </c>
      <c r="P1167" s="197">
        <f t="shared" si="109"/>
        <v>45633.187337962961</v>
      </c>
      <c r="Q1167" s="197">
        <f t="shared" si="110"/>
        <v>45632.770671296297</v>
      </c>
      <c r="R1167" s="197" t="str">
        <f t="shared" si="111"/>
        <v>12/6/2024 1:29:46 PM</v>
      </c>
      <c r="S1167" s="200">
        <f t="shared" si="112"/>
        <v>45632</v>
      </c>
      <c r="T1167" s="201">
        <f t="shared" si="113"/>
        <v>0.56233796296146465</v>
      </c>
      <c r="U1167" s="202"/>
      <c r="V1167" s="202"/>
      <c r="W1167" s="202" t="str">
        <f>IFERROR(VLOOKUP(D1167,Legend!$A$2:$C$61,3,FALSE),"")</f>
        <v/>
      </c>
      <c r="X1167" s="19">
        <v>5</v>
      </c>
      <c r="Y1167" s="19">
        <v>15</v>
      </c>
    </row>
    <row r="1168" spans="1:25" x14ac:dyDescent="0.25">
      <c r="A1168" s="19" t="s">
        <v>2127</v>
      </c>
      <c r="B1168" s="62" t="s">
        <v>4944</v>
      </c>
      <c r="C1168" s="19" t="s">
        <v>341</v>
      </c>
      <c r="D1168" s="19" t="s">
        <v>343</v>
      </c>
      <c r="G1168" s="62" t="s">
        <v>593</v>
      </c>
      <c r="H1168" s="62" t="s">
        <v>4918</v>
      </c>
      <c r="I1168" s="19" t="s">
        <v>344</v>
      </c>
      <c r="J1168" s="36" t="s">
        <v>4945</v>
      </c>
      <c r="K1168" s="19" t="s">
        <v>2341</v>
      </c>
      <c r="O1168" s="197" t="str">
        <f t="shared" si="108"/>
        <v>12/6/2024 1:28:07 PM</v>
      </c>
      <c r="P1168" s="197">
        <f t="shared" si="109"/>
        <v>45633.186192129629</v>
      </c>
      <c r="Q1168" s="197">
        <f t="shared" si="110"/>
        <v>45632.769525462965</v>
      </c>
      <c r="R1168" s="197" t="str">
        <f t="shared" si="111"/>
        <v>12/6/2024 1:28:07 PM</v>
      </c>
      <c r="S1168" s="200">
        <f t="shared" si="112"/>
        <v>45632</v>
      </c>
      <c r="T1168" s="201">
        <f t="shared" si="113"/>
        <v>0.5611921296294895</v>
      </c>
      <c r="U1168" s="202"/>
      <c r="V1168" s="202"/>
      <c r="W1168" s="202" t="str">
        <f>IFERROR(VLOOKUP(D1168,Legend!$A$2:$C$61,3,FALSE),"")</f>
        <v/>
      </c>
      <c r="X1168" s="19">
        <v>5</v>
      </c>
      <c r="Y1168" s="19">
        <v>15</v>
      </c>
    </row>
    <row r="1169" spans="1:25" x14ac:dyDescent="0.25">
      <c r="A1169" s="19" t="s">
        <v>1471</v>
      </c>
      <c r="B1169" s="62" t="s">
        <v>4946</v>
      </c>
      <c r="C1169" s="19" t="s">
        <v>341</v>
      </c>
      <c r="D1169" s="19" t="s">
        <v>343</v>
      </c>
      <c r="G1169" s="62" t="s">
        <v>593</v>
      </c>
      <c r="H1169" s="62" t="s">
        <v>4947</v>
      </c>
      <c r="I1169" s="19" t="s">
        <v>344</v>
      </c>
      <c r="J1169" s="36" t="s">
        <v>4948</v>
      </c>
      <c r="K1169" s="19" t="s">
        <v>1860</v>
      </c>
      <c r="O1169" s="197" t="str">
        <f t="shared" si="108"/>
        <v>12/6/2024 1:23:37 PM</v>
      </c>
      <c r="P1169" s="197">
        <f t="shared" si="109"/>
        <v>45633.183067129627</v>
      </c>
      <c r="Q1169" s="197">
        <f t="shared" si="110"/>
        <v>45632.766400462962</v>
      </c>
      <c r="R1169" s="197" t="str">
        <f t="shared" si="111"/>
        <v>12/6/2024 1:23:37 PM</v>
      </c>
      <c r="S1169" s="200">
        <f t="shared" si="112"/>
        <v>45632</v>
      </c>
      <c r="T1169" s="201">
        <f t="shared" si="113"/>
        <v>0.55806712962657912</v>
      </c>
      <c r="U1169" s="202"/>
      <c r="V1169" s="202"/>
      <c r="W1169" s="202" t="str">
        <f>IFERROR(VLOOKUP(D1169,Legend!$A$2:$C$61,3,FALSE),"")</f>
        <v/>
      </c>
      <c r="X1169" s="19">
        <v>5</v>
      </c>
      <c r="Y1169" s="19">
        <v>15</v>
      </c>
    </row>
    <row r="1170" spans="1:25" x14ac:dyDescent="0.25">
      <c r="A1170" s="19" t="s">
        <v>1246</v>
      </c>
      <c r="B1170" s="62" t="s">
        <v>4953</v>
      </c>
      <c r="C1170" s="19" t="s">
        <v>341</v>
      </c>
      <c r="D1170" s="19" t="s">
        <v>343</v>
      </c>
      <c r="G1170" s="62" t="s">
        <v>588</v>
      </c>
      <c r="H1170" s="62" t="s">
        <v>4954</v>
      </c>
      <c r="I1170" s="19" t="s">
        <v>344</v>
      </c>
      <c r="J1170" s="36" t="s">
        <v>4955</v>
      </c>
      <c r="K1170" s="19" t="s">
        <v>1879</v>
      </c>
      <c r="O1170" s="197" t="str">
        <f t="shared" si="108"/>
        <v>12/6/2024 1:08:38 PM</v>
      </c>
      <c r="P1170" s="197">
        <f t="shared" si="109"/>
        <v>45633.172662037039</v>
      </c>
      <c r="Q1170" s="197">
        <f t="shared" si="110"/>
        <v>45632.755995370375</v>
      </c>
      <c r="R1170" s="197" t="str">
        <f t="shared" si="111"/>
        <v>12/6/2024 1:08:38 PM</v>
      </c>
      <c r="S1170" s="200">
        <f t="shared" si="112"/>
        <v>45632</v>
      </c>
      <c r="T1170" s="201">
        <f t="shared" si="113"/>
        <v>0.54766203703911742</v>
      </c>
      <c r="U1170" s="202"/>
      <c r="V1170" s="202"/>
      <c r="W1170" s="202" t="str">
        <f>IFERROR(VLOOKUP(D1170,Legend!$A$2:$C$61,3,FALSE),"")</f>
        <v/>
      </c>
      <c r="X1170" s="19">
        <v>5</v>
      </c>
      <c r="Y1170" s="19">
        <v>15</v>
      </c>
    </row>
    <row r="1171" spans="1:25" x14ac:dyDescent="0.25">
      <c r="A1171" s="19" t="s">
        <v>747</v>
      </c>
      <c r="B1171" s="62" t="s">
        <v>4966</v>
      </c>
      <c r="C1171" s="19" t="s">
        <v>341</v>
      </c>
      <c r="D1171" s="19" t="s">
        <v>343</v>
      </c>
      <c r="G1171" s="62" t="s">
        <v>593</v>
      </c>
      <c r="H1171" s="62" t="s">
        <v>4962</v>
      </c>
      <c r="I1171" s="19" t="s">
        <v>342</v>
      </c>
      <c r="J1171" s="36" t="s">
        <v>4967</v>
      </c>
      <c r="K1171" s="19" t="s">
        <v>608</v>
      </c>
      <c r="O1171" s="197" t="str">
        <f t="shared" si="108"/>
        <v>12/6/2024 12:56:35 PM</v>
      </c>
      <c r="P1171" s="197">
        <f t="shared" si="109"/>
        <v>45633.164293981485</v>
      </c>
      <c r="Q1171" s="197">
        <f t="shared" si="110"/>
        <v>45632.74762731482</v>
      </c>
      <c r="R1171" s="197" t="str">
        <f t="shared" si="111"/>
        <v>12/6/2024 12:56:35 PM</v>
      </c>
      <c r="S1171" s="200">
        <f t="shared" si="112"/>
        <v>45632</v>
      </c>
      <c r="T1171" s="201">
        <f t="shared" si="113"/>
        <v>0.53929398148466134</v>
      </c>
      <c r="U1171" s="202"/>
      <c r="V1171" s="202"/>
      <c r="W1171" s="202" t="str">
        <f>IFERROR(VLOOKUP(D1171,Legend!$A$2:$C$61,3,FALSE),"")</f>
        <v/>
      </c>
      <c r="X1171" s="19">
        <v>5</v>
      </c>
      <c r="Y1171" s="19">
        <v>15</v>
      </c>
    </row>
    <row r="1172" spans="1:25" x14ac:dyDescent="0.25">
      <c r="A1172" s="19" t="s">
        <v>2132</v>
      </c>
      <c r="B1172" s="62" t="s">
        <v>4971</v>
      </c>
      <c r="C1172" s="19" t="s">
        <v>341</v>
      </c>
      <c r="D1172" s="19" t="s">
        <v>343</v>
      </c>
      <c r="G1172" s="62" t="s">
        <v>593</v>
      </c>
      <c r="H1172" s="62" t="s">
        <v>4972</v>
      </c>
      <c r="I1172" s="19" t="s">
        <v>344</v>
      </c>
      <c r="J1172" s="36" t="s">
        <v>4973</v>
      </c>
      <c r="K1172" s="19" t="s">
        <v>1816</v>
      </c>
      <c r="O1172" s="197" t="str">
        <f t="shared" si="108"/>
        <v>12/6/2024 12:56:02 PM</v>
      </c>
      <c r="P1172" s="197">
        <f t="shared" si="109"/>
        <v>45633.163912037038</v>
      </c>
      <c r="Q1172" s="197">
        <f t="shared" si="110"/>
        <v>45632.747245370374</v>
      </c>
      <c r="R1172" s="197" t="str">
        <f t="shared" si="111"/>
        <v>12/6/2024 12:56:02 PM</v>
      </c>
      <c r="S1172" s="200">
        <f t="shared" si="112"/>
        <v>45632</v>
      </c>
      <c r="T1172" s="201">
        <f t="shared" si="113"/>
        <v>0.53891203703824431</v>
      </c>
      <c r="U1172" s="202"/>
      <c r="V1172" s="202"/>
      <c r="W1172" s="202" t="str">
        <f>IFERROR(VLOOKUP(D1172,Legend!$A$2:$C$61,3,FALSE),"")</f>
        <v/>
      </c>
      <c r="X1172" s="19">
        <v>5</v>
      </c>
      <c r="Y1172" s="19">
        <v>15</v>
      </c>
    </row>
    <row r="1173" spans="1:25" x14ac:dyDescent="0.25">
      <c r="A1173" s="19" t="s">
        <v>1206</v>
      </c>
      <c r="B1173" s="62" t="s">
        <v>5017</v>
      </c>
      <c r="C1173" s="19" t="s">
        <v>148</v>
      </c>
      <c r="D1173" s="19" t="s">
        <v>223</v>
      </c>
      <c r="G1173" s="62" t="s">
        <v>350</v>
      </c>
      <c r="H1173" s="62" t="s">
        <v>5018</v>
      </c>
      <c r="J1173" s="36" t="s">
        <v>5019</v>
      </c>
      <c r="K1173" s="19" t="s">
        <v>591</v>
      </c>
      <c r="L1173" s="19" t="s">
        <v>112</v>
      </c>
      <c r="O1173" s="197" t="str">
        <f t="shared" si="108"/>
        <v>12/6/2024 11:45:19 AM</v>
      </c>
      <c r="P1173" s="197">
        <f t="shared" si="109"/>
        <v>45633.114803240744</v>
      </c>
      <c r="Q1173" s="197">
        <f t="shared" si="110"/>
        <v>45632.698136574079</v>
      </c>
      <c r="R1173" s="197">
        <f t="shared" si="111"/>
        <v>45632.698136574079</v>
      </c>
      <c r="S1173" s="200">
        <f t="shared" si="112"/>
        <v>45632</v>
      </c>
      <c r="T1173" s="201">
        <f t="shared" si="113"/>
        <v>0.698136574079399</v>
      </c>
      <c r="U1173" s="202"/>
      <c r="V1173" s="202"/>
      <c r="W1173" s="202" t="str">
        <f>IFERROR(VLOOKUP(D1173,Legend!$A$2:$C$61,3,FALSE),"")</f>
        <v>EMEA_1</v>
      </c>
      <c r="X1173" s="19">
        <v>5</v>
      </c>
      <c r="Y1173" s="19">
        <v>15</v>
      </c>
    </row>
    <row r="1174" spans="1:25" x14ac:dyDescent="0.25">
      <c r="A1174" s="19" t="s">
        <v>1571</v>
      </c>
      <c r="B1174" s="62" t="s">
        <v>5051</v>
      </c>
      <c r="C1174" s="19" t="s">
        <v>341</v>
      </c>
      <c r="D1174" s="19" t="s">
        <v>343</v>
      </c>
      <c r="G1174" s="62" t="s">
        <v>593</v>
      </c>
      <c r="H1174" s="62" t="s">
        <v>5047</v>
      </c>
      <c r="I1174" s="19" t="s">
        <v>344</v>
      </c>
      <c r="J1174" s="36" t="s">
        <v>5052</v>
      </c>
      <c r="K1174" s="19" t="s">
        <v>1920</v>
      </c>
      <c r="O1174" s="197" t="str">
        <f t="shared" si="108"/>
        <v>12/6/2024 10:42:29 AM</v>
      </c>
      <c r="P1174" s="197">
        <f t="shared" si="109"/>
        <v>45633.071168981478</v>
      </c>
      <c r="Q1174" s="197">
        <f t="shared" si="110"/>
        <v>45632.654502314814</v>
      </c>
      <c r="R1174" s="197" t="str">
        <f t="shared" si="111"/>
        <v>12/6/2024 10:42:29 AM</v>
      </c>
      <c r="S1174" s="200">
        <f t="shared" si="112"/>
        <v>45632</v>
      </c>
      <c r="T1174" s="201">
        <f t="shared" si="113"/>
        <v>0.44616898147796746</v>
      </c>
      <c r="U1174" s="202"/>
      <c r="V1174" s="202"/>
      <c r="W1174" s="202" t="str">
        <f>IFERROR(VLOOKUP(D1174,Legend!$A$2:$C$61,3,FALSE),"")</f>
        <v/>
      </c>
      <c r="X1174" s="19">
        <v>5</v>
      </c>
      <c r="Y1174" s="19">
        <v>15</v>
      </c>
    </row>
    <row r="1175" spans="1:25" x14ac:dyDescent="0.25">
      <c r="A1175" s="19" t="s">
        <v>1746</v>
      </c>
      <c r="B1175" s="62" t="s">
        <v>5055</v>
      </c>
      <c r="C1175" s="19" t="s">
        <v>341</v>
      </c>
      <c r="D1175" s="19" t="s">
        <v>343</v>
      </c>
      <c r="G1175" s="62" t="s">
        <v>588</v>
      </c>
      <c r="H1175" s="62" t="s">
        <v>4790</v>
      </c>
      <c r="I1175" s="19" t="s">
        <v>344</v>
      </c>
      <c r="J1175" s="36" t="s">
        <v>5056</v>
      </c>
      <c r="K1175" s="19" t="s">
        <v>1832</v>
      </c>
      <c r="O1175" s="197" t="str">
        <f t="shared" si="108"/>
        <v>12/6/2024 10:40:42 AM</v>
      </c>
      <c r="P1175" s="197">
        <f t="shared" si="109"/>
        <v>45633.069930555554</v>
      </c>
      <c r="Q1175" s="197">
        <f t="shared" si="110"/>
        <v>45632.653263888889</v>
      </c>
      <c r="R1175" s="197" t="str">
        <f t="shared" si="111"/>
        <v>12/6/2024 10:40:42 AM</v>
      </c>
      <c r="S1175" s="200">
        <f t="shared" si="112"/>
        <v>45632</v>
      </c>
      <c r="T1175" s="201">
        <f t="shared" si="113"/>
        <v>0.44493055555358296</v>
      </c>
      <c r="U1175" s="202"/>
      <c r="V1175" s="202"/>
      <c r="W1175" s="202" t="str">
        <f>IFERROR(VLOOKUP(D1175,Legend!$A$2:$C$61,3,FALSE),"")</f>
        <v/>
      </c>
      <c r="X1175" s="19">
        <v>5</v>
      </c>
      <c r="Y1175" s="19">
        <v>15</v>
      </c>
    </row>
    <row r="1176" spans="1:25" x14ac:dyDescent="0.25">
      <c r="A1176" s="19" t="s">
        <v>1424</v>
      </c>
      <c r="B1176" s="62" t="s">
        <v>5057</v>
      </c>
      <c r="C1176" s="19" t="s">
        <v>341</v>
      </c>
      <c r="D1176" s="19" t="s">
        <v>343</v>
      </c>
      <c r="G1176" s="62" t="s">
        <v>593</v>
      </c>
      <c r="H1176" s="62" t="s">
        <v>4808</v>
      </c>
      <c r="I1176" s="19" t="s">
        <v>344</v>
      </c>
      <c r="J1176" s="36" t="s">
        <v>5058</v>
      </c>
      <c r="K1176" s="19" t="s">
        <v>1838</v>
      </c>
      <c r="O1176" s="197" t="str">
        <f t="shared" si="108"/>
        <v>12/6/2024 10:39:52 AM</v>
      </c>
      <c r="P1176" s="197">
        <f t="shared" si="109"/>
        <v>45633.069351851853</v>
      </c>
      <c r="Q1176" s="197">
        <f t="shared" si="110"/>
        <v>45632.652685185189</v>
      </c>
      <c r="R1176" s="197" t="str">
        <f t="shared" si="111"/>
        <v>12/6/2024 10:39:52 AM</v>
      </c>
      <c r="S1176" s="200">
        <f t="shared" si="112"/>
        <v>45632</v>
      </c>
      <c r="T1176" s="201">
        <f t="shared" si="113"/>
        <v>0.44435185185284354</v>
      </c>
      <c r="U1176" s="202"/>
      <c r="V1176" s="202"/>
      <c r="W1176" s="202" t="str">
        <f>IFERROR(VLOOKUP(D1176,Legend!$A$2:$C$61,3,FALSE),"")</f>
        <v/>
      </c>
      <c r="X1176" s="19">
        <v>5</v>
      </c>
      <c r="Y1176" s="19">
        <v>15</v>
      </c>
    </row>
    <row r="1177" spans="1:25" x14ac:dyDescent="0.25">
      <c r="A1177" s="19" t="s">
        <v>1131</v>
      </c>
      <c r="B1177" s="62" t="s">
        <v>5062</v>
      </c>
      <c r="C1177" s="19" t="s">
        <v>341</v>
      </c>
      <c r="D1177" s="19" t="s">
        <v>343</v>
      </c>
      <c r="G1177" s="62" t="s">
        <v>588</v>
      </c>
      <c r="H1177" s="62" t="s">
        <v>4790</v>
      </c>
      <c r="I1177" s="19" t="s">
        <v>344</v>
      </c>
      <c r="J1177" s="36" t="s">
        <v>5063</v>
      </c>
      <c r="K1177" s="19" t="s">
        <v>1832</v>
      </c>
      <c r="O1177" s="197" t="str">
        <f t="shared" si="108"/>
        <v>12/6/2024 10:38:47 AM</v>
      </c>
      <c r="P1177" s="197">
        <f t="shared" si="109"/>
        <v>45633.068599537037</v>
      </c>
      <c r="Q1177" s="197">
        <f t="shared" si="110"/>
        <v>45632.651932870373</v>
      </c>
      <c r="R1177" s="197" t="str">
        <f t="shared" si="111"/>
        <v>12/6/2024 10:38:47 AM</v>
      </c>
      <c r="S1177" s="200">
        <f t="shared" si="112"/>
        <v>45632</v>
      </c>
      <c r="T1177" s="201">
        <f t="shared" si="113"/>
        <v>0.44359953703678912</v>
      </c>
      <c r="U1177" s="202"/>
      <c r="V1177" s="202"/>
      <c r="W1177" s="202" t="str">
        <f>IFERROR(VLOOKUP(D1177,Legend!$A$2:$C$61,3,FALSE),"")</f>
        <v/>
      </c>
      <c r="X1177" s="19">
        <v>5</v>
      </c>
      <c r="Y1177" s="19">
        <v>15</v>
      </c>
    </row>
    <row r="1178" spans="1:25" x14ac:dyDescent="0.25">
      <c r="A1178" s="19" t="s">
        <v>1534</v>
      </c>
      <c r="B1178" s="62" t="s">
        <v>5071</v>
      </c>
      <c r="C1178" s="19" t="s">
        <v>341</v>
      </c>
      <c r="D1178" s="19" t="s">
        <v>343</v>
      </c>
      <c r="G1178" s="62" t="s">
        <v>593</v>
      </c>
      <c r="H1178" s="62" t="s">
        <v>5072</v>
      </c>
      <c r="I1178" s="19" t="s">
        <v>344</v>
      </c>
      <c r="J1178" s="36" t="s">
        <v>5073</v>
      </c>
      <c r="K1178" s="19" t="s">
        <v>2561</v>
      </c>
      <c r="O1178" s="197" t="str">
        <f t="shared" si="108"/>
        <v>12/6/2024 10:26:02 AM</v>
      </c>
      <c r="P1178" s="197">
        <f t="shared" si="109"/>
        <v>45633.059745370374</v>
      </c>
      <c r="Q1178" s="197">
        <f t="shared" si="110"/>
        <v>45632.64307870371</v>
      </c>
      <c r="R1178" s="197" t="str">
        <f t="shared" si="111"/>
        <v>12/6/2024 10:26:02 AM</v>
      </c>
      <c r="S1178" s="200">
        <f t="shared" si="112"/>
        <v>45632</v>
      </c>
      <c r="T1178" s="201">
        <f t="shared" si="113"/>
        <v>0.43474537037400296</v>
      </c>
      <c r="U1178" s="202"/>
      <c r="V1178" s="202"/>
      <c r="W1178" s="202" t="str">
        <f>IFERROR(VLOOKUP(D1178,Legend!$A$2:$C$61,3,FALSE),"")</f>
        <v/>
      </c>
      <c r="X1178" s="19">
        <v>5</v>
      </c>
      <c r="Y1178" s="19">
        <v>15</v>
      </c>
    </row>
    <row r="1179" spans="1:25" x14ac:dyDescent="0.25">
      <c r="A1179" s="19" t="s">
        <v>1425</v>
      </c>
      <c r="B1179" s="62" t="s">
        <v>5074</v>
      </c>
      <c r="C1179" s="19" t="s">
        <v>341</v>
      </c>
      <c r="D1179" s="19" t="s">
        <v>343</v>
      </c>
      <c r="G1179" s="62" t="s">
        <v>588</v>
      </c>
      <c r="H1179" s="62" t="s">
        <v>5075</v>
      </c>
      <c r="I1179" s="19" t="s">
        <v>342</v>
      </c>
      <c r="J1179" s="36" t="s">
        <v>5076</v>
      </c>
      <c r="K1179" s="19" t="s">
        <v>685</v>
      </c>
      <c r="O1179" s="197" t="str">
        <f t="shared" si="108"/>
        <v>12/6/2024 10:22:23 AM</v>
      </c>
      <c r="P1179" s="197">
        <f t="shared" si="109"/>
        <v>45633.057210648149</v>
      </c>
      <c r="Q1179" s="197">
        <f t="shared" si="110"/>
        <v>45632.640543981484</v>
      </c>
      <c r="R1179" s="197" t="str">
        <f t="shared" si="111"/>
        <v>12/6/2024 10:22:23 AM</v>
      </c>
      <c r="S1179" s="200">
        <f t="shared" si="112"/>
        <v>45632</v>
      </c>
      <c r="T1179" s="201">
        <f t="shared" si="113"/>
        <v>0.43221064814861165</v>
      </c>
      <c r="U1179" s="202"/>
      <c r="V1179" s="202"/>
      <c r="W1179" s="202" t="str">
        <f>IFERROR(VLOOKUP(D1179,Legend!$A$2:$C$61,3,FALSE),"")</f>
        <v/>
      </c>
      <c r="X1179" s="19">
        <v>5</v>
      </c>
      <c r="Y1179" s="19">
        <v>15</v>
      </c>
    </row>
    <row r="1180" spans="1:25" x14ac:dyDescent="0.25">
      <c r="A1180" s="19" t="s">
        <v>1704</v>
      </c>
      <c r="B1180" s="62" t="s">
        <v>5089</v>
      </c>
      <c r="C1180" s="19" t="s">
        <v>341</v>
      </c>
      <c r="D1180" s="19" t="s">
        <v>343</v>
      </c>
      <c r="G1180" s="62" t="s">
        <v>593</v>
      </c>
      <c r="H1180" s="62" t="s">
        <v>5081</v>
      </c>
      <c r="I1180" s="19" t="s">
        <v>342</v>
      </c>
      <c r="J1180" s="36" t="s">
        <v>5090</v>
      </c>
      <c r="K1180" s="19" t="s">
        <v>1838</v>
      </c>
      <c r="O1180" s="197" t="str">
        <f t="shared" si="108"/>
        <v>12/6/2024 10:14:08 AM</v>
      </c>
      <c r="P1180" s="197">
        <f t="shared" si="109"/>
        <v>45633.051481481481</v>
      </c>
      <c r="Q1180" s="197">
        <f t="shared" si="110"/>
        <v>45632.634814814817</v>
      </c>
      <c r="R1180" s="197" t="str">
        <f t="shared" si="111"/>
        <v>12/6/2024 10:14:08 AM</v>
      </c>
      <c r="S1180" s="200">
        <f t="shared" si="112"/>
        <v>45632</v>
      </c>
      <c r="T1180" s="201">
        <f t="shared" si="113"/>
        <v>0.42648148148145992</v>
      </c>
      <c r="U1180" s="202"/>
      <c r="V1180" s="202"/>
      <c r="W1180" s="202" t="str">
        <f>IFERROR(VLOOKUP(D1180,Legend!$A$2:$C$61,3,FALSE),"")</f>
        <v/>
      </c>
      <c r="X1180" s="19">
        <v>5</v>
      </c>
      <c r="Y1180" s="19">
        <v>15</v>
      </c>
    </row>
    <row r="1181" spans="1:25" x14ac:dyDescent="0.25">
      <c r="A1181" s="19" t="s">
        <v>2147</v>
      </c>
      <c r="B1181" s="62" t="s">
        <v>5091</v>
      </c>
      <c r="C1181" s="19" t="s">
        <v>341</v>
      </c>
      <c r="D1181" s="19" t="s">
        <v>343</v>
      </c>
      <c r="G1181" s="62" t="s">
        <v>593</v>
      </c>
      <c r="H1181" s="62" t="s">
        <v>5081</v>
      </c>
      <c r="I1181" s="19" t="s">
        <v>342</v>
      </c>
      <c r="J1181" s="36" t="s">
        <v>5092</v>
      </c>
      <c r="K1181" s="19" t="s">
        <v>1142</v>
      </c>
      <c r="O1181" s="197" t="str">
        <f t="shared" si="108"/>
        <v>12/6/2024 10:12:36 AM</v>
      </c>
      <c r="P1181" s="197">
        <f t="shared" si="109"/>
        <v>45633.050416666665</v>
      </c>
      <c r="Q1181" s="197">
        <f t="shared" si="110"/>
        <v>45632.633750000001</v>
      </c>
      <c r="R1181" s="197" t="str">
        <f t="shared" si="111"/>
        <v>12/6/2024 10:12:36 AM</v>
      </c>
      <c r="S1181" s="200">
        <f t="shared" si="112"/>
        <v>45632</v>
      </c>
      <c r="T1181" s="201">
        <f t="shared" si="113"/>
        <v>0.42541666666511446</v>
      </c>
      <c r="U1181" s="202"/>
      <c r="V1181" s="202"/>
      <c r="W1181" s="202" t="str">
        <f>IFERROR(VLOOKUP(D1181,Legend!$A$2:$C$61,3,FALSE),"")</f>
        <v/>
      </c>
      <c r="X1181" s="19">
        <v>5</v>
      </c>
      <c r="Y1181" s="19">
        <v>15</v>
      </c>
    </row>
    <row r="1182" spans="1:25" x14ac:dyDescent="0.25">
      <c r="A1182" s="19" t="s">
        <v>2148</v>
      </c>
      <c r="B1182" s="62" t="s">
        <v>5095</v>
      </c>
      <c r="C1182" s="19" t="s">
        <v>341</v>
      </c>
      <c r="D1182" s="19" t="s">
        <v>343</v>
      </c>
      <c r="G1182" s="62" t="s">
        <v>593</v>
      </c>
      <c r="H1182" s="62" t="s">
        <v>5081</v>
      </c>
      <c r="I1182" s="19" t="s">
        <v>342</v>
      </c>
      <c r="J1182" s="36" t="s">
        <v>5096</v>
      </c>
      <c r="K1182" s="19" t="s">
        <v>1858</v>
      </c>
      <c r="O1182" s="197" t="str">
        <f t="shared" si="108"/>
        <v>12/6/2024 10:12:10 AM</v>
      </c>
      <c r="P1182" s="197">
        <f t="shared" si="109"/>
        <v>45633.050115740742</v>
      </c>
      <c r="Q1182" s="197">
        <f t="shared" si="110"/>
        <v>45632.633449074077</v>
      </c>
      <c r="R1182" s="197" t="str">
        <f t="shared" si="111"/>
        <v>12/6/2024 10:12:10 AM</v>
      </c>
      <c r="S1182" s="200">
        <f t="shared" si="112"/>
        <v>45632</v>
      </c>
      <c r="T1182" s="201">
        <f t="shared" si="113"/>
        <v>0.42511574074160308</v>
      </c>
      <c r="U1182" s="202"/>
      <c r="V1182" s="202"/>
      <c r="W1182" s="202" t="str">
        <f>IFERROR(VLOOKUP(D1182,Legend!$A$2:$C$61,3,FALSE),"")</f>
        <v/>
      </c>
      <c r="X1182" s="19">
        <v>5</v>
      </c>
      <c r="Y1182" s="19">
        <v>15</v>
      </c>
    </row>
    <row r="1183" spans="1:25" x14ac:dyDescent="0.25">
      <c r="A1183" s="19" t="s">
        <v>2154</v>
      </c>
      <c r="B1183" s="62" t="s">
        <v>5115</v>
      </c>
      <c r="C1183" s="19" t="s">
        <v>341</v>
      </c>
      <c r="D1183" s="19" t="s">
        <v>343</v>
      </c>
      <c r="G1183" s="62" t="s">
        <v>588</v>
      </c>
      <c r="H1183" s="62" t="s">
        <v>5113</v>
      </c>
      <c r="I1183" s="19" t="s">
        <v>342</v>
      </c>
      <c r="J1183" s="36" t="s">
        <v>5116</v>
      </c>
      <c r="K1183" s="19" t="s">
        <v>1902</v>
      </c>
      <c r="O1183" s="197" t="str">
        <f t="shared" si="108"/>
        <v>12/6/2024 10:00:58 AM</v>
      </c>
      <c r="P1183" s="197">
        <f t="shared" si="109"/>
        <v>45633.042337962965</v>
      </c>
      <c r="Q1183" s="197">
        <f t="shared" si="110"/>
        <v>45632.6256712963</v>
      </c>
      <c r="R1183" s="197" t="str">
        <f t="shared" si="111"/>
        <v>12/6/2024 10:00:58 AM</v>
      </c>
      <c r="S1183" s="200">
        <f t="shared" si="112"/>
        <v>45632</v>
      </c>
      <c r="T1183" s="201">
        <f t="shared" si="113"/>
        <v>0.41733796296466608</v>
      </c>
      <c r="U1183" s="202"/>
      <c r="V1183" s="202"/>
      <c r="W1183" s="202" t="str">
        <f>IFERROR(VLOOKUP(D1183,Legend!$A$2:$C$61,3,FALSE),"")</f>
        <v/>
      </c>
      <c r="X1183" s="19">
        <v>5</v>
      </c>
      <c r="Y1183" s="19">
        <v>15</v>
      </c>
    </row>
    <row r="1184" spans="1:25" x14ac:dyDescent="0.25">
      <c r="A1184" s="19" t="s">
        <v>1377</v>
      </c>
      <c r="B1184" s="62" t="s">
        <v>5148</v>
      </c>
      <c r="C1184" s="19" t="s">
        <v>341</v>
      </c>
      <c r="D1184" s="19" t="s">
        <v>343</v>
      </c>
      <c r="G1184" s="62" t="s">
        <v>593</v>
      </c>
      <c r="H1184" s="62" t="s">
        <v>5131</v>
      </c>
      <c r="I1184" s="19" t="s">
        <v>344</v>
      </c>
      <c r="J1184" s="36" t="s">
        <v>5149</v>
      </c>
      <c r="K1184" s="19" t="s">
        <v>2552</v>
      </c>
      <c r="O1184" s="197" t="str">
        <f t="shared" si="108"/>
        <v>12/6/2024 9:46:45 AM</v>
      </c>
      <c r="P1184" s="197">
        <f t="shared" si="109"/>
        <v>45633.032465277778</v>
      </c>
      <c r="Q1184" s="197">
        <f t="shared" si="110"/>
        <v>45632.615798611114</v>
      </c>
      <c r="R1184" s="197" t="str">
        <f t="shared" si="111"/>
        <v>12/6/2024 9:46:45 AM</v>
      </c>
      <c r="S1184" s="200">
        <f t="shared" si="112"/>
        <v>45632</v>
      </c>
      <c r="T1184" s="201">
        <f t="shared" si="113"/>
        <v>0.40746527777810115</v>
      </c>
      <c r="U1184" s="202"/>
      <c r="V1184" s="202"/>
      <c r="W1184" s="202" t="str">
        <f>IFERROR(VLOOKUP(D1184,Legend!$A$2:$C$61,3,FALSE),"")</f>
        <v/>
      </c>
      <c r="X1184" s="19">
        <v>5</v>
      </c>
      <c r="Y1184" s="19">
        <v>15</v>
      </c>
    </row>
    <row r="1185" spans="1:25" x14ac:dyDescent="0.25">
      <c r="A1185" s="19" t="s">
        <v>826</v>
      </c>
      <c r="B1185" s="62" t="s">
        <v>5186</v>
      </c>
      <c r="C1185" s="19" t="s">
        <v>341</v>
      </c>
      <c r="D1185" s="19" t="s">
        <v>343</v>
      </c>
      <c r="G1185" s="62" t="s">
        <v>593</v>
      </c>
      <c r="H1185" s="62" t="s">
        <v>2303</v>
      </c>
      <c r="I1185" s="19" t="s">
        <v>342</v>
      </c>
      <c r="J1185" s="36" t="s">
        <v>5187</v>
      </c>
      <c r="K1185" s="19" t="s">
        <v>1924</v>
      </c>
      <c r="O1185" s="197" t="str">
        <f t="shared" si="108"/>
        <v>12/6/2024 8:32:55 AM</v>
      </c>
      <c r="P1185" s="197">
        <f t="shared" si="109"/>
        <v>45632.981192129628</v>
      </c>
      <c r="Q1185" s="197">
        <f t="shared" si="110"/>
        <v>45632.564525462964</v>
      </c>
      <c r="R1185" s="197" t="str">
        <f t="shared" si="111"/>
        <v>12/6/2024 8:32:55 AM</v>
      </c>
      <c r="S1185" s="200">
        <f t="shared" si="112"/>
        <v>45632</v>
      </c>
      <c r="T1185" s="201">
        <f t="shared" si="113"/>
        <v>0.35619212962774327</v>
      </c>
      <c r="U1185" s="202"/>
      <c r="V1185" s="202"/>
      <c r="W1185" s="202" t="str">
        <f>IFERROR(VLOOKUP(D1185,Legend!$A$2:$C$61,3,FALSE),"")</f>
        <v/>
      </c>
      <c r="X1185" s="19">
        <v>5</v>
      </c>
      <c r="Y1185" s="19">
        <v>15</v>
      </c>
    </row>
    <row r="1186" spans="1:25" x14ac:dyDescent="0.25">
      <c r="A1186" s="19" t="s">
        <v>1279</v>
      </c>
      <c r="B1186" s="62" t="s">
        <v>5197</v>
      </c>
      <c r="C1186" s="19" t="s">
        <v>341</v>
      </c>
      <c r="D1186" s="19" t="s">
        <v>343</v>
      </c>
      <c r="G1186" s="62" t="s">
        <v>593</v>
      </c>
      <c r="H1186" s="62" t="s">
        <v>5198</v>
      </c>
      <c r="I1186" s="19" t="s">
        <v>344</v>
      </c>
      <c r="J1186" s="36" t="s">
        <v>5199</v>
      </c>
      <c r="K1186" s="19" t="s">
        <v>1818</v>
      </c>
      <c r="O1186" s="197" t="str">
        <f t="shared" si="108"/>
        <v>12/6/2024 8:17:16 AM</v>
      </c>
      <c r="P1186" s="197">
        <f t="shared" si="109"/>
        <v>45632.970324074071</v>
      </c>
      <c r="Q1186" s="197">
        <f t="shared" si="110"/>
        <v>45632.553657407407</v>
      </c>
      <c r="R1186" s="197" t="str">
        <f t="shared" si="111"/>
        <v>12/6/2024 8:17:16 AM</v>
      </c>
      <c r="S1186" s="200">
        <f t="shared" si="112"/>
        <v>45632</v>
      </c>
      <c r="T1186" s="201">
        <f t="shared" si="113"/>
        <v>0.34532407407095889</v>
      </c>
      <c r="U1186" s="202"/>
      <c r="V1186" s="202"/>
      <c r="W1186" s="202" t="str">
        <f>IFERROR(VLOOKUP(D1186,Legend!$A$2:$C$61,3,FALSE),"")</f>
        <v/>
      </c>
      <c r="X1186" s="19">
        <v>5</v>
      </c>
      <c r="Y1186" s="19">
        <v>15</v>
      </c>
    </row>
    <row r="1187" spans="1:25" x14ac:dyDescent="0.25">
      <c r="A1187" s="19" t="s">
        <v>890</v>
      </c>
      <c r="B1187" s="62" t="s">
        <v>5203</v>
      </c>
      <c r="C1187" s="19" t="s">
        <v>341</v>
      </c>
      <c r="D1187" s="19" t="s">
        <v>343</v>
      </c>
      <c r="G1187" s="62" t="s">
        <v>593</v>
      </c>
      <c r="H1187" s="62" t="s">
        <v>5198</v>
      </c>
      <c r="I1187" s="19" t="s">
        <v>344</v>
      </c>
      <c r="J1187" s="36" t="s">
        <v>5204</v>
      </c>
      <c r="K1187" s="19" t="s">
        <v>1838</v>
      </c>
      <c r="O1187" s="197" t="str">
        <f t="shared" si="108"/>
        <v>12/6/2024 8:07:34 AM</v>
      </c>
      <c r="P1187" s="197">
        <f t="shared" si="109"/>
        <v>45632.963587962964</v>
      </c>
      <c r="Q1187" s="197">
        <f t="shared" si="110"/>
        <v>45632.5469212963</v>
      </c>
      <c r="R1187" s="197" t="str">
        <f t="shared" si="111"/>
        <v>12/6/2024 8:07:34 AM</v>
      </c>
      <c r="S1187" s="200">
        <f t="shared" si="112"/>
        <v>45632</v>
      </c>
      <c r="T1187" s="201">
        <f t="shared" si="113"/>
        <v>0.338587962964084</v>
      </c>
      <c r="U1187" s="202"/>
      <c r="V1187" s="202"/>
      <c r="W1187" s="202" t="str">
        <f>IFERROR(VLOOKUP(D1187,Legend!$A$2:$C$61,3,FALSE),"")</f>
        <v/>
      </c>
      <c r="X1187" s="19">
        <v>5</v>
      </c>
      <c r="Y1187" s="19">
        <v>15</v>
      </c>
    </row>
    <row r="1188" spans="1:25" x14ac:dyDescent="0.25">
      <c r="A1188" s="19" t="s">
        <v>2163</v>
      </c>
      <c r="B1188" s="62" t="s">
        <v>5226</v>
      </c>
      <c r="C1188" s="19" t="s">
        <v>341</v>
      </c>
      <c r="D1188" s="19" t="s">
        <v>343</v>
      </c>
      <c r="G1188" s="62" t="s">
        <v>673</v>
      </c>
      <c r="H1188" s="62" t="s">
        <v>5223</v>
      </c>
      <c r="I1188" s="19" t="s">
        <v>342</v>
      </c>
      <c r="J1188" s="36" t="s">
        <v>5227</v>
      </c>
      <c r="K1188" s="19" t="s">
        <v>2575</v>
      </c>
      <c r="O1188" s="197" t="str">
        <f t="shared" si="108"/>
        <v>12/6/2024 7:43:49 AM</v>
      </c>
      <c r="P1188" s="197">
        <f t="shared" si="109"/>
        <v>45632.947094907409</v>
      </c>
      <c r="Q1188" s="197">
        <f t="shared" si="110"/>
        <v>45632.530428240745</v>
      </c>
      <c r="R1188" s="197" t="str">
        <f t="shared" si="111"/>
        <v>12/6/2024 7:43:49 AM</v>
      </c>
      <c r="S1188" s="200">
        <f t="shared" si="112"/>
        <v>45632</v>
      </c>
      <c r="T1188" s="201">
        <f t="shared" si="113"/>
        <v>0.32209490740933688</v>
      </c>
      <c r="U1188" s="202"/>
      <c r="V1188" s="202"/>
      <c r="W1188" s="202" t="str">
        <f>IFERROR(VLOOKUP(D1188,Legend!$A$2:$C$61,3,FALSE),"")</f>
        <v/>
      </c>
      <c r="X1188" s="19">
        <v>5</v>
      </c>
      <c r="Y1188" s="19">
        <v>15</v>
      </c>
    </row>
    <row r="1189" spans="1:25" x14ac:dyDescent="0.25">
      <c r="A1189" s="19" t="s">
        <v>2164</v>
      </c>
      <c r="B1189" s="62" t="s">
        <v>5234</v>
      </c>
      <c r="C1189" s="19" t="s">
        <v>341</v>
      </c>
      <c r="D1189" s="19" t="s">
        <v>343</v>
      </c>
      <c r="G1189" s="62" t="s">
        <v>671</v>
      </c>
      <c r="H1189" s="62" t="s">
        <v>5232</v>
      </c>
      <c r="I1189" s="19" t="s">
        <v>342</v>
      </c>
      <c r="J1189" s="36" t="s">
        <v>5235</v>
      </c>
      <c r="K1189" s="19" t="s">
        <v>1902</v>
      </c>
      <c r="O1189" s="197" t="str">
        <f t="shared" si="108"/>
        <v>12/6/2024 7:16:36 AM</v>
      </c>
      <c r="P1189" s="197">
        <f t="shared" si="109"/>
        <v>45632.928194444445</v>
      </c>
      <c r="Q1189" s="197">
        <f t="shared" si="110"/>
        <v>45632.51152777778</v>
      </c>
      <c r="R1189" s="197" t="str">
        <f t="shared" si="111"/>
        <v>12/6/2024 7:16:36 AM</v>
      </c>
      <c r="S1189" s="200">
        <f t="shared" si="112"/>
        <v>45632</v>
      </c>
      <c r="T1189" s="201">
        <f t="shared" si="113"/>
        <v>0.30319444444467081</v>
      </c>
      <c r="U1189" s="202"/>
      <c r="V1189" s="202"/>
      <c r="W1189" s="202" t="str">
        <f>IFERROR(VLOOKUP(D1189,Legend!$A$2:$C$61,3,FALSE),"")</f>
        <v/>
      </c>
      <c r="X1189" s="19">
        <v>5</v>
      </c>
      <c r="Y1189" s="19">
        <v>15</v>
      </c>
    </row>
    <row r="1190" spans="1:25" x14ac:dyDescent="0.25">
      <c r="A1190" s="19" t="s">
        <v>1709</v>
      </c>
      <c r="B1190" s="62" t="s">
        <v>5239</v>
      </c>
      <c r="C1190" s="19" t="s">
        <v>341</v>
      </c>
      <c r="D1190" s="19" t="s">
        <v>343</v>
      </c>
      <c r="G1190" s="62" t="s">
        <v>671</v>
      </c>
      <c r="H1190" s="62" t="s">
        <v>5232</v>
      </c>
      <c r="I1190" s="19" t="s">
        <v>342</v>
      </c>
      <c r="J1190" s="36" t="s">
        <v>5240</v>
      </c>
      <c r="K1190" s="19" t="s">
        <v>1995</v>
      </c>
      <c r="O1190" s="197" t="str">
        <f t="shared" si="108"/>
        <v>12/6/2024 6:28:42 AM</v>
      </c>
      <c r="P1190" s="197">
        <f t="shared" si="109"/>
        <v>45632.894930555558</v>
      </c>
      <c r="Q1190" s="197">
        <f t="shared" si="110"/>
        <v>45632.478263888894</v>
      </c>
      <c r="R1190" s="197" t="str">
        <f t="shared" si="111"/>
        <v>12/6/2024 6:28:42 AM</v>
      </c>
      <c r="S1190" s="200">
        <f t="shared" si="112"/>
        <v>45632</v>
      </c>
      <c r="T1190" s="201">
        <f t="shared" si="113"/>
        <v>0.26993055555794854</v>
      </c>
      <c r="U1190" s="202"/>
      <c r="V1190" s="202"/>
      <c r="W1190" s="202" t="str">
        <f>IFERROR(VLOOKUP(D1190,Legend!$A$2:$C$61,3,FALSE),"")</f>
        <v/>
      </c>
      <c r="X1190" s="19">
        <v>5</v>
      </c>
      <c r="Y1190" s="19">
        <v>15</v>
      </c>
    </row>
    <row r="1191" spans="1:25" x14ac:dyDescent="0.25">
      <c r="A1191" s="19" t="s">
        <v>828</v>
      </c>
      <c r="B1191" s="62" t="s">
        <v>5241</v>
      </c>
      <c r="C1191" s="19" t="s">
        <v>341</v>
      </c>
      <c r="D1191" s="19" t="s">
        <v>343</v>
      </c>
      <c r="G1191" s="62" t="s">
        <v>671</v>
      </c>
      <c r="H1191" s="62" t="s">
        <v>5232</v>
      </c>
      <c r="I1191" s="19" t="s">
        <v>342</v>
      </c>
      <c r="J1191" s="36" t="s">
        <v>5242</v>
      </c>
      <c r="K1191" s="19" t="s">
        <v>1995</v>
      </c>
      <c r="O1191" s="197" t="str">
        <f t="shared" si="108"/>
        <v>12/6/2024 6:27:51 AM</v>
      </c>
      <c r="P1191" s="197">
        <f t="shared" si="109"/>
        <v>45632.89434027778</v>
      </c>
      <c r="Q1191" s="197">
        <f t="shared" si="110"/>
        <v>45632.477673611116</v>
      </c>
      <c r="R1191" s="197" t="str">
        <f t="shared" si="111"/>
        <v>12/6/2024 6:27:51 AM</v>
      </c>
      <c r="S1191" s="200">
        <f t="shared" si="112"/>
        <v>45632</v>
      </c>
      <c r="T1191" s="201">
        <f t="shared" si="113"/>
        <v>0.26934027778042946</v>
      </c>
      <c r="U1191" s="202"/>
      <c r="V1191" s="202"/>
      <c r="W1191" s="202" t="str">
        <f>IFERROR(VLOOKUP(D1191,Legend!$A$2:$C$61,3,FALSE),"")</f>
        <v/>
      </c>
      <c r="X1191" s="19">
        <v>5</v>
      </c>
      <c r="Y1191" s="19">
        <v>15</v>
      </c>
    </row>
    <row r="1192" spans="1:25" x14ac:dyDescent="0.25">
      <c r="A1192" s="19" t="s">
        <v>1175</v>
      </c>
      <c r="B1192" s="62" t="s">
        <v>5243</v>
      </c>
      <c r="C1192" s="19" t="s">
        <v>341</v>
      </c>
      <c r="D1192" s="19" t="s">
        <v>343</v>
      </c>
      <c r="G1192" s="62" t="s">
        <v>671</v>
      </c>
      <c r="H1192" s="62" t="s">
        <v>5232</v>
      </c>
      <c r="I1192" s="19" t="s">
        <v>342</v>
      </c>
      <c r="J1192" s="36" t="s">
        <v>5244</v>
      </c>
      <c r="K1192" s="19" t="s">
        <v>1995</v>
      </c>
      <c r="O1192" s="197" t="str">
        <f t="shared" si="108"/>
        <v>12/6/2024 6:27:14 AM</v>
      </c>
      <c r="P1192" s="197">
        <f t="shared" si="109"/>
        <v>45632.893912037034</v>
      </c>
      <c r="Q1192" s="197">
        <f t="shared" si="110"/>
        <v>45632.47724537037</v>
      </c>
      <c r="R1192" s="197" t="str">
        <f t="shared" si="111"/>
        <v>12/6/2024 6:27:14 AM</v>
      </c>
      <c r="S1192" s="200">
        <f t="shared" si="112"/>
        <v>45632</v>
      </c>
      <c r="T1192" s="201">
        <f t="shared" si="113"/>
        <v>0.26891203703416977</v>
      </c>
      <c r="U1192" s="202"/>
      <c r="V1192" s="202"/>
      <c r="W1192" s="202" t="str">
        <f>IFERROR(VLOOKUP(D1192,Legend!$A$2:$C$61,3,FALSE),"")</f>
        <v/>
      </c>
      <c r="X1192" s="19">
        <v>5</v>
      </c>
      <c r="Y1192" s="19">
        <v>15</v>
      </c>
    </row>
    <row r="1193" spans="1:25" x14ac:dyDescent="0.25">
      <c r="A1193" s="19" t="s">
        <v>1137</v>
      </c>
      <c r="B1193" s="62" t="s">
        <v>5245</v>
      </c>
      <c r="C1193" s="19" t="s">
        <v>341</v>
      </c>
      <c r="D1193" s="19" t="s">
        <v>343</v>
      </c>
      <c r="G1193" s="62" t="s">
        <v>593</v>
      </c>
      <c r="H1193" s="62" t="s">
        <v>5198</v>
      </c>
      <c r="I1193" s="19" t="s">
        <v>344</v>
      </c>
      <c r="J1193" s="36" t="s">
        <v>5246</v>
      </c>
      <c r="K1193" s="19" t="s">
        <v>2141</v>
      </c>
      <c r="O1193" s="197" t="str">
        <f t="shared" si="108"/>
        <v>12/6/2024 5:59:42 AM</v>
      </c>
      <c r="P1193" s="197">
        <f t="shared" si="109"/>
        <v>45632.874791666669</v>
      </c>
      <c r="Q1193" s="197">
        <f t="shared" si="110"/>
        <v>45632.458125000005</v>
      </c>
      <c r="R1193" s="197" t="str">
        <f t="shared" si="111"/>
        <v>12/6/2024 5:59:42 AM</v>
      </c>
      <c r="S1193" s="200">
        <f t="shared" si="112"/>
        <v>45632</v>
      </c>
      <c r="T1193" s="201">
        <f t="shared" si="113"/>
        <v>0.24979166666889796</v>
      </c>
      <c r="U1193" s="202"/>
      <c r="V1193" s="202"/>
      <c r="W1193" s="202" t="str">
        <f>IFERROR(VLOOKUP(D1193,Legend!$A$2:$C$61,3,FALSE),"")</f>
        <v/>
      </c>
      <c r="X1193" s="19">
        <v>5</v>
      </c>
      <c r="Y1193" s="19">
        <v>15</v>
      </c>
    </row>
    <row r="1194" spans="1:25" x14ac:dyDescent="0.25">
      <c r="A1194" s="19" t="s">
        <v>2165</v>
      </c>
      <c r="B1194" s="62" t="s">
        <v>5252</v>
      </c>
      <c r="C1194" s="19" t="s">
        <v>341</v>
      </c>
      <c r="D1194" s="19" t="s">
        <v>218</v>
      </c>
      <c r="G1194" s="62" t="s">
        <v>676</v>
      </c>
      <c r="H1194" s="62" t="s">
        <v>2396</v>
      </c>
      <c r="I1194" s="19" t="s">
        <v>342</v>
      </c>
      <c r="J1194" s="36" t="s">
        <v>5253</v>
      </c>
      <c r="K1194" s="19" t="s">
        <v>2348</v>
      </c>
      <c r="O1194" s="197" t="str">
        <f t="shared" si="108"/>
        <v>12/6/2024 5:48:12 AM</v>
      </c>
      <c r="P1194" s="197">
        <f t="shared" si="109"/>
        <v>45632.866805555554</v>
      </c>
      <c r="Q1194" s="197">
        <f t="shared" si="110"/>
        <v>45632.450138888889</v>
      </c>
      <c r="R1194" s="197">
        <f t="shared" si="111"/>
        <v>45632.450138888889</v>
      </c>
      <c r="S1194" s="200">
        <f t="shared" si="112"/>
        <v>45632</v>
      </c>
      <c r="T1194" s="201">
        <f t="shared" si="113"/>
        <v>0.45013888888934162</v>
      </c>
      <c r="U1194" s="202"/>
      <c r="V1194" s="202"/>
      <c r="W1194" s="202" t="str">
        <f>IFERROR(VLOOKUP(D1194,Legend!$A$2:$C$61,3,FALSE),"")</f>
        <v>EMEA_1</v>
      </c>
      <c r="X1194" s="19">
        <v>5</v>
      </c>
      <c r="Y1194" s="19">
        <v>15</v>
      </c>
    </row>
    <row r="1195" spans="1:25" x14ac:dyDescent="0.25">
      <c r="A1195" s="19" t="s">
        <v>1537</v>
      </c>
      <c r="B1195" s="62" t="s">
        <v>5256</v>
      </c>
      <c r="C1195" s="19" t="s">
        <v>341</v>
      </c>
      <c r="D1195" s="19" t="s">
        <v>218</v>
      </c>
      <c r="G1195" s="62" t="s">
        <v>676</v>
      </c>
      <c r="H1195" s="62" t="s">
        <v>2396</v>
      </c>
      <c r="I1195" s="19" t="s">
        <v>342</v>
      </c>
      <c r="J1195" s="36" t="s">
        <v>5257</v>
      </c>
      <c r="K1195" s="19" t="s">
        <v>1331</v>
      </c>
      <c r="O1195" s="197" t="str">
        <f t="shared" si="108"/>
        <v>12/6/2024 5:43:24 AM</v>
      </c>
      <c r="P1195" s="197">
        <f t="shared" si="109"/>
        <v>45632.86347222222</v>
      </c>
      <c r="Q1195" s="197">
        <f t="shared" si="110"/>
        <v>45632.446805555555</v>
      </c>
      <c r="R1195" s="197">
        <f t="shared" si="111"/>
        <v>45632.446805555555</v>
      </c>
      <c r="S1195" s="200">
        <f t="shared" si="112"/>
        <v>45632</v>
      </c>
      <c r="T1195" s="201">
        <f t="shared" si="113"/>
        <v>0.44680555555532919</v>
      </c>
      <c r="U1195" s="202"/>
      <c r="V1195" s="202"/>
      <c r="W1195" s="202" t="str">
        <f>IFERROR(VLOOKUP(D1195,Legend!$A$2:$C$61,3,FALSE),"")</f>
        <v>EMEA_1</v>
      </c>
      <c r="X1195" s="19">
        <v>5</v>
      </c>
      <c r="Y1195" s="19">
        <v>15</v>
      </c>
    </row>
    <row r="1196" spans="1:25" x14ac:dyDescent="0.25">
      <c r="A1196" s="19" t="s">
        <v>755</v>
      </c>
      <c r="B1196" s="62" t="s">
        <v>5258</v>
      </c>
      <c r="C1196" s="19" t="s">
        <v>148</v>
      </c>
      <c r="D1196" s="19" t="s">
        <v>209</v>
      </c>
      <c r="G1196" s="62" t="s">
        <v>339</v>
      </c>
      <c r="H1196" s="62" t="s">
        <v>5259</v>
      </c>
      <c r="J1196" s="36" t="s">
        <v>5260</v>
      </c>
      <c r="K1196" s="19" t="s">
        <v>591</v>
      </c>
      <c r="L1196" s="19" t="s">
        <v>112</v>
      </c>
      <c r="O1196" s="197" t="str">
        <f t="shared" si="108"/>
        <v>12/6/2024 5:36:31 AM</v>
      </c>
      <c r="P1196" s="197">
        <f t="shared" si="109"/>
        <v>45632.85869212963</v>
      </c>
      <c r="Q1196" s="197">
        <f t="shared" si="110"/>
        <v>45632.442025462966</v>
      </c>
      <c r="R1196" s="197">
        <f t="shared" si="111"/>
        <v>45632.85869212963</v>
      </c>
      <c r="S1196" s="200">
        <f t="shared" si="112"/>
        <v>45632</v>
      </c>
      <c r="T1196" s="201">
        <f t="shared" si="113"/>
        <v>0.85869212963007158</v>
      </c>
      <c r="U1196" s="202"/>
      <c r="V1196" s="202"/>
      <c r="W1196" s="202" t="str">
        <f>IFERROR(VLOOKUP(D1196,Legend!$A$2:$C$61,3,FALSE),"")</f>
        <v>APAC_1</v>
      </c>
      <c r="X1196" s="19">
        <v>5</v>
      </c>
      <c r="Y1196" s="19">
        <v>15</v>
      </c>
    </row>
    <row r="1197" spans="1:25" x14ac:dyDescent="0.25">
      <c r="A1197" s="19" t="s">
        <v>2172</v>
      </c>
      <c r="B1197" s="62" t="s">
        <v>5303</v>
      </c>
      <c r="C1197" s="19" t="s">
        <v>341</v>
      </c>
      <c r="D1197" s="19" t="s">
        <v>343</v>
      </c>
      <c r="G1197" s="62" t="s">
        <v>671</v>
      </c>
      <c r="H1197" s="62" t="s">
        <v>5304</v>
      </c>
      <c r="I1197" s="19" t="s">
        <v>342</v>
      </c>
      <c r="J1197" s="36" t="s">
        <v>5305</v>
      </c>
      <c r="K1197" s="19" t="s">
        <v>608</v>
      </c>
      <c r="O1197" s="197" t="str">
        <f t="shared" si="108"/>
        <v>12/6/2024 4:00:00 AM</v>
      </c>
      <c r="P1197" s="197">
        <f t="shared" si="109"/>
        <v>45632.791666666664</v>
      </c>
      <c r="Q1197" s="197">
        <f t="shared" si="110"/>
        <v>45632.375</v>
      </c>
      <c r="R1197" s="197" t="str">
        <f t="shared" si="111"/>
        <v>12/6/2024 4:00:00 AM</v>
      </c>
      <c r="S1197" s="200">
        <f t="shared" si="112"/>
        <v>45632</v>
      </c>
      <c r="T1197" s="201">
        <f t="shared" si="113"/>
        <v>0.16666666666424135</v>
      </c>
      <c r="U1197" s="202"/>
      <c r="V1197" s="202"/>
      <c r="W1197" s="202" t="str">
        <f>IFERROR(VLOOKUP(D1197,Legend!$A$2:$C$61,3,FALSE),"")</f>
        <v/>
      </c>
      <c r="X1197" s="19">
        <v>5</v>
      </c>
      <c r="Y1197" s="19">
        <v>15</v>
      </c>
    </row>
    <row r="1198" spans="1:25" x14ac:dyDescent="0.25">
      <c r="A1198" s="19" t="s">
        <v>2177</v>
      </c>
      <c r="B1198" s="62" t="s">
        <v>5352</v>
      </c>
      <c r="C1198" s="19" t="s">
        <v>341</v>
      </c>
      <c r="D1198" s="19" t="s">
        <v>343</v>
      </c>
      <c r="G1198" s="62" t="s">
        <v>1575</v>
      </c>
      <c r="H1198" s="62" t="s">
        <v>3074</v>
      </c>
      <c r="I1198" s="19" t="s">
        <v>342</v>
      </c>
      <c r="J1198" s="36" t="s">
        <v>5353</v>
      </c>
      <c r="K1198" s="19" t="s">
        <v>839</v>
      </c>
      <c r="O1198" s="197" t="str">
        <f t="shared" si="108"/>
        <v>12/6/2024 2:02:09 AM</v>
      </c>
      <c r="P1198" s="197">
        <f t="shared" si="109"/>
        <v>45632.709826388891</v>
      </c>
      <c r="Q1198" s="197">
        <f t="shared" si="110"/>
        <v>45632.293159722227</v>
      </c>
      <c r="R1198" s="197" t="str">
        <f t="shared" si="111"/>
        <v>12/6/2024 2:02:09 AM</v>
      </c>
      <c r="S1198" s="200">
        <f t="shared" si="112"/>
        <v>45632</v>
      </c>
      <c r="T1198" s="201">
        <f t="shared" si="113"/>
        <v>8.4826388891087845E-2</v>
      </c>
      <c r="U1198" s="202"/>
      <c r="V1198" s="202"/>
      <c r="W1198" s="202" t="str">
        <f>IFERROR(VLOOKUP(D1198,Legend!$A$2:$C$61,3,FALSE),"")</f>
        <v/>
      </c>
      <c r="X1198" s="19">
        <v>5</v>
      </c>
      <c r="Y1198" s="19">
        <v>15</v>
      </c>
    </row>
    <row r="1199" spans="1:25" x14ac:dyDescent="0.25">
      <c r="A1199" s="19" t="s">
        <v>2178</v>
      </c>
      <c r="B1199" s="62" t="s">
        <v>5354</v>
      </c>
      <c r="C1199" s="19" t="s">
        <v>341</v>
      </c>
      <c r="D1199" s="19" t="s">
        <v>343</v>
      </c>
      <c r="G1199" s="62" t="s">
        <v>1575</v>
      </c>
      <c r="H1199" s="62" t="s">
        <v>3074</v>
      </c>
      <c r="I1199" s="19" t="s">
        <v>342</v>
      </c>
      <c r="J1199" s="36" t="s">
        <v>5355</v>
      </c>
      <c r="K1199" s="19" t="s">
        <v>1897</v>
      </c>
      <c r="O1199" s="197" t="str">
        <f t="shared" si="108"/>
        <v>12/6/2024 2:00:41 AM</v>
      </c>
      <c r="P1199" s="197">
        <f t="shared" si="109"/>
        <v>45632.708807870367</v>
      </c>
      <c r="Q1199" s="197">
        <f t="shared" si="110"/>
        <v>45632.292141203703</v>
      </c>
      <c r="R1199" s="197" t="str">
        <f t="shared" si="111"/>
        <v>12/6/2024 2:00:41 AM</v>
      </c>
      <c r="S1199" s="200">
        <f t="shared" si="112"/>
        <v>45632</v>
      </c>
      <c r="T1199" s="201">
        <f t="shared" si="113"/>
        <v>8.3807870367309079E-2</v>
      </c>
      <c r="U1199" s="202"/>
      <c r="V1199" s="202"/>
      <c r="W1199" s="202" t="str">
        <f>IFERROR(VLOOKUP(D1199,Legend!$A$2:$C$61,3,FALSE),"")</f>
        <v/>
      </c>
      <c r="X1199" s="19">
        <v>5</v>
      </c>
      <c r="Y1199" s="19">
        <v>15</v>
      </c>
    </row>
    <row r="1200" spans="1:25" x14ac:dyDescent="0.25">
      <c r="A1200" s="19" t="s">
        <v>2180</v>
      </c>
      <c r="B1200" s="62" t="s">
        <v>5356</v>
      </c>
      <c r="C1200" s="19" t="s">
        <v>148</v>
      </c>
      <c r="D1200" s="19" t="s">
        <v>223</v>
      </c>
      <c r="G1200" s="62" t="s">
        <v>350</v>
      </c>
      <c r="H1200" s="62" t="s">
        <v>5357</v>
      </c>
      <c r="J1200" s="36" t="s">
        <v>5358</v>
      </c>
      <c r="K1200" s="19" t="s">
        <v>585</v>
      </c>
      <c r="L1200" s="19" t="s">
        <v>112</v>
      </c>
      <c r="O1200" s="197" t="str">
        <f t="shared" si="108"/>
        <v>12/6/2024 1:34:26 AM</v>
      </c>
      <c r="P1200" s="197">
        <f t="shared" si="109"/>
        <v>45632.690578703703</v>
      </c>
      <c r="Q1200" s="197">
        <f t="shared" si="110"/>
        <v>45632.273912037039</v>
      </c>
      <c r="R1200" s="197">
        <f t="shared" si="111"/>
        <v>45632.273912037039</v>
      </c>
      <c r="S1200" s="200">
        <f t="shared" si="112"/>
        <v>45632</v>
      </c>
      <c r="T1200" s="201">
        <f t="shared" si="113"/>
        <v>0.27391203703882638</v>
      </c>
      <c r="U1200" s="202"/>
      <c r="V1200" s="202"/>
      <c r="W1200" s="202" t="str">
        <f>IFERROR(VLOOKUP(D1200,Legend!$A$2:$C$61,3,FALSE),"")</f>
        <v>EMEA_1</v>
      </c>
      <c r="X1200" s="19">
        <v>5</v>
      </c>
      <c r="Y1200" s="19">
        <v>15</v>
      </c>
    </row>
    <row r="1201" spans="1:25" x14ac:dyDescent="0.25">
      <c r="A1201" s="19" t="s">
        <v>1805</v>
      </c>
      <c r="B1201" s="62" t="s">
        <v>5365</v>
      </c>
      <c r="C1201" s="19" t="s">
        <v>341</v>
      </c>
      <c r="D1201" s="19" t="s">
        <v>343</v>
      </c>
      <c r="G1201" s="62" t="s">
        <v>642</v>
      </c>
      <c r="H1201" s="62" t="s">
        <v>5363</v>
      </c>
      <c r="I1201" s="19" t="s">
        <v>342</v>
      </c>
      <c r="J1201" s="36" t="s">
        <v>5366</v>
      </c>
      <c r="K1201" s="19" t="s">
        <v>638</v>
      </c>
      <c r="O1201" s="197" t="str">
        <f t="shared" si="108"/>
        <v>12/6/2024 12:31:28 AM</v>
      </c>
      <c r="P1201" s="197">
        <f t="shared" si="109"/>
        <v>45632.646851851852</v>
      </c>
      <c r="Q1201" s="197">
        <f t="shared" si="110"/>
        <v>45632.230185185188</v>
      </c>
      <c r="R1201" s="197" t="str">
        <f t="shared" si="111"/>
        <v>12/6/2024 12:31:28 AM</v>
      </c>
      <c r="S1201" s="200">
        <f t="shared" si="112"/>
        <v>45632</v>
      </c>
      <c r="T1201" s="201">
        <f t="shared" si="113"/>
        <v>2.1851851852261461E-2</v>
      </c>
      <c r="U1201" s="202"/>
      <c r="V1201" s="202"/>
      <c r="W1201" s="202" t="str">
        <f>IFERROR(VLOOKUP(D1201,Legend!$A$2:$C$61,3,FALSE),"")</f>
        <v/>
      </c>
      <c r="X1201" s="19">
        <v>5</v>
      </c>
      <c r="Y1201" s="19">
        <v>15</v>
      </c>
    </row>
    <row r="1202" spans="1:25" x14ac:dyDescent="0.25">
      <c r="A1202" s="19" t="s">
        <v>1287</v>
      </c>
      <c r="B1202" s="62" t="s">
        <v>5392</v>
      </c>
      <c r="C1202" s="19" t="s">
        <v>341</v>
      </c>
      <c r="D1202" s="19" t="s">
        <v>343</v>
      </c>
      <c r="G1202" s="62" t="s">
        <v>593</v>
      </c>
      <c r="H1202" s="62" t="s">
        <v>4947</v>
      </c>
      <c r="I1202" s="19" t="s">
        <v>344</v>
      </c>
      <c r="J1202" s="36" t="s">
        <v>5393</v>
      </c>
      <c r="K1202" s="19" t="s">
        <v>2106</v>
      </c>
      <c r="O1202" s="197" t="str">
        <f t="shared" si="108"/>
        <v>12/5/2024 8:15:20 PM</v>
      </c>
      <c r="P1202" s="197">
        <f t="shared" si="109"/>
        <v>45632.468981481485</v>
      </c>
      <c r="Q1202" s="197">
        <f t="shared" si="110"/>
        <v>45632.05231481482</v>
      </c>
      <c r="R1202" s="197" t="str">
        <f t="shared" si="111"/>
        <v>12/5/2024 8:15:20 PM</v>
      </c>
      <c r="S1202" s="200">
        <f t="shared" si="112"/>
        <v>45631</v>
      </c>
      <c r="T1202" s="201">
        <f t="shared" si="113"/>
        <v>0.84398148148466134</v>
      </c>
      <c r="U1202" s="202"/>
      <c r="V1202" s="202"/>
      <c r="W1202" s="202" t="str">
        <f>IFERROR(VLOOKUP(D1202,Legend!$A$2:$C$61,3,FALSE),"")</f>
        <v/>
      </c>
      <c r="X1202" s="19">
        <v>5</v>
      </c>
      <c r="Y1202" s="19">
        <v>15</v>
      </c>
    </row>
    <row r="1203" spans="1:25" x14ac:dyDescent="0.25">
      <c r="A1203" s="19" t="s">
        <v>1288</v>
      </c>
      <c r="B1203" s="62" t="s">
        <v>5394</v>
      </c>
      <c r="C1203" s="19" t="s">
        <v>148</v>
      </c>
      <c r="D1203" s="19" t="s">
        <v>214</v>
      </c>
      <c r="G1203" s="62" t="s">
        <v>345</v>
      </c>
      <c r="H1203" s="62" t="s">
        <v>5395</v>
      </c>
      <c r="J1203" s="36" t="s">
        <v>5396</v>
      </c>
      <c r="K1203" s="19" t="s">
        <v>591</v>
      </c>
      <c r="L1203" s="19" t="s">
        <v>112</v>
      </c>
      <c r="O1203" s="197" t="str">
        <f t="shared" si="108"/>
        <v>12/5/2024 8:11:51 PM</v>
      </c>
      <c r="P1203" s="197">
        <f t="shared" si="109"/>
        <v>45632.466562499998</v>
      </c>
      <c r="Q1203" s="197">
        <f t="shared" si="110"/>
        <v>45632.049895833334</v>
      </c>
      <c r="R1203" s="197" t="str">
        <f t="shared" si="111"/>
        <v>12/5/2024 8:11:51 PM</v>
      </c>
      <c r="S1203" s="200">
        <f t="shared" si="112"/>
        <v>45631</v>
      </c>
      <c r="T1203" s="201">
        <f t="shared" si="113"/>
        <v>0.84156249999796273</v>
      </c>
      <c r="U1203" s="202"/>
      <c r="V1203" s="202"/>
      <c r="W1203" s="202" t="str">
        <f>IFERROR(VLOOKUP(D1203,Legend!$A$2:$C$61,3,FALSE),"")</f>
        <v>AMER_1</v>
      </c>
      <c r="X1203" s="19">
        <v>5</v>
      </c>
      <c r="Y1203" s="19">
        <v>15</v>
      </c>
    </row>
    <row r="1204" spans="1:25" x14ac:dyDescent="0.25">
      <c r="A1204" s="19" t="s">
        <v>2184</v>
      </c>
      <c r="B1204" s="62" t="s">
        <v>5402</v>
      </c>
      <c r="C1204" s="19" t="s">
        <v>341</v>
      </c>
      <c r="D1204" s="19" t="s">
        <v>343</v>
      </c>
      <c r="G1204" s="62" t="s">
        <v>593</v>
      </c>
      <c r="H1204" s="62" t="s">
        <v>2621</v>
      </c>
      <c r="I1204" s="19" t="s">
        <v>342</v>
      </c>
      <c r="J1204" s="36" t="s">
        <v>5403</v>
      </c>
      <c r="K1204" s="19" t="s">
        <v>1836</v>
      </c>
      <c r="O1204" s="197" t="str">
        <f t="shared" si="108"/>
        <v>12/5/2024 6:48:04 PM</v>
      </c>
      <c r="P1204" s="197">
        <f t="shared" si="109"/>
        <v>45632.408379629633</v>
      </c>
      <c r="Q1204" s="197">
        <f t="shared" si="110"/>
        <v>45631.991712962968</v>
      </c>
      <c r="R1204" s="197" t="str">
        <f t="shared" si="111"/>
        <v>12/5/2024 6:48:04 PM</v>
      </c>
      <c r="S1204" s="200">
        <f t="shared" si="112"/>
        <v>45631</v>
      </c>
      <c r="T1204" s="201">
        <f t="shared" si="113"/>
        <v>0.78337962963269092</v>
      </c>
      <c r="U1204" s="202"/>
      <c r="V1204" s="202"/>
      <c r="W1204" s="202" t="str">
        <f>IFERROR(VLOOKUP(D1204,Legend!$A$2:$C$61,3,FALSE),"")</f>
        <v/>
      </c>
      <c r="X1204" s="19">
        <v>5</v>
      </c>
      <c r="Y1204" s="19">
        <v>15</v>
      </c>
    </row>
    <row r="1205" spans="1:25" x14ac:dyDescent="0.25">
      <c r="A1205" s="19" t="s">
        <v>2185</v>
      </c>
      <c r="B1205" s="62" t="s">
        <v>5404</v>
      </c>
      <c r="C1205" s="19" t="s">
        <v>341</v>
      </c>
      <c r="D1205" s="19" t="s">
        <v>343</v>
      </c>
      <c r="G1205" s="62" t="s">
        <v>593</v>
      </c>
      <c r="H1205" s="62" t="s">
        <v>3156</v>
      </c>
      <c r="I1205" s="19" t="s">
        <v>344</v>
      </c>
      <c r="J1205" s="36" t="s">
        <v>5405</v>
      </c>
      <c r="K1205" s="19" t="s">
        <v>583</v>
      </c>
      <c r="O1205" s="197" t="str">
        <f t="shared" si="108"/>
        <v>12/5/2024 6:45:40 PM</v>
      </c>
      <c r="P1205" s="197">
        <f t="shared" si="109"/>
        <v>45632.406712962962</v>
      </c>
      <c r="Q1205" s="197">
        <f t="shared" si="110"/>
        <v>45631.990046296298</v>
      </c>
      <c r="R1205" s="197" t="str">
        <f t="shared" si="111"/>
        <v>12/5/2024 6:45:40 PM</v>
      </c>
      <c r="S1205" s="200">
        <f t="shared" si="112"/>
        <v>45631</v>
      </c>
      <c r="T1205" s="201">
        <f t="shared" si="113"/>
        <v>0.78171296296204673</v>
      </c>
      <c r="U1205" s="202"/>
      <c r="V1205" s="202"/>
      <c r="W1205" s="202" t="str">
        <f>IFERROR(VLOOKUP(D1205,Legend!$A$2:$C$61,3,FALSE),"")</f>
        <v/>
      </c>
      <c r="X1205" s="19">
        <v>5</v>
      </c>
      <c r="Y1205" s="19">
        <v>15</v>
      </c>
    </row>
    <row r="1206" spans="1:25" x14ac:dyDescent="0.25">
      <c r="A1206" s="19" t="s">
        <v>2186</v>
      </c>
      <c r="B1206" s="62" t="s">
        <v>5406</v>
      </c>
      <c r="C1206" s="19" t="s">
        <v>341</v>
      </c>
      <c r="D1206" s="19" t="s">
        <v>343</v>
      </c>
      <c r="G1206" s="62" t="s">
        <v>593</v>
      </c>
      <c r="H1206" s="62" t="s">
        <v>5407</v>
      </c>
      <c r="I1206" s="19" t="s">
        <v>344</v>
      </c>
      <c r="J1206" s="36" t="s">
        <v>5408</v>
      </c>
      <c r="K1206" s="19" t="s">
        <v>1958</v>
      </c>
      <c r="O1206" s="197" t="str">
        <f t="shared" si="108"/>
        <v>12/5/2024 6:12:10 PM</v>
      </c>
      <c r="P1206" s="197">
        <f t="shared" si="109"/>
        <v>45632.383449074077</v>
      </c>
      <c r="Q1206" s="197">
        <f t="shared" si="110"/>
        <v>45631.966782407413</v>
      </c>
      <c r="R1206" s="197" t="str">
        <f t="shared" si="111"/>
        <v>12/5/2024 6:12:10 PM</v>
      </c>
      <c r="S1206" s="200">
        <f t="shared" si="112"/>
        <v>45631</v>
      </c>
      <c r="T1206" s="201">
        <f t="shared" si="113"/>
        <v>0.75844907407736173</v>
      </c>
      <c r="U1206" s="202"/>
      <c r="V1206" s="202"/>
      <c r="W1206" s="202" t="str">
        <f>IFERROR(VLOOKUP(D1206,Legend!$A$2:$C$61,3,FALSE),"")</f>
        <v/>
      </c>
      <c r="X1206" s="19">
        <v>5</v>
      </c>
      <c r="Y1206" s="19">
        <v>15</v>
      </c>
    </row>
    <row r="1207" spans="1:25" x14ac:dyDescent="0.25">
      <c r="A1207" s="19" t="s">
        <v>702</v>
      </c>
      <c r="B1207" s="62" t="s">
        <v>5430</v>
      </c>
      <c r="C1207" s="19" t="s">
        <v>341</v>
      </c>
      <c r="D1207" s="19" t="s">
        <v>343</v>
      </c>
      <c r="G1207" s="62" t="s">
        <v>588</v>
      </c>
      <c r="H1207" s="62" t="s">
        <v>5428</v>
      </c>
      <c r="I1207" s="19" t="s">
        <v>342</v>
      </c>
      <c r="J1207" s="36" t="s">
        <v>5431</v>
      </c>
      <c r="K1207" s="19" t="s">
        <v>1832</v>
      </c>
      <c r="O1207" s="197" t="str">
        <f t="shared" si="108"/>
        <v>12/5/2024 4:35:06 PM</v>
      </c>
      <c r="P1207" s="197">
        <f t="shared" si="109"/>
        <v>45632.316041666665</v>
      </c>
      <c r="Q1207" s="197">
        <f t="shared" si="110"/>
        <v>45631.899375000001</v>
      </c>
      <c r="R1207" s="197" t="str">
        <f t="shared" si="111"/>
        <v>12/5/2024 4:35:06 PM</v>
      </c>
      <c r="S1207" s="200">
        <f t="shared" si="112"/>
        <v>45631</v>
      </c>
      <c r="T1207" s="201">
        <f t="shared" si="113"/>
        <v>0.69104166666511446</v>
      </c>
      <c r="U1207" s="202"/>
      <c r="V1207" s="202"/>
      <c r="W1207" s="202" t="str">
        <f>IFERROR(VLOOKUP(D1207,Legend!$A$2:$C$61,3,FALSE),"")</f>
        <v/>
      </c>
      <c r="X1207" s="19">
        <v>5</v>
      </c>
      <c r="Y1207" s="19">
        <v>15</v>
      </c>
    </row>
    <row r="1208" spans="1:25" x14ac:dyDescent="0.25">
      <c r="A1208" s="19" t="s">
        <v>2192</v>
      </c>
      <c r="B1208" s="62" t="s">
        <v>5434</v>
      </c>
      <c r="C1208" s="19" t="s">
        <v>341</v>
      </c>
      <c r="D1208" s="19" t="s">
        <v>343</v>
      </c>
      <c r="G1208" s="62" t="s">
        <v>593</v>
      </c>
      <c r="H1208" s="62" t="s">
        <v>2576</v>
      </c>
      <c r="I1208" s="19" t="s">
        <v>342</v>
      </c>
      <c r="J1208" s="36" t="s">
        <v>5435</v>
      </c>
      <c r="K1208" s="19" t="s">
        <v>1902</v>
      </c>
      <c r="O1208" s="197" t="str">
        <f t="shared" si="108"/>
        <v>12/5/2024 4:32:03 PM</v>
      </c>
      <c r="P1208" s="197">
        <f t="shared" si="109"/>
        <v>45632.313923611109</v>
      </c>
      <c r="Q1208" s="197">
        <f t="shared" si="110"/>
        <v>45631.897256944445</v>
      </c>
      <c r="R1208" s="197" t="str">
        <f t="shared" si="111"/>
        <v>12/5/2024 4:32:03 PM</v>
      </c>
      <c r="S1208" s="200">
        <f t="shared" si="112"/>
        <v>45631</v>
      </c>
      <c r="T1208" s="201">
        <f t="shared" si="113"/>
        <v>0.68892361110920319</v>
      </c>
      <c r="U1208" s="202"/>
      <c r="V1208" s="202"/>
      <c r="W1208" s="202" t="str">
        <f>IFERROR(VLOOKUP(D1208,Legend!$A$2:$C$61,3,FALSE),"")</f>
        <v/>
      </c>
      <c r="X1208" s="19">
        <v>5</v>
      </c>
      <c r="Y1208" s="19">
        <v>15</v>
      </c>
    </row>
    <row r="1209" spans="1:25" x14ac:dyDescent="0.25">
      <c r="A1209" s="19" t="s">
        <v>836</v>
      </c>
      <c r="B1209" s="62" t="s">
        <v>5467</v>
      </c>
      <c r="C1209" s="19" t="s">
        <v>341</v>
      </c>
      <c r="D1209" s="19" t="s">
        <v>343</v>
      </c>
      <c r="G1209" s="62" t="s">
        <v>593</v>
      </c>
      <c r="H1209" s="62" t="s">
        <v>5465</v>
      </c>
      <c r="I1209" s="19" t="s">
        <v>342</v>
      </c>
      <c r="J1209" s="36" t="s">
        <v>5468</v>
      </c>
      <c r="K1209" s="19" t="s">
        <v>1995</v>
      </c>
      <c r="O1209" s="197" t="str">
        <f t="shared" si="108"/>
        <v>12/5/2024 4:04:17 PM</v>
      </c>
      <c r="P1209" s="197">
        <f t="shared" si="109"/>
        <v>45632.294641203705</v>
      </c>
      <c r="Q1209" s="197">
        <f t="shared" si="110"/>
        <v>45631.877974537041</v>
      </c>
      <c r="R1209" s="197" t="str">
        <f t="shared" si="111"/>
        <v>12/5/2024 4:04:17 PM</v>
      </c>
      <c r="S1209" s="200">
        <f t="shared" si="112"/>
        <v>45631</v>
      </c>
      <c r="T1209" s="201">
        <f t="shared" si="113"/>
        <v>0.66964120370539604</v>
      </c>
      <c r="U1209" s="202"/>
      <c r="V1209" s="202"/>
      <c r="W1209" s="202" t="str">
        <f>IFERROR(VLOOKUP(D1209,Legend!$A$2:$C$61,3,FALSE),"")</f>
        <v/>
      </c>
      <c r="X1209" s="19">
        <v>5</v>
      </c>
      <c r="Y1209" s="19">
        <v>15</v>
      </c>
    </row>
    <row r="1210" spans="1:25" x14ac:dyDescent="0.25">
      <c r="A1210" s="19" t="s">
        <v>2197</v>
      </c>
      <c r="B1210" s="62" t="s">
        <v>5469</v>
      </c>
      <c r="C1210" s="19" t="s">
        <v>341</v>
      </c>
      <c r="D1210" s="19" t="s">
        <v>343</v>
      </c>
      <c r="G1210" s="62" t="s">
        <v>593</v>
      </c>
      <c r="H1210" s="62" t="s">
        <v>2292</v>
      </c>
      <c r="I1210" s="19" t="s">
        <v>344</v>
      </c>
      <c r="J1210" s="36" t="s">
        <v>5470</v>
      </c>
      <c r="K1210" s="19" t="s">
        <v>901</v>
      </c>
      <c r="O1210" s="197" t="str">
        <f t="shared" si="108"/>
        <v>12/5/2024 4:04:04 PM</v>
      </c>
      <c r="P1210" s="197">
        <f t="shared" si="109"/>
        <v>45632.294490740744</v>
      </c>
      <c r="Q1210" s="197">
        <f t="shared" si="110"/>
        <v>45631.877824074079</v>
      </c>
      <c r="R1210" s="197" t="str">
        <f t="shared" si="111"/>
        <v>12/5/2024 4:04:04 PM</v>
      </c>
      <c r="S1210" s="200">
        <f t="shared" si="112"/>
        <v>45631</v>
      </c>
      <c r="T1210" s="201">
        <f t="shared" si="113"/>
        <v>0.66949074074364034</v>
      </c>
      <c r="U1210" s="202"/>
      <c r="V1210" s="202"/>
      <c r="W1210" s="202" t="str">
        <f>IFERROR(VLOOKUP(D1210,Legend!$A$2:$C$61,3,FALSE),"")</f>
        <v/>
      </c>
      <c r="X1210" s="19">
        <v>5</v>
      </c>
      <c r="Y1210" s="19">
        <v>15</v>
      </c>
    </row>
    <row r="1211" spans="1:25" x14ac:dyDescent="0.25">
      <c r="A1211" s="19" t="s">
        <v>2199</v>
      </c>
      <c r="B1211" s="62" t="s">
        <v>5471</v>
      </c>
      <c r="C1211" s="19" t="s">
        <v>341</v>
      </c>
      <c r="D1211" s="19" t="s">
        <v>343</v>
      </c>
      <c r="G1211" s="62" t="s">
        <v>593</v>
      </c>
      <c r="H1211" s="62" t="s">
        <v>5465</v>
      </c>
      <c r="I1211" s="19" t="s">
        <v>342</v>
      </c>
      <c r="J1211" s="36" t="s">
        <v>5472</v>
      </c>
      <c r="K1211" s="19" t="s">
        <v>698</v>
      </c>
      <c r="O1211" s="197" t="str">
        <f t="shared" si="108"/>
        <v>12/5/2024 4:03:26 PM</v>
      </c>
      <c r="P1211" s="197">
        <f t="shared" si="109"/>
        <v>45632.294050925928</v>
      </c>
      <c r="Q1211" s="197">
        <f t="shared" si="110"/>
        <v>45631.877384259264</v>
      </c>
      <c r="R1211" s="197" t="str">
        <f t="shared" si="111"/>
        <v>12/5/2024 4:03:26 PM</v>
      </c>
      <c r="S1211" s="200">
        <f t="shared" si="112"/>
        <v>45631</v>
      </c>
      <c r="T1211" s="201">
        <f t="shared" si="113"/>
        <v>0.66905092592787696</v>
      </c>
      <c r="U1211" s="202"/>
      <c r="V1211" s="202"/>
      <c r="W1211" s="202" t="str">
        <f>IFERROR(VLOOKUP(D1211,Legend!$A$2:$C$61,3,FALSE),"")</f>
        <v/>
      </c>
      <c r="X1211" s="19">
        <v>5</v>
      </c>
      <c r="Y1211" s="19">
        <v>15</v>
      </c>
    </row>
    <row r="1212" spans="1:25" x14ac:dyDescent="0.25">
      <c r="A1212" s="19" t="s">
        <v>706</v>
      </c>
      <c r="B1212" s="62" t="s">
        <v>5473</v>
      </c>
      <c r="C1212" s="19" t="s">
        <v>341</v>
      </c>
      <c r="D1212" s="19" t="s">
        <v>343</v>
      </c>
      <c r="G1212" s="62" t="s">
        <v>593</v>
      </c>
      <c r="H1212" s="62" t="s">
        <v>2292</v>
      </c>
      <c r="I1212" s="19" t="s">
        <v>344</v>
      </c>
      <c r="J1212" s="36" t="s">
        <v>5474</v>
      </c>
      <c r="K1212" s="19" t="s">
        <v>1883</v>
      </c>
      <c r="O1212" s="197" t="str">
        <f t="shared" si="108"/>
        <v>12/5/2024 4:02:50 PM</v>
      </c>
      <c r="P1212" s="197">
        <f t="shared" si="109"/>
        <v>45632.293634259258</v>
      </c>
      <c r="Q1212" s="197">
        <f t="shared" si="110"/>
        <v>45631.876967592594</v>
      </c>
      <c r="R1212" s="197" t="str">
        <f t="shared" si="111"/>
        <v>12/5/2024 4:02:50 PM</v>
      </c>
      <c r="S1212" s="200">
        <f t="shared" si="112"/>
        <v>45631</v>
      </c>
      <c r="T1212" s="201">
        <f t="shared" si="113"/>
        <v>0.66863425925839692</v>
      </c>
      <c r="U1212" s="202"/>
      <c r="V1212" s="202"/>
      <c r="W1212" s="202" t="str">
        <f>IFERROR(VLOOKUP(D1212,Legend!$A$2:$C$61,3,FALSE),"")</f>
        <v/>
      </c>
      <c r="X1212" s="19">
        <v>5</v>
      </c>
      <c r="Y1212" s="19">
        <v>15</v>
      </c>
    </row>
    <row r="1213" spans="1:25" x14ac:dyDescent="0.25">
      <c r="A1213" s="19" t="s">
        <v>708</v>
      </c>
      <c r="B1213" s="62" t="s">
        <v>5478</v>
      </c>
      <c r="C1213" s="19" t="s">
        <v>341</v>
      </c>
      <c r="D1213" s="19" t="s">
        <v>343</v>
      </c>
      <c r="G1213" s="62" t="s">
        <v>593</v>
      </c>
      <c r="H1213" s="62" t="s">
        <v>3159</v>
      </c>
      <c r="I1213" s="19" t="s">
        <v>344</v>
      </c>
      <c r="J1213" s="36" t="s">
        <v>5479</v>
      </c>
      <c r="K1213" s="19" t="s">
        <v>1907</v>
      </c>
      <c r="O1213" s="197" t="str">
        <f t="shared" si="108"/>
        <v>12/5/2024 3:58:52 PM</v>
      </c>
      <c r="P1213" s="197">
        <f t="shared" si="109"/>
        <v>45632.290879629632</v>
      </c>
      <c r="Q1213" s="197">
        <f t="shared" si="110"/>
        <v>45631.874212962968</v>
      </c>
      <c r="R1213" s="197" t="str">
        <f t="shared" si="111"/>
        <v>12/5/2024 3:58:52 PM</v>
      </c>
      <c r="S1213" s="200">
        <f t="shared" si="112"/>
        <v>45631</v>
      </c>
      <c r="T1213" s="201">
        <f t="shared" si="113"/>
        <v>0.66587962963239988</v>
      </c>
      <c r="U1213" s="202"/>
      <c r="V1213" s="202"/>
      <c r="W1213" s="202" t="str">
        <f>IFERROR(VLOOKUP(D1213,Legend!$A$2:$C$61,3,FALSE),"")</f>
        <v/>
      </c>
      <c r="X1213" s="19">
        <v>5</v>
      </c>
      <c r="Y1213" s="19">
        <v>15</v>
      </c>
    </row>
    <row r="1214" spans="1:25" x14ac:dyDescent="0.25">
      <c r="A1214" s="19" t="s">
        <v>1633</v>
      </c>
      <c r="B1214" s="62" t="s">
        <v>5489</v>
      </c>
      <c r="C1214" s="19" t="s">
        <v>148</v>
      </c>
      <c r="D1214" s="19" t="s">
        <v>209</v>
      </c>
      <c r="G1214" s="62" t="s">
        <v>339</v>
      </c>
      <c r="H1214" s="62" t="s">
        <v>5490</v>
      </c>
      <c r="J1214" s="36" t="s">
        <v>5491</v>
      </c>
      <c r="K1214" s="19" t="s">
        <v>591</v>
      </c>
      <c r="L1214" s="19" t="s">
        <v>112</v>
      </c>
      <c r="O1214" s="197" t="str">
        <f t="shared" si="108"/>
        <v>12/5/2024 3:44:08 PM</v>
      </c>
      <c r="P1214" s="197">
        <f t="shared" si="109"/>
        <v>45632.280648148146</v>
      </c>
      <c r="Q1214" s="197">
        <f t="shared" si="110"/>
        <v>45631.863981481481</v>
      </c>
      <c r="R1214" s="197">
        <f t="shared" si="111"/>
        <v>45632.280648148146</v>
      </c>
      <c r="S1214" s="200">
        <f t="shared" si="112"/>
        <v>45632</v>
      </c>
      <c r="T1214" s="201">
        <f t="shared" si="113"/>
        <v>0.28064814814570127</v>
      </c>
      <c r="U1214" s="202"/>
      <c r="V1214" s="202"/>
      <c r="W1214" s="202" t="str">
        <f>IFERROR(VLOOKUP(D1214,Legend!$A$2:$C$61,3,FALSE),"")</f>
        <v>APAC_1</v>
      </c>
      <c r="X1214" s="19">
        <v>5</v>
      </c>
      <c r="Y1214" s="19">
        <v>15</v>
      </c>
    </row>
    <row r="1215" spans="1:25" x14ac:dyDescent="0.25">
      <c r="A1215" s="19" t="s">
        <v>1324</v>
      </c>
      <c r="B1215" s="62" t="s">
        <v>5500</v>
      </c>
      <c r="C1215" s="19" t="s">
        <v>341</v>
      </c>
      <c r="D1215" s="19" t="s">
        <v>343</v>
      </c>
      <c r="G1215" s="62" t="s">
        <v>593</v>
      </c>
      <c r="H1215" s="62" t="s">
        <v>5493</v>
      </c>
      <c r="I1215" s="19" t="s">
        <v>344</v>
      </c>
      <c r="J1215" s="36" t="s">
        <v>5501</v>
      </c>
      <c r="K1215" s="19" t="s">
        <v>1883</v>
      </c>
      <c r="O1215" s="197" t="str">
        <f t="shared" si="108"/>
        <v>12/5/2024 3:38:44 PM</v>
      </c>
      <c r="P1215" s="197">
        <f t="shared" si="109"/>
        <v>45632.276898148149</v>
      </c>
      <c r="Q1215" s="197">
        <f t="shared" si="110"/>
        <v>45631.860231481485</v>
      </c>
      <c r="R1215" s="197" t="str">
        <f t="shared" si="111"/>
        <v>12/5/2024 3:38:44 PM</v>
      </c>
      <c r="S1215" s="200">
        <f t="shared" si="112"/>
        <v>45631</v>
      </c>
      <c r="T1215" s="201">
        <f t="shared" si="113"/>
        <v>0.65189814814948477</v>
      </c>
      <c r="U1215" s="202"/>
      <c r="V1215" s="202"/>
      <c r="W1215" s="202" t="str">
        <f>IFERROR(VLOOKUP(D1215,Legend!$A$2:$C$61,3,FALSE),"")</f>
        <v/>
      </c>
      <c r="X1215" s="19">
        <v>5</v>
      </c>
      <c r="Y1215" s="19">
        <v>15</v>
      </c>
    </row>
    <row r="1216" spans="1:25" x14ac:dyDescent="0.25">
      <c r="A1216" s="19" t="s">
        <v>1334</v>
      </c>
      <c r="B1216" s="62" t="s">
        <v>5517</v>
      </c>
      <c r="C1216" s="19" t="s">
        <v>341</v>
      </c>
      <c r="D1216" s="19" t="s">
        <v>343</v>
      </c>
      <c r="G1216" s="62" t="s">
        <v>593</v>
      </c>
      <c r="H1216" s="62" t="s">
        <v>4754</v>
      </c>
      <c r="I1216" s="19" t="s">
        <v>342</v>
      </c>
      <c r="J1216" s="36" t="s">
        <v>5518</v>
      </c>
      <c r="K1216" s="19" t="s">
        <v>1830</v>
      </c>
      <c r="O1216" s="197" t="str">
        <f t="shared" si="108"/>
        <v>12/5/2024 3:14:51 PM</v>
      </c>
      <c r="P1216" s="197">
        <f t="shared" si="109"/>
        <v>45632.260312500002</v>
      </c>
      <c r="Q1216" s="197">
        <f t="shared" si="110"/>
        <v>45631.843645833338</v>
      </c>
      <c r="R1216" s="197" t="str">
        <f t="shared" si="111"/>
        <v>12/5/2024 3:14:51 PM</v>
      </c>
      <c r="S1216" s="200">
        <f t="shared" si="112"/>
        <v>45631</v>
      </c>
      <c r="T1216" s="201">
        <f t="shared" si="113"/>
        <v>0.63531250000232831</v>
      </c>
      <c r="U1216" s="202"/>
      <c r="V1216" s="202"/>
      <c r="W1216" s="202" t="str">
        <f>IFERROR(VLOOKUP(D1216,Legend!$A$2:$C$61,3,FALSE),"")</f>
        <v/>
      </c>
      <c r="X1216" s="19">
        <v>5</v>
      </c>
      <c r="Y1216" s="19">
        <v>15</v>
      </c>
    </row>
    <row r="1217" spans="1:25" x14ac:dyDescent="0.25">
      <c r="A1217" s="19" t="s">
        <v>906</v>
      </c>
      <c r="B1217" s="62" t="s">
        <v>5519</v>
      </c>
      <c r="C1217" s="19" t="s">
        <v>341</v>
      </c>
      <c r="D1217" s="19" t="s">
        <v>343</v>
      </c>
      <c r="G1217" s="62" t="s">
        <v>593</v>
      </c>
      <c r="H1217" s="62" t="s">
        <v>5520</v>
      </c>
      <c r="I1217" s="19" t="s">
        <v>344</v>
      </c>
      <c r="J1217" s="36" t="s">
        <v>5521</v>
      </c>
      <c r="K1217" s="19" t="s">
        <v>1091</v>
      </c>
      <c r="O1217" s="197" t="str">
        <f t="shared" si="108"/>
        <v>12/5/2024 3:14:22 PM</v>
      </c>
      <c r="P1217" s="197">
        <f t="shared" si="109"/>
        <v>45632.259976851848</v>
      </c>
      <c r="Q1217" s="197">
        <f t="shared" si="110"/>
        <v>45631.843310185184</v>
      </c>
      <c r="R1217" s="197" t="str">
        <f t="shared" si="111"/>
        <v>12/5/2024 3:14:22 PM</v>
      </c>
      <c r="S1217" s="200">
        <f t="shared" si="112"/>
        <v>45631</v>
      </c>
      <c r="T1217" s="201">
        <f t="shared" si="113"/>
        <v>0.63497685184847796</v>
      </c>
      <c r="U1217" s="202"/>
      <c r="V1217" s="202"/>
      <c r="W1217" s="202" t="str">
        <f>IFERROR(VLOOKUP(D1217,Legend!$A$2:$C$61,3,FALSE),"")</f>
        <v/>
      </c>
      <c r="X1217" s="19">
        <v>5</v>
      </c>
      <c r="Y1217" s="19">
        <v>15</v>
      </c>
    </row>
    <row r="1218" spans="1:25" x14ac:dyDescent="0.25">
      <c r="A1218" s="19" t="s">
        <v>1335</v>
      </c>
      <c r="B1218" s="62" t="s">
        <v>5522</v>
      </c>
      <c r="C1218" s="19" t="s">
        <v>341</v>
      </c>
      <c r="D1218" s="19" t="s">
        <v>343</v>
      </c>
      <c r="G1218" s="62" t="s">
        <v>593</v>
      </c>
      <c r="H1218" s="62" t="s">
        <v>5520</v>
      </c>
      <c r="I1218" s="19" t="s">
        <v>344</v>
      </c>
      <c r="J1218" s="36" t="s">
        <v>5523</v>
      </c>
      <c r="K1218" s="19" t="s">
        <v>685</v>
      </c>
      <c r="O1218" s="197" t="str">
        <f t="shared" si="108"/>
        <v>12/5/2024 3:14:06 PM</v>
      </c>
      <c r="P1218" s="197">
        <f t="shared" si="109"/>
        <v>45632.259791666664</v>
      </c>
      <c r="Q1218" s="197">
        <f t="shared" si="110"/>
        <v>45631.843124999999</v>
      </c>
      <c r="R1218" s="197" t="str">
        <f t="shared" si="111"/>
        <v>12/5/2024 3:14:06 PM</v>
      </c>
      <c r="S1218" s="200">
        <f t="shared" si="112"/>
        <v>45631</v>
      </c>
      <c r="T1218" s="201">
        <f t="shared" si="113"/>
        <v>0.63479166666365927</v>
      </c>
      <c r="U1218" s="202"/>
      <c r="V1218" s="202"/>
      <c r="W1218" s="202" t="str">
        <f>IFERROR(VLOOKUP(D1218,Legend!$A$2:$C$61,3,FALSE),"")</f>
        <v/>
      </c>
      <c r="X1218" s="19">
        <v>5</v>
      </c>
      <c r="Y1218" s="19">
        <v>15</v>
      </c>
    </row>
    <row r="1219" spans="1:25" x14ac:dyDescent="0.25">
      <c r="A1219" s="19" t="s">
        <v>2204</v>
      </c>
      <c r="B1219" s="62" t="s">
        <v>5524</v>
      </c>
      <c r="C1219" s="19" t="s">
        <v>341</v>
      </c>
      <c r="D1219" s="19" t="s">
        <v>343</v>
      </c>
      <c r="G1219" s="62" t="s">
        <v>593</v>
      </c>
      <c r="H1219" s="62" t="s">
        <v>4754</v>
      </c>
      <c r="I1219" s="19" t="s">
        <v>342</v>
      </c>
      <c r="J1219" s="36" t="s">
        <v>5525</v>
      </c>
      <c r="K1219" s="19" t="s">
        <v>1142</v>
      </c>
      <c r="O1219" s="197" t="str">
        <f t="shared" ref="O1219:O1282" si="114">IFERROR(J1219,"")</f>
        <v>12/5/2024 3:12:56 PM</v>
      </c>
      <c r="P1219" s="197">
        <f t="shared" ref="P1219:P1282" si="115">IFERROR(J1219+(Y1219/24),"")</f>
        <v>45632.258981481478</v>
      </c>
      <c r="Q1219" s="197">
        <f t="shared" ref="Q1219:Q1282" si="116">IFERROR(J1219+(X1219/24),"")</f>
        <v>45631.842314814814</v>
      </c>
      <c r="R1219" s="197" t="str">
        <f t="shared" ref="R1219:R1282" si="117">IF(W1219="APAC_1",P1219,IF(W1219="EMEA_1",Q1219,O1219))</f>
        <v>12/5/2024 3:12:56 PM</v>
      </c>
      <c r="S1219" s="200">
        <f t="shared" ref="S1219:S1282" si="118">INT(R1219)</f>
        <v>45631</v>
      </c>
      <c r="T1219" s="201">
        <f t="shared" ref="T1219:T1282" si="119">MOD(R1219,1)</f>
        <v>0.6339814814782585</v>
      </c>
      <c r="U1219" s="202"/>
      <c r="V1219" s="202"/>
      <c r="W1219" s="202" t="str">
        <f>IFERROR(VLOOKUP(D1219,Legend!$A$2:$C$61,3,FALSE),"")</f>
        <v/>
      </c>
      <c r="X1219" s="19">
        <v>5</v>
      </c>
      <c r="Y1219" s="19">
        <v>15</v>
      </c>
    </row>
    <row r="1220" spans="1:25" x14ac:dyDescent="0.25">
      <c r="A1220" s="19" t="s">
        <v>2211</v>
      </c>
      <c r="B1220" s="62" t="s">
        <v>5546</v>
      </c>
      <c r="C1220" s="19" t="s">
        <v>341</v>
      </c>
      <c r="D1220" s="19" t="s">
        <v>343</v>
      </c>
      <c r="G1220" s="62" t="s">
        <v>593</v>
      </c>
      <c r="H1220" s="62" t="s">
        <v>5512</v>
      </c>
      <c r="I1220" s="19" t="s">
        <v>344</v>
      </c>
      <c r="J1220" s="36" t="s">
        <v>5547</v>
      </c>
      <c r="K1220" s="19" t="s">
        <v>1116</v>
      </c>
      <c r="O1220" s="197" t="str">
        <f t="shared" si="114"/>
        <v>12/5/2024 2:42:53 PM</v>
      </c>
      <c r="P1220" s="197">
        <f t="shared" si="115"/>
        <v>45632.238113425927</v>
      </c>
      <c r="Q1220" s="197">
        <f t="shared" si="116"/>
        <v>45631.821446759262</v>
      </c>
      <c r="R1220" s="197" t="str">
        <f t="shared" si="117"/>
        <v>12/5/2024 2:42:53 PM</v>
      </c>
      <c r="S1220" s="200">
        <f t="shared" si="118"/>
        <v>45631</v>
      </c>
      <c r="T1220" s="201">
        <f t="shared" si="119"/>
        <v>0.61311342592671281</v>
      </c>
      <c r="U1220" s="202"/>
      <c r="V1220" s="202"/>
      <c r="W1220" s="202" t="str">
        <f>IFERROR(VLOOKUP(D1220,Legend!$A$2:$C$61,3,FALSE),"")</f>
        <v/>
      </c>
      <c r="X1220" s="19">
        <v>5</v>
      </c>
      <c r="Y1220" s="19">
        <v>15</v>
      </c>
    </row>
    <row r="1221" spans="1:25" x14ac:dyDescent="0.25">
      <c r="A1221" s="19" t="s">
        <v>2215</v>
      </c>
      <c r="B1221" s="62" t="s">
        <v>5556</v>
      </c>
      <c r="C1221" s="19" t="s">
        <v>341</v>
      </c>
      <c r="D1221" s="19" t="s">
        <v>343</v>
      </c>
      <c r="G1221" s="62" t="s">
        <v>588</v>
      </c>
      <c r="H1221" s="62" t="s">
        <v>5554</v>
      </c>
      <c r="I1221" s="19" t="s">
        <v>344</v>
      </c>
      <c r="J1221" s="36" t="s">
        <v>5557</v>
      </c>
      <c r="K1221" s="19" t="s">
        <v>1826</v>
      </c>
      <c r="O1221" s="197" t="str">
        <f t="shared" si="114"/>
        <v>12/5/2024 2:35:05 PM</v>
      </c>
      <c r="P1221" s="197">
        <f t="shared" si="115"/>
        <v>45632.23269675926</v>
      </c>
      <c r="Q1221" s="197">
        <f t="shared" si="116"/>
        <v>45631.816030092596</v>
      </c>
      <c r="R1221" s="197" t="str">
        <f t="shared" si="117"/>
        <v>12/5/2024 2:35:05 PM</v>
      </c>
      <c r="S1221" s="200">
        <f t="shared" si="118"/>
        <v>45631</v>
      </c>
      <c r="T1221" s="201">
        <f t="shared" si="119"/>
        <v>0.60769675925985212</v>
      </c>
      <c r="U1221" s="202"/>
      <c r="V1221" s="202"/>
      <c r="W1221" s="202" t="str">
        <f>IFERROR(VLOOKUP(D1221,Legend!$A$2:$C$61,3,FALSE),"")</f>
        <v/>
      </c>
      <c r="X1221" s="19">
        <v>5</v>
      </c>
      <c r="Y1221" s="19">
        <v>15</v>
      </c>
    </row>
    <row r="1222" spans="1:25" x14ac:dyDescent="0.25">
      <c r="A1222" s="19" t="s">
        <v>2218</v>
      </c>
      <c r="B1222" s="62" t="s">
        <v>5561</v>
      </c>
      <c r="C1222" s="19" t="s">
        <v>341</v>
      </c>
      <c r="D1222" s="19" t="s">
        <v>343</v>
      </c>
      <c r="G1222" s="62" t="s">
        <v>588</v>
      </c>
      <c r="H1222" s="62" t="s">
        <v>5554</v>
      </c>
      <c r="I1222" s="19" t="s">
        <v>344</v>
      </c>
      <c r="J1222" s="36" t="s">
        <v>5562</v>
      </c>
      <c r="K1222" s="19" t="s">
        <v>1091</v>
      </c>
      <c r="O1222" s="197" t="str">
        <f t="shared" si="114"/>
        <v>12/5/2024 2:33:46 PM</v>
      </c>
      <c r="P1222" s="197">
        <f t="shared" si="115"/>
        <v>45632.231782407405</v>
      </c>
      <c r="Q1222" s="197">
        <f t="shared" si="116"/>
        <v>45631.815115740741</v>
      </c>
      <c r="R1222" s="197" t="str">
        <f t="shared" si="117"/>
        <v>12/5/2024 2:33:46 PM</v>
      </c>
      <c r="S1222" s="200">
        <f t="shared" si="118"/>
        <v>45631</v>
      </c>
      <c r="T1222" s="201">
        <f t="shared" si="119"/>
        <v>0.60678240740526235</v>
      </c>
      <c r="U1222" s="202"/>
      <c r="V1222" s="202"/>
      <c r="W1222" s="202" t="str">
        <f>IFERROR(VLOOKUP(D1222,Legend!$A$2:$C$61,3,FALSE),"")</f>
        <v/>
      </c>
      <c r="X1222" s="19">
        <v>5</v>
      </c>
      <c r="Y1222" s="19">
        <v>15</v>
      </c>
    </row>
    <row r="1223" spans="1:25" x14ac:dyDescent="0.25">
      <c r="A1223" s="19" t="s">
        <v>2227</v>
      </c>
      <c r="B1223" s="62" t="s">
        <v>5581</v>
      </c>
      <c r="C1223" s="19" t="s">
        <v>341</v>
      </c>
      <c r="D1223" s="19" t="s">
        <v>343</v>
      </c>
      <c r="G1223" s="62" t="s">
        <v>593</v>
      </c>
      <c r="H1223" s="62" t="s">
        <v>5582</v>
      </c>
      <c r="I1223" s="19" t="s">
        <v>344</v>
      </c>
      <c r="J1223" s="36" t="s">
        <v>5583</v>
      </c>
      <c r="K1223" s="19" t="s">
        <v>1826</v>
      </c>
      <c r="O1223" s="197" t="str">
        <f t="shared" si="114"/>
        <v>12/5/2024 2:20:55 PM</v>
      </c>
      <c r="P1223" s="197">
        <f t="shared" si="115"/>
        <v>45632.222858796296</v>
      </c>
      <c r="Q1223" s="197">
        <f t="shared" si="116"/>
        <v>45631.806192129632</v>
      </c>
      <c r="R1223" s="197" t="str">
        <f t="shared" si="117"/>
        <v>12/5/2024 2:20:55 PM</v>
      </c>
      <c r="S1223" s="200">
        <f t="shared" si="118"/>
        <v>45631</v>
      </c>
      <c r="T1223" s="201">
        <f t="shared" si="119"/>
        <v>0.59785879629635019</v>
      </c>
      <c r="U1223" s="202"/>
      <c r="V1223" s="202"/>
      <c r="W1223" s="202" t="str">
        <f>IFERROR(VLOOKUP(D1223,Legend!$A$2:$C$61,3,FALSE),"")</f>
        <v/>
      </c>
      <c r="X1223" s="19">
        <v>5</v>
      </c>
      <c r="Y1223" s="19">
        <v>15</v>
      </c>
    </row>
    <row r="1224" spans="1:25" x14ac:dyDescent="0.25">
      <c r="A1224" s="19" t="s">
        <v>2228</v>
      </c>
      <c r="B1224" s="62" t="s">
        <v>5584</v>
      </c>
      <c r="C1224" s="19" t="s">
        <v>341</v>
      </c>
      <c r="D1224" s="19" t="s">
        <v>343</v>
      </c>
      <c r="G1224" s="62" t="s">
        <v>593</v>
      </c>
      <c r="H1224" s="62" t="s">
        <v>5574</v>
      </c>
      <c r="I1224" s="19" t="s">
        <v>344</v>
      </c>
      <c r="J1224" s="36" t="s">
        <v>5585</v>
      </c>
      <c r="K1224" s="19" t="s">
        <v>1091</v>
      </c>
      <c r="O1224" s="197" t="str">
        <f t="shared" si="114"/>
        <v>12/5/2024 2:19:48 PM</v>
      </c>
      <c r="P1224" s="197">
        <f t="shared" si="115"/>
        <v>45632.222083333334</v>
      </c>
      <c r="Q1224" s="197">
        <f t="shared" si="116"/>
        <v>45631.80541666667</v>
      </c>
      <c r="R1224" s="197" t="str">
        <f t="shared" si="117"/>
        <v>12/5/2024 2:19:48 PM</v>
      </c>
      <c r="S1224" s="200">
        <f t="shared" si="118"/>
        <v>45631</v>
      </c>
      <c r="T1224" s="201">
        <f t="shared" si="119"/>
        <v>0.59708333333401242</v>
      </c>
      <c r="U1224" s="202"/>
      <c r="V1224" s="202"/>
      <c r="W1224" s="202" t="str">
        <f>IFERROR(VLOOKUP(D1224,Legend!$A$2:$C$61,3,FALSE),"")</f>
        <v/>
      </c>
      <c r="X1224" s="19">
        <v>5</v>
      </c>
      <c r="Y1224" s="19">
        <v>15</v>
      </c>
    </row>
    <row r="1225" spans="1:25" x14ac:dyDescent="0.25">
      <c r="A1225" s="19" t="s">
        <v>897</v>
      </c>
      <c r="B1225" s="62" t="s">
        <v>5603</v>
      </c>
      <c r="C1225" s="19" t="s">
        <v>341</v>
      </c>
      <c r="D1225" s="19" t="s">
        <v>343</v>
      </c>
      <c r="G1225" s="62" t="s">
        <v>593</v>
      </c>
      <c r="H1225" s="62" t="s">
        <v>5601</v>
      </c>
      <c r="I1225" s="19" t="s">
        <v>344</v>
      </c>
      <c r="J1225" s="36" t="s">
        <v>5604</v>
      </c>
      <c r="K1225" s="19" t="s">
        <v>1091</v>
      </c>
      <c r="O1225" s="197" t="str">
        <f t="shared" si="114"/>
        <v>12/5/2024 1:52:01 PM</v>
      </c>
      <c r="P1225" s="197">
        <f t="shared" si="115"/>
        <v>45632.202789351853</v>
      </c>
      <c r="Q1225" s="197">
        <f t="shared" si="116"/>
        <v>45631.786122685189</v>
      </c>
      <c r="R1225" s="197" t="str">
        <f t="shared" si="117"/>
        <v>12/5/2024 1:52:01 PM</v>
      </c>
      <c r="S1225" s="200">
        <f t="shared" si="118"/>
        <v>45631</v>
      </c>
      <c r="T1225" s="201">
        <f t="shared" si="119"/>
        <v>0.57778935185342561</v>
      </c>
      <c r="U1225" s="202"/>
      <c r="V1225" s="202"/>
      <c r="W1225" s="202" t="str">
        <f>IFERROR(VLOOKUP(D1225,Legend!$A$2:$C$61,3,FALSE),"")</f>
        <v/>
      </c>
      <c r="X1225" s="19">
        <v>5</v>
      </c>
      <c r="Y1225" s="19">
        <v>15</v>
      </c>
    </row>
    <row r="1226" spans="1:25" x14ac:dyDescent="0.25">
      <c r="A1226" s="19" t="s">
        <v>1143</v>
      </c>
      <c r="B1226" s="62" t="s">
        <v>5614</v>
      </c>
      <c r="C1226" s="19" t="s">
        <v>341</v>
      </c>
      <c r="D1226" s="19" t="s">
        <v>343</v>
      </c>
      <c r="G1226" s="62" t="s">
        <v>626</v>
      </c>
      <c r="H1226" s="62" t="s">
        <v>2478</v>
      </c>
      <c r="I1226" s="19" t="s">
        <v>342</v>
      </c>
      <c r="J1226" s="36" t="s">
        <v>5615</v>
      </c>
      <c r="K1226" s="19" t="s">
        <v>2514</v>
      </c>
      <c r="O1226" s="197" t="str">
        <f t="shared" si="114"/>
        <v>12/5/2024 1:38:39 PM</v>
      </c>
      <c r="P1226" s="197">
        <f t="shared" si="115"/>
        <v>45632.193506944444</v>
      </c>
      <c r="Q1226" s="197">
        <f t="shared" si="116"/>
        <v>45631.77684027778</v>
      </c>
      <c r="R1226" s="197" t="str">
        <f t="shared" si="117"/>
        <v>12/5/2024 1:38:39 PM</v>
      </c>
      <c r="S1226" s="200">
        <f t="shared" si="118"/>
        <v>45631</v>
      </c>
      <c r="T1226" s="201">
        <f t="shared" si="119"/>
        <v>0.56850694444437977</v>
      </c>
      <c r="U1226" s="202"/>
      <c r="V1226" s="202"/>
      <c r="W1226" s="202" t="str">
        <f>IFERROR(VLOOKUP(D1226,Legend!$A$2:$C$61,3,FALSE),"")</f>
        <v/>
      </c>
      <c r="X1226" s="19">
        <v>5</v>
      </c>
      <c r="Y1226" s="19">
        <v>15</v>
      </c>
    </row>
    <row r="1227" spans="1:25" x14ac:dyDescent="0.25">
      <c r="A1227" s="19" t="s">
        <v>978</v>
      </c>
      <c r="B1227" s="62" t="s">
        <v>5621</v>
      </c>
      <c r="C1227" s="19" t="s">
        <v>341</v>
      </c>
      <c r="D1227" s="19" t="s">
        <v>343</v>
      </c>
      <c r="G1227" s="62" t="s">
        <v>626</v>
      </c>
      <c r="H1227" s="62" t="s">
        <v>2478</v>
      </c>
      <c r="I1227" s="19" t="s">
        <v>342</v>
      </c>
      <c r="J1227" s="36" t="s">
        <v>5622</v>
      </c>
      <c r="K1227" s="19" t="s">
        <v>2498</v>
      </c>
      <c r="O1227" s="197" t="str">
        <f t="shared" si="114"/>
        <v>12/5/2024 1:27:24 PM</v>
      </c>
      <c r="P1227" s="197">
        <f t="shared" si="115"/>
        <v>45632.185694444444</v>
      </c>
      <c r="Q1227" s="197">
        <f t="shared" si="116"/>
        <v>45631.76902777778</v>
      </c>
      <c r="R1227" s="197" t="str">
        <f t="shared" si="117"/>
        <v>12/5/2024 1:27:24 PM</v>
      </c>
      <c r="S1227" s="200">
        <f t="shared" si="118"/>
        <v>45631</v>
      </c>
      <c r="T1227" s="201">
        <f t="shared" si="119"/>
        <v>0.56069444444437977</v>
      </c>
      <c r="U1227" s="202"/>
      <c r="V1227" s="202"/>
      <c r="W1227" s="202" t="str">
        <f>IFERROR(VLOOKUP(D1227,Legend!$A$2:$C$61,3,FALSE),"")</f>
        <v/>
      </c>
      <c r="X1227" s="19">
        <v>5</v>
      </c>
      <c r="Y1227" s="19">
        <v>15</v>
      </c>
    </row>
    <row r="1228" spans="1:25" x14ac:dyDescent="0.25">
      <c r="A1228" s="19" t="s">
        <v>1808</v>
      </c>
      <c r="B1228" s="62" t="s">
        <v>5641</v>
      </c>
      <c r="C1228" s="19" t="s">
        <v>341</v>
      </c>
      <c r="D1228" s="19" t="s">
        <v>343</v>
      </c>
      <c r="G1228" s="62" t="s">
        <v>626</v>
      </c>
      <c r="H1228" s="62" t="s">
        <v>2478</v>
      </c>
      <c r="I1228" s="19" t="s">
        <v>342</v>
      </c>
      <c r="J1228" s="36" t="s">
        <v>5642</v>
      </c>
      <c r="K1228" s="19" t="s">
        <v>1920</v>
      </c>
      <c r="O1228" s="197" t="str">
        <f t="shared" si="114"/>
        <v>12/5/2024 1:08:23 PM</v>
      </c>
      <c r="P1228" s="197">
        <f t="shared" si="115"/>
        <v>45632.172488425924</v>
      </c>
      <c r="Q1228" s="197">
        <f t="shared" si="116"/>
        <v>45631.75582175926</v>
      </c>
      <c r="R1228" s="197" t="str">
        <f t="shared" si="117"/>
        <v>12/5/2024 1:08:23 PM</v>
      </c>
      <c r="S1228" s="200">
        <f t="shared" si="118"/>
        <v>45631</v>
      </c>
      <c r="T1228" s="201">
        <f t="shared" si="119"/>
        <v>0.54748842592380242</v>
      </c>
      <c r="U1228" s="202"/>
      <c r="V1228" s="202"/>
      <c r="W1228" s="202" t="str">
        <f>IFERROR(VLOOKUP(D1228,Legend!$A$2:$C$61,3,FALSE),"")</f>
        <v/>
      </c>
      <c r="X1228" s="19">
        <v>5</v>
      </c>
      <c r="Y1228" s="19">
        <v>15</v>
      </c>
    </row>
    <row r="1229" spans="1:25" x14ac:dyDescent="0.25">
      <c r="A1229" s="19" t="s">
        <v>1427</v>
      </c>
      <c r="B1229" s="62" t="s">
        <v>5651</v>
      </c>
      <c r="C1229" s="19" t="s">
        <v>341</v>
      </c>
      <c r="D1229" s="19" t="s">
        <v>343</v>
      </c>
      <c r="G1229" s="62" t="s">
        <v>593</v>
      </c>
      <c r="H1229" s="62" t="s">
        <v>5639</v>
      </c>
      <c r="I1229" s="19" t="s">
        <v>344</v>
      </c>
      <c r="J1229" s="36" t="s">
        <v>5652</v>
      </c>
      <c r="K1229" s="19" t="s">
        <v>1818</v>
      </c>
      <c r="O1229" s="197" t="str">
        <f t="shared" si="114"/>
        <v>12/5/2024 1:02:05 PM</v>
      </c>
      <c r="P1229" s="197">
        <f t="shared" si="115"/>
        <v>45632.168113425927</v>
      </c>
      <c r="Q1229" s="197">
        <f t="shared" si="116"/>
        <v>45631.751446759263</v>
      </c>
      <c r="R1229" s="197" t="str">
        <f t="shared" si="117"/>
        <v>12/5/2024 1:02:05 PM</v>
      </c>
      <c r="S1229" s="200">
        <f t="shared" si="118"/>
        <v>45631</v>
      </c>
      <c r="T1229" s="201">
        <f t="shared" si="119"/>
        <v>0.54311342592700385</v>
      </c>
      <c r="U1229" s="202"/>
      <c r="V1229" s="202"/>
      <c r="W1229" s="202" t="str">
        <f>IFERROR(VLOOKUP(D1229,Legend!$A$2:$C$61,3,FALSE),"")</f>
        <v/>
      </c>
      <c r="X1229" s="19">
        <v>5</v>
      </c>
      <c r="Y1229" s="19">
        <v>15</v>
      </c>
    </row>
    <row r="1230" spans="1:25" x14ac:dyDescent="0.25">
      <c r="A1230" s="19" t="s">
        <v>761</v>
      </c>
      <c r="B1230" s="62" t="s">
        <v>5653</v>
      </c>
      <c r="C1230" s="19" t="s">
        <v>341</v>
      </c>
      <c r="D1230" s="19" t="s">
        <v>343</v>
      </c>
      <c r="G1230" s="62" t="s">
        <v>593</v>
      </c>
      <c r="H1230" s="62" t="s">
        <v>5639</v>
      </c>
      <c r="I1230" s="19" t="s">
        <v>344</v>
      </c>
      <c r="J1230" s="36" t="s">
        <v>5654</v>
      </c>
      <c r="K1230" s="19" t="s">
        <v>1862</v>
      </c>
      <c r="O1230" s="197" t="str">
        <f t="shared" si="114"/>
        <v>12/5/2024 12:59:53 PM</v>
      </c>
      <c r="P1230" s="197">
        <f t="shared" si="115"/>
        <v>45632.166585648149</v>
      </c>
      <c r="Q1230" s="197">
        <f t="shared" si="116"/>
        <v>45631.749918981484</v>
      </c>
      <c r="R1230" s="197" t="str">
        <f t="shared" si="117"/>
        <v>12/5/2024 12:59:53 PM</v>
      </c>
      <c r="S1230" s="200">
        <f t="shared" si="118"/>
        <v>45631</v>
      </c>
      <c r="T1230" s="201">
        <f t="shared" si="119"/>
        <v>0.54158564814861165</v>
      </c>
      <c r="U1230" s="202"/>
      <c r="V1230" s="202"/>
      <c r="W1230" s="202" t="str">
        <f>IFERROR(VLOOKUP(D1230,Legend!$A$2:$C$61,3,FALSE),"")</f>
        <v/>
      </c>
      <c r="X1230" s="19">
        <v>5</v>
      </c>
      <c r="Y1230" s="19">
        <v>15</v>
      </c>
    </row>
    <row r="1231" spans="1:25" x14ac:dyDescent="0.25">
      <c r="A1231" s="19" t="s">
        <v>840</v>
      </c>
      <c r="B1231" s="62" t="s">
        <v>5661</v>
      </c>
      <c r="C1231" s="19" t="s">
        <v>341</v>
      </c>
      <c r="D1231" s="19" t="s">
        <v>343</v>
      </c>
      <c r="G1231" s="62" t="s">
        <v>593</v>
      </c>
      <c r="H1231" s="62" t="s">
        <v>5662</v>
      </c>
      <c r="I1231" s="19" t="s">
        <v>344</v>
      </c>
      <c r="J1231" s="36" t="s">
        <v>5663</v>
      </c>
      <c r="K1231" s="19" t="s">
        <v>804</v>
      </c>
      <c r="O1231" s="197" t="str">
        <f t="shared" si="114"/>
        <v>12/5/2024 12:52:17 PM</v>
      </c>
      <c r="P1231" s="197">
        <f t="shared" si="115"/>
        <v>45632.161307870374</v>
      </c>
      <c r="Q1231" s="197">
        <f t="shared" si="116"/>
        <v>45631.74464120371</v>
      </c>
      <c r="R1231" s="197" t="str">
        <f t="shared" si="117"/>
        <v>12/5/2024 12:52:17 PM</v>
      </c>
      <c r="S1231" s="200">
        <f t="shared" si="118"/>
        <v>45631</v>
      </c>
      <c r="T1231" s="201">
        <f t="shared" si="119"/>
        <v>0.53630787037400296</v>
      </c>
      <c r="U1231" s="202"/>
      <c r="V1231" s="202"/>
      <c r="W1231" s="202" t="str">
        <f>IFERROR(VLOOKUP(D1231,Legend!$A$2:$C$61,3,FALSE),"")</f>
        <v/>
      </c>
      <c r="X1231" s="19">
        <v>5</v>
      </c>
      <c r="Y1231" s="19">
        <v>15</v>
      </c>
    </row>
    <row r="1232" spans="1:25" x14ac:dyDescent="0.25">
      <c r="A1232" s="19" t="s">
        <v>1754</v>
      </c>
      <c r="B1232" s="62" t="s">
        <v>5669</v>
      </c>
      <c r="C1232" s="19" t="s">
        <v>341</v>
      </c>
      <c r="D1232" s="19" t="s">
        <v>343</v>
      </c>
      <c r="G1232" s="62" t="s">
        <v>593</v>
      </c>
      <c r="H1232" s="62" t="s">
        <v>4978</v>
      </c>
      <c r="I1232" s="19" t="s">
        <v>342</v>
      </c>
      <c r="J1232" s="36" t="s">
        <v>5670</v>
      </c>
      <c r="K1232" s="19" t="s">
        <v>730</v>
      </c>
      <c r="O1232" s="197" t="str">
        <f t="shared" si="114"/>
        <v>12/5/2024 12:43:28 PM</v>
      </c>
      <c r="P1232" s="197">
        <f t="shared" si="115"/>
        <v>45632.155185185184</v>
      </c>
      <c r="Q1232" s="197">
        <f t="shared" si="116"/>
        <v>45631.738518518519</v>
      </c>
      <c r="R1232" s="197" t="str">
        <f t="shared" si="117"/>
        <v>12/5/2024 12:43:28 PM</v>
      </c>
      <c r="S1232" s="200">
        <f t="shared" si="118"/>
        <v>45631</v>
      </c>
      <c r="T1232" s="201">
        <f t="shared" si="119"/>
        <v>0.53018518518365454</v>
      </c>
      <c r="U1232" s="202"/>
      <c r="V1232" s="202"/>
      <c r="W1232" s="202" t="str">
        <f>IFERROR(VLOOKUP(D1232,Legend!$A$2:$C$61,3,FALSE),"")</f>
        <v/>
      </c>
      <c r="X1232" s="19">
        <v>5</v>
      </c>
      <c r="Y1232" s="19">
        <v>15</v>
      </c>
    </row>
    <row r="1233" spans="1:25" x14ac:dyDescent="0.25">
      <c r="A1233" s="19" t="s">
        <v>1428</v>
      </c>
      <c r="B1233" s="62" t="s">
        <v>5671</v>
      </c>
      <c r="C1233" s="19" t="s">
        <v>341</v>
      </c>
      <c r="D1233" s="19" t="s">
        <v>343</v>
      </c>
      <c r="G1233" s="62" t="s">
        <v>593</v>
      </c>
      <c r="H1233" s="62" t="s">
        <v>4978</v>
      </c>
      <c r="I1233" s="19" t="s">
        <v>342</v>
      </c>
      <c r="J1233" s="36" t="s">
        <v>5672</v>
      </c>
      <c r="K1233" s="19" t="s">
        <v>1902</v>
      </c>
      <c r="O1233" s="197" t="str">
        <f t="shared" si="114"/>
        <v>12/5/2024 12:41:26 PM</v>
      </c>
      <c r="P1233" s="197">
        <f t="shared" si="115"/>
        <v>45632.153773148151</v>
      </c>
      <c r="Q1233" s="197">
        <f t="shared" si="116"/>
        <v>45631.737106481487</v>
      </c>
      <c r="R1233" s="197" t="str">
        <f t="shared" si="117"/>
        <v>12/5/2024 12:41:26 PM</v>
      </c>
      <c r="S1233" s="200">
        <f t="shared" si="118"/>
        <v>45631</v>
      </c>
      <c r="T1233" s="201">
        <f t="shared" si="119"/>
        <v>0.528773148151231</v>
      </c>
      <c r="U1233" s="202"/>
      <c r="V1233" s="202"/>
      <c r="W1233" s="202" t="str">
        <f>IFERROR(VLOOKUP(D1233,Legend!$A$2:$C$61,3,FALSE),"")</f>
        <v/>
      </c>
      <c r="X1233" s="19">
        <v>5</v>
      </c>
      <c r="Y1233" s="19">
        <v>15</v>
      </c>
    </row>
    <row r="1234" spans="1:25" x14ac:dyDescent="0.25">
      <c r="A1234" s="19" t="s">
        <v>1659</v>
      </c>
      <c r="B1234" s="62" t="s">
        <v>5673</v>
      </c>
      <c r="C1234" s="19" t="s">
        <v>341</v>
      </c>
      <c r="D1234" s="19" t="s">
        <v>343</v>
      </c>
      <c r="G1234" s="62" t="s">
        <v>593</v>
      </c>
      <c r="H1234" s="62" t="s">
        <v>4978</v>
      </c>
      <c r="I1234" s="19" t="s">
        <v>342</v>
      </c>
      <c r="J1234" s="36" t="s">
        <v>5674</v>
      </c>
      <c r="K1234" s="19" t="s">
        <v>1853</v>
      </c>
      <c r="O1234" s="197" t="str">
        <f t="shared" si="114"/>
        <v>12/5/2024 12:40:41 PM</v>
      </c>
      <c r="P1234" s="197">
        <f t="shared" si="115"/>
        <v>45632.153252314813</v>
      </c>
      <c r="Q1234" s="197">
        <f t="shared" si="116"/>
        <v>45631.736585648148</v>
      </c>
      <c r="R1234" s="197" t="str">
        <f t="shared" si="117"/>
        <v>12/5/2024 12:40:41 PM</v>
      </c>
      <c r="S1234" s="200">
        <f t="shared" si="118"/>
        <v>45631</v>
      </c>
      <c r="T1234" s="201">
        <f t="shared" si="119"/>
        <v>0.52825231481256196</v>
      </c>
      <c r="U1234" s="202"/>
      <c r="V1234" s="202"/>
      <c r="W1234" s="202" t="str">
        <f>IFERROR(VLOOKUP(D1234,Legend!$A$2:$C$61,3,FALSE),"")</f>
        <v/>
      </c>
      <c r="X1234" s="19">
        <v>5</v>
      </c>
      <c r="Y1234" s="19">
        <v>15</v>
      </c>
    </row>
    <row r="1235" spans="1:25" x14ac:dyDescent="0.25">
      <c r="A1235" s="19" t="s">
        <v>579</v>
      </c>
      <c r="B1235" s="62" t="s">
        <v>5679</v>
      </c>
      <c r="C1235" s="19" t="s">
        <v>341</v>
      </c>
      <c r="D1235" s="19" t="s">
        <v>343</v>
      </c>
      <c r="G1235" s="62" t="s">
        <v>593</v>
      </c>
      <c r="H1235" s="62" t="s">
        <v>4751</v>
      </c>
      <c r="I1235" s="19" t="s">
        <v>344</v>
      </c>
      <c r="J1235" s="36" t="s">
        <v>5680</v>
      </c>
      <c r="K1235" s="19" t="s">
        <v>1826</v>
      </c>
      <c r="O1235" s="197" t="str">
        <f t="shared" si="114"/>
        <v>12/5/2024 12:37:24 PM</v>
      </c>
      <c r="P1235" s="197">
        <f t="shared" si="115"/>
        <v>45632.150972222225</v>
      </c>
      <c r="Q1235" s="197">
        <f t="shared" si="116"/>
        <v>45631.734305555561</v>
      </c>
      <c r="R1235" s="197" t="str">
        <f t="shared" si="117"/>
        <v>12/5/2024 12:37:24 PM</v>
      </c>
      <c r="S1235" s="200">
        <f t="shared" si="118"/>
        <v>45631</v>
      </c>
      <c r="T1235" s="201">
        <f t="shared" si="119"/>
        <v>0.52597222222539131</v>
      </c>
      <c r="U1235" s="202"/>
      <c r="V1235" s="202"/>
      <c r="W1235" s="202" t="str">
        <f>IFERROR(VLOOKUP(D1235,Legend!$A$2:$C$61,3,FALSE),"")</f>
        <v/>
      </c>
      <c r="X1235" s="19">
        <v>5</v>
      </c>
      <c r="Y1235" s="19">
        <v>15</v>
      </c>
    </row>
    <row r="1236" spans="1:25" x14ac:dyDescent="0.25">
      <c r="A1236" s="19" t="s">
        <v>1755</v>
      </c>
      <c r="B1236" s="62" t="s">
        <v>5704</v>
      </c>
      <c r="C1236" s="19" t="s">
        <v>341</v>
      </c>
      <c r="D1236" s="19" t="s">
        <v>343</v>
      </c>
      <c r="G1236" s="62" t="s">
        <v>593</v>
      </c>
      <c r="H1236" s="62" t="s">
        <v>3159</v>
      </c>
      <c r="I1236" s="19" t="s">
        <v>344</v>
      </c>
      <c r="J1236" s="36" t="s">
        <v>5705</v>
      </c>
      <c r="K1236" s="19" t="s">
        <v>730</v>
      </c>
      <c r="O1236" s="197" t="str">
        <f t="shared" si="114"/>
        <v>12/5/2024 11:58:32 AM</v>
      </c>
      <c r="P1236" s="197">
        <f t="shared" si="115"/>
        <v>45632.123981481483</v>
      </c>
      <c r="Q1236" s="197">
        <f t="shared" si="116"/>
        <v>45631.707314814819</v>
      </c>
      <c r="R1236" s="197" t="str">
        <f t="shared" si="117"/>
        <v>12/5/2024 11:58:32 AM</v>
      </c>
      <c r="S1236" s="200">
        <f t="shared" si="118"/>
        <v>45631</v>
      </c>
      <c r="T1236" s="201">
        <f t="shared" si="119"/>
        <v>0.49898148148349719</v>
      </c>
      <c r="U1236" s="202"/>
      <c r="V1236" s="202"/>
      <c r="W1236" s="202" t="str">
        <f>IFERROR(VLOOKUP(D1236,Legend!$A$2:$C$61,3,FALSE),"")</f>
        <v/>
      </c>
      <c r="X1236" s="19">
        <v>5</v>
      </c>
      <c r="Y1236" s="19">
        <v>15</v>
      </c>
    </row>
    <row r="1237" spans="1:25" x14ac:dyDescent="0.25">
      <c r="A1237" s="19" t="s">
        <v>763</v>
      </c>
      <c r="B1237" s="62" t="s">
        <v>5711</v>
      </c>
      <c r="C1237" s="19" t="s">
        <v>341</v>
      </c>
      <c r="D1237" s="19" t="s">
        <v>343</v>
      </c>
      <c r="G1237" s="62" t="s">
        <v>593</v>
      </c>
      <c r="H1237" s="62" t="s">
        <v>4315</v>
      </c>
      <c r="I1237" s="19" t="s">
        <v>344</v>
      </c>
      <c r="J1237" s="36" t="s">
        <v>5712</v>
      </c>
      <c r="K1237" s="19" t="s">
        <v>698</v>
      </c>
      <c r="O1237" s="197" t="str">
        <f t="shared" si="114"/>
        <v>12/5/2024 11:49:49 AM</v>
      </c>
      <c r="P1237" s="197">
        <f t="shared" si="115"/>
        <v>45632.117928240739</v>
      </c>
      <c r="Q1237" s="197">
        <f t="shared" si="116"/>
        <v>45631.701261574075</v>
      </c>
      <c r="R1237" s="197" t="str">
        <f t="shared" si="117"/>
        <v>12/5/2024 11:49:49 AM</v>
      </c>
      <c r="S1237" s="200">
        <f t="shared" si="118"/>
        <v>45631</v>
      </c>
      <c r="T1237" s="201">
        <f t="shared" si="119"/>
        <v>0.49292824073927477</v>
      </c>
      <c r="U1237" s="202"/>
      <c r="V1237" s="202"/>
      <c r="W1237" s="202" t="str">
        <f>IFERROR(VLOOKUP(D1237,Legend!$A$2:$C$61,3,FALSE),"")</f>
        <v/>
      </c>
      <c r="X1237" s="19">
        <v>5</v>
      </c>
      <c r="Y1237" s="19">
        <v>15</v>
      </c>
    </row>
    <row r="1238" spans="1:25" x14ac:dyDescent="0.25">
      <c r="A1238" s="19" t="s">
        <v>1482</v>
      </c>
      <c r="B1238" s="62" t="s">
        <v>5719</v>
      </c>
      <c r="C1238" s="19" t="s">
        <v>341</v>
      </c>
      <c r="D1238" s="19" t="s">
        <v>343</v>
      </c>
      <c r="G1238" s="62" t="s">
        <v>593</v>
      </c>
      <c r="H1238" s="62" t="s">
        <v>5720</v>
      </c>
      <c r="I1238" s="19" t="s">
        <v>344</v>
      </c>
      <c r="J1238" s="36" t="s">
        <v>5721</v>
      </c>
      <c r="K1238" s="19" t="s">
        <v>1951</v>
      </c>
      <c r="O1238" s="197" t="str">
        <f t="shared" si="114"/>
        <v>12/5/2024 11:41:36 AM</v>
      </c>
      <c r="P1238" s="197">
        <f t="shared" si="115"/>
        <v>45632.112222222226</v>
      </c>
      <c r="Q1238" s="197">
        <f t="shared" si="116"/>
        <v>45631.695555555561</v>
      </c>
      <c r="R1238" s="197" t="str">
        <f t="shared" si="117"/>
        <v>12/5/2024 11:41:36 AM</v>
      </c>
      <c r="S1238" s="200">
        <f t="shared" si="118"/>
        <v>45631</v>
      </c>
      <c r="T1238" s="201">
        <f t="shared" si="119"/>
        <v>0.48722222222568234</v>
      </c>
      <c r="U1238" s="202"/>
      <c r="V1238" s="202"/>
      <c r="W1238" s="202" t="str">
        <f>IFERROR(VLOOKUP(D1238,Legend!$A$2:$C$61,3,FALSE),"")</f>
        <v/>
      </c>
      <c r="X1238" s="19">
        <v>5</v>
      </c>
      <c r="Y1238" s="19">
        <v>15</v>
      </c>
    </row>
    <row r="1239" spans="1:25" x14ac:dyDescent="0.25">
      <c r="A1239" s="19" t="s">
        <v>1177</v>
      </c>
      <c r="B1239" s="62" t="s">
        <v>5722</v>
      </c>
      <c r="C1239" s="19" t="s">
        <v>341</v>
      </c>
      <c r="D1239" s="19" t="s">
        <v>343</v>
      </c>
      <c r="G1239" s="62" t="s">
        <v>593</v>
      </c>
      <c r="H1239" s="62" t="s">
        <v>3159</v>
      </c>
      <c r="I1239" s="19" t="s">
        <v>344</v>
      </c>
      <c r="J1239" s="36" t="s">
        <v>5723</v>
      </c>
      <c r="K1239" s="19" t="s">
        <v>698</v>
      </c>
      <c r="O1239" s="197" t="str">
        <f t="shared" si="114"/>
        <v>12/5/2024 11:37:57 AM</v>
      </c>
      <c r="P1239" s="197">
        <f t="shared" si="115"/>
        <v>45632.1096875</v>
      </c>
      <c r="Q1239" s="197">
        <f t="shared" si="116"/>
        <v>45631.693020833336</v>
      </c>
      <c r="R1239" s="197" t="str">
        <f t="shared" si="117"/>
        <v>12/5/2024 11:37:57 AM</v>
      </c>
      <c r="S1239" s="200">
        <f t="shared" si="118"/>
        <v>45631</v>
      </c>
      <c r="T1239" s="201">
        <f t="shared" si="119"/>
        <v>0.48468750000029104</v>
      </c>
      <c r="U1239" s="202"/>
      <c r="V1239" s="202"/>
      <c r="W1239" s="202" t="str">
        <f>IFERROR(VLOOKUP(D1239,Legend!$A$2:$C$61,3,FALSE),"")</f>
        <v/>
      </c>
      <c r="X1239" s="19">
        <v>5</v>
      </c>
      <c r="Y1239" s="19">
        <v>15</v>
      </c>
    </row>
    <row r="1240" spans="1:25" x14ac:dyDescent="0.25">
      <c r="A1240" s="19" t="s">
        <v>589</v>
      </c>
      <c r="B1240" s="62" t="s">
        <v>5724</v>
      </c>
      <c r="C1240" s="19" t="s">
        <v>341</v>
      </c>
      <c r="D1240" s="19" t="s">
        <v>343</v>
      </c>
      <c r="G1240" s="62" t="s">
        <v>593</v>
      </c>
      <c r="H1240" s="62" t="s">
        <v>5725</v>
      </c>
      <c r="I1240" s="19" t="s">
        <v>342</v>
      </c>
      <c r="J1240" s="36" t="s">
        <v>5726</v>
      </c>
      <c r="K1240" s="19" t="s">
        <v>1862</v>
      </c>
      <c r="O1240" s="197" t="str">
        <f t="shared" si="114"/>
        <v>12/5/2024 11:29:31 AM</v>
      </c>
      <c r="P1240" s="197">
        <f t="shared" si="115"/>
        <v>45632.103831018518</v>
      </c>
      <c r="Q1240" s="197">
        <f t="shared" si="116"/>
        <v>45631.687164351853</v>
      </c>
      <c r="R1240" s="197" t="str">
        <f t="shared" si="117"/>
        <v>12/5/2024 11:29:31 AM</v>
      </c>
      <c r="S1240" s="200">
        <f t="shared" si="118"/>
        <v>45631</v>
      </c>
      <c r="T1240" s="201">
        <f t="shared" si="119"/>
        <v>0.47883101851766696</v>
      </c>
      <c r="U1240" s="202"/>
      <c r="V1240" s="202"/>
      <c r="W1240" s="202" t="str">
        <f>IFERROR(VLOOKUP(D1240,Legend!$A$2:$C$61,3,FALSE),"")</f>
        <v/>
      </c>
      <c r="X1240" s="19">
        <v>5</v>
      </c>
      <c r="Y1240" s="19">
        <v>15</v>
      </c>
    </row>
    <row r="1241" spans="1:25" x14ac:dyDescent="0.25">
      <c r="A1241" s="19" t="s">
        <v>1215</v>
      </c>
      <c r="B1241" s="62" t="s">
        <v>5729</v>
      </c>
      <c r="C1241" s="19" t="s">
        <v>341</v>
      </c>
      <c r="D1241" s="19" t="s">
        <v>343</v>
      </c>
      <c r="G1241" s="62" t="s">
        <v>671</v>
      </c>
      <c r="H1241" s="62" t="s">
        <v>5730</v>
      </c>
      <c r="I1241" s="19" t="s">
        <v>342</v>
      </c>
      <c r="J1241" s="36" t="s">
        <v>5731</v>
      </c>
      <c r="K1241" s="19" t="s">
        <v>1836</v>
      </c>
      <c r="O1241" s="197" t="str">
        <f t="shared" si="114"/>
        <v>12/5/2024 11:22:47 AM</v>
      </c>
      <c r="P1241" s="197">
        <f t="shared" si="115"/>
        <v>45632.09915509259</v>
      </c>
      <c r="Q1241" s="197">
        <f t="shared" si="116"/>
        <v>45631.682488425926</v>
      </c>
      <c r="R1241" s="197" t="str">
        <f t="shared" si="117"/>
        <v>12/5/2024 11:22:47 AM</v>
      </c>
      <c r="S1241" s="200">
        <f t="shared" si="118"/>
        <v>45631</v>
      </c>
      <c r="T1241" s="201">
        <f t="shared" si="119"/>
        <v>0.47415509259008104</v>
      </c>
      <c r="U1241" s="202"/>
      <c r="V1241" s="202"/>
      <c r="W1241" s="202" t="str">
        <f>IFERROR(VLOOKUP(D1241,Legend!$A$2:$C$61,3,FALSE),"")</f>
        <v/>
      </c>
      <c r="X1241" s="19">
        <v>5</v>
      </c>
      <c r="Y1241" s="19">
        <v>15</v>
      </c>
    </row>
    <row r="1242" spans="1:25" x14ac:dyDescent="0.25">
      <c r="A1242" s="19" t="s">
        <v>1071</v>
      </c>
      <c r="B1242" s="62" t="s">
        <v>5734</v>
      </c>
      <c r="C1242" s="19" t="s">
        <v>341</v>
      </c>
      <c r="D1242" s="19" t="s">
        <v>343</v>
      </c>
      <c r="G1242" s="62" t="s">
        <v>588</v>
      </c>
      <c r="H1242" s="62" t="s">
        <v>5735</v>
      </c>
      <c r="I1242" s="19" t="s">
        <v>342</v>
      </c>
      <c r="J1242" s="36" t="s">
        <v>5736</v>
      </c>
      <c r="K1242" s="19" t="s">
        <v>1860</v>
      </c>
      <c r="O1242" s="197" t="str">
        <f t="shared" si="114"/>
        <v>12/5/2024 11:04:35 AM</v>
      </c>
      <c r="P1242" s="197">
        <f t="shared" si="115"/>
        <v>45632.086516203701</v>
      </c>
      <c r="Q1242" s="197">
        <f t="shared" si="116"/>
        <v>45631.669849537036</v>
      </c>
      <c r="R1242" s="197" t="str">
        <f t="shared" si="117"/>
        <v>12/5/2024 11:04:35 AM</v>
      </c>
      <c r="S1242" s="200">
        <f t="shared" si="118"/>
        <v>45631</v>
      </c>
      <c r="T1242" s="201">
        <f t="shared" si="119"/>
        <v>0.46151620370073942</v>
      </c>
      <c r="U1242" s="202"/>
      <c r="V1242" s="202"/>
      <c r="W1242" s="202" t="str">
        <f>IFERROR(VLOOKUP(D1242,Legend!$A$2:$C$61,3,FALSE),"")</f>
        <v/>
      </c>
      <c r="X1242" s="19">
        <v>5</v>
      </c>
      <c r="Y1242" s="19">
        <v>15</v>
      </c>
    </row>
    <row r="1243" spans="1:25" x14ac:dyDescent="0.25">
      <c r="A1243" s="19" t="s">
        <v>1827</v>
      </c>
      <c r="B1243" s="62" t="s">
        <v>5737</v>
      </c>
      <c r="C1243" s="19" t="s">
        <v>341</v>
      </c>
      <c r="D1243" s="19" t="s">
        <v>343</v>
      </c>
      <c r="G1243" s="62" t="s">
        <v>593</v>
      </c>
      <c r="H1243" s="62" t="s">
        <v>5738</v>
      </c>
      <c r="I1243" s="19" t="s">
        <v>344</v>
      </c>
      <c r="J1243" s="36" t="s">
        <v>5739</v>
      </c>
      <c r="K1243" s="19" t="s">
        <v>1862</v>
      </c>
      <c r="O1243" s="197" t="str">
        <f t="shared" si="114"/>
        <v>12/5/2024 11:02:12 AM</v>
      </c>
      <c r="P1243" s="197">
        <f t="shared" si="115"/>
        <v>45632.084861111114</v>
      </c>
      <c r="Q1243" s="197">
        <f t="shared" si="116"/>
        <v>45631.66819444445</v>
      </c>
      <c r="R1243" s="197" t="str">
        <f t="shared" si="117"/>
        <v>12/5/2024 11:02:12 AM</v>
      </c>
      <c r="S1243" s="200">
        <f t="shared" si="118"/>
        <v>45631</v>
      </c>
      <c r="T1243" s="201">
        <f t="shared" si="119"/>
        <v>0.45986111111415084</v>
      </c>
      <c r="U1243" s="202"/>
      <c r="V1243" s="202"/>
      <c r="W1243" s="202" t="str">
        <f>IFERROR(VLOOKUP(D1243,Legend!$A$2:$C$61,3,FALSE),"")</f>
        <v/>
      </c>
      <c r="X1243" s="19">
        <v>5</v>
      </c>
      <c r="Y1243" s="19">
        <v>15</v>
      </c>
    </row>
    <row r="1244" spans="1:25" x14ac:dyDescent="0.25">
      <c r="A1244" s="19" t="s">
        <v>1429</v>
      </c>
      <c r="B1244" s="62" t="s">
        <v>5748</v>
      </c>
      <c r="C1244" s="19" t="s">
        <v>341</v>
      </c>
      <c r="D1244" s="19" t="s">
        <v>343</v>
      </c>
      <c r="G1244" s="62" t="s">
        <v>593</v>
      </c>
      <c r="H1244" s="62" t="s">
        <v>5745</v>
      </c>
      <c r="I1244" s="19" t="s">
        <v>344</v>
      </c>
      <c r="J1244" s="36" t="s">
        <v>5749</v>
      </c>
      <c r="K1244" s="19" t="s">
        <v>2600</v>
      </c>
      <c r="O1244" s="197" t="str">
        <f t="shared" si="114"/>
        <v>12/5/2024 10:47:12 AM</v>
      </c>
      <c r="P1244" s="197">
        <f t="shared" si="115"/>
        <v>45632.074444444443</v>
      </c>
      <c r="Q1244" s="197">
        <f t="shared" si="116"/>
        <v>45631.657777777778</v>
      </c>
      <c r="R1244" s="197" t="str">
        <f t="shared" si="117"/>
        <v>12/5/2024 10:47:12 AM</v>
      </c>
      <c r="S1244" s="200">
        <f t="shared" si="118"/>
        <v>45631</v>
      </c>
      <c r="T1244" s="201">
        <f t="shared" si="119"/>
        <v>0.44944444444263354</v>
      </c>
      <c r="U1244" s="202"/>
      <c r="V1244" s="202"/>
      <c r="W1244" s="202" t="str">
        <f>IFERROR(VLOOKUP(D1244,Legend!$A$2:$C$61,3,FALSE),"")</f>
        <v/>
      </c>
      <c r="X1244" s="19">
        <v>5</v>
      </c>
      <c r="Y1244" s="19">
        <v>15</v>
      </c>
    </row>
    <row r="1245" spans="1:25" x14ac:dyDescent="0.25">
      <c r="A1245" s="19" t="s">
        <v>764</v>
      </c>
      <c r="B1245" s="62" t="s">
        <v>5750</v>
      </c>
      <c r="C1245" s="19" t="s">
        <v>341</v>
      </c>
      <c r="D1245" s="19" t="s">
        <v>343</v>
      </c>
      <c r="G1245" s="62" t="s">
        <v>588</v>
      </c>
      <c r="H1245" s="62" t="s">
        <v>5751</v>
      </c>
      <c r="I1245" s="19" t="s">
        <v>342</v>
      </c>
      <c r="J1245" s="36" t="s">
        <v>5752</v>
      </c>
      <c r="K1245" s="19" t="s">
        <v>1860</v>
      </c>
      <c r="O1245" s="197" t="str">
        <f t="shared" si="114"/>
        <v>12/5/2024 10:45:56 AM</v>
      </c>
      <c r="P1245" s="197">
        <f t="shared" si="115"/>
        <v>45632.073564814818</v>
      </c>
      <c r="Q1245" s="197">
        <f t="shared" si="116"/>
        <v>45631.656898148154</v>
      </c>
      <c r="R1245" s="197" t="str">
        <f t="shared" si="117"/>
        <v>12/5/2024 10:45:56 AM</v>
      </c>
      <c r="S1245" s="200">
        <f t="shared" si="118"/>
        <v>45631</v>
      </c>
      <c r="T1245" s="201">
        <f t="shared" si="119"/>
        <v>0.44856481481838273</v>
      </c>
      <c r="U1245" s="202"/>
      <c r="V1245" s="202"/>
      <c r="W1245" s="202" t="str">
        <f>IFERROR(VLOOKUP(D1245,Legend!$A$2:$C$61,3,FALSE),"")</f>
        <v/>
      </c>
      <c r="X1245" s="19">
        <v>5</v>
      </c>
      <c r="Y1245" s="19">
        <v>15</v>
      </c>
    </row>
    <row r="1246" spans="1:25" x14ac:dyDescent="0.25">
      <c r="A1246" s="19" t="s">
        <v>1661</v>
      </c>
      <c r="B1246" s="62" t="s">
        <v>5791</v>
      </c>
      <c r="C1246" s="19" t="s">
        <v>341</v>
      </c>
      <c r="D1246" s="19" t="s">
        <v>343</v>
      </c>
      <c r="G1246" s="62" t="s">
        <v>676</v>
      </c>
      <c r="H1246" s="62" t="s">
        <v>5789</v>
      </c>
      <c r="I1246" s="19" t="s">
        <v>342</v>
      </c>
      <c r="J1246" s="36" t="s">
        <v>5792</v>
      </c>
      <c r="K1246" s="19" t="s">
        <v>591</v>
      </c>
      <c r="O1246" s="197" t="str">
        <f t="shared" si="114"/>
        <v>12/5/2024 9:49:53 AM</v>
      </c>
      <c r="P1246" s="197">
        <f t="shared" si="115"/>
        <v>45632.034641203703</v>
      </c>
      <c r="Q1246" s="197">
        <f t="shared" si="116"/>
        <v>45631.617974537039</v>
      </c>
      <c r="R1246" s="197" t="str">
        <f t="shared" si="117"/>
        <v>12/5/2024 9:49:53 AM</v>
      </c>
      <c r="S1246" s="200">
        <f t="shared" si="118"/>
        <v>45631</v>
      </c>
      <c r="T1246" s="201">
        <f t="shared" si="119"/>
        <v>0.40964120370335877</v>
      </c>
      <c r="U1246" s="202"/>
      <c r="V1246" s="202"/>
      <c r="W1246" s="202" t="str">
        <f>IFERROR(VLOOKUP(D1246,Legend!$A$2:$C$61,3,FALSE),"")</f>
        <v/>
      </c>
      <c r="X1246" s="19">
        <v>5</v>
      </c>
      <c r="Y1246" s="19">
        <v>15</v>
      </c>
    </row>
    <row r="1247" spans="1:25" x14ac:dyDescent="0.25">
      <c r="A1247" s="19" t="s">
        <v>1843</v>
      </c>
      <c r="B1247" s="62" t="s">
        <v>5796</v>
      </c>
      <c r="C1247" s="19" t="s">
        <v>341</v>
      </c>
      <c r="D1247" s="19" t="s">
        <v>343</v>
      </c>
      <c r="G1247" s="62" t="s">
        <v>593</v>
      </c>
      <c r="H1247" s="62" t="s">
        <v>5797</v>
      </c>
      <c r="I1247" s="19" t="s">
        <v>342</v>
      </c>
      <c r="J1247" s="36" t="s">
        <v>5798</v>
      </c>
      <c r="K1247" s="19" t="s">
        <v>1514</v>
      </c>
      <c r="O1247" s="197" t="str">
        <f t="shared" si="114"/>
        <v>12/5/2024 9:33:50 AM</v>
      </c>
      <c r="P1247" s="197">
        <f t="shared" si="115"/>
        <v>45632.023495370369</v>
      </c>
      <c r="Q1247" s="197">
        <f t="shared" si="116"/>
        <v>45631.606828703705</v>
      </c>
      <c r="R1247" s="197" t="str">
        <f t="shared" si="117"/>
        <v>12/5/2024 9:33:50 AM</v>
      </c>
      <c r="S1247" s="200">
        <f t="shared" si="118"/>
        <v>45631</v>
      </c>
      <c r="T1247" s="201">
        <f t="shared" si="119"/>
        <v>0.39849537036934635</v>
      </c>
      <c r="U1247" s="202"/>
      <c r="V1247" s="202"/>
      <c r="W1247" s="202" t="str">
        <f>IFERROR(VLOOKUP(D1247,Legend!$A$2:$C$61,3,FALSE),"")</f>
        <v/>
      </c>
      <c r="X1247" s="19">
        <v>5</v>
      </c>
      <c r="Y1247" s="19">
        <v>15</v>
      </c>
    </row>
    <row r="1248" spans="1:25" x14ac:dyDescent="0.25">
      <c r="A1248" s="19" t="s">
        <v>845</v>
      </c>
      <c r="B1248" s="62" t="s">
        <v>5820</v>
      </c>
      <c r="C1248" s="19" t="s">
        <v>341</v>
      </c>
      <c r="D1248" s="19" t="s">
        <v>343</v>
      </c>
      <c r="G1248" s="62" t="s">
        <v>593</v>
      </c>
      <c r="H1248" s="62" t="s">
        <v>5812</v>
      </c>
      <c r="I1248" s="19" t="s">
        <v>344</v>
      </c>
      <c r="J1248" s="36" t="s">
        <v>5821</v>
      </c>
      <c r="K1248" s="19" t="s">
        <v>2012</v>
      </c>
      <c r="O1248" s="197" t="str">
        <f t="shared" si="114"/>
        <v>12/5/2024 8:56:20 AM</v>
      </c>
      <c r="P1248" s="197">
        <f t="shared" si="115"/>
        <v>45631.997453703705</v>
      </c>
      <c r="Q1248" s="197">
        <f t="shared" si="116"/>
        <v>45631.580787037041</v>
      </c>
      <c r="R1248" s="197" t="str">
        <f t="shared" si="117"/>
        <v>12/5/2024 8:56:20 AM</v>
      </c>
      <c r="S1248" s="200">
        <f t="shared" si="118"/>
        <v>45631</v>
      </c>
      <c r="T1248" s="201">
        <f t="shared" si="119"/>
        <v>0.372453703705105</v>
      </c>
      <c r="U1248" s="202"/>
      <c r="V1248" s="202"/>
      <c r="W1248" s="202" t="str">
        <f>IFERROR(VLOOKUP(D1248,Legend!$A$2:$C$61,3,FALSE),"")</f>
        <v/>
      </c>
      <c r="X1248" s="19">
        <v>5</v>
      </c>
      <c r="Y1248" s="19">
        <v>15</v>
      </c>
    </row>
    <row r="1249" spans="1:25" x14ac:dyDescent="0.25">
      <c r="A1249" s="19" t="s">
        <v>1716</v>
      </c>
      <c r="B1249" s="62" t="s">
        <v>5837</v>
      </c>
      <c r="C1249" s="19" t="s">
        <v>341</v>
      </c>
      <c r="D1249" s="19" t="s">
        <v>346</v>
      </c>
      <c r="G1249" s="62" t="s">
        <v>910</v>
      </c>
      <c r="H1249" s="62" t="s">
        <v>5838</v>
      </c>
      <c r="I1249" s="19" t="s">
        <v>342</v>
      </c>
      <c r="J1249" s="36" t="s">
        <v>5839</v>
      </c>
      <c r="K1249" s="19" t="s">
        <v>605</v>
      </c>
      <c r="O1249" s="197" t="str">
        <f t="shared" si="114"/>
        <v>12/5/2024 8:16:24 AM</v>
      </c>
      <c r="P1249" s="197">
        <f t="shared" si="115"/>
        <v>45631.969722222224</v>
      </c>
      <c r="Q1249" s="197">
        <f t="shared" si="116"/>
        <v>45631.55305555556</v>
      </c>
      <c r="R1249" s="197" t="str">
        <f t="shared" si="117"/>
        <v>12/5/2024 8:16:24 AM</v>
      </c>
      <c r="S1249" s="200">
        <f t="shared" si="118"/>
        <v>45631</v>
      </c>
      <c r="T1249" s="201">
        <f t="shared" si="119"/>
        <v>0.34472222222393611</v>
      </c>
      <c r="U1249" s="202"/>
      <c r="V1249" s="202"/>
      <c r="W1249" s="202" t="str">
        <f>IFERROR(VLOOKUP(D1249,Legend!$A$2:$C$61,3,FALSE),"")</f>
        <v/>
      </c>
      <c r="X1249" s="19">
        <v>5</v>
      </c>
      <c r="Y1249" s="19">
        <v>15</v>
      </c>
    </row>
    <row r="1250" spans="1:25" x14ac:dyDescent="0.25">
      <c r="A1250" s="19" t="s">
        <v>1547</v>
      </c>
      <c r="B1250" s="62" t="s">
        <v>5840</v>
      </c>
      <c r="C1250" s="19" t="s">
        <v>341</v>
      </c>
      <c r="D1250" s="19" t="s">
        <v>343</v>
      </c>
      <c r="G1250" s="62" t="s">
        <v>593</v>
      </c>
      <c r="H1250" s="62" t="s">
        <v>5812</v>
      </c>
      <c r="I1250" s="19" t="s">
        <v>344</v>
      </c>
      <c r="J1250" s="36" t="s">
        <v>5841</v>
      </c>
      <c r="K1250" s="19" t="s">
        <v>901</v>
      </c>
      <c r="O1250" s="197" t="str">
        <f t="shared" si="114"/>
        <v>12/5/2024 8:05:21 AM</v>
      </c>
      <c r="P1250" s="197">
        <f t="shared" si="115"/>
        <v>45631.962048611109</v>
      </c>
      <c r="Q1250" s="197">
        <f t="shared" si="116"/>
        <v>45631.545381944445</v>
      </c>
      <c r="R1250" s="197" t="str">
        <f t="shared" si="117"/>
        <v>12/5/2024 8:05:21 AM</v>
      </c>
      <c r="S1250" s="200">
        <f t="shared" si="118"/>
        <v>45631</v>
      </c>
      <c r="T1250" s="201">
        <f t="shared" si="119"/>
        <v>0.33704861110891216</v>
      </c>
      <c r="U1250" s="202"/>
      <c r="V1250" s="202"/>
      <c r="W1250" s="202" t="str">
        <f>IFERROR(VLOOKUP(D1250,Legend!$A$2:$C$61,3,FALSE),"")</f>
        <v/>
      </c>
      <c r="X1250" s="19">
        <v>5</v>
      </c>
      <c r="Y1250" s="19">
        <v>15</v>
      </c>
    </row>
    <row r="1251" spans="1:25" x14ac:dyDescent="0.25">
      <c r="A1251" s="19" t="s">
        <v>1394</v>
      </c>
      <c r="B1251" s="62" t="s">
        <v>5846</v>
      </c>
      <c r="C1251" s="19" t="s">
        <v>341</v>
      </c>
      <c r="D1251" s="19" t="s">
        <v>343</v>
      </c>
      <c r="G1251" s="62" t="s">
        <v>593</v>
      </c>
      <c r="H1251" s="62" t="s">
        <v>5812</v>
      </c>
      <c r="I1251" s="19" t="s">
        <v>344</v>
      </c>
      <c r="J1251" s="36" t="s">
        <v>5847</v>
      </c>
      <c r="K1251" s="19" t="s">
        <v>1902</v>
      </c>
      <c r="O1251" s="197" t="str">
        <f t="shared" si="114"/>
        <v>12/5/2024 8:01:59 AM</v>
      </c>
      <c r="P1251" s="197">
        <f t="shared" si="115"/>
        <v>45631.959710648145</v>
      </c>
      <c r="Q1251" s="197">
        <f t="shared" si="116"/>
        <v>45631.543043981481</v>
      </c>
      <c r="R1251" s="197" t="str">
        <f t="shared" si="117"/>
        <v>12/5/2024 8:01:59 AM</v>
      </c>
      <c r="S1251" s="200">
        <f t="shared" si="118"/>
        <v>45631</v>
      </c>
      <c r="T1251" s="201">
        <f t="shared" si="119"/>
        <v>0.33471064814511919</v>
      </c>
      <c r="U1251" s="202"/>
      <c r="V1251" s="202"/>
      <c r="W1251" s="202" t="str">
        <f>IFERROR(VLOOKUP(D1251,Legend!$A$2:$C$61,3,FALSE),"")</f>
        <v/>
      </c>
      <c r="X1251" s="19">
        <v>5</v>
      </c>
      <c r="Y1251" s="19">
        <v>15</v>
      </c>
    </row>
    <row r="1252" spans="1:25" x14ac:dyDescent="0.25">
      <c r="A1252" s="19" t="s">
        <v>1665</v>
      </c>
      <c r="B1252" s="62" t="s">
        <v>5848</v>
      </c>
      <c r="C1252" s="19" t="s">
        <v>341</v>
      </c>
      <c r="D1252" s="19" t="s">
        <v>343</v>
      </c>
      <c r="G1252" s="62" t="s">
        <v>593</v>
      </c>
      <c r="H1252" s="62" t="s">
        <v>5812</v>
      </c>
      <c r="I1252" s="19" t="s">
        <v>344</v>
      </c>
      <c r="J1252" s="36" t="s">
        <v>5849</v>
      </c>
      <c r="K1252" s="19" t="s">
        <v>1889</v>
      </c>
      <c r="O1252" s="197" t="str">
        <f t="shared" si="114"/>
        <v>12/5/2024 7:59:24 AM</v>
      </c>
      <c r="P1252" s="197">
        <f t="shared" si="115"/>
        <v>45631.957916666666</v>
      </c>
      <c r="Q1252" s="197">
        <f t="shared" si="116"/>
        <v>45631.541250000002</v>
      </c>
      <c r="R1252" s="197" t="str">
        <f t="shared" si="117"/>
        <v>12/5/2024 7:59:24 AM</v>
      </c>
      <c r="S1252" s="200">
        <f t="shared" si="118"/>
        <v>45631</v>
      </c>
      <c r="T1252" s="201">
        <f t="shared" si="119"/>
        <v>0.33291666666627862</v>
      </c>
      <c r="U1252" s="202"/>
      <c r="V1252" s="202"/>
      <c r="W1252" s="202" t="str">
        <f>IFERROR(VLOOKUP(D1252,Legend!$A$2:$C$61,3,FALSE),"")</f>
        <v/>
      </c>
      <c r="X1252" s="19">
        <v>5</v>
      </c>
      <c r="Y1252" s="19">
        <v>15</v>
      </c>
    </row>
    <row r="1253" spans="1:25" x14ac:dyDescent="0.25">
      <c r="A1253" s="19" t="s">
        <v>1847</v>
      </c>
      <c r="B1253" s="62" t="s">
        <v>5871</v>
      </c>
      <c r="C1253" s="19" t="s">
        <v>341</v>
      </c>
      <c r="D1253" s="19" t="s">
        <v>343</v>
      </c>
      <c r="G1253" s="62" t="s">
        <v>676</v>
      </c>
      <c r="H1253" s="62" t="s">
        <v>5312</v>
      </c>
      <c r="I1253" s="19" t="s">
        <v>342</v>
      </c>
      <c r="J1253" s="36" t="s">
        <v>5872</v>
      </c>
      <c r="K1253" s="19" t="s">
        <v>804</v>
      </c>
      <c r="O1253" s="197" t="str">
        <f t="shared" si="114"/>
        <v>12/5/2024 6:43:00 AM</v>
      </c>
      <c r="P1253" s="197">
        <f t="shared" si="115"/>
        <v>45631.904861111114</v>
      </c>
      <c r="Q1253" s="197">
        <f t="shared" si="116"/>
        <v>45631.48819444445</v>
      </c>
      <c r="R1253" s="197" t="str">
        <f t="shared" si="117"/>
        <v>12/5/2024 6:43:00 AM</v>
      </c>
      <c r="S1253" s="200">
        <f t="shared" si="118"/>
        <v>45631</v>
      </c>
      <c r="T1253" s="201">
        <f t="shared" si="119"/>
        <v>0.27986111111385981</v>
      </c>
      <c r="U1253" s="202"/>
      <c r="V1253" s="202"/>
      <c r="W1253" s="202" t="str">
        <f>IFERROR(VLOOKUP(D1253,Legend!$A$2:$C$61,3,FALSE),"")</f>
        <v/>
      </c>
      <c r="X1253" s="19">
        <v>5</v>
      </c>
      <c r="Y1253" s="19">
        <v>15</v>
      </c>
    </row>
    <row r="1254" spans="1:25" x14ac:dyDescent="0.25">
      <c r="A1254" s="19" t="s">
        <v>1759</v>
      </c>
      <c r="B1254" s="62" t="s">
        <v>5873</v>
      </c>
      <c r="C1254" s="19" t="s">
        <v>148</v>
      </c>
      <c r="D1254" s="19" t="s">
        <v>214</v>
      </c>
      <c r="G1254" s="62" t="s">
        <v>345</v>
      </c>
      <c r="H1254" s="62" t="s">
        <v>5874</v>
      </c>
      <c r="J1254" s="36" t="s">
        <v>5875</v>
      </c>
      <c r="K1254" s="19" t="s">
        <v>591</v>
      </c>
      <c r="L1254" s="19" t="s">
        <v>112</v>
      </c>
      <c r="O1254" s="197" t="str">
        <f t="shared" si="114"/>
        <v>12/5/2024 6:40:29 AM</v>
      </c>
      <c r="P1254" s="197">
        <f t="shared" si="115"/>
        <v>45631.903113425928</v>
      </c>
      <c r="Q1254" s="197">
        <f t="shared" si="116"/>
        <v>45631.486446759263</v>
      </c>
      <c r="R1254" s="197" t="str">
        <f t="shared" si="117"/>
        <v>12/5/2024 6:40:29 AM</v>
      </c>
      <c r="S1254" s="200">
        <f t="shared" si="118"/>
        <v>45631</v>
      </c>
      <c r="T1254" s="201">
        <f t="shared" si="119"/>
        <v>0.27811342592758592</v>
      </c>
      <c r="U1254" s="202"/>
      <c r="V1254" s="202"/>
      <c r="W1254" s="202" t="str">
        <f>IFERROR(VLOOKUP(D1254,Legend!$A$2:$C$61,3,FALSE),"")</f>
        <v>AMER_1</v>
      </c>
      <c r="X1254" s="19">
        <v>5</v>
      </c>
      <c r="Y1254" s="19">
        <v>15</v>
      </c>
    </row>
    <row r="1255" spans="1:25" x14ac:dyDescent="0.25">
      <c r="A1255" s="19" t="s">
        <v>1395</v>
      </c>
      <c r="B1255" s="62" t="s">
        <v>5876</v>
      </c>
      <c r="C1255" s="19" t="s">
        <v>148</v>
      </c>
      <c r="D1255" s="19" t="s">
        <v>224</v>
      </c>
      <c r="G1255" s="62" t="s">
        <v>361</v>
      </c>
      <c r="H1255" s="62" t="s">
        <v>5877</v>
      </c>
      <c r="J1255" s="36" t="s">
        <v>5878</v>
      </c>
      <c r="K1255" s="19" t="s">
        <v>591</v>
      </c>
      <c r="L1255" s="19" t="s">
        <v>112</v>
      </c>
      <c r="O1255" s="197" t="str">
        <f t="shared" si="114"/>
        <v>12/5/2024 6:39:45 AM</v>
      </c>
      <c r="P1255" s="197">
        <f t="shared" si="115"/>
        <v>45631.902604166666</v>
      </c>
      <c r="Q1255" s="197">
        <f t="shared" si="116"/>
        <v>45631.485937500001</v>
      </c>
      <c r="R1255" s="197">
        <f t="shared" si="117"/>
        <v>45631.485937500001</v>
      </c>
      <c r="S1255" s="200">
        <f t="shared" si="118"/>
        <v>45631</v>
      </c>
      <c r="T1255" s="201">
        <f t="shared" si="119"/>
        <v>0.48593750000145519</v>
      </c>
      <c r="U1255" s="202"/>
      <c r="V1255" s="202"/>
      <c r="W1255" s="202" t="str">
        <f>IFERROR(VLOOKUP(D1255,Legend!$A$2:$C$61,3,FALSE),"")</f>
        <v>EMEA_1</v>
      </c>
      <c r="X1255" s="19">
        <v>5</v>
      </c>
      <c r="Y1255" s="19">
        <v>15</v>
      </c>
    </row>
    <row r="1256" spans="1:25" x14ac:dyDescent="0.25">
      <c r="A1256" s="19" t="s">
        <v>1718</v>
      </c>
      <c r="B1256" s="62" t="s">
        <v>5879</v>
      </c>
      <c r="C1256" s="19" t="s">
        <v>341</v>
      </c>
      <c r="D1256" s="19" t="s">
        <v>343</v>
      </c>
      <c r="G1256" s="62" t="s">
        <v>673</v>
      </c>
      <c r="H1256" s="62" t="s">
        <v>4537</v>
      </c>
      <c r="I1256" s="19" t="s">
        <v>342</v>
      </c>
      <c r="J1256" s="36" t="s">
        <v>5880</v>
      </c>
      <c r="K1256" s="19" t="s">
        <v>583</v>
      </c>
      <c r="O1256" s="197" t="str">
        <f t="shared" si="114"/>
        <v>12/5/2024 6:32:23 AM</v>
      </c>
      <c r="P1256" s="197">
        <f t="shared" si="115"/>
        <v>45631.897488425922</v>
      </c>
      <c r="Q1256" s="197">
        <f t="shared" si="116"/>
        <v>45631.480821759258</v>
      </c>
      <c r="R1256" s="197" t="str">
        <f t="shared" si="117"/>
        <v>12/5/2024 6:32:23 AM</v>
      </c>
      <c r="S1256" s="200">
        <f t="shared" si="118"/>
        <v>45631</v>
      </c>
      <c r="T1256" s="201">
        <f t="shared" si="119"/>
        <v>0.27248842592234723</v>
      </c>
      <c r="U1256" s="202"/>
      <c r="V1256" s="202"/>
      <c r="W1256" s="202" t="str">
        <f>IFERROR(VLOOKUP(D1256,Legend!$A$2:$C$61,3,FALSE),"")</f>
        <v/>
      </c>
      <c r="X1256" s="19">
        <v>5</v>
      </c>
      <c r="Y1256" s="19">
        <v>15</v>
      </c>
    </row>
    <row r="1257" spans="1:25" x14ac:dyDescent="0.25">
      <c r="A1257" s="19" t="s">
        <v>1848</v>
      </c>
      <c r="B1257" s="62" t="s">
        <v>5881</v>
      </c>
      <c r="C1257" s="19" t="s">
        <v>341</v>
      </c>
      <c r="D1257" s="19" t="s">
        <v>343</v>
      </c>
      <c r="G1257" s="62" t="s">
        <v>593</v>
      </c>
      <c r="H1257" s="62" t="s">
        <v>5812</v>
      </c>
      <c r="I1257" s="19" t="s">
        <v>344</v>
      </c>
      <c r="J1257" s="36" t="s">
        <v>5882</v>
      </c>
      <c r="K1257" s="19" t="s">
        <v>1816</v>
      </c>
      <c r="O1257" s="197" t="str">
        <f t="shared" si="114"/>
        <v>12/5/2024 6:28:28 AM</v>
      </c>
      <c r="P1257" s="197">
        <f t="shared" si="115"/>
        <v>45631.894768518519</v>
      </c>
      <c r="Q1257" s="197">
        <f t="shared" si="116"/>
        <v>45631.478101851855</v>
      </c>
      <c r="R1257" s="197" t="str">
        <f t="shared" si="117"/>
        <v>12/5/2024 6:28:28 AM</v>
      </c>
      <c r="S1257" s="200">
        <f t="shared" si="118"/>
        <v>45631</v>
      </c>
      <c r="T1257" s="201">
        <f t="shared" si="119"/>
        <v>0.26976851851941319</v>
      </c>
      <c r="U1257" s="202"/>
      <c r="V1257" s="202"/>
      <c r="W1257" s="202" t="str">
        <f>IFERROR(VLOOKUP(D1257,Legend!$A$2:$C$61,3,FALSE),"")</f>
        <v/>
      </c>
      <c r="X1257" s="19">
        <v>5</v>
      </c>
      <c r="Y1257" s="19">
        <v>15</v>
      </c>
    </row>
    <row r="1258" spans="1:25" x14ac:dyDescent="0.25">
      <c r="A1258" s="19" t="s">
        <v>1849</v>
      </c>
      <c r="B1258" s="62" t="s">
        <v>5883</v>
      </c>
      <c r="C1258" s="19" t="s">
        <v>341</v>
      </c>
      <c r="D1258" s="19" t="s">
        <v>343</v>
      </c>
      <c r="G1258" s="62" t="s">
        <v>593</v>
      </c>
      <c r="H1258" s="62" t="s">
        <v>5812</v>
      </c>
      <c r="I1258" s="19" t="s">
        <v>344</v>
      </c>
      <c r="J1258" s="36" t="s">
        <v>5884</v>
      </c>
      <c r="K1258" s="19" t="s">
        <v>1950</v>
      </c>
      <c r="O1258" s="197" t="str">
        <f t="shared" si="114"/>
        <v>12/5/2024 6:27:58 AM</v>
      </c>
      <c r="P1258" s="197">
        <f t="shared" si="115"/>
        <v>45631.894421296296</v>
      </c>
      <c r="Q1258" s="197">
        <f t="shared" si="116"/>
        <v>45631.477754629632</v>
      </c>
      <c r="R1258" s="197" t="str">
        <f t="shared" si="117"/>
        <v>12/5/2024 6:27:58 AM</v>
      </c>
      <c r="S1258" s="200">
        <f t="shared" si="118"/>
        <v>45631</v>
      </c>
      <c r="T1258" s="201">
        <f t="shared" si="119"/>
        <v>0.26942129629605915</v>
      </c>
      <c r="U1258" s="202"/>
      <c r="V1258" s="202"/>
      <c r="W1258" s="202" t="str">
        <f>IFERROR(VLOOKUP(D1258,Legend!$A$2:$C$61,3,FALSE),"")</f>
        <v/>
      </c>
      <c r="X1258" s="19">
        <v>5</v>
      </c>
      <c r="Y1258" s="19">
        <v>15</v>
      </c>
    </row>
    <row r="1259" spans="1:25" x14ac:dyDescent="0.25">
      <c r="A1259" s="19" t="s">
        <v>594</v>
      </c>
      <c r="B1259" s="62" t="s">
        <v>5885</v>
      </c>
      <c r="C1259" s="19" t="s">
        <v>341</v>
      </c>
      <c r="D1259" s="19" t="s">
        <v>343</v>
      </c>
      <c r="G1259" s="62" t="s">
        <v>671</v>
      </c>
      <c r="H1259" s="62" t="s">
        <v>4238</v>
      </c>
      <c r="I1259" s="19" t="s">
        <v>342</v>
      </c>
      <c r="J1259" s="36" t="s">
        <v>5886</v>
      </c>
      <c r="K1259" s="19" t="s">
        <v>698</v>
      </c>
      <c r="O1259" s="197" t="str">
        <f t="shared" si="114"/>
        <v>12/5/2024 6:24:08 AM</v>
      </c>
      <c r="P1259" s="197">
        <f t="shared" si="115"/>
        <v>45631.891759259262</v>
      </c>
      <c r="Q1259" s="197">
        <f t="shared" si="116"/>
        <v>45631.475092592598</v>
      </c>
      <c r="R1259" s="197" t="str">
        <f t="shared" si="117"/>
        <v>12/5/2024 6:24:08 AM</v>
      </c>
      <c r="S1259" s="200">
        <f t="shared" si="118"/>
        <v>45631</v>
      </c>
      <c r="T1259" s="201">
        <f t="shared" si="119"/>
        <v>0.26675925926247146</v>
      </c>
      <c r="U1259" s="202"/>
      <c r="V1259" s="202"/>
      <c r="W1259" s="202" t="str">
        <f>IFERROR(VLOOKUP(D1259,Legend!$A$2:$C$61,3,FALSE),"")</f>
        <v/>
      </c>
      <c r="X1259" s="19">
        <v>5</v>
      </c>
      <c r="Y1259" s="19">
        <v>15</v>
      </c>
    </row>
    <row r="1260" spans="1:25" x14ac:dyDescent="0.25">
      <c r="A1260" s="19" t="s">
        <v>848</v>
      </c>
      <c r="B1260" s="62" t="s">
        <v>5887</v>
      </c>
      <c r="C1260" s="19" t="s">
        <v>148</v>
      </c>
      <c r="D1260" s="19" t="s">
        <v>223</v>
      </c>
      <c r="G1260" s="62" t="s">
        <v>350</v>
      </c>
      <c r="H1260" s="62" t="s">
        <v>5888</v>
      </c>
      <c r="J1260" s="36" t="s">
        <v>5889</v>
      </c>
      <c r="K1260" s="19" t="s">
        <v>1902</v>
      </c>
      <c r="L1260" s="19" t="s">
        <v>112</v>
      </c>
      <c r="O1260" s="197" t="str">
        <f t="shared" si="114"/>
        <v>12/5/2024 6:22:57 AM</v>
      </c>
      <c r="P1260" s="197">
        <f t="shared" si="115"/>
        <v>45631.8909375</v>
      </c>
      <c r="Q1260" s="197">
        <f t="shared" si="116"/>
        <v>45631.474270833336</v>
      </c>
      <c r="R1260" s="197">
        <f t="shared" si="117"/>
        <v>45631.474270833336</v>
      </c>
      <c r="S1260" s="200">
        <f t="shared" si="118"/>
        <v>45631</v>
      </c>
      <c r="T1260" s="201">
        <f t="shared" si="119"/>
        <v>0.47427083333604969</v>
      </c>
      <c r="U1260" s="202"/>
      <c r="V1260" s="202"/>
      <c r="W1260" s="202" t="str">
        <f>IFERROR(VLOOKUP(D1260,Legend!$A$2:$C$61,3,FALSE),"")</f>
        <v>EMEA_1</v>
      </c>
      <c r="X1260" s="19">
        <v>5</v>
      </c>
      <c r="Y1260" s="19">
        <v>15</v>
      </c>
    </row>
    <row r="1261" spans="1:25" x14ac:dyDescent="0.25">
      <c r="A1261" s="19" t="s">
        <v>767</v>
      </c>
      <c r="B1261" s="62" t="s">
        <v>5890</v>
      </c>
      <c r="C1261" s="19" t="s">
        <v>341</v>
      </c>
      <c r="D1261" s="19" t="s">
        <v>343</v>
      </c>
      <c r="G1261" s="62" t="s">
        <v>671</v>
      </c>
      <c r="H1261" s="62" t="s">
        <v>5340</v>
      </c>
      <c r="I1261" s="19" t="s">
        <v>342</v>
      </c>
      <c r="J1261" s="36" t="s">
        <v>5891</v>
      </c>
      <c r="K1261" s="19" t="s">
        <v>1995</v>
      </c>
      <c r="O1261" s="197" t="str">
        <f t="shared" si="114"/>
        <v>12/5/2024 6:12:22 AM</v>
      </c>
      <c r="P1261" s="197">
        <f t="shared" si="115"/>
        <v>45631.883587962962</v>
      </c>
      <c r="Q1261" s="197">
        <f t="shared" si="116"/>
        <v>45631.466921296298</v>
      </c>
      <c r="R1261" s="197" t="str">
        <f t="shared" si="117"/>
        <v>12/5/2024 6:12:22 AM</v>
      </c>
      <c r="S1261" s="200">
        <f t="shared" si="118"/>
        <v>45631</v>
      </c>
      <c r="T1261" s="201">
        <f t="shared" si="119"/>
        <v>0.25858796296233777</v>
      </c>
      <c r="U1261" s="202"/>
      <c r="V1261" s="202"/>
      <c r="W1261" s="202" t="str">
        <f>IFERROR(VLOOKUP(D1261,Legend!$A$2:$C$61,3,FALSE),"")</f>
        <v/>
      </c>
      <c r="X1261" s="19">
        <v>5</v>
      </c>
      <c r="Y1261" s="19">
        <v>15</v>
      </c>
    </row>
    <row r="1262" spans="1:25" x14ac:dyDescent="0.25">
      <c r="A1262" s="19" t="s">
        <v>1760</v>
      </c>
      <c r="B1262" s="62" t="s">
        <v>5892</v>
      </c>
      <c r="C1262" s="19" t="s">
        <v>341</v>
      </c>
      <c r="D1262" s="19" t="s">
        <v>343</v>
      </c>
      <c r="G1262" s="62" t="s">
        <v>673</v>
      </c>
      <c r="H1262" s="62" t="s">
        <v>4537</v>
      </c>
      <c r="I1262" s="19" t="s">
        <v>342</v>
      </c>
      <c r="J1262" s="36" t="s">
        <v>5893</v>
      </c>
      <c r="K1262" s="19" t="s">
        <v>1949</v>
      </c>
      <c r="O1262" s="197" t="str">
        <f t="shared" si="114"/>
        <v>12/5/2024 6:06:58 AM</v>
      </c>
      <c r="P1262" s="197">
        <f t="shared" si="115"/>
        <v>45631.879837962966</v>
      </c>
      <c r="Q1262" s="197">
        <f t="shared" si="116"/>
        <v>45631.463171296302</v>
      </c>
      <c r="R1262" s="197" t="str">
        <f t="shared" si="117"/>
        <v>12/5/2024 6:06:58 AM</v>
      </c>
      <c r="S1262" s="200">
        <f t="shared" si="118"/>
        <v>45631</v>
      </c>
      <c r="T1262" s="201">
        <f t="shared" si="119"/>
        <v>0.25483796296612127</v>
      </c>
      <c r="U1262" s="202"/>
      <c r="V1262" s="202"/>
      <c r="W1262" s="202" t="str">
        <f>IFERROR(VLOOKUP(D1262,Legend!$A$2:$C$61,3,FALSE),"")</f>
        <v/>
      </c>
      <c r="X1262" s="19">
        <v>5</v>
      </c>
      <c r="Y1262" s="19">
        <v>15</v>
      </c>
    </row>
    <row r="1263" spans="1:25" x14ac:dyDescent="0.25">
      <c r="A1263" s="19" t="s">
        <v>1606</v>
      </c>
      <c r="B1263" s="62" t="s">
        <v>5894</v>
      </c>
      <c r="C1263" s="19" t="s">
        <v>341</v>
      </c>
      <c r="D1263" s="19" t="s">
        <v>343</v>
      </c>
      <c r="G1263" s="62" t="s">
        <v>673</v>
      </c>
      <c r="H1263" s="62" t="s">
        <v>5895</v>
      </c>
      <c r="I1263" s="19" t="s">
        <v>342</v>
      </c>
      <c r="J1263" s="36" t="s">
        <v>5896</v>
      </c>
      <c r="K1263" s="19" t="s">
        <v>1116</v>
      </c>
      <c r="O1263" s="197" t="str">
        <f t="shared" si="114"/>
        <v>12/5/2024 6:05:08 AM</v>
      </c>
      <c r="P1263" s="197">
        <f t="shared" si="115"/>
        <v>45631.878564814811</v>
      </c>
      <c r="Q1263" s="197">
        <f t="shared" si="116"/>
        <v>45631.461898148147</v>
      </c>
      <c r="R1263" s="197" t="str">
        <f t="shared" si="117"/>
        <v>12/5/2024 6:05:08 AM</v>
      </c>
      <c r="S1263" s="200">
        <f t="shared" si="118"/>
        <v>45631</v>
      </c>
      <c r="T1263" s="201">
        <f t="shared" si="119"/>
        <v>0.25356481481139781</v>
      </c>
      <c r="U1263" s="202"/>
      <c r="V1263" s="202"/>
      <c r="W1263" s="202" t="str">
        <f>IFERROR(VLOOKUP(D1263,Legend!$A$2:$C$61,3,FALSE),"")</f>
        <v/>
      </c>
      <c r="X1263" s="19">
        <v>5</v>
      </c>
      <c r="Y1263" s="19">
        <v>15</v>
      </c>
    </row>
    <row r="1264" spans="1:25" x14ac:dyDescent="0.25">
      <c r="A1264" s="19" t="s">
        <v>920</v>
      </c>
      <c r="B1264" s="62" t="s">
        <v>5897</v>
      </c>
      <c r="C1264" s="19" t="s">
        <v>341</v>
      </c>
      <c r="D1264" s="19" t="s">
        <v>343</v>
      </c>
      <c r="G1264" s="62" t="s">
        <v>673</v>
      </c>
      <c r="H1264" s="62" t="s">
        <v>4537</v>
      </c>
      <c r="I1264" s="19" t="s">
        <v>342</v>
      </c>
      <c r="J1264" s="36" t="s">
        <v>5898</v>
      </c>
      <c r="K1264" s="19" t="s">
        <v>1949</v>
      </c>
      <c r="O1264" s="197" t="str">
        <f t="shared" si="114"/>
        <v>12/5/2024 5:57:50 AM</v>
      </c>
      <c r="P1264" s="197">
        <f t="shared" si="115"/>
        <v>45631.873495370368</v>
      </c>
      <c r="Q1264" s="197">
        <f t="shared" si="116"/>
        <v>45631.456828703704</v>
      </c>
      <c r="R1264" s="197" t="str">
        <f t="shared" si="117"/>
        <v>12/5/2024 5:57:50 AM</v>
      </c>
      <c r="S1264" s="200">
        <f t="shared" si="118"/>
        <v>45631</v>
      </c>
      <c r="T1264" s="201">
        <f t="shared" si="119"/>
        <v>0.24849537036789116</v>
      </c>
      <c r="U1264" s="202"/>
      <c r="V1264" s="202"/>
      <c r="W1264" s="202" t="str">
        <f>IFERROR(VLOOKUP(D1264,Legend!$A$2:$C$61,3,FALSE),"")</f>
        <v/>
      </c>
      <c r="X1264" s="19">
        <v>5</v>
      </c>
      <c r="Y1264" s="19">
        <v>15</v>
      </c>
    </row>
    <row r="1265" spans="1:25" x14ac:dyDescent="0.25">
      <c r="A1265" s="19" t="s">
        <v>1666</v>
      </c>
      <c r="B1265" s="62" t="s">
        <v>5899</v>
      </c>
      <c r="C1265" s="19" t="s">
        <v>341</v>
      </c>
      <c r="D1265" s="19" t="s">
        <v>343</v>
      </c>
      <c r="G1265" s="62" t="s">
        <v>673</v>
      </c>
      <c r="H1265" s="62" t="s">
        <v>4537</v>
      </c>
      <c r="I1265" s="19" t="s">
        <v>342</v>
      </c>
      <c r="J1265" s="36" t="s">
        <v>5900</v>
      </c>
      <c r="K1265" s="19" t="s">
        <v>1816</v>
      </c>
      <c r="O1265" s="197" t="str">
        <f t="shared" si="114"/>
        <v>12/5/2024 5:57:35 AM</v>
      </c>
      <c r="P1265" s="197">
        <f t="shared" si="115"/>
        <v>45631.87332175926</v>
      </c>
      <c r="Q1265" s="197">
        <f t="shared" si="116"/>
        <v>45631.456655092596</v>
      </c>
      <c r="R1265" s="197" t="str">
        <f t="shared" si="117"/>
        <v>12/5/2024 5:57:35 AM</v>
      </c>
      <c r="S1265" s="200">
        <f t="shared" si="118"/>
        <v>45631</v>
      </c>
      <c r="T1265" s="201">
        <f t="shared" si="119"/>
        <v>0.24832175925985212</v>
      </c>
      <c r="U1265" s="202"/>
      <c r="V1265" s="202"/>
      <c r="W1265" s="202" t="str">
        <f>IFERROR(VLOOKUP(D1265,Legend!$A$2:$C$61,3,FALSE),"")</f>
        <v/>
      </c>
      <c r="X1265" s="19">
        <v>5</v>
      </c>
      <c r="Y1265" s="19">
        <v>15</v>
      </c>
    </row>
    <row r="1266" spans="1:25" x14ac:dyDescent="0.25">
      <c r="A1266" s="19" t="s">
        <v>1852</v>
      </c>
      <c r="B1266" s="62" t="s">
        <v>5901</v>
      </c>
      <c r="C1266" s="19" t="s">
        <v>148</v>
      </c>
      <c r="D1266" s="19" t="s">
        <v>223</v>
      </c>
      <c r="G1266" s="62" t="s">
        <v>350</v>
      </c>
      <c r="H1266" s="62" t="s">
        <v>5902</v>
      </c>
      <c r="J1266" s="36" t="s">
        <v>5903</v>
      </c>
      <c r="K1266" s="19" t="s">
        <v>591</v>
      </c>
      <c r="L1266" s="19" t="s">
        <v>112</v>
      </c>
      <c r="O1266" s="197" t="str">
        <f t="shared" si="114"/>
        <v>12/5/2024 5:47:40 AM</v>
      </c>
      <c r="P1266" s="197">
        <f t="shared" si="115"/>
        <v>45631.866435185184</v>
      </c>
      <c r="Q1266" s="197">
        <f t="shared" si="116"/>
        <v>45631.44976851852</v>
      </c>
      <c r="R1266" s="197">
        <f t="shared" si="117"/>
        <v>45631.44976851852</v>
      </c>
      <c r="S1266" s="200">
        <f t="shared" si="118"/>
        <v>45631</v>
      </c>
      <c r="T1266" s="201">
        <f t="shared" si="119"/>
        <v>0.44976851851970423</v>
      </c>
      <c r="U1266" s="202"/>
      <c r="V1266" s="202"/>
      <c r="W1266" s="202" t="str">
        <f>IFERROR(VLOOKUP(D1266,Legend!$A$2:$C$61,3,FALSE),"")</f>
        <v>EMEA_1</v>
      </c>
      <c r="X1266" s="19">
        <v>5</v>
      </c>
      <c r="Y1266" s="19">
        <v>15</v>
      </c>
    </row>
    <row r="1267" spans="1:25" x14ac:dyDescent="0.25">
      <c r="A1267" s="19" t="s">
        <v>1854</v>
      </c>
      <c r="B1267" s="62" t="s">
        <v>5904</v>
      </c>
      <c r="C1267" s="19" t="s">
        <v>148</v>
      </c>
      <c r="D1267" s="19" t="s">
        <v>224</v>
      </c>
      <c r="G1267" s="62" t="s">
        <v>361</v>
      </c>
      <c r="H1267" s="62" t="s">
        <v>5905</v>
      </c>
      <c r="J1267" s="36" t="s">
        <v>5906</v>
      </c>
      <c r="K1267" s="19" t="s">
        <v>591</v>
      </c>
      <c r="L1267" s="19" t="s">
        <v>112</v>
      </c>
      <c r="O1267" s="197" t="str">
        <f t="shared" si="114"/>
        <v>12/5/2024 5:44:53 AM</v>
      </c>
      <c r="P1267" s="197">
        <f t="shared" si="115"/>
        <v>45631.864502314813</v>
      </c>
      <c r="Q1267" s="197">
        <f t="shared" si="116"/>
        <v>45631.447835648149</v>
      </c>
      <c r="R1267" s="197">
        <f t="shared" si="117"/>
        <v>45631.447835648149</v>
      </c>
      <c r="S1267" s="200">
        <f t="shared" si="118"/>
        <v>45631</v>
      </c>
      <c r="T1267" s="201">
        <f t="shared" si="119"/>
        <v>0.44783564814861165</v>
      </c>
      <c r="U1267" s="202"/>
      <c r="V1267" s="202"/>
      <c r="W1267" s="202" t="str">
        <f>IFERROR(VLOOKUP(D1267,Legend!$A$2:$C$61,3,FALSE),"")</f>
        <v>EMEA_1</v>
      </c>
      <c r="X1267" s="19">
        <v>5</v>
      </c>
      <c r="Y1267" s="19">
        <v>15</v>
      </c>
    </row>
    <row r="1268" spans="1:25" x14ac:dyDescent="0.25">
      <c r="A1268" s="19" t="s">
        <v>768</v>
      </c>
      <c r="B1268" s="62" t="s">
        <v>5907</v>
      </c>
      <c r="C1268" s="19" t="s">
        <v>341</v>
      </c>
      <c r="D1268" s="19" t="s">
        <v>343</v>
      </c>
      <c r="G1268" s="62" t="s">
        <v>671</v>
      </c>
      <c r="H1268" s="62" t="s">
        <v>2567</v>
      </c>
      <c r="I1268" s="19" t="s">
        <v>342</v>
      </c>
      <c r="J1268" s="36" t="s">
        <v>5908</v>
      </c>
      <c r="K1268" s="19" t="s">
        <v>583</v>
      </c>
      <c r="O1268" s="197" t="str">
        <f t="shared" si="114"/>
        <v>12/5/2024 5:43:27 AM</v>
      </c>
      <c r="P1268" s="197">
        <f t="shared" si="115"/>
        <v>45631.863506944443</v>
      </c>
      <c r="Q1268" s="197">
        <f t="shared" si="116"/>
        <v>45631.446840277778</v>
      </c>
      <c r="R1268" s="197" t="str">
        <f t="shared" si="117"/>
        <v>12/5/2024 5:43:27 AM</v>
      </c>
      <c r="S1268" s="200">
        <f t="shared" si="118"/>
        <v>45631</v>
      </c>
      <c r="T1268" s="201">
        <f t="shared" si="119"/>
        <v>0.23850694444263354</v>
      </c>
      <c r="U1268" s="202"/>
      <c r="V1268" s="202"/>
      <c r="W1268" s="202" t="str">
        <f>IFERROR(VLOOKUP(D1268,Legend!$A$2:$C$61,3,FALSE),"")</f>
        <v/>
      </c>
      <c r="X1268" s="19">
        <v>5</v>
      </c>
      <c r="Y1268" s="19">
        <v>15</v>
      </c>
    </row>
    <row r="1269" spans="1:25" x14ac:dyDescent="0.25">
      <c r="A1269" s="19" t="s">
        <v>1855</v>
      </c>
      <c r="B1269" s="62" t="s">
        <v>5909</v>
      </c>
      <c r="C1269" s="19" t="s">
        <v>341</v>
      </c>
      <c r="D1269" s="19" t="s">
        <v>343</v>
      </c>
      <c r="G1269" s="62" t="s">
        <v>673</v>
      </c>
      <c r="H1269" s="62" t="s">
        <v>4537</v>
      </c>
      <c r="I1269" s="19" t="s">
        <v>342</v>
      </c>
      <c r="J1269" s="36" t="s">
        <v>5910</v>
      </c>
      <c r="K1269" s="19" t="s">
        <v>1846</v>
      </c>
      <c r="O1269" s="197" t="str">
        <f t="shared" si="114"/>
        <v>12/5/2024 5:38:18 AM</v>
      </c>
      <c r="P1269" s="197">
        <f t="shared" si="115"/>
        <v>45631.859930555554</v>
      </c>
      <c r="Q1269" s="197">
        <f t="shared" si="116"/>
        <v>45631.44326388889</v>
      </c>
      <c r="R1269" s="197" t="str">
        <f t="shared" si="117"/>
        <v>12/5/2024 5:38:18 AM</v>
      </c>
      <c r="S1269" s="200">
        <f t="shared" si="118"/>
        <v>45631</v>
      </c>
      <c r="T1269" s="201">
        <f t="shared" si="119"/>
        <v>0.23493055555445608</v>
      </c>
      <c r="U1269" s="202"/>
      <c r="V1269" s="202"/>
      <c r="W1269" s="202" t="str">
        <f>IFERROR(VLOOKUP(D1269,Legend!$A$2:$C$61,3,FALSE),"")</f>
        <v/>
      </c>
      <c r="X1269" s="19">
        <v>5</v>
      </c>
      <c r="Y1269" s="19">
        <v>15</v>
      </c>
    </row>
    <row r="1270" spans="1:25" x14ac:dyDescent="0.25">
      <c r="A1270" s="19" t="s">
        <v>1489</v>
      </c>
      <c r="B1270" s="62" t="s">
        <v>5911</v>
      </c>
      <c r="C1270" s="19" t="s">
        <v>341</v>
      </c>
      <c r="D1270" s="19" t="s">
        <v>343</v>
      </c>
      <c r="G1270" s="62" t="s">
        <v>671</v>
      </c>
      <c r="H1270" s="62" t="s">
        <v>2567</v>
      </c>
      <c r="I1270" s="19" t="s">
        <v>342</v>
      </c>
      <c r="J1270" s="36" t="s">
        <v>5912</v>
      </c>
      <c r="K1270" s="19" t="s">
        <v>2561</v>
      </c>
      <c r="O1270" s="197" t="str">
        <f t="shared" si="114"/>
        <v>12/5/2024 5:20:01 AM</v>
      </c>
      <c r="P1270" s="197">
        <f t="shared" si="115"/>
        <v>45631.847233796296</v>
      </c>
      <c r="Q1270" s="197">
        <f t="shared" si="116"/>
        <v>45631.430567129632</v>
      </c>
      <c r="R1270" s="197" t="str">
        <f t="shared" si="117"/>
        <v>12/5/2024 5:20:01 AM</v>
      </c>
      <c r="S1270" s="200">
        <f t="shared" si="118"/>
        <v>45631</v>
      </c>
      <c r="T1270" s="201">
        <f t="shared" si="119"/>
        <v>0.22223379629576812</v>
      </c>
      <c r="U1270" s="202"/>
      <c r="V1270" s="202"/>
      <c r="W1270" s="202" t="str">
        <f>IFERROR(VLOOKUP(D1270,Legend!$A$2:$C$61,3,FALSE),"")</f>
        <v/>
      </c>
      <c r="X1270" s="19">
        <v>5</v>
      </c>
      <c r="Y1270" s="19">
        <v>15</v>
      </c>
    </row>
    <row r="1271" spans="1:25" x14ac:dyDescent="0.25">
      <c r="A1271" s="19" t="s">
        <v>849</v>
      </c>
      <c r="B1271" s="62" t="s">
        <v>5913</v>
      </c>
      <c r="C1271" s="19" t="s">
        <v>341</v>
      </c>
      <c r="D1271" s="19" t="s">
        <v>343</v>
      </c>
      <c r="G1271" s="62" t="s">
        <v>671</v>
      </c>
      <c r="H1271" s="62" t="s">
        <v>2567</v>
      </c>
      <c r="I1271" s="19" t="s">
        <v>342</v>
      </c>
      <c r="J1271" s="36" t="s">
        <v>5914</v>
      </c>
      <c r="K1271" s="19" t="s">
        <v>839</v>
      </c>
      <c r="O1271" s="197" t="str">
        <f t="shared" si="114"/>
        <v>12/5/2024 5:19:30 AM</v>
      </c>
      <c r="P1271" s="197">
        <f t="shared" si="115"/>
        <v>45631.846875000003</v>
      </c>
      <c r="Q1271" s="197">
        <f t="shared" si="116"/>
        <v>45631.430208333339</v>
      </c>
      <c r="R1271" s="197" t="str">
        <f t="shared" si="117"/>
        <v>12/5/2024 5:19:30 AM</v>
      </c>
      <c r="S1271" s="200">
        <f t="shared" si="118"/>
        <v>45631</v>
      </c>
      <c r="T1271" s="201">
        <f t="shared" si="119"/>
        <v>0.22187500000291038</v>
      </c>
      <c r="U1271" s="202"/>
      <c r="V1271" s="202"/>
      <c r="W1271" s="202" t="str">
        <f>IFERROR(VLOOKUP(D1271,Legend!$A$2:$C$61,3,FALSE),"")</f>
        <v/>
      </c>
      <c r="X1271" s="19">
        <v>5</v>
      </c>
      <c r="Y1271" s="19">
        <v>15</v>
      </c>
    </row>
    <row r="1272" spans="1:25" x14ac:dyDescent="0.25">
      <c r="A1272" s="19" t="s">
        <v>922</v>
      </c>
      <c r="B1272" s="62" t="s">
        <v>5915</v>
      </c>
      <c r="C1272" s="19" t="s">
        <v>341</v>
      </c>
      <c r="D1272" s="19" t="s">
        <v>343</v>
      </c>
      <c r="G1272" s="62" t="s">
        <v>673</v>
      </c>
      <c r="H1272" s="62" t="s">
        <v>4537</v>
      </c>
      <c r="I1272" s="19" t="s">
        <v>342</v>
      </c>
      <c r="J1272" s="36" t="s">
        <v>5916</v>
      </c>
      <c r="K1272" s="19" t="s">
        <v>1816</v>
      </c>
      <c r="O1272" s="197" t="str">
        <f t="shared" si="114"/>
        <v>12/5/2024 4:58:11 AM</v>
      </c>
      <c r="P1272" s="197">
        <f t="shared" si="115"/>
        <v>45631.832071759258</v>
      </c>
      <c r="Q1272" s="197">
        <f t="shared" si="116"/>
        <v>45631.415405092594</v>
      </c>
      <c r="R1272" s="197" t="str">
        <f t="shared" si="117"/>
        <v>12/5/2024 4:58:11 AM</v>
      </c>
      <c r="S1272" s="200">
        <f t="shared" si="118"/>
        <v>45631</v>
      </c>
      <c r="T1272" s="201">
        <f t="shared" si="119"/>
        <v>0.20707175925781485</v>
      </c>
      <c r="U1272" s="202"/>
      <c r="V1272" s="202"/>
      <c r="W1272" s="202" t="str">
        <f>IFERROR(VLOOKUP(D1272,Legend!$A$2:$C$61,3,FALSE),"")</f>
        <v/>
      </c>
      <c r="X1272" s="19">
        <v>5</v>
      </c>
      <c r="Y1272" s="19">
        <v>15</v>
      </c>
    </row>
    <row r="1273" spans="1:25" x14ac:dyDescent="0.25">
      <c r="A1273" s="19" t="s">
        <v>1078</v>
      </c>
      <c r="B1273" s="62" t="s">
        <v>5917</v>
      </c>
      <c r="C1273" s="19" t="s">
        <v>341</v>
      </c>
      <c r="D1273" s="19" t="s">
        <v>343</v>
      </c>
      <c r="G1273" s="62" t="s">
        <v>673</v>
      </c>
      <c r="H1273" s="62" t="s">
        <v>4537</v>
      </c>
      <c r="I1273" s="19" t="s">
        <v>342</v>
      </c>
      <c r="J1273" s="36" t="s">
        <v>5918</v>
      </c>
      <c r="K1273" s="19" t="s">
        <v>1846</v>
      </c>
      <c r="O1273" s="197" t="str">
        <f t="shared" si="114"/>
        <v>12/5/2024 4:52:46 AM</v>
      </c>
      <c r="P1273" s="197">
        <f t="shared" si="115"/>
        <v>45631.828310185185</v>
      </c>
      <c r="Q1273" s="197">
        <f t="shared" si="116"/>
        <v>45631.411643518521</v>
      </c>
      <c r="R1273" s="197" t="str">
        <f t="shared" si="117"/>
        <v>12/5/2024 4:52:46 AM</v>
      </c>
      <c r="S1273" s="200">
        <f t="shared" si="118"/>
        <v>45631</v>
      </c>
      <c r="T1273" s="201">
        <f t="shared" si="119"/>
        <v>0.20331018518481869</v>
      </c>
      <c r="U1273" s="202"/>
      <c r="V1273" s="202"/>
      <c r="W1273" s="202" t="str">
        <f>IFERROR(VLOOKUP(D1273,Legend!$A$2:$C$61,3,FALSE),"")</f>
        <v/>
      </c>
      <c r="X1273" s="19">
        <v>5</v>
      </c>
      <c r="Y1273" s="19">
        <v>15</v>
      </c>
    </row>
    <row r="1274" spans="1:25" x14ac:dyDescent="0.25">
      <c r="A1274" s="19" t="s">
        <v>1397</v>
      </c>
      <c r="B1274" s="62" t="s">
        <v>5919</v>
      </c>
      <c r="C1274" s="19" t="s">
        <v>148</v>
      </c>
      <c r="D1274" s="19" t="s">
        <v>223</v>
      </c>
      <c r="G1274" s="62" t="s">
        <v>350</v>
      </c>
      <c r="H1274" s="62" t="s">
        <v>5920</v>
      </c>
      <c r="J1274" s="36" t="s">
        <v>5921</v>
      </c>
      <c r="K1274" s="19" t="s">
        <v>591</v>
      </c>
      <c r="L1274" s="19" t="s">
        <v>112</v>
      </c>
      <c r="O1274" s="197" t="str">
        <f t="shared" si="114"/>
        <v>12/5/2024 4:51:16 AM</v>
      </c>
      <c r="P1274" s="197">
        <f t="shared" si="115"/>
        <v>45631.827268518522</v>
      </c>
      <c r="Q1274" s="197">
        <f t="shared" si="116"/>
        <v>45631.410601851858</v>
      </c>
      <c r="R1274" s="197">
        <f t="shared" si="117"/>
        <v>45631.410601851858</v>
      </c>
      <c r="S1274" s="200">
        <f t="shared" si="118"/>
        <v>45631</v>
      </c>
      <c r="T1274" s="201">
        <f t="shared" si="119"/>
        <v>0.41060185185779119</v>
      </c>
      <c r="U1274" s="202"/>
      <c r="V1274" s="202"/>
      <c r="W1274" s="202" t="str">
        <f>IFERROR(VLOOKUP(D1274,Legend!$A$2:$C$61,3,FALSE),"")</f>
        <v>EMEA_1</v>
      </c>
      <c r="X1274" s="19">
        <v>5</v>
      </c>
      <c r="Y1274" s="19">
        <v>15</v>
      </c>
    </row>
    <row r="1275" spans="1:25" x14ac:dyDescent="0.25">
      <c r="A1275" s="19" t="s">
        <v>923</v>
      </c>
      <c r="B1275" s="62" t="s">
        <v>5922</v>
      </c>
      <c r="C1275" s="19" t="s">
        <v>341</v>
      </c>
      <c r="D1275" s="19" t="s">
        <v>343</v>
      </c>
      <c r="G1275" s="62" t="s">
        <v>673</v>
      </c>
      <c r="H1275" s="62" t="s">
        <v>4537</v>
      </c>
      <c r="I1275" s="19" t="s">
        <v>342</v>
      </c>
      <c r="J1275" s="36" t="s">
        <v>5923</v>
      </c>
      <c r="K1275" s="19" t="s">
        <v>1920</v>
      </c>
      <c r="O1275" s="197" t="str">
        <f t="shared" si="114"/>
        <v>12/5/2024 4:46:51 AM</v>
      </c>
      <c r="P1275" s="197">
        <f t="shared" si="115"/>
        <v>45631.824201388888</v>
      </c>
      <c r="Q1275" s="197">
        <f t="shared" si="116"/>
        <v>45631.407534722224</v>
      </c>
      <c r="R1275" s="197" t="str">
        <f t="shared" si="117"/>
        <v>12/5/2024 4:46:51 AM</v>
      </c>
      <c r="S1275" s="200">
        <f t="shared" si="118"/>
        <v>45631</v>
      </c>
      <c r="T1275" s="201">
        <f t="shared" si="119"/>
        <v>0.1992013888884685</v>
      </c>
      <c r="U1275" s="202"/>
      <c r="V1275" s="202"/>
      <c r="W1275" s="202" t="str">
        <f>IFERROR(VLOOKUP(D1275,Legend!$A$2:$C$61,3,FALSE),"")</f>
        <v/>
      </c>
      <c r="X1275" s="19">
        <v>5</v>
      </c>
      <c r="Y1275" s="19">
        <v>15</v>
      </c>
    </row>
    <row r="1276" spans="1:25" x14ac:dyDescent="0.25">
      <c r="A1276" s="19" t="s">
        <v>1856</v>
      </c>
      <c r="B1276" s="62" t="s">
        <v>5924</v>
      </c>
      <c r="C1276" s="19" t="s">
        <v>341</v>
      </c>
      <c r="D1276" s="19" t="s">
        <v>346</v>
      </c>
      <c r="G1276" s="62" t="s">
        <v>673</v>
      </c>
      <c r="H1276" s="62" t="s">
        <v>4537</v>
      </c>
      <c r="I1276" s="19" t="s">
        <v>342</v>
      </c>
      <c r="J1276" s="36" t="s">
        <v>5925</v>
      </c>
      <c r="K1276" s="19" t="s">
        <v>2356</v>
      </c>
      <c r="O1276" s="197" t="str">
        <f t="shared" si="114"/>
        <v>12/5/2024 4:38:32 AM</v>
      </c>
      <c r="P1276" s="197">
        <f t="shared" si="115"/>
        <v>45631.818425925929</v>
      </c>
      <c r="Q1276" s="197">
        <f t="shared" si="116"/>
        <v>45631.401759259265</v>
      </c>
      <c r="R1276" s="197" t="str">
        <f t="shared" si="117"/>
        <v>12/5/2024 4:38:32 AM</v>
      </c>
      <c r="S1276" s="200">
        <f t="shared" si="118"/>
        <v>45631</v>
      </c>
      <c r="T1276" s="201">
        <f t="shared" si="119"/>
        <v>0.19342592592875008</v>
      </c>
      <c r="U1276" s="202"/>
      <c r="V1276" s="202"/>
      <c r="W1276" s="202" t="str">
        <f>IFERROR(VLOOKUP(D1276,Legend!$A$2:$C$61,3,FALSE),"")</f>
        <v/>
      </c>
      <c r="X1276" s="19">
        <v>5</v>
      </c>
      <c r="Y1276" s="19">
        <v>15</v>
      </c>
    </row>
    <row r="1277" spans="1:25" x14ac:dyDescent="0.25">
      <c r="A1277" s="19" t="s">
        <v>672</v>
      </c>
      <c r="B1277" s="62" t="s">
        <v>5926</v>
      </c>
      <c r="C1277" s="19" t="s">
        <v>341</v>
      </c>
      <c r="D1277" s="19" t="s">
        <v>218</v>
      </c>
      <c r="G1277" s="62" t="s">
        <v>673</v>
      </c>
      <c r="H1277" s="62" t="s">
        <v>5927</v>
      </c>
      <c r="I1277" s="19" t="s">
        <v>342</v>
      </c>
      <c r="J1277" s="36" t="s">
        <v>5928</v>
      </c>
      <c r="K1277" s="19" t="s">
        <v>1449</v>
      </c>
      <c r="O1277" s="197" t="str">
        <f t="shared" si="114"/>
        <v>12/5/2024 4:35:39 AM</v>
      </c>
      <c r="P1277" s="197">
        <f t="shared" si="115"/>
        <v>45631.816423611112</v>
      </c>
      <c r="Q1277" s="197">
        <f t="shared" si="116"/>
        <v>45631.399756944447</v>
      </c>
      <c r="R1277" s="197">
        <f t="shared" si="117"/>
        <v>45631.399756944447</v>
      </c>
      <c r="S1277" s="200">
        <f t="shared" si="118"/>
        <v>45631</v>
      </c>
      <c r="T1277" s="201">
        <f t="shared" si="119"/>
        <v>0.39975694444729015</v>
      </c>
      <c r="U1277" s="202"/>
      <c r="V1277" s="202"/>
      <c r="W1277" s="202" t="str">
        <f>IFERROR(VLOOKUP(D1277,Legend!$A$2:$C$61,3,FALSE),"")</f>
        <v>EMEA_1</v>
      </c>
      <c r="X1277" s="19">
        <v>5</v>
      </c>
      <c r="Y1277" s="19">
        <v>15</v>
      </c>
    </row>
    <row r="1278" spans="1:25" x14ac:dyDescent="0.25">
      <c r="A1278" s="19" t="s">
        <v>1144</v>
      </c>
      <c r="B1278" s="62" t="s">
        <v>5929</v>
      </c>
      <c r="C1278" s="19" t="s">
        <v>341</v>
      </c>
      <c r="D1278" s="19" t="s">
        <v>343</v>
      </c>
      <c r="G1278" s="62" t="s">
        <v>664</v>
      </c>
      <c r="H1278" s="62" t="s">
        <v>5930</v>
      </c>
      <c r="I1278" s="19" t="s">
        <v>342</v>
      </c>
      <c r="J1278" s="36" t="s">
        <v>5931</v>
      </c>
      <c r="K1278" s="19" t="s">
        <v>1826</v>
      </c>
      <c r="O1278" s="197" t="str">
        <f t="shared" si="114"/>
        <v>12/5/2024 4:32:43 AM</v>
      </c>
      <c r="P1278" s="197">
        <f t="shared" si="115"/>
        <v>45631.814386574071</v>
      </c>
      <c r="Q1278" s="197">
        <f t="shared" si="116"/>
        <v>45631.397719907407</v>
      </c>
      <c r="R1278" s="197" t="str">
        <f t="shared" si="117"/>
        <v>12/5/2024 4:32:43 AM</v>
      </c>
      <c r="S1278" s="200">
        <f t="shared" si="118"/>
        <v>45631</v>
      </c>
      <c r="T1278" s="201">
        <f t="shared" si="119"/>
        <v>0.18938657407124992</v>
      </c>
      <c r="U1278" s="202"/>
      <c r="V1278" s="202"/>
      <c r="W1278" s="202" t="str">
        <f>IFERROR(VLOOKUP(D1278,Legend!$A$2:$C$61,3,FALSE),"")</f>
        <v/>
      </c>
      <c r="X1278" s="19">
        <v>5</v>
      </c>
      <c r="Y1278" s="19">
        <v>15</v>
      </c>
    </row>
    <row r="1279" spans="1:25" x14ac:dyDescent="0.25">
      <c r="A1279" s="19" t="s">
        <v>1255</v>
      </c>
      <c r="B1279" s="62" t="s">
        <v>5932</v>
      </c>
      <c r="C1279" s="19" t="s">
        <v>148</v>
      </c>
      <c r="D1279" s="19" t="s">
        <v>209</v>
      </c>
      <c r="G1279" s="62" t="s">
        <v>339</v>
      </c>
      <c r="H1279" s="62" t="s">
        <v>5933</v>
      </c>
      <c r="J1279" s="36" t="s">
        <v>5934</v>
      </c>
      <c r="K1279" s="19" t="s">
        <v>591</v>
      </c>
      <c r="L1279" s="19" t="s">
        <v>112</v>
      </c>
      <c r="O1279" s="197" t="str">
        <f t="shared" si="114"/>
        <v>12/5/2024 4:28:38 AM</v>
      </c>
      <c r="P1279" s="197">
        <f t="shared" si="115"/>
        <v>45631.811550925922</v>
      </c>
      <c r="Q1279" s="197">
        <f t="shared" si="116"/>
        <v>45631.394884259258</v>
      </c>
      <c r="R1279" s="197">
        <f t="shared" si="117"/>
        <v>45631.811550925922</v>
      </c>
      <c r="S1279" s="200">
        <f t="shared" si="118"/>
        <v>45631</v>
      </c>
      <c r="T1279" s="201">
        <f t="shared" si="119"/>
        <v>0.81155092592234723</v>
      </c>
      <c r="U1279" s="202"/>
      <c r="V1279" s="202"/>
      <c r="W1279" s="202" t="str">
        <f>IFERROR(VLOOKUP(D1279,Legend!$A$2:$C$61,3,FALSE),"")</f>
        <v>APAC_1</v>
      </c>
      <c r="X1279" s="19">
        <v>5</v>
      </c>
      <c r="Y1279" s="19">
        <v>15</v>
      </c>
    </row>
    <row r="1280" spans="1:25" x14ac:dyDescent="0.25">
      <c r="A1280" s="19" t="s">
        <v>1037</v>
      </c>
      <c r="B1280" s="62" t="s">
        <v>5935</v>
      </c>
      <c r="C1280" s="19" t="s">
        <v>341</v>
      </c>
      <c r="D1280" s="19" t="s">
        <v>218</v>
      </c>
      <c r="G1280" s="62" t="s">
        <v>676</v>
      </c>
      <c r="H1280" s="62" t="s">
        <v>5936</v>
      </c>
      <c r="I1280" s="19" t="s">
        <v>342</v>
      </c>
      <c r="J1280" s="36" t="s">
        <v>5937</v>
      </c>
      <c r="K1280" s="19" t="s">
        <v>945</v>
      </c>
      <c r="O1280" s="197" t="str">
        <f t="shared" si="114"/>
        <v>12/5/2024 4:27:25 AM</v>
      </c>
      <c r="P1280" s="197">
        <f t="shared" si="115"/>
        <v>45631.810706018521</v>
      </c>
      <c r="Q1280" s="197">
        <f t="shared" si="116"/>
        <v>45631.394039351857</v>
      </c>
      <c r="R1280" s="197">
        <f t="shared" si="117"/>
        <v>45631.394039351857</v>
      </c>
      <c r="S1280" s="200">
        <f t="shared" si="118"/>
        <v>45631</v>
      </c>
      <c r="T1280" s="201">
        <f t="shared" si="119"/>
        <v>0.39403935185691807</v>
      </c>
      <c r="U1280" s="202"/>
      <c r="V1280" s="202"/>
      <c r="W1280" s="202" t="str">
        <f>IFERROR(VLOOKUP(D1280,Legend!$A$2:$C$61,3,FALSE),"")</f>
        <v>EMEA_1</v>
      </c>
      <c r="X1280" s="19">
        <v>5</v>
      </c>
      <c r="Y1280" s="19">
        <v>15</v>
      </c>
    </row>
    <row r="1281" spans="1:25" x14ac:dyDescent="0.25">
      <c r="A1281" s="19" t="s">
        <v>1857</v>
      </c>
      <c r="B1281" s="62" t="s">
        <v>5942</v>
      </c>
      <c r="C1281" s="19" t="s">
        <v>341</v>
      </c>
      <c r="D1281" s="19" t="s">
        <v>346</v>
      </c>
      <c r="G1281" s="62" t="s">
        <v>673</v>
      </c>
      <c r="H1281" s="62" t="s">
        <v>5927</v>
      </c>
      <c r="I1281" s="19" t="s">
        <v>342</v>
      </c>
      <c r="J1281" s="36" t="s">
        <v>5943</v>
      </c>
      <c r="K1281" s="19" t="s">
        <v>1057</v>
      </c>
      <c r="O1281" s="197" t="str">
        <f t="shared" si="114"/>
        <v>12/5/2024 4:26:32 AM</v>
      </c>
      <c r="P1281" s="197">
        <f t="shared" si="115"/>
        <v>45631.81009259259</v>
      </c>
      <c r="Q1281" s="197">
        <f t="shared" si="116"/>
        <v>45631.393425925926</v>
      </c>
      <c r="R1281" s="197" t="str">
        <f t="shared" si="117"/>
        <v>12/5/2024 4:26:32 AM</v>
      </c>
      <c r="S1281" s="200">
        <f t="shared" si="118"/>
        <v>45631</v>
      </c>
      <c r="T1281" s="201">
        <f t="shared" si="119"/>
        <v>0.18509259259008104</v>
      </c>
      <c r="U1281" s="202"/>
      <c r="V1281" s="202"/>
      <c r="W1281" s="202" t="str">
        <f>IFERROR(VLOOKUP(D1281,Legend!$A$2:$C$61,3,FALSE),"")</f>
        <v/>
      </c>
      <c r="X1281" s="19">
        <v>5</v>
      </c>
      <c r="Y1281" s="19">
        <v>15</v>
      </c>
    </row>
    <row r="1282" spans="1:25" x14ac:dyDescent="0.25">
      <c r="A1282" s="19" t="s">
        <v>1859</v>
      </c>
      <c r="B1282" s="62" t="s">
        <v>5944</v>
      </c>
      <c r="C1282" s="19" t="s">
        <v>148</v>
      </c>
      <c r="D1282" s="19" t="s">
        <v>209</v>
      </c>
      <c r="G1282" s="62" t="s">
        <v>339</v>
      </c>
      <c r="H1282" s="62" t="s">
        <v>5945</v>
      </c>
      <c r="J1282" s="36" t="s">
        <v>5946</v>
      </c>
      <c r="K1282" s="19" t="s">
        <v>591</v>
      </c>
      <c r="L1282" s="19" t="s">
        <v>112</v>
      </c>
      <c r="O1282" s="197" t="str">
        <f t="shared" si="114"/>
        <v>12/5/2024 4:24:45 AM</v>
      </c>
      <c r="P1282" s="197">
        <f t="shared" si="115"/>
        <v>45631.808854166666</v>
      </c>
      <c r="Q1282" s="197">
        <f t="shared" si="116"/>
        <v>45631.392187500001</v>
      </c>
      <c r="R1282" s="197">
        <f t="shared" si="117"/>
        <v>45631.808854166666</v>
      </c>
      <c r="S1282" s="200">
        <f t="shared" si="118"/>
        <v>45631</v>
      </c>
      <c r="T1282" s="201">
        <f t="shared" si="119"/>
        <v>0.80885416666569654</v>
      </c>
      <c r="U1282" s="202"/>
      <c r="V1282" s="202"/>
      <c r="W1282" s="202" t="str">
        <f>IFERROR(VLOOKUP(D1282,Legend!$A$2:$C$61,3,FALSE),"")</f>
        <v>APAC_1</v>
      </c>
      <c r="X1282" s="19">
        <v>5</v>
      </c>
      <c r="Y1282" s="19">
        <v>15</v>
      </c>
    </row>
    <row r="1283" spans="1:25" x14ac:dyDescent="0.25">
      <c r="A1283" s="19" t="s">
        <v>1433</v>
      </c>
      <c r="B1283" s="62" t="s">
        <v>5947</v>
      </c>
      <c r="C1283" s="19" t="s">
        <v>341</v>
      </c>
      <c r="D1283" s="19" t="s">
        <v>343</v>
      </c>
      <c r="G1283" s="62" t="s">
        <v>671</v>
      </c>
      <c r="H1283" s="62" t="s">
        <v>5948</v>
      </c>
      <c r="I1283" s="19" t="s">
        <v>342</v>
      </c>
      <c r="J1283" s="36" t="s">
        <v>5949</v>
      </c>
      <c r="K1283" s="19" t="s">
        <v>1862</v>
      </c>
      <c r="O1283" s="197" t="str">
        <f t="shared" ref="O1283:O1346" si="120">IFERROR(J1283,"")</f>
        <v>12/5/2024 4:23:21 AM</v>
      </c>
      <c r="P1283" s="197">
        <f t="shared" ref="P1283:P1346" si="121">IFERROR(J1283+(Y1283/24),"")</f>
        <v>45631.807881944442</v>
      </c>
      <c r="Q1283" s="197">
        <f t="shared" ref="Q1283:Q1346" si="122">IFERROR(J1283+(X1283/24),"")</f>
        <v>45631.391215277778</v>
      </c>
      <c r="R1283" s="197" t="str">
        <f t="shared" ref="R1283:R1346" si="123">IF(W1283="APAC_1",P1283,IF(W1283="EMEA_1",Q1283,O1283))</f>
        <v>12/5/2024 4:23:21 AM</v>
      </c>
      <c r="S1283" s="200">
        <f t="shared" ref="S1283:S1346" si="124">INT(R1283)</f>
        <v>45631</v>
      </c>
      <c r="T1283" s="201">
        <f t="shared" ref="T1283:T1346" si="125">MOD(R1283,1)</f>
        <v>0.18288194444176042</v>
      </c>
      <c r="U1283" s="202"/>
      <c r="V1283" s="202"/>
      <c r="W1283" s="202" t="str">
        <f>IFERROR(VLOOKUP(D1283,Legend!$A$2:$C$61,3,FALSE),"")</f>
        <v/>
      </c>
      <c r="X1283" s="19">
        <v>5</v>
      </c>
      <c r="Y1283" s="19">
        <v>15</v>
      </c>
    </row>
    <row r="1284" spans="1:25" x14ac:dyDescent="0.25">
      <c r="A1284" s="19" t="s">
        <v>1719</v>
      </c>
      <c r="B1284" s="62" t="s">
        <v>5950</v>
      </c>
      <c r="C1284" s="19" t="s">
        <v>341</v>
      </c>
      <c r="D1284" s="19" t="s">
        <v>346</v>
      </c>
      <c r="G1284" s="62" t="s">
        <v>676</v>
      </c>
      <c r="H1284" s="62" t="s">
        <v>5936</v>
      </c>
      <c r="I1284" s="19" t="s">
        <v>342</v>
      </c>
      <c r="J1284" s="36" t="s">
        <v>5951</v>
      </c>
      <c r="K1284" s="19" t="s">
        <v>2379</v>
      </c>
      <c r="O1284" s="197" t="str">
        <f t="shared" si="120"/>
        <v>12/5/2024 4:16:55 AM</v>
      </c>
      <c r="P1284" s="197">
        <f t="shared" si="121"/>
        <v>45631.803414351853</v>
      </c>
      <c r="Q1284" s="197">
        <f t="shared" si="122"/>
        <v>45631.386747685188</v>
      </c>
      <c r="R1284" s="197" t="str">
        <f t="shared" si="123"/>
        <v>12/5/2024 4:16:55 AM</v>
      </c>
      <c r="S1284" s="200">
        <f t="shared" si="124"/>
        <v>45631</v>
      </c>
      <c r="T1284" s="201">
        <f t="shared" si="125"/>
        <v>0.1784143518525525</v>
      </c>
      <c r="U1284" s="202"/>
      <c r="V1284" s="202"/>
      <c r="W1284" s="202" t="str">
        <f>IFERROR(VLOOKUP(D1284,Legend!$A$2:$C$61,3,FALSE),"")</f>
        <v/>
      </c>
      <c r="X1284" s="19">
        <v>5</v>
      </c>
      <c r="Y1284" s="19">
        <v>15</v>
      </c>
    </row>
    <row r="1285" spans="1:25" x14ac:dyDescent="0.25">
      <c r="A1285" s="19" t="s">
        <v>1667</v>
      </c>
      <c r="B1285" s="62" t="s">
        <v>5952</v>
      </c>
      <c r="C1285" s="19" t="s">
        <v>341</v>
      </c>
      <c r="D1285" s="19" t="s">
        <v>343</v>
      </c>
      <c r="G1285" s="62" t="s">
        <v>676</v>
      </c>
      <c r="H1285" s="62" t="s">
        <v>5936</v>
      </c>
      <c r="I1285" s="19" t="s">
        <v>342</v>
      </c>
      <c r="J1285" s="36" t="s">
        <v>5953</v>
      </c>
      <c r="K1285" s="19" t="s">
        <v>1530</v>
      </c>
      <c r="O1285" s="197" t="str">
        <f t="shared" si="120"/>
        <v>12/5/2024 4:15:10 AM</v>
      </c>
      <c r="P1285" s="197">
        <f t="shared" si="121"/>
        <v>45631.802199074074</v>
      </c>
      <c r="Q1285" s="197">
        <f t="shared" si="122"/>
        <v>45631.38553240741</v>
      </c>
      <c r="R1285" s="197" t="str">
        <f t="shared" si="123"/>
        <v>12/5/2024 4:15:10 AM</v>
      </c>
      <c r="S1285" s="200">
        <f t="shared" si="124"/>
        <v>45631</v>
      </c>
      <c r="T1285" s="201">
        <f t="shared" si="125"/>
        <v>0.17719907407445135</v>
      </c>
      <c r="U1285" s="202"/>
      <c r="V1285" s="202"/>
      <c r="W1285" s="202" t="str">
        <f>IFERROR(VLOOKUP(D1285,Legend!$A$2:$C$61,3,FALSE),"")</f>
        <v/>
      </c>
      <c r="X1285" s="19">
        <v>5</v>
      </c>
      <c r="Y1285" s="19">
        <v>15</v>
      </c>
    </row>
    <row r="1286" spans="1:25" x14ac:dyDescent="0.25">
      <c r="A1286" s="19" t="s">
        <v>595</v>
      </c>
      <c r="B1286" s="62" t="s">
        <v>5954</v>
      </c>
      <c r="C1286" s="19" t="s">
        <v>341</v>
      </c>
      <c r="D1286" s="19" t="s">
        <v>218</v>
      </c>
      <c r="G1286" s="62" t="s">
        <v>671</v>
      </c>
      <c r="H1286" s="62" t="s">
        <v>5340</v>
      </c>
      <c r="I1286" s="19" t="s">
        <v>342</v>
      </c>
      <c r="J1286" s="36" t="s">
        <v>5955</v>
      </c>
      <c r="K1286" s="19" t="s">
        <v>1093</v>
      </c>
      <c r="O1286" s="197" t="str">
        <f t="shared" si="120"/>
        <v>12/5/2024 4:11:44 AM</v>
      </c>
      <c r="P1286" s="197">
        <f t="shared" si="121"/>
        <v>45631.799814814818</v>
      </c>
      <c r="Q1286" s="197">
        <f t="shared" si="122"/>
        <v>45631.383148148154</v>
      </c>
      <c r="R1286" s="197">
        <f t="shared" si="123"/>
        <v>45631.383148148154</v>
      </c>
      <c r="S1286" s="200">
        <f t="shared" si="124"/>
        <v>45631</v>
      </c>
      <c r="T1286" s="201">
        <f t="shared" si="125"/>
        <v>0.38314814815385034</v>
      </c>
      <c r="U1286" s="202"/>
      <c r="V1286" s="202"/>
      <c r="W1286" s="202" t="str">
        <f>IFERROR(VLOOKUP(D1286,Legend!$A$2:$C$61,3,FALSE),"")</f>
        <v>EMEA_1</v>
      </c>
      <c r="X1286" s="19">
        <v>5</v>
      </c>
      <c r="Y1286" s="19">
        <v>15</v>
      </c>
    </row>
    <row r="1287" spans="1:25" x14ac:dyDescent="0.25">
      <c r="A1287" s="19" t="s">
        <v>1349</v>
      </c>
      <c r="B1287" s="62" t="s">
        <v>5956</v>
      </c>
      <c r="C1287" s="19" t="s">
        <v>341</v>
      </c>
      <c r="D1287" s="19" t="s">
        <v>346</v>
      </c>
      <c r="G1287" s="62" t="s">
        <v>671</v>
      </c>
      <c r="H1287" s="62" t="s">
        <v>5232</v>
      </c>
      <c r="I1287" s="19" t="s">
        <v>342</v>
      </c>
      <c r="J1287" s="36" t="s">
        <v>5957</v>
      </c>
      <c r="K1287" s="19" t="s">
        <v>2273</v>
      </c>
      <c r="O1287" s="197" t="str">
        <f t="shared" si="120"/>
        <v>12/5/2024 4:03:31 AM</v>
      </c>
      <c r="P1287" s="197">
        <f t="shared" si="121"/>
        <v>45631.794108796297</v>
      </c>
      <c r="Q1287" s="197">
        <f t="shared" si="122"/>
        <v>45631.377442129633</v>
      </c>
      <c r="R1287" s="197" t="str">
        <f t="shared" si="123"/>
        <v>12/5/2024 4:03:31 AM</v>
      </c>
      <c r="S1287" s="200">
        <f t="shared" si="124"/>
        <v>45631</v>
      </c>
      <c r="T1287" s="201">
        <f t="shared" si="125"/>
        <v>0.16910879629722331</v>
      </c>
      <c r="U1287" s="202"/>
      <c r="V1287" s="202"/>
      <c r="W1287" s="202" t="str">
        <f>IFERROR(VLOOKUP(D1287,Legend!$A$2:$C$61,3,FALSE),"")</f>
        <v/>
      </c>
      <c r="X1287" s="19">
        <v>5</v>
      </c>
      <c r="Y1287" s="19">
        <v>15</v>
      </c>
    </row>
    <row r="1288" spans="1:25" x14ac:dyDescent="0.25">
      <c r="A1288" s="19" t="s">
        <v>851</v>
      </c>
      <c r="B1288" s="62" t="s">
        <v>5991</v>
      </c>
      <c r="C1288" s="19" t="s">
        <v>148</v>
      </c>
      <c r="D1288" s="19" t="s">
        <v>223</v>
      </c>
      <c r="G1288" s="62" t="s">
        <v>350</v>
      </c>
      <c r="H1288" s="62" t="s">
        <v>5859</v>
      </c>
      <c r="J1288" s="36" t="s">
        <v>5992</v>
      </c>
      <c r="K1288" s="19" t="s">
        <v>591</v>
      </c>
      <c r="L1288" s="19" t="s">
        <v>112</v>
      </c>
      <c r="O1288" s="197" t="str">
        <f t="shared" si="120"/>
        <v>12/5/2024 1:55:00 AM</v>
      </c>
      <c r="P1288" s="197">
        <f t="shared" si="121"/>
        <v>45631.704861111109</v>
      </c>
      <c r="Q1288" s="197">
        <f t="shared" si="122"/>
        <v>45631.288194444445</v>
      </c>
      <c r="R1288" s="197">
        <f t="shared" si="123"/>
        <v>45631.288194444445</v>
      </c>
      <c r="S1288" s="200">
        <f t="shared" si="124"/>
        <v>45631</v>
      </c>
      <c r="T1288" s="201">
        <f t="shared" si="125"/>
        <v>0.28819444444525288</v>
      </c>
      <c r="U1288" s="202"/>
      <c r="V1288" s="202"/>
      <c r="W1288" s="202" t="str">
        <f>IFERROR(VLOOKUP(D1288,Legend!$A$2:$C$61,3,FALSE),"")</f>
        <v>EMEA_1</v>
      </c>
      <c r="X1288" s="19">
        <v>5</v>
      </c>
      <c r="Y1288" s="19">
        <v>15</v>
      </c>
    </row>
    <row r="1289" spans="1:25" x14ac:dyDescent="0.25">
      <c r="A1289" s="19" t="s">
        <v>1256</v>
      </c>
      <c r="B1289" s="62" t="s">
        <v>6010</v>
      </c>
      <c r="C1289" s="19" t="s">
        <v>341</v>
      </c>
      <c r="D1289" s="19" t="s">
        <v>343</v>
      </c>
      <c r="G1289" s="62" t="s">
        <v>588</v>
      </c>
      <c r="H1289" s="62" t="s">
        <v>6011</v>
      </c>
      <c r="I1289" s="19" t="s">
        <v>344</v>
      </c>
      <c r="J1289" s="36" t="s">
        <v>6012</v>
      </c>
      <c r="K1289" s="19" t="s">
        <v>1879</v>
      </c>
      <c r="O1289" s="197" t="str">
        <f t="shared" si="120"/>
        <v>12/4/2024 9:07:51 PM</v>
      </c>
      <c r="P1289" s="197">
        <f t="shared" si="121"/>
        <v>45631.50545138889</v>
      </c>
      <c r="Q1289" s="197">
        <f t="shared" si="122"/>
        <v>45631.088784722226</v>
      </c>
      <c r="R1289" s="197" t="str">
        <f t="shared" si="123"/>
        <v>12/4/2024 9:07:51 PM</v>
      </c>
      <c r="S1289" s="200">
        <f t="shared" si="124"/>
        <v>45630</v>
      </c>
      <c r="T1289" s="201">
        <f t="shared" si="125"/>
        <v>0.88045138888992369</v>
      </c>
      <c r="U1289" s="202"/>
      <c r="V1289" s="202"/>
      <c r="W1289" s="202" t="str">
        <f>IFERROR(VLOOKUP(D1289,Legend!$A$2:$C$61,3,FALSE),"")</f>
        <v/>
      </c>
      <c r="X1289" s="19">
        <v>5</v>
      </c>
      <c r="Y1289" s="19">
        <v>15</v>
      </c>
    </row>
    <row r="1290" spans="1:25" x14ac:dyDescent="0.25">
      <c r="A1290" s="19" t="s">
        <v>1400</v>
      </c>
      <c r="B1290" s="62" t="s">
        <v>6016</v>
      </c>
      <c r="C1290" s="19" t="s">
        <v>341</v>
      </c>
      <c r="D1290" s="19" t="s">
        <v>343</v>
      </c>
      <c r="G1290" s="62" t="s">
        <v>593</v>
      </c>
      <c r="H1290" s="62" t="s">
        <v>5812</v>
      </c>
      <c r="I1290" s="19" t="s">
        <v>344</v>
      </c>
      <c r="J1290" s="36" t="s">
        <v>6017</v>
      </c>
      <c r="K1290" s="19" t="s">
        <v>2012</v>
      </c>
      <c r="O1290" s="197" t="str">
        <f t="shared" si="120"/>
        <v>12/4/2024 8:08:02 PM</v>
      </c>
      <c r="P1290" s="197">
        <f t="shared" si="121"/>
        <v>45631.463912037034</v>
      </c>
      <c r="Q1290" s="197">
        <f t="shared" si="122"/>
        <v>45631.04724537037</v>
      </c>
      <c r="R1290" s="197" t="str">
        <f t="shared" si="123"/>
        <v>12/4/2024 8:08:02 PM</v>
      </c>
      <c r="S1290" s="200">
        <f t="shared" si="124"/>
        <v>45630</v>
      </c>
      <c r="T1290" s="201">
        <f t="shared" si="125"/>
        <v>0.83891203703387873</v>
      </c>
      <c r="U1290" s="202"/>
      <c r="V1290" s="202"/>
      <c r="W1290" s="202" t="str">
        <f>IFERROR(VLOOKUP(D1290,Legend!$A$2:$C$61,3,FALSE),"")</f>
        <v/>
      </c>
      <c r="X1290" s="19">
        <v>5</v>
      </c>
      <c r="Y1290" s="19">
        <v>15</v>
      </c>
    </row>
    <row r="1291" spans="1:25" x14ac:dyDescent="0.25">
      <c r="A1291" s="19" t="s">
        <v>1258</v>
      </c>
      <c r="B1291" s="62" t="s">
        <v>6037</v>
      </c>
      <c r="C1291" s="19" t="s">
        <v>341</v>
      </c>
      <c r="D1291" s="19" t="s">
        <v>343</v>
      </c>
      <c r="G1291" s="62" t="s">
        <v>593</v>
      </c>
      <c r="H1291" s="62" t="s">
        <v>5738</v>
      </c>
      <c r="I1291" s="19" t="s">
        <v>344</v>
      </c>
      <c r="J1291" s="36" t="s">
        <v>6038</v>
      </c>
      <c r="K1291" s="19" t="s">
        <v>839</v>
      </c>
      <c r="O1291" s="197" t="str">
        <f t="shared" si="120"/>
        <v>12/4/2024 6:25:23 PM</v>
      </c>
      <c r="P1291" s="197">
        <f t="shared" si="121"/>
        <v>45631.392627314817</v>
      </c>
      <c r="Q1291" s="197">
        <f t="shared" si="122"/>
        <v>45630.975960648153</v>
      </c>
      <c r="R1291" s="197" t="str">
        <f t="shared" si="123"/>
        <v>12/4/2024 6:25:23 PM</v>
      </c>
      <c r="S1291" s="200">
        <f t="shared" si="124"/>
        <v>45630</v>
      </c>
      <c r="T1291" s="201">
        <f t="shared" si="125"/>
        <v>0.76762731481721858</v>
      </c>
      <c r="U1291" s="202"/>
      <c r="V1291" s="202"/>
      <c r="W1291" s="202" t="str">
        <f>IFERROR(VLOOKUP(D1291,Legend!$A$2:$C$61,3,FALSE),"")</f>
        <v/>
      </c>
      <c r="X1291" s="19">
        <v>5</v>
      </c>
      <c r="Y1291" s="19">
        <v>15</v>
      </c>
    </row>
    <row r="1292" spans="1:25" x14ac:dyDescent="0.25">
      <c r="A1292" s="19" t="s">
        <v>1867</v>
      </c>
      <c r="B1292" s="62" t="s">
        <v>6039</v>
      </c>
      <c r="C1292" s="19" t="s">
        <v>341</v>
      </c>
      <c r="D1292" s="19" t="s">
        <v>343</v>
      </c>
      <c r="G1292" s="62" t="s">
        <v>626</v>
      </c>
      <c r="H1292" s="62" t="s">
        <v>2478</v>
      </c>
      <c r="I1292" s="19" t="s">
        <v>342</v>
      </c>
      <c r="J1292" s="36" t="s">
        <v>6040</v>
      </c>
      <c r="K1292" s="19" t="s">
        <v>2012</v>
      </c>
      <c r="O1292" s="197" t="str">
        <f t="shared" si="120"/>
        <v>12/4/2024 6:13:23 PM</v>
      </c>
      <c r="P1292" s="197">
        <f t="shared" si="121"/>
        <v>45631.384293981479</v>
      </c>
      <c r="Q1292" s="197">
        <f t="shared" si="122"/>
        <v>45630.967627314814</v>
      </c>
      <c r="R1292" s="197" t="str">
        <f t="shared" si="123"/>
        <v>12/4/2024 6:13:23 PM</v>
      </c>
      <c r="S1292" s="200">
        <f t="shared" si="124"/>
        <v>45630</v>
      </c>
      <c r="T1292" s="201">
        <f t="shared" si="125"/>
        <v>0.75929398147854954</v>
      </c>
      <c r="U1292" s="202"/>
      <c r="V1292" s="202"/>
      <c r="W1292" s="202" t="str">
        <f>IFERROR(VLOOKUP(D1292,Legend!$A$2:$C$61,3,FALSE),"")</f>
        <v/>
      </c>
      <c r="X1292" s="19">
        <v>5</v>
      </c>
      <c r="Y1292" s="19">
        <v>15</v>
      </c>
    </row>
    <row r="1293" spans="1:25" x14ac:dyDescent="0.25">
      <c r="A1293" s="19" t="s">
        <v>678</v>
      </c>
      <c r="B1293" s="62" t="s">
        <v>6056</v>
      </c>
      <c r="C1293" s="19" t="s">
        <v>341</v>
      </c>
      <c r="D1293" s="19" t="s">
        <v>343</v>
      </c>
      <c r="G1293" s="62" t="s">
        <v>593</v>
      </c>
      <c r="H1293" s="62" t="s">
        <v>6054</v>
      </c>
      <c r="I1293" s="19" t="s">
        <v>344</v>
      </c>
      <c r="J1293" s="36" t="s">
        <v>6057</v>
      </c>
      <c r="K1293" s="19" t="s">
        <v>1091</v>
      </c>
      <c r="O1293" s="197" t="str">
        <f t="shared" si="120"/>
        <v>12/4/2024 5:27:30 PM</v>
      </c>
      <c r="P1293" s="197">
        <f t="shared" si="121"/>
        <v>45631.352430555555</v>
      </c>
      <c r="Q1293" s="197">
        <f t="shared" si="122"/>
        <v>45630.935763888891</v>
      </c>
      <c r="R1293" s="197" t="str">
        <f t="shared" si="123"/>
        <v>12/4/2024 5:27:30 PM</v>
      </c>
      <c r="S1293" s="200">
        <f t="shared" si="124"/>
        <v>45630</v>
      </c>
      <c r="T1293" s="201">
        <f t="shared" si="125"/>
        <v>0.72743055555474712</v>
      </c>
      <c r="U1293" s="202"/>
      <c r="V1293" s="202"/>
      <c r="W1293" s="202" t="str">
        <f>IFERROR(VLOOKUP(D1293,Legend!$A$2:$C$61,3,FALSE),"")</f>
        <v/>
      </c>
      <c r="X1293" s="19">
        <v>5</v>
      </c>
      <c r="Y1293" s="19">
        <v>15</v>
      </c>
    </row>
    <row r="1294" spans="1:25" x14ac:dyDescent="0.25">
      <c r="A1294" s="19" t="s">
        <v>1354</v>
      </c>
      <c r="B1294" s="62" t="s">
        <v>6064</v>
      </c>
      <c r="C1294" s="19" t="s">
        <v>341</v>
      </c>
      <c r="D1294" s="19" t="s">
        <v>343</v>
      </c>
      <c r="G1294" s="62" t="s">
        <v>593</v>
      </c>
      <c r="H1294" s="62" t="s">
        <v>6059</v>
      </c>
      <c r="I1294" s="19" t="s">
        <v>344</v>
      </c>
      <c r="J1294" s="36" t="s">
        <v>6065</v>
      </c>
      <c r="K1294" s="19" t="s">
        <v>901</v>
      </c>
      <c r="O1294" s="197" t="str">
        <f t="shared" si="120"/>
        <v>12/4/2024 5:13:59 PM</v>
      </c>
      <c r="P1294" s="197">
        <f t="shared" si="121"/>
        <v>45631.343043981484</v>
      </c>
      <c r="Q1294" s="197">
        <f t="shared" si="122"/>
        <v>45630.92637731482</v>
      </c>
      <c r="R1294" s="197" t="str">
        <f t="shared" si="123"/>
        <v>12/4/2024 5:13:59 PM</v>
      </c>
      <c r="S1294" s="200">
        <f t="shared" si="124"/>
        <v>45630</v>
      </c>
      <c r="T1294" s="201">
        <f t="shared" si="125"/>
        <v>0.71804398148378823</v>
      </c>
      <c r="U1294" s="202"/>
      <c r="V1294" s="202"/>
      <c r="W1294" s="202" t="str">
        <f>IFERROR(VLOOKUP(D1294,Legend!$A$2:$C$61,3,FALSE),"")</f>
        <v/>
      </c>
      <c r="X1294" s="19">
        <v>5</v>
      </c>
      <c r="Y1294" s="19">
        <v>15</v>
      </c>
    </row>
    <row r="1295" spans="1:25" x14ac:dyDescent="0.25">
      <c r="A1295" s="19" t="s">
        <v>1260</v>
      </c>
      <c r="B1295" s="62" t="s">
        <v>6080</v>
      </c>
      <c r="C1295" s="19" t="s">
        <v>341</v>
      </c>
      <c r="D1295" s="19" t="s">
        <v>343</v>
      </c>
      <c r="G1295" s="62" t="s">
        <v>593</v>
      </c>
      <c r="H1295" s="62" t="s">
        <v>3109</v>
      </c>
      <c r="I1295" s="19" t="s">
        <v>344</v>
      </c>
      <c r="J1295" s="36" t="s">
        <v>6081</v>
      </c>
      <c r="K1295" s="19" t="s">
        <v>1862</v>
      </c>
      <c r="O1295" s="197" t="str">
        <f t="shared" si="120"/>
        <v>12/4/2024 4:45:15 PM</v>
      </c>
      <c r="P1295" s="197">
        <f t="shared" si="121"/>
        <v>45631.32309027778</v>
      </c>
      <c r="Q1295" s="197">
        <f t="shared" si="122"/>
        <v>45630.906423611115</v>
      </c>
      <c r="R1295" s="197" t="str">
        <f t="shared" si="123"/>
        <v>12/4/2024 4:45:15 PM</v>
      </c>
      <c r="S1295" s="200">
        <f t="shared" si="124"/>
        <v>45630</v>
      </c>
      <c r="T1295" s="201">
        <f t="shared" si="125"/>
        <v>0.69809027777955635</v>
      </c>
      <c r="U1295" s="202"/>
      <c r="V1295" s="202"/>
      <c r="W1295" s="202" t="str">
        <f>IFERROR(VLOOKUP(D1295,Legend!$A$2:$C$61,3,FALSE),"")</f>
        <v/>
      </c>
      <c r="X1295" s="19">
        <v>5</v>
      </c>
      <c r="Y1295" s="19">
        <v>15</v>
      </c>
    </row>
    <row r="1296" spans="1:25" x14ac:dyDescent="0.25">
      <c r="A1296" s="19" t="s">
        <v>670</v>
      </c>
      <c r="B1296" s="62" t="s">
        <v>6094</v>
      </c>
      <c r="C1296" s="19" t="s">
        <v>341</v>
      </c>
      <c r="D1296" s="19" t="s">
        <v>343</v>
      </c>
      <c r="G1296" s="62" t="s">
        <v>593</v>
      </c>
      <c r="H1296" s="62" t="s">
        <v>6090</v>
      </c>
      <c r="I1296" s="19" t="s">
        <v>344</v>
      </c>
      <c r="J1296" s="36" t="s">
        <v>6095</v>
      </c>
      <c r="K1296" s="19" t="s">
        <v>1902</v>
      </c>
      <c r="O1296" s="197" t="str">
        <f t="shared" si="120"/>
        <v>12/4/2024 4:09:38 PM</v>
      </c>
      <c r="P1296" s="197">
        <f t="shared" si="121"/>
        <v>45631.298356481479</v>
      </c>
      <c r="Q1296" s="197">
        <f t="shared" si="122"/>
        <v>45630.881689814814</v>
      </c>
      <c r="R1296" s="197" t="str">
        <f t="shared" si="123"/>
        <v>12/4/2024 4:09:38 PM</v>
      </c>
      <c r="S1296" s="200">
        <f t="shared" si="124"/>
        <v>45630</v>
      </c>
      <c r="T1296" s="201">
        <f t="shared" si="125"/>
        <v>0.67335648147854954</v>
      </c>
      <c r="U1296" s="202"/>
      <c r="V1296" s="202"/>
      <c r="W1296" s="202" t="str">
        <f>IFERROR(VLOOKUP(D1296,Legend!$A$2:$C$61,3,FALSE),"")</f>
        <v/>
      </c>
      <c r="X1296" s="19">
        <v>5</v>
      </c>
      <c r="Y1296" s="19">
        <v>15</v>
      </c>
    </row>
    <row r="1297" spans="1:25" x14ac:dyDescent="0.25">
      <c r="A1297" s="19" t="s">
        <v>1874</v>
      </c>
      <c r="B1297" s="62" t="s">
        <v>6108</v>
      </c>
      <c r="C1297" s="19" t="s">
        <v>341</v>
      </c>
      <c r="D1297" s="19" t="s">
        <v>343</v>
      </c>
      <c r="G1297" s="62" t="s">
        <v>593</v>
      </c>
      <c r="H1297" s="62" t="s">
        <v>6109</v>
      </c>
      <c r="I1297" s="19" t="s">
        <v>344</v>
      </c>
      <c r="J1297" s="36" t="s">
        <v>6110</v>
      </c>
      <c r="K1297" s="19" t="s">
        <v>591</v>
      </c>
      <c r="O1297" s="197" t="str">
        <f t="shared" si="120"/>
        <v>12/4/2024 3:39:55 PM</v>
      </c>
      <c r="P1297" s="197">
        <f t="shared" si="121"/>
        <v>45631.277719907404</v>
      </c>
      <c r="Q1297" s="197">
        <f t="shared" si="122"/>
        <v>45630.86105324074</v>
      </c>
      <c r="R1297" s="197" t="str">
        <f t="shared" si="123"/>
        <v>12/4/2024 3:39:55 PM</v>
      </c>
      <c r="S1297" s="200">
        <f t="shared" si="124"/>
        <v>45630</v>
      </c>
      <c r="T1297" s="201">
        <f t="shared" si="125"/>
        <v>0.65271990740438923</v>
      </c>
      <c r="U1297" s="202"/>
      <c r="V1297" s="202"/>
      <c r="W1297" s="202" t="str">
        <f>IFERROR(VLOOKUP(D1297,Legend!$A$2:$C$61,3,FALSE),"")</f>
        <v/>
      </c>
      <c r="X1297" s="19">
        <v>5</v>
      </c>
      <c r="Y1297" s="19">
        <v>15</v>
      </c>
    </row>
    <row r="1298" spans="1:25" x14ac:dyDescent="0.25">
      <c r="A1298" s="19" t="s">
        <v>1325</v>
      </c>
      <c r="B1298" s="62" t="s">
        <v>6111</v>
      </c>
      <c r="C1298" s="19" t="s">
        <v>341</v>
      </c>
      <c r="D1298" s="19" t="s">
        <v>343</v>
      </c>
      <c r="G1298" s="62" t="s">
        <v>593</v>
      </c>
      <c r="H1298" s="62" t="s">
        <v>6109</v>
      </c>
      <c r="I1298" s="19" t="s">
        <v>344</v>
      </c>
      <c r="J1298" s="36" t="s">
        <v>6112</v>
      </c>
      <c r="K1298" s="19" t="s">
        <v>1836</v>
      </c>
      <c r="O1298" s="197" t="str">
        <f t="shared" si="120"/>
        <v>12/4/2024 3:39:16 PM</v>
      </c>
      <c r="P1298" s="197">
        <f t="shared" si="121"/>
        <v>45631.277268518519</v>
      </c>
      <c r="Q1298" s="197">
        <f t="shared" si="122"/>
        <v>45630.860601851855</v>
      </c>
      <c r="R1298" s="197" t="str">
        <f t="shared" si="123"/>
        <v>12/4/2024 3:39:16 PM</v>
      </c>
      <c r="S1298" s="200">
        <f t="shared" si="124"/>
        <v>45630</v>
      </c>
      <c r="T1298" s="201">
        <f t="shared" si="125"/>
        <v>0.65226851851912215</v>
      </c>
      <c r="U1298" s="202"/>
      <c r="V1298" s="202"/>
      <c r="W1298" s="202" t="str">
        <f>IFERROR(VLOOKUP(D1298,Legend!$A$2:$C$61,3,FALSE),"")</f>
        <v/>
      </c>
      <c r="X1298" s="19">
        <v>5</v>
      </c>
      <c r="Y1298" s="19">
        <v>15</v>
      </c>
    </row>
    <row r="1299" spans="1:25" x14ac:dyDescent="0.25">
      <c r="A1299" s="19" t="s">
        <v>899</v>
      </c>
      <c r="B1299" s="62" t="s">
        <v>6113</v>
      </c>
      <c r="C1299" s="19" t="s">
        <v>341</v>
      </c>
      <c r="D1299" s="19" t="s">
        <v>343</v>
      </c>
      <c r="G1299" s="62" t="s">
        <v>593</v>
      </c>
      <c r="H1299" s="62" t="s">
        <v>3159</v>
      </c>
      <c r="I1299" s="19" t="s">
        <v>344</v>
      </c>
      <c r="J1299" s="36" t="s">
        <v>6114</v>
      </c>
      <c r="K1299" s="19" t="s">
        <v>1897</v>
      </c>
      <c r="O1299" s="197" t="str">
        <f t="shared" si="120"/>
        <v>12/4/2024 3:38:15 PM</v>
      </c>
      <c r="P1299" s="197">
        <f t="shared" si="121"/>
        <v>45631.276562500003</v>
      </c>
      <c r="Q1299" s="197">
        <f t="shared" si="122"/>
        <v>45630.859895833339</v>
      </c>
      <c r="R1299" s="197" t="str">
        <f t="shared" si="123"/>
        <v>12/4/2024 3:38:15 PM</v>
      </c>
      <c r="S1299" s="200">
        <f t="shared" si="124"/>
        <v>45630</v>
      </c>
      <c r="T1299" s="201">
        <f t="shared" si="125"/>
        <v>0.65156250000291038</v>
      </c>
      <c r="U1299" s="202"/>
      <c r="V1299" s="202"/>
      <c r="W1299" s="202" t="str">
        <f>IFERROR(VLOOKUP(D1299,Legend!$A$2:$C$61,3,FALSE),"")</f>
        <v/>
      </c>
      <c r="X1299" s="19">
        <v>5</v>
      </c>
      <c r="Y1299" s="19">
        <v>15</v>
      </c>
    </row>
    <row r="1300" spans="1:25" x14ac:dyDescent="0.25">
      <c r="A1300" s="19" t="s">
        <v>1875</v>
      </c>
      <c r="B1300" s="62" t="s">
        <v>6117</v>
      </c>
      <c r="C1300" s="19" t="s">
        <v>341</v>
      </c>
      <c r="D1300" s="19" t="s">
        <v>343</v>
      </c>
      <c r="G1300" s="62" t="s">
        <v>593</v>
      </c>
      <c r="H1300" s="62" t="s">
        <v>5574</v>
      </c>
      <c r="I1300" s="19" t="s">
        <v>344</v>
      </c>
      <c r="J1300" s="36" t="s">
        <v>6118</v>
      </c>
      <c r="K1300" s="19" t="s">
        <v>1879</v>
      </c>
      <c r="O1300" s="197" t="str">
        <f t="shared" si="120"/>
        <v>12/4/2024 3:26:36 PM</v>
      </c>
      <c r="P1300" s="197">
        <f t="shared" si="121"/>
        <v>45631.268472222226</v>
      </c>
      <c r="Q1300" s="197">
        <f t="shared" si="122"/>
        <v>45630.851805555561</v>
      </c>
      <c r="R1300" s="197" t="str">
        <f t="shared" si="123"/>
        <v>12/4/2024 3:26:36 PM</v>
      </c>
      <c r="S1300" s="200">
        <f t="shared" si="124"/>
        <v>45630</v>
      </c>
      <c r="T1300" s="201">
        <f t="shared" si="125"/>
        <v>0.64347222222568234</v>
      </c>
      <c r="U1300" s="202"/>
      <c r="V1300" s="202"/>
      <c r="W1300" s="202" t="str">
        <f>IFERROR(VLOOKUP(D1300,Legend!$A$2:$C$61,3,FALSE),"")</f>
        <v/>
      </c>
      <c r="X1300" s="19">
        <v>5</v>
      </c>
      <c r="Y1300" s="19">
        <v>15</v>
      </c>
    </row>
    <row r="1301" spans="1:25" x14ac:dyDescent="0.25">
      <c r="A1301" s="19" t="s">
        <v>640</v>
      </c>
      <c r="B1301" s="62" t="s">
        <v>6119</v>
      </c>
      <c r="C1301" s="19" t="s">
        <v>341</v>
      </c>
      <c r="D1301" s="19" t="s">
        <v>343</v>
      </c>
      <c r="G1301" s="62" t="s">
        <v>593</v>
      </c>
      <c r="H1301" s="62" t="s">
        <v>5574</v>
      </c>
      <c r="I1301" s="19" t="s">
        <v>344</v>
      </c>
      <c r="J1301" s="36" t="s">
        <v>6120</v>
      </c>
      <c r="K1301" s="19" t="s">
        <v>1902</v>
      </c>
      <c r="O1301" s="197" t="str">
        <f t="shared" si="120"/>
        <v>12/4/2024 3:26:02 PM</v>
      </c>
      <c r="P1301" s="197">
        <f t="shared" si="121"/>
        <v>45631.268078703702</v>
      </c>
      <c r="Q1301" s="197">
        <f t="shared" si="122"/>
        <v>45630.851412037038</v>
      </c>
      <c r="R1301" s="197" t="str">
        <f t="shared" si="123"/>
        <v>12/4/2024 3:26:02 PM</v>
      </c>
      <c r="S1301" s="200">
        <f t="shared" si="124"/>
        <v>45630</v>
      </c>
      <c r="T1301" s="201">
        <f t="shared" si="125"/>
        <v>0.64307870370248565</v>
      </c>
      <c r="U1301" s="202"/>
      <c r="V1301" s="202"/>
      <c r="W1301" s="202" t="str">
        <f>IFERROR(VLOOKUP(D1301,Legend!$A$2:$C$61,3,FALSE),"")</f>
        <v/>
      </c>
      <c r="X1301" s="19">
        <v>5</v>
      </c>
      <c r="Y1301" s="19">
        <v>15</v>
      </c>
    </row>
    <row r="1302" spans="1:25" x14ac:dyDescent="0.25">
      <c r="A1302" s="19" t="s">
        <v>1810</v>
      </c>
      <c r="B1302" s="62" t="s">
        <v>6121</v>
      </c>
      <c r="C1302" s="19" t="s">
        <v>341</v>
      </c>
      <c r="D1302" s="19" t="s">
        <v>343</v>
      </c>
      <c r="G1302" s="62" t="s">
        <v>593</v>
      </c>
      <c r="H1302" s="62" t="s">
        <v>6122</v>
      </c>
      <c r="I1302" s="19" t="s">
        <v>344</v>
      </c>
      <c r="J1302" s="36" t="s">
        <v>6123</v>
      </c>
      <c r="K1302" s="19" t="s">
        <v>1862</v>
      </c>
      <c r="O1302" s="197" t="str">
        <f t="shared" si="120"/>
        <v>12/4/2024 3:24:21 PM</v>
      </c>
      <c r="P1302" s="197">
        <f t="shared" si="121"/>
        <v>45631.266909722224</v>
      </c>
      <c r="Q1302" s="197">
        <f t="shared" si="122"/>
        <v>45630.85024305556</v>
      </c>
      <c r="R1302" s="197" t="str">
        <f t="shared" si="123"/>
        <v>12/4/2024 3:24:21 PM</v>
      </c>
      <c r="S1302" s="200">
        <f t="shared" si="124"/>
        <v>45630</v>
      </c>
      <c r="T1302" s="201">
        <f t="shared" si="125"/>
        <v>0.64190972222422715</v>
      </c>
      <c r="U1302" s="202"/>
      <c r="V1302" s="202"/>
      <c r="W1302" s="202" t="str">
        <f>IFERROR(VLOOKUP(D1302,Legend!$A$2:$C$61,3,FALSE),"")</f>
        <v/>
      </c>
      <c r="X1302" s="19">
        <v>5</v>
      </c>
      <c r="Y1302" s="19">
        <v>15</v>
      </c>
    </row>
    <row r="1303" spans="1:25" x14ac:dyDescent="0.25">
      <c r="A1303" s="19" t="s">
        <v>1878</v>
      </c>
      <c r="B1303" s="62" t="s">
        <v>6142</v>
      </c>
      <c r="C1303" s="19" t="s">
        <v>341</v>
      </c>
      <c r="D1303" s="19" t="s">
        <v>343</v>
      </c>
      <c r="G1303" s="62" t="s">
        <v>593</v>
      </c>
      <c r="H1303" s="62" t="s">
        <v>2608</v>
      </c>
      <c r="I1303" s="19" t="s">
        <v>342</v>
      </c>
      <c r="J1303" s="36" t="s">
        <v>6143</v>
      </c>
      <c r="K1303" s="19" t="s">
        <v>901</v>
      </c>
      <c r="O1303" s="197" t="str">
        <f t="shared" si="120"/>
        <v>12/4/2024 2:45:05 PM</v>
      </c>
      <c r="P1303" s="197">
        <f t="shared" si="121"/>
        <v>45631.239641203705</v>
      </c>
      <c r="Q1303" s="197">
        <f t="shared" si="122"/>
        <v>45630.822974537041</v>
      </c>
      <c r="R1303" s="197" t="str">
        <f t="shared" si="123"/>
        <v>12/4/2024 2:45:05 PM</v>
      </c>
      <c r="S1303" s="200">
        <f t="shared" si="124"/>
        <v>45630</v>
      </c>
      <c r="T1303" s="201">
        <f t="shared" si="125"/>
        <v>0.614641203705105</v>
      </c>
      <c r="U1303" s="202"/>
      <c r="V1303" s="202"/>
      <c r="W1303" s="202" t="str">
        <f>IFERROR(VLOOKUP(D1303,Legend!$A$2:$C$61,3,FALSE),"")</f>
        <v/>
      </c>
      <c r="X1303" s="19">
        <v>5</v>
      </c>
      <c r="Y1303" s="19">
        <v>15</v>
      </c>
    </row>
    <row r="1304" spans="1:25" x14ac:dyDescent="0.25">
      <c r="A1304" s="19" t="s">
        <v>1328</v>
      </c>
      <c r="B1304" s="62" t="s">
        <v>6165</v>
      </c>
      <c r="C1304" s="19" t="s">
        <v>341</v>
      </c>
      <c r="D1304" s="19" t="s">
        <v>343</v>
      </c>
      <c r="G1304" s="62" t="s">
        <v>593</v>
      </c>
      <c r="H1304" s="62" t="s">
        <v>6166</v>
      </c>
      <c r="I1304" s="19" t="s">
        <v>344</v>
      </c>
      <c r="J1304" s="36" t="s">
        <v>6167</v>
      </c>
      <c r="K1304" s="19" t="s">
        <v>1924</v>
      </c>
      <c r="O1304" s="197" t="str">
        <f t="shared" si="120"/>
        <v>12/4/2024 2:09:56 PM</v>
      </c>
      <c r="P1304" s="197">
        <f t="shared" si="121"/>
        <v>45631.215231481481</v>
      </c>
      <c r="Q1304" s="197">
        <f t="shared" si="122"/>
        <v>45630.798564814817</v>
      </c>
      <c r="R1304" s="197" t="str">
        <f t="shared" si="123"/>
        <v>12/4/2024 2:09:56 PM</v>
      </c>
      <c r="S1304" s="200">
        <f t="shared" si="124"/>
        <v>45630</v>
      </c>
      <c r="T1304" s="201">
        <f t="shared" si="125"/>
        <v>0.59023148148116888</v>
      </c>
      <c r="U1304" s="202"/>
      <c r="V1304" s="202"/>
      <c r="W1304" s="202" t="str">
        <f>IFERROR(VLOOKUP(D1304,Legend!$A$2:$C$61,3,FALSE),"")</f>
        <v/>
      </c>
      <c r="X1304" s="19">
        <v>5</v>
      </c>
      <c r="Y1304" s="19">
        <v>15</v>
      </c>
    </row>
    <row r="1305" spans="1:25" x14ac:dyDescent="0.25">
      <c r="A1305" s="19" t="s">
        <v>1574</v>
      </c>
      <c r="B1305" s="62" t="s">
        <v>6168</v>
      </c>
      <c r="C1305" s="19" t="s">
        <v>341</v>
      </c>
      <c r="D1305" s="19" t="s">
        <v>343</v>
      </c>
      <c r="G1305" s="62" t="s">
        <v>910</v>
      </c>
      <c r="H1305" s="62" t="s">
        <v>6169</v>
      </c>
      <c r="I1305" s="19" t="s">
        <v>342</v>
      </c>
      <c r="J1305" s="36" t="s">
        <v>6170</v>
      </c>
      <c r="K1305" s="19" t="s">
        <v>608</v>
      </c>
      <c r="O1305" s="197" t="str">
        <f t="shared" si="120"/>
        <v>12/4/2024 2:09:52 PM</v>
      </c>
      <c r="P1305" s="197">
        <f t="shared" si="121"/>
        <v>45631.215185185189</v>
      </c>
      <c r="Q1305" s="197">
        <f t="shared" si="122"/>
        <v>45630.798518518524</v>
      </c>
      <c r="R1305" s="197" t="str">
        <f t="shared" si="123"/>
        <v>12/4/2024 2:09:52 PM</v>
      </c>
      <c r="S1305" s="200">
        <f t="shared" si="124"/>
        <v>45630</v>
      </c>
      <c r="T1305" s="201">
        <f t="shared" si="125"/>
        <v>0.59018518518860219</v>
      </c>
      <c r="U1305" s="202"/>
      <c r="V1305" s="202"/>
      <c r="W1305" s="202" t="str">
        <f>IFERROR(VLOOKUP(D1305,Legend!$A$2:$C$61,3,FALSE),"")</f>
        <v/>
      </c>
      <c r="X1305" s="19">
        <v>5</v>
      </c>
      <c r="Y1305" s="19">
        <v>15</v>
      </c>
    </row>
    <row r="1306" spans="1:25" x14ac:dyDescent="0.25">
      <c r="A1306" s="19" t="s">
        <v>1893</v>
      </c>
      <c r="B1306" s="62" t="s">
        <v>6189</v>
      </c>
      <c r="C1306" s="19" t="s">
        <v>341</v>
      </c>
      <c r="D1306" s="19" t="s">
        <v>343</v>
      </c>
      <c r="G1306" s="62" t="s">
        <v>593</v>
      </c>
      <c r="H1306" s="62" t="s">
        <v>6179</v>
      </c>
      <c r="I1306" s="19" t="s">
        <v>344</v>
      </c>
      <c r="J1306" s="36" t="s">
        <v>6190</v>
      </c>
      <c r="K1306" s="19" t="s">
        <v>901</v>
      </c>
      <c r="O1306" s="197" t="str">
        <f t="shared" si="120"/>
        <v>12/4/2024 1:47:27 PM</v>
      </c>
      <c r="P1306" s="197">
        <f t="shared" si="121"/>
        <v>45631.199618055558</v>
      </c>
      <c r="Q1306" s="197">
        <f t="shared" si="122"/>
        <v>45630.782951388894</v>
      </c>
      <c r="R1306" s="197" t="str">
        <f t="shared" si="123"/>
        <v>12/4/2024 1:47:27 PM</v>
      </c>
      <c r="S1306" s="200">
        <f t="shared" si="124"/>
        <v>45630</v>
      </c>
      <c r="T1306" s="201">
        <f t="shared" si="125"/>
        <v>0.57461805555794854</v>
      </c>
      <c r="U1306" s="202"/>
      <c r="V1306" s="202"/>
      <c r="W1306" s="202" t="str">
        <f>IFERROR(VLOOKUP(D1306,Legend!$A$2:$C$61,3,FALSE),"")</f>
        <v/>
      </c>
      <c r="X1306" s="19">
        <v>5</v>
      </c>
      <c r="Y1306" s="19">
        <v>15</v>
      </c>
    </row>
    <row r="1307" spans="1:25" x14ac:dyDescent="0.25">
      <c r="A1307" s="19" t="s">
        <v>644</v>
      </c>
      <c r="B1307" s="62" t="s">
        <v>6191</v>
      </c>
      <c r="C1307" s="19" t="s">
        <v>148</v>
      </c>
      <c r="D1307" s="19" t="s">
        <v>223</v>
      </c>
      <c r="G1307" s="62" t="s">
        <v>350</v>
      </c>
      <c r="H1307" s="62" t="s">
        <v>6192</v>
      </c>
      <c r="J1307" s="36" t="s">
        <v>6193</v>
      </c>
      <c r="K1307" s="19" t="s">
        <v>1899</v>
      </c>
      <c r="L1307" s="19" t="s">
        <v>112</v>
      </c>
      <c r="O1307" s="197" t="str">
        <f t="shared" si="120"/>
        <v>12/4/2024 1:46:08 PM</v>
      </c>
      <c r="P1307" s="197">
        <f t="shared" si="121"/>
        <v>45631.198703703703</v>
      </c>
      <c r="Q1307" s="197">
        <f t="shared" si="122"/>
        <v>45630.782037037039</v>
      </c>
      <c r="R1307" s="197">
        <f t="shared" si="123"/>
        <v>45630.782037037039</v>
      </c>
      <c r="S1307" s="200">
        <f t="shared" si="124"/>
        <v>45630</v>
      </c>
      <c r="T1307" s="201">
        <f t="shared" si="125"/>
        <v>0.78203703703911742</v>
      </c>
      <c r="U1307" s="202"/>
      <c r="V1307" s="202"/>
      <c r="W1307" s="202" t="str">
        <f>IFERROR(VLOOKUP(D1307,Legend!$A$2:$C$61,3,FALSE),"")</f>
        <v>EMEA_1</v>
      </c>
      <c r="X1307" s="19">
        <v>5</v>
      </c>
      <c r="Y1307" s="19">
        <v>15</v>
      </c>
    </row>
    <row r="1308" spans="1:25" x14ac:dyDescent="0.25">
      <c r="A1308" s="19" t="s">
        <v>1898</v>
      </c>
      <c r="B1308" s="62" t="s">
        <v>6206</v>
      </c>
      <c r="C1308" s="19" t="s">
        <v>341</v>
      </c>
      <c r="D1308" s="19" t="s">
        <v>343</v>
      </c>
      <c r="G1308" s="62" t="s">
        <v>593</v>
      </c>
      <c r="H1308" s="62" t="s">
        <v>5407</v>
      </c>
      <c r="I1308" s="19" t="s">
        <v>344</v>
      </c>
      <c r="J1308" s="36" t="s">
        <v>6207</v>
      </c>
      <c r="K1308" s="19" t="s">
        <v>1853</v>
      </c>
      <c r="O1308" s="197" t="str">
        <f t="shared" si="120"/>
        <v>12/4/2024 1:35:54 PM</v>
      </c>
      <c r="P1308" s="197">
        <f t="shared" si="121"/>
        <v>45631.19159722222</v>
      </c>
      <c r="Q1308" s="197">
        <f t="shared" si="122"/>
        <v>45630.774930555555</v>
      </c>
      <c r="R1308" s="197" t="str">
        <f t="shared" si="123"/>
        <v>12/4/2024 1:35:54 PM</v>
      </c>
      <c r="S1308" s="200">
        <f t="shared" si="124"/>
        <v>45630</v>
      </c>
      <c r="T1308" s="201">
        <f t="shared" si="125"/>
        <v>0.56659722221957054</v>
      </c>
      <c r="U1308" s="202"/>
      <c r="V1308" s="202"/>
      <c r="W1308" s="202" t="str">
        <f>IFERROR(VLOOKUP(D1308,Legend!$A$2:$C$61,3,FALSE),"")</f>
        <v/>
      </c>
      <c r="X1308" s="19">
        <v>5</v>
      </c>
      <c r="Y1308" s="19">
        <v>15</v>
      </c>
    </row>
    <row r="1309" spans="1:25" x14ac:dyDescent="0.25">
      <c r="A1309" s="19" t="s">
        <v>1081</v>
      </c>
      <c r="B1309" s="62" t="s">
        <v>6226</v>
      </c>
      <c r="C1309" s="19" t="s">
        <v>341</v>
      </c>
      <c r="D1309" s="19" t="s">
        <v>343</v>
      </c>
      <c r="G1309" s="62" t="s">
        <v>626</v>
      </c>
      <c r="H1309" s="62" t="s">
        <v>2478</v>
      </c>
      <c r="I1309" s="19" t="s">
        <v>342</v>
      </c>
      <c r="J1309" s="36" t="s">
        <v>6227</v>
      </c>
      <c r="K1309" s="19" t="s">
        <v>583</v>
      </c>
      <c r="O1309" s="197" t="str">
        <f t="shared" si="120"/>
        <v>12/4/2024 1:10:10 PM</v>
      </c>
      <c r="P1309" s="197">
        <f t="shared" si="121"/>
        <v>45631.173726851855</v>
      </c>
      <c r="Q1309" s="197">
        <f t="shared" si="122"/>
        <v>45630.757060185191</v>
      </c>
      <c r="R1309" s="197" t="str">
        <f t="shared" si="123"/>
        <v>12/4/2024 1:10:10 PM</v>
      </c>
      <c r="S1309" s="200">
        <f t="shared" si="124"/>
        <v>45630</v>
      </c>
      <c r="T1309" s="201">
        <f t="shared" si="125"/>
        <v>0.54872685185546288</v>
      </c>
      <c r="U1309" s="202"/>
      <c r="V1309" s="202"/>
      <c r="W1309" s="202" t="str">
        <f>IFERROR(VLOOKUP(D1309,Legend!$A$2:$C$61,3,FALSE),"")</f>
        <v/>
      </c>
      <c r="X1309" s="19">
        <v>5</v>
      </c>
      <c r="Y1309" s="19">
        <v>15</v>
      </c>
    </row>
    <row r="1310" spans="1:25" x14ac:dyDescent="0.25">
      <c r="A1310" s="19" t="s">
        <v>1548</v>
      </c>
      <c r="B1310" s="62" t="s">
        <v>6230</v>
      </c>
      <c r="C1310" s="19" t="s">
        <v>341</v>
      </c>
      <c r="D1310" s="19" t="s">
        <v>343</v>
      </c>
      <c r="G1310" s="62" t="s">
        <v>593</v>
      </c>
      <c r="H1310" s="62" t="s">
        <v>3969</v>
      </c>
      <c r="I1310" s="19" t="s">
        <v>344</v>
      </c>
      <c r="J1310" s="36" t="s">
        <v>6231</v>
      </c>
      <c r="K1310" s="19" t="s">
        <v>1818</v>
      </c>
      <c r="O1310" s="197" t="str">
        <f t="shared" si="120"/>
        <v>12/4/2024 1:01:45 PM</v>
      </c>
      <c r="P1310" s="197">
        <f t="shared" si="121"/>
        <v>45631.167881944442</v>
      </c>
      <c r="Q1310" s="197">
        <f t="shared" si="122"/>
        <v>45630.751215277778</v>
      </c>
      <c r="R1310" s="197" t="str">
        <f t="shared" si="123"/>
        <v>12/4/2024 1:01:45 PM</v>
      </c>
      <c r="S1310" s="200">
        <f t="shared" si="124"/>
        <v>45630</v>
      </c>
      <c r="T1310" s="201">
        <f t="shared" si="125"/>
        <v>0.5428819444423425</v>
      </c>
      <c r="U1310" s="202"/>
      <c r="V1310" s="202"/>
      <c r="W1310" s="202" t="str">
        <f>IFERROR(VLOOKUP(D1310,Legend!$A$2:$C$61,3,FALSE),"")</f>
        <v/>
      </c>
      <c r="X1310" s="19">
        <v>5</v>
      </c>
      <c r="Y1310" s="19">
        <v>15</v>
      </c>
    </row>
    <row r="1311" spans="1:25" x14ac:dyDescent="0.25">
      <c r="A1311" s="19" t="s">
        <v>927</v>
      </c>
      <c r="B1311" s="62" t="s">
        <v>6232</v>
      </c>
      <c r="C1311" s="19" t="s">
        <v>148</v>
      </c>
      <c r="D1311" s="19" t="s">
        <v>214</v>
      </c>
      <c r="G1311" s="62" t="s">
        <v>345</v>
      </c>
      <c r="H1311" s="62" t="s">
        <v>3147</v>
      </c>
      <c r="J1311" s="36" t="s">
        <v>6233</v>
      </c>
      <c r="K1311" s="19" t="s">
        <v>591</v>
      </c>
      <c r="L1311" s="19" t="s">
        <v>112</v>
      </c>
      <c r="O1311" s="197" t="str">
        <f t="shared" si="120"/>
        <v>12/4/2024 12:59:51 PM</v>
      </c>
      <c r="P1311" s="197">
        <f t="shared" si="121"/>
        <v>45631.166562500002</v>
      </c>
      <c r="Q1311" s="197">
        <f t="shared" si="122"/>
        <v>45630.749895833338</v>
      </c>
      <c r="R1311" s="197" t="str">
        <f t="shared" si="123"/>
        <v>12/4/2024 12:59:51 PM</v>
      </c>
      <c r="S1311" s="200">
        <f t="shared" si="124"/>
        <v>45630</v>
      </c>
      <c r="T1311" s="201">
        <f t="shared" si="125"/>
        <v>0.54156250000232831</v>
      </c>
      <c r="U1311" s="202"/>
      <c r="V1311" s="202"/>
      <c r="W1311" s="202" t="str">
        <f>IFERROR(VLOOKUP(D1311,Legend!$A$2:$C$61,3,FALSE),"")</f>
        <v>AMER_1</v>
      </c>
      <c r="X1311" s="19">
        <v>5</v>
      </c>
      <c r="Y1311" s="19">
        <v>15</v>
      </c>
    </row>
    <row r="1312" spans="1:25" x14ac:dyDescent="0.25">
      <c r="A1312" s="19" t="s">
        <v>1224</v>
      </c>
      <c r="B1312" s="62" t="s">
        <v>6234</v>
      </c>
      <c r="C1312" s="19" t="s">
        <v>341</v>
      </c>
      <c r="D1312" s="19" t="s">
        <v>343</v>
      </c>
      <c r="G1312" s="62" t="s">
        <v>593</v>
      </c>
      <c r="H1312" s="62" t="s">
        <v>3890</v>
      </c>
      <c r="I1312" s="19" t="s">
        <v>342</v>
      </c>
      <c r="J1312" s="36" t="s">
        <v>6235</v>
      </c>
      <c r="K1312" s="19" t="s">
        <v>1816</v>
      </c>
      <c r="O1312" s="197" t="str">
        <f t="shared" si="120"/>
        <v>12/4/2024 12:58:50 PM</v>
      </c>
      <c r="P1312" s="197">
        <f t="shared" si="121"/>
        <v>45631.165856481479</v>
      </c>
      <c r="Q1312" s="197">
        <f t="shared" si="122"/>
        <v>45630.749189814815</v>
      </c>
      <c r="R1312" s="197" t="str">
        <f t="shared" si="123"/>
        <v>12/4/2024 12:58:50 PM</v>
      </c>
      <c r="S1312" s="200">
        <f t="shared" si="124"/>
        <v>45630</v>
      </c>
      <c r="T1312" s="201">
        <f t="shared" si="125"/>
        <v>0.54085648147884058</v>
      </c>
      <c r="U1312" s="202"/>
      <c r="V1312" s="202"/>
      <c r="W1312" s="202" t="str">
        <f>IFERROR(VLOOKUP(D1312,Legend!$A$2:$C$61,3,FALSE),"")</f>
        <v/>
      </c>
      <c r="X1312" s="19">
        <v>5</v>
      </c>
      <c r="Y1312" s="19">
        <v>15</v>
      </c>
    </row>
    <row r="1313" spans="1:25" x14ac:dyDescent="0.25">
      <c r="A1313" s="19" t="s">
        <v>1669</v>
      </c>
      <c r="B1313" s="62" t="s">
        <v>6236</v>
      </c>
      <c r="C1313" s="19" t="s">
        <v>341</v>
      </c>
      <c r="D1313" s="19" t="s">
        <v>343</v>
      </c>
      <c r="G1313" s="62" t="s">
        <v>588</v>
      </c>
      <c r="H1313" s="62" t="s">
        <v>6011</v>
      </c>
      <c r="I1313" s="19" t="s">
        <v>344</v>
      </c>
      <c r="J1313" s="36" t="s">
        <v>6237</v>
      </c>
      <c r="K1313" s="19" t="s">
        <v>679</v>
      </c>
      <c r="O1313" s="197" t="str">
        <f t="shared" si="120"/>
        <v>12/4/2024 12:52:13 PM</v>
      </c>
      <c r="P1313" s="197">
        <f t="shared" si="121"/>
        <v>45631.161261574074</v>
      </c>
      <c r="Q1313" s="197">
        <f t="shared" si="122"/>
        <v>45630.74459490741</v>
      </c>
      <c r="R1313" s="197" t="str">
        <f t="shared" si="123"/>
        <v>12/4/2024 12:52:13 PM</v>
      </c>
      <c r="S1313" s="200">
        <f t="shared" si="124"/>
        <v>45630</v>
      </c>
      <c r="T1313" s="201">
        <f t="shared" si="125"/>
        <v>0.53626157407416031</v>
      </c>
      <c r="U1313" s="202"/>
      <c r="V1313" s="202"/>
      <c r="W1313" s="202" t="str">
        <f>IFERROR(VLOOKUP(D1313,Legend!$A$2:$C$61,3,FALSE),"")</f>
        <v/>
      </c>
      <c r="X1313" s="19">
        <v>5</v>
      </c>
      <c r="Y1313" s="19">
        <v>15</v>
      </c>
    </row>
    <row r="1314" spans="1:25" x14ac:dyDescent="0.25">
      <c r="A1314" s="19" t="s">
        <v>1083</v>
      </c>
      <c r="B1314" s="62" t="s">
        <v>6238</v>
      </c>
      <c r="C1314" s="19" t="s">
        <v>341</v>
      </c>
      <c r="D1314" s="19" t="s">
        <v>343</v>
      </c>
      <c r="G1314" s="62" t="s">
        <v>588</v>
      </c>
      <c r="H1314" s="62" t="s">
        <v>6220</v>
      </c>
      <c r="I1314" s="19" t="s">
        <v>342</v>
      </c>
      <c r="J1314" s="36" t="s">
        <v>6239</v>
      </c>
      <c r="K1314" s="19" t="s">
        <v>1842</v>
      </c>
      <c r="O1314" s="197" t="str">
        <f t="shared" si="120"/>
        <v>12/4/2024 12:51:19 PM</v>
      </c>
      <c r="P1314" s="197">
        <f t="shared" si="121"/>
        <v>45631.160636574074</v>
      </c>
      <c r="Q1314" s="197">
        <f t="shared" si="122"/>
        <v>45630.743969907409</v>
      </c>
      <c r="R1314" s="197" t="str">
        <f t="shared" si="123"/>
        <v>12/4/2024 12:51:19 PM</v>
      </c>
      <c r="S1314" s="200">
        <f t="shared" si="124"/>
        <v>45630</v>
      </c>
      <c r="T1314" s="201">
        <f t="shared" si="125"/>
        <v>0.53563657407357823</v>
      </c>
      <c r="U1314" s="202"/>
      <c r="V1314" s="202"/>
      <c r="W1314" s="202" t="str">
        <f>IFERROR(VLOOKUP(D1314,Legend!$A$2:$C$61,3,FALSE),"")</f>
        <v/>
      </c>
      <c r="X1314" s="19">
        <v>5</v>
      </c>
      <c r="Y1314" s="19">
        <v>15</v>
      </c>
    </row>
    <row r="1315" spans="1:25" x14ac:dyDescent="0.25">
      <c r="A1315" s="19" t="s">
        <v>1908</v>
      </c>
      <c r="B1315" s="62" t="s">
        <v>6240</v>
      </c>
      <c r="C1315" s="19" t="s">
        <v>341</v>
      </c>
      <c r="D1315" s="19" t="s">
        <v>346</v>
      </c>
      <c r="G1315" s="62" t="s">
        <v>593</v>
      </c>
      <c r="H1315" s="62" t="s">
        <v>6241</v>
      </c>
      <c r="I1315" s="19" t="s">
        <v>344</v>
      </c>
      <c r="J1315" s="36" t="s">
        <v>6242</v>
      </c>
      <c r="K1315" s="19" t="s">
        <v>2306</v>
      </c>
      <c r="O1315" s="197" t="str">
        <f t="shared" si="120"/>
        <v>12/4/2024 12:50:02 PM</v>
      </c>
      <c r="P1315" s="197">
        <f t="shared" si="121"/>
        <v>45631.159745370373</v>
      </c>
      <c r="Q1315" s="197">
        <f t="shared" si="122"/>
        <v>45630.743078703708</v>
      </c>
      <c r="R1315" s="197" t="str">
        <f t="shared" si="123"/>
        <v>12/4/2024 12:50:02 PM</v>
      </c>
      <c r="S1315" s="200">
        <f t="shared" si="124"/>
        <v>45630</v>
      </c>
      <c r="T1315" s="201">
        <f t="shared" si="125"/>
        <v>0.53474537037254777</v>
      </c>
      <c r="U1315" s="202"/>
      <c r="V1315" s="202"/>
      <c r="W1315" s="202" t="str">
        <f>IFERROR(VLOOKUP(D1315,Legend!$A$2:$C$61,3,FALSE),"")</f>
        <v/>
      </c>
      <c r="X1315" s="19">
        <v>5</v>
      </c>
      <c r="Y1315" s="19">
        <v>15</v>
      </c>
    </row>
    <row r="1316" spans="1:25" x14ac:dyDescent="0.25">
      <c r="A1316" s="19" t="s">
        <v>1720</v>
      </c>
      <c r="B1316" s="62" t="s">
        <v>6243</v>
      </c>
      <c r="C1316" s="19" t="s">
        <v>341</v>
      </c>
      <c r="D1316" s="19" t="s">
        <v>346</v>
      </c>
      <c r="G1316" s="62" t="s">
        <v>593</v>
      </c>
      <c r="H1316" s="62" t="s">
        <v>5440</v>
      </c>
      <c r="I1316" s="19" t="s">
        <v>344</v>
      </c>
      <c r="J1316" s="36" t="s">
        <v>6244</v>
      </c>
      <c r="K1316" s="19" t="s">
        <v>735</v>
      </c>
      <c r="O1316" s="197" t="str">
        <f t="shared" si="120"/>
        <v>12/4/2024 12:49:00 PM</v>
      </c>
      <c r="P1316" s="197">
        <f t="shared" si="121"/>
        <v>45631.15902777778</v>
      </c>
      <c r="Q1316" s="197">
        <f t="shared" si="122"/>
        <v>45630.742361111115</v>
      </c>
      <c r="R1316" s="197" t="str">
        <f t="shared" si="123"/>
        <v>12/4/2024 12:49:00 PM</v>
      </c>
      <c r="S1316" s="200">
        <f t="shared" si="124"/>
        <v>45630</v>
      </c>
      <c r="T1316" s="201">
        <f t="shared" si="125"/>
        <v>0.53402777777955635</v>
      </c>
      <c r="U1316" s="202"/>
      <c r="V1316" s="202"/>
      <c r="W1316" s="202" t="str">
        <f>IFERROR(VLOOKUP(D1316,Legend!$A$2:$C$61,3,FALSE),"")</f>
        <v/>
      </c>
      <c r="X1316" s="19">
        <v>5</v>
      </c>
      <c r="Y1316" s="19">
        <v>15</v>
      </c>
    </row>
    <row r="1317" spans="1:25" x14ac:dyDescent="0.25">
      <c r="A1317" s="19" t="s">
        <v>1910</v>
      </c>
      <c r="B1317" s="62" t="s">
        <v>6245</v>
      </c>
      <c r="C1317" s="19" t="s">
        <v>341</v>
      </c>
      <c r="D1317" s="19" t="s">
        <v>346</v>
      </c>
      <c r="G1317" s="62" t="s">
        <v>593</v>
      </c>
      <c r="H1317" s="62" t="s">
        <v>5440</v>
      </c>
      <c r="I1317" s="19" t="s">
        <v>344</v>
      </c>
      <c r="J1317" s="36" t="s">
        <v>6246</v>
      </c>
      <c r="K1317" s="19" t="s">
        <v>1954</v>
      </c>
      <c r="O1317" s="197" t="str">
        <f t="shared" si="120"/>
        <v>12/4/2024 12:47:23 PM</v>
      </c>
      <c r="P1317" s="197">
        <f t="shared" si="121"/>
        <v>45631.157905092594</v>
      </c>
      <c r="Q1317" s="197">
        <f t="shared" si="122"/>
        <v>45630.74123842593</v>
      </c>
      <c r="R1317" s="197" t="str">
        <f t="shared" si="123"/>
        <v>12/4/2024 12:47:23 PM</v>
      </c>
      <c r="S1317" s="200">
        <f t="shared" si="124"/>
        <v>45630</v>
      </c>
      <c r="T1317" s="201">
        <f t="shared" si="125"/>
        <v>0.53290509259386454</v>
      </c>
      <c r="U1317" s="202"/>
      <c r="V1317" s="202"/>
      <c r="W1317" s="202" t="str">
        <f>IFERROR(VLOOKUP(D1317,Legend!$A$2:$C$61,3,FALSE),"")</f>
        <v/>
      </c>
      <c r="X1317" s="19">
        <v>5</v>
      </c>
      <c r="Y1317" s="19">
        <v>15</v>
      </c>
    </row>
    <row r="1318" spans="1:25" x14ac:dyDescent="0.25">
      <c r="A1318" s="19" t="s">
        <v>1549</v>
      </c>
      <c r="B1318" s="62" t="s">
        <v>6247</v>
      </c>
      <c r="C1318" s="19" t="s">
        <v>341</v>
      </c>
      <c r="D1318" s="19" t="s">
        <v>343</v>
      </c>
      <c r="G1318" s="62" t="s">
        <v>588</v>
      </c>
      <c r="H1318" s="62" t="s">
        <v>6011</v>
      </c>
      <c r="I1318" s="19" t="s">
        <v>344</v>
      </c>
      <c r="J1318" s="36" t="s">
        <v>6248</v>
      </c>
      <c r="K1318" s="19" t="s">
        <v>1952</v>
      </c>
      <c r="O1318" s="197" t="str">
        <f t="shared" si="120"/>
        <v>12/4/2024 12:40:35 PM</v>
      </c>
      <c r="P1318" s="197">
        <f t="shared" si="121"/>
        <v>45631.153182870374</v>
      </c>
      <c r="Q1318" s="197">
        <f t="shared" si="122"/>
        <v>45630.736516203709</v>
      </c>
      <c r="R1318" s="197" t="str">
        <f t="shared" si="123"/>
        <v>12/4/2024 12:40:35 PM</v>
      </c>
      <c r="S1318" s="200">
        <f t="shared" si="124"/>
        <v>45630</v>
      </c>
      <c r="T1318" s="201">
        <f t="shared" si="125"/>
        <v>0.52818287037371192</v>
      </c>
      <c r="U1318" s="202"/>
      <c r="V1318" s="202"/>
      <c r="W1318" s="202" t="str">
        <f>IFERROR(VLOOKUP(D1318,Legend!$A$2:$C$61,3,FALSE),"")</f>
        <v/>
      </c>
      <c r="X1318" s="19">
        <v>5</v>
      </c>
      <c r="Y1318" s="19">
        <v>15</v>
      </c>
    </row>
    <row r="1319" spans="1:25" x14ac:dyDescent="0.25">
      <c r="A1319" s="19" t="s">
        <v>597</v>
      </c>
      <c r="B1319" s="62" t="s">
        <v>6249</v>
      </c>
      <c r="C1319" s="19" t="s">
        <v>341</v>
      </c>
      <c r="D1319" s="19" t="s">
        <v>343</v>
      </c>
      <c r="G1319" s="62" t="s">
        <v>593</v>
      </c>
      <c r="H1319" s="62" t="s">
        <v>6211</v>
      </c>
      <c r="I1319" s="19" t="s">
        <v>344</v>
      </c>
      <c r="J1319" s="36" t="s">
        <v>6250</v>
      </c>
      <c r="K1319" s="19" t="s">
        <v>1877</v>
      </c>
      <c r="O1319" s="197" t="str">
        <f t="shared" si="120"/>
        <v>12/4/2024 12:33:36 PM</v>
      </c>
      <c r="P1319" s="197">
        <f t="shared" si="121"/>
        <v>45631.148333333331</v>
      </c>
      <c r="Q1319" s="197">
        <f t="shared" si="122"/>
        <v>45630.731666666667</v>
      </c>
      <c r="R1319" s="197" t="str">
        <f t="shared" si="123"/>
        <v>12/4/2024 12:33:36 PM</v>
      </c>
      <c r="S1319" s="200">
        <f t="shared" si="124"/>
        <v>45630</v>
      </c>
      <c r="T1319" s="201">
        <f t="shared" si="125"/>
        <v>0.523333333330811</v>
      </c>
      <c r="U1319" s="202"/>
      <c r="V1319" s="202"/>
      <c r="W1319" s="202" t="str">
        <f>IFERROR(VLOOKUP(D1319,Legend!$A$2:$C$61,3,FALSE),"")</f>
        <v/>
      </c>
      <c r="X1319" s="19">
        <v>5</v>
      </c>
      <c r="Y1319" s="19">
        <v>15</v>
      </c>
    </row>
    <row r="1320" spans="1:25" x14ac:dyDescent="0.25">
      <c r="A1320" s="19" t="s">
        <v>929</v>
      </c>
      <c r="B1320" s="62" t="s">
        <v>6251</v>
      </c>
      <c r="C1320" s="19" t="s">
        <v>341</v>
      </c>
      <c r="D1320" s="19" t="s">
        <v>343</v>
      </c>
      <c r="G1320" s="62" t="s">
        <v>593</v>
      </c>
      <c r="H1320" s="62" t="s">
        <v>6011</v>
      </c>
      <c r="I1320" s="19" t="s">
        <v>344</v>
      </c>
      <c r="J1320" s="36" t="s">
        <v>6252</v>
      </c>
      <c r="K1320" s="19" t="s">
        <v>685</v>
      </c>
      <c r="O1320" s="197" t="str">
        <f t="shared" si="120"/>
        <v>12/4/2024 12:25:56 PM</v>
      </c>
      <c r="P1320" s="197">
        <f t="shared" si="121"/>
        <v>45631.143009259256</v>
      </c>
      <c r="Q1320" s="197">
        <f t="shared" si="122"/>
        <v>45630.726342592592</v>
      </c>
      <c r="R1320" s="197" t="str">
        <f t="shared" si="123"/>
        <v>12/4/2024 12:25:56 PM</v>
      </c>
      <c r="S1320" s="200">
        <f t="shared" si="124"/>
        <v>45630</v>
      </c>
      <c r="T1320" s="201">
        <f t="shared" si="125"/>
        <v>0.51800925925635966</v>
      </c>
      <c r="U1320" s="202"/>
      <c r="V1320" s="202"/>
      <c r="W1320" s="202" t="str">
        <f>IFERROR(VLOOKUP(D1320,Legend!$A$2:$C$61,3,FALSE),"")</f>
        <v/>
      </c>
      <c r="X1320" s="19">
        <v>5</v>
      </c>
      <c r="Y1320" s="19">
        <v>15</v>
      </c>
    </row>
    <row r="1321" spans="1:25" x14ac:dyDescent="0.25">
      <c r="A1321" s="19" t="s">
        <v>852</v>
      </c>
      <c r="B1321" s="62" t="s">
        <v>6253</v>
      </c>
      <c r="C1321" s="19" t="s">
        <v>341</v>
      </c>
      <c r="D1321" s="19" t="s">
        <v>343</v>
      </c>
      <c r="G1321" s="62" t="s">
        <v>626</v>
      </c>
      <c r="H1321" s="62" t="s">
        <v>2478</v>
      </c>
      <c r="I1321" s="19" t="s">
        <v>342</v>
      </c>
      <c r="J1321" s="36" t="s">
        <v>6254</v>
      </c>
      <c r="K1321" s="19" t="s">
        <v>1889</v>
      </c>
      <c r="O1321" s="197" t="str">
        <f t="shared" si="120"/>
        <v>12/4/2024 12:23:59 PM</v>
      </c>
      <c r="P1321" s="197">
        <f t="shared" si="121"/>
        <v>45631.141655092593</v>
      </c>
      <c r="Q1321" s="197">
        <f t="shared" si="122"/>
        <v>45630.724988425929</v>
      </c>
      <c r="R1321" s="197" t="str">
        <f t="shared" si="123"/>
        <v>12/4/2024 12:23:59 PM</v>
      </c>
      <c r="S1321" s="200">
        <f t="shared" si="124"/>
        <v>45630</v>
      </c>
      <c r="T1321" s="201">
        <f t="shared" si="125"/>
        <v>0.51665509259328246</v>
      </c>
      <c r="U1321" s="202"/>
      <c r="V1321" s="202"/>
      <c r="W1321" s="202" t="str">
        <f>IFERROR(VLOOKUP(D1321,Legend!$A$2:$C$61,3,FALSE),"")</f>
        <v/>
      </c>
      <c r="X1321" s="19">
        <v>5</v>
      </c>
      <c r="Y1321" s="19">
        <v>15</v>
      </c>
    </row>
    <row r="1322" spans="1:25" x14ac:dyDescent="0.25">
      <c r="A1322" s="19" t="s">
        <v>1551</v>
      </c>
      <c r="B1322" s="62" t="s">
        <v>6255</v>
      </c>
      <c r="C1322" s="19" t="s">
        <v>148</v>
      </c>
      <c r="D1322" s="19" t="s">
        <v>214</v>
      </c>
      <c r="G1322" s="62" t="s">
        <v>345</v>
      </c>
      <c r="H1322" s="62" t="s">
        <v>3237</v>
      </c>
      <c r="J1322" s="36" t="s">
        <v>6256</v>
      </c>
      <c r="K1322" s="19" t="s">
        <v>591</v>
      </c>
      <c r="L1322" s="19" t="s">
        <v>112</v>
      </c>
      <c r="O1322" s="197" t="str">
        <f t="shared" si="120"/>
        <v>12/4/2024 12:18:34 PM</v>
      </c>
      <c r="P1322" s="197">
        <f t="shared" si="121"/>
        <v>45631.13789351852</v>
      </c>
      <c r="Q1322" s="197">
        <f t="shared" si="122"/>
        <v>45630.721226851856</v>
      </c>
      <c r="R1322" s="197" t="str">
        <f t="shared" si="123"/>
        <v>12/4/2024 12:18:34 PM</v>
      </c>
      <c r="S1322" s="200">
        <f t="shared" si="124"/>
        <v>45630</v>
      </c>
      <c r="T1322" s="201">
        <f t="shared" si="125"/>
        <v>0.51289351852028631</v>
      </c>
      <c r="U1322" s="202"/>
      <c r="V1322" s="202"/>
      <c r="W1322" s="202" t="str">
        <f>IFERROR(VLOOKUP(D1322,Legend!$A$2:$C$61,3,FALSE),"")</f>
        <v>AMER_1</v>
      </c>
      <c r="X1322" s="19">
        <v>5</v>
      </c>
      <c r="Y1322" s="19">
        <v>15</v>
      </c>
    </row>
    <row r="1323" spans="1:25" x14ac:dyDescent="0.25">
      <c r="A1323" s="19" t="s">
        <v>1552</v>
      </c>
      <c r="B1323" s="62" t="s">
        <v>6257</v>
      </c>
      <c r="C1323" s="19" t="s">
        <v>341</v>
      </c>
      <c r="D1323" s="19" t="s">
        <v>343</v>
      </c>
      <c r="G1323" s="62" t="s">
        <v>593</v>
      </c>
      <c r="H1323" s="62" t="s">
        <v>6163</v>
      </c>
      <c r="I1323" s="19" t="s">
        <v>342</v>
      </c>
      <c r="J1323" s="36" t="s">
        <v>6258</v>
      </c>
      <c r="K1323" s="19" t="s">
        <v>2012</v>
      </c>
      <c r="O1323" s="197" t="str">
        <f t="shared" si="120"/>
        <v>12/4/2024 12:13:57 PM</v>
      </c>
      <c r="P1323" s="197">
        <f t="shared" si="121"/>
        <v>45631.134687500002</v>
      </c>
      <c r="Q1323" s="197">
        <f t="shared" si="122"/>
        <v>45630.718020833338</v>
      </c>
      <c r="R1323" s="197" t="str">
        <f t="shared" si="123"/>
        <v>12/4/2024 12:13:57 PM</v>
      </c>
      <c r="S1323" s="200">
        <f t="shared" si="124"/>
        <v>45630</v>
      </c>
      <c r="T1323" s="201">
        <f t="shared" si="125"/>
        <v>0.50968750000174623</v>
      </c>
      <c r="U1323" s="202"/>
      <c r="V1323" s="202"/>
      <c r="W1323" s="202" t="str">
        <f>IFERROR(VLOOKUP(D1323,Legend!$A$2:$C$61,3,FALSE),"")</f>
        <v/>
      </c>
      <c r="X1323" s="19">
        <v>5</v>
      </c>
      <c r="Y1323" s="19">
        <v>15</v>
      </c>
    </row>
    <row r="1324" spans="1:25" x14ac:dyDescent="0.25">
      <c r="A1324" s="19" t="s">
        <v>1225</v>
      </c>
      <c r="B1324" s="62" t="s">
        <v>6259</v>
      </c>
      <c r="C1324" s="19" t="s">
        <v>341</v>
      </c>
      <c r="D1324" s="19" t="s">
        <v>346</v>
      </c>
      <c r="G1324" s="62" t="s">
        <v>593</v>
      </c>
      <c r="H1324" s="62" t="s">
        <v>6133</v>
      </c>
      <c r="I1324" s="19" t="s">
        <v>344</v>
      </c>
      <c r="J1324" s="36" t="s">
        <v>6260</v>
      </c>
      <c r="K1324" s="19" t="s">
        <v>1545</v>
      </c>
      <c r="O1324" s="197" t="str">
        <f t="shared" si="120"/>
        <v>12/4/2024 12:13:30 PM</v>
      </c>
      <c r="P1324" s="197">
        <f t="shared" si="121"/>
        <v>45631.134375000001</v>
      </c>
      <c r="Q1324" s="197">
        <f t="shared" si="122"/>
        <v>45630.717708333337</v>
      </c>
      <c r="R1324" s="197" t="str">
        <f t="shared" si="123"/>
        <v>12/4/2024 12:13:30 PM</v>
      </c>
      <c r="S1324" s="200">
        <f t="shared" si="124"/>
        <v>45630</v>
      </c>
      <c r="T1324" s="201">
        <f t="shared" si="125"/>
        <v>0.50937500000145519</v>
      </c>
      <c r="U1324" s="202"/>
      <c r="V1324" s="202"/>
      <c r="W1324" s="202" t="str">
        <f>IFERROR(VLOOKUP(D1324,Legend!$A$2:$C$61,3,FALSE),"")</f>
        <v/>
      </c>
      <c r="X1324" s="19">
        <v>5</v>
      </c>
      <c r="Y1324" s="19">
        <v>15</v>
      </c>
    </row>
    <row r="1325" spans="1:25" x14ac:dyDescent="0.25">
      <c r="A1325" s="19" t="s">
        <v>1911</v>
      </c>
      <c r="B1325" s="62" t="s">
        <v>6261</v>
      </c>
      <c r="C1325" s="19" t="s">
        <v>341</v>
      </c>
      <c r="D1325" s="19" t="s">
        <v>343</v>
      </c>
      <c r="G1325" s="62" t="s">
        <v>588</v>
      </c>
      <c r="H1325" s="62" t="s">
        <v>6011</v>
      </c>
      <c r="I1325" s="19" t="s">
        <v>344</v>
      </c>
      <c r="J1325" s="36" t="s">
        <v>6262</v>
      </c>
      <c r="K1325" s="19" t="s">
        <v>1958</v>
      </c>
      <c r="O1325" s="197" t="str">
        <f t="shared" si="120"/>
        <v>12/4/2024 12:03:29 PM</v>
      </c>
      <c r="P1325" s="197">
        <f t="shared" si="121"/>
        <v>45631.127418981479</v>
      </c>
      <c r="Q1325" s="197">
        <f t="shared" si="122"/>
        <v>45630.710752314815</v>
      </c>
      <c r="R1325" s="197" t="str">
        <f t="shared" si="123"/>
        <v>12/4/2024 12:03:29 PM</v>
      </c>
      <c r="S1325" s="200">
        <f t="shared" si="124"/>
        <v>45630</v>
      </c>
      <c r="T1325" s="201">
        <f t="shared" si="125"/>
        <v>0.50241898147942265</v>
      </c>
      <c r="U1325" s="202"/>
      <c r="V1325" s="202"/>
      <c r="W1325" s="202" t="str">
        <f>IFERROR(VLOOKUP(D1325,Legend!$A$2:$C$61,3,FALSE),"")</f>
        <v/>
      </c>
      <c r="X1325" s="19">
        <v>5</v>
      </c>
      <c r="Y1325" s="19">
        <v>15</v>
      </c>
    </row>
    <row r="1326" spans="1:25" x14ac:dyDescent="0.25">
      <c r="A1326" s="19" t="s">
        <v>931</v>
      </c>
      <c r="B1326" s="62" t="s">
        <v>6263</v>
      </c>
      <c r="C1326" s="19" t="s">
        <v>341</v>
      </c>
      <c r="D1326" s="19" t="s">
        <v>343</v>
      </c>
      <c r="G1326" s="62" t="s">
        <v>626</v>
      </c>
      <c r="H1326" s="62" t="s">
        <v>2478</v>
      </c>
      <c r="I1326" s="19" t="s">
        <v>342</v>
      </c>
      <c r="J1326" s="36" t="s">
        <v>6264</v>
      </c>
      <c r="K1326" s="19" t="s">
        <v>1877</v>
      </c>
      <c r="O1326" s="197" t="str">
        <f t="shared" si="120"/>
        <v>12/4/2024 11:59:24 AM</v>
      </c>
      <c r="P1326" s="197">
        <f t="shared" si="121"/>
        <v>45631.124583333331</v>
      </c>
      <c r="Q1326" s="197">
        <f t="shared" si="122"/>
        <v>45630.707916666666</v>
      </c>
      <c r="R1326" s="197" t="str">
        <f t="shared" si="123"/>
        <v>12/4/2024 11:59:24 AM</v>
      </c>
      <c r="S1326" s="200">
        <f t="shared" si="124"/>
        <v>45630</v>
      </c>
      <c r="T1326" s="201">
        <f t="shared" si="125"/>
        <v>0.49958333333051996</v>
      </c>
      <c r="U1326" s="202"/>
      <c r="V1326" s="202"/>
      <c r="W1326" s="202" t="str">
        <f>IFERROR(VLOOKUP(D1326,Legend!$A$2:$C$61,3,FALSE),"")</f>
        <v/>
      </c>
      <c r="X1326" s="19">
        <v>5</v>
      </c>
      <c r="Y1326" s="19">
        <v>15</v>
      </c>
    </row>
    <row r="1327" spans="1:25" x14ac:dyDescent="0.25">
      <c r="A1327" s="19" t="s">
        <v>1913</v>
      </c>
      <c r="B1327" s="62" t="s">
        <v>6265</v>
      </c>
      <c r="C1327" s="19" t="s">
        <v>341</v>
      </c>
      <c r="D1327" s="19" t="s">
        <v>343</v>
      </c>
      <c r="G1327" s="62" t="s">
        <v>593</v>
      </c>
      <c r="H1327" s="62" t="s">
        <v>3159</v>
      </c>
      <c r="I1327" s="19" t="s">
        <v>344</v>
      </c>
      <c r="J1327" s="36" t="s">
        <v>6266</v>
      </c>
      <c r="K1327" s="19" t="s">
        <v>1842</v>
      </c>
      <c r="O1327" s="197" t="str">
        <f t="shared" si="120"/>
        <v>12/4/2024 11:58:35 AM</v>
      </c>
      <c r="P1327" s="197">
        <f t="shared" si="121"/>
        <v>45631.124016203707</v>
      </c>
      <c r="Q1327" s="197">
        <f t="shared" si="122"/>
        <v>45630.707349537042</v>
      </c>
      <c r="R1327" s="197" t="str">
        <f t="shared" si="123"/>
        <v>12/4/2024 11:58:35 AM</v>
      </c>
      <c r="S1327" s="200">
        <f t="shared" si="124"/>
        <v>45630</v>
      </c>
      <c r="T1327" s="201">
        <f t="shared" si="125"/>
        <v>0.49901620370656019</v>
      </c>
      <c r="U1327" s="202"/>
      <c r="V1327" s="202"/>
      <c r="W1327" s="202" t="str">
        <f>IFERROR(VLOOKUP(D1327,Legend!$A$2:$C$61,3,FALSE),"")</f>
        <v/>
      </c>
      <c r="X1327" s="19">
        <v>5</v>
      </c>
      <c r="Y1327" s="19">
        <v>15</v>
      </c>
    </row>
    <row r="1328" spans="1:25" x14ac:dyDescent="0.25">
      <c r="A1328" s="19" t="s">
        <v>1670</v>
      </c>
      <c r="B1328" s="62" t="s">
        <v>6267</v>
      </c>
      <c r="C1328" s="19" t="s">
        <v>148</v>
      </c>
      <c r="D1328" s="19" t="s">
        <v>223</v>
      </c>
      <c r="G1328" s="62" t="s">
        <v>350</v>
      </c>
      <c r="H1328" s="62" t="s">
        <v>6268</v>
      </c>
      <c r="J1328" s="36" t="s">
        <v>6269</v>
      </c>
      <c r="K1328" s="19" t="s">
        <v>591</v>
      </c>
      <c r="L1328" s="19" t="s">
        <v>112</v>
      </c>
      <c r="O1328" s="197" t="str">
        <f t="shared" si="120"/>
        <v>12/4/2024 11:55:40 AM</v>
      </c>
      <c r="P1328" s="197">
        <f t="shared" si="121"/>
        <v>45631.121990740743</v>
      </c>
      <c r="Q1328" s="197">
        <f t="shared" si="122"/>
        <v>45630.705324074079</v>
      </c>
      <c r="R1328" s="197">
        <f t="shared" si="123"/>
        <v>45630.705324074079</v>
      </c>
      <c r="S1328" s="200">
        <f t="shared" si="124"/>
        <v>45630</v>
      </c>
      <c r="T1328" s="201">
        <f t="shared" si="125"/>
        <v>0.70532407407881692</v>
      </c>
      <c r="U1328" s="202"/>
      <c r="V1328" s="202"/>
      <c r="W1328" s="202" t="str">
        <f>IFERROR(VLOOKUP(D1328,Legend!$A$2:$C$61,3,FALSE),"")</f>
        <v>EMEA_1</v>
      </c>
      <c r="X1328" s="19">
        <v>5</v>
      </c>
      <c r="Y1328" s="19">
        <v>15</v>
      </c>
    </row>
    <row r="1329" spans="1:25" x14ac:dyDescent="0.25">
      <c r="A1329" s="19" t="s">
        <v>713</v>
      </c>
      <c r="B1329" s="62" t="s">
        <v>6270</v>
      </c>
      <c r="C1329" s="19" t="s">
        <v>148</v>
      </c>
      <c r="D1329" s="19" t="s">
        <v>214</v>
      </c>
      <c r="G1329" s="62" t="s">
        <v>345</v>
      </c>
      <c r="H1329" s="62" t="s">
        <v>6271</v>
      </c>
      <c r="J1329" s="36" t="s">
        <v>6269</v>
      </c>
      <c r="K1329" s="19" t="s">
        <v>591</v>
      </c>
      <c r="L1329" s="19" t="s">
        <v>112</v>
      </c>
      <c r="O1329" s="197" t="str">
        <f t="shared" si="120"/>
        <v>12/4/2024 11:55:40 AM</v>
      </c>
      <c r="P1329" s="197">
        <f t="shared" si="121"/>
        <v>45631.121990740743</v>
      </c>
      <c r="Q1329" s="197">
        <f t="shared" si="122"/>
        <v>45630.705324074079</v>
      </c>
      <c r="R1329" s="197" t="str">
        <f t="shared" si="123"/>
        <v>12/4/2024 11:55:40 AM</v>
      </c>
      <c r="S1329" s="200">
        <f t="shared" si="124"/>
        <v>45630</v>
      </c>
      <c r="T1329" s="201">
        <f t="shared" si="125"/>
        <v>0.49699074074305827</v>
      </c>
      <c r="U1329" s="202"/>
      <c r="V1329" s="202"/>
      <c r="W1329" s="202" t="str">
        <f>IFERROR(VLOOKUP(D1329,Legend!$A$2:$C$61,3,FALSE),"")</f>
        <v>AMER_1</v>
      </c>
      <c r="X1329" s="19">
        <v>5</v>
      </c>
      <c r="Y1329" s="19">
        <v>15</v>
      </c>
    </row>
    <row r="1330" spans="1:25" x14ac:dyDescent="0.25">
      <c r="A1330" s="19" t="s">
        <v>1084</v>
      </c>
      <c r="B1330" s="62" t="s">
        <v>6272</v>
      </c>
      <c r="C1330" s="19" t="s">
        <v>148</v>
      </c>
      <c r="D1330" s="19" t="s">
        <v>214</v>
      </c>
      <c r="G1330" s="62" t="s">
        <v>345</v>
      </c>
      <c r="H1330" s="62" t="s">
        <v>6273</v>
      </c>
      <c r="J1330" s="36" t="s">
        <v>6274</v>
      </c>
      <c r="K1330" s="19" t="s">
        <v>591</v>
      </c>
      <c r="L1330" s="19" t="s">
        <v>112</v>
      </c>
      <c r="O1330" s="197" t="str">
        <f t="shared" si="120"/>
        <v>12/4/2024 11:55:06 AM</v>
      </c>
      <c r="P1330" s="197">
        <f t="shared" si="121"/>
        <v>45631.12159722222</v>
      </c>
      <c r="Q1330" s="197">
        <f t="shared" si="122"/>
        <v>45630.704930555556</v>
      </c>
      <c r="R1330" s="197" t="str">
        <f t="shared" si="123"/>
        <v>12/4/2024 11:55:06 AM</v>
      </c>
      <c r="S1330" s="200">
        <f t="shared" si="124"/>
        <v>45630</v>
      </c>
      <c r="T1330" s="201">
        <f t="shared" si="125"/>
        <v>0.49659722221986158</v>
      </c>
      <c r="U1330" s="202"/>
      <c r="V1330" s="202"/>
      <c r="W1330" s="202" t="str">
        <f>IFERROR(VLOOKUP(D1330,Legend!$A$2:$C$61,3,FALSE),"")</f>
        <v>AMER_1</v>
      </c>
      <c r="X1330" s="19">
        <v>5</v>
      </c>
      <c r="Y1330" s="19">
        <v>15</v>
      </c>
    </row>
    <row r="1331" spans="1:25" x14ac:dyDescent="0.25">
      <c r="A1331" s="19" t="s">
        <v>773</v>
      </c>
      <c r="B1331" s="62" t="s">
        <v>6275</v>
      </c>
      <c r="C1331" s="19" t="s">
        <v>148</v>
      </c>
      <c r="D1331" s="19" t="s">
        <v>214</v>
      </c>
      <c r="G1331" s="62" t="s">
        <v>345</v>
      </c>
      <c r="H1331" s="62" t="s">
        <v>6276</v>
      </c>
      <c r="J1331" s="36" t="s">
        <v>6277</v>
      </c>
      <c r="K1331" s="19" t="s">
        <v>591</v>
      </c>
      <c r="L1331" s="19" t="s">
        <v>112</v>
      </c>
      <c r="O1331" s="197" t="str">
        <f t="shared" si="120"/>
        <v>12/4/2024 11:51:52 AM</v>
      </c>
      <c r="P1331" s="197">
        <f t="shared" si="121"/>
        <v>45631.119351851848</v>
      </c>
      <c r="Q1331" s="197">
        <f t="shared" si="122"/>
        <v>45630.702685185184</v>
      </c>
      <c r="R1331" s="197" t="str">
        <f t="shared" si="123"/>
        <v>12/4/2024 11:51:52 AM</v>
      </c>
      <c r="S1331" s="200">
        <f t="shared" si="124"/>
        <v>45630</v>
      </c>
      <c r="T1331" s="201">
        <f t="shared" si="125"/>
        <v>0.49435185184847796</v>
      </c>
      <c r="U1331" s="202"/>
      <c r="V1331" s="202"/>
      <c r="W1331" s="202" t="str">
        <f>IFERROR(VLOOKUP(D1331,Legend!$A$2:$C$61,3,FALSE),"")</f>
        <v>AMER_1</v>
      </c>
      <c r="X1331" s="19">
        <v>5</v>
      </c>
      <c r="Y1331" s="19">
        <v>15</v>
      </c>
    </row>
    <row r="1332" spans="1:25" x14ac:dyDescent="0.25">
      <c r="A1332" s="19" t="s">
        <v>598</v>
      </c>
      <c r="B1332" s="62" t="s">
        <v>6278</v>
      </c>
      <c r="C1332" s="19" t="s">
        <v>148</v>
      </c>
      <c r="D1332" s="19" t="s">
        <v>214</v>
      </c>
      <c r="G1332" s="62" t="s">
        <v>345</v>
      </c>
      <c r="H1332" s="62" t="s">
        <v>6279</v>
      </c>
      <c r="J1332" s="36" t="s">
        <v>6280</v>
      </c>
      <c r="K1332" s="19" t="s">
        <v>591</v>
      </c>
      <c r="L1332" s="19" t="s">
        <v>112</v>
      </c>
      <c r="O1332" s="197" t="str">
        <f t="shared" si="120"/>
        <v>12/4/2024 11:51:32 AM</v>
      </c>
      <c r="P1332" s="197">
        <f t="shared" si="121"/>
        <v>45631.119120370371</v>
      </c>
      <c r="Q1332" s="197">
        <f t="shared" si="122"/>
        <v>45630.702453703707</v>
      </c>
      <c r="R1332" s="197" t="str">
        <f t="shared" si="123"/>
        <v>12/4/2024 11:51:32 AM</v>
      </c>
      <c r="S1332" s="200">
        <f t="shared" si="124"/>
        <v>45630</v>
      </c>
      <c r="T1332" s="201">
        <f t="shared" si="125"/>
        <v>0.49412037037109258</v>
      </c>
      <c r="U1332" s="202"/>
      <c r="V1332" s="202"/>
      <c r="W1332" s="202" t="str">
        <f>IFERROR(VLOOKUP(D1332,Legend!$A$2:$C$61,3,FALSE),"")</f>
        <v>AMER_1</v>
      </c>
      <c r="X1332" s="19">
        <v>5</v>
      </c>
      <c r="Y1332" s="19">
        <v>15</v>
      </c>
    </row>
    <row r="1333" spans="1:25" x14ac:dyDescent="0.25">
      <c r="A1333" s="19" t="s">
        <v>1437</v>
      </c>
      <c r="B1333" s="62" t="s">
        <v>6281</v>
      </c>
      <c r="C1333" s="19" t="s">
        <v>148</v>
      </c>
      <c r="D1333" s="19" t="s">
        <v>224</v>
      </c>
      <c r="G1333" s="62" t="s">
        <v>361</v>
      </c>
      <c r="H1333" s="62" t="s">
        <v>6282</v>
      </c>
      <c r="J1333" s="36" t="s">
        <v>6283</v>
      </c>
      <c r="K1333" s="19" t="s">
        <v>591</v>
      </c>
      <c r="L1333" s="19" t="s">
        <v>112</v>
      </c>
      <c r="O1333" s="197" t="str">
        <f t="shared" si="120"/>
        <v>12/4/2024 11:13:27 AM</v>
      </c>
      <c r="P1333" s="197">
        <f t="shared" si="121"/>
        <v>45631.092673611114</v>
      </c>
      <c r="Q1333" s="197">
        <f t="shared" si="122"/>
        <v>45630.67600694445</v>
      </c>
      <c r="R1333" s="197">
        <f t="shared" si="123"/>
        <v>45630.67600694445</v>
      </c>
      <c r="S1333" s="200">
        <f t="shared" si="124"/>
        <v>45630</v>
      </c>
      <c r="T1333" s="201">
        <f t="shared" si="125"/>
        <v>0.6760069444499095</v>
      </c>
      <c r="U1333" s="202"/>
      <c r="V1333" s="202"/>
      <c r="W1333" s="202" t="str">
        <f>IFERROR(VLOOKUP(D1333,Legend!$A$2:$C$61,3,FALSE),"")</f>
        <v>EMEA_1</v>
      </c>
      <c r="X1333" s="19">
        <v>5</v>
      </c>
      <c r="Y1333" s="19">
        <v>15</v>
      </c>
    </row>
    <row r="1334" spans="1:25" x14ac:dyDescent="0.25">
      <c r="A1334" s="19" t="s">
        <v>1764</v>
      </c>
      <c r="B1334" s="62" t="s">
        <v>6284</v>
      </c>
      <c r="C1334" s="19" t="s">
        <v>148</v>
      </c>
      <c r="D1334" s="19" t="s">
        <v>224</v>
      </c>
      <c r="G1334" s="62" t="s">
        <v>361</v>
      </c>
      <c r="H1334" s="62" t="s">
        <v>6282</v>
      </c>
      <c r="J1334" s="36" t="s">
        <v>6285</v>
      </c>
      <c r="K1334" s="19" t="s">
        <v>591</v>
      </c>
      <c r="L1334" s="19" t="s">
        <v>112</v>
      </c>
      <c r="O1334" s="197" t="str">
        <f t="shared" si="120"/>
        <v>12/4/2024 11:12:21 AM</v>
      </c>
      <c r="P1334" s="197">
        <f t="shared" si="121"/>
        <v>45631.091909722221</v>
      </c>
      <c r="Q1334" s="197">
        <f t="shared" si="122"/>
        <v>45630.675243055557</v>
      </c>
      <c r="R1334" s="197">
        <f t="shared" si="123"/>
        <v>45630.675243055557</v>
      </c>
      <c r="S1334" s="200">
        <f t="shared" si="124"/>
        <v>45630</v>
      </c>
      <c r="T1334" s="201">
        <f t="shared" si="125"/>
        <v>0.67524305555707542</v>
      </c>
      <c r="U1334" s="202"/>
      <c r="V1334" s="202"/>
      <c r="W1334" s="202" t="str">
        <f>IFERROR(VLOOKUP(D1334,Legend!$A$2:$C$61,3,FALSE),"")</f>
        <v>EMEA_1</v>
      </c>
      <c r="X1334" s="19">
        <v>5</v>
      </c>
      <c r="Y1334" s="19">
        <v>15</v>
      </c>
    </row>
    <row r="1335" spans="1:25" x14ac:dyDescent="0.25">
      <c r="A1335" s="19" t="s">
        <v>1438</v>
      </c>
      <c r="B1335" s="62" t="s">
        <v>6303</v>
      </c>
      <c r="C1335" s="19" t="s">
        <v>341</v>
      </c>
      <c r="D1335" s="19" t="s">
        <v>343</v>
      </c>
      <c r="G1335" s="62" t="s">
        <v>593</v>
      </c>
      <c r="H1335" s="62" t="s">
        <v>3941</v>
      </c>
      <c r="I1335" s="19" t="s">
        <v>344</v>
      </c>
      <c r="J1335" s="36" t="s">
        <v>6304</v>
      </c>
      <c r="K1335" s="19" t="s">
        <v>804</v>
      </c>
      <c r="O1335" s="197" t="str">
        <f t="shared" si="120"/>
        <v>12/4/2024 10:34:23 AM</v>
      </c>
      <c r="P1335" s="197">
        <f t="shared" si="121"/>
        <v>45631.06554398148</v>
      </c>
      <c r="Q1335" s="197">
        <f t="shared" si="122"/>
        <v>45630.648877314816</v>
      </c>
      <c r="R1335" s="197" t="str">
        <f t="shared" si="123"/>
        <v>12/4/2024 10:34:23 AM</v>
      </c>
      <c r="S1335" s="200">
        <f t="shared" si="124"/>
        <v>45630</v>
      </c>
      <c r="T1335" s="201">
        <f t="shared" si="125"/>
        <v>0.44054398148000473</v>
      </c>
      <c r="U1335" s="202"/>
      <c r="V1335" s="202"/>
      <c r="W1335" s="202" t="str">
        <f>IFERROR(VLOOKUP(D1335,Legend!$A$2:$C$61,3,FALSE),"")</f>
        <v/>
      </c>
      <c r="X1335" s="19">
        <v>5</v>
      </c>
      <c r="Y1335" s="19">
        <v>15</v>
      </c>
    </row>
    <row r="1336" spans="1:25" x14ac:dyDescent="0.25">
      <c r="A1336" s="19" t="s">
        <v>1722</v>
      </c>
      <c r="B1336" s="62" t="s">
        <v>6305</v>
      </c>
      <c r="C1336" s="19" t="s">
        <v>341</v>
      </c>
      <c r="D1336" s="19" t="s">
        <v>343</v>
      </c>
      <c r="G1336" s="62" t="s">
        <v>593</v>
      </c>
      <c r="H1336" s="62" t="s">
        <v>3941</v>
      </c>
      <c r="I1336" s="19" t="s">
        <v>344</v>
      </c>
      <c r="J1336" s="36" t="s">
        <v>6306</v>
      </c>
      <c r="K1336" s="19" t="s">
        <v>1091</v>
      </c>
      <c r="O1336" s="197" t="str">
        <f t="shared" si="120"/>
        <v>12/4/2024 10:33:17 AM</v>
      </c>
      <c r="P1336" s="197">
        <f t="shared" si="121"/>
        <v>45631.064780092594</v>
      </c>
      <c r="Q1336" s="197">
        <f t="shared" si="122"/>
        <v>45630.64811342593</v>
      </c>
      <c r="R1336" s="197" t="str">
        <f t="shared" si="123"/>
        <v>12/4/2024 10:33:17 AM</v>
      </c>
      <c r="S1336" s="200">
        <f t="shared" si="124"/>
        <v>45630</v>
      </c>
      <c r="T1336" s="201">
        <f t="shared" si="125"/>
        <v>0.43978009259444661</v>
      </c>
      <c r="U1336" s="202"/>
      <c r="V1336" s="202"/>
      <c r="W1336" s="202" t="str">
        <f>IFERROR(VLOOKUP(D1336,Legend!$A$2:$C$61,3,FALSE),"")</f>
        <v/>
      </c>
      <c r="X1336" s="19">
        <v>5</v>
      </c>
      <c r="Y1336" s="19">
        <v>15</v>
      </c>
    </row>
    <row r="1337" spans="1:25" x14ac:dyDescent="0.25">
      <c r="A1337" s="19" t="s">
        <v>1724</v>
      </c>
      <c r="B1337" s="62" t="s">
        <v>6333</v>
      </c>
      <c r="C1337" s="19" t="s">
        <v>341</v>
      </c>
      <c r="D1337" s="19" t="s">
        <v>343</v>
      </c>
      <c r="G1337" s="62" t="s">
        <v>593</v>
      </c>
      <c r="H1337" s="62" t="s">
        <v>3525</v>
      </c>
      <c r="I1337" s="19" t="s">
        <v>344</v>
      </c>
      <c r="J1337" s="36" t="s">
        <v>6334</v>
      </c>
      <c r="K1337" s="19" t="s">
        <v>583</v>
      </c>
      <c r="O1337" s="197" t="str">
        <f t="shared" si="120"/>
        <v>12/4/2024 10:08:30 AM</v>
      </c>
      <c r="P1337" s="197">
        <f t="shared" si="121"/>
        <v>45631.047569444447</v>
      </c>
      <c r="Q1337" s="197">
        <f t="shared" si="122"/>
        <v>45630.630902777782</v>
      </c>
      <c r="R1337" s="197" t="str">
        <f t="shared" si="123"/>
        <v>12/4/2024 10:08:30 AM</v>
      </c>
      <c r="S1337" s="200">
        <f t="shared" si="124"/>
        <v>45630</v>
      </c>
      <c r="T1337" s="201">
        <f t="shared" si="125"/>
        <v>0.42256944444670808</v>
      </c>
      <c r="U1337" s="202"/>
      <c r="V1337" s="202"/>
      <c r="W1337" s="202" t="str">
        <f>IFERROR(VLOOKUP(D1337,Legend!$A$2:$C$61,3,FALSE),"")</f>
        <v/>
      </c>
      <c r="X1337" s="19">
        <v>5</v>
      </c>
      <c r="Y1337" s="19">
        <v>15</v>
      </c>
    </row>
    <row r="1338" spans="1:25" x14ac:dyDescent="0.25">
      <c r="A1338" s="19" t="s">
        <v>1174</v>
      </c>
      <c r="B1338" s="62" t="s">
        <v>6338</v>
      </c>
      <c r="C1338" s="19" t="s">
        <v>341</v>
      </c>
      <c r="D1338" s="19" t="s">
        <v>343</v>
      </c>
      <c r="G1338" s="62" t="s">
        <v>626</v>
      </c>
      <c r="H1338" s="62" t="s">
        <v>2478</v>
      </c>
      <c r="I1338" s="19" t="s">
        <v>342</v>
      </c>
      <c r="J1338" s="36" t="s">
        <v>6339</v>
      </c>
      <c r="K1338" s="19" t="s">
        <v>1142</v>
      </c>
      <c r="O1338" s="197" t="str">
        <f t="shared" si="120"/>
        <v>12/4/2024 10:04:29 AM</v>
      </c>
      <c r="P1338" s="197">
        <f t="shared" si="121"/>
        <v>45631.04478009259</v>
      </c>
      <c r="Q1338" s="197">
        <f t="shared" si="122"/>
        <v>45630.628113425926</v>
      </c>
      <c r="R1338" s="197" t="str">
        <f t="shared" si="123"/>
        <v>12/4/2024 10:04:29 AM</v>
      </c>
      <c r="S1338" s="200">
        <f t="shared" si="124"/>
        <v>45630</v>
      </c>
      <c r="T1338" s="201">
        <f t="shared" si="125"/>
        <v>0.41978009259037208</v>
      </c>
      <c r="U1338" s="202"/>
      <c r="V1338" s="202"/>
      <c r="W1338" s="202" t="str">
        <f>IFERROR(VLOOKUP(D1338,Legend!$A$2:$C$61,3,FALSE),"")</f>
        <v/>
      </c>
      <c r="X1338" s="19">
        <v>5</v>
      </c>
      <c r="Y1338" s="19">
        <v>15</v>
      </c>
    </row>
    <row r="1339" spans="1:25" x14ac:dyDescent="0.25">
      <c r="A1339" s="19" t="s">
        <v>1227</v>
      </c>
      <c r="B1339" s="62" t="s">
        <v>6340</v>
      </c>
      <c r="C1339" s="19" t="s">
        <v>341</v>
      </c>
      <c r="D1339" s="19" t="s">
        <v>343</v>
      </c>
      <c r="G1339" s="62" t="s">
        <v>626</v>
      </c>
      <c r="H1339" s="62" t="s">
        <v>2478</v>
      </c>
      <c r="I1339" s="19" t="s">
        <v>342</v>
      </c>
      <c r="J1339" s="36" t="s">
        <v>6341</v>
      </c>
      <c r="K1339" s="19" t="s">
        <v>1949</v>
      </c>
      <c r="O1339" s="197" t="str">
        <f t="shared" si="120"/>
        <v>12/4/2024 10:01:37 AM</v>
      </c>
      <c r="P1339" s="197">
        <f t="shared" si="121"/>
        <v>45631.04278935185</v>
      </c>
      <c r="Q1339" s="197">
        <f t="shared" si="122"/>
        <v>45630.626122685186</v>
      </c>
      <c r="R1339" s="197" t="str">
        <f t="shared" si="123"/>
        <v>12/4/2024 10:01:37 AM</v>
      </c>
      <c r="S1339" s="200">
        <f t="shared" si="124"/>
        <v>45630</v>
      </c>
      <c r="T1339" s="201">
        <f t="shared" si="125"/>
        <v>0.41778935184993315</v>
      </c>
      <c r="U1339" s="202"/>
      <c r="V1339" s="202"/>
      <c r="W1339" s="202" t="str">
        <f>IFERROR(VLOOKUP(D1339,Legend!$A$2:$C$61,3,FALSE),"")</f>
        <v/>
      </c>
      <c r="X1339" s="19">
        <v>5</v>
      </c>
      <c r="Y1339" s="19">
        <v>15</v>
      </c>
    </row>
    <row r="1340" spans="1:25" x14ac:dyDescent="0.25">
      <c r="A1340" s="19" t="s">
        <v>600</v>
      </c>
      <c r="B1340" s="62" t="s">
        <v>6383</v>
      </c>
      <c r="C1340" s="19" t="s">
        <v>341</v>
      </c>
      <c r="D1340" s="19" t="s">
        <v>343</v>
      </c>
      <c r="G1340" s="62" t="s">
        <v>593</v>
      </c>
      <c r="H1340" s="62" t="s">
        <v>6331</v>
      </c>
      <c r="I1340" s="19" t="s">
        <v>344</v>
      </c>
      <c r="J1340" s="36" t="s">
        <v>6384</v>
      </c>
      <c r="K1340" s="19" t="s">
        <v>986</v>
      </c>
      <c r="O1340" s="197" t="str">
        <f t="shared" si="120"/>
        <v>12/4/2024 9:13:51 AM</v>
      </c>
      <c r="P1340" s="197">
        <f t="shared" si="121"/>
        <v>45631.009618055556</v>
      </c>
      <c r="Q1340" s="197">
        <f t="shared" si="122"/>
        <v>45630.592951388891</v>
      </c>
      <c r="R1340" s="197" t="str">
        <f t="shared" si="123"/>
        <v>12/4/2024 9:13:51 AM</v>
      </c>
      <c r="S1340" s="200">
        <f t="shared" si="124"/>
        <v>45630</v>
      </c>
      <c r="T1340" s="201">
        <f t="shared" si="125"/>
        <v>0.38461805555562023</v>
      </c>
      <c r="U1340" s="202"/>
      <c r="V1340" s="202"/>
      <c r="W1340" s="202" t="str">
        <f>IFERROR(VLOOKUP(D1340,Legend!$A$2:$C$61,3,FALSE),"")</f>
        <v/>
      </c>
      <c r="X1340" s="19">
        <v>5</v>
      </c>
      <c r="Y1340" s="19">
        <v>15</v>
      </c>
    </row>
    <row r="1341" spans="1:25" x14ac:dyDescent="0.25">
      <c r="A1341" s="19" t="s">
        <v>714</v>
      </c>
      <c r="B1341" s="62" t="s">
        <v>6388</v>
      </c>
      <c r="C1341" s="19" t="s">
        <v>341</v>
      </c>
      <c r="D1341" s="19" t="s">
        <v>343</v>
      </c>
      <c r="G1341" s="62" t="s">
        <v>588</v>
      </c>
      <c r="H1341" s="62" t="s">
        <v>6389</v>
      </c>
      <c r="I1341" s="19" t="s">
        <v>342</v>
      </c>
      <c r="J1341" s="36" t="s">
        <v>6390</v>
      </c>
      <c r="K1341" s="19" t="s">
        <v>1860</v>
      </c>
      <c r="O1341" s="197" t="str">
        <f t="shared" si="120"/>
        <v>12/4/2024 9:10:53 AM</v>
      </c>
      <c r="P1341" s="197">
        <f t="shared" si="121"/>
        <v>45631.007557870369</v>
      </c>
      <c r="Q1341" s="197">
        <f t="shared" si="122"/>
        <v>45630.590891203705</v>
      </c>
      <c r="R1341" s="197" t="str">
        <f t="shared" si="123"/>
        <v>12/4/2024 9:10:53 AM</v>
      </c>
      <c r="S1341" s="200">
        <f t="shared" si="124"/>
        <v>45630</v>
      </c>
      <c r="T1341" s="201">
        <f t="shared" si="125"/>
        <v>0.38255787036905531</v>
      </c>
      <c r="U1341" s="202"/>
      <c r="V1341" s="202"/>
      <c r="W1341" s="202" t="str">
        <f>IFERROR(VLOOKUP(D1341,Legend!$A$2:$C$61,3,FALSE),"")</f>
        <v/>
      </c>
      <c r="X1341" s="19">
        <v>5</v>
      </c>
      <c r="Y1341" s="19">
        <v>15</v>
      </c>
    </row>
    <row r="1342" spans="1:25" x14ac:dyDescent="0.25">
      <c r="A1342" s="19" t="s">
        <v>1931</v>
      </c>
      <c r="B1342" s="62" t="s">
        <v>6394</v>
      </c>
      <c r="C1342" s="19" t="s">
        <v>341</v>
      </c>
      <c r="D1342" s="19" t="s">
        <v>343</v>
      </c>
      <c r="G1342" s="62" t="s">
        <v>593</v>
      </c>
      <c r="H1342" s="62" t="s">
        <v>5574</v>
      </c>
      <c r="I1342" s="19" t="s">
        <v>344</v>
      </c>
      <c r="J1342" s="36" t="s">
        <v>6395</v>
      </c>
      <c r="K1342" s="19" t="s">
        <v>1907</v>
      </c>
      <c r="O1342" s="197" t="str">
        <f t="shared" si="120"/>
        <v>12/4/2024 9:09:17 AM</v>
      </c>
      <c r="P1342" s="197">
        <f t="shared" si="121"/>
        <v>45631.00644675926</v>
      </c>
      <c r="Q1342" s="197">
        <f t="shared" si="122"/>
        <v>45630.589780092596</v>
      </c>
      <c r="R1342" s="197" t="str">
        <f t="shared" si="123"/>
        <v>12/4/2024 9:09:17 AM</v>
      </c>
      <c r="S1342" s="200">
        <f t="shared" si="124"/>
        <v>45630</v>
      </c>
      <c r="T1342" s="201">
        <f t="shared" si="125"/>
        <v>0.38144675926014315</v>
      </c>
      <c r="U1342" s="202"/>
      <c r="V1342" s="202"/>
      <c r="W1342" s="202" t="str">
        <f>IFERROR(VLOOKUP(D1342,Legend!$A$2:$C$61,3,FALSE),"")</f>
        <v/>
      </c>
      <c r="X1342" s="19">
        <v>5</v>
      </c>
      <c r="Y1342" s="19">
        <v>15</v>
      </c>
    </row>
    <row r="1343" spans="1:25" x14ac:dyDescent="0.25">
      <c r="A1343" s="19" t="s">
        <v>1672</v>
      </c>
      <c r="B1343" s="62" t="s">
        <v>6420</v>
      </c>
      <c r="C1343" s="19" t="s">
        <v>341</v>
      </c>
      <c r="D1343" s="19" t="s">
        <v>343</v>
      </c>
      <c r="G1343" s="62" t="s">
        <v>676</v>
      </c>
      <c r="H1343" s="62" t="s">
        <v>3576</v>
      </c>
      <c r="I1343" s="19" t="s">
        <v>342</v>
      </c>
      <c r="J1343" s="36" t="s">
        <v>6421</v>
      </c>
      <c r="K1343" s="19" t="s">
        <v>1142</v>
      </c>
      <c r="O1343" s="197" t="str">
        <f t="shared" si="120"/>
        <v>12/4/2024 7:54:51 AM</v>
      </c>
      <c r="P1343" s="197">
        <f t="shared" si="121"/>
        <v>45630.954756944448</v>
      </c>
      <c r="Q1343" s="197">
        <f t="shared" si="122"/>
        <v>45630.538090277783</v>
      </c>
      <c r="R1343" s="197" t="str">
        <f t="shared" si="123"/>
        <v>12/4/2024 7:54:51 AM</v>
      </c>
      <c r="S1343" s="200">
        <f t="shared" si="124"/>
        <v>45630</v>
      </c>
      <c r="T1343" s="201">
        <f t="shared" si="125"/>
        <v>0.32975694444758119</v>
      </c>
      <c r="U1343" s="202"/>
      <c r="V1343" s="202"/>
      <c r="W1343" s="202" t="str">
        <f>IFERROR(VLOOKUP(D1343,Legend!$A$2:$C$61,3,FALSE),"")</f>
        <v/>
      </c>
      <c r="X1343" s="19">
        <v>5</v>
      </c>
      <c r="Y1343" s="19">
        <v>15</v>
      </c>
    </row>
    <row r="1344" spans="1:25" x14ac:dyDescent="0.25">
      <c r="A1344" s="19" t="s">
        <v>779</v>
      </c>
      <c r="B1344" s="62" t="s">
        <v>6424</v>
      </c>
      <c r="C1344" s="19" t="s">
        <v>341</v>
      </c>
      <c r="D1344" s="19" t="s">
        <v>343</v>
      </c>
      <c r="G1344" s="62" t="s">
        <v>588</v>
      </c>
      <c r="H1344" s="62" t="s">
        <v>2345</v>
      </c>
      <c r="I1344" s="19" t="s">
        <v>344</v>
      </c>
      <c r="J1344" s="36" t="s">
        <v>6425</v>
      </c>
      <c r="K1344" s="19" t="s">
        <v>1897</v>
      </c>
      <c r="O1344" s="197" t="str">
        <f t="shared" si="120"/>
        <v>12/4/2024 7:01:50 AM</v>
      </c>
      <c r="P1344" s="197">
        <f t="shared" si="121"/>
        <v>45630.917939814812</v>
      </c>
      <c r="Q1344" s="197">
        <f t="shared" si="122"/>
        <v>45630.501273148147</v>
      </c>
      <c r="R1344" s="197" t="str">
        <f t="shared" si="123"/>
        <v>12/4/2024 7:01:50 AM</v>
      </c>
      <c r="S1344" s="200">
        <f t="shared" si="124"/>
        <v>45630</v>
      </c>
      <c r="T1344" s="201">
        <f t="shared" si="125"/>
        <v>0.29293981481168885</v>
      </c>
      <c r="U1344" s="202"/>
      <c r="V1344" s="202"/>
      <c r="W1344" s="202" t="str">
        <f>IFERROR(VLOOKUP(D1344,Legend!$A$2:$C$61,3,FALSE),"")</f>
        <v/>
      </c>
      <c r="X1344" s="19">
        <v>5</v>
      </c>
      <c r="Y1344" s="19">
        <v>15</v>
      </c>
    </row>
    <row r="1345" spans="1:25" x14ac:dyDescent="0.25">
      <c r="A1345" s="19" t="s">
        <v>1769</v>
      </c>
      <c r="B1345" s="62" t="s">
        <v>6426</v>
      </c>
      <c r="C1345" s="19" t="s">
        <v>148</v>
      </c>
      <c r="D1345" s="19" t="s">
        <v>2260</v>
      </c>
      <c r="G1345" s="62" t="s">
        <v>2415</v>
      </c>
      <c r="H1345" s="62" t="s">
        <v>6427</v>
      </c>
      <c r="J1345" s="36" t="s">
        <v>6428</v>
      </c>
      <c r="K1345" s="19" t="s">
        <v>2546</v>
      </c>
      <c r="L1345" s="19" t="s">
        <v>112</v>
      </c>
      <c r="O1345" s="197" t="str">
        <f t="shared" si="120"/>
        <v>12/4/2024 6:58:26 AM</v>
      </c>
      <c r="P1345" s="197">
        <f t="shared" si="121"/>
        <v>45630.915578703702</v>
      </c>
      <c r="Q1345" s="197">
        <f t="shared" si="122"/>
        <v>45630.498912037037</v>
      </c>
      <c r="R1345" s="197" t="str">
        <f t="shared" si="123"/>
        <v>12/4/2024 6:58:26 AM</v>
      </c>
      <c r="S1345" s="200">
        <f t="shared" si="124"/>
        <v>45630</v>
      </c>
      <c r="T1345" s="201">
        <f t="shared" si="125"/>
        <v>0.29057870370161254</v>
      </c>
      <c r="U1345" s="202"/>
      <c r="V1345" s="202"/>
      <c r="W1345" s="202" t="str">
        <f>IFERROR(VLOOKUP(D1345,Legend!$A$2:$C$61,3,FALSE),"")</f>
        <v/>
      </c>
      <c r="X1345" s="19">
        <v>5</v>
      </c>
      <c r="Y1345" s="19">
        <v>15</v>
      </c>
    </row>
    <row r="1346" spans="1:25" x14ac:dyDescent="0.25">
      <c r="A1346" s="19" t="s">
        <v>1443</v>
      </c>
      <c r="B1346" s="62" t="s">
        <v>6429</v>
      </c>
      <c r="C1346" s="19" t="s">
        <v>148</v>
      </c>
      <c r="D1346" s="19" t="s">
        <v>214</v>
      </c>
      <c r="G1346" s="62" t="s">
        <v>345</v>
      </c>
      <c r="H1346" s="62" t="s">
        <v>6430</v>
      </c>
      <c r="J1346" s="36" t="s">
        <v>6431</v>
      </c>
      <c r="K1346" s="19" t="s">
        <v>591</v>
      </c>
      <c r="L1346" s="19" t="s">
        <v>112</v>
      </c>
      <c r="O1346" s="197" t="str">
        <f t="shared" si="120"/>
        <v>12/4/2024 6:57:58 AM</v>
      </c>
      <c r="P1346" s="197">
        <f t="shared" si="121"/>
        <v>45630.915254629632</v>
      </c>
      <c r="Q1346" s="197">
        <f t="shared" si="122"/>
        <v>45630.498587962968</v>
      </c>
      <c r="R1346" s="197" t="str">
        <f t="shared" si="123"/>
        <v>12/4/2024 6:57:58 AM</v>
      </c>
      <c r="S1346" s="200">
        <f t="shared" si="124"/>
        <v>45630</v>
      </c>
      <c r="T1346" s="201">
        <f t="shared" si="125"/>
        <v>0.29025462963181781</v>
      </c>
      <c r="U1346" s="202"/>
      <c r="V1346" s="202"/>
      <c r="W1346" s="202" t="str">
        <f>IFERROR(VLOOKUP(D1346,Legend!$A$2:$C$61,3,FALSE),"")</f>
        <v>AMER_1</v>
      </c>
      <c r="X1346" s="19">
        <v>5</v>
      </c>
      <c r="Y1346" s="19">
        <v>15</v>
      </c>
    </row>
    <row r="1347" spans="1:25" x14ac:dyDescent="0.25">
      <c r="A1347" s="19" t="s">
        <v>715</v>
      </c>
      <c r="B1347" s="62" t="s">
        <v>6432</v>
      </c>
      <c r="C1347" s="19" t="s">
        <v>341</v>
      </c>
      <c r="D1347" s="19" t="s">
        <v>343</v>
      </c>
      <c r="G1347" s="62" t="s">
        <v>673</v>
      </c>
      <c r="H1347" s="62" t="s">
        <v>6433</v>
      </c>
      <c r="I1347" s="19" t="s">
        <v>342</v>
      </c>
      <c r="J1347" s="36" t="s">
        <v>6434</v>
      </c>
      <c r="K1347" s="19" t="s">
        <v>1116</v>
      </c>
      <c r="O1347" s="197" t="str">
        <f t="shared" ref="O1347:O1358" si="126">IFERROR(J1347,"")</f>
        <v>12/4/2024 6:37:15 AM</v>
      </c>
      <c r="P1347" s="197">
        <f t="shared" ref="P1347:P1358" si="127">IFERROR(J1347+(Y1347/24),"")</f>
        <v>45630.900868055556</v>
      </c>
      <c r="Q1347" s="197">
        <f t="shared" ref="Q1347:Q1358" si="128">IFERROR(J1347+(X1347/24),"")</f>
        <v>45630.484201388892</v>
      </c>
      <c r="R1347" s="197" t="str">
        <f t="shared" ref="R1347:R1358" si="129">IF(W1347="APAC_1",P1347,IF(W1347="EMEA_1",Q1347,O1347))</f>
        <v>12/4/2024 6:37:15 AM</v>
      </c>
      <c r="S1347" s="200">
        <f t="shared" ref="S1347:S1358" si="130">INT(R1347)</f>
        <v>45630</v>
      </c>
      <c r="T1347" s="201">
        <f t="shared" ref="T1347:T1358" si="131">MOD(R1347,1)</f>
        <v>0.27586805555620231</v>
      </c>
      <c r="U1347" s="202"/>
      <c r="V1347" s="202"/>
      <c r="W1347" s="202" t="str">
        <f>IFERROR(VLOOKUP(D1347,Legend!$A$2:$C$61,3,FALSE),"")</f>
        <v/>
      </c>
      <c r="X1347" s="19">
        <v>5</v>
      </c>
      <c r="Y1347" s="19">
        <v>15</v>
      </c>
    </row>
    <row r="1348" spans="1:25" x14ac:dyDescent="0.25">
      <c r="A1348" s="19" t="s">
        <v>1555</v>
      </c>
      <c r="B1348" s="62" t="s">
        <v>6435</v>
      </c>
      <c r="C1348" s="19" t="s">
        <v>148</v>
      </c>
      <c r="D1348" s="19" t="s">
        <v>223</v>
      </c>
      <c r="G1348" s="62" t="s">
        <v>350</v>
      </c>
      <c r="H1348" s="62" t="s">
        <v>6436</v>
      </c>
      <c r="J1348" s="36" t="s">
        <v>6437</v>
      </c>
      <c r="K1348" s="19" t="s">
        <v>591</v>
      </c>
      <c r="L1348" s="19" t="s">
        <v>112</v>
      </c>
      <c r="O1348" s="197" t="str">
        <f t="shared" si="126"/>
        <v>12/4/2024 6:29:23 AM</v>
      </c>
      <c r="P1348" s="197">
        <f t="shared" si="127"/>
        <v>45630.895405092589</v>
      </c>
      <c r="Q1348" s="197">
        <f t="shared" si="128"/>
        <v>45630.478738425925</v>
      </c>
      <c r="R1348" s="197">
        <f t="shared" si="129"/>
        <v>45630.478738425925</v>
      </c>
      <c r="S1348" s="200">
        <f t="shared" si="130"/>
        <v>45630</v>
      </c>
      <c r="T1348" s="201">
        <f t="shared" si="131"/>
        <v>0.47873842592525762</v>
      </c>
      <c r="U1348" s="202"/>
      <c r="V1348" s="202"/>
      <c r="W1348" s="202" t="str">
        <f>IFERROR(VLOOKUP(D1348,Legend!$A$2:$C$61,3,FALSE),"")</f>
        <v>EMEA_1</v>
      </c>
      <c r="X1348" s="19">
        <v>5</v>
      </c>
      <c r="Y1348" s="19">
        <v>15</v>
      </c>
    </row>
    <row r="1349" spans="1:25" x14ac:dyDescent="0.25">
      <c r="A1349" s="19" t="s">
        <v>1404</v>
      </c>
      <c r="B1349" s="62" t="s">
        <v>6438</v>
      </c>
      <c r="C1349" s="19" t="s">
        <v>341</v>
      </c>
      <c r="D1349" s="19" t="s">
        <v>343</v>
      </c>
      <c r="G1349" s="62" t="s">
        <v>1062</v>
      </c>
      <c r="H1349" s="62" t="s">
        <v>6439</v>
      </c>
      <c r="I1349" s="19" t="s">
        <v>342</v>
      </c>
      <c r="J1349" s="36" t="s">
        <v>6440</v>
      </c>
      <c r="K1349" s="19" t="s">
        <v>1858</v>
      </c>
      <c r="O1349" s="197" t="str">
        <f t="shared" si="126"/>
        <v>12/4/2024 6:25:07 AM</v>
      </c>
      <c r="P1349" s="197">
        <f t="shared" si="127"/>
        <v>45630.892442129632</v>
      </c>
      <c r="Q1349" s="197">
        <f t="shared" si="128"/>
        <v>45630.475775462968</v>
      </c>
      <c r="R1349" s="197" t="str">
        <f t="shared" si="129"/>
        <v>12/4/2024 6:25:07 AM</v>
      </c>
      <c r="S1349" s="200">
        <f t="shared" si="130"/>
        <v>45630</v>
      </c>
      <c r="T1349" s="201">
        <f t="shared" si="131"/>
        <v>0.26744212963239988</v>
      </c>
      <c r="U1349" s="202"/>
      <c r="V1349" s="202"/>
      <c r="W1349" s="202" t="str">
        <f>IFERROR(VLOOKUP(D1349,Legend!$A$2:$C$61,3,FALSE),"")</f>
        <v/>
      </c>
      <c r="X1349" s="19">
        <v>5</v>
      </c>
      <c r="Y1349" s="19">
        <v>15</v>
      </c>
    </row>
    <row r="1350" spans="1:25" x14ac:dyDescent="0.25">
      <c r="A1350" s="19" t="s">
        <v>936</v>
      </c>
      <c r="B1350" s="62" t="s">
        <v>6441</v>
      </c>
      <c r="C1350" s="19" t="s">
        <v>148</v>
      </c>
      <c r="D1350" s="19" t="s">
        <v>223</v>
      </c>
      <c r="G1350" s="62" t="s">
        <v>350</v>
      </c>
      <c r="H1350" s="62" t="s">
        <v>6442</v>
      </c>
      <c r="J1350" s="36" t="s">
        <v>6443</v>
      </c>
      <c r="K1350" s="19" t="s">
        <v>591</v>
      </c>
      <c r="L1350" s="19" t="s">
        <v>112</v>
      </c>
      <c r="O1350" s="197" t="str">
        <f t="shared" si="126"/>
        <v>12/4/2024 6:24:43 AM</v>
      </c>
      <c r="P1350" s="197">
        <f t="shared" si="127"/>
        <v>45630.892164351855</v>
      </c>
      <c r="Q1350" s="197">
        <f t="shared" si="128"/>
        <v>45630.475497685191</v>
      </c>
      <c r="R1350" s="197">
        <f t="shared" si="129"/>
        <v>45630.475497685191</v>
      </c>
      <c r="S1350" s="200">
        <f t="shared" si="130"/>
        <v>45630</v>
      </c>
      <c r="T1350" s="201">
        <f t="shared" si="131"/>
        <v>0.4754976851909305</v>
      </c>
      <c r="U1350" s="202"/>
      <c r="V1350" s="202"/>
      <c r="W1350" s="202" t="str">
        <f>IFERROR(VLOOKUP(D1350,Legend!$A$2:$C$61,3,FALSE),"")</f>
        <v>EMEA_1</v>
      </c>
      <c r="X1350" s="19">
        <v>5</v>
      </c>
      <c r="Y1350" s="19">
        <v>15</v>
      </c>
    </row>
    <row r="1351" spans="1:25" x14ac:dyDescent="0.25">
      <c r="A1351" s="19" t="s">
        <v>781</v>
      </c>
      <c r="B1351" s="62" t="s">
        <v>6444</v>
      </c>
      <c r="C1351" s="19" t="s">
        <v>341</v>
      </c>
      <c r="D1351" s="19" t="s">
        <v>343</v>
      </c>
      <c r="G1351" s="62" t="s">
        <v>1062</v>
      </c>
      <c r="H1351" s="62" t="s">
        <v>6439</v>
      </c>
      <c r="I1351" s="19" t="s">
        <v>342</v>
      </c>
      <c r="J1351" s="36" t="s">
        <v>6445</v>
      </c>
      <c r="K1351" s="19" t="s">
        <v>1995</v>
      </c>
      <c r="O1351" s="197" t="str">
        <f t="shared" si="126"/>
        <v>12/4/2024 6:24:19 AM</v>
      </c>
      <c r="P1351" s="197">
        <f t="shared" si="127"/>
        <v>45630.891886574071</v>
      </c>
      <c r="Q1351" s="197">
        <f t="shared" si="128"/>
        <v>45630.475219907406</v>
      </c>
      <c r="R1351" s="197" t="str">
        <f t="shared" si="129"/>
        <v>12/4/2024 6:24:19 AM</v>
      </c>
      <c r="S1351" s="200">
        <f t="shared" si="130"/>
        <v>45630</v>
      </c>
      <c r="T1351" s="201">
        <f t="shared" si="131"/>
        <v>0.26688657407066785</v>
      </c>
      <c r="U1351" s="202"/>
      <c r="V1351" s="202"/>
      <c r="W1351" s="202" t="str">
        <f>IFERROR(VLOOKUP(D1351,Legend!$A$2:$C$61,3,FALSE),"")</f>
        <v/>
      </c>
      <c r="X1351" s="19">
        <v>5</v>
      </c>
      <c r="Y1351" s="19">
        <v>15</v>
      </c>
    </row>
    <row r="1352" spans="1:25" x14ac:dyDescent="0.25">
      <c r="A1352" s="19" t="s">
        <v>857</v>
      </c>
      <c r="B1352" s="62" t="s">
        <v>6446</v>
      </c>
      <c r="C1352" s="19" t="s">
        <v>341</v>
      </c>
      <c r="D1352" s="19" t="s">
        <v>343</v>
      </c>
      <c r="G1352" s="62" t="s">
        <v>676</v>
      </c>
      <c r="H1352" s="62" t="s">
        <v>3647</v>
      </c>
      <c r="I1352" s="19" t="s">
        <v>342</v>
      </c>
      <c r="J1352" s="36" t="s">
        <v>6447</v>
      </c>
      <c r="K1352" s="19" t="s">
        <v>2561</v>
      </c>
      <c r="O1352" s="197" t="str">
        <f t="shared" si="126"/>
        <v>12/4/2024 6:23:39 AM</v>
      </c>
      <c r="P1352" s="197">
        <f t="shared" si="127"/>
        <v>45630.891423611109</v>
      </c>
      <c r="Q1352" s="197">
        <f t="shared" si="128"/>
        <v>45630.474756944444</v>
      </c>
      <c r="R1352" s="197" t="str">
        <f t="shared" si="129"/>
        <v>12/4/2024 6:23:39 AM</v>
      </c>
      <c r="S1352" s="200">
        <f t="shared" si="130"/>
        <v>45630</v>
      </c>
      <c r="T1352" s="201">
        <f t="shared" si="131"/>
        <v>0.26642361110862112</v>
      </c>
      <c r="U1352" s="202"/>
      <c r="V1352" s="202"/>
      <c r="W1352" s="202" t="str">
        <f>IFERROR(VLOOKUP(D1352,Legend!$A$2:$C$61,3,FALSE),"")</f>
        <v/>
      </c>
      <c r="X1352" s="19">
        <v>5</v>
      </c>
      <c r="Y1352" s="19">
        <v>15</v>
      </c>
    </row>
    <row r="1353" spans="1:25" x14ac:dyDescent="0.25">
      <c r="A1353" s="19" t="s">
        <v>1557</v>
      </c>
      <c r="B1353" s="62" t="s">
        <v>6451</v>
      </c>
      <c r="C1353" s="19" t="s">
        <v>341</v>
      </c>
      <c r="D1353" s="19" t="s">
        <v>343</v>
      </c>
      <c r="G1353" s="62" t="s">
        <v>1062</v>
      </c>
      <c r="H1353" s="62" t="s">
        <v>6439</v>
      </c>
      <c r="I1353" s="19" t="s">
        <v>342</v>
      </c>
      <c r="J1353" s="36" t="s">
        <v>6452</v>
      </c>
      <c r="K1353" s="19" t="s">
        <v>2515</v>
      </c>
      <c r="O1353" s="197" t="str">
        <f t="shared" si="126"/>
        <v>12/4/2024 6:21:01 AM</v>
      </c>
      <c r="P1353" s="197">
        <f t="shared" si="127"/>
        <v>45630.889594907407</v>
      </c>
      <c r="Q1353" s="197">
        <f t="shared" si="128"/>
        <v>45630.472928240742</v>
      </c>
      <c r="R1353" s="197" t="str">
        <f t="shared" si="129"/>
        <v>12/4/2024 6:21:01 AM</v>
      </c>
      <c r="S1353" s="200">
        <f t="shared" si="130"/>
        <v>45630</v>
      </c>
      <c r="T1353" s="201">
        <f t="shared" si="131"/>
        <v>0.26459490740671754</v>
      </c>
      <c r="U1353" s="202"/>
      <c r="V1353" s="202"/>
      <c r="W1353" s="202" t="str">
        <f>IFERROR(VLOOKUP(D1353,Legend!$A$2:$C$61,3,FALSE),"")</f>
        <v/>
      </c>
      <c r="X1353" s="19">
        <v>5</v>
      </c>
      <c r="Y1353" s="19">
        <v>15</v>
      </c>
    </row>
    <row r="1354" spans="1:25" x14ac:dyDescent="0.25">
      <c r="A1354" s="19" t="s">
        <v>1938</v>
      </c>
      <c r="B1354" s="62" t="s">
        <v>6457</v>
      </c>
      <c r="C1354" s="19" t="s">
        <v>341</v>
      </c>
      <c r="D1354" s="19" t="s">
        <v>343</v>
      </c>
      <c r="G1354" s="62" t="s">
        <v>671</v>
      </c>
      <c r="H1354" s="62" t="s">
        <v>6454</v>
      </c>
      <c r="I1354" s="19" t="s">
        <v>342</v>
      </c>
      <c r="J1354" s="36" t="s">
        <v>6458</v>
      </c>
      <c r="K1354" s="19" t="s">
        <v>901</v>
      </c>
      <c r="O1354" s="197" t="str">
        <f t="shared" si="126"/>
        <v>12/4/2024 5:47:12 AM</v>
      </c>
      <c r="P1354" s="197">
        <f t="shared" si="127"/>
        <v>45630.866111111114</v>
      </c>
      <c r="Q1354" s="197">
        <f t="shared" si="128"/>
        <v>45630.44944444445</v>
      </c>
      <c r="R1354" s="197" t="str">
        <f t="shared" si="129"/>
        <v>12/4/2024 5:47:12 AM</v>
      </c>
      <c r="S1354" s="200">
        <f t="shared" si="130"/>
        <v>45630</v>
      </c>
      <c r="T1354" s="201">
        <f t="shared" si="131"/>
        <v>0.24111111111415084</v>
      </c>
      <c r="U1354" s="202"/>
      <c r="V1354" s="202"/>
      <c r="W1354" s="202" t="str">
        <f>IFERROR(VLOOKUP(D1354,Legend!$A$2:$C$61,3,FALSE),"")</f>
        <v/>
      </c>
      <c r="X1354" s="19">
        <v>5</v>
      </c>
      <c r="Y1354" s="19">
        <v>15</v>
      </c>
    </row>
    <row r="1355" spans="1:25" x14ac:dyDescent="0.25">
      <c r="A1355" s="19" t="s">
        <v>782</v>
      </c>
      <c r="B1355" s="62" t="s">
        <v>6459</v>
      </c>
      <c r="C1355" s="19" t="s">
        <v>341</v>
      </c>
      <c r="D1355" s="19" t="s">
        <v>343</v>
      </c>
      <c r="G1355" s="62" t="s">
        <v>671</v>
      </c>
      <c r="H1355" s="62" t="s">
        <v>6454</v>
      </c>
      <c r="I1355" s="19" t="s">
        <v>342</v>
      </c>
      <c r="J1355" s="36" t="s">
        <v>6460</v>
      </c>
      <c r="K1355" s="19" t="s">
        <v>1355</v>
      </c>
      <c r="O1355" s="197" t="str">
        <f t="shared" si="126"/>
        <v>12/4/2024 5:45:47 AM</v>
      </c>
      <c r="P1355" s="197">
        <f t="shared" si="127"/>
        <v>45630.865127314813</v>
      </c>
      <c r="Q1355" s="197">
        <f t="shared" si="128"/>
        <v>45630.448460648149</v>
      </c>
      <c r="R1355" s="197" t="str">
        <f t="shared" si="129"/>
        <v>12/4/2024 5:45:47 AM</v>
      </c>
      <c r="S1355" s="200">
        <f t="shared" si="130"/>
        <v>45630</v>
      </c>
      <c r="T1355" s="201">
        <f t="shared" si="131"/>
        <v>0.24012731481343508</v>
      </c>
      <c r="U1355" s="202"/>
      <c r="V1355" s="202"/>
      <c r="W1355" s="202" t="str">
        <f>IFERROR(VLOOKUP(D1355,Legend!$A$2:$C$61,3,FALSE),"")</f>
        <v/>
      </c>
      <c r="X1355" s="19">
        <v>5</v>
      </c>
      <c r="Y1355" s="19">
        <v>15</v>
      </c>
    </row>
    <row r="1356" spans="1:25" x14ac:dyDescent="0.25">
      <c r="A1356" s="19" t="s">
        <v>1446</v>
      </c>
      <c r="B1356" s="62" t="s">
        <v>6521</v>
      </c>
      <c r="C1356" s="19" t="s">
        <v>341</v>
      </c>
      <c r="D1356" s="19" t="s">
        <v>343</v>
      </c>
      <c r="G1356" s="62" t="s">
        <v>676</v>
      </c>
      <c r="H1356" s="62" t="s">
        <v>6413</v>
      </c>
      <c r="I1356" s="19" t="s">
        <v>342</v>
      </c>
      <c r="J1356" s="36" t="s">
        <v>6522</v>
      </c>
      <c r="K1356" s="19" t="s">
        <v>804</v>
      </c>
      <c r="O1356" s="197" t="str">
        <f t="shared" si="126"/>
        <v>12/4/2024 1:39:29 AM</v>
      </c>
      <c r="P1356" s="197">
        <f t="shared" si="127"/>
        <v>45630.694085648145</v>
      </c>
      <c r="Q1356" s="197">
        <f t="shared" si="128"/>
        <v>45630.277418981481</v>
      </c>
      <c r="R1356" s="197" t="str">
        <f t="shared" si="129"/>
        <v>12/4/2024 1:39:29 AM</v>
      </c>
      <c r="S1356" s="200">
        <f t="shared" si="130"/>
        <v>45630</v>
      </c>
      <c r="T1356" s="201">
        <f t="shared" si="131"/>
        <v>6.9085648145119194E-2</v>
      </c>
      <c r="U1356" s="202"/>
      <c r="V1356" s="202"/>
      <c r="W1356" s="202" t="str">
        <f>IFERROR(VLOOKUP(D1356,Legend!$A$2:$C$61,3,FALSE),"")</f>
        <v/>
      </c>
      <c r="X1356" s="19">
        <v>5</v>
      </c>
      <c r="Y1356" s="19">
        <v>15</v>
      </c>
    </row>
    <row r="1357" spans="1:25" x14ac:dyDescent="0.25">
      <c r="A1357" s="19" t="s">
        <v>786</v>
      </c>
      <c r="B1357" s="62" t="s">
        <v>6523</v>
      </c>
      <c r="C1357" s="19" t="s">
        <v>341</v>
      </c>
      <c r="D1357" s="19" t="s">
        <v>343</v>
      </c>
      <c r="G1357" s="62" t="s">
        <v>671</v>
      </c>
      <c r="H1357" s="62" t="s">
        <v>3742</v>
      </c>
      <c r="I1357" s="19" t="s">
        <v>342</v>
      </c>
      <c r="J1357" s="36" t="s">
        <v>6524</v>
      </c>
      <c r="K1357" s="19" t="s">
        <v>1920</v>
      </c>
      <c r="O1357" s="197" t="str">
        <f t="shared" si="126"/>
        <v>12/4/2024 1:18:53 AM</v>
      </c>
      <c r="P1357" s="197">
        <f t="shared" si="127"/>
        <v>45630.679780092592</v>
      </c>
      <c r="Q1357" s="197">
        <f t="shared" si="128"/>
        <v>45630.263113425928</v>
      </c>
      <c r="R1357" s="197" t="str">
        <f t="shared" si="129"/>
        <v>12/4/2024 1:18:53 AM</v>
      </c>
      <c r="S1357" s="200">
        <f t="shared" si="130"/>
        <v>45630</v>
      </c>
      <c r="T1357" s="201">
        <f t="shared" si="131"/>
        <v>5.4780092592409346E-2</v>
      </c>
      <c r="U1357" s="202"/>
      <c r="V1357" s="202"/>
      <c r="W1357" s="202" t="str">
        <f>IFERROR(VLOOKUP(D1357,Legend!$A$2:$C$61,3,FALSE),"")</f>
        <v/>
      </c>
      <c r="X1357" s="19">
        <v>5</v>
      </c>
      <c r="Y1357" s="19">
        <v>15</v>
      </c>
    </row>
    <row r="1358" spans="1:25" x14ac:dyDescent="0.25">
      <c r="A1358" s="19" t="s">
        <v>860</v>
      </c>
      <c r="B1358" s="62" t="s">
        <v>6525</v>
      </c>
      <c r="C1358" s="19" t="s">
        <v>148</v>
      </c>
      <c r="D1358" s="19" t="s">
        <v>223</v>
      </c>
      <c r="G1358" s="62" t="s">
        <v>350</v>
      </c>
      <c r="H1358" s="62" t="s">
        <v>6526</v>
      </c>
      <c r="J1358" s="36" t="s">
        <v>6527</v>
      </c>
      <c r="K1358" s="19" t="s">
        <v>591</v>
      </c>
      <c r="L1358" s="19" t="s">
        <v>112</v>
      </c>
      <c r="O1358" s="197" t="str">
        <f t="shared" si="126"/>
        <v>12/4/2024 12:37:33 AM</v>
      </c>
      <c r="P1358" s="197">
        <f t="shared" si="127"/>
        <v>45630.651076388887</v>
      </c>
      <c r="Q1358" s="197">
        <f t="shared" si="128"/>
        <v>45630.234409722223</v>
      </c>
      <c r="R1358" s="197">
        <f t="shared" si="129"/>
        <v>45630.234409722223</v>
      </c>
      <c r="S1358" s="200">
        <f t="shared" si="130"/>
        <v>45630</v>
      </c>
      <c r="T1358" s="201">
        <f t="shared" si="131"/>
        <v>0.234409722223063</v>
      </c>
      <c r="U1358" s="202"/>
      <c r="V1358" s="202"/>
      <c r="W1358" s="202" t="str">
        <f>IFERROR(VLOOKUP(D1358,Legend!$A$2:$C$61,3,FALSE),"")</f>
        <v>EMEA_1</v>
      </c>
      <c r="X1358" s="19">
        <v>5</v>
      </c>
      <c r="Y1358" s="19">
        <v>15</v>
      </c>
    </row>
    <row r="1359" spans="1:25" x14ac:dyDescent="0.25">
      <c r="A1359" s="295"/>
      <c r="B1359" s="383"/>
      <c r="C1359" s="295"/>
      <c r="D1359" s="295"/>
      <c r="E1359" s="295"/>
      <c r="F1359" s="295"/>
      <c r="G1359" s="383"/>
      <c r="H1359" s="383"/>
      <c r="I1359" s="295"/>
      <c r="J1359" s="378"/>
      <c r="K1359" s="295"/>
      <c r="L1359" s="295"/>
      <c r="M1359" s="295"/>
      <c r="N1359" s="413"/>
      <c r="O1359" s="384"/>
      <c r="P1359" s="384"/>
      <c r="Q1359" s="385"/>
      <c r="R1359" s="386"/>
      <c r="S1359" s="387"/>
      <c r="T1359" s="388"/>
      <c r="U1359" s="389"/>
      <c r="V1359" s="389"/>
      <c r="W1359" s="389"/>
      <c r="X1359" s="295"/>
      <c r="Y1359" s="295"/>
    </row>
    <row r="1360" spans="1:25" x14ac:dyDescent="0.25">
      <c r="O1360" s="197"/>
      <c r="P1360" s="197"/>
      <c r="Q1360" s="198"/>
      <c r="R1360" s="199"/>
      <c r="S1360" s="200"/>
      <c r="T1360" s="201"/>
      <c r="U1360" s="202"/>
      <c r="V1360" s="202"/>
      <c r="W1360" s="202"/>
    </row>
    <row r="1361" spans="15:23" x14ac:dyDescent="0.25">
      <c r="O1361" s="197"/>
      <c r="P1361" s="197"/>
      <c r="Q1361" s="198"/>
      <c r="R1361" s="199"/>
      <c r="S1361" s="200"/>
      <c r="T1361" s="201"/>
      <c r="U1361" s="202"/>
      <c r="V1361" s="202"/>
      <c r="W1361" s="202"/>
    </row>
    <row r="1362" spans="15:23" x14ac:dyDescent="0.25">
      <c r="O1362" s="197"/>
      <c r="P1362" s="197"/>
      <c r="Q1362" s="198"/>
      <c r="R1362" s="199"/>
      <c r="S1362" s="200"/>
      <c r="T1362" s="201"/>
      <c r="U1362" s="202"/>
      <c r="V1362" s="202"/>
      <c r="W1362" s="202"/>
    </row>
    <row r="1363" spans="15:23" x14ac:dyDescent="0.25">
      <c r="O1363" s="197"/>
      <c r="P1363" s="197"/>
      <c r="Q1363" s="198"/>
      <c r="R1363" s="199"/>
      <c r="S1363" s="200"/>
      <c r="T1363" s="201"/>
      <c r="U1363" s="202"/>
      <c r="V1363" s="202"/>
      <c r="W1363" s="202"/>
    </row>
    <row r="1364" spans="15:23" x14ac:dyDescent="0.25">
      <c r="O1364" s="197"/>
      <c r="P1364" s="197"/>
      <c r="Q1364" s="198"/>
      <c r="R1364" s="199"/>
      <c r="S1364" s="200"/>
      <c r="T1364" s="201"/>
      <c r="U1364" s="202"/>
      <c r="V1364" s="202"/>
      <c r="W1364" s="202"/>
    </row>
    <row r="1365" spans="15:23" x14ac:dyDescent="0.25">
      <c r="O1365" s="197"/>
      <c r="P1365" s="197"/>
      <c r="Q1365" s="198"/>
      <c r="R1365" s="199"/>
      <c r="S1365" s="200"/>
      <c r="T1365" s="201"/>
      <c r="U1365" s="202"/>
      <c r="V1365" s="202"/>
      <c r="W1365" s="202"/>
    </row>
    <row r="1366" spans="15:23" x14ac:dyDescent="0.25">
      <c r="O1366" s="197"/>
      <c r="P1366" s="197"/>
      <c r="Q1366" s="198"/>
      <c r="R1366" s="199"/>
      <c r="S1366" s="200"/>
      <c r="T1366" s="201"/>
      <c r="U1366" s="202"/>
      <c r="V1366" s="202"/>
      <c r="W1366" s="202"/>
    </row>
    <row r="1367" spans="15:23" x14ac:dyDescent="0.25">
      <c r="O1367" s="197"/>
      <c r="P1367" s="197"/>
      <c r="Q1367" s="198"/>
      <c r="R1367" s="199"/>
      <c r="S1367" s="200"/>
      <c r="T1367" s="201"/>
      <c r="U1367" s="202"/>
      <c r="V1367" s="202"/>
      <c r="W1367" s="202"/>
    </row>
    <row r="1368" spans="15:23" x14ac:dyDescent="0.25">
      <c r="O1368" s="197"/>
      <c r="P1368" s="197"/>
      <c r="Q1368" s="198"/>
      <c r="R1368" s="199"/>
      <c r="S1368" s="200"/>
      <c r="T1368" s="201"/>
      <c r="U1368" s="202"/>
      <c r="V1368" s="202"/>
      <c r="W1368" s="202"/>
    </row>
    <row r="1369" spans="15:23" x14ac:dyDescent="0.25">
      <c r="O1369" s="197"/>
      <c r="P1369" s="197"/>
      <c r="Q1369" s="198"/>
      <c r="R1369" s="199"/>
      <c r="S1369" s="200"/>
      <c r="T1369" s="201"/>
      <c r="U1369" s="202"/>
      <c r="V1369" s="202"/>
      <c r="W1369" s="202"/>
    </row>
    <row r="1370" spans="15:23" x14ac:dyDescent="0.25">
      <c r="O1370" s="197"/>
      <c r="P1370" s="197"/>
      <c r="Q1370" s="198"/>
      <c r="R1370" s="199"/>
      <c r="S1370" s="200"/>
      <c r="T1370" s="201"/>
      <c r="U1370" s="202"/>
      <c r="V1370" s="202"/>
      <c r="W1370" s="202"/>
    </row>
    <row r="1371" spans="15:23" x14ac:dyDescent="0.25">
      <c r="O1371" s="197"/>
      <c r="P1371" s="197"/>
      <c r="Q1371" s="198"/>
      <c r="R1371" s="199"/>
      <c r="S1371" s="200"/>
      <c r="T1371" s="201"/>
      <c r="U1371" s="202"/>
      <c r="V1371" s="202"/>
      <c r="W1371" s="202"/>
    </row>
    <row r="1372" spans="15:23" x14ac:dyDescent="0.25">
      <c r="O1372" s="197"/>
      <c r="P1372" s="197"/>
      <c r="Q1372" s="198"/>
      <c r="R1372" s="199"/>
      <c r="S1372" s="200"/>
      <c r="T1372" s="201"/>
      <c r="U1372" s="202"/>
      <c r="V1372" s="202"/>
      <c r="W1372" s="202"/>
    </row>
    <row r="1373" spans="15:23" x14ac:dyDescent="0.25">
      <c r="O1373" s="197"/>
      <c r="P1373" s="197"/>
      <c r="Q1373" s="198"/>
      <c r="R1373" s="199"/>
      <c r="S1373" s="200"/>
      <c r="T1373" s="201"/>
      <c r="U1373" s="202"/>
      <c r="V1373" s="202"/>
      <c r="W1373" s="202"/>
    </row>
    <row r="1374" spans="15:23" x14ac:dyDescent="0.25">
      <c r="O1374" s="197"/>
      <c r="P1374" s="197"/>
      <c r="Q1374" s="198"/>
      <c r="R1374" s="199"/>
      <c r="S1374" s="200"/>
      <c r="T1374" s="201"/>
      <c r="U1374" s="202"/>
      <c r="V1374" s="202"/>
      <c r="W1374" s="202"/>
    </row>
    <row r="1375" spans="15:23" x14ac:dyDescent="0.25">
      <c r="O1375" s="197"/>
      <c r="P1375" s="197"/>
      <c r="Q1375" s="198"/>
      <c r="R1375" s="199"/>
      <c r="S1375" s="200"/>
      <c r="T1375" s="201"/>
      <c r="U1375" s="202"/>
      <c r="V1375" s="202"/>
      <c r="W1375" s="202"/>
    </row>
    <row r="1376" spans="15:23" x14ac:dyDescent="0.25">
      <c r="O1376" s="197"/>
      <c r="P1376" s="197"/>
      <c r="Q1376" s="198"/>
      <c r="R1376" s="199"/>
      <c r="S1376" s="200"/>
      <c r="T1376" s="201"/>
      <c r="U1376" s="202"/>
      <c r="V1376" s="202"/>
      <c r="W1376" s="202"/>
    </row>
    <row r="1377" spans="15:23" x14ac:dyDescent="0.25">
      <c r="O1377" s="197"/>
      <c r="P1377" s="197"/>
      <c r="Q1377" s="198"/>
      <c r="R1377" s="199"/>
      <c r="S1377" s="200"/>
      <c r="T1377" s="201"/>
      <c r="U1377" s="202"/>
      <c r="V1377" s="202"/>
      <c r="W1377" s="202"/>
    </row>
    <row r="1378" spans="15:23" x14ac:dyDescent="0.25">
      <c r="O1378" s="197"/>
      <c r="P1378" s="197"/>
      <c r="Q1378" s="198"/>
      <c r="R1378" s="199"/>
      <c r="S1378" s="200"/>
      <c r="T1378" s="201"/>
      <c r="U1378" s="202"/>
      <c r="V1378" s="202"/>
      <c r="W1378" s="202"/>
    </row>
    <row r="1379" spans="15:23" x14ac:dyDescent="0.25">
      <c r="O1379" s="197"/>
      <c r="P1379" s="197"/>
      <c r="Q1379" s="198"/>
      <c r="R1379" s="199"/>
      <c r="S1379" s="200"/>
      <c r="T1379" s="201"/>
      <c r="U1379" s="202"/>
      <c r="V1379" s="202"/>
      <c r="W1379" s="202"/>
    </row>
    <row r="1380" spans="15:23" x14ac:dyDescent="0.25">
      <c r="O1380" s="197"/>
      <c r="P1380" s="197"/>
      <c r="Q1380" s="198"/>
      <c r="R1380" s="199"/>
      <c r="S1380" s="200"/>
      <c r="T1380" s="201"/>
      <c r="U1380" s="202"/>
      <c r="V1380" s="202"/>
      <c r="W1380" s="202"/>
    </row>
    <row r="1381" spans="15:23" x14ac:dyDescent="0.25">
      <c r="O1381" s="197"/>
      <c r="P1381" s="197"/>
      <c r="Q1381" s="198"/>
      <c r="R1381" s="199"/>
      <c r="S1381" s="200"/>
      <c r="T1381" s="201"/>
      <c r="U1381" s="202"/>
      <c r="V1381" s="202"/>
      <c r="W1381" s="202"/>
    </row>
    <row r="1382" spans="15:23" x14ac:dyDescent="0.25">
      <c r="O1382" s="197"/>
      <c r="P1382" s="197"/>
      <c r="Q1382" s="198"/>
      <c r="R1382" s="199"/>
      <c r="S1382" s="200"/>
      <c r="T1382" s="201"/>
      <c r="U1382" s="202"/>
      <c r="V1382" s="202"/>
      <c r="W1382" s="202"/>
    </row>
    <row r="1383" spans="15:23" x14ac:dyDescent="0.25">
      <c r="O1383" s="197"/>
      <c r="P1383" s="197"/>
      <c r="Q1383" s="198"/>
      <c r="R1383" s="199"/>
      <c r="S1383" s="200"/>
      <c r="T1383" s="201"/>
      <c r="U1383" s="202"/>
      <c r="V1383" s="202"/>
      <c r="W1383" s="202"/>
    </row>
    <row r="1384" spans="15:23" x14ac:dyDescent="0.25">
      <c r="O1384" s="197"/>
      <c r="P1384" s="197"/>
      <c r="Q1384" s="198"/>
      <c r="R1384" s="199"/>
      <c r="S1384" s="200"/>
      <c r="T1384" s="201"/>
      <c r="U1384" s="202"/>
      <c r="V1384" s="202"/>
      <c r="W1384" s="202"/>
    </row>
    <row r="1385" spans="15:23" x14ac:dyDescent="0.25">
      <c r="O1385" s="197"/>
      <c r="P1385" s="197"/>
      <c r="Q1385" s="198"/>
      <c r="R1385" s="199"/>
      <c r="S1385" s="200"/>
      <c r="T1385" s="201"/>
      <c r="U1385" s="202"/>
      <c r="V1385" s="202"/>
      <c r="W1385" s="202"/>
    </row>
    <row r="1386" spans="15:23" x14ac:dyDescent="0.25">
      <c r="O1386" s="197"/>
      <c r="P1386" s="197"/>
      <c r="Q1386" s="198"/>
      <c r="R1386" s="199"/>
      <c r="S1386" s="200"/>
      <c r="T1386" s="201"/>
      <c r="U1386" s="202"/>
      <c r="V1386" s="202"/>
      <c r="W1386" s="202"/>
    </row>
    <row r="1387" spans="15:23" x14ac:dyDescent="0.25">
      <c r="O1387" s="197"/>
      <c r="P1387" s="197"/>
      <c r="Q1387" s="198"/>
      <c r="R1387" s="199"/>
      <c r="S1387" s="200"/>
      <c r="T1387" s="201"/>
      <c r="U1387" s="202"/>
      <c r="V1387" s="202"/>
      <c r="W1387" s="202"/>
    </row>
    <row r="1388" spans="15:23" x14ac:dyDescent="0.25">
      <c r="O1388" s="197"/>
      <c r="P1388" s="197"/>
      <c r="Q1388" s="198"/>
      <c r="R1388" s="199"/>
      <c r="S1388" s="200"/>
      <c r="T1388" s="201"/>
      <c r="U1388" s="202"/>
      <c r="V1388" s="202"/>
      <c r="W1388" s="202"/>
    </row>
    <row r="1389" spans="15:23" x14ac:dyDescent="0.25">
      <c r="O1389" s="197"/>
      <c r="P1389" s="197"/>
      <c r="Q1389" s="198"/>
      <c r="R1389" s="199"/>
      <c r="S1389" s="200"/>
      <c r="T1389" s="201"/>
      <c r="U1389" s="202"/>
      <c r="V1389" s="202"/>
      <c r="W1389" s="202"/>
    </row>
    <row r="1390" spans="15:23" x14ac:dyDescent="0.25">
      <c r="O1390" s="197"/>
      <c r="P1390" s="197"/>
      <c r="Q1390" s="198"/>
      <c r="R1390" s="199"/>
      <c r="S1390" s="200"/>
      <c r="T1390" s="201"/>
      <c r="U1390" s="202"/>
      <c r="V1390" s="202"/>
      <c r="W1390" s="202"/>
    </row>
    <row r="1391" spans="15:23" x14ac:dyDescent="0.25">
      <c r="O1391" s="197"/>
      <c r="P1391" s="197"/>
      <c r="Q1391" s="198"/>
      <c r="R1391" s="199"/>
      <c r="S1391" s="200"/>
      <c r="T1391" s="201"/>
      <c r="U1391" s="202"/>
      <c r="V1391" s="202"/>
      <c r="W1391" s="202"/>
    </row>
    <row r="1392" spans="15:23" x14ac:dyDescent="0.25">
      <c r="O1392" s="197"/>
      <c r="P1392" s="197"/>
      <c r="Q1392" s="198"/>
      <c r="R1392" s="199"/>
      <c r="S1392" s="200"/>
      <c r="T1392" s="201"/>
      <c r="U1392" s="202"/>
      <c r="V1392" s="202"/>
      <c r="W1392" s="202"/>
    </row>
    <row r="1393" spans="15:23" x14ac:dyDescent="0.25">
      <c r="O1393" s="197"/>
      <c r="P1393" s="197"/>
      <c r="Q1393" s="198"/>
      <c r="R1393" s="199"/>
      <c r="S1393" s="200"/>
      <c r="T1393" s="201"/>
      <c r="U1393" s="202"/>
      <c r="V1393" s="202"/>
      <c r="W1393" s="202"/>
    </row>
    <row r="1394" spans="15:23" x14ac:dyDescent="0.25">
      <c r="O1394" s="197"/>
      <c r="P1394" s="197"/>
      <c r="Q1394" s="198"/>
      <c r="R1394" s="199"/>
      <c r="S1394" s="200"/>
      <c r="T1394" s="201"/>
      <c r="U1394" s="202"/>
      <c r="V1394" s="202"/>
      <c r="W1394" s="202"/>
    </row>
    <row r="1395" spans="15:23" x14ac:dyDescent="0.25">
      <c r="O1395" s="197"/>
      <c r="P1395" s="197"/>
      <c r="Q1395" s="198"/>
      <c r="R1395" s="199"/>
      <c r="S1395" s="200"/>
      <c r="T1395" s="201"/>
      <c r="U1395" s="202"/>
      <c r="V1395" s="202"/>
      <c r="W1395" s="202"/>
    </row>
    <row r="1396" spans="15:23" x14ac:dyDescent="0.25">
      <c r="O1396" s="197"/>
      <c r="P1396" s="197"/>
      <c r="Q1396" s="198"/>
      <c r="R1396" s="199"/>
      <c r="S1396" s="200"/>
      <c r="T1396" s="201"/>
      <c r="U1396" s="202"/>
      <c r="V1396" s="202"/>
      <c r="W1396" s="202"/>
    </row>
    <row r="1397" spans="15:23" x14ac:dyDescent="0.25">
      <c r="O1397" s="197"/>
      <c r="P1397" s="197"/>
      <c r="Q1397" s="198"/>
      <c r="R1397" s="199"/>
      <c r="S1397" s="200"/>
      <c r="T1397" s="201"/>
      <c r="U1397" s="202"/>
      <c r="V1397" s="202"/>
      <c r="W1397" s="202"/>
    </row>
    <row r="1398" spans="15:23" x14ac:dyDescent="0.25">
      <c r="O1398" s="197"/>
      <c r="P1398" s="197"/>
      <c r="Q1398" s="198"/>
      <c r="R1398" s="199"/>
      <c r="S1398" s="200"/>
      <c r="T1398" s="201"/>
      <c r="U1398" s="202"/>
      <c r="V1398" s="202"/>
      <c r="W1398" s="202"/>
    </row>
    <row r="1399" spans="15:23" x14ac:dyDescent="0.25">
      <c r="O1399" s="197"/>
      <c r="P1399" s="197"/>
      <c r="Q1399" s="198"/>
      <c r="R1399" s="199"/>
      <c r="S1399" s="200"/>
      <c r="T1399" s="201"/>
      <c r="U1399" s="202"/>
      <c r="V1399" s="202"/>
      <c r="W1399" s="202"/>
    </row>
    <row r="1400" spans="15:23" x14ac:dyDescent="0.25">
      <c r="O1400" s="197"/>
      <c r="P1400" s="197"/>
      <c r="Q1400" s="198"/>
      <c r="R1400" s="199"/>
      <c r="S1400" s="200"/>
      <c r="T1400" s="201"/>
      <c r="U1400" s="202"/>
      <c r="V1400" s="202"/>
      <c r="W1400" s="202"/>
    </row>
    <row r="1401" spans="15:23" x14ac:dyDescent="0.25">
      <c r="O1401" s="197"/>
      <c r="P1401" s="197"/>
      <c r="Q1401" s="198"/>
      <c r="R1401" s="199"/>
      <c r="S1401" s="200"/>
      <c r="T1401" s="201"/>
      <c r="U1401" s="202"/>
      <c r="V1401" s="202"/>
      <c r="W1401" s="202"/>
    </row>
    <row r="1402" spans="15:23" x14ac:dyDescent="0.25">
      <c r="O1402" s="197"/>
      <c r="P1402" s="197"/>
      <c r="Q1402" s="198"/>
      <c r="R1402" s="199"/>
      <c r="S1402" s="200"/>
      <c r="T1402" s="201"/>
      <c r="U1402" s="202"/>
      <c r="V1402" s="202"/>
      <c r="W1402" s="202"/>
    </row>
    <row r="1403" spans="15:23" x14ac:dyDescent="0.25">
      <c r="O1403" s="197"/>
      <c r="P1403" s="197"/>
      <c r="Q1403" s="198"/>
      <c r="R1403" s="199"/>
      <c r="S1403" s="200"/>
      <c r="T1403" s="201"/>
      <c r="U1403" s="202"/>
      <c r="V1403" s="202"/>
      <c r="W1403" s="202"/>
    </row>
    <row r="1404" spans="15:23" x14ac:dyDescent="0.25">
      <c r="O1404" s="197"/>
      <c r="P1404" s="197"/>
      <c r="Q1404" s="198"/>
      <c r="R1404" s="199"/>
      <c r="S1404" s="200"/>
      <c r="T1404" s="201"/>
      <c r="U1404" s="202"/>
      <c r="V1404" s="202"/>
      <c r="W1404" s="202"/>
    </row>
    <row r="1405" spans="15:23" x14ac:dyDescent="0.25">
      <c r="O1405" s="197"/>
      <c r="P1405" s="197"/>
      <c r="Q1405" s="198"/>
      <c r="R1405" s="199"/>
      <c r="S1405" s="200"/>
      <c r="T1405" s="201"/>
      <c r="U1405" s="202"/>
      <c r="V1405" s="202"/>
      <c r="W1405" s="202"/>
    </row>
    <row r="1406" spans="15:23" x14ac:dyDescent="0.25">
      <c r="O1406" s="197"/>
      <c r="P1406" s="197"/>
      <c r="Q1406" s="198"/>
      <c r="R1406" s="199"/>
      <c r="S1406" s="200"/>
      <c r="T1406" s="201"/>
      <c r="U1406" s="202"/>
      <c r="V1406" s="202"/>
      <c r="W1406" s="202"/>
    </row>
    <row r="1407" spans="15:23" x14ac:dyDescent="0.25">
      <c r="O1407" s="197"/>
      <c r="P1407" s="197"/>
      <c r="Q1407" s="198"/>
      <c r="R1407" s="199"/>
      <c r="S1407" s="200"/>
      <c r="T1407" s="201"/>
      <c r="U1407" s="202"/>
      <c r="V1407" s="202"/>
      <c r="W1407" s="202"/>
    </row>
    <row r="1408" spans="15:23" x14ac:dyDescent="0.25">
      <c r="O1408" s="197"/>
      <c r="P1408" s="197"/>
      <c r="Q1408" s="198"/>
      <c r="R1408" s="199"/>
      <c r="S1408" s="200"/>
      <c r="T1408" s="201"/>
      <c r="U1408" s="202"/>
      <c r="V1408" s="202"/>
      <c r="W1408" s="202"/>
    </row>
    <row r="1409" spans="15:23" x14ac:dyDescent="0.25">
      <c r="O1409" s="197"/>
      <c r="P1409" s="197"/>
      <c r="Q1409" s="198"/>
      <c r="R1409" s="199"/>
      <c r="S1409" s="200"/>
      <c r="T1409" s="201"/>
      <c r="U1409" s="202"/>
      <c r="V1409" s="202"/>
      <c r="W1409" s="202"/>
    </row>
    <row r="1410" spans="15:23" x14ac:dyDescent="0.25">
      <c r="O1410" s="197"/>
      <c r="P1410" s="197"/>
      <c r="Q1410" s="198"/>
      <c r="R1410" s="199"/>
      <c r="S1410" s="200"/>
      <c r="T1410" s="201"/>
      <c r="U1410" s="202"/>
      <c r="V1410" s="202"/>
      <c r="W1410" s="202"/>
    </row>
    <row r="1411" spans="15:23" x14ac:dyDescent="0.25">
      <c r="O1411" s="197"/>
      <c r="P1411" s="197"/>
      <c r="Q1411" s="198"/>
      <c r="R1411" s="199"/>
      <c r="S1411" s="200"/>
      <c r="T1411" s="201"/>
      <c r="U1411" s="202"/>
      <c r="V1411" s="202"/>
      <c r="W1411" s="202"/>
    </row>
    <row r="1412" spans="15:23" x14ac:dyDescent="0.25">
      <c r="O1412" s="197"/>
      <c r="P1412" s="197"/>
      <c r="Q1412" s="198"/>
      <c r="R1412" s="199"/>
      <c r="S1412" s="200"/>
      <c r="T1412" s="201"/>
      <c r="U1412" s="202"/>
      <c r="V1412" s="202"/>
      <c r="W1412" s="202"/>
    </row>
    <row r="1413" spans="15:23" x14ac:dyDescent="0.25">
      <c r="O1413" s="197"/>
      <c r="P1413" s="197"/>
      <c r="Q1413" s="198"/>
      <c r="R1413" s="199"/>
      <c r="S1413" s="200"/>
      <c r="T1413" s="201"/>
      <c r="U1413" s="202"/>
      <c r="V1413" s="202"/>
      <c r="W1413" s="202"/>
    </row>
    <row r="1414" spans="15:23" x14ac:dyDescent="0.25">
      <c r="O1414" s="197"/>
      <c r="P1414" s="197"/>
      <c r="Q1414" s="198"/>
      <c r="R1414" s="199"/>
      <c r="S1414" s="200"/>
      <c r="T1414" s="201"/>
      <c r="U1414" s="202"/>
      <c r="V1414" s="202"/>
      <c r="W1414" s="202"/>
    </row>
    <row r="1415" spans="15:23" x14ac:dyDescent="0.25">
      <c r="O1415" s="197"/>
      <c r="P1415" s="197"/>
      <c r="Q1415" s="198"/>
      <c r="R1415" s="199"/>
      <c r="S1415" s="200"/>
      <c r="T1415" s="201"/>
      <c r="U1415" s="202"/>
      <c r="V1415" s="202"/>
      <c r="W1415" s="202"/>
    </row>
    <row r="1416" spans="15:23" x14ac:dyDescent="0.25">
      <c r="O1416" s="197"/>
      <c r="P1416" s="197"/>
      <c r="Q1416" s="198"/>
      <c r="R1416" s="199"/>
      <c r="S1416" s="200"/>
      <c r="T1416" s="201"/>
      <c r="U1416" s="202"/>
      <c r="V1416" s="202"/>
      <c r="W1416" s="202"/>
    </row>
    <row r="1417" spans="15:23" x14ac:dyDescent="0.25">
      <c r="O1417" s="197"/>
      <c r="P1417" s="197"/>
      <c r="Q1417" s="198"/>
      <c r="R1417" s="199"/>
      <c r="S1417" s="200"/>
      <c r="T1417" s="201"/>
      <c r="U1417" s="202"/>
      <c r="V1417" s="202"/>
      <c r="W1417" s="202"/>
    </row>
    <row r="1418" spans="15:23" x14ac:dyDescent="0.25">
      <c r="O1418" s="197"/>
      <c r="P1418" s="197"/>
      <c r="Q1418" s="198"/>
      <c r="R1418" s="199"/>
      <c r="S1418" s="200"/>
      <c r="T1418" s="201"/>
      <c r="U1418" s="202"/>
      <c r="V1418" s="202"/>
      <c r="W1418" s="202"/>
    </row>
    <row r="1419" spans="15:23" x14ac:dyDescent="0.25">
      <c r="O1419" s="197"/>
      <c r="P1419" s="197"/>
      <c r="Q1419" s="198"/>
      <c r="R1419" s="199"/>
      <c r="S1419" s="200"/>
      <c r="T1419" s="201"/>
      <c r="U1419" s="202"/>
      <c r="V1419" s="202"/>
      <c r="W1419" s="202"/>
    </row>
    <row r="1420" spans="15:23" x14ac:dyDescent="0.25">
      <c r="O1420" s="197"/>
      <c r="P1420" s="197"/>
      <c r="Q1420" s="198"/>
      <c r="R1420" s="199"/>
      <c r="S1420" s="200"/>
      <c r="T1420" s="201"/>
      <c r="U1420" s="202"/>
      <c r="V1420" s="202"/>
      <c r="W1420" s="202"/>
    </row>
    <row r="1421" spans="15:23" x14ac:dyDescent="0.25">
      <c r="O1421" s="197"/>
      <c r="P1421" s="197"/>
      <c r="Q1421" s="198"/>
      <c r="R1421" s="199"/>
      <c r="S1421" s="200"/>
      <c r="T1421" s="201"/>
      <c r="U1421" s="202"/>
      <c r="V1421" s="202"/>
      <c r="W1421" s="202"/>
    </row>
    <row r="1422" spans="15:23" x14ac:dyDescent="0.25">
      <c r="O1422" s="197"/>
      <c r="P1422" s="197"/>
      <c r="Q1422" s="198"/>
      <c r="R1422" s="199"/>
      <c r="S1422" s="200"/>
      <c r="T1422" s="201"/>
      <c r="U1422" s="202"/>
      <c r="V1422" s="202"/>
      <c r="W1422" s="202"/>
    </row>
    <row r="1423" spans="15:23" x14ac:dyDescent="0.25">
      <c r="O1423" s="197"/>
      <c r="P1423" s="197"/>
      <c r="Q1423" s="198"/>
      <c r="R1423" s="199"/>
      <c r="S1423" s="200"/>
      <c r="T1423" s="201"/>
      <c r="U1423" s="202"/>
      <c r="V1423" s="202"/>
      <c r="W1423" s="202"/>
    </row>
    <row r="1424" spans="15:23" x14ac:dyDescent="0.25">
      <c r="O1424" s="197"/>
      <c r="P1424" s="197"/>
      <c r="Q1424" s="198"/>
      <c r="R1424" s="199"/>
      <c r="S1424" s="200"/>
      <c r="T1424" s="201"/>
      <c r="U1424" s="202"/>
      <c r="V1424" s="202"/>
      <c r="W1424" s="202"/>
    </row>
    <row r="1425" spans="15:23" x14ac:dyDescent="0.25">
      <c r="O1425" s="197"/>
      <c r="P1425" s="197"/>
      <c r="Q1425" s="198"/>
      <c r="R1425" s="199"/>
      <c r="S1425" s="200"/>
      <c r="T1425" s="201"/>
      <c r="U1425" s="202"/>
      <c r="V1425" s="202"/>
      <c r="W1425" s="202"/>
    </row>
    <row r="1426" spans="15:23" x14ac:dyDescent="0.25">
      <c r="O1426" s="197"/>
      <c r="P1426" s="197"/>
      <c r="Q1426" s="198"/>
      <c r="R1426" s="199"/>
      <c r="S1426" s="200"/>
      <c r="T1426" s="201"/>
      <c r="U1426" s="202"/>
      <c r="V1426" s="202"/>
      <c r="W1426" s="202"/>
    </row>
    <row r="1427" spans="15:23" x14ac:dyDescent="0.25">
      <c r="O1427" s="197"/>
      <c r="P1427" s="197"/>
      <c r="Q1427" s="198"/>
      <c r="R1427" s="199"/>
      <c r="S1427" s="200"/>
      <c r="T1427" s="201"/>
      <c r="U1427" s="202"/>
      <c r="V1427" s="202"/>
      <c r="W1427" s="202"/>
    </row>
    <row r="1428" spans="15:23" x14ac:dyDescent="0.25">
      <c r="O1428" s="197"/>
      <c r="P1428" s="197"/>
      <c r="Q1428" s="198"/>
      <c r="R1428" s="199"/>
      <c r="S1428" s="200"/>
      <c r="T1428" s="201"/>
      <c r="U1428" s="202"/>
      <c r="V1428" s="202"/>
      <c r="W1428" s="202"/>
    </row>
    <row r="1429" spans="15:23" x14ac:dyDescent="0.25">
      <c r="O1429" s="197"/>
      <c r="P1429" s="197"/>
      <c r="Q1429" s="198"/>
      <c r="R1429" s="199"/>
      <c r="S1429" s="200"/>
      <c r="T1429" s="201"/>
      <c r="U1429" s="202"/>
      <c r="V1429" s="202"/>
      <c r="W1429" s="202"/>
    </row>
    <row r="1430" spans="15:23" x14ac:dyDescent="0.25">
      <c r="O1430" s="197"/>
      <c r="P1430" s="197"/>
      <c r="Q1430" s="198"/>
      <c r="R1430" s="199"/>
      <c r="S1430" s="200"/>
      <c r="T1430" s="201"/>
      <c r="U1430" s="202"/>
      <c r="V1430" s="202"/>
      <c r="W1430" s="202"/>
    </row>
    <row r="1431" spans="15:23" x14ac:dyDescent="0.25">
      <c r="O1431" s="197"/>
      <c r="P1431" s="197"/>
      <c r="Q1431" s="198"/>
      <c r="R1431" s="199"/>
      <c r="S1431" s="200"/>
      <c r="T1431" s="201"/>
      <c r="U1431" s="202"/>
      <c r="V1431" s="202"/>
      <c r="W1431" s="202"/>
    </row>
    <row r="1432" spans="15:23" x14ac:dyDescent="0.25">
      <c r="O1432" s="197"/>
      <c r="P1432" s="197"/>
      <c r="Q1432" s="198"/>
      <c r="R1432" s="199"/>
      <c r="S1432" s="200"/>
      <c r="T1432" s="201"/>
      <c r="U1432" s="202"/>
      <c r="V1432" s="202"/>
      <c r="W1432" s="202"/>
    </row>
    <row r="1433" spans="15:23" x14ac:dyDescent="0.25">
      <c r="O1433" s="197"/>
      <c r="P1433" s="197"/>
      <c r="Q1433" s="198"/>
      <c r="R1433" s="199"/>
      <c r="S1433" s="200"/>
      <c r="T1433" s="201"/>
      <c r="U1433" s="202"/>
      <c r="V1433" s="202"/>
      <c r="W1433" s="202"/>
    </row>
    <row r="1434" spans="15:23" x14ac:dyDescent="0.25">
      <c r="O1434" s="197"/>
      <c r="P1434" s="197"/>
      <c r="Q1434" s="198"/>
      <c r="R1434" s="199"/>
      <c r="S1434" s="200"/>
      <c r="T1434" s="201"/>
      <c r="U1434" s="202"/>
      <c r="V1434" s="202"/>
      <c r="W1434" s="202"/>
    </row>
    <row r="1435" spans="15:23" x14ac:dyDescent="0.25">
      <c r="O1435" s="197"/>
      <c r="P1435" s="197"/>
      <c r="Q1435" s="198"/>
      <c r="R1435" s="199"/>
      <c r="S1435" s="200"/>
      <c r="T1435" s="201"/>
      <c r="U1435" s="202"/>
      <c r="V1435" s="202"/>
      <c r="W1435" s="202"/>
    </row>
    <row r="1436" spans="15:23" x14ac:dyDescent="0.25">
      <c r="O1436" s="197"/>
      <c r="P1436" s="197"/>
      <c r="Q1436" s="198"/>
      <c r="R1436" s="199"/>
      <c r="S1436" s="200"/>
      <c r="T1436" s="201"/>
      <c r="U1436" s="202"/>
      <c r="V1436" s="202"/>
      <c r="W1436" s="202"/>
    </row>
    <row r="1437" spans="15:23" x14ac:dyDescent="0.25">
      <c r="O1437" s="197"/>
      <c r="P1437" s="197"/>
      <c r="Q1437" s="198"/>
      <c r="R1437" s="199"/>
      <c r="S1437" s="200"/>
      <c r="T1437" s="201"/>
      <c r="U1437" s="202"/>
      <c r="V1437" s="202"/>
      <c r="W1437" s="202"/>
    </row>
    <row r="1438" spans="15:23" x14ac:dyDescent="0.25">
      <c r="O1438" s="197"/>
      <c r="P1438" s="197"/>
      <c r="Q1438" s="198"/>
      <c r="R1438" s="199"/>
      <c r="S1438" s="200"/>
      <c r="T1438" s="201"/>
      <c r="U1438" s="202"/>
      <c r="V1438" s="202"/>
      <c r="W1438" s="202"/>
    </row>
    <row r="1439" spans="15:23" x14ac:dyDescent="0.25">
      <c r="O1439" s="197"/>
      <c r="P1439" s="197"/>
      <c r="Q1439" s="198"/>
      <c r="R1439" s="199"/>
      <c r="S1439" s="200"/>
      <c r="T1439" s="201"/>
      <c r="U1439" s="202"/>
      <c r="V1439" s="202"/>
      <c r="W1439" s="202"/>
    </row>
    <row r="1440" spans="15:23" x14ac:dyDescent="0.25">
      <c r="O1440" s="197"/>
      <c r="P1440" s="197"/>
      <c r="Q1440" s="198"/>
      <c r="R1440" s="199"/>
      <c r="S1440" s="200"/>
      <c r="T1440" s="201"/>
      <c r="U1440" s="202"/>
      <c r="V1440" s="202"/>
      <c r="W1440" s="202"/>
    </row>
    <row r="1441" spans="15:23" x14ac:dyDescent="0.25">
      <c r="O1441" s="197"/>
      <c r="P1441" s="197"/>
      <c r="Q1441" s="198"/>
      <c r="R1441" s="199"/>
      <c r="S1441" s="200"/>
      <c r="T1441" s="201"/>
      <c r="U1441" s="202"/>
      <c r="V1441" s="202"/>
      <c r="W1441" s="202"/>
    </row>
    <row r="1442" spans="15:23" x14ac:dyDescent="0.25">
      <c r="O1442" s="197"/>
      <c r="P1442" s="197"/>
      <c r="Q1442" s="198"/>
      <c r="R1442" s="199"/>
      <c r="S1442" s="200"/>
      <c r="T1442" s="201"/>
      <c r="U1442" s="202"/>
      <c r="V1442" s="202"/>
      <c r="W1442" s="202"/>
    </row>
    <row r="1443" spans="15:23" x14ac:dyDescent="0.25">
      <c r="O1443" s="197"/>
      <c r="P1443" s="197"/>
      <c r="Q1443" s="198"/>
      <c r="R1443" s="199"/>
      <c r="S1443" s="200"/>
      <c r="T1443" s="201"/>
      <c r="U1443" s="202"/>
      <c r="V1443" s="202"/>
      <c r="W1443" s="202"/>
    </row>
    <row r="1444" spans="15:23" x14ac:dyDescent="0.25">
      <c r="O1444" s="197"/>
      <c r="P1444" s="197"/>
      <c r="Q1444" s="198"/>
      <c r="R1444" s="199"/>
      <c r="S1444" s="200"/>
      <c r="T1444" s="201"/>
      <c r="U1444" s="202"/>
      <c r="V1444" s="202"/>
      <c r="W1444" s="202"/>
    </row>
    <row r="1445" spans="15:23" x14ac:dyDescent="0.25">
      <c r="O1445" s="197"/>
      <c r="P1445" s="197"/>
      <c r="Q1445" s="198"/>
      <c r="R1445" s="199"/>
      <c r="S1445" s="200"/>
      <c r="T1445" s="201"/>
      <c r="U1445" s="202"/>
      <c r="V1445" s="202"/>
      <c r="W1445" s="202"/>
    </row>
    <row r="1446" spans="15:23" x14ac:dyDescent="0.25">
      <c r="O1446" s="197"/>
      <c r="P1446" s="197"/>
      <c r="Q1446" s="198"/>
      <c r="R1446" s="199"/>
      <c r="S1446" s="200"/>
      <c r="T1446" s="201"/>
      <c r="U1446" s="202"/>
      <c r="V1446" s="202"/>
      <c r="W1446" s="202"/>
    </row>
    <row r="1447" spans="15:23" x14ac:dyDescent="0.25">
      <c r="O1447" s="197"/>
      <c r="P1447" s="197"/>
      <c r="Q1447" s="198"/>
      <c r="R1447" s="199"/>
      <c r="S1447" s="200"/>
      <c r="T1447" s="201"/>
      <c r="U1447" s="202"/>
      <c r="V1447" s="202"/>
      <c r="W1447" s="202"/>
    </row>
    <row r="1448" spans="15:23" x14ac:dyDescent="0.25">
      <c r="O1448" s="197"/>
      <c r="P1448" s="197"/>
      <c r="Q1448" s="198"/>
      <c r="R1448" s="199"/>
      <c r="S1448" s="200"/>
      <c r="T1448" s="201"/>
      <c r="U1448" s="202"/>
      <c r="V1448" s="202"/>
      <c r="W1448" s="202"/>
    </row>
    <row r="1449" spans="15:23" x14ac:dyDescent="0.25">
      <c r="O1449" s="197"/>
      <c r="P1449" s="197"/>
      <c r="Q1449" s="198"/>
      <c r="R1449" s="199"/>
      <c r="S1449" s="200"/>
      <c r="T1449" s="201"/>
      <c r="U1449" s="202"/>
      <c r="V1449" s="202"/>
      <c r="W1449" s="202"/>
    </row>
    <row r="1450" spans="15:23" x14ac:dyDescent="0.25">
      <c r="O1450" s="197"/>
      <c r="P1450" s="197"/>
      <c r="Q1450" s="198"/>
      <c r="R1450" s="199"/>
      <c r="S1450" s="200"/>
      <c r="T1450" s="201"/>
      <c r="U1450" s="202"/>
      <c r="V1450" s="202"/>
      <c r="W1450" s="202"/>
    </row>
    <row r="1451" spans="15:23" x14ac:dyDescent="0.25">
      <c r="O1451" s="197"/>
      <c r="P1451" s="197"/>
      <c r="Q1451" s="198"/>
      <c r="R1451" s="199"/>
      <c r="S1451" s="200"/>
      <c r="T1451" s="201"/>
      <c r="U1451" s="202"/>
      <c r="V1451" s="202"/>
      <c r="W1451" s="202"/>
    </row>
    <row r="1452" spans="15:23" x14ac:dyDescent="0.25">
      <c r="O1452" s="197"/>
      <c r="P1452" s="197"/>
      <c r="Q1452" s="198"/>
      <c r="R1452" s="199"/>
      <c r="S1452" s="200"/>
      <c r="T1452" s="201"/>
      <c r="U1452" s="202"/>
      <c r="V1452" s="202"/>
      <c r="W1452" s="202"/>
    </row>
    <row r="1453" spans="15:23" x14ac:dyDescent="0.25">
      <c r="O1453" s="197"/>
      <c r="P1453" s="197"/>
      <c r="Q1453" s="198"/>
      <c r="R1453" s="199"/>
      <c r="S1453" s="200"/>
      <c r="T1453" s="201"/>
      <c r="U1453" s="202"/>
      <c r="V1453" s="202"/>
      <c r="W1453" s="202"/>
    </row>
    <row r="1454" spans="15:23" x14ac:dyDescent="0.25">
      <c r="O1454" s="197"/>
      <c r="P1454" s="197"/>
      <c r="Q1454" s="198"/>
      <c r="R1454" s="199"/>
      <c r="S1454" s="200"/>
      <c r="T1454" s="201"/>
      <c r="U1454" s="202"/>
      <c r="V1454" s="202"/>
      <c r="W1454" s="202"/>
    </row>
    <row r="1455" spans="15:23" x14ac:dyDescent="0.25">
      <c r="O1455" s="197"/>
      <c r="P1455" s="197"/>
      <c r="Q1455" s="198"/>
      <c r="R1455" s="199"/>
      <c r="S1455" s="200"/>
      <c r="T1455" s="201"/>
      <c r="U1455" s="202"/>
      <c r="V1455" s="202"/>
      <c r="W1455" s="202"/>
    </row>
    <row r="1456" spans="15:23" x14ac:dyDescent="0.25">
      <c r="O1456" s="197"/>
      <c r="P1456" s="197"/>
      <c r="Q1456" s="198"/>
      <c r="R1456" s="199"/>
      <c r="S1456" s="200"/>
      <c r="T1456" s="201"/>
      <c r="U1456" s="202"/>
      <c r="V1456" s="202"/>
      <c r="W1456" s="202"/>
    </row>
    <row r="1457" spans="15:23" x14ac:dyDescent="0.25">
      <c r="O1457" s="197"/>
      <c r="P1457" s="197"/>
      <c r="Q1457" s="198"/>
      <c r="R1457" s="199"/>
      <c r="S1457" s="200"/>
      <c r="T1457" s="201"/>
      <c r="U1457" s="202"/>
      <c r="V1457" s="202"/>
      <c r="W1457" s="202"/>
    </row>
    <row r="1458" spans="15:23" x14ac:dyDescent="0.25">
      <c r="O1458" s="197"/>
      <c r="P1458" s="197"/>
      <c r="Q1458" s="198"/>
      <c r="R1458" s="199"/>
      <c r="S1458" s="200"/>
      <c r="T1458" s="201"/>
      <c r="U1458" s="202"/>
      <c r="V1458" s="202"/>
      <c r="W1458" s="202"/>
    </row>
    <row r="1459" spans="15:23" x14ac:dyDescent="0.25">
      <c r="O1459" s="197"/>
      <c r="P1459" s="197"/>
      <c r="Q1459" s="198"/>
      <c r="R1459" s="199"/>
      <c r="S1459" s="200"/>
      <c r="T1459" s="201"/>
      <c r="U1459" s="202"/>
      <c r="V1459" s="202"/>
      <c r="W1459" s="202"/>
    </row>
    <row r="1460" spans="15:23" x14ac:dyDescent="0.25">
      <c r="O1460" s="197"/>
      <c r="P1460" s="197"/>
      <c r="Q1460" s="198"/>
      <c r="R1460" s="199"/>
      <c r="S1460" s="200"/>
      <c r="T1460" s="201"/>
      <c r="U1460" s="202"/>
      <c r="V1460" s="202"/>
      <c r="W1460" s="202"/>
    </row>
    <row r="1461" spans="15:23" x14ac:dyDescent="0.25">
      <c r="O1461" s="197"/>
      <c r="P1461" s="197"/>
      <c r="Q1461" s="198"/>
      <c r="R1461" s="199"/>
      <c r="S1461" s="200"/>
      <c r="T1461" s="201"/>
      <c r="U1461" s="202"/>
      <c r="V1461" s="202"/>
      <c r="W1461" s="202"/>
    </row>
    <row r="1462" spans="15:23" x14ac:dyDescent="0.25">
      <c r="O1462" s="197"/>
      <c r="P1462" s="197"/>
      <c r="Q1462" s="198"/>
      <c r="R1462" s="199"/>
      <c r="S1462" s="200"/>
      <c r="T1462" s="201"/>
      <c r="U1462" s="202"/>
      <c r="V1462" s="202"/>
      <c r="W1462" s="202"/>
    </row>
    <row r="1463" spans="15:23" x14ac:dyDescent="0.25">
      <c r="O1463" s="197"/>
      <c r="P1463" s="197"/>
      <c r="Q1463" s="198"/>
      <c r="R1463" s="199"/>
      <c r="S1463" s="200"/>
      <c r="T1463" s="201"/>
      <c r="U1463" s="202"/>
      <c r="V1463" s="202"/>
      <c r="W1463" s="202"/>
    </row>
    <row r="1464" spans="15:23" x14ac:dyDescent="0.25">
      <c r="O1464" s="197"/>
      <c r="P1464" s="197"/>
      <c r="Q1464" s="198"/>
      <c r="R1464" s="199"/>
      <c r="S1464" s="200"/>
      <c r="T1464" s="201"/>
      <c r="U1464" s="202"/>
      <c r="V1464" s="202"/>
      <c r="W1464" s="202"/>
    </row>
    <row r="1465" spans="15:23" x14ac:dyDescent="0.25">
      <c r="O1465" s="197"/>
      <c r="P1465" s="197"/>
      <c r="Q1465" s="198"/>
      <c r="R1465" s="199"/>
      <c r="S1465" s="200"/>
      <c r="T1465" s="201"/>
      <c r="U1465" s="202"/>
      <c r="V1465" s="202"/>
      <c r="W1465" s="202"/>
    </row>
    <row r="1466" spans="15:23" x14ac:dyDescent="0.25">
      <c r="O1466" s="197"/>
      <c r="P1466" s="197"/>
      <c r="Q1466" s="198"/>
      <c r="R1466" s="199"/>
      <c r="S1466" s="200"/>
      <c r="T1466" s="201"/>
      <c r="U1466" s="202"/>
      <c r="V1466" s="202"/>
      <c r="W1466" s="202"/>
    </row>
    <row r="1467" spans="15:23" x14ac:dyDescent="0.25">
      <c r="O1467" s="197"/>
      <c r="P1467" s="197"/>
      <c r="Q1467" s="198"/>
      <c r="R1467" s="199"/>
      <c r="S1467" s="200"/>
      <c r="T1467" s="201"/>
      <c r="U1467" s="202"/>
      <c r="V1467" s="202"/>
      <c r="W1467" s="202"/>
    </row>
    <row r="1468" spans="15:23" x14ac:dyDescent="0.25">
      <c r="O1468" s="197"/>
      <c r="P1468" s="197"/>
      <c r="Q1468" s="198"/>
      <c r="R1468" s="199"/>
      <c r="S1468" s="200"/>
      <c r="T1468" s="201"/>
      <c r="U1468" s="202"/>
      <c r="V1468" s="202"/>
      <c r="W1468" s="202"/>
    </row>
    <row r="1469" spans="15:23" x14ac:dyDescent="0.25">
      <c r="O1469" s="197"/>
      <c r="P1469" s="197"/>
      <c r="Q1469" s="198"/>
      <c r="R1469" s="199"/>
      <c r="S1469" s="200"/>
      <c r="T1469" s="201"/>
      <c r="U1469" s="202"/>
      <c r="V1469" s="202"/>
      <c r="W1469" s="202"/>
    </row>
    <row r="1470" spans="15:23" x14ac:dyDescent="0.25">
      <c r="O1470" s="197"/>
      <c r="P1470" s="197"/>
      <c r="Q1470" s="198"/>
      <c r="R1470" s="199"/>
      <c r="S1470" s="200"/>
      <c r="T1470" s="201"/>
      <c r="U1470" s="202"/>
      <c r="V1470" s="202"/>
      <c r="W1470" s="202"/>
    </row>
    <row r="1471" spans="15:23" x14ac:dyDescent="0.25">
      <c r="O1471" s="197"/>
      <c r="P1471" s="197"/>
      <c r="Q1471" s="198"/>
      <c r="R1471" s="199"/>
      <c r="S1471" s="200"/>
      <c r="T1471" s="201"/>
      <c r="U1471" s="202"/>
      <c r="V1471" s="202"/>
      <c r="W1471" s="202"/>
    </row>
    <row r="1472" spans="15:23" x14ac:dyDescent="0.25">
      <c r="O1472" s="197"/>
      <c r="P1472" s="197"/>
      <c r="Q1472" s="198"/>
      <c r="R1472" s="199"/>
      <c r="S1472" s="200"/>
      <c r="T1472" s="201"/>
      <c r="U1472" s="202"/>
      <c r="V1472" s="202"/>
      <c r="W1472" s="202"/>
    </row>
    <row r="1473" spans="15:23" x14ac:dyDescent="0.25">
      <c r="O1473" s="197"/>
      <c r="P1473" s="197"/>
      <c r="Q1473" s="198"/>
      <c r="R1473" s="199"/>
      <c r="S1473" s="200"/>
      <c r="T1473" s="201"/>
      <c r="U1473" s="202"/>
      <c r="V1473" s="202"/>
      <c r="W1473" s="202"/>
    </row>
    <row r="1474" spans="15:23" x14ac:dyDescent="0.25">
      <c r="O1474" s="197"/>
      <c r="P1474" s="197"/>
      <c r="Q1474" s="198"/>
      <c r="R1474" s="199"/>
      <c r="S1474" s="200"/>
      <c r="T1474" s="201"/>
      <c r="U1474" s="202"/>
      <c r="V1474" s="202"/>
      <c r="W1474" s="202"/>
    </row>
    <row r="1475" spans="15:23" x14ac:dyDescent="0.25">
      <c r="O1475" s="197"/>
      <c r="P1475" s="197"/>
      <c r="Q1475" s="198"/>
      <c r="R1475" s="199"/>
      <c r="S1475" s="200"/>
      <c r="T1475" s="201"/>
      <c r="U1475" s="202"/>
      <c r="V1475" s="202"/>
      <c r="W1475" s="202"/>
    </row>
    <row r="1476" spans="15:23" x14ac:dyDescent="0.25">
      <c r="O1476" s="197"/>
      <c r="P1476" s="197"/>
      <c r="Q1476" s="198"/>
      <c r="R1476" s="199"/>
      <c r="S1476" s="200"/>
      <c r="T1476" s="201"/>
      <c r="U1476" s="202"/>
      <c r="V1476" s="202"/>
      <c r="W1476" s="202"/>
    </row>
    <row r="1477" spans="15:23" x14ac:dyDescent="0.25">
      <c r="O1477" s="197"/>
      <c r="P1477" s="197"/>
      <c r="Q1477" s="198"/>
      <c r="R1477" s="199"/>
      <c r="S1477" s="200"/>
      <c r="T1477" s="201"/>
      <c r="U1477" s="202"/>
      <c r="V1477" s="202"/>
      <c r="W1477" s="202"/>
    </row>
    <row r="1478" spans="15:23" x14ac:dyDescent="0.25">
      <c r="O1478" s="197"/>
      <c r="P1478" s="197"/>
      <c r="Q1478" s="198"/>
      <c r="R1478" s="199"/>
      <c r="S1478" s="200"/>
      <c r="T1478" s="201"/>
      <c r="U1478" s="202"/>
      <c r="V1478" s="202"/>
      <c r="W1478" s="202"/>
    </row>
    <row r="1479" spans="15:23" x14ac:dyDescent="0.25">
      <c r="O1479" s="197"/>
      <c r="P1479" s="197"/>
      <c r="Q1479" s="198"/>
      <c r="R1479" s="199"/>
      <c r="S1479" s="200"/>
      <c r="T1479" s="201"/>
      <c r="U1479" s="202"/>
      <c r="V1479" s="202"/>
      <c r="W1479" s="202"/>
    </row>
    <row r="1480" spans="15:23" x14ac:dyDescent="0.25">
      <c r="O1480" s="197"/>
      <c r="P1480" s="197"/>
      <c r="Q1480" s="198"/>
      <c r="R1480" s="199"/>
      <c r="S1480" s="200"/>
      <c r="T1480" s="201"/>
      <c r="U1480" s="202"/>
      <c r="V1480" s="202"/>
      <c r="W1480" s="202"/>
    </row>
    <row r="1481" spans="15:23" x14ac:dyDescent="0.25">
      <c r="O1481" s="197"/>
      <c r="P1481" s="197"/>
      <c r="Q1481" s="198"/>
      <c r="R1481" s="199"/>
      <c r="S1481" s="200"/>
      <c r="T1481" s="201"/>
      <c r="U1481" s="202"/>
      <c r="V1481" s="202"/>
      <c r="W1481" s="202"/>
    </row>
    <row r="1482" spans="15:23" x14ac:dyDescent="0.25">
      <c r="O1482" s="197"/>
      <c r="P1482" s="197"/>
      <c r="Q1482" s="198"/>
      <c r="R1482" s="199"/>
      <c r="S1482" s="200"/>
      <c r="T1482" s="201"/>
      <c r="U1482" s="202"/>
      <c r="V1482" s="202"/>
      <c r="W1482" s="202"/>
    </row>
    <row r="1483" spans="15:23" x14ac:dyDescent="0.25">
      <c r="O1483" s="197"/>
      <c r="P1483" s="197"/>
      <c r="Q1483" s="198"/>
      <c r="R1483" s="199"/>
      <c r="S1483" s="200"/>
      <c r="T1483" s="201"/>
      <c r="U1483" s="202"/>
      <c r="V1483" s="202"/>
      <c r="W1483" s="202"/>
    </row>
    <row r="1484" spans="15:23" x14ac:dyDescent="0.25">
      <c r="O1484" s="197"/>
      <c r="P1484" s="197"/>
      <c r="Q1484" s="198"/>
      <c r="R1484" s="199"/>
      <c r="S1484" s="200"/>
      <c r="T1484" s="201"/>
      <c r="U1484" s="202"/>
      <c r="V1484" s="202"/>
      <c r="W1484" s="202"/>
    </row>
    <row r="1485" spans="15:23" x14ac:dyDescent="0.25">
      <c r="O1485" s="197"/>
      <c r="P1485" s="197"/>
      <c r="Q1485" s="198"/>
      <c r="R1485" s="199"/>
      <c r="S1485" s="200"/>
      <c r="T1485" s="201"/>
      <c r="U1485" s="202"/>
      <c r="V1485" s="202"/>
      <c r="W1485" s="202"/>
    </row>
    <row r="1486" spans="15:23" x14ac:dyDescent="0.25">
      <c r="O1486" s="197"/>
      <c r="P1486" s="197"/>
      <c r="Q1486" s="198"/>
      <c r="R1486" s="199"/>
      <c r="S1486" s="200"/>
      <c r="T1486" s="201"/>
      <c r="U1486" s="202"/>
      <c r="V1486" s="202"/>
      <c r="W1486" s="202"/>
    </row>
    <row r="1487" spans="15:23" x14ac:dyDescent="0.25">
      <c r="O1487" s="197"/>
      <c r="P1487" s="197"/>
      <c r="Q1487" s="198"/>
      <c r="R1487" s="199"/>
      <c r="S1487" s="200"/>
      <c r="T1487" s="201"/>
      <c r="U1487" s="202"/>
      <c r="V1487" s="202"/>
      <c r="W1487" s="202"/>
    </row>
    <row r="1488" spans="15:23" x14ac:dyDescent="0.25">
      <c r="O1488" s="197"/>
      <c r="P1488" s="197"/>
      <c r="Q1488" s="198"/>
      <c r="R1488" s="199"/>
      <c r="S1488" s="200"/>
      <c r="T1488" s="201"/>
      <c r="U1488" s="202"/>
      <c r="V1488" s="202"/>
      <c r="W1488" s="202"/>
    </row>
    <row r="1489" spans="15:23" x14ac:dyDescent="0.25">
      <c r="O1489" s="197"/>
      <c r="P1489" s="197"/>
      <c r="Q1489" s="198"/>
      <c r="R1489" s="199"/>
      <c r="S1489" s="200"/>
      <c r="T1489" s="201"/>
      <c r="U1489" s="202"/>
      <c r="V1489" s="202"/>
      <c r="W1489" s="202"/>
    </row>
    <row r="1490" spans="15:23" x14ac:dyDescent="0.25">
      <c r="O1490" s="197"/>
      <c r="P1490" s="197"/>
      <c r="Q1490" s="198"/>
      <c r="R1490" s="199"/>
      <c r="S1490" s="200"/>
      <c r="T1490" s="201"/>
      <c r="U1490" s="202"/>
      <c r="V1490" s="202"/>
      <c r="W1490" s="202"/>
    </row>
    <row r="1491" spans="15:23" x14ac:dyDescent="0.25">
      <c r="O1491" s="197"/>
      <c r="P1491" s="197"/>
      <c r="Q1491" s="198"/>
      <c r="R1491" s="199"/>
      <c r="S1491" s="200"/>
      <c r="T1491" s="201"/>
      <c r="U1491" s="202"/>
      <c r="V1491" s="202"/>
      <c r="W1491" s="202"/>
    </row>
    <row r="1492" spans="15:23" x14ac:dyDescent="0.25">
      <c r="O1492" s="197"/>
      <c r="P1492" s="197"/>
      <c r="Q1492" s="198"/>
      <c r="R1492" s="199"/>
      <c r="S1492" s="200"/>
      <c r="T1492" s="201"/>
      <c r="U1492" s="202"/>
      <c r="V1492" s="202"/>
      <c r="W1492" s="202"/>
    </row>
    <row r="1493" spans="15:23" x14ac:dyDescent="0.25">
      <c r="O1493" s="197"/>
      <c r="P1493" s="197"/>
      <c r="Q1493" s="198"/>
      <c r="R1493" s="199"/>
      <c r="S1493" s="200"/>
      <c r="T1493" s="201"/>
      <c r="U1493" s="202"/>
      <c r="V1493" s="202"/>
      <c r="W1493" s="202"/>
    </row>
    <row r="1494" spans="15:23" x14ac:dyDescent="0.25">
      <c r="O1494" s="197"/>
      <c r="P1494" s="197"/>
      <c r="Q1494" s="198"/>
      <c r="R1494" s="199"/>
      <c r="S1494" s="200"/>
      <c r="T1494" s="201"/>
      <c r="U1494" s="202"/>
      <c r="V1494" s="202"/>
      <c r="W1494" s="202"/>
    </row>
    <row r="1495" spans="15:23" x14ac:dyDescent="0.25">
      <c r="O1495" s="197"/>
      <c r="P1495" s="197"/>
      <c r="Q1495" s="198"/>
      <c r="R1495" s="199"/>
      <c r="S1495" s="200"/>
      <c r="T1495" s="201"/>
      <c r="U1495" s="202"/>
      <c r="V1495" s="202"/>
      <c r="W1495" s="202"/>
    </row>
    <row r="1496" spans="15:23" x14ac:dyDescent="0.25">
      <c r="O1496" s="197"/>
      <c r="P1496" s="197"/>
      <c r="Q1496" s="198"/>
      <c r="R1496" s="199"/>
      <c r="S1496" s="200"/>
      <c r="T1496" s="201"/>
      <c r="U1496" s="202"/>
      <c r="V1496" s="202"/>
      <c r="W1496" s="202"/>
    </row>
    <row r="1497" spans="15:23" x14ac:dyDescent="0.25">
      <c r="O1497" s="197"/>
      <c r="P1497" s="197"/>
      <c r="Q1497" s="198"/>
      <c r="R1497" s="199"/>
      <c r="S1497" s="200"/>
      <c r="T1497" s="201"/>
      <c r="U1497" s="202"/>
      <c r="V1497" s="202"/>
      <c r="W1497" s="202"/>
    </row>
    <row r="1498" spans="15:23" x14ac:dyDescent="0.25">
      <c r="O1498" s="197"/>
      <c r="P1498" s="197"/>
      <c r="Q1498" s="198"/>
      <c r="R1498" s="199"/>
      <c r="S1498" s="200"/>
      <c r="T1498" s="201"/>
      <c r="U1498" s="202"/>
      <c r="V1498" s="202"/>
      <c r="W1498" s="202"/>
    </row>
    <row r="1499" spans="15:23" x14ac:dyDescent="0.25">
      <c r="O1499" s="197"/>
      <c r="P1499" s="197"/>
      <c r="Q1499" s="198"/>
      <c r="R1499" s="199"/>
      <c r="S1499" s="200"/>
      <c r="T1499" s="201"/>
      <c r="U1499" s="202"/>
      <c r="V1499" s="202"/>
      <c r="W1499" s="202"/>
    </row>
    <row r="1500" spans="15:23" x14ac:dyDescent="0.25">
      <c r="O1500" s="197"/>
      <c r="P1500" s="197"/>
      <c r="Q1500" s="198"/>
      <c r="R1500" s="199"/>
      <c r="S1500" s="200"/>
      <c r="T1500" s="201"/>
      <c r="U1500" s="202"/>
      <c r="V1500" s="202"/>
      <c r="W1500" s="202"/>
    </row>
    <row r="1501" spans="15:23" x14ac:dyDescent="0.25">
      <c r="O1501" s="197"/>
      <c r="P1501" s="197"/>
      <c r="Q1501" s="198"/>
      <c r="R1501" s="199"/>
      <c r="S1501" s="200"/>
      <c r="T1501" s="201"/>
      <c r="U1501" s="202"/>
      <c r="V1501" s="202"/>
      <c r="W1501" s="202"/>
    </row>
    <row r="1502" spans="15:23" x14ac:dyDescent="0.25">
      <c r="O1502" s="197"/>
      <c r="P1502" s="197"/>
      <c r="Q1502" s="198"/>
      <c r="R1502" s="199"/>
      <c r="S1502" s="200"/>
      <c r="T1502" s="201"/>
      <c r="U1502" s="202"/>
      <c r="V1502" s="202"/>
      <c r="W1502" s="202"/>
    </row>
    <row r="1503" spans="15:23" x14ac:dyDescent="0.25">
      <c r="O1503" s="197"/>
      <c r="P1503" s="197"/>
      <c r="Q1503" s="198"/>
      <c r="R1503" s="199"/>
      <c r="S1503" s="200"/>
      <c r="T1503" s="201"/>
      <c r="U1503" s="202"/>
      <c r="V1503" s="202"/>
      <c r="W1503" s="202"/>
    </row>
    <row r="1504" spans="15:23" x14ac:dyDescent="0.25">
      <c r="O1504" s="197"/>
      <c r="P1504" s="197"/>
      <c r="Q1504" s="198"/>
      <c r="R1504" s="199"/>
      <c r="S1504" s="200"/>
      <c r="T1504" s="201"/>
      <c r="U1504" s="202"/>
      <c r="V1504" s="202"/>
      <c r="W1504" s="202"/>
    </row>
    <row r="1505" spans="15:23" x14ac:dyDescent="0.25">
      <c r="O1505" s="197"/>
      <c r="P1505" s="197"/>
      <c r="Q1505" s="198"/>
      <c r="R1505" s="199"/>
      <c r="S1505" s="200"/>
      <c r="T1505" s="201"/>
      <c r="U1505" s="202"/>
      <c r="V1505" s="202"/>
      <c r="W1505" s="202"/>
    </row>
    <row r="1506" spans="15:23" x14ac:dyDescent="0.25">
      <c r="O1506" s="197"/>
      <c r="P1506" s="197"/>
      <c r="Q1506" s="198"/>
      <c r="R1506" s="199"/>
      <c r="S1506" s="200"/>
      <c r="T1506" s="201"/>
      <c r="U1506" s="202"/>
      <c r="V1506" s="202"/>
      <c r="W1506" s="202"/>
    </row>
    <row r="1507" spans="15:23" x14ac:dyDescent="0.25">
      <c r="O1507" s="197"/>
      <c r="P1507" s="197"/>
      <c r="Q1507" s="198"/>
      <c r="R1507" s="199"/>
      <c r="S1507" s="200"/>
      <c r="T1507" s="201"/>
      <c r="U1507" s="202"/>
      <c r="V1507" s="202"/>
      <c r="W1507" s="202"/>
    </row>
    <row r="1508" spans="15:23" x14ac:dyDescent="0.25">
      <c r="O1508" s="197"/>
      <c r="P1508" s="197"/>
      <c r="Q1508" s="198"/>
      <c r="R1508" s="199"/>
      <c r="S1508" s="200"/>
      <c r="T1508" s="201"/>
      <c r="U1508" s="202"/>
      <c r="V1508" s="202"/>
      <c r="W1508" s="202"/>
    </row>
    <row r="1509" spans="15:23" x14ac:dyDescent="0.25">
      <c r="O1509" s="197"/>
      <c r="P1509" s="197"/>
      <c r="Q1509" s="198"/>
      <c r="R1509" s="199"/>
      <c r="S1509" s="200"/>
      <c r="T1509" s="201"/>
      <c r="U1509" s="202"/>
      <c r="V1509" s="202"/>
      <c r="W1509" s="202"/>
    </row>
    <row r="1510" spans="15:23" x14ac:dyDescent="0.25">
      <c r="O1510" s="197"/>
      <c r="P1510" s="197"/>
      <c r="Q1510" s="198"/>
      <c r="R1510" s="199"/>
      <c r="S1510" s="200"/>
      <c r="T1510" s="201"/>
      <c r="U1510" s="202"/>
      <c r="V1510" s="202"/>
      <c r="W1510" s="202"/>
    </row>
    <row r="1511" spans="15:23" x14ac:dyDescent="0.25">
      <c r="O1511" s="197"/>
      <c r="P1511" s="197"/>
      <c r="Q1511" s="198"/>
      <c r="R1511" s="199"/>
      <c r="S1511" s="200"/>
      <c r="T1511" s="201"/>
      <c r="U1511" s="202"/>
      <c r="V1511" s="202"/>
      <c r="W1511" s="202"/>
    </row>
    <row r="1512" spans="15:23" x14ac:dyDescent="0.25">
      <c r="O1512" s="197"/>
      <c r="P1512" s="197"/>
      <c r="Q1512" s="198"/>
      <c r="R1512" s="199"/>
      <c r="S1512" s="200"/>
      <c r="T1512" s="201"/>
      <c r="U1512" s="202"/>
      <c r="V1512" s="202"/>
      <c r="W1512" s="202"/>
    </row>
    <row r="1513" spans="15:23" x14ac:dyDescent="0.25">
      <c r="O1513" s="197"/>
      <c r="P1513" s="197"/>
      <c r="Q1513" s="198"/>
      <c r="R1513" s="199"/>
      <c r="S1513" s="200"/>
      <c r="T1513" s="201"/>
      <c r="U1513" s="202"/>
      <c r="V1513" s="202"/>
      <c r="W1513" s="202"/>
    </row>
    <row r="1514" spans="15:23" x14ac:dyDescent="0.25">
      <c r="O1514" s="197"/>
      <c r="P1514" s="197"/>
      <c r="Q1514" s="198"/>
      <c r="R1514" s="199"/>
      <c r="S1514" s="200"/>
      <c r="T1514" s="201"/>
      <c r="U1514" s="202"/>
      <c r="V1514" s="202"/>
      <c r="W1514" s="202"/>
    </row>
    <row r="1515" spans="15:23" x14ac:dyDescent="0.25">
      <c r="O1515" s="197"/>
      <c r="P1515" s="197"/>
      <c r="Q1515" s="198"/>
      <c r="R1515" s="199"/>
      <c r="S1515" s="200"/>
      <c r="T1515" s="201"/>
      <c r="U1515" s="202"/>
      <c r="V1515" s="202"/>
      <c r="W1515" s="202"/>
    </row>
    <row r="1516" spans="15:23" x14ac:dyDescent="0.25">
      <c r="O1516" s="197"/>
      <c r="P1516" s="197"/>
      <c r="Q1516" s="198"/>
      <c r="R1516" s="199"/>
      <c r="S1516" s="200"/>
      <c r="T1516" s="201"/>
      <c r="U1516" s="202"/>
      <c r="V1516" s="202"/>
      <c r="W1516" s="202"/>
    </row>
    <row r="1517" spans="15:23" x14ac:dyDescent="0.25">
      <c r="O1517" s="197"/>
      <c r="P1517" s="197"/>
      <c r="Q1517" s="198"/>
      <c r="R1517" s="199"/>
      <c r="S1517" s="200"/>
      <c r="T1517" s="201"/>
      <c r="U1517" s="202"/>
      <c r="V1517" s="202"/>
      <c r="W1517" s="202"/>
    </row>
    <row r="1518" spans="15:23" x14ac:dyDescent="0.25">
      <c r="O1518" s="197"/>
      <c r="P1518" s="197"/>
      <c r="Q1518" s="198"/>
      <c r="R1518" s="199"/>
      <c r="S1518" s="200"/>
      <c r="T1518" s="201"/>
      <c r="U1518" s="202"/>
      <c r="V1518" s="202"/>
      <c r="W1518" s="202"/>
    </row>
    <row r="1519" spans="15:23" x14ac:dyDescent="0.25">
      <c r="O1519" s="197"/>
      <c r="P1519" s="197"/>
      <c r="Q1519" s="198"/>
      <c r="R1519" s="199"/>
      <c r="S1519" s="200"/>
      <c r="T1519" s="201"/>
      <c r="U1519" s="202"/>
      <c r="V1519" s="202"/>
      <c r="W1519" s="202"/>
    </row>
    <row r="1520" spans="15:23" x14ac:dyDescent="0.25">
      <c r="O1520" s="197"/>
      <c r="P1520" s="197"/>
      <c r="Q1520" s="198"/>
      <c r="R1520" s="199"/>
      <c r="S1520" s="200"/>
      <c r="T1520" s="201"/>
      <c r="U1520" s="202"/>
      <c r="V1520" s="202"/>
      <c r="W1520" s="202"/>
    </row>
    <row r="1521" spans="15:23" x14ac:dyDescent="0.25">
      <c r="O1521" s="197"/>
      <c r="P1521" s="197"/>
      <c r="Q1521" s="198"/>
      <c r="R1521" s="199"/>
      <c r="S1521" s="200"/>
      <c r="T1521" s="201"/>
      <c r="U1521" s="202"/>
      <c r="V1521" s="202"/>
      <c r="W1521" s="202"/>
    </row>
    <row r="1522" spans="15:23" x14ac:dyDescent="0.25">
      <c r="O1522" s="197"/>
      <c r="P1522" s="197"/>
      <c r="Q1522" s="198"/>
      <c r="R1522" s="199"/>
      <c r="S1522" s="200"/>
      <c r="T1522" s="201"/>
      <c r="U1522" s="202"/>
      <c r="V1522" s="202"/>
      <c r="W1522" s="202"/>
    </row>
    <row r="1523" spans="15:23" x14ac:dyDescent="0.25">
      <c r="O1523" s="197"/>
      <c r="P1523" s="197"/>
      <c r="Q1523" s="198"/>
      <c r="R1523" s="199"/>
      <c r="S1523" s="200"/>
      <c r="T1523" s="201"/>
      <c r="U1523" s="202"/>
      <c r="V1523" s="202"/>
      <c r="W1523" s="202"/>
    </row>
    <row r="1524" spans="15:23" x14ac:dyDescent="0.25">
      <c r="O1524" s="197"/>
      <c r="P1524" s="197"/>
      <c r="Q1524" s="198"/>
      <c r="R1524" s="199"/>
      <c r="S1524" s="200"/>
      <c r="T1524" s="201"/>
      <c r="U1524" s="202"/>
      <c r="V1524" s="202"/>
      <c r="W1524" s="202"/>
    </row>
    <row r="1525" spans="15:23" x14ac:dyDescent="0.25">
      <c r="O1525" s="197"/>
      <c r="P1525" s="197"/>
      <c r="Q1525" s="198"/>
      <c r="R1525" s="199"/>
      <c r="S1525" s="200"/>
      <c r="T1525" s="201"/>
      <c r="U1525" s="202"/>
      <c r="V1525" s="202"/>
      <c r="W1525" s="202"/>
    </row>
    <row r="1526" spans="15:23" x14ac:dyDescent="0.25">
      <c r="O1526" s="197"/>
      <c r="P1526" s="197"/>
      <c r="Q1526" s="198"/>
      <c r="R1526" s="199"/>
      <c r="S1526" s="200"/>
      <c r="T1526" s="201"/>
      <c r="U1526" s="202"/>
      <c r="V1526" s="202"/>
      <c r="W1526" s="202"/>
    </row>
    <row r="1527" spans="15:23" x14ac:dyDescent="0.25">
      <c r="O1527" s="197"/>
      <c r="P1527" s="197"/>
      <c r="Q1527" s="198"/>
      <c r="R1527" s="199"/>
      <c r="S1527" s="200"/>
      <c r="T1527" s="201"/>
      <c r="U1527" s="202"/>
      <c r="V1527" s="202"/>
      <c r="W1527" s="202"/>
    </row>
    <row r="1528" spans="15:23" x14ac:dyDescent="0.25">
      <c r="O1528" s="197"/>
      <c r="P1528" s="197"/>
      <c r="Q1528" s="198"/>
      <c r="R1528" s="199"/>
      <c r="S1528" s="200"/>
      <c r="T1528" s="201"/>
      <c r="U1528" s="202"/>
      <c r="V1528" s="202"/>
      <c r="W1528" s="202"/>
    </row>
    <row r="1529" spans="15:23" x14ac:dyDescent="0.25">
      <c r="O1529" s="197"/>
      <c r="P1529" s="197"/>
      <c r="Q1529" s="198"/>
      <c r="R1529" s="199"/>
      <c r="S1529" s="200"/>
      <c r="T1529" s="201"/>
      <c r="U1529" s="202"/>
      <c r="V1529" s="202"/>
      <c r="W1529" s="202"/>
    </row>
    <row r="1530" spans="15:23" x14ac:dyDescent="0.25">
      <c r="O1530" s="197"/>
      <c r="P1530" s="197"/>
      <c r="Q1530" s="198"/>
      <c r="R1530" s="199"/>
      <c r="S1530" s="200"/>
      <c r="T1530" s="201"/>
      <c r="U1530" s="202"/>
      <c r="V1530" s="202"/>
      <c r="W1530" s="202"/>
    </row>
    <row r="1531" spans="15:23" x14ac:dyDescent="0.25">
      <c r="O1531" s="197"/>
      <c r="P1531" s="197"/>
      <c r="Q1531" s="198"/>
      <c r="R1531" s="199"/>
      <c r="S1531" s="200"/>
      <c r="T1531" s="201"/>
      <c r="U1531" s="202"/>
      <c r="V1531" s="202"/>
      <c r="W1531" s="202"/>
    </row>
    <row r="1532" spans="15:23" x14ac:dyDescent="0.25">
      <c r="O1532" s="197"/>
      <c r="P1532" s="197"/>
      <c r="Q1532" s="198"/>
      <c r="R1532" s="199"/>
      <c r="S1532" s="200"/>
      <c r="T1532" s="201"/>
      <c r="U1532" s="202"/>
      <c r="V1532" s="202"/>
      <c r="W1532" s="202"/>
    </row>
    <row r="1533" spans="15:23" x14ac:dyDescent="0.25">
      <c r="O1533" s="197"/>
      <c r="P1533" s="197"/>
      <c r="Q1533" s="198"/>
      <c r="R1533" s="199"/>
      <c r="S1533" s="200"/>
      <c r="T1533" s="201"/>
      <c r="U1533" s="202"/>
      <c r="V1533" s="202"/>
      <c r="W1533" s="202"/>
    </row>
    <row r="1534" spans="15:23" x14ac:dyDescent="0.25">
      <c r="O1534" s="197"/>
      <c r="P1534" s="197"/>
      <c r="Q1534" s="198"/>
      <c r="R1534" s="199"/>
      <c r="S1534" s="200"/>
      <c r="T1534" s="201"/>
      <c r="U1534" s="202"/>
      <c r="V1534" s="202"/>
      <c r="W1534" s="202"/>
    </row>
    <row r="1535" spans="15:23" x14ac:dyDescent="0.25">
      <c r="O1535" s="197"/>
      <c r="P1535" s="197"/>
      <c r="Q1535" s="198"/>
      <c r="R1535" s="199"/>
      <c r="S1535" s="200"/>
      <c r="T1535" s="201"/>
      <c r="U1535" s="202"/>
      <c r="V1535" s="202"/>
      <c r="W1535" s="202"/>
    </row>
    <row r="1536" spans="15:23" x14ac:dyDescent="0.25">
      <c r="O1536" s="197"/>
      <c r="P1536" s="197"/>
      <c r="Q1536" s="198"/>
      <c r="R1536" s="199"/>
      <c r="S1536" s="200"/>
      <c r="T1536" s="201"/>
      <c r="U1536" s="202"/>
      <c r="V1536" s="202"/>
      <c r="W1536" s="202"/>
    </row>
    <row r="1537" spans="15:23" x14ac:dyDescent="0.25">
      <c r="O1537" s="197"/>
      <c r="P1537" s="197"/>
      <c r="Q1537" s="198"/>
      <c r="R1537" s="199"/>
      <c r="S1537" s="200"/>
      <c r="T1537" s="201"/>
      <c r="U1537" s="202"/>
      <c r="V1537" s="202"/>
      <c r="W1537" s="202"/>
    </row>
    <row r="1538" spans="15:23" x14ac:dyDescent="0.25">
      <c r="O1538" s="197"/>
      <c r="P1538" s="197"/>
      <c r="Q1538" s="198"/>
      <c r="R1538" s="199"/>
      <c r="S1538" s="200"/>
      <c r="T1538" s="201"/>
      <c r="U1538" s="202"/>
      <c r="V1538" s="202"/>
      <c r="W1538" s="202"/>
    </row>
    <row r="1539" spans="15:23" x14ac:dyDescent="0.25">
      <c r="O1539" s="197"/>
      <c r="P1539" s="197"/>
      <c r="Q1539" s="198"/>
      <c r="R1539" s="199"/>
      <c r="S1539" s="200"/>
      <c r="T1539" s="201"/>
      <c r="U1539" s="202"/>
      <c r="V1539" s="202"/>
      <c r="W1539" s="202"/>
    </row>
    <row r="1540" spans="15:23" x14ac:dyDescent="0.25">
      <c r="O1540" s="197"/>
      <c r="P1540" s="197"/>
      <c r="Q1540" s="198"/>
      <c r="R1540" s="199"/>
      <c r="S1540" s="200"/>
      <c r="T1540" s="201"/>
      <c r="U1540" s="202"/>
      <c r="V1540" s="202"/>
      <c r="W1540" s="202"/>
    </row>
    <row r="1541" spans="15:23" x14ac:dyDescent="0.25">
      <c r="O1541" s="197"/>
      <c r="P1541" s="197"/>
      <c r="Q1541" s="198"/>
      <c r="R1541" s="199"/>
      <c r="S1541" s="200"/>
      <c r="T1541" s="201"/>
      <c r="U1541" s="202"/>
      <c r="V1541" s="202"/>
      <c r="W1541" s="202"/>
    </row>
    <row r="1542" spans="15:23" x14ac:dyDescent="0.25">
      <c r="O1542" s="197"/>
      <c r="P1542" s="197"/>
      <c r="Q1542" s="198"/>
      <c r="R1542" s="199"/>
      <c r="S1542" s="200"/>
      <c r="T1542" s="201"/>
      <c r="U1542" s="202"/>
      <c r="V1542" s="202"/>
      <c r="W1542" s="202"/>
    </row>
    <row r="1543" spans="15:23" x14ac:dyDescent="0.25">
      <c r="O1543" s="197"/>
      <c r="P1543" s="197"/>
      <c r="Q1543" s="198"/>
      <c r="R1543" s="199"/>
      <c r="S1543" s="200"/>
      <c r="T1543" s="201"/>
      <c r="U1543" s="202"/>
      <c r="V1543" s="202"/>
      <c r="W1543" s="202"/>
    </row>
    <row r="1544" spans="15:23" x14ac:dyDescent="0.25">
      <c r="O1544" s="197"/>
      <c r="P1544" s="197"/>
      <c r="Q1544" s="198"/>
      <c r="R1544" s="199"/>
      <c r="S1544" s="200"/>
      <c r="T1544" s="201"/>
      <c r="U1544" s="202"/>
      <c r="V1544" s="202"/>
      <c r="W1544" s="202"/>
    </row>
    <row r="1545" spans="15:23" x14ac:dyDescent="0.25">
      <c r="O1545" s="197"/>
      <c r="P1545" s="197"/>
      <c r="Q1545" s="198"/>
      <c r="R1545" s="199"/>
      <c r="S1545" s="200"/>
      <c r="T1545" s="201"/>
      <c r="U1545" s="202"/>
      <c r="V1545" s="202"/>
      <c r="W1545" s="202"/>
    </row>
    <row r="1546" spans="15:23" x14ac:dyDescent="0.25">
      <c r="O1546" s="197"/>
      <c r="P1546" s="197"/>
      <c r="Q1546" s="198"/>
      <c r="R1546" s="199"/>
      <c r="S1546" s="200"/>
      <c r="T1546" s="201"/>
      <c r="U1546" s="202"/>
      <c r="V1546" s="202"/>
      <c r="W1546" s="202"/>
    </row>
    <row r="1547" spans="15:23" x14ac:dyDescent="0.25">
      <c r="O1547" s="197"/>
      <c r="P1547" s="197"/>
      <c r="Q1547" s="198"/>
      <c r="R1547" s="199"/>
      <c r="S1547" s="200"/>
      <c r="T1547" s="201"/>
      <c r="U1547" s="202"/>
      <c r="V1547" s="202"/>
      <c r="W1547" s="202"/>
    </row>
    <row r="1548" spans="15:23" x14ac:dyDescent="0.25">
      <c r="O1548" s="197"/>
      <c r="P1548" s="197"/>
      <c r="Q1548" s="198"/>
      <c r="R1548" s="199"/>
      <c r="S1548" s="200"/>
      <c r="T1548" s="201"/>
      <c r="U1548" s="202"/>
      <c r="V1548" s="202"/>
      <c r="W1548" s="202"/>
    </row>
    <row r="1549" spans="15:23" x14ac:dyDescent="0.25">
      <c r="O1549" s="197"/>
      <c r="P1549" s="197"/>
      <c r="Q1549" s="198"/>
      <c r="R1549" s="199"/>
      <c r="S1549" s="200"/>
      <c r="T1549" s="201"/>
      <c r="U1549" s="202"/>
      <c r="V1549" s="202"/>
      <c r="W1549" s="202"/>
    </row>
    <row r="1550" spans="15:23" x14ac:dyDescent="0.25">
      <c r="O1550" s="197"/>
      <c r="P1550" s="197"/>
      <c r="Q1550" s="198"/>
      <c r="R1550" s="199"/>
      <c r="S1550" s="200"/>
      <c r="T1550" s="201"/>
      <c r="U1550" s="202"/>
      <c r="V1550" s="202"/>
      <c r="W1550" s="202"/>
    </row>
    <row r="1551" spans="15:23" x14ac:dyDescent="0.25">
      <c r="O1551" s="197"/>
      <c r="P1551" s="197"/>
      <c r="Q1551" s="198"/>
      <c r="R1551" s="199"/>
      <c r="S1551" s="200"/>
      <c r="T1551" s="201"/>
      <c r="U1551" s="202"/>
      <c r="V1551" s="202"/>
      <c r="W1551" s="202"/>
    </row>
    <row r="1552" spans="15:23" x14ac:dyDescent="0.25">
      <c r="O1552" s="197"/>
      <c r="P1552" s="197"/>
      <c r="Q1552" s="198"/>
      <c r="R1552" s="199"/>
      <c r="S1552" s="200"/>
      <c r="T1552" s="201"/>
      <c r="U1552" s="202"/>
      <c r="V1552" s="202"/>
      <c r="W1552" s="202"/>
    </row>
    <row r="1553" spans="15:23" x14ac:dyDescent="0.25">
      <c r="O1553" s="197"/>
      <c r="P1553" s="197"/>
      <c r="Q1553" s="198"/>
      <c r="R1553" s="199"/>
      <c r="S1553" s="200"/>
      <c r="T1553" s="201"/>
      <c r="U1553" s="202"/>
      <c r="V1553" s="202"/>
      <c r="W1553" s="202"/>
    </row>
    <row r="1554" spans="15:23" x14ac:dyDescent="0.25">
      <c r="O1554" s="197"/>
      <c r="P1554" s="197"/>
      <c r="Q1554" s="198"/>
      <c r="R1554" s="199"/>
      <c r="S1554" s="200"/>
      <c r="T1554" s="201"/>
      <c r="U1554" s="202"/>
      <c r="V1554" s="202"/>
      <c r="W1554" s="202"/>
    </row>
    <row r="1555" spans="15:23" x14ac:dyDescent="0.25">
      <c r="O1555" s="197"/>
      <c r="P1555" s="197"/>
      <c r="Q1555" s="198"/>
      <c r="R1555" s="199"/>
      <c r="S1555" s="200"/>
      <c r="T1555" s="201"/>
      <c r="U1555" s="202"/>
      <c r="V1555" s="202"/>
      <c r="W1555" s="202"/>
    </row>
    <row r="1556" spans="15:23" x14ac:dyDescent="0.25">
      <c r="O1556" s="197"/>
      <c r="P1556" s="197"/>
      <c r="Q1556" s="198"/>
      <c r="R1556" s="199"/>
      <c r="S1556" s="200"/>
      <c r="T1556" s="201"/>
      <c r="U1556" s="202"/>
      <c r="V1556" s="202"/>
      <c r="W1556" s="202"/>
    </row>
    <row r="1557" spans="15:23" x14ac:dyDescent="0.25">
      <c r="O1557" s="197"/>
      <c r="P1557" s="197"/>
      <c r="Q1557" s="198"/>
      <c r="R1557" s="199"/>
      <c r="S1557" s="200"/>
      <c r="T1557" s="201"/>
      <c r="U1557" s="202"/>
      <c r="V1557" s="202"/>
      <c r="W1557" s="202"/>
    </row>
    <row r="1558" spans="15:23" x14ac:dyDescent="0.25">
      <c r="O1558" s="197"/>
      <c r="P1558" s="197"/>
      <c r="Q1558" s="198"/>
      <c r="R1558" s="199"/>
      <c r="S1558" s="200"/>
      <c r="T1558" s="201"/>
      <c r="U1558" s="202"/>
      <c r="V1558" s="202"/>
      <c r="W1558" s="202"/>
    </row>
    <row r="1559" spans="15:23" x14ac:dyDescent="0.25">
      <c r="O1559" s="197"/>
      <c r="P1559" s="197"/>
      <c r="Q1559" s="198"/>
      <c r="R1559" s="199"/>
      <c r="S1559" s="200"/>
      <c r="T1559" s="201"/>
      <c r="U1559" s="202"/>
      <c r="V1559" s="202"/>
      <c r="W1559" s="202"/>
    </row>
    <row r="1560" spans="15:23" x14ac:dyDescent="0.25">
      <c r="O1560" s="197"/>
      <c r="P1560" s="197"/>
      <c r="Q1560" s="198"/>
      <c r="R1560" s="199"/>
      <c r="S1560" s="200"/>
      <c r="T1560" s="201"/>
      <c r="U1560" s="202"/>
      <c r="V1560" s="202"/>
      <c r="W1560" s="202"/>
    </row>
    <row r="1561" spans="15:23" x14ac:dyDescent="0.25">
      <c r="O1561" s="197"/>
      <c r="P1561" s="197"/>
      <c r="Q1561" s="198"/>
      <c r="R1561" s="199"/>
      <c r="S1561" s="200"/>
      <c r="T1561" s="201"/>
      <c r="U1561" s="202"/>
      <c r="V1561" s="202"/>
      <c r="W1561" s="202"/>
    </row>
    <row r="1562" spans="15:23" x14ac:dyDescent="0.25">
      <c r="O1562" s="197"/>
      <c r="P1562" s="197"/>
      <c r="Q1562" s="198"/>
      <c r="R1562" s="199"/>
      <c r="S1562" s="200"/>
      <c r="T1562" s="201"/>
      <c r="U1562" s="202"/>
      <c r="V1562" s="202"/>
      <c r="W1562" s="202"/>
    </row>
    <row r="1563" spans="15:23" x14ac:dyDescent="0.25">
      <c r="O1563" s="197"/>
      <c r="P1563" s="197"/>
      <c r="Q1563" s="198"/>
      <c r="R1563" s="199"/>
      <c r="S1563" s="200"/>
      <c r="T1563" s="201"/>
      <c r="U1563" s="202"/>
      <c r="V1563" s="202"/>
      <c r="W1563" s="202"/>
    </row>
    <row r="1564" spans="15:23" x14ac:dyDescent="0.25">
      <c r="O1564" s="197"/>
      <c r="P1564" s="197"/>
      <c r="Q1564" s="198"/>
      <c r="R1564" s="199"/>
      <c r="S1564" s="200"/>
      <c r="T1564" s="201"/>
      <c r="U1564" s="202"/>
      <c r="V1564" s="202"/>
      <c r="W1564" s="202"/>
    </row>
    <row r="1565" spans="15:23" x14ac:dyDescent="0.25">
      <c r="O1565" s="197"/>
      <c r="P1565" s="197"/>
      <c r="Q1565" s="198"/>
      <c r="R1565" s="199"/>
      <c r="S1565" s="200"/>
      <c r="T1565" s="201"/>
      <c r="U1565" s="202"/>
      <c r="V1565" s="202"/>
      <c r="W1565" s="202"/>
    </row>
    <row r="1566" spans="15:23" x14ac:dyDescent="0.25">
      <c r="O1566" s="197"/>
      <c r="P1566" s="197"/>
      <c r="Q1566" s="198"/>
      <c r="R1566" s="199"/>
      <c r="S1566" s="200"/>
      <c r="T1566" s="201"/>
      <c r="U1566" s="202"/>
      <c r="V1566" s="202"/>
      <c r="W1566" s="202"/>
    </row>
    <row r="1567" spans="15:23" x14ac:dyDescent="0.25">
      <c r="O1567" s="197"/>
      <c r="P1567" s="197"/>
      <c r="Q1567" s="198"/>
      <c r="R1567" s="199"/>
      <c r="S1567" s="200"/>
      <c r="T1567" s="201"/>
      <c r="U1567" s="202"/>
      <c r="V1567" s="202"/>
      <c r="W1567" s="202"/>
    </row>
    <row r="1568" spans="15:23" x14ac:dyDescent="0.25">
      <c r="O1568" s="197"/>
      <c r="P1568" s="197"/>
      <c r="Q1568" s="198"/>
      <c r="R1568" s="199"/>
      <c r="S1568" s="200"/>
      <c r="T1568" s="201"/>
      <c r="U1568" s="202"/>
      <c r="V1568" s="202"/>
      <c r="W1568" s="202"/>
    </row>
    <row r="1569" spans="15:23" x14ac:dyDescent="0.25">
      <c r="O1569" s="197"/>
      <c r="P1569" s="197"/>
      <c r="Q1569" s="198"/>
      <c r="R1569" s="199"/>
      <c r="S1569" s="200"/>
      <c r="T1569" s="201"/>
      <c r="U1569" s="202"/>
      <c r="V1569" s="202"/>
      <c r="W1569" s="202"/>
    </row>
    <row r="1570" spans="15:23" x14ac:dyDescent="0.25">
      <c r="O1570" s="197"/>
      <c r="P1570" s="197"/>
      <c r="Q1570" s="198"/>
      <c r="R1570" s="199"/>
      <c r="S1570" s="200"/>
      <c r="T1570" s="201"/>
      <c r="U1570" s="202"/>
      <c r="V1570" s="202"/>
      <c r="W1570" s="202"/>
    </row>
    <row r="1571" spans="15:23" x14ac:dyDescent="0.25">
      <c r="O1571" s="197"/>
      <c r="P1571" s="197"/>
      <c r="Q1571" s="198"/>
      <c r="R1571" s="199"/>
      <c r="S1571" s="200"/>
      <c r="T1571" s="201"/>
      <c r="U1571" s="202"/>
      <c r="V1571" s="202"/>
      <c r="W1571" s="202"/>
    </row>
    <row r="1572" spans="15:23" x14ac:dyDescent="0.25">
      <c r="O1572" s="197"/>
      <c r="P1572" s="197"/>
      <c r="Q1572" s="198"/>
      <c r="R1572" s="199"/>
      <c r="S1572" s="200"/>
      <c r="T1572" s="201"/>
      <c r="U1572" s="202"/>
      <c r="V1572" s="202"/>
      <c r="W1572" s="202"/>
    </row>
    <row r="1573" spans="15:23" x14ac:dyDescent="0.25">
      <c r="O1573" s="197"/>
      <c r="P1573" s="197"/>
      <c r="Q1573" s="198"/>
      <c r="R1573" s="199"/>
      <c r="S1573" s="200"/>
      <c r="T1573" s="201"/>
      <c r="U1573" s="202"/>
      <c r="V1573" s="202"/>
      <c r="W1573" s="202"/>
    </row>
    <row r="1574" spans="15:23" x14ac:dyDescent="0.25">
      <c r="O1574" s="197"/>
      <c r="P1574" s="197"/>
      <c r="Q1574" s="198"/>
      <c r="R1574" s="199"/>
      <c r="S1574" s="200"/>
      <c r="T1574" s="201"/>
      <c r="U1574" s="202"/>
      <c r="V1574" s="202"/>
      <c r="W1574" s="202"/>
    </row>
    <row r="1575" spans="15:23" x14ac:dyDescent="0.25">
      <c r="O1575" s="197"/>
      <c r="P1575" s="197"/>
      <c r="Q1575" s="198"/>
      <c r="R1575" s="199"/>
      <c r="S1575" s="200"/>
      <c r="T1575" s="201"/>
      <c r="U1575" s="202"/>
      <c r="V1575" s="202"/>
      <c r="W1575" s="202"/>
    </row>
    <row r="1576" spans="15:23" x14ac:dyDescent="0.25">
      <c r="O1576" s="197"/>
      <c r="P1576" s="197"/>
      <c r="Q1576" s="198"/>
      <c r="R1576" s="199"/>
      <c r="S1576" s="200"/>
      <c r="T1576" s="201"/>
      <c r="U1576" s="202"/>
      <c r="V1576" s="202"/>
      <c r="W1576" s="202"/>
    </row>
  </sheetData>
  <autoFilter ref="A1:Y1" xr:uid="{705505E8-3053-4479-B8B3-9D23B9A4C508}">
    <sortState xmlns:xlrd2="http://schemas.microsoft.com/office/spreadsheetml/2017/richdata2" ref="A2:Y1358">
      <sortCondition ref="E1"/>
    </sortState>
  </autoFilter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6C91-40F4-4C5B-92EA-BBCFFD7BEFC0}">
  <sheetPr>
    <tabColor rgb="FFFF0000"/>
  </sheetPr>
  <dimension ref="A1:BS1094"/>
  <sheetViews>
    <sheetView workbookViewId="0">
      <pane ySplit="2" topLeftCell="A3" activePane="bottomLeft" state="frozen"/>
      <selection pane="bottomLeft" activeCell="A2" sqref="A2"/>
    </sheetView>
  </sheetViews>
  <sheetFormatPr defaultRowHeight="15" x14ac:dyDescent="0.25"/>
  <cols>
    <col min="1" max="1" width="10.7109375" style="5" bestFit="1" customWidth="1"/>
    <col min="2" max="2" width="8.5703125" customWidth="1"/>
    <col min="3" max="3" width="12" customWidth="1"/>
    <col min="4" max="4" width="11.85546875" style="1" customWidth="1"/>
    <col min="5" max="5" width="27.85546875" style="24" customWidth="1"/>
    <col min="6" max="6" width="14.5703125" style="1" customWidth="1"/>
    <col min="7" max="7" width="26.5703125" style="1" customWidth="1"/>
    <col min="8" max="8" width="12.5703125" style="1" customWidth="1"/>
    <col min="9" max="9" width="11.85546875" style="1" customWidth="1"/>
    <col min="10" max="10" width="9.5703125" style="1" customWidth="1"/>
    <col min="11" max="11" width="13.5703125" style="1" customWidth="1"/>
    <col min="12" max="12" width="12.7109375" style="1" customWidth="1"/>
    <col min="13" max="14" width="9.5703125" style="1" customWidth="1"/>
    <col min="15" max="15" width="13.85546875" customWidth="1"/>
    <col min="16" max="16" width="11.85546875" customWidth="1"/>
    <col min="17" max="17" width="12.28515625" customWidth="1"/>
    <col min="18" max="18" width="18.28515625" style="149" customWidth="1"/>
    <col min="19" max="19" width="10.5703125" customWidth="1"/>
    <col min="20" max="21" width="13" customWidth="1"/>
    <col min="22" max="22" width="12" customWidth="1"/>
    <col min="23" max="23" width="14.28515625" customWidth="1"/>
    <col min="24" max="26" width="14.85546875" customWidth="1"/>
    <col min="27" max="27" width="10.7109375" customWidth="1"/>
    <col min="28" max="28" width="11.140625" customWidth="1"/>
    <col min="29" max="29" width="9.85546875" customWidth="1"/>
    <col min="30" max="30" width="8.28515625" customWidth="1"/>
    <col min="31" max="32" width="7" customWidth="1"/>
    <col min="33" max="33" width="9.28515625" customWidth="1"/>
    <col min="34" max="42" width="11.28515625" customWidth="1"/>
    <col min="43" max="47" width="12.85546875" customWidth="1"/>
    <col min="48" max="48" width="8.5703125" customWidth="1"/>
    <col min="49" max="56" width="9.7109375" style="1" customWidth="1"/>
    <col min="57" max="57" width="11.140625" style="1" customWidth="1"/>
    <col min="58" max="58" width="26.5703125" style="298" customWidth="1"/>
    <col min="59" max="61" width="9.85546875" style="1" customWidth="1"/>
    <col min="62" max="62" width="9.42578125" style="1" customWidth="1"/>
    <col min="63" max="69" width="8.85546875" style="1" customWidth="1"/>
    <col min="71" max="71" width="11.42578125" customWidth="1"/>
  </cols>
  <sheetData>
    <row r="1" spans="1:71" x14ac:dyDescent="0.25">
      <c r="A1" s="138" t="s">
        <v>1</v>
      </c>
      <c r="B1" s="25" t="s">
        <v>2</v>
      </c>
      <c r="C1" s="25"/>
      <c r="D1" s="139"/>
      <c r="E1" s="26"/>
      <c r="F1" s="27" t="s">
        <v>3</v>
      </c>
      <c r="G1" s="27"/>
      <c r="H1" s="27"/>
      <c r="I1" s="27"/>
      <c r="J1" s="140"/>
      <c r="K1" s="27"/>
      <c r="L1" s="27"/>
      <c r="M1" s="140"/>
      <c r="N1" s="28" t="s">
        <v>142</v>
      </c>
      <c r="O1" s="27" t="s">
        <v>111</v>
      </c>
      <c r="P1" s="27" t="s">
        <v>99</v>
      </c>
      <c r="Q1" s="27" t="s">
        <v>100</v>
      </c>
      <c r="R1" s="29"/>
      <c r="S1" s="141" t="s">
        <v>4</v>
      </c>
      <c r="T1" s="141"/>
      <c r="U1" s="141" t="s">
        <v>282</v>
      </c>
      <c r="V1" s="141" t="s">
        <v>283</v>
      </c>
      <c r="W1" s="142" t="s">
        <v>284</v>
      </c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>
        <v>1</v>
      </c>
      <c r="AI1" s="143">
        <v>2</v>
      </c>
      <c r="AJ1" s="142"/>
      <c r="AK1" s="142"/>
      <c r="AL1" s="142"/>
      <c r="AM1" s="142" t="s">
        <v>285</v>
      </c>
      <c r="AN1" s="142"/>
      <c r="AO1" s="142"/>
      <c r="AP1" s="142"/>
      <c r="AQ1" s="144"/>
      <c r="AR1" s="144"/>
      <c r="AS1" s="144"/>
      <c r="AT1" s="144"/>
      <c r="AU1" s="144"/>
      <c r="AV1" s="145"/>
      <c r="AW1" s="30" t="s">
        <v>101</v>
      </c>
      <c r="AX1" s="31">
        <v>86400</v>
      </c>
      <c r="AY1" s="30" t="s">
        <v>102</v>
      </c>
      <c r="AZ1" s="32">
        <v>259200</v>
      </c>
      <c r="BA1" s="30" t="s">
        <v>103</v>
      </c>
      <c r="BB1" s="32">
        <v>432000</v>
      </c>
      <c r="BC1" s="146" t="s">
        <v>104</v>
      </c>
      <c r="BD1" s="147">
        <v>864000</v>
      </c>
      <c r="BE1" s="33" t="s">
        <v>286</v>
      </c>
      <c r="BF1" s="327"/>
      <c r="BG1" s="1">
        <v>259200</v>
      </c>
      <c r="BH1" s="33"/>
      <c r="BI1" s="1">
        <v>190923</v>
      </c>
      <c r="BJ1" s="1">
        <v>24</v>
      </c>
      <c r="BK1" s="450" t="s">
        <v>287</v>
      </c>
      <c r="BL1" s="450"/>
      <c r="BM1" s="450"/>
      <c r="BN1" s="450"/>
      <c r="BO1" s="450"/>
      <c r="BP1" s="450"/>
      <c r="BQ1" s="148"/>
    </row>
    <row r="2" spans="1:71" s="34" customFormat="1" ht="73.5" customHeight="1" x14ac:dyDescent="0.25">
      <c r="A2" s="163" t="s">
        <v>5</v>
      </c>
      <c r="B2" s="164" t="s">
        <v>6</v>
      </c>
      <c r="C2" s="164" t="s">
        <v>281</v>
      </c>
      <c r="D2" s="164" t="s">
        <v>315</v>
      </c>
      <c r="E2" s="165" t="s">
        <v>7</v>
      </c>
      <c r="F2" s="156" t="s">
        <v>8</v>
      </c>
      <c r="G2" s="157" t="s">
        <v>159</v>
      </c>
      <c r="H2" s="158" t="s">
        <v>9</v>
      </c>
      <c r="I2" s="158" t="s">
        <v>10</v>
      </c>
      <c r="J2" s="166" t="s">
        <v>11</v>
      </c>
      <c r="K2" s="159" t="s">
        <v>12</v>
      </c>
      <c r="L2" s="159" t="s">
        <v>13</v>
      </c>
      <c r="M2" s="166" t="s">
        <v>14</v>
      </c>
      <c r="N2" s="160" t="s">
        <v>15</v>
      </c>
      <c r="O2" s="161" t="s">
        <v>16</v>
      </c>
      <c r="P2" s="155" t="s">
        <v>17</v>
      </c>
      <c r="Q2" s="155" t="s">
        <v>18</v>
      </c>
      <c r="R2" s="167" t="s">
        <v>19</v>
      </c>
      <c r="S2" s="168" t="s">
        <v>20</v>
      </c>
      <c r="T2" s="169" t="s">
        <v>21</v>
      </c>
      <c r="U2" s="169" t="s">
        <v>22</v>
      </c>
      <c r="V2" s="170" t="s">
        <v>105</v>
      </c>
      <c r="W2" s="170" t="s">
        <v>23</v>
      </c>
      <c r="X2" s="171" t="s">
        <v>24</v>
      </c>
      <c r="Y2" s="171" t="s">
        <v>25</v>
      </c>
      <c r="Z2" s="171" t="s">
        <v>26</v>
      </c>
      <c r="AA2" s="155" t="s">
        <v>27</v>
      </c>
      <c r="AB2" s="172" t="s">
        <v>179</v>
      </c>
      <c r="AC2" s="173" t="s">
        <v>28</v>
      </c>
      <c r="AD2" s="173" t="s">
        <v>29</v>
      </c>
      <c r="AE2" s="173" t="s">
        <v>30</v>
      </c>
      <c r="AF2" s="173" t="s">
        <v>31</v>
      </c>
      <c r="AG2" s="174" t="s">
        <v>32</v>
      </c>
      <c r="AH2" s="175" t="s">
        <v>33</v>
      </c>
      <c r="AI2" s="175" t="s">
        <v>34</v>
      </c>
      <c r="AJ2" s="176" t="s">
        <v>35</v>
      </c>
      <c r="AK2" s="176" t="s">
        <v>36</v>
      </c>
      <c r="AL2" s="176" t="s">
        <v>37</v>
      </c>
      <c r="AM2" s="175" t="s">
        <v>38</v>
      </c>
      <c r="AN2" s="175" t="s">
        <v>20</v>
      </c>
      <c r="AO2" s="176" t="s">
        <v>39</v>
      </c>
      <c r="AP2" s="176" t="s">
        <v>40</v>
      </c>
      <c r="AQ2" s="177">
        <v>1</v>
      </c>
      <c r="AR2" s="177">
        <v>2</v>
      </c>
      <c r="AS2" s="177">
        <v>3</v>
      </c>
      <c r="AT2" s="177">
        <v>4</v>
      </c>
      <c r="AU2" s="178">
        <v>5</v>
      </c>
      <c r="AV2" s="178" t="s">
        <v>41</v>
      </c>
      <c r="AW2" s="179" t="s">
        <v>106</v>
      </c>
      <c r="AX2" s="179" t="s">
        <v>107</v>
      </c>
      <c r="AY2" s="179" t="s">
        <v>106</v>
      </c>
      <c r="AZ2" s="179" t="s">
        <v>107</v>
      </c>
      <c r="BA2" s="179" t="s">
        <v>106</v>
      </c>
      <c r="BB2" s="179" t="s">
        <v>107</v>
      </c>
      <c r="BC2" s="179" t="s">
        <v>106</v>
      </c>
      <c r="BD2" s="179" t="s">
        <v>107</v>
      </c>
      <c r="BE2" s="180" t="s">
        <v>308</v>
      </c>
      <c r="BF2" s="380" t="s">
        <v>314</v>
      </c>
      <c r="BG2" s="328" t="s">
        <v>2465</v>
      </c>
      <c r="BH2" s="181" t="s">
        <v>143</v>
      </c>
      <c r="BI2" s="181" t="s">
        <v>110</v>
      </c>
      <c r="BJ2" s="162" t="s">
        <v>144</v>
      </c>
      <c r="BK2" s="182" t="s">
        <v>156</v>
      </c>
      <c r="BL2" s="182" t="s">
        <v>150</v>
      </c>
      <c r="BM2" s="182" t="s">
        <v>148</v>
      </c>
      <c r="BN2" s="182" t="s">
        <v>245</v>
      </c>
      <c r="BO2" s="182" t="s">
        <v>176</v>
      </c>
      <c r="BP2" s="182" t="s">
        <v>246</v>
      </c>
      <c r="BQ2" s="183" t="s">
        <v>247</v>
      </c>
      <c r="BS2" s="34" cm="1">
        <f t="array" ref="BS2">SUM(COUNTIFS(B2:B2,{"Pencil","Ruler"}))</f>
        <v>0</v>
      </c>
    </row>
    <row r="3" spans="1:71" s="334" customFormat="1" x14ac:dyDescent="0.25">
      <c r="A3" s="333" t="s">
        <v>69</v>
      </c>
      <c r="B3" s="330" t="s">
        <v>43</v>
      </c>
      <c r="C3" s="330" t="s">
        <v>43</v>
      </c>
      <c r="D3" s="333">
        <v>1</v>
      </c>
      <c r="E3" s="331" t="s">
        <v>6534</v>
      </c>
      <c r="F3" s="330" t="s">
        <v>130</v>
      </c>
      <c r="G3" s="427" t="s">
        <v>7551</v>
      </c>
      <c r="H3" s="330">
        <v>0</v>
      </c>
      <c r="I3" s="330">
        <v>0</v>
      </c>
      <c r="J3" s="336" t="s">
        <v>45</v>
      </c>
      <c r="K3" s="330">
        <v>0</v>
      </c>
      <c r="L3" s="330">
        <v>0</v>
      </c>
      <c r="M3" s="336" t="s">
        <v>45</v>
      </c>
      <c r="N3" s="330">
        <v>0</v>
      </c>
      <c r="O3" s="330" t="s">
        <v>45</v>
      </c>
      <c r="P3" s="330" t="s">
        <v>45</v>
      </c>
      <c r="Q3" s="330" t="s">
        <v>45</v>
      </c>
      <c r="R3" s="336" t="s">
        <v>45</v>
      </c>
      <c r="S3" s="330">
        <v>0</v>
      </c>
      <c r="T3" s="330"/>
      <c r="U3" s="330"/>
      <c r="V3" s="428"/>
      <c r="W3" s="428" t="s">
        <v>45</v>
      </c>
      <c r="X3" s="428" t="s">
        <v>45</v>
      </c>
      <c r="Y3" s="428" t="s">
        <v>45</v>
      </c>
      <c r="Z3" s="428" t="s">
        <v>45</v>
      </c>
      <c r="AA3" s="330">
        <v>0</v>
      </c>
      <c r="AB3" s="330">
        <v>0</v>
      </c>
      <c r="AC3" s="330">
        <v>0</v>
      </c>
      <c r="AD3" s="330">
        <v>0</v>
      </c>
      <c r="AE3" s="330">
        <v>0</v>
      </c>
      <c r="AF3" s="330">
        <v>0</v>
      </c>
      <c r="AG3" s="429" t="s">
        <v>45</v>
      </c>
      <c r="AH3" s="330"/>
      <c r="AI3" s="330"/>
      <c r="AJ3" s="330"/>
      <c r="AK3" s="330"/>
      <c r="AL3" s="330"/>
      <c r="AM3" s="330">
        <v>0</v>
      </c>
      <c r="AN3" s="330">
        <v>0</v>
      </c>
      <c r="AO3" s="330"/>
      <c r="AP3" s="330"/>
      <c r="AQ3" s="330">
        <v>0</v>
      </c>
      <c r="AR3" s="330">
        <v>0</v>
      </c>
      <c r="AS3" s="330">
        <v>0</v>
      </c>
      <c r="AT3" s="330">
        <v>0</v>
      </c>
      <c r="AU3" s="330">
        <v>0</v>
      </c>
      <c r="AV3" s="430" t="s">
        <v>45</v>
      </c>
      <c r="AW3" s="330">
        <v>0</v>
      </c>
      <c r="AX3" s="330">
        <v>0</v>
      </c>
      <c r="AY3" s="330">
        <v>0</v>
      </c>
      <c r="AZ3" s="330">
        <v>0</v>
      </c>
      <c r="BA3" s="330">
        <v>0</v>
      </c>
      <c r="BB3" s="330">
        <v>0</v>
      </c>
      <c r="BC3" s="330">
        <v>0</v>
      </c>
      <c r="BD3" s="330">
        <v>0</v>
      </c>
      <c r="BE3" s="330">
        <v>23</v>
      </c>
      <c r="BF3" s="329" t="s">
        <v>7556</v>
      </c>
      <c r="BG3" s="330">
        <v>0</v>
      </c>
      <c r="BH3" s="330">
        <v>0</v>
      </c>
      <c r="BI3" s="330">
        <v>0</v>
      </c>
      <c r="BJ3" s="330" t="s">
        <v>112</v>
      </c>
      <c r="BK3" s="330">
        <v>0</v>
      </c>
      <c r="BL3" s="330">
        <v>0</v>
      </c>
      <c r="BM3" s="330">
        <v>0</v>
      </c>
      <c r="BN3" s="330">
        <v>0</v>
      </c>
      <c r="BO3" s="330">
        <v>0</v>
      </c>
      <c r="BP3" s="330">
        <v>0</v>
      </c>
      <c r="BQ3" s="330">
        <v>0</v>
      </c>
    </row>
    <row r="4" spans="1:71" s="334" customFormat="1" x14ac:dyDescent="0.25">
      <c r="A4" s="333" t="s">
        <v>69</v>
      </c>
      <c r="B4" s="330" t="s">
        <v>43</v>
      </c>
      <c r="C4" s="330" t="s">
        <v>43</v>
      </c>
      <c r="D4" s="333">
        <v>2</v>
      </c>
      <c r="E4" s="331" t="s">
        <v>6535</v>
      </c>
      <c r="F4" s="330" t="s">
        <v>130</v>
      </c>
      <c r="G4" s="427" t="s">
        <v>7551</v>
      </c>
      <c r="H4" s="330">
        <v>0</v>
      </c>
      <c r="I4" s="330">
        <v>0</v>
      </c>
      <c r="J4" s="336" t="s">
        <v>45</v>
      </c>
      <c r="K4" s="330">
        <v>0</v>
      </c>
      <c r="L4" s="330">
        <v>0</v>
      </c>
      <c r="M4" s="336" t="s">
        <v>45</v>
      </c>
      <c r="N4" s="330">
        <v>0</v>
      </c>
      <c r="O4" s="330" t="s">
        <v>45</v>
      </c>
      <c r="P4" s="330" t="s">
        <v>45</v>
      </c>
      <c r="Q4" s="330" t="s">
        <v>45</v>
      </c>
      <c r="R4" s="336" t="s">
        <v>45</v>
      </c>
      <c r="S4" s="330">
        <v>0</v>
      </c>
      <c r="T4" s="330"/>
      <c r="U4" s="330"/>
      <c r="V4" s="428"/>
      <c r="W4" s="428" t="s">
        <v>45</v>
      </c>
      <c r="X4" s="428" t="s">
        <v>45</v>
      </c>
      <c r="Y4" s="428" t="s">
        <v>45</v>
      </c>
      <c r="Z4" s="428" t="s">
        <v>45</v>
      </c>
      <c r="AA4" s="330">
        <v>0</v>
      </c>
      <c r="AB4" s="330">
        <v>0</v>
      </c>
      <c r="AC4" s="330">
        <v>0</v>
      </c>
      <c r="AD4" s="330">
        <v>0</v>
      </c>
      <c r="AE4" s="330">
        <v>0</v>
      </c>
      <c r="AF4" s="330">
        <v>0</v>
      </c>
      <c r="AG4" s="429" t="s">
        <v>45</v>
      </c>
      <c r="AH4" s="330"/>
      <c r="AI4" s="330"/>
      <c r="AJ4" s="330"/>
      <c r="AK4" s="330"/>
      <c r="AL4" s="330"/>
      <c r="AM4" s="330">
        <v>0</v>
      </c>
      <c r="AN4" s="330">
        <v>0</v>
      </c>
      <c r="AO4" s="330"/>
      <c r="AP4" s="330"/>
      <c r="AQ4" s="330">
        <v>0</v>
      </c>
      <c r="AR4" s="330">
        <v>0</v>
      </c>
      <c r="AS4" s="330">
        <v>0</v>
      </c>
      <c r="AT4" s="330">
        <v>0</v>
      </c>
      <c r="AU4" s="330">
        <v>0</v>
      </c>
      <c r="AV4" s="430" t="s">
        <v>45</v>
      </c>
      <c r="AW4" s="330">
        <v>0</v>
      </c>
      <c r="AX4" s="330">
        <v>0</v>
      </c>
      <c r="AY4" s="330">
        <v>0</v>
      </c>
      <c r="AZ4" s="330">
        <v>0</v>
      </c>
      <c r="BA4" s="330">
        <v>0</v>
      </c>
      <c r="BB4" s="330">
        <v>0</v>
      </c>
      <c r="BC4" s="330">
        <v>0</v>
      </c>
      <c r="BD4" s="330">
        <v>0</v>
      </c>
      <c r="BE4" s="330">
        <v>31</v>
      </c>
      <c r="BF4" s="329" t="s">
        <v>7556</v>
      </c>
      <c r="BG4" s="330">
        <v>0</v>
      </c>
      <c r="BH4" s="330">
        <v>0</v>
      </c>
      <c r="BI4" s="330">
        <v>0</v>
      </c>
      <c r="BJ4" s="330" t="s">
        <v>112</v>
      </c>
      <c r="BK4" s="330">
        <v>0</v>
      </c>
      <c r="BL4" s="330">
        <v>0</v>
      </c>
      <c r="BM4" s="330">
        <v>0</v>
      </c>
      <c r="BN4" s="330">
        <v>0</v>
      </c>
      <c r="BO4" s="330">
        <v>0</v>
      </c>
      <c r="BP4" s="330">
        <v>0</v>
      </c>
      <c r="BQ4" s="330">
        <v>0</v>
      </c>
    </row>
    <row r="5" spans="1:71" s="334" customFormat="1" x14ac:dyDescent="0.25">
      <c r="A5" s="333" t="s">
        <v>69</v>
      </c>
      <c r="B5" s="330" t="s">
        <v>43</v>
      </c>
      <c r="C5" s="330" t="s">
        <v>43</v>
      </c>
      <c r="D5" s="333">
        <v>44</v>
      </c>
      <c r="E5" s="331" t="s">
        <v>565</v>
      </c>
      <c r="F5" s="330" t="s">
        <v>130</v>
      </c>
      <c r="G5" s="427" t="s">
        <v>7551</v>
      </c>
      <c r="H5" s="330">
        <v>0</v>
      </c>
      <c r="I5" s="330">
        <v>0</v>
      </c>
      <c r="J5" s="336" t="s">
        <v>45</v>
      </c>
      <c r="K5" s="330">
        <v>0</v>
      </c>
      <c r="L5" s="330">
        <v>0</v>
      </c>
      <c r="M5" s="336" t="s">
        <v>45</v>
      </c>
      <c r="N5" s="330">
        <v>0</v>
      </c>
      <c r="O5" s="330" t="s">
        <v>45</v>
      </c>
      <c r="P5" s="330" t="s">
        <v>45</v>
      </c>
      <c r="Q5" s="330" t="s">
        <v>45</v>
      </c>
      <c r="R5" s="336" t="s">
        <v>45</v>
      </c>
      <c r="S5" s="330">
        <v>0</v>
      </c>
      <c r="T5" s="330"/>
      <c r="U5" s="330"/>
      <c r="V5" s="428"/>
      <c r="W5" s="428" t="s">
        <v>45</v>
      </c>
      <c r="X5" s="428" t="s">
        <v>45</v>
      </c>
      <c r="Y5" s="428" t="s">
        <v>45</v>
      </c>
      <c r="Z5" s="428" t="s">
        <v>45</v>
      </c>
      <c r="AA5" s="330">
        <v>0</v>
      </c>
      <c r="AB5" s="330">
        <v>0</v>
      </c>
      <c r="AC5" s="330">
        <v>0</v>
      </c>
      <c r="AD5" s="330">
        <v>0</v>
      </c>
      <c r="AE5" s="330">
        <v>0</v>
      </c>
      <c r="AF5" s="330">
        <v>0</v>
      </c>
      <c r="AG5" s="429" t="s">
        <v>45</v>
      </c>
      <c r="AH5" s="330"/>
      <c r="AI5" s="330"/>
      <c r="AJ5" s="330"/>
      <c r="AK5" s="330"/>
      <c r="AL5" s="330"/>
      <c r="AM5" s="330">
        <v>0</v>
      </c>
      <c r="AN5" s="330">
        <v>0</v>
      </c>
      <c r="AO5" s="330"/>
      <c r="AP5" s="330"/>
      <c r="AQ5" s="330">
        <v>0</v>
      </c>
      <c r="AR5" s="330">
        <v>0</v>
      </c>
      <c r="AS5" s="330">
        <v>0</v>
      </c>
      <c r="AT5" s="330">
        <v>0</v>
      </c>
      <c r="AU5" s="330">
        <v>0</v>
      </c>
      <c r="AV5" s="430" t="s">
        <v>45</v>
      </c>
      <c r="AW5" s="330">
        <v>0</v>
      </c>
      <c r="AX5" s="330">
        <v>0</v>
      </c>
      <c r="AY5" s="330">
        <v>0</v>
      </c>
      <c r="AZ5" s="330">
        <v>0</v>
      </c>
      <c r="BA5" s="330">
        <v>0</v>
      </c>
      <c r="BB5" s="330">
        <v>0</v>
      </c>
      <c r="BC5" s="330">
        <v>0</v>
      </c>
      <c r="BD5" s="330">
        <v>0</v>
      </c>
      <c r="BE5" s="330">
        <v>32</v>
      </c>
      <c r="BF5" s="329" t="s">
        <v>7556</v>
      </c>
      <c r="BG5" s="330">
        <v>0</v>
      </c>
      <c r="BH5" s="330">
        <v>0</v>
      </c>
      <c r="BI5" s="330">
        <v>0</v>
      </c>
      <c r="BJ5" s="330" t="s">
        <v>112</v>
      </c>
      <c r="BK5" s="330">
        <v>0</v>
      </c>
      <c r="BL5" s="330">
        <v>0</v>
      </c>
      <c r="BM5" s="330">
        <v>0</v>
      </c>
      <c r="BN5" s="330">
        <v>0</v>
      </c>
      <c r="BO5" s="330">
        <v>0</v>
      </c>
      <c r="BP5" s="330">
        <v>0</v>
      </c>
      <c r="BQ5" s="330">
        <v>0</v>
      </c>
    </row>
    <row r="6" spans="1:71" s="334" customFormat="1" x14ac:dyDescent="0.25">
      <c r="A6" s="333" t="s">
        <v>69</v>
      </c>
      <c r="B6" s="330" t="s">
        <v>43</v>
      </c>
      <c r="C6" s="330" t="s">
        <v>43</v>
      </c>
      <c r="D6" s="333">
        <v>45</v>
      </c>
      <c r="E6" s="331" t="s">
        <v>566</v>
      </c>
      <c r="F6" s="330" t="s">
        <v>130</v>
      </c>
      <c r="G6" s="427" t="s">
        <v>7551</v>
      </c>
      <c r="H6" s="330">
        <v>0</v>
      </c>
      <c r="I6" s="330">
        <v>0</v>
      </c>
      <c r="J6" s="336" t="s">
        <v>45</v>
      </c>
      <c r="K6" s="330">
        <v>0</v>
      </c>
      <c r="L6" s="330">
        <v>0</v>
      </c>
      <c r="M6" s="336" t="s">
        <v>45</v>
      </c>
      <c r="N6" s="330">
        <v>0</v>
      </c>
      <c r="O6" s="330" t="s">
        <v>45</v>
      </c>
      <c r="P6" s="330" t="s">
        <v>45</v>
      </c>
      <c r="Q6" s="330" t="s">
        <v>45</v>
      </c>
      <c r="R6" s="336" t="s">
        <v>45</v>
      </c>
      <c r="S6" s="330">
        <v>0</v>
      </c>
      <c r="T6" s="330"/>
      <c r="U6" s="330"/>
      <c r="V6" s="428"/>
      <c r="W6" s="428" t="s">
        <v>45</v>
      </c>
      <c r="X6" s="428" t="s">
        <v>45</v>
      </c>
      <c r="Y6" s="428" t="s">
        <v>45</v>
      </c>
      <c r="Z6" s="428" t="s">
        <v>45</v>
      </c>
      <c r="AA6" s="330">
        <v>0</v>
      </c>
      <c r="AB6" s="330">
        <v>0</v>
      </c>
      <c r="AC6" s="330">
        <v>0</v>
      </c>
      <c r="AD6" s="330">
        <v>0</v>
      </c>
      <c r="AE6" s="330">
        <v>0</v>
      </c>
      <c r="AF6" s="330">
        <v>0</v>
      </c>
      <c r="AG6" s="429" t="s">
        <v>45</v>
      </c>
      <c r="AH6" s="330"/>
      <c r="AI6" s="330"/>
      <c r="AJ6" s="330"/>
      <c r="AK6" s="330"/>
      <c r="AL6" s="330"/>
      <c r="AM6" s="330">
        <v>0</v>
      </c>
      <c r="AN6" s="330">
        <v>0</v>
      </c>
      <c r="AO6" s="330"/>
      <c r="AP6" s="330"/>
      <c r="AQ6" s="330">
        <v>0</v>
      </c>
      <c r="AR6" s="330">
        <v>0</v>
      </c>
      <c r="AS6" s="330">
        <v>0</v>
      </c>
      <c r="AT6" s="330">
        <v>0</v>
      </c>
      <c r="AU6" s="330">
        <v>0</v>
      </c>
      <c r="AV6" s="430" t="s">
        <v>45</v>
      </c>
      <c r="AW6" s="330">
        <v>1</v>
      </c>
      <c r="AX6" s="330">
        <v>0</v>
      </c>
      <c r="AY6" s="330">
        <v>1</v>
      </c>
      <c r="AZ6" s="330">
        <v>0</v>
      </c>
      <c r="BA6" s="330">
        <v>1</v>
      </c>
      <c r="BB6" s="330">
        <v>0</v>
      </c>
      <c r="BC6" s="330">
        <v>1</v>
      </c>
      <c r="BD6" s="330">
        <v>0</v>
      </c>
      <c r="BE6" s="330">
        <v>37</v>
      </c>
      <c r="BF6" s="329" t="s">
        <v>7556</v>
      </c>
      <c r="BG6" s="330">
        <v>0</v>
      </c>
      <c r="BH6" s="330">
        <v>0</v>
      </c>
      <c r="BI6" s="330">
        <v>1</v>
      </c>
      <c r="BJ6" s="330" t="s">
        <v>112</v>
      </c>
      <c r="BK6" s="330">
        <v>1</v>
      </c>
      <c r="BL6" s="330">
        <v>0</v>
      </c>
      <c r="BM6" s="330">
        <v>0</v>
      </c>
      <c r="BN6" s="330">
        <v>0</v>
      </c>
      <c r="BO6" s="330">
        <v>0</v>
      </c>
      <c r="BP6" s="330">
        <v>0</v>
      </c>
      <c r="BQ6" s="330">
        <v>0</v>
      </c>
    </row>
    <row r="7" spans="1:71" s="334" customFormat="1" x14ac:dyDescent="0.25">
      <c r="A7" s="333" t="s">
        <v>69</v>
      </c>
      <c r="B7" s="330" t="s">
        <v>43</v>
      </c>
      <c r="C7" s="330" t="s">
        <v>43</v>
      </c>
      <c r="D7" s="333">
        <v>46</v>
      </c>
      <c r="E7" s="331" t="s">
        <v>567</v>
      </c>
      <c r="F7" s="330" t="s">
        <v>130</v>
      </c>
      <c r="G7" s="427" t="s">
        <v>7551</v>
      </c>
      <c r="H7" s="330">
        <v>0</v>
      </c>
      <c r="I7" s="330">
        <v>0</v>
      </c>
      <c r="J7" s="336" t="s">
        <v>45</v>
      </c>
      <c r="K7" s="330">
        <v>0</v>
      </c>
      <c r="L7" s="330">
        <v>0</v>
      </c>
      <c r="M7" s="336" t="s">
        <v>45</v>
      </c>
      <c r="N7" s="330">
        <v>0</v>
      </c>
      <c r="O7" s="330" t="s">
        <v>45</v>
      </c>
      <c r="P7" s="330" t="s">
        <v>45</v>
      </c>
      <c r="Q7" s="330" t="s">
        <v>45</v>
      </c>
      <c r="R7" s="336" t="s">
        <v>45</v>
      </c>
      <c r="S7" s="330">
        <v>0</v>
      </c>
      <c r="T7" s="330"/>
      <c r="U7" s="330"/>
      <c r="V7" s="428"/>
      <c r="W7" s="428" t="s">
        <v>45</v>
      </c>
      <c r="X7" s="428" t="s">
        <v>45</v>
      </c>
      <c r="Y7" s="428" t="s">
        <v>45</v>
      </c>
      <c r="Z7" s="428" t="s">
        <v>45</v>
      </c>
      <c r="AA7" s="330">
        <v>0</v>
      </c>
      <c r="AB7" s="330">
        <v>0</v>
      </c>
      <c r="AC7" s="330">
        <v>0</v>
      </c>
      <c r="AD7" s="330">
        <v>0</v>
      </c>
      <c r="AE7" s="330">
        <v>0</v>
      </c>
      <c r="AF7" s="330">
        <v>0</v>
      </c>
      <c r="AG7" s="429" t="s">
        <v>45</v>
      </c>
      <c r="AH7" s="330"/>
      <c r="AI7" s="330"/>
      <c r="AJ7" s="330"/>
      <c r="AK7" s="330"/>
      <c r="AL7" s="330"/>
      <c r="AM7" s="330">
        <v>0</v>
      </c>
      <c r="AN7" s="330">
        <v>0</v>
      </c>
      <c r="AO7" s="330"/>
      <c r="AP7" s="330"/>
      <c r="AQ7" s="330">
        <v>0</v>
      </c>
      <c r="AR7" s="330">
        <v>0</v>
      </c>
      <c r="AS7" s="330">
        <v>0</v>
      </c>
      <c r="AT7" s="330">
        <v>0</v>
      </c>
      <c r="AU7" s="330">
        <v>0</v>
      </c>
      <c r="AV7" s="430" t="s">
        <v>45</v>
      </c>
      <c r="AW7" s="330">
        <v>0</v>
      </c>
      <c r="AX7" s="330">
        <v>0</v>
      </c>
      <c r="AY7" s="330">
        <v>0</v>
      </c>
      <c r="AZ7" s="330">
        <v>0</v>
      </c>
      <c r="BA7" s="330">
        <v>0</v>
      </c>
      <c r="BB7" s="330">
        <v>0</v>
      </c>
      <c r="BC7" s="330">
        <v>0</v>
      </c>
      <c r="BD7" s="330">
        <v>0</v>
      </c>
      <c r="BE7" s="330">
        <v>23</v>
      </c>
      <c r="BF7" s="329" t="s">
        <v>7556</v>
      </c>
      <c r="BG7" s="330">
        <v>0</v>
      </c>
      <c r="BH7" s="330">
        <v>0</v>
      </c>
      <c r="BI7" s="330">
        <v>0</v>
      </c>
      <c r="BJ7" s="330" t="s">
        <v>112</v>
      </c>
      <c r="BK7" s="330">
        <v>0</v>
      </c>
      <c r="BL7" s="330">
        <v>0</v>
      </c>
      <c r="BM7" s="330">
        <v>0</v>
      </c>
      <c r="BN7" s="330">
        <v>0</v>
      </c>
      <c r="BO7" s="330">
        <v>0</v>
      </c>
      <c r="BP7" s="330">
        <v>0</v>
      </c>
      <c r="BQ7" s="330">
        <v>0</v>
      </c>
    </row>
    <row r="8" spans="1:71" s="334" customFormat="1" x14ac:dyDescent="0.25">
      <c r="A8" s="333" t="s">
        <v>69</v>
      </c>
      <c r="B8" s="330" t="s">
        <v>43</v>
      </c>
      <c r="C8" s="330" t="s">
        <v>43</v>
      </c>
      <c r="D8" s="333">
        <v>47</v>
      </c>
      <c r="E8" s="331" t="s">
        <v>568</v>
      </c>
      <c r="F8" s="330" t="s">
        <v>130</v>
      </c>
      <c r="G8" s="427" t="s">
        <v>7551</v>
      </c>
      <c r="H8" s="330">
        <v>0</v>
      </c>
      <c r="I8" s="330">
        <v>0</v>
      </c>
      <c r="J8" s="336" t="s">
        <v>45</v>
      </c>
      <c r="K8" s="330">
        <v>0</v>
      </c>
      <c r="L8" s="330">
        <v>0</v>
      </c>
      <c r="M8" s="336" t="s">
        <v>45</v>
      </c>
      <c r="N8" s="330">
        <v>0</v>
      </c>
      <c r="O8" s="330" t="s">
        <v>45</v>
      </c>
      <c r="P8" s="330" t="s">
        <v>45</v>
      </c>
      <c r="Q8" s="330" t="s">
        <v>45</v>
      </c>
      <c r="R8" s="336" t="s">
        <v>45</v>
      </c>
      <c r="S8" s="330">
        <v>0</v>
      </c>
      <c r="T8" s="330"/>
      <c r="U8" s="330"/>
      <c r="V8" s="428"/>
      <c r="W8" s="428" t="s">
        <v>45</v>
      </c>
      <c r="X8" s="428" t="s">
        <v>45</v>
      </c>
      <c r="Y8" s="428" t="s">
        <v>45</v>
      </c>
      <c r="Z8" s="428" t="s">
        <v>45</v>
      </c>
      <c r="AA8" s="330">
        <v>0</v>
      </c>
      <c r="AB8" s="330">
        <v>0</v>
      </c>
      <c r="AC8" s="330">
        <v>0</v>
      </c>
      <c r="AD8" s="330">
        <v>0</v>
      </c>
      <c r="AE8" s="330">
        <v>0</v>
      </c>
      <c r="AF8" s="330">
        <v>0</v>
      </c>
      <c r="AG8" s="429" t="s">
        <v>45</v>
      </c>
      <c r="AH8" s="330"/>
      <c r="AI8" s="330"/>
      <c r="AJ8" s="330"/>
      <c r="AK8" s="330"/>
      <c r="AL8" s="330"/>
      <c r="AM8" s="330">
        <v>0</v>
      </c>
      <c r="AN8" s="330">
        <v>0</v>
      </c>
      <c r="AO8" s="330"/>
      <c r="AP8" s="330"/>
      <c r="AQ8" s="330">
        <v>0</v>
      </c>
      <c r="AR8" s="330">
        <v>0</v>
      </c>
      <c r="AS8" s="330">
        <v>0</v>
      </c>
      <c r="AT8" s="330">
        <v>0</v>
      </c>
      <c r="AU8" s="330">
        <v>0</v>
      </c>
      <c r="AV8" s="430" t="s">
        <v>45</v>
      </c>
      <c r="AW8" s="330">
        <v>0</v>
      </c>
      <c r="AX8" s="330">
        <v>0</v>
      </c>
      <c r="AY8" s="330">
        <v>0</v>
      </c>
      <c r="AZ8" s="330">
        <v>0</v>
      </c>
      <c r="BA8" s="330">
        <v>0</v>
      </c>
      <c r="BB8" s="330">
        <v>0</v>
      </c>
      <c r="BC8" s="330">
        <v>0</v>
      </c>
      <c r="BD8" s="330">
        <v>0</v>
      </c>
      <c r="BE8" s="330">
        <v>29</v>
      </c>
      <c r="BF8" s="329" t="s">
        <v>7556</v>
      </c>
      <c r="BG8" s="330">
        <v>0</v>
      </c>
      <c r="BH8" s="330">
        <v>0</v>
      </c>
      <c r="BI8" s="330">
        <v>0</v>
      </c>
      <c r="BJ8" s="330" t="s">
        <v>112</v>
      </c>
      <c r="BK8" s="330">
        <v>0</v>
      </c>
      <c r="BL8" s="330">
        <v>0</v>
      </c>
      <c r="BM8" s="330">
        <v>0</v>
      </c>
      <c r="BN8" s="330">
        <v>0</v>
      </c>
      <c r="BO8" s="330">
        <v>0</v>
      </c>
      <c r="BP8" s="330">
        <v>0</v>
      </c>
      <c r="BQ8" s="330">
        <v>0</v>
      </c>
    </row>
    <row r="9" spans="1:71" s="334" customFormat="1" x14ac:dyDescent="0.25">
      <c r="A9" s="333" t="s">
        <v>69</v>
      </c>
      <c r="B9" s="330" t="s">
        <v>43</v>
      </c>
      <c r="C9" s="330" t="s">
        <v>43</v>
      </c>
      <c r="D9" s="333">
        <v>48</v>
      </c>
      <c r="E9" s="331" t="s">
        <v>570</v>
      </c>
      <c r="F9" s="330" t="s">
        <v>130</v>
      </c>
      <c r="G9" s="427" t="s">
        <v>7551</v>
      </c>
      <c r="H9" s="330">
        <v>0</v>
      </c>
      <c r="I9" s="330">
        <v>0</v>
      </c>
      <c r="J9" s="336" t="s">
        <v>45</v>
      </c>
      <c r="K9" s="330">
        <v>0</v>
      </c>
      <c r="L9" s="330">
        <v>0</v>
      </c>
      <c r="M9" s="336" t="s">
        <v>45</v>
      </c>
      <c r="N9" s="330">
        <v>0</v>
      </c>
      <c r="O9" s="330" t="s">
        <v>45</v>
      </c>
      <c r="P9" s="330" t="s">
        <v>45</v>
      </c>
      <c r="Q9" s="330" t="s">
        <v>45</v>
      </c>
      <c r="R9" s="336" t="s">
        <v>45</v>
      </c>
      <c r="S9" s="330">
        <v>0</v>
      </c>
      <c r="T9" s="330"/>
      <c r="U9" s="330"/>
      <c r="V9" s="428"/>
      <c r="W9" s="428" t="s">
        <v>45</v>
      </c>
      <c r="X9" s="428" t="s">
        <v>45</v>
      </c>
      <c r="Y9" s="428" t="s">
        <v>45</v>
      </c>
      <c r="Z9" s="428" t="s">
        <v>45</v>
      </c>
      <c r="AA9" s="330">
        <v>0</v>
      </c>
      <c r="AB9" s="330">
        <v>0</v>
      </c>
      <c r="AC9" s="330">
        <v>0</v>
      </c>
      <c r="AD9" s="330">
        <v>0</v>
      </c>
      <c r="AE9" s="330">
        <v>0</v>
      </c>
      <c r="AF9" s="330">
        <v>0</v>
      </c>
      <c r="AG9" s="429" t="s">
        <v>45</v>
      </c>
      <c r="AH9" s="330"/>
      <c r="AI9" s="330"/>
      <c r="AJ9" s="330"/>
      <c r="AK9" s="330"/>
      <c r="AL9" s="330"/>
      <c r="AM9" s="330">
        <v>0</v>
      </c>
      <c r="AN9" s="330">
        <v>0</v>
      </c>
      <c r="AO9" s="330"/>
      <c r="AP9" s="330"/>
      <c r="AQ9" s="330">
        <v>0</v>
      </c>
      <c r="AR9" s="330">
        <v>0</v>
      </c>
      <c r="AS9" s="330">
        <v>0</v>
      </c>
      <c r="AT9" s="330">
        <v>0</v>
      </c>
      <c r="AU9" s="330">
        <v>0</v>
      </c>
      <c r="AV9" s="430" t="s">
        <v>45</v>
      </c>
      <c r="AW9" s="330">
        <v>0</v>
      </c>
      <c r="AX9" s="330">
        <v>0</v>
      </c>
      <c r="AY9" s="330">
        <v>0</v>
      </c>
      <c r="AZ9" s="330">
        <v>0</v>
      </c>
      <c r="BA9" s="330">
        <v>0</v>
      </c>
      <c r="BB9" s="330">
        <v>0</v>
      </c>
      <c r="BC9" s="330">
        <v>0</v>
      </c>
      <c r="BD9" s="330">
        <v>0</v>
      </c>
      <c r="BE9" s="330">
        <v>18</v>
      </c>
      <c r="BF9" s="329" t="s">
        <v>7556</v>
      </c>
      <c r="BG9" s="330">
        <v>0</v>
      </c>
      <c r="BH9" s="330">
        <v>0</v>
      </c>
      <c r="BI9" s="330">
        <v>0</v>
      </c>
      <c r="BJ9" s="330" t="s">
        <v>112</v>
      </c>
      <c r="BK9" s="330">
        <v>0</v>
      </c>
      <c r="BL9" s="330">
        <v>0</v>
      </c>
      <c r="BM9" s="330">
        <v>0</v>
      </c>
      <c r="BN9" s="330">
        <v>0</v>
      </c>
      <c r="BO9" s="330">
        <v>0</v>
      </c>
      <c r="BP9" s="330">
        <v>0</v>
      </c>
      <c r="BQ9" s="330">
        <v>0</v>
      </c>
    </row>
    <row r="10" spans="1:71" s="334" customFormat="1" x14ac:dyDescent="0.25">
      <c r="A10" s="333" t="s">
        <v>69</v>
      </c>
      <c r="B10" s="330" t="s">
        <v>43</v>
      </c>
      <c r="C10" s="330" t="s">
        <v>43</v>
      </c>
      <c r="D10" s="333">
        <v>49</v>
      </c>
      <c r="E10" s="331" t="s">
        <v>571</v>
      </c>
      <c r="F10" s="330" t="s">
        <v>130</v>
      </c>
      <c r="G10" s="427" t="s">
        <v>7551</v>
      </c>
      <c r="H10" s="330">
        <v>0</v>
      </c>
      <c r="I10" s="330">
        <v>0</v>
      </c>
      <c r="J10" s="336" t="s">
        <v>45</v>
      </c>
      <c r="K10" s="330">
        <v>0</v>
      </c>
      <c r="L10" s="330">
        <v>0</v>
      </c>
      <c r="M10" s="336" t="s">
        <v>45</v>
      </c>
      <c r="N10" s="330">
        <v>0</v>
      </c>
      <c r="O10" s="330" t="s">
        <v>45</v>
      </c>
      <c r="P10" s="330" t="s">
        <v>45</v>
      </c>
      <c r="Q10" s="330" t="s">
        <v>45</v>
      </c>
      <c r="R10" s="336" t="s">
        <v>45</v>
      </c>
      <c r="S10" s="330">
        <v>0</v>
      </c>
      <c r="T10" s="330"/>
      <c r="U10" s="330"/>
      <c r="V10" s="428"/>
      <c r="W10" s="428" t="s">
        <v>45</v>
      </c>
      <c r="X10" s="428" t="s">
        <v>45</v>
      </c>
      <c r="Y10" s="428" t="s">
        <v>45</v>
      </c>
      <c r="Z10" s="428" t="s">
        <v>45</v>
      </c>
      <c r="AA10" s="330">
        <v>0</v>
      </c>
      <c r="AB10" s="330">
        <v>0</v>
      </c>
      <c r="AC10" s="330">
        <v>0</v>
      </c>
      <c r="AD10" s="330">
        <v>0</v>
      </c>
      <c r="AE10" s="330">
        <v>0</v>
      </c>
      <c r="AF10" s="330">
        <v>0</v>
      </c>
      <c r="AG10" s="429" t="s">
        <v>45</v>
      </c>
      <c r="AH10" s="330"/>
      <c r="AI10" s="330"/>
      <c r="AJ10" s="330"/>
      <c r="AK10" s="330"/>
      <c r="AL10" s="330"/>
      <c r="AM10" s="330">
        <v>0</v>
      </c>
      <c r="AN10" s="330">
        <v>0</v>
      </c>
      <c r="AO10" s="330"/>
      <c r="AP10" s="330"/>
      <c r="AQ10" s="330">
        <v>0</v>
      </c>
      <c r="AR10" s="330">
        <v>0</v>
      </c>
      <c r="AS10" s="330">
        <v>0</v>
      </c>
      <c r="AT10" s="330">
        <v>0</v>
      </c>
      <c r="AU10" s="330">
        <v>0</v>
      </c>
      <c r="AV10" s="430" t="s">
        <v>45</v>
      </c>
      <c r="AW10" s="330">
        <v>0</v>
      </c>
      <c r="AX10" s="330">
        <v>0</v>
      </c>
      <c r="AY10" s="330">
        <v>0</v>
      </c>
      <c r="AZ10" s="330">
        <v>0</v>
      </c>
      <c r="BA10" s="330">
        <v>0</v>
      </c>
      <c r="BB10" s="330">
        <v>0</v>
      </c>
      <c r="BC10" s="330">
        <v>0</v>
      </c>
      <c r="BD10" s="330">
        <v>0</v>
      </c>
      <c r="BE10" s="330">
        <v>17</v>
      </c>
      <c r="BF10" s="329" t="s">
        <v>7556</v>
      </c>
      <c r="BG10" s="330">
        <v>0</v>
      </c>
      <c r="BH10" s="330">
        <v>0</v>
      </c>
      <c r="BI10" s="330">
        <v>0</v>
      </c>
      <c r="BJ10" s="330" t="s">
        <v>112</v>
      </c>
      <c r="BK10" s="330">
        <v>0</v>
      </c>
      <c r="BL10" s="330">
        <v>0</v>
      </c>
      <c r="BM10" s="330">
        <v>0</v>
      </c>
      <c r="BN10" s="330">
        <v>0</v>
      </c>
      <c r="BO10" s="330">
        <v>0</v>
      </c>
      <c r="BP10" s="330">
        <v>0</v>
      </c>
      <c r="BQ10" s="330">
        <v>0</v>
      </c>
    </row>
    <row r="11" spans="1:71" s="334" customFormat="1" x14ac:dyDescent="0.25">
      <c r="A11" s="333" t="s">
        <v>69</v>
      </c>
      <c r="B11" s="330" t="s">
        <v>43</v>
      </c>
      <c r="C11" s="330" t="s">
        <v>43</v>
      </c>
      <c r="D11" s="333">
        <v>50</v>
      </c>
      <c r="E11" s="331" t="s">
        <v>572</v>
      </c>
      <c r="F11" s="330" t="s">
        <v>130</v>
      </c>
      <c r="G11" s="427" t="s">
        <v>7551</v>
      </c>
      <c r="H11" s="330">
        <v>0</v>
      </c>
      <c r="I11" s="330">
        <v>0</v>
      </c>
      <c r="J11" s="336" t="s">
        <v>45</v>
      </c>
      <c r="K11" s="330">
        <v>0</v>
      </c>
      <c r="L11" s="330">
        <v>0</v>
      </c>
      <c r="M11" s="336" t="s">
        <v>45</v>
      </c>
      <c r="N11" s="330">
        <v>0</v>
      </c>
      <c r="O11" s="330" t="s">
        <v>45</v>
      </c>
      <c r="P11" s="330" t="s">
        <v>45</v>
      </c>
      <c r="Q11" s="330" t="s">
        <v>45</v>
      </c>
      <c r="R11" s="336" t="s">
        <v>45</v>
      </c>
      <c r="S11" s="330">
        <v>0</v>
      </c>
      <c r="T11" s="330"/>
      <c r="U11" s="330"/>
      <c r="V11" s="428"/>
      <c r="W11" s="428" t="s">
        <v>45</v>
      </c>
      <c r="X11" s="428" t="s">
        <v>45</v>
      </c>
      <c r="Y11" s="428" t="s">
        <v>45</v>
      </c>
      <c r="Z11" s="428" t="s">
        <v>45</v>
      </c>
      <c r="AA11" s="330">
        <v>0</v>
      </c>
      <c r="AB11" s="330">
        <v>0</v>
      </c>
      <c r="AC11" s="330">
        <v>0</v>
      </c>
      <c r="AD11" s="330">
        <v>0</v>
      </c>
      <c r="AE11" s="330">
        <v>0</v>
      </c>
      <c r="AF11" s="330">
        <v>0</v>
      </c>
      <c r="AG11" s="429" t="s">
        <v>45</v>
      </c>
      <c r="AH11" s="330"/>
      <c r="AI11" s="330"/>
      <c r="AJ11" s="330"/>
      <c r="AK11" s="330"/>
      <c r="AL11" s="330"/>
      <c r="AM11" s="330">
        <v>0</v>
      </c>
      <c r="AN11" s="330">
        <v>0</v>
      </c>
      <c r="AO11" s="330"/>
      <c r="AP11" s="330"/>
      <c r="AQ11" s="330">
        <v>0</v>
      </c>
      <c r="AR11" s="330">
        <v>0</v>
      </c>
      <c r="AS11" s="330">
        <v>0</v>
      </c>
      <c r="AT11" s="330">
        <v>0</v>
      </c>
      <c r="AU11" s="330">
        <v>0</v>
      </c>
      <c r="AV11" s="430" t="s">
        <v>45</v>
      </c>
      <c r="AW11" s="330">
        <v>0</v>
      </c>
      <c r="AX11" s="330">
        <v>0</v>
      </c>
      <c r="AY11" s="330">
        <v>0</v>
      </c>
      <c r="AZ11" s="330">
        <v>0</v>
      </c>
      <c r="BA11" s="330">
        <v>0</v>
      </c>
      <c r="BB11" s="330">
        <v>0</v>
      </c>
      <c r="BC11" s="330">
        <v>0</v>
      </c>
      <c r="BD11" s="330">
        <v>0</v>
      </c>
      <c r="BE11" s="330">
        <v>0</v>
      </c>
      <c r="BF11" s="329" t="s">
        <v>7556</v>
      </c>
      <c r="BG11" s="330">
        <v>0</v>
      </c>
      <c r="BH11" s="330">
        <v>0</v>
      </c>
      <c r="BI11" s="330">
        <v>0</v>
      </c>
      <c r="BJ11" s="330" t="s">
        <v>112</v>
      </c>
      <c r="BK11" s="330">
        <v>0</v>
      </c>
      <c r="BL11" s="330">
        <v>0</v>
      </c>
      <c r="BM11" s="330">
        <v>0</v>
      </c>
      <c r="BN11" s="330">
        <v>0</v>
      </c>
      <c r="BO11" s="330">
        <v>0</v>
      </c>
      <c r="BP11" s="330">
        <v>0</v>
      </c>
      <c r="BQ11" s="330">
        <v>0</v>
      </c>
    </row>
    <row r="12" spans="1:71" s="334" customFormat="1" x14ac:dyDescent="0.25">
      <c r="A12" s="333" t="s">
        <v>69</v>
      </c>
      <c r="B12" s="330" t="s">
        <v>43</v>
      </c>
      <c r="C12" s="330" t="s">
        <v>43</v>
      </c>
      <c r="D12" s="333">
        <v>51</v>
      </c>
      <c r="E12" s="331" t="s">
        <v>573</v>
      </c>
      <c r="F12" s="330" t="s">
        <v>130</v>
      </c>
      <c r="G12" s="427" t="s">
        <v>7551</v>
      </c>
      <c r="H12" s="330">
        <v>0</v>
      </c>
      <c r="I12" s="330">
        <v>0</v>
      </c>
      <c r="J12" s="336" t="s">
        <v>45</v>
      </c>
      <c r="K12" s="330">
        <v>0</v>
      </c>
      <c r="L12" s="330">
        <v>0</v>
      </c>
      <c r="M12" s="336" t="s">
        <v>45</v>
      </c>
      <c r="N12" s="330">
        <v>0</v>
      </c>
      <c r="O12" s="330" t="s">
        <v>45</v>
      </c>
      <c r="P12" s="330" t="s">
        <v>45</v>
      </c>
      <c r="Q12" s="330" t="s">
        <v>45</v>
      </c>
      <c r="R12" s="336" t="s">
        <v>45</v>
      </c>
      <c r="S12" s="330">
        <v>0</v>
      </c>
      <c r="T12" s="330"/>
      <c r="U12" s="330"/>
      <c r="V12" s="428"/>
      <c r="W12" s="428" t="s">
        <v>45</v>
      </c>
      <c r="X12" s="428" t="s">
        <v>45</v>
      </c>
      <c r="Y12" s="428" t="s">
        <v>45</v>
      </c>
      <c r="Z12" s="428" t="s">
        <v>45</v>
      </c>
      <c r="AA12" s="330">
        <v>0</v>
      </c>
      <c r="AB12" s="330">
        <v>0</v>
      </c>
      <c r="AC12" s="330">
        <v>0</v>
      </c>
      <c r="AD12" s="330">
        <v>0</v>
      </c>
      <c r="AE12" s="330">
        <v>0</v>
      </c>
      <c r="AF12" s="330">
        <v>0</v>
      </c>
      <c r="AG12" s="429" t="s">
        <v>45</v>
      </c>
      <c r="AH12" s="330"/>
      <c r="AI12" s="330"/>
      <c r="AJ12" s="330"/>
      <c r="AK12" s="330"/>
      <c r="AL12" s="330"/>
      <c r="AM12" s="330">
        <v>0</v>
      </c>
      <c r="AN12" s="330">
        <v>0</v>
      </c>
      <c r="AO12" s="330"/>
      <c r="AP12" s="330"/>
      <c r="AQ12" s="330">
        <v>0</v>
      </c>
      <c r="AR12" s="330">
        <v>0</v>
      </c>
      <c r="AS12" s="330">
        <v>0</v>
      </c>
      <c r="AT12" s="330">
        <v>0</v>
      </c>
      <c r="AU12" s="330">
        <v>0</v>
      </c>
      <c r="AV12" s="430" t="s">
        <v>45</v>
      </c>
      <c r="AW12" s="330">
        <v>0</v>
      </c>
      <c r="AX12" s="330">
        <v>0</v>
      </c>
      <c r="AY12" s="330">
        <v>0</v>
      </c>
      <c r="AZ12" s="330">
        <v>0</v>
      </c>
      <c r="BA12" s="330">
        <v>0</v>
      </c>
      <c r="BB12" s="330">
        <v>0</v>
      </c>
      <c r="BC12" s="330">
        <v>0</v>
      </c>
      <c r="BD12" s="330">
        <v>0</v>
      </c>
      <c r="BE12" s="330">
        <v>8</v>
      </c>
      <c r="BF12" s="329" t="s">
        <v>7556</v>
      </c>
      <c r="BG12" s="330">
        <v>0</v>
      </c>
      <c r="BH12" s="330">
        <v>0</v>
      </c>
      <c r="BI12" s="330">
        <v>0</v>
      </c>
      <c r="BJ12" s="330" t="s">
        <v>112</v>
      </c>
      <c r="BK12" s="330">
        <v>0</v>
      </c>
      <c r="BL12" s="330">
        <v>0</v>
      </c>
      <c r="BM12" s="330">
        <v>0</v>
      </c>
      <c r="BN12" s="330">
        <v>0</v>
      </c>
      <c r="BO12" s="330">
        <v>0</v>
      </c>
      <c r="BP12" s="330">
        <v>0</v>
      </c>
      <c r="BQ12" s="330">
        <v>0</v>
      </c>
    </row>
    <row r="13" spans="1:71" s="334" customFormat="1" x14ac:dyDescent="0.25">
      <c r="A13" s="333" t="s">
        <v>69</v>
      </c>
      <c r="B13" s="330" t="s">
        <v>43</v>
      </c>
      <c r="C13" s="330" t="s">
        <v>43</v>
      </c>
      <c r="D13" s="333">
        <v>52</v>
      </c>
      <c r="E13" s="331" t="s">
        <v>6555</v>
      </c>
      <c r="F13" s="330" t="s">
        <v>130</v>
      </c>
      <c r="G13" s="427" t="s">
        <v>7551</v>
      </c>
      <c r="H13" s="330">
        <v>0</v>
      </c>
      <c r="I13" s="330">
        <v>0</v>
      </c>
      <c r="J13" s="336" t="s">
        <v>45</v>
      </c>
      <c r="K13" s="330">
        <v>0</v>
      </c>
      <c r="L13" s="330">
        <v>0</v>
      </c>
      <c r="M13" s="336" t="s">
        <v>45</v>
      </c>
      <c r="N13" s="330">
        <v>0</v>
      </c>
      <c r="O13" s="330" t="s">
        <v>45</v>
      </c>
      <c r="P13" s="330" t="s">
        <v>45</v>
      </c>
      <c r="Q13" s="330" t="s">
        <v>45</v>
      </c>
      <c r="R13" s="336" t="s">
        <v>45</v>
      </c>
      <c r="S13" s="330">
        <v>0</v>
      </c>
      <c r="T13" s="330"/>
      <c r="U13" s="330"/>
      <c r="V13" s="428"/>
      <c r="W13" s="428" t="s">
        <v>45</v>
      </c>
      <c r="X13" s="428" t="s">
        <v>45</v>
      </c>
      <c r="Y13" s="428" t="s">
        <v>45</v>
      </c>
      <c r="Z13" s="428" t="s">
        <v>45</v>
      </c>
      <c r="AA13" s="330">
        <v>0</v>
      </c>
      <c r="AB13" s="330">
        <v>0</v>
      </c>
      <c r="AC13" s="330">
        <v>0</v>
      </c>
      <c r="AD13" s="330">
        <v>0</v>
      </c>
      <c r="AE13" s="330">
        <v>0</v>
      </c>
      <c r="AF13" s="330">
        <v>0</v>
      </c>
      <c r="AG13" s="429" t="s">
        <v>45</v>
      </c>
      <c r="AH13" s="330"/>
      <c r="AI13" s="330"/>
      <c r="AJ13" s="330"/>
      <c r="AK13" s="330"/>
      <c r="AL13" s="330"/>
      <c r="AM13" s="330">
        <v>0</v>
      </c>
      <c r="AN13" s="330">
        <v>0</v>
      </c>
      <c r="AO13" s="330"/>
      <c r="AP13" s="330"/>
      <c r="AQ13" s="330">
        <v>0</v>
      </c>
      <c r="AR13" s="330">
        <v>0</v>
      </c>
      <c r="AS13" s="330">
        <v>0</v>
      </c>
      <c r="AT13" s="330">
        <v>0</v>
      </c>
      <c r="AU13" s="330">
        <v>0</v>
      </c>
      <c r="AV13" s="430" t="s">
        <v>45</v>
      </c>
      <c r="AW13" s="330">
        <v>0</v>
      </c>
      <c r="AX13" s="330">
        <v>0</v>
      </c>
      <c r="AY13" s="330">
        <v>0</v>
      </c>
      <c r="AZ13" s="330">
        <v>0</v>
      </c>
      <c r="BA13" s="330">
        <v>0</v>
      </c>
      <c r="BB13" s="330">
        <v>0</v>
      </c>
      <c r="BC13" s="330">
        <v>0</v>
      </c>
      <c r="BD13" s="330">
        <v>0</v>
      </c>
      <c r="BE13" s="330">
        <v>12</v>
      </c>
      <c r="BF13" s="329" t="s">
        <v>7556</v>
      </c>
      <c r="BG13" s="330">
        <v>0</v>
      </c>
      <c r="BH13" s="330">
        <v>0</v>
      </c>
      <c r="BI13" s="330">
        <v>0</v>
      </c>
      <c r="BJ13" s="330" t="s">
        <v>112</v>
      </c>
      <c r="BK13" s="330">
        <v>0</v>
      </c>
      <c r="BL13" s="330">
        <v>0</v>
      </c>
      <c r="BM13" s="330">
        <v>0</v>
      </c>
      <c r="BN13" s="330">
        <v>0</v>
      </c>
      <c r="BO13" s="330">
        <v>0</v>
      </c>
      <c r="BP13" s="330">
        <v>0</v>
      </c>
      <c r="BQ13" s="330">
        <v>0</v>
      </c>
    </row>
    <row r="14" spans="1:71" s="334" customFormat="1" x14ac:dyDescent="0.25">
      <c r="A14" s="333" t="s">
        <v>69</v>
      </c>
      <c r="B14" s="330" t="s">
        <v>43</v>
      </c>
      <c r="C14" s="330" t="s">
        <v>43</v>
      </c>
      <c r="D14" s="333">
        <v>3</v>
      </c>
      <c r="E14" s="331" t="s">
        <v>6536</v>
      </c>
      <c r="F14" s="330" t="s">
        <v>130</v>
      </c>
      <c r="G14" s="427" t="s">
        <v>7551</v>
      </c>
      <c r="H14" s="330">
        <v>0</v>
      </c>
      <c r="I14" s="330">
        <v>0</v>
      </c>
      <c r="J14" s="336" t="s">
        <v>45</v>
      </c>
      <c r="K14" s="330">
        <v>0</v>
      </c>
      <c r="L14" s="330">
        <v>0</v>
      </c>
      <c r="M14" s="336" t="s">
        <v>45</v>
      </c>
      <c r="N14" s="330">
        <v>0</v>
      </c>
      <c r="O14" s="330" t="s">
        <v>45</v>
      </c>
      <c r="P14" s="330" t="s">
        <v>45</v>
      </c>
      <c r="Q14" s="330" t="s">
        <v>45</v>
      </c>
      <c r="R14" s="336" t="s">
        <v>45</v>
      </c>
      <c r="S14" s="330">
        <v>0</v>
      </c>
      <c r="T14" s="330"/>
      <c r="U14" s="330"/>
      <c r="V14" s="428"/>
      <c r="W14" s="428" t="s">
        <v>45</v>
      </c>
      <c r="X14" s="428" t="s">
        <v>45</v>
      </c>
      <c r="Y14" s="428" t="s">
        <v>45</v>
      </c>
      <c r="Z14" s="428" t="s">
        <v>45</v>
      </c>
      <c r="AA14" s="330">
        <v>0</v>
      </c>
      <c r="AB14" s="330">
        <v>0</v>
      </c>
      <c r="AC14" s="330">
        <v>0</v>
      </c>
      <c r="AD14" s="330">
        <v>0</v>
      </c>
      <c r="AE14" s="330">
        <v>0</v>
      </c>
      <c r="AF14" s="330">
        <v>0</v>
      </c>
      <c r="AG14" s="429" t="s">
        <v>45</v>
      </c>
      <c r="AH14" s="330"/>
      <c r="AI14" s="330"/>
      <c r="AJ14" s="330"/>
      <c r="AK14" s="330"/>
      <c r="AL14" s="330"/>
      <c r="AM14" s="330">
        <v>0</v>
      </c>
      <c r="AN14" s="330">
        <v>0</v>
      </c>
      <c r="AO14" s="330"/>
      <c r="AP14" s="330"/>
      <c r="AQ14" s="330">
        <v>0</v>
      </c>
      <c r="AR14" s="330">
        <v>0</v>
      </c>
      <c r="AS14" s="330">
        <v>0</v>
      </c>
      <c r="AT14" s="330">
        <v>0</v>
      </c>
      <c r="AU14" s="330">
        <v>0</v>
      </c>
      <c r="AV14" s="430" t="s">
        <v>45</v>
      </c>
      <c r="AW14" s="330">
        <v>0</v>
      </c>
      <c r="AX14" s="330">
        <v>0</v>
      </c>
      <c r="AY14" s="330">
        <v>0</v>
      </c>
      <c r="AZ14" s="330">
        <v>0</v>
      </c>
      <c r="BA14" s="330">
        <v>0</v>
      </c>
      <c r="BB14" s="330">
        <v>0</v>
      </c>
      <c r="BC14" s="330">
        <v>0</v>
      </c>
      <c r="BD14" s="330">
        <v>0</v>
      </c>
      <c r="BE14" s="330">
        <v>44</v>
      </c>
      <c r="BF14" s="329" t="s">
        <v>7556</v>
      </c>
      <c r="BG14" s="330">
        <v>0</v>
      </c>
      <c r="BH14" s="330">
        <v>0</v>
      </c>
      <c r="BI14" s="330">
        <v>0</v>
      </c>
      <c r="BJ14" s="330" t="s">
        <v>112</v>
      </c>
      <c r="BK14" s="330">
        <v>0</v>
      </c>
      <c r="BL14" s="330">
        <v>0</v>
      </c>
      <c r="BM14" s="330">
        <v>0</v>
      </c>
      <c r="BN14" s="330">
        <v>0</v>
      </c>
      <c r="BO14" s="330">
        <v>0</v>
      </c>
      <c r="BP14" s="330">
        <v>0</v>
      </c>
      <c r="BQ14" s="330">
        <v>0</v>
      </c>
    </row>
    <row r="15" spans="1:71" s="334" customFormat="1" x14ac:dyDescent="0.25">
      <c r="A15" s="333" t="s">
        <v>69</v>
      </c>
      <c r="B15" s="330" t="s">
        <v>43</v>
      </c>
      <c r="C15" s="330" t="s">
        <v>43</v>
      </c>
      <c r="D15" s="333">
        <v>4</v>
      </c>
      <c r="E15" s="331" t="s">
        <v>6537</v>
      </c>
      <c r="F15" s="330" t="s">
        <v>130</v>
      </c>
      <c r="G15" s="427" t="s">
        <v>7551</v>
      </c>
      <c r="H15" s="330">
        <v>0</v>
      </c>
      <c r="I15" s="330">
        <v>0</v>
      </c>
      <c r="J15" s="336" t="s">
        <v>45</v>
      </c>
      <c r="K15" s="330">
        <v>0</v>
      </c>
      <c r="L15" s="330">
        <v>0</v>
      </c>
      <c r="M15" s="336" t="s">
        <v>45</v>
      </c>
      <c r="N15" s="330">
        <v>0</v>
      </c>
      <c r="O15" s="330" t="s">
        <v>45</v>
      </c>
      <c r="P15" s="330" t="s">
        <v>45</v>
      </c>
      <c r="Q15" s="330" t="s">
        <v>45</v>
      </c>
      <c r="R15" s="336" t="s">
        <v>45</v>
      </c>
      <c r="S15" s="330">
        <v>0</v>
      </c>
      <c r="T15" s="330"/>
      <c r="U15" s="330"/>
      <c r="V15" s="428"/>
      <c r="W15" s="428" t="s">
        <v>45</v>
      </c>
      <c r="X15" s="428" t="s">
        <v>45</v>
      </c>
      <c r="Y15" s="428" t="s">
        <v>45</v>
      </c>
      <c r="Z15" s="428" t="s">
        <v>45</v>
      </c>
      <c r="AA15" s="330">
        <v>0</v>
      </c>
      <c r="AB15" s="330">
        <v>0</v>
      </c>
      <c r="AC15" s="330">
        <v>0</v>
      </c>
      <c r="AD15" s="330">
        <v>0</v>
      </c>
      <c r="AE15" s="330">
        <v>0</v>
      </c>
      <c r="AF15" s="330">
        <v>0</v>
      </c>
      <c r="AG15" s="429" t="s">
        <v>45</v>
      </c>
      <c r="AH15" s="330"/>
      <c r="AI15" s="330"/>
      <c r="AJ15" s="330"/>
      <c r="AK15" s="330"/>
      <c r="AL15" s="330"/>
      <c r="AM15" s="330">
        <v>0</v>
      </c>
      <c r="AN15" s="330">
        <v>0</v>
      </c>
      <c r="AO15" s="330"/>
      <c r="AP15" s="330"/>
      <c r="AQ15" s="330">
        <v>0</v>
      </c>
      <c r="AR15" s="330">
        <v>0</v>
      </c>
      <c r="AS15" s="330">
        <v>0</v>
      </c>
      <c r="AT15" s="330">
        <v>0</v>
      </c>
      <c r="AU15" s="330">
        <v>0</v>
      </c>
      <c r="AV15" s="430" t="s">
        <v>45</v>
      </c>
      <c r="AW15" s="330">
        <v>0</v>
      </c>
      <c r="AX15" s="330">
        <v>0</v>
      </c>
      <c r="AY15" s="330">
        <v>0</v>
      </c>
      <c r="AZ15" s="330">
        <v>0</v>
      </c>
      <c r="BA15" s="330">
        <v>0</v>
      </c>
      <c r="BB15" s="330">
        <v>0</v>
      </c>
      <c r="BC15" s="330">
        <v>0</v>
      </c>
      <c r="BD15" s="330">
        <v>0</v>
      </c>
      <c r="BE15" s="330">
        <v>45</v>
      </c>
      <c r="BF15" s="329" t="s">
        <v>7556</v>
      </c>
      <c r="BG15" s="330">
        <v>0</v>
      </c>
      <c r="BH15" s="330">
        <v>0</v>
      </c>
      <c r="BI15" s="330">
        <v>0</v>
      </c>
      <c r="BJ15" s="330" t="s">
        <v>112</v>
      </c>
      <c r="BK15" s="330">
        <v>0</v>
      </c>
      <c r="BL15" s="330">
        <v>0</v>
      </c>
      <c r="BM15" s="330">
        <v>0</v>
      </c>
      <c r="BN15" s="330">
        <v>0</v>
      </c>
      <c r="BO15" s="330">
        <v>0</v>
      </c>
      <c r="BP15" s="330">
        <v>0</v>
      </c>
      <c r="BQ15" s="330">
        <v>0</v>
      </c>
    </row>
    <row r="16" spans="1:71" s="334" customFormat="1" x14ac:dyDescent="0.25">
      <c r="A16" s="333" t="s">
        <v>69</v>
      </c>
      <c r="B16" s="330" t="s">
        <v>43</v>
      </c>
      <c r="C16" s="330" t="s">
        <v>43</v>
      </c>
      <c r="D16" s="333">
        <v>5</v>
      </c>
      <c r="E16" s="331" t="s">
        <v>6538</v>
      </c>
      <c r="F16" s="330" t="s">
        <v>130</v>
      </c>
      <c r="G16" s="427" t="s">
        <v>7551</v>
      </c>
      <c r="H16" s="330">
        <v>0</v>
      </c>
      <c r="I16" s="330">
        <v>0</v>
      </c>
      <c r="J16" s="336" t="s">
        <v>45</v>
      </c>
      <c r="K16" s="330">
        <v>0</v>
      </c>
      <c r="L16" s="330">
        <v>0</v>
      </c>
      <c r="M16" s="336" t="s">
        <v>45</v>
      </c>
      <c r="N16" s="330">
        <v>0</v>
      </c>
      <c r="O16" s="330" t="s">
        <v>45</v>
      </c>
      <c r="P16" s="330" t="s">
        <v>45</v>
      </c>
      <c r="Q16" s="330" t="s">
        <v>45</v>
      </c>
      <c r="R16" s="336" t="s">
        <v>45</v>
      </c>
      <c r="S16" s="330">
        <v>0</v>
      </c>
      <c r="T16" s="330"/>
      <c r="U16" s="330"/>
      <c r="V16" s="428"/>
      <c r="W16" s="428" t="s">
        <v>45</v>
      </c>
      <c r="X16" s="428" t="s">
        <v>45</v>
      </c>
      <c r="Y16" s="428" t="s">
        <v>45</v>
      </c>
      <c r="Z16" s="428" t="s">
        <v>45</v>
      </c>
      <c r="AA16" s="330">
        <v>0</v>
      </c>
      <c r="AB16" s="330">
        <v>0</v>
      </c>
      <c r="AC16" s="330">
        <v>0</v>
      </c>
      <c r="AD16" s="330">
        <v>0</v>
      </c>
      <c r="AE16" s="330">
        <v>0</v>
      </c>
      <c r="AF16" s="330">
        <v>0</v>
      </c>
      <c r="AG16" s="429" t="s">
        <v>45</v>
      </c>
      <c r="AH16" s="330"/>
      <c r="AI16" s="330"/>
      <c r="AJ16" s="330"/>
      <c r="AK16" s="330"/>
      <c r="AL16" s="330"/>
      <c r="AM16" s="330">
        <v>0</v>
      </c>
      <c r="AN16" s="330">
        <v>0</v>
      </c>
      <c r="AO16" s="330"/>
      <c r="AP16" s="330"/>
      <c r="AQ16" s="330">
        <v>0</v>
      </c>
      <c r="AR16" s="330">
        <v>0</v>
      </c>
      <c r="AS16" s="330">
        <v>0</v>
      </c>
      <c r="AT16" s="330">
        <v>0</v>
      </c>
      <c r="AU16" s="330">
        <v>0</v>
      </c>
      <c r="AV16" s="430" t="s">
        <v>45</v>
      </c>
      <c r="AW16" s="330">
        <v>0</v>
      </c>
      <c r="AX16" s="330">
        <v>0</v>
      </c>
      <c r="AY16" s="330">
        <v>0</v>
      </c>
      <c r="AZ16" s="330">
        <v>0</v>
      </c>
      <c r="BA16" s="330">
        <v>0</v>
      </c>
      <c r="BB16" s="330">
        <v>0</v>
      </c>
      <c r="BC16" s="330">
        <v>0</v>
      </c>
      <c r="BD16" s="330">
        <v>0</v>
      </c>
      <c r="BE16" s="330">
        <v>46</v>
      </c>
      <c r="BF16" s="329" t="s">
        <v>7556</v>
      </c>
      <c r="BG16" s="330">
        <v>0</v>
      </c>
      <c r="BH16" s="330">
        <v>0</v>
      </c>
      <c r="BI16" s="330">
        <v>0</v>
      </c>
      <c r="BJ16" s="330" t="s">
        <v>112</v>
      </c>
      <c r="BK16" s="330">
        <v>0</v>
      </c>
      <c r="BL16" s="330">
        <v>0</v>
      </c>
      <c r="BM16" s="330">
        <v>0</v>
      </c>
      <c r="BN16" s="330">
        <v>0</v>
      </c>
      <c r="BO16" s="330">
        <v>0</v>
      </c>
      <c r="BP16" s="330">
        <v>0</v>
      </c>
      <c r="BQ16" s="330">
        <v>0</v>
      </c>
    </row>
    <row r="17" spans="1:69" s="334" customFormat="1" x14ac:dyDescent="0.25">
      <c r="A17" s="333" t="s">
        <v>69</v>
      </c>
      <c r="B17" s="330" t="s">
        <v>43</v>
      </c>
      <c r="C17" s="330" t="s">
        <v>43</v>
      </c>
      <c r="D17" s="333">
        <v>6</v>
      </c>
      <c r="E17" s="331" t="s">
        <v>6539</v>
      </c>
      <c r="F17" s="330" t="s">
        <v>130</v>
      </c>
      <c r="G17" s="427" t="s">
        <v>7551</v>
      </c>
      <c r="H17" s="330">
        <v>0</v>
      </c>
      <c r="I17" s="330">
        <v>0</v>
      </c>
      <c r="J17" s="336" t="s">
        <v>45</v>
      </c>
      <c r="K17" s="330">
        <v>0</v>
      </c>
      <c r="L17" s="330">
        <v>0</v>
      </c>
      <c r="M17" s="336" t="s">
        <v>45</v>
      </c>
      <c r="N17" s="330">
        <v>0</v>
      </c>
      <c r="O17" s="330" t="s">
        <v>45</v>
      </c>
      <c r="P17" s="330" t="s">
        <v>45</v>
      </c>
      <c r="Q17" s="330" t="s">
        <v>45</v>
      </c>
      <c r="R17" s="336" t="s">
        <v>45</v>
      </c>
      <c r="S17" s="330">
        <v>0</v>
      </c>
      <c r="T17" s="330"/>
      <c r="U17" s="330"/>
      <c r="V17" s="428"/>
      <c r="W17" s="428" t="s">
        <v>45</v>
      </c>
      <c r="X17" s="428" t="s">
        <v>45</v>
      </c>
      <c r="Y17" s="428" t="s">
        <v>45</v>
      </c>
      <c r="Z17" s="428" t="s">
        <v>45</v>
      </c>
      <c r="AA17" s="330">
        <v>0</v>
      </c>
      <c r="AB17" s="330">
        <v>0</v>
      </c>
      <c r="AC17" s="330">
        <v>0</v>
      </c>
      <c r="AD17" s="330">
        <v>0</v>
      </c>
      <c r="AE17" s="330">
        <v>0</v>
      </c>
      <c r="AF17" s="330">
        <v>0</v>
      </c>
      <c r="AG17" s="429" t="s">
        <v>45</v>
      </c>
      <c r="AH17" s="330"/>
      <c r="AI17" s="330"/>
      <c r="AJ17" s="330"/>
      <c r="AK17" s="330"/>
      <c r="AL17" s="330"/>
      <c r="AM17" s="330">
        <v>0</v>
      </c>
      <c r="AN17" s="330">
        <v>0</v>
      </c>
      <c r="AO17" s="330"/>
      <c r="AP17" s="330"/>
      <c r="AQ17" s="330">
        <v>0</v>
      </c>
      <c r="AR17" s="330">
        <v>0</v>
      </c>
      <c r="AS17" s="330">
        <v>0</v>
      </c>
      <c r="AT17" s="330">
        <v>0</v>
      </c>
      <c r="AU17" s="330">
        <v>0</v>
      </c>
      <c r="AV17" s="430" t="s">
        <v>45</v>
      </c>
      <c r="AW17" s="330">
        <v>0</v>
      </c>
      <c r="AX17" s="330">
        <v>0</v>
      </c>
      <c r="AY17" s="330">
        <v>0</v>
      </c>
      <c r="AZ17" s="330">
        <v>0</v>
      </c>
      <c r="BA17" s="330">
        <v>0</v>
      </c>
      <c r="BB17" s="330">
        <v>0</v>
      </c>
      <c r="BC17" s="330">
        <v>0</v>
      </c>
      <c r="BD17" s="330">
        <v>0</v>
      </c>
      <c r="BE17" s="330">
        <v>47</v>
      </c>
      <c r="BF17" s="329" t="s">
        <v>7556</v>
      </c>
      <c r="BG17" s="330">
        <v>0</v>
      </c>
      <c r="BH17" s="330">
        <v>0</v>
      </c>
      <c r="BI17" s="330">
        <v>0</v>
      </c>
      <c r="BJ17" s="330" t="s">
        <v>112</v>
      </c>
      <c r="BK17" s="330">
        <v>0</v>
      </c>
      <c r="BL17" s="330">
        <v>0</v>
      </c>
      <c r="BM17" s="330">
        <v>0</v>
      </c>
      <c r="BN17" s="330">
        <v>0</v>
      </c>
      <c r="BO17" s="330">
        <v>0</v>
      </c>
      <c r="BP17" s="330">
        <v>0</v>
      </c>
      <c r="BQ17" s="330">
        <v>0</v>
      </c>
    </row>
    <row r="18" spans="1:69" s="334" customFormat="1" x14ac:dyDescent="0.25">
      <c r="A18" s="333" t="s">
        <v>69</v>
      </c>
      <c r="B18" s="330" t="s">
        <v>43</v>
      </c>
      <c r="C18" s="330" t="s">
        <v>43</v>
      </c>
      <c r="D18" s="333">
        <v>7</v>
      </c>
      <c r="E18" s="331" t="s">
        <v>6540</v>
      </c>
      <c r="F18" s="330" t="s">
        <v>130</v>
      </c>
      <c r="G18" s="427" t="s">
        <v>7551</v>
      </c>
      <c r="H18" s="330">
        <v>0</v>
      </c>
      <c r="I18" s="330">
        <v>0</v>
      </c>
      <c r="J18" s="336" t="s">
        <v>45</v>
      </c>
      <c r="K18" s="330">
        <v>0</v>
      </c>
      <c r="L18" s="330">
        <v>0</v>
      </c>
      <c r="M18" s="336" t="s">
        <v>45</v>
      </c>
      <c r="N18" s="330">
        <v>0</v>
      </c>
      <c r="O18" s="330" t="s">
        <v>45</v>
      </c>
      <c r="P18" s="330" t="s">
        <v>45</v>
      </c>
      <c r="Q18" s="330" t="s">
        <v>45</v>
      </c>
      <c r="R18" s="336" t="s">
        <v>45</v>
      </c>
      <c r="S18" s="330">
        <v>0</v>
      </c>
      <c r="T18" s="330"/>
      <c r="U18" s="330"/>
      <c r="V18" s="428"/>
      <c r="W18" s="428" t="s">
        <v>45</v>
      </c>
      <c r="X18" s="428" t="s">
        <v>45</v>
      </c>
      <c r="Y18" s="428" t="s">
        <v>45</v>
      </c>
      <c r="Z18" s="428" t="s">
        <v>45</v>
      </c>
      <c r="AA18" s="330">
        <v>0</v>
      </c>
      <c r="AB18" s="330">
        <v>0</v>
      </c>
      <c r="AC18" s="330">
        <v>0</v>
      </c>
      <c r="AD18" s="330">
        <v>0</v>
      </c>
      <c r="AE18" s="330">
        <v>0</v>
      </c>
      <c r="AF18" s="330">
        <v>0</v>
      </c>
      <c r="AG18" s="429" t="s">
        <v>45</v>
      </c>
      <c r="AH18" s="330"/>
      <c r="AI18" s="330"/>
      <c r="AJ18" s="330"/>
      <c r="AK18" s="330"/>
      <c r="AL18" s="330"/>
      <c r="AM18" s="330">
        <v>0</v>
      </c>
      <c r="AN18" s="330">
        <v>0</v>
      </c>
      <c r="AO18" s="330"/>
      <c r="AP18" s="330"/>
      <c r="AQ18" s="330">
        <v>0</v>
      </c>
      <c r="AR18" s="330">
        <v>0</v>
      </c>
      <c r="AS18" s="330">
        <v>0</v>
      </c>
      <c r="AT18" s="330">
        <v>0</v>
      </c>
      <c r="AU18" s="330">
        <v>0</v>
      </c>
      <c r="AV18" s="430" t="s">
        <v>45</v>
      </c>
      <c r="AW18" s="330">
        <v>0</v>
      </c>
      <c r="AX18" s="330">
        <v>0</v>
      </c>
      <c r="AY18" s="330">
        <v>0</v>
      </c>
      <c r="AZ18" s="330">
        <v>0</v>
      </c>
      <c r="BA18" s="330">
        <v>0</v>
      </c>
      <c r="BB18" s="330">
        <v>0</v>
      </c>
      <c r="BC18" s="330">
        <v>0</v>
      </c>
      <c r="BD18" s="330">
        <v>0</v>
      </c>
      <c r="BE18" s="330">
        <v>25</v>
      </c>
      <c r="BF18" s="329" t="s">
        <v>7556</v>
      </c>
      <c r="BG18" s="330">
        <v>0</v>
      </c>
      <c r="BH18" s="330">
        <v>0</v>
      </c>
      <c r="BI18" s="330">
        <v>0</v>
      </c>
      <c r="BJ18" s="330" t="s">
        <v>112</v>
      </c>
      <c r="BK18" s="330">
        <v>0</v>
      </c>
      <c r="BL18" s="330">
        <v>0</v>
      </c>
      <c r="BM18" s="330">
        <v>0</v>
      </c>
      <c r="BN18" s="330">
        <v>0</v>
      </c>
      <c r="BO18" s="330">
        <v>0</v>
      </c>
      <c r="BP18" s="330">
        <v>0</v>
      </c>
      <c r="BQ18" s="330">
        <v>0</v>
      </c>
    </row>
    <row r="19" spans="1:69" s="334" customFormat="1" x14ac:dyDescent="0.25">
      <c r="A19" s="333" t="s">
        <v>47</v>
      </c>
      <c r="B19" s="330" t="s">
        <v>43</v>
      </c>
      <c r="C19" s="330" t="s">
        <v>43</v>
      </c>
      <c r="D19" s="333">
        <v>1</v>
      </c>
      <c r="E19" s="331" t="s">
        <v>6534</v>
      </c>
      <c r="F19" s="330" t="s">
        <v>129</v>
      </c>
      <c r="G19" s="427" t="s">
        <v>7575</v>
      </c>
      <c r="H19" s="330">
        <v>0</v>
      </c>
      <c r="I19" s="330">
        <v>0</v>
      </c>
      <c r="J19" s="336" t="s">
        <v>45</v>
      </c>
      <c r="K19" s="330">
        <v>0</v>
      </c>
      <c r="L19" s="330">
        <v>0</v>
      </c>
      <c r="M19" s="336" t="s">
        <v>45</v>
      </c>
      <c r="N19" s="330">
        <v>0</v>
      </c>
      <c r="O19" s="330" t="s">
        <v>45</v>
      </c>
      <c r="P19" s="330" t="s">
        <v>45</v>
      </c>
      <c r="Q19" s="330" t="s">
        <v>45</v>
      </c>
      <c r="R19" s="336" t="s">
        <v>45</v>
      </c>
      <c r="S19" s="330">
        <v>0</v>
      </c>
      <c r="T19" s="330"/>
      <c r="U19" s="330"/>
      <c r="V19" s="428"/>
      <c r="W19" s="428" t="s">
        <v>45</v>
      </c>
      <c r="X19" s="428" t="s">
        <v>45</v>
      </c>
      <c r="Y19" s="428" t="s">
        <v>45</v>
      </c>
      <c r="Z19" s="428" t="s">
        <v>45</v>
      </c>
      <c r="AA19" s="330">
        <v>1</v>
      </c>
      <c r="AB19" s="330">
        <v>0</v>
      </c>
      <c r="AC19" s="330">
        <v>0</v>
      </c>
      <c r="AD19" s="330">
        <v>0</v>
      </c>
      <c r="AE19" s="330">
        <v>0</v>
      </c>
      <c r="AF19" s="330">
        <v>0</v>
      </c>
      <c r="AG19" s="429" t="s">
        <v>45</v>
      </c>
      <c r="AH19" s="330"/>
      <c r="AI19" s="330"/>
      <c r="AJ19" s="330"/>
      <c r="AK19" s="330"/>
      <c r="AL19" s="330"/>
      <c r="AM19" s="330">
        <v>0</v>
      </c>
      <c r="AN19" s="330">
        <v>0</v>
      </c>
      <c r="AO19" s="330"/>
      <c r="AP19" s="330"/>
      <c r="AQ19" s="330">
        <v>0</v>
      </c>
      <c r="AR19" s="330">
        <v>0</v>
      </c>
      <c r="AS19" s="330">
        <v>0</v>
      </c>
      <c r="AT19" s="330">
        <v>0</v>
      </c>
      <c r="AU19" s="330">
        <v>1</v>
      </c>
      <c r="AV19" s="430">
        <v>1</v>
      </c>
      <c r="AW19" s="330">
        <v>6</v>
      </c>
      <c r="AX19" s="330">
        <v>0</v>
      </c>
      <c r="AY19" s="330">
        <v>6</v>
      </c>
      <c r="AZ19" s="330">
        <v>0</v>
      </c>
      <c r="BA19" s="330">
        <v>6</v>
      </c>
      <c r="BB19" s="330">
        <v>0</v>
      </c>
      <c r="BC19" s="330">
        <v>6</v>
      </c>
      <c r="BD19" s="330">
        <v>0</v>
      </c>
      <c r="BE19" s="330">
        <v>118</v>
      </c>
      <c r="BF19" s="329" t="s">
        <v>7547</v>
      </c>
      <c r="BG19" s="330">
        <v>6</v>
      </c>
      <c r="BH19" s="330">
        <v>1</v>
      </c>
      <c r="BI19" s="330">
        <v>6</v>
      </c>
      <c r="BJ19" s="330" t="s">
        <v>112</v>
      </c>
      <c r="BK19" s="330">
        <v>5</v>
      </c>
      <c r="BL19" s="330">
        <v>0</v>
      </c>
      <c r="BM19" s="330">
        <v>1</v>
      </c>
      <c r="BN19" s="330">
        <v>0</v>
      </c>
      <c r="BO19" s="330">
        <v>0</v>
      </c>
      <c r="BP19" s="330">
        <v>0</v>
      </c>
      <c r="BQ19" s="330">
        <v>0</v>
      </c>
    </row>
    <row r="20" spans="1:69" s="334" customFormat="1" x14ac:dyDescent="0.25">
      <c r="A20" s="333" t="s">
        <v>47</v>
      </c>
      <c r="B20" s="330" t="s">
        <v>43</v>
      </c>
      <c r="C20" s="330" t="s">
        <v>43</v>
      </c>
      <c r="D20" s="333">
        <v>2</v>
      </c>
      <c r="E20" s="331" t="s">
        <v>6535</v>
      </c>
      <c r="F20" s="330" t="s">
        <v>129</v>
      </c>
      <c r="G20" s="427" t="s">
        <v>7575</v>
      </c>
      <c r="H20" s="330">
        <v>0</v>
      </c>
      <c r="I20" s="330">
        <v>0</v>
      </c>
      <c r="J20" s="336" t="s">
        <v>45</v>
      </c>
      <c r="K20" s="330">
        <v>0</v>
      </c>
      <c r="L20" s="330">
        <v>0</v>
      </c>
      <c r="M20" s="336" t="s">
        <v>45</v>
      </c>
      <c r="N20" s="330">
        <v>0</v>
      </c>
      <c r="O20" s="330" t="s">
        <v>45</v>
      </c>
      <c r="P20" s="330" t="s">
        <v>45</v>
      </c>
      <c r="Q20" s="330" t="s">
        <v>45</v>
      </c>
      <c r="R20" s="336" t="s">
        <v>45</v>
      </c>
      <c r="S20" s="330">
        <v>0</v>
      </c>
      <c r="T20" s="330"/>
      <c r="U20" s="330"/>
      <c r="V20" s="428"/>
      <c r="W20" s="428" t="s">
        <v>45</v>
      </c>
      <c r="X20" s="428" t="s">
        <v>45</v>
      </c>
      <c r="Y20" s="428" t="s">
        <v>45</v>
      </c>
      <c r="Z20" s="428" t="s">
        <v>45</v>
      </c>
      <c r="AA20" s="330">
        <v>0</v>
      </c>
      <c r="AB20" s="330">
        <v>0</v>
      </c>
      <c r="AC20" s="330">
        <v>0</v>
      </c>
      <c r="AD20" s="330">
        <v>0</v>
      </c>
      <c r="AE20" s="330">
        <v>0</v>
      </c>
      <c r="AF20" s="330">
        <v>0</v>
      </c>
      <c r="AG20" s="429" t="s">
        <v>45</v>
      </c>
      <c r="AH20" s="330"/>
      <c r="AI20" s="330"/>
      <c r="AJ20" s="330"/>
      <c r="AK20" s="330"/>
      <c r="AL20" s="330"/>
      <c r="AM20" s="330">
        <v>0</v>
      </c>
      <c r="AN20" s="330">
        <v>0</v>
      </c>
      <c r="AO20" s="330"/>
      <c r="AP20" s="330"/>
      <c r="AQ20" s="330">
        <v>0</v>
      </c>
      <c r="AR20" s="330">
        <v>0</v>
      </c>
      <c r="AS20" s="330">
        <v>0</v>
      </c>
      <c r="AT20" s="330">
        <v>0</v>
      </c>
      <c r="AU20" s="330">
        <v>0</v>
      </c>
      <c r="AV20" s="430" t="s">
        <v>45</v>
      </c>
      <c r="AW20" s="330">
        <v>8</v>
      </c>
      <c r="AX20" s="330">
        <v>0</v>
      </c>
      <c r="AY20" s="330">
        <v>8</v>
      </c>
      <c r="AZ20" s="330">
        <v>0</v>
      </c>
      <c r="BA20" s="330">
        <v>8</v>
      </c>
      <c r="BB20" s="330">
        <v>0</v>
      </c>
      <c r="BC20" s="330">
        <v>8</v>
      </c>
      <c r="BD20" s="330">
        <v>0</v>
      </c>
      <c r="BE20" s="330">
        <v>154</v>
      </c>
      <c r="BF20" s="329" t="s">
        <v>7547</v>
      </c>
      <c r="BG20" s="330">
        <v>8</v>
      </c>
      <c r="BH20" s="330">
        <v>1</v>
      </c>
      <c r="BI20" s="330">
        <v>8</v>
      </c>
      <c r="BJ20" s="330" t="s">
        <v>112</v>
      </c>
      <c r="BK20" s="330">
        <v>7</v>
      </c>
      <c r="BL20" s="330">
        <v>0</v>
      </c>
      <c r="BM20" s="330">
        <v>1</v>
      </c>
      <c r="BN20" s="330">
        <v>0</v>
      </c>
      <c r="BO20" s="330">
        <v>0</v>
      </c>
      <c r="BP20" s="330">
        <v>0</v>
      </c>
      <c r="BQ20" s="330">
        <v>0</v>
      </c>
    </row>
    <row r="21" spans="1:69" s="334" customFormat="1" x14ac:dyDescent="0.25">
      <c r="A21" s="333" t="s">
        <v>47</v>
      </c>
      <c r="B21" s="330" t="s">
        <v>43</v>
      </c>
      <c r="C21" s="330" t="s">
        <v>43</v>
      </c>
      <c r="D21" s="333">
        <v>44</v>
      </c>
      <c r="E21" s="331" t="s">
        <v>565</v>
      </c>
      <c r="F21" s="330" t="s">
        <v>129</v>
      </c>
      <c r="G21" s="427" t="s">
        <v>7575</v>
      </c>
      <c r="H21" s="330">
        <v>0</v>
      </c>
      <c r="I21" s="330">
        <v>0</v>
      </c>
      <c r="J21" s="336" t="s">
        <v>45</v>
      </c>
      <c r="K21" s="330">
        <v>0</v>
      </c>
      <c r="L21" s="330">
        <v>0</v>
      </c>
      <c r="M21" s="336" t="s">
        <v>45</v>
      </c>
      <c r="N21" s="330">
        <v>0</v>
      </c>
      <c r="O21" s="330" t="s">
        <v>45</v>
      </c>
      <c r="P21" s="330" t="s">
        <v>45</v>
      </c>
      <c r="Q21" s="330" t="s">
        <v>45</v>
      </c>
      <c r="R21" s="336" t="s">
        <v>45</v>
      </c>
      <c r="S21" s="330">
        <v>0</v>
      </c>
      <c r="T21" s="330"/>
      <c r="U21" s="330"/>
      <c r="V21" s="428"/>
      <c r="W21" s="428" t="s">
        <v>45</v>
      </c>
      <c r="X21" s="428" t="s">
        <v>45</v>
      </c>
      <c r="Y21" s="428" t="s">
        <v>45</v>
      </c>
      <c r="Z21" s="428" t="s">
        <v>45</v>
      </c>
      <c r="AA21" s="330">
        <v>1</v>
      </c>
      <c r="AB21" s="330">
        <v>0</v>
      </c>
      <c r="AC21" s="330">
        <v>0</v>
      </c>
      <c r="AD21" s="330">
        <v>0</v>
      </c>
      <c r="AE21" s="330">
        <v>0</v>
      </c>
      <c r="AF21" s="330">
        <v>0</v>
      </c>
      <c r="AG21" s="429" t="s">
        <v>45</v>
      </c>
      <c r="AH21" s="330"/>
      <c r="AI21" s="330"/>
      <c r="AJ21" s="330"/>
      <c r="AK21" s="330"/>
      <c r="AL21" s="330"/>
      <c r="AM21" s="330">
        <v>0</v>
      </c>
      <c r="AN21" s="330">
        <v>0</v>
      </c>
      <c r="AO21" s="330"/>
      <c r="AP21" s="330"/>
      <c r="AQ21" s="330">
        <v>0</v>
      </c>
      <c r="AR21" s="330">
        <v>0</v>
      </c>
      <c r="AS21" s="330">
        <v>0</v>
      </c>
      <c r="AT21" s="330">
        <v>0</v>
      </c>
      <c r="AU21" s="330">
        <v>1</v>
      </c>
      <c r="AV21" s="430">
        <v>1</v>
      </c>
      <c r="AW21" s="330">
        <v>15</v>
      </c>
      <c r="AX21" s="330">
        <v>0</v>
      </c>
      <c r="AY21" s="330">
        <v>15</v>
      </c>
      <c r="AZ21" s="330">
        <v>0</v>
      </c>
      <c r="BA21" s="330">
        <v>15</v>
      </c>
      <c r="BB21" s="330">
        <v>0</v>
      </c>
      <c r="BC21" s="330">
        <v>15</v>
      </c>
      <c r="BD21" s="330">
        <v>0</v>
      </c>
      <c r="BE21" s="330">
        <v>216</v>
      </c>
      <c r="BF21" s="329" t="s">
        <v>7547</v>
      </c>
      <c r="BG21" s="330">
        <v>15</v>
      </c>
      <c r="BH21" s="330">
        <v>3</v>
      </c>
      <c r="BI21" s="330">
        <v>15</v>
      </c>
      <c r="BJ21" s="330" t="s">
        <v>112</v>
      </c>
      <c r="BK21" s="330">
        <v>7</v>
      </c>
      <c r="BL21" s="330">
        <v>2</v>
      </c>
      <c r="BM21" s="330">
        <v>5</v>
      </c>
      <c r="BN21" s="330">
        <v>1</v>
      </c>
      <c r="BO21" s="330">
        <v>0</v>
      </c>
      <c r="BP21" s="330">
        <v>0</v>
      </c>
      <c r="BQ21" s="330">
        <v>0</v>
      </c>
    </row>
    <row r="22" spans="1:69" s="334" customFormat="1" x14ac:dyDescent="0.25">
      <c r="A22" s="333" t="s">
        <v>47</v>
      </c>
      <c r="B22" s="330" t="s">
        <v>43</v>
      </c>
      <c r="C22" s="330" t="s">
        <v>43</v>
      </c>
      <c r="D22" s="333">
        <v>45</v>
      </c>
      <c r="E22" s="331" t="s">
        <v>566</v>
      </c>
      <c r="F22" s="330" t="s">
        <v>129</v>
      </c>
      <c r="G22" s="427" t="s">
        <v>7575</v>
      </c>
      <c r="H22" s="330">
        <v>0</v>
      </c>
      <c r="I22" s="330">
        <v>0</v>
      </c>
      <c r="J22" s="336" t="s">
        <v>45</v>
      </c>
      <c r="K22" s="330">
        <v>0</v>
      </c>
      <c r="L22" s="330">
        <v>0</v>
      </c>
      <c r="M22" s="336" t="s">
        <v>45</v>
      </c>
      <c r="N22" s="330">
        <v>0</v>
      </c>
      <c r="O22" s="330" t="s">
        <v>45</v>
      </c>
      <c r="P22" s="330" t="s">
        <v>45</v>
      </c>
      <c r="Q22" s="330" t="s">
        <v>45</v>
      </c>
      <c r="R22" s="336" t="s">
        <v>45</v>
      </c>
      <c r="S22" s="330">
        <v>0</v>
      </c>
      <c r="T22" s="330"/>
      <c r="U22" s="330"/>
      <c r="V22" s="428"/>
      <c r="W22" s="428" t="s">
        <v>45</v>
      </c>
      <c r="X22" s="428" t="s">
        <v>45</v>
      </c>
      <c r="Y22" s="428" t="s">
        <v>45</v>
      </c>
      <c r="Z22" s="428" t="s">
        <v>45</v>
      </c>
      <c r="AA22" s="330">
        <v>0</v>
      </c>
      <c r="AB22" s="330">
        <v>0</v>
      </c>
      <c r="AC22" s="330">
        <v>0</v>
      </c>
      <c r="AD22" s="330">
        <v>0</v>
      </c>
      <c r="AE22" s="330">
        <v>0</v>
      </c>
      <c r="AF22" s="330">
        <v>0</v>
      </c>
      <c r="AG22" s="429" t="s">
        <v>45</v>
      </c>
      <c r="AH22" s="330"/>
      <c r="AI22" s="330"/>
      <c r="AJ22" s="330"/>
      <c r="AK22" s="330"/>
      <c r="AL22" s="330"/>
      <c r="AM22" s="330">
        <v>0</v>
      </c>
      <c r="AN22" s="330">
        <v>0</v>
      </c>
      <c r="AO22" s="330"/>
      <c r="AP22" s="330"/>
      <c r="AQ22" s="330">
        <v>0</v>
      </c>
      <c r="AR22" s="330">
        <v>0</v>
      </c>
      <c r="AS22" s="330">
        <v>0</v>
      </c>
      <c r="AT22" s="330">
        <v>0</v>
      </c>
      <c r="AU22" s="330">
        <v>0</v>
      </c>
      <c r="AV22" s="430" t="s">
        <v>45</v>
      </c>
      <c r="AW22" s="330">
        <v>13</v>
      </c>
      <c r="AX22" s="330">
        <v>0</v>
      </c>
      <c r="AY22" s="330">
        <v>13</v>
      </c>
      <c r="AZ22" s="330">
        <v>0</v>
      </c>
      <c r="BA22" s="330">
        <v>13</v>
      </c>
      <c r="BB22" s="330">
        <v>0</v>
      </c>
      <c r="BC22" s="330">
        <v>13</v>
      </c>
      <c r="BD22" s="330">
        <v>0</v>
      </c>
      <c r="BE22" s="330">
        <v>130</v>
      </c>
      <c r="BF22" s="329" t="s">
        <v>7547</v>
      </c>
      <c r="BG22" s="330">
        <v>13</v>
      </c>
      <c r="BH22" s="330">
        <v>1</v>
      </c>
      <c r="BI22" s="330">
        <v>13</v>
      </c>
      <c r="BJ22" s="330" t="s">
        <v>112</v>
      </c>
      <c r="BK22" s="330">
        <v>10</v>
      </c>
      <c r="BL22" s="330">
        <v>0</v>
      </c>
      <c r="BM22" s="330">
        <v>2</v>
      </c>
      <c r="BN22" s="330">
        <v>1</v>
      </c>
      <c r="BO22" s="330">
        <v>0</v>
      </c>
      <c r="BP22" s="330">
        <v>0</v>
      </c>
      <c r="BQ22" s="330">
        <v>0</v>
      </c>
    </row>
    <row r="23" spans="1:69" s="334" customFormat="1" x14ac:dyDescent="0.25">
      <c r="A23" s="333" t="s">
        <v>47</v>
      </c>
      <c r="B23" s="330" t="s">
        <v>43</v>
      </c>
      <c r="C23" s="330" t="s">
        <v>43</v>
      </c>
      <c r="D23" s="333">
        <v>46</v>
      </c>
      <c r="E23" s="331" t="s">
        <v>567</v>
      </c>
      <c r="F23" s="330" t="s">
        <v>129</v>
      </c>
      <c r="G23" s="427" t="s">
        <v>7575</v>
      </c>
      <c r="H23" s="330">
        <v>0</v>
      </c>
      <c r="I23" s="330">
        <v>0</v>
      </c>
      <c r="J23" s="336" t="s">
        <v>45</v>
      </c>
      <c r="K23" s="330">
        <v>0</v>
      </c>
      <c r="L23" s="330">
        <v>0</v>
      </c>
      <c r="M23" s="336" t="s">
        <v>45</v>
      </c>
      <c r="N23" s="330">
        <v>0</v>
      </c>
      <c r="O23" s="330" t="s">
        <v>45</v>
      </c>
      <c r="P23" s="330" t="s">
        <v>45</v>
      </c>
      <c r="Q23" s="330" t="s">
        <v>45</v>
      </c>
      <c r="R23" s="336" t="s">
        <v>45</v>
      </c>
      <c r="S23" s="330">
        <v>0</v>
      </c>
      <c r="T23" s="330"/>
      <c r="U23" s="330"/>
      <c r="V23" s="428"/>
      <c r="W23" s="428" t="s">
        <v>45</v>
      </c>
      <c r="X23" s="428" t="s">
        <v>45</v>
      </c>
      <c r="Y23" s="428" t="s">
        <v>45</v>
      </c>
      <c r="Z23" s="428" t="s">
        <v>45</v>
      </c>
      <c r="AA23" s="330">
        <v>1</v>
      </c>
      <c r="AB23" s="330">
        <v>0</v>
      </c>
      <c r="AC23" s="330">
        <v>0</v>
      </c>
      <c r="AD23" s="330">
        <v>0</v>
      </c>
      <c r="AE23" s="330">
        <v>0</v>
      </c>
      <c r="AF23" s="330">
        <v>0</v>
      </c>
      <c r="AG23" s="429" t="s">
        <v>45</v>
      </c>
      <c r="AH23" s="330"/>
      <c r="AI23" s="330"/>
      <c r="AJ23" s="330"/>
      <c r="AK23" s="330"/>
      <c r="AL23" s="330"/>
      <c r="AM23" s="330">
        <v>0</v>
      </c>
      <c r="AN23" s="330">
        <v>0</v>
      </c>
      <c r="AO23" s="330"/>
      <c r="AP23" s="330"/>
      <c r="AQ23" s="330">
        <v>0</v>
      </c>
      <c r="AR23" s="330">
        <v>0</v>
      </c>
      <c r="AS23" s="330">
        <v>0</v>
      </c>
      <c r="AT23" s="330">
        <v>0</v>
      </c>
      <c r="AU23" s="330">
        <v>1</v>
      </c>
      <c r="AV23" s="430">
        <v>1</v>
      </c>
      <c r="AW23" s="330">
        <v>11</v>
      </c>
      <c r="AX23" s="330">
        <v>0</v>
      </c>
      <c r="AY23" s="330">
        <v>11</v>
      </c>
      <c r="AZ23" s="330">
        <v>0</v>
      </c>
      <c r="BA23" s="330">
        <v>11</v>
      </c>
      <c r="BB23" s="330">
        <v>0</v>
      </c>
      <c r="BC23" s="330">
        <v>11</v>
      </c>
      <c r="BD23" s="330">
        <v>0</v>
      </c>
      <c r="BE23" s="330">
        <v>137</v>
      </c>
      <c r="BF23" s="329" t="s">
        <v>7547</v>
      </c>
      <c r="BG23" s="330">
        <v>11</v>
      </c>
      <c r="BH23" s="330">
        <v>4</v>
      </c>
      <c r="BI23" s="330">
        <v>11</v>
      </c>
      <c r="BJ23" s="330" t="s">
        <v>112</v>
      </c>
      <c r="BK23" s="330">
        <v>9</v>
      </c>
      <c r="BL23" s="330">
        <v>0</v>
      </c>
      <c r="BM23" s="330">
        <v>2</v>
      </c>
      <c r="BN23" s="330">
        <v>0</v>
      </c>
      <c r="BO23" s="330">
        <v>0</v>
      </c>
      <c r="BP23" s="330">
        <v>0</v>
      </c>
      <c r="BQ23" s="330">
        <v>0</v>
      </c>
    </row>
    <row r="24" spans="1:69" s="334" customFormat="1" x14ac:dyDescent="0.25">
      <c r="A24" s="333" t="s">
        <v>47</v>
      </c>
      <c r="B24" s="330" t="s">
        <v>43</v>
      </c>
      <c r="C24" s="330" t="s">
        <v>43</v>
      </c>
      <c r="D24" s="333">
        <v>47</v>
      </c>
      <c r="E24" s="331" t="s">
        <v>568</v>
      </c>
      <c r="F24" s="330" t="s">
        <v>129</v>
      </c>
      <c r="G24" s="427" t="s">
        <v>7575</v>
      </c>
      <c r="H24" s="330">
        <v>0</v>
      </c>
      <c r="I24" s="330">
        <v>0</v>
      </c>
      <c r="J24" s="336" t="s">
        <v>45</v>
      </c>
      <c r="K24" s="330">
        <v>0</v>
      </c>
      <c r="L24" s="330">
        <v>0</v>
      </c>
      <c r="M24" s="336" t="s">
        <v>45</v>
      </c>
      <c r="N24" s="330">
        <v>0</v>
      </c>
      <c r="O24" s="330" t="s">
        <v>45</v>
      </c>
      <c r="P24" s="330" t="s">
        <v>45</v>
      </c>
      <c r="Q24" s="330" t="s">
        <v>45</v>
      </c>
      <c r="R24" s="336" t="s">
        <v>45</v>
      </c>
      <c r="S24" s="330">
        <v>0</v>
      </c>
      <c r="T24" s="330"/>
      <c r="U24" s="330"/>
      <c r="V24" s="428"/>
      <c r="W24" s="428" t="s">
        <v>45</v>
      </c>
      <c r="X24" s="428" t="s">
        <v>45</v>
      </c>
      <c r="Y24" s="428" t="s">
        <v>45</v>
      </c>
      <c r="Z24" s="428" t="s">
        <v>45</v>
      </c>
      <c r="AA24" s="330">
        <v>0</v>
      </c>
      <c r="AB24" s="330">
        <v>0</v>
      </c>
      <c r="AC24" s="330">
        <v>0</v>
      </c>
      <c r="AD24" s="330">
        <v>0</v>
      </c>
      <c r="AE24" s="330">
        <v>0</v>
      </c>
      <c r="AF24" s="330">
        <v>0</v>
      </c>
      <c r="AG24" s="429" t="s">
        <v>45</v>
      </c>
      <c r="AH24" s="330"/>
      <c r="AI24" s="330"/>
      <c r="AJ24" s="330"/>
      <c r="AK24" s="330"/>
      <c r="AL24" s="330"/>
      <c r="AM24" s="330">
        <v>0</v>
      </c>
      <c r="AN24" s="330">
        <v>0</v>
      </c>
      <c r="AO24" s="330"/>
      <c r="AP24" s="330"/>
      <c r="AQ24" s="330">
        <v>0</v>
      </c>
      <c r="AR24" s="330">
        <v>0</v>
      </c>
      <c r="AS24" s="330">
        <v>0</v>
      </c>
      <c r="AT24" s="330">
        <v>0</v>
      </c>
      <c r="AU24" s="330">
        <v>0</v>
      </c>
      <c r="AV24" s="430" t="s">
        <v>45</v>
      </c>
      <c r="AW24" s="330">
        <v>3</v>
      </c>
      <c r="AX24" s="330">
        <v>0</v>
      </c>
      <c r="AY24" s="330">
        <v>3</v>
      </c>
      <c r="AZ24" s="330">
        <v>0</v>
      </c>
      <c r="BA24" s="330">
        <v>3</v>
      </c>
      <c r="BB24" s="330">
        <v>0</v>
      </c>
      <c r="BC24" s="330">
        <v>3</v>
      </c>
      <c r="BD24" s="330">
        <v>0</v>
      </c>
      <c r="BE24" s="330">
        <v>63</v>
      </c>
      <c r="BF24" s="329" t="s">
        <v>7547</v>
      </c>
      <c r="BG24" s="330">
        <v>7</v>
      </c>
      <c r="BH24" s="330">
        <v>0</v>
      </c>
      <c r="BI24" s="330">
        <v>3</v>
      </c>
      <c r="BJ24" s="330" t="s">
        <v>112</v>
      </c>
      <c r="BK24" s="330">
        <v>2</v>
      </c>
      <c r="BL24" s="330">
        <v>1</v>
      </c>
      <c r="BM24" s="330">
        <v>0</v>
      </c>
      <c r="BN24" s="330">
        <v>0</v>
      </c>
      <c r="BO24" s="330">
        <v>0</v>
      </c>
      <c r="BP24" s="330">
        <v>0</v>
      </c>
      <c r="BQ24" s="330">
        <v>0</v>
      </c>
    </row>
    <row r="25" spans="1:69" s="334" customFormat="1" x14ac:dyDescent="0.25">
      <c r="A25" s="333" t="s">
        <v>47</v>
      </c>
      <c r="B25" s="330" t="s">
        <v>43</v>
      </c>
      <c r="C25" s="330" t="s">
        <v>43</v>
      </c>
      <c r="D25" s="333">
        <v>48</v>
      </c>
      <c r="E25" s="331" t="s">
        <v>570</v>
      </c>
      <c r="F25" s="330" t="s">
        <v>129</v>
      </c>
      <c r="G25" s="427" t="s">
        <v>7575</v>
      </c>
      <c r="H25" s="330">
        <v>0</v>
      </c>
      <c r="I25" s="330">
        <v>0</v>
      </c>
      <c r="J25" s="336" t="s">
        <v>45</v>
      </c>
      <c r="K25" s="330">
        <v>0</v>
      </c>
      <c r="L25" s="330">
        <v>0</v>
      </c>
      <c r="M25" s="336" t="s">
        <v>45</v>
      </c>
      <c r="N25" s="330">
        <v>0</v>
      </c>
      <c r="O25" s="330" t="s">
        <v>45</v>
      </c>
      <c r="P25" s="330" t="s">
        <v>45</v>
      </c>
      <c r="Q25" s="330" t="s">
        <v>45</v>
      </c>
      <c r="R25" s="336" t="s">
        <v>45</v>
      </c>
      <c r="S25" s="330">
        <v>0</v>
      </c>
      <c r="T25" s="330"/>
      <c r="U25" s="330"/>
      <c r="V25" s="428"/>
      <c r="W25" s="428" t="s">
        <v>45</v>
      </c>
      <c r="X25" s="428" t="s">
        <v>45</v>
      </c>
      <c r="Y25" s="428" t="s">
        <v>45</v>
      </c>
      <c r="Z25" s="428" t="s">
        <v>45</v>
      </c>
      <c r="AA25" s="330">
        <v>1</v>
      </c>
      <c r="AB25" s="330">
        <v>0</v>
      </c>
      <c r="AC25" s="330">
        <v>0</v>
      </c>
      <c r="AD25" s="330">
        <v>0</v>
      </c>
      <c r="AE25" s="330">
        <v>0</v>
      </c>
      <c r="AF25" s="330">
        <v>0</v>
      </c>
      <c r="AG25" s="429" t="s">
        <v>45</v>
      </c>
      <c r="AH25" s="330"/>
      <c r="AI25" s="330"/>
      <c r="AJ25" s="330"/>
      <c r="AK25" s="330"/>
      <c r="AL25" s="330"/>
      <c r="AM25" s="330">
        <v>0</v>
      </c>
      <c r="AN25" s="330">
        <v>0</v>
      </c>
      <c r="AO25" s="330"/>
      <c r="AP25" s="330"/>
      <c r="AQ25" s="330">
        <v>0</v>
      </c>
      <c r="AR25" s="330">
        <v>0</v>
      </c>
      <c r="AS25" s="330">
        <v>0</v>
      </c>
      <c r="AT25" s="330">
        <v>0</v>
      </c>
      <c r="AU25" s="330">
        <v>1</v>
      </c>
      <c r="AV25" s="430">
        <v>1</v>
      </c>
      <c r="AW25" s="330">
        <v>12</v>
      </c>
      <c r="AX25" s="330">
        <v>2</v>
      </c>
      <c r="AY25" s="330">
        <v>12</v>
      </c>
      <c r="AZ25" s="330">
        <v>2</v>
      </c>
      <c r="BA25" s="330">
        <v>12</v>
      </c>
      <c r="BB25" s="330">
        <v>2</v>
      </c>
      <c r="BC25" s="330">
        <v>12</v>
      </c>
      <c r="BD25" s="330">
        <v>2</v>
      </c>
      <c r="BE25" s="330">
        <v>239</v>
      </c>
      <c r="BF25" s="329" t="s">
        <v>7547</v>
      </c>
      <c r="BG25" s="330">
        <v>14</v>
      </c>
      <c r="BH25" s="330">
        <v>1</v>
      </c>
      <c r="BI25" s="330">
        <v>14</v>
      </c>
      <c r="BJ25" s="330" t="s">
        <v>112</v>
      </c>
      <c r="BK25" s="330">
        <v>10</v>
      </c>
      <c r="BL25" s="330">
        <v>1</v>
      </c>
      <c r="BM25" s="330">
        <v>3</v>
      </c>
      <c r="BN25" s="330">
        <v>0</v>
      </c>
      <c r="BO25" s="330">
        <v>0</v>
      </c>
      <c r="BP25" s="330">
        <v>0</v>
      </c>
      <c r="BQ25" s="330">
        <v>0</v>
      </c>
    </row>
    <row r="26" spans="1:69" s="334" customFormat="1" x14ac:dyDescent="0.25">
      <c r="A26" s="333" t="s">
        <v>47</v>
      </c>
      <c r="B26" s="330" t="s">
        <v>43</v>
      </c>
      <c r="C26" s="330" t="s">
        <v>43</v>
      </c>
      <c r="D26" s="333">
        <v>49</v>
      </c>
      <c r="E26" s="331" t="s">
        <v>571</v>
      </c>
      <c r="F26" s="330" t="s">
        <v>129</v>
      </c>
      <c r="G26" s="427" t="s">
        <v>7575</v>
      </c>
      <c r="H26" s="330">
        <v>0</v>
      </c>
      <c r="I26" s="330">
        <v>0</v>
      </c>
      <c r="J26" s="336" t="s">
        <v>45</v>
      </c>
      <c r="K26" s="330">
        <v>0</v>
      </c>
      <c r="L26" s="330">
        <v>0</v>
      </c>
      <c r="M26" s="336" t="s">
        <v>45</v>
      </c>
      <c r="N26" s="330">
        <v>0</v>
      </c>
      <c r="O26" s="330" t="s">
        <v>45</v>
      </c>
      <c r="P26" s="330" t="s">
        <v>45</v>
      </c>
      <c r="Q26" s="330" t="s">
        <v>45</v>
      </c>
      <c r="R26" s="336" t="s">
        <v>45</v>
      </c>
      <c r="S26" s="330">
        <v>0</v>
      </c>
      <c r="T26" s="330"/>
      <c r="U26" s="330"/>
      <c r="V26" s="428"/>
      <c r="W26" s="428" t="s">
        <v>45</v>
      </c>
      <c r="X26" s="428" t="s">
        <v>45</v>
      </c>
      <c r="Y26" s="428" t="s">
        <v>45</v>
      </c>
      <c r="Z26" s="428" t="s">
        <v>45</v>
      </c>
      <c r="AA26" s="330">
        <v>1</v>
      </c>
      <c r="AB26" s="330">
        <v>0</v>
      </c>
      <c r="AC26" s="330">
        <v>0</v>
      </c>
      <c r="AD26" s="330">
        <v>0</v>
      </c>
      <c r="AE26" s="330">
        <v>0</v>
      </c>
      <c r="AF26" s="330">
        <v>0</v>
      </c>
      <c r="AG26" s="429" t="s">
        <v>45</v>
      </c>
      <c r="AH26" s="330"/>
      <c r="AI26" s="330"/>
      <c r="AJ26" s="330"/>
      <c r="AK26" s="330"/>
      <c r="AL26" s="330"/>
      <c r="AM26" s="330">
        <v>0</v>
      </c>
      <c r="AN26" s="330">
        <v>0</v>
      </c>
      <c r="AO26" s="330"/>
      <c r="AP26" s="330"/>
      <c r="AQ26" s="330">
        <v>0</v>
      </c>
      <c r="AR26" s="330">
        <v>0</v>
      </c>
      <c r="AS26" s="330">
        <v>0</v>
      </c>
      <c r="AT26" s="330">
        <v>0</v>
      </c>
      <c r="AU26" s="330">
        <v>1</v>
      </c>
      <c r="AV26" s="430">
        <v>1</v>
      </c>
      <c r="AW26" s="330">
        <v>3</v>
      </c>
      <c r="AX26" s="330">
        <v>1</v>
      </c>
      <c r="AY26" s="330">
        <v>3</v>
      </c>
      <c r="AZ26" s="330">
        <v>1</v>
      </c>
      <c r="BA26" s="330">
        <v>3</v>
      </c>
      <c r="BB26" s="330">
        <v>1</v>
      </c>
      <c r="BC26" s="330">
        <v>3</v>
      </c>
      <c r="BD26" s="330">
        <v>1</v>
      </c>
      <c r="BE26" s="330">
        <v>122</v>
      </c>
      <c r="BF26" s="329" t="s">
        <v>7547</v>
      </c>
      <c r="BG26" s="330">
        <v>6</v>
      </c>
      <c r="BH26" s="330">
        <v>3</v>
      </c>
      <c r="BI26" s="330">
        <v>5</v>
      </c>
      <c r="BJ26" s="330" t="s">
        <v>112</v>
      </c>
      <c r="BK26" s="330">
        <v>2</v>
      </c>
      <c r="BL26" s="330">
        <v>1</v>
      </c>
      <c r="BM26" s="330">
        <v>1</v>
      </c>
      <c r="BN26" s="330">
        <v>0</v>
      </c>
      <c r="BO26" s="330">
        <v>1</v>
      </c>
      <c r="BP26" s="330">
        <v>0</v>
      </c>
      <c r="BQ26" s="330">
        <v>0</v>
      </c>
    </row>
    <row r="27" spans="1:69" s="334" customFormat="1" x14ac:dyDescent="0.25">
      <c r="A27" s="333" t="s">
        <v>47</v>
      </c>
      <c r="B27" s="330" t="s">
        <v>43</v>
      </c>
      <c r="C27" s="330" t="s">
        <v>43</v>
      </c>
      <c r="D27" s="333">
        <v>50</v>
      </c>
      <c r="E27" s="331" t="s">
        <v>572</v>
      </c>
      <c r="F27" s="330" t="s">
        <v>129</v>
      </c>
      <c r="G27" s="427" t="s">
        <v>7575</v>
      </c>
      <c r="H27" s="330">
        <v>0</v>
      </c>
      <c r="I27" s="330">
        <v>0</v>
      </c>
      <c r="J27" s="336" t="s">
        <v>45</v>
      </c>
      <c r="K27" s="330">
        <v>0</v>
      </c>
      <c r="L27" s="330">
        <v>0</v>
      </c>
      <c r="M27" s="336" t="s">
        <v>45</v>
      </c>
      <c r="N27" s="330">
        <v>0</v>
      </c>
      <c r="O27" s="330" t="s">
        <v>45</v>
      </c>
      <c r="P27" s="330" t="s">
        <v>45</v>
      </c>
      <c r="Q27" s="330" t="s">
        <v>45</v>
      </c>
      <c r="R27" s="336" t="s">
        <v>45</v>
      </c>
      <c r="S27" s="330">
        <v>0</v>
      </c>
      <c r="T27" s="330"/>
      <c r="U27" s="330"/>
      <c r="V27" s="428"/>
      <c r="W27" s="428" t="s">
        <v>45</v>
      </c>
      <c r="X27" s="428" t="s">
        <v>45</v>
      </c>
      <c r="Y27" s="428" t="s">
        <v>45</v>
      </c>
      <c r="Z27" s="428" t="s">
        <v>45</v>
      </c>
      <c r="AA27" s="330">
        <v>0</v>
      </c>
      <c r="AB27" s="330">
        <v>0</v>
      </c>
      <c r="AC27" s="330">
        <v>0</v>
      </c>
      <c r="AD27" s="330">
        <v>0</v>
      </c>
      <c r="AE27" s="330">
        <v>0</v>
      </c>
      <c r="AF27" s="330">
        <v>0</v>
      </c>
      <c r="AG27" s="429" t="s">
        <v>45</v>
      </c>
      <c r="AH27" s="330"/>
      <c r="AI27" s="330"/>
      <c r="AJ27" s="330"/>
      <c r="AK27" s="330"/>
      <c r="AL27" s="330"/>
      <c r="AM27" s="330">
        <v>0</v>
      </c>
      <c r="AN27" s="330">
        <v>0</v>
      </c>
      <c r="AO27" s="330"/>
      <c r="AP27" s="330"/>
      <c r="AQ27" s="330">
        <v>0</v>
      </c>
      <c r="AR27" s="330">
        <v>0</v>
      </c>
      <c r="AS27" s="330">
        <v>0</v>
      </c>
      <c r="AT27" s="330">
        <v>0</v>
      </c>
      <c r="AU27" s="330">
        <v>0</v>
      </c>
      <c r="AV27" s="430" t="s">
        <v>45</v>
      </c>
      <c r="AW27" s="330">
        <v>16</v>
      </c>
      <c r="AX27" s="330">
        <v>0</v>
      </c>
      <c r="AY27" s="330">
        <v>16</v>
      </c>
      <c r="AZ27" s="330">
        <v>0</v>
      </c>
      <c r="BA27" s="330">
        <v>16</v>
      </c>
      <c r="BB27" s="330">
        <v>0</v>
      </c>
      <c r="BC27" s="330">
        <v>16</v>
      </c>
      <c r="BD27" s="330">
        <v>0</v>
      </c>
      <c r="BE27" s="330">
        <v>246</v>
      </c>
      <c r="BF27" s="329" t="s">
        <v>7547</v>
      </c>
      <c r="BG27" s="330">
        <v>17</v>
      </c>
      <c r="BH27" s="330">
        <v>6</v>
      </c>
      <c r="BI27" s="330">
        <v>16</v>
      </c>
      <c r="BJ27" s="330" t="s">
        <v>112</v>
      </c>
      <c r="BK27" s="330">
        <v>8</v>
      </c>
      <c r="BL27" s="330">
        <v>2</v>
      </c>
      <c r="BM27" s="330">
        <v>4</v>
      </c>
      <c r="BN27" s="330">
        <v>2</v>
      </c>
      <c r="BO27" s="330">
        <v>0</v>
      </c>
      <c r="BP27" s="330">
        <v>0</v>
      </c>
      <c r="BQ27" s="330">
        <v>0</v>
      </c>
    </row>
    <row r="28" spans="1:69" s="334" customFormat="1" x14ac:dyDescent="0.25">
      <c r="A28" s="333" t="s">
        <v>47</v>
      </c>
      <c r="B28" s="330" t="s">
        <v>43</v>
      </c>
      <c r="C28" s="330" t="s">
        <v>43</v>
      </c>
      <c r="D28" s="333">
        <v>51</v>
      </c>
      <c r="E28" s="331" t="s">
        <v>573</v>
      </c>
      <c r="F28" s="330" t="s">
        <v>129</v>
      </c>
      <c r="G28" s="427" t="s">
        <v>7575</v>
      </c>
      <c r="H28" s="330">
        <v>0</v>
      </c>
      <c r="I28" s="330">
        <v>0</v>
      </c>
      <c r="J28" s="336" t="s">
        <v>45</v>
      </c>
      <c r="K28" s="330">
        <v>0</v>
      </c>
      <c r="L28" s="330">
        <v>0</v>
      </c>
      <c r="M28" s="336" t="s">
        <v>45</v>
      </c>
      <c r="N28" s="330">
        <v>0</v>
      </c>
      <c r="O28" s="330" t="s">
        <v>45</v>
      </c>
      <c r="P28" s="330" t="s">
        <v>45</v>
      </c>
      <c r="Q28" s="330" t="s">
        <v>45</v>
      </c>
      <c r="R28" s="336" t="s">
        <v>45</v>
      </c>
      <c r="S28" s="330">
        <v>0</v>
      </c>
      <c r="T28" s="330"/>
      <c r="U28" s="330"/>
      <c r="V28" s="428"/>
      <c r="W28" s="428" t="s">
        <v>45</v>
      </c>
      <c r="X28" s="428" t="s">
        <v>45</v>
      </c>
      <c r="Y28" s="428" t="s">
        <v>45</v>
      </c>
      <c r="Z28" s="428" t="s">
        <v>45</v>
      </c>
      <c r="AA28" s="330">
        <v>0</v>
      </c>
      <c r="AB28" s="330">
        <v>0</v>
      </c>
      <c r="AC28" s="330">
        <v>0</v>
      </c>
      <c r="AD28" s="330">
        <v>0</v>
      </c>
      <c r="AE28" s="330">
        <v>0</v>
      </c>
      <c r="AF28" s="330">
        <v>0</v>
      </c>
      <c r="AG28" s="429" t="s">
        <v>45</v>
      </c>
      <c r="AH28" s="330"/>
      <c r="AI28" s="330"/>
      <c r="AJ28" s="330"/>
      <c r="AK28" s="330"/>
      <c r="AL28" s="330"/>
      <c r="AM28" s="330">
        <v>0</v>
      </c>
      <c r="AN28" s="330">
        <v>0</v>
      </c>
      <c r="AO28" s="330"/>
      <c r="AP28" s="330"/>
      <c r="AQ28" s="330">
        <v>0</v>
      </c>
      <c r="AR28" s="330">
        <v>0</v>
      </c>
      <c r="AS28" s="330">
        <v>0</v>
      </c>
      <c r="AT28" s="330">
        <v>0</v>
      </c>
      <c r="AU28" s="330">
        <v>0</v>
      </c>
      <c r="AV28" s="430" t="s">
        <v>45</v>
      </c>
      <c r="AW28" s="330">
        <v>0</v>
      </c>
      <c r="AX28" s="330">
        <v>0</v>
      </c>
      <c r="AY28" s="330">
        <v>0</v>
      </c>
      <c r="AZ28" s="330">
        <v>0</v>
      </c>
      <c r="BA28" s="330">
        <v>0</v>
      </c>
      <c r="BB28" s="330">
        <v>0</v>
      </c>
      <c r="BC28" s="330">
        <v>0</v>
      </c>
      <c r="BD28" s="330">
        <v>0</v>
      </c>
      <c r="BE28" s="330">
        <v>29</v>
      </c>
      <c r="BF28" s="329" t="s">
        <v>7547</v>
      </c>
      <c r="BG28" s="330">
        <v>2</v>
      </c>
      <c r="BH28" s="330">
        <v>1</v>
      </c>
      <c r="BI28" s="330">
        <v>0</v>
      </c>
      <c r="BJ28" s="330" t="s">
        <v>112</v>
      </c>
      <c r="BK28" s="330">
        <v>0</v>
      </c>
      <c r="BL28" s="330">
        <v>0</v>
      </c>
      <c r="BM28" s="330">
        <v>0</v>
      </c>
      <c r="BN28" s="330">
        <v>0</v>
      </c>
      <c r="BO28" s="330">
        <v>0</v>
      </c>
      <c r="BP28" s="330">
        <v>0</v>
      </c>
      <c r="BQ28" s="330">
        <v>0</v>
      </c>
    </row>
    <row r="29" spans="1:69" s="334" customFormat="1" x14ac:dyDescent="0.25">
      <c r="A29" s="333" t="s">
        <v>47</v>
      </c>
      <c r="B29" s="330" t="s">
        <v>43</v>
      </c>
      <c r="C29" s="330" t="s">
        <v>43</v>
      </c>
      <c r="D29" s="333">
        <v>52</v>
      </c>
      <c r="E29" s="331" t="s">
        <v>6555</v>
      </c>
      <c r="F29" s="330" t="s">
        <v>129</v>
      </c>
      <c r="G29" s="427" t="s">
        <v>7575</v>
      </c>
      <c r="H29" s="330">
        <v>0</v>
      </c>
      <c r="I29" s="330">
        <v>0</v>
      </c>
      <c r="J29" s="336" t="s">
        <v>45</v>
      </c>
      <c r="K29" s="330">
        <v>0</v>
      </c>
      <c r="L29" s="330">
        <v>0</v>
      </c>
      <c r="M29" s="336" t="s">
        <v>45</v>
      </c>
      <c r="N29" s="330">
        <v>0</v>
      </c>
      <c r="O29" s="330" t="s">
        <v>45</v>
      </c>
      <c r="P29" s="330" t="s">
        <v>45</v>
      </c>
      <c r="Q29" s="330" t="s">
        <v>45</v>
      </c>
      <c r="R29" s="336" t="s">
        <v>45</v>
      </c>
      <c r="S29" s="330">
        <v>0</v>
      </c>
      <c r="T29" s="330"/>
      <c r="U29" s="330"/>
      <c r="V29" s="428"/>
      <c r="W29" s="428" t="s">
        <v>45</v>
      </c>
      <c r="X29" s="428" t="s">
        <v>45</v>
      </c>
      <c r="Y29" s="428" t="s">
        <v>45</v>
      </c>
      <c r="Z29" s="428" t="s">
        <v>45</v>
      </c>
      <c r="AA29" s="330">
        <v>0</v>
      </c>
      <c r="AB29" s="330">
        <v>0</v>
      </c>
      <c r="AC29" s="330">
        <v>0</v>
      </c>
      <c r="AD29" s="330">
        <v>0</v>
      </c>
      <c r="AE29" s="330">
        <v>0</v>
      </c>
      <c r="AF29" s="330">
        <v>0</v>
      </c>
      <c r="AG29" s="429" t="s">
        <v>45</v>
      </c>
      <c r="AH29" s="330"/>
      <c r="AI29" s="330"/>
      <c r="AJ29" s="330"/>
      <c r="AK29" s="330"/>
      <c r="AL29" s="330"/>
      <c r="AM29" s="330">
        <v>0</v>
      </c>
      <c r="AN29" s="330">
        <v>0</v>
      </c>
      <c r="AO29" s="330"/>
      <c r="AP29" s="330"/>
      <c r="AQ29" s="330">
        <v>0</v>
      </c>
      <c r="AR29" s="330">
        <v>0</v>
      </c>
      <c r="AS29" s="330">
        <v>0</v>
      </c>
      <c r="AT29" s="330">
        <v>0</v>
      </c>
      <c r="AU29" s="330">
        <v>0</v>
      </c>
      <c r="AV29" s="430" t="s">
        <v>45</v>
      </c>
      <c r="AW29" s="330">
        <v>0</v>
      </c>
      <c r="AX29" s="330">
        <v>0</v>
      </c>
      <c r="AY29" s="330">
        <v>0</v>
      </c>
      <c r="AZ29" s="330">
        <v>0</v>
      </c>
      <c r="BA29" s="330">
        <v>0</v>
      </c>
      <c r="BB29" s="330">
        <v>0</v>
      </c>
      <c r="BC29" s="330">
        <v>0</v>
      </c>
      <c r="BD29" s="330">
        <v>0</v>
      </c>
      <c r="BE29" s="330">
        <v>153</v>
      </c>
      <c r="BF29" s="329" t="s">
        <v>7547</v>
      </c>
      <c r="BG29" s="330">
        <v>0</v>
      </c>
      <c r="BH29" s="330">
        <v>0</v>
      </c>
      <c r="BI29" s="330">
        <v>0</v>
      </c>
      <c r="BJ29" s="330" t="s">
        <v>112</v>
      </c>
      <c r="BK29" s="330">
        <v>0</v>
      </c>
      <c r="BL29" s="330">
        <v>0</v>
      </c>
      <c r="BM29" s="330">
        <v>0</v>
      </c>
      <c r="BN29" s="330">
        <v>0</v>
      </c>
      <c r="BO29" s="330">
        <v>0</v>
      </c>
      <c r="BP29" s="330">
        <v>0</v>
      </c>
      <c r="BQ29" s="330">
        <v>0</v>
      </c>
    </row>
    <row r="30" spans="1:69" s="334" customFormat="1" x14ac:dyDescent="0.25">
      <c r="A30" s="333" t="s">
        <v>47</v>
      </c>
      <c r="B30" s="330" t="s">
        <v>43</v>
      </c>
      <c r="C30" s="330" t="s">
        <v>43</v>
      </c>
      <c r="D30" s="333">
        <v>3</v>
      </c>
      <c r="E30" s="331" t="s">
        <v>6536</v>
      </c>
      <c r="F30" s="330" t="s">
        <v>129</v>
      </c>
      <c r="G30" s="427" t="s">
        <v>7575</v>
      </c>
      <c r="H30" s="330">
        <v>0</v>
      </c>
      <c r="I30" s="330">
        <v>0</v>
      </c>
      <c r="J30" s="336" t="s">
        <v>45</v>
      </c>
      <c r="K30" s="330">
        <v>0</v>
      </c>
      <c r="L30" s="330">
        <v>0</v>
      </c>
      <c r="M30" s="336" t="s">
        <v>45</v>
      </c>
      <c r="N30" s="330">
        <v>0</v>
      </c>
      <c r="O30" s="330" t="s">
        <v>45</v>
      </c>
      <c r="P30" s="330" t="s">
        <v>45</v>
      </c>
      <c r="Q30" s="330" t="s">
        <v>45</v>
      </c>
      <c r="R30" s="336" t="s">
        <v>45</v>
      </c>
      <c r="S30" s="330">
        <v>0</v>
      </c>
      <c r="T30" s="330"/>
      <c r="U30" s="330"/>
      <c r="V30" s="428"/>
      <c r="W30" s="428" t="s">
        <v>45</v>
      </c>
      <c r="X30" s="428" t="s">
        <v>45</v>
      </c>
      <c r="Y30" s="428" t="s">
        <v>45</v>
      </c>
      <c r="Z30" s="428" t="s">
        <v>45</v>
      </c>
      <c r="AA30" s="330">
        <v>0</v>
      </c>
      <c r="AB30" s="330">
        <v>0</v>
      </c>
      <c r="AC30" s="330">
        <v>0</v>
      </c>
      <c r="AD30" s="330">
        <v>0</v>
      </c>
      <c r="AE30" s="330">
        <v>0</v>
      </c>
      <c r="AF30" s="330">
        <v>0</v>
      </c>
      <c r="AG30" s="429" t="s">
        <v>45</v>
      </c>
      <c r="AH30" s="330"/>
      <c r="AI30" s="330"/>
      <c r="AJ30" s="330"/>
      <c r="AK30" s="330"/>
      <c r="AL30" s="330"/>
      <c r="AM30" s="330">
        <v>0</v>
      </c>
      <c r="AN30" s="330">
        <v>0</v>
      </c>
      <c r="AO30" s="330"/>
      <c r="AP30" s="330"/>
      <c r="AQ30" s="330">
        <v>0</v>
      </c>
      <c r="AR30" s="330">
        <v>0</v>
      </c>
      <c r="AS30" s="330">
        <v>0</v>
      </c>
      <c r="AT30" s="330">
        <v>0</v>
      </c>
      <c r="AU30" s="330">
        <v>0</v>
      </c>
      <c r="AV30" s="430" t="s">
        <v>45</v>
      </c>
      <c r="AW30" s="330">
        <v>5</v>
      </c>
      <c r="AX30" s="330">
        <v>0</v>
      </c>
      <c r="AY30" s="330">
        <v>5</v>
      </c>
      <c r="AZ30" s="330">
        <v>0</v>
      </c>
      <c r="BA30" s="330">
        <v>5</v>
      </c>
      <c r="BB30" s="330">
        <v>0</v>
      </c>
      <c r="BC30" s="330">
        <v>5</v>
      </c>
      <c r="BD30" s="330">
        <v>0</v>
      </c>
      <c r="BE30" s="330">
        <v>84</v>
      </c>
      <c r="BF30" s="329" t="s">
        <v>7547</v>
      </c>
      <c r="BG30" s="330">
        <v>6</v>
      </c>
      <c r="BH30" s="330">
        <v>1</v>
      </c>
      <c r="BI30" s="330">
        <v>6</v>
      </c>
      <c r="BJ30" s="330" t="s">
        <v>112</v>
      </c>
      <c r="BK30" s="330">
        <v>5</v>
      </c>
      <c r="BL30" s="330">
        <v>0</v>
      </c>
      <c r="BM30" s="330">
        <v>0</v>
      </c>
      <c r="BN30" s="330">
        <v>0</v>
      </c>
      <c r="BO30" s="330">
        <v>1</v>
      </c>
      <c r="BP30" s="330">
        <v>0</v>
      </c>
      <c r="BQ30" s="330">
        <v>0</v>
      </c>
    </row>
    <row r="31" spans="1:69" s="334" customFormat="1" x14ac:dyDescent="0.25">
      <c r="A31" s="333" t="s">
        <v>47</v>
      </c>
      <c r="B31" s="330" t="s">
        <v>43</v>
      </c>
      <c r="C31" s="330" t="s">
        <v>43</v>
      </c>
      <c r="D31" s="333">
        <v>4</v>
      </c>
      <c r="E31" s="331" t="s">
        <v>6537</v>
      </c>
      <c r="F31" s="330" t="s">
        <v>129</v>
      </c>
      <c r="G31" s="427" t="s">
        <v>7575</v>
      </c>
      <c r="H31" s="330">
        <v>0</v>
      </c>
      <c r="I31" s="330">
        <v>0</v>
      </c>
      <c r="J31" s="336" t="s">
        <v>45</v>
      </c>
      <c r="K31" s="330">
        <v>0</v>
      </c>
      <c r="L31" s="330">
        <v>0</v>
      </c>
      <c r="M31" s="336" t="s">
        <v>45</v>
      </c>
      <c r="N31" s="330">
        <v>0</v>
      </c>
      <c r="O31" s="330" t="s">
        <v>45</v>
      </c>
      <c r="P31" s="330" t="s">
        <v>45</v>
      </c>
      <c r="Q31" s="330" t="s">
        <v>45</v>
      </c>
      <c r="R31" s="336" t="s">
        <v>45</v>
      </c>
      <c r="S31" s="330">
        <v>0</v>
      </c>
      <c r="T31" s="330"/>
      <c r="U31" s="330"/>
      <c r="V31" s="428"/>
      <c r="W31" s="428" t="s">
        <v>45</v>
      </c>
      <c r="X31" s="428" t="s">
        <v>45</v>
      </c>
      <c r="Y31" s="428" t="s">
        <v>45</v>
      </c>
      <c r="Z31" s="428" t="s">
        <v>45</v>
      </c>
      <c r="AA31" s="330">
        <v>0</v>
      </c>
      <c r="AB31" s="330">
        <v>0</v>
      </c>
      <c r="AC31" s="330">
        <v>0</v>
      </c>
      <c r="AD31" s="330">
        <v>0</v>
      </c>
      <c r="AE31" s="330">
        <v>0</v>
      </c>
      <c r="AF31" s="330">
        <v>0</v>
      </c>
      <c r="AG31" s="429" t="s">
        <v>45</v>
      </c>
      <c r="AH31" s="330"/>
      <c r="AI31" s="330"/>
      <c r="AJ31" s="330"/>
      <c r="AK31" s="330"/>
      <c r="AL31" s="330"/>
      <c r="AM31" s="330">
        <v>0</v>
      </c>
      <c r="AN31" s="330">
        <v>0</v>
      </c>
      <c r="AO31" s="330"/>
      <c r="AP31" s="330"/>
      <c r="AQ31" s="330">
        <v>0</v>
      </c>
      <c r="AR31" s="330">
        <v>0</v>
      </c>
      <c r="AS31" s="330">
        <v>0</v>
      </c>
      <c r="AT31" s="330">
        <v>0</v>
      </c>
      <c r="AU31" s="330">
        <v>0</v>
      </c>
      <c r="AV31" s="430" t="s">
        <v>45</v>
      </c>
      <c r="AW31" s="330">
        <v>8</v>
      </c>
      <c r="AX31" s="330">
        <v>0</v>
      </c>
      <c r="AY31" s="330">
        <v>8</v>
      </c>
      <c r="AZ31" s="330">
        <v>0</v>
      </c>
      <c r="BA31" s="330">
        <v>8</v>
      </c>
      <c r="BB31" s="330">
        <v>0</v>
      </c>
      <c r="BC31" s="330">
        <v>8</v>
      </c>
      <c r="BD31" s="330">
        <v>0</v>
      </c>
      <c r="BE31" s="330">
        <v>143</v>
      </c>
      <c r="BF31" s="329" t="s">
        <v>7547</v>
      </c>
      <c r="BG31" s="330">
        <v>8</v>
      </c>
      <c r="BH31" s="330">
        <v>0</v>
      </c>
      <c r="BI31" s="330">
        <v>8</v>
      </c>
      <c r="BJ31" s="330" t="s">
        <v>112</v>
      </c>
      <c r="BK31" s="330">
        <v>5</v>
      </c>
      <c r="BL31" s="330">
        <v>1</v>
      </c>
      <c r="BM31" s="330">
        <v>1</v>
      </c>
      <c r="BN31" s="330">
        <v>1</v>
      </c>
      <c r="BO31" s="330">
        <v>0</v>
      </c>
      <c r="BP31" s="330">
        <v>0</v>
      </c>
      <c r="BQ31" s="330">
        <v>0</v>
      </c>
    </row>
    <row r="32" spans="1:69" s="334" customFormat="1" x14ac:dyDescent="0.25">
      <c r="A32" s="333" t="s">
        <v>47</v>
      </c>
      <c r="B32" s="330" t="s">
        <v>43</v>
      </c>
      <c r="C32" s="330" t="s">
        <v>43</v>
      </c>
      <c r="D32" s="333">
        <v>5</v>
      </c>
      <c r="E32" s="331" t="s">
        <v>6538</v>
      </c>
      <c r="F32" s="330" t="s">
        <v>129</v>
      </c>
      <c r="G32" s="427" t="s">
        <v>7575</v>
      </c>
      <c r="H32" s="330">
        <v>0</v>
      </c>
      <c r="I32" s="330">
        <v>0</v>
      </c>
      <c r="J32" s="336" t="s">
        <v>45</v>
      </c>
      <c r="K32" s="330">
        <v>0</v>
      </c>
      <c r="L32" s="330">
        <v>0</v>
      </c>
      <c r="M32" s="336" t="s">
        <v>45</v>
      </c>
      <c r="N32" s="330">
        <v>0</v>
      </c>
      <c r="O32" s="330" t="s">
        <v>45</v>
      </c>
      <c r="P32" s="330" t="s">
        <v>45</v>
      </c>
      <c r="Q32" s="330" t="s">
        <v>45</v>
      </c>
      <c r="R32" s="336" t="s">
        <v>45</v>
      </c>
      <c r="S32" s="330">
        <v>0</v>
      </c>
      <c r="T32" s="330"/>
      <c r="U32" s="330"/>
      <c r="V32" s="428"/>
      <c r="W32" s="428" t="s">
        <v>45</v>
      </c>
      <c r="X32" s="428" t="s">
        <v>45</v>
      </c>
      <c r="Y32" s="428" t="s">
        <v>45</v>
      </c>
      <c r="Z32" s="428" t="s">
        <v>45</v>
      </c>
      <c r="AA32" s="330">
        <v>0</v>
      </c>
      <c r="AB32" s="330">
        <v>0</v>
      </c>
      <c r="AC32" s="330">
        <v>0</v>
      </c>
      <c r="AD32" s="330">
        <v>0</v>
      </c>
      <c r="AE32" s="330">
        <v>0</v>
      </c>
      <c r="AF32" s="330">
        <v>0</v>
      </c>
      <c r="AG32" s="429" t="s">
        <v>45</v>
      </c>
      <c r="AH32" s="330"/>
      <c r="AI32" s="330"/>
      <c r="AJ32" s="330"/>
      <c r="AK32" s="330"/>
      <c r="AL32" s="330"/>
      <c r="AM32" s="330">
        <v>0</v>
      </c>
      <c r="AN32" s="330">
        <v>0</v>
      </c>
      <c r="AO32" s="330"/>
      <c r="AP32" s="330"/>
      <c r="AQ32" s="330">
        <v>0</v>
      </c>
      <c r="AR32" s="330">
        <v>0</v>
      </c>
      <c r="AS32" s="330">
        <v>0</v>
      </c>
      <c r="AT32" s="330">
        <v>0</v>
      </c>
      <c r="AU32" s="330">
        <v>0</v>
      </c>
      <c r="AV32" s="430" t="s">
        <v>45</v>
      </c>
      <c r="AW32" s="330">
        <v>12</v>
      </c>
      <c r="AX32" s="330">
        <v>0</v>
      </c>
      <c r="AY32" s="330">
        <v>12</v>
      </c>
      <c r="AZ32" s="330">
        <v>0</v>
      </c>
      <c r="BA32" s="330">
        <v>12</v>
      </c>
      <c r="BB32" s="330">
        <v>0</v>
      </c>
      <c r="BC32" s="330">
        <v>12</v>
      </c>
      <c r="BD32" s="330">
        <v>0</v>
      </c>
      <c r="BE32" s="330">
        <v>121</v>
      </c>
      <c r="BF32" s="329" t="s">
        <v>7547</v>
      </c>
      <c r="BG32" s="330">
        <v>15</v>
      </c>
      <c r="BH32" s="330">
        <v>2</v>
      </c>
      <c r="BI32" s="330">
        <v>12</v>
      </c>
      <c r="BJ32" s="330" t="s">
        <v>112</v>
      </c>
      <c r="BK32" s="330">
        <v>6</v>
      </c>
      <c r="BL32" s="330">
        <v>5</v>
      </c>
      <c r="BM32" s="330">
        <v>1</v>
      </c>
      <c r="BN32" s="330">
        <v>0</v>
      </c>
      <c r="BO32" s="330">
        <v>0</v>
      </c>
      <c r="BP32" s="330">
        <v>0</v>
      </c>
      <c r="BQ32" s="330">
        <v>0</v>
      </c>
    </row>
    <row r="33" spans="1:69" s="334" customFormat="1" x14ac:dyDescent="0.25">
      <c r="A33" s="333" t="s">
        <v>47</v>
      </c>
      <c r="B33" s="330" t="s">
        <v>43</v>
      </c>
      <c r="C33" s="330" t="s">
        <v>43</v>
      </c>
      <c r="D33" s="333">
        <v>6</v>
      </c>
      <c r="E33" s="331" t="s">
        <v>6539</v>
      </c>
      <c r="F33" s="330" t="s">
        <v>129</v>
      </c>
      <c r="G33" s="427" t="s">
        <v>7575</v>
      </c>
      <c r="H33" s="330">
        <v>0</v>
      </c>
      <c r="I33" s="330">
        <v>0</v>
      </c>
      <c r="J33" s="336" t="s">
        <v>45</v>
      </c>
      <c r="K33" s="330">
        <v>0</v>
      </c>
      <c r="L33" s="330">
        <v>0</v>
      </c>
      <c r="M33" s="336" t="s">
        <v>45</v>
      </c>
      <c r="N33" s="330">
        <v>0</v>
      </c>
      <c r="O33" s="330" t="s">
        <v>45</v>
      </c>
      <c r="P33" s="330" t="s">
        <v>45</v>
      </c>
      <c r="Q33" s="330" t="s">
        <v>45</v>
      </c>
      <c r="R33" s="336" t="s">
        <v>45</v>
      </c>
      <c r="S33" s="330">
        <v>0</v>
      </c>
      <c r="T33" s="330"/>
      <c r="U33" s="330"/>
      <c r="V33" s="428"/>
      <c r="W33" s="428" t="s">
        <v>45</v>
      </c>
      <c r="X33" s="428" t="s">
        <v>45</v>
      </c>
      <c r="Y33" s="428" t="s">
        <v>45</v>
      </c>
      <c r="Z33" s="428" t="s">
        <v>45</v>
      </c>
      <c r="AA33" s="330">
        <v>0</v>
      </c>
      <c r="AB33" s="330">
        <v>0</v>
      </c>
      <c r="AC33" s="330">
        <v>0</v>
      </c>
      <c r="AD33" s="330">
        <v>0</v>
      </c>
      <c r="AE33" s="330">
        <v>0</v>
      </c>
      <c r="AF33" s="330">
        <v>0</v>
      </c>
      <c r="AG33" s="429" t="s">
        <v>45</v>
      </c>
      <c r="AH33" s="330"/>
      <c r="AI33" s="330"/>
      <c r="AJ33" s="330"/>
      <c r="AK33" s="330"/>
      <c r="AL33" s="330"/>
      <c r="AM33" s="330">
        <v>0</v>
      </c>
      <c r="AN33" s="330">
        <v>0</v>
      </c>
      <c r="AO33" s="330"/>
      <c r="AP33" s="330"/>
      <c r="AQ33" s="330">
        <v>0</v>
      </c>
      <c r="AR33" s="330">
        <v>0</v>
      </c>
      <c r="AS33" s="330">
        <v>0</v>
      </c>
      <c r="AT33" s="330">
        <v>0</v>
      </c>
      <c r="AU33" s="330">
        <v>0</v>
      </c>
      <c r="AV33" s="430" t="s">
        <v>45</v>
      </c>
      <c r="AW33" s="330">
        <v>10</v>
      </c>
      <c r="AX33" s="330">
        <v>0</v>
      </c>
      <c r="AY33" s="330">
        <v>10</v>
      </c>
      <c r="AZ33" s="330">
        <v>0</v>
      </c>
      <c r="BA33" s="330">
        <v>10</v>
      </c>
      <c r="BB33" s="330">
        <v>0</v>
      </c>
      <c r="BC33" s="330">
        <v>10</v>
      </c>
      <c r="BD33" s="330">
        <v>0</v>
      </c>
      <c r="BE33" s="330">
        <v>298</v>
      </c>
      <c r="BF33" s="329" t="s">
        <v>7547</v>
      </c>
      <c r="BG33" s="330">
        <v>10</v>
      </c>
      <c r="BH33" s="330">
        <v>1</v>
      </c>
      <c r="BI33" s="330">
        <v>10</v>
      </c>
      <c r="BJ33" s="330" t="s">
        <v>112</v>
      </c>
      <c r="BK33" s="330">
        <v>6</v>
      </c>
      <c r="BL33" s="330">
        <v>3</v>
      </c>
      <c r="BM33" s="330">
        <v>0</v>
      </c>
      <c r="BN33" s="330">
        <v>0</v>
      </c>
      <c r="BO33" s="330">
        <v>0</v>
      </c>
      <c r="BP33" s="330">
        <v>1</v>
      </c>
      <c r="BQ33" s="330">
        <v>0</v>
      </c>
    </row>
    <row r="34" spans="1:69" s="334" customFormat="1" x14ac:dyDescent="0.25">
      <c r="A34" s="333" t="s">
        <v>47</v>
      </c>
      <c r="B34" s="330" t="s">
        <v>43</v>
      </c>
      <c r="C34" s="330" t="s">
        <v>43</v>
      </c>
      <c r="D34" s="333">
        <v>7</v>
      </c>
      <c r="E34" s="331" t="s">
        <v>6540</v>
      </c>
      <c r="F34" s="330" t="s">
        <v>129</v>
      </c>
      <c r="G34" s="427" t="s">
        <v>7575</v>
      </c>
      <c r="H34" s="330">
        <v>0</v>
      </c>
      <c r="I34" s="330">
        <v>0</v>
      </c>
      <c r="J34" s="336" t="s">
        <v>45</v>
      </c>
      <c r="K34" s="330">
        <v>0</v>
      </c>
      <c r="L34" s="330">
        <v>0</v>
      </c>
      <c r="M34" s="336" t="s">
        <v>45</v>
      </c>
      <c r="N34" s="330">
        <v>0</v>
      </c>
      <c r="O34" s="330" t="s">
        <v>45</v>
      </c>
      <c r="P34" s="330" t="s">
        <v>45</v>
      </c>
      <c r="Q34" s="330" t="s">
        <v>45</v>
      </c>
      <c r="R34" s="336" t="s">
        <v>45</v>
      </c>
      <c r="S34" s="330">
        <v>0</v>
      </c>
      <c r="T34" s="330"/>
      <c r="U34" s="330"/>
      <c r="V34" s="428"/>
      <c r="W34" s="428" t="s">
        <v>45</v>
      </c>
      <c r="X34" s="428" t="s">
        <v>45</v>
      </c>
      <c r="Y34" s="428" t="s">
        <v>45</v>
      </c>
      <c r="Z34" s="428" t="s">
        <v>45</v>
      </c>
      <c r="AA34" s="330">
        <v>1</v>
      </c>
      <c r="AB34" s="330">
        <v>0</v>
      </c>
      <c r="AC34" s="330">
        <v>0</v>
      </c>
      <c r="AD34" s="330">
        <v>0</v>
      </c>
      <c r="AE34" s="330">
        <v>0</v>
      </c>
      <c r="AF34" s="330">
        <v>0</v>
      </c>
      <c r="AG34" s="429" t="s">
        <v>45</v>
      </c>
      <c r="AH34" s="330"/>
      <c r="AI34" s="330"/>
      <c r="AJ34" s="330"/>
      <c r="AK34" s="330"/>
      <c r="AL34" s="330"/>
      <c r="AM34" s="330">
        <v>0</v>
      </c>
      <c r="AN34" s="330">
        <v>0</v>
      </c>
      <c r="AO34" s="330"/>
      <c r="AP34" s="330"/>
      <c r="AQ34" s="330">
        <v>0</v>
      </c>
      <c r="AR34" s="330">
        <v>0</v>
      </c>
      <c r="AS34" s="330">
        <v>0</v>
      </c>
      <c r="AT34" s="330">
        <v>0</v>
      </c>
      <c r="AU34" s="330">
        <v>1</v>
      </c>
      <c r="AV34" s="430">
        <v>1</v>
      </c>
      <c r="AW34" s="330">
        <v>8</v>
      </c>
      <c r="AX34" s="330">
        <v>1</v>
      </c>
      <c r="AY34" s="330">
        <v>8</v>
      </c>
      <c r="AZ34" s="330">
        <v>1</v>
      </c>
      <c r="BA34" s="330">
        <v>8</v>
      </c>
      <c r="BB34" s="330">
        <v>1</v>
      </c>
      <c r="BC34" s="330">
        <v>8</v>
      </c>
      <c r="BD34" s="330">
        <v>1</v>
      </c>
      <c r="BE34" s="330">
        <v>155</v>
      </c>
      <c r="BF34" s="329" t="s">
        <v>7547</v>
      </c>
      <c r="BG34" s="330">
        <v>11</v>
      </c>
      <c r="BH34" s="330">
        <v>2</v>
      </c>
      <c r="BI34" s="330">
        <v>10</v>
      </c>
      <c r="BJ34" s="330" t="s">
        <v>112</v>
      </c>
      <c r="BK34" s="330">
        <v>5</v>
      </c>
      <c r="BL34" s="330">
        <v>3</v>
      </c>
      <c r="BM34" s="330">
        <v>1</v>
      </c>
      <c r="BN34" s="330">
        <v>0</v>
      </c>
      <c r="BO34" s="330">
        <v>1</v>
      </c>
      <c r="BP34" s="330">
        <v>0</v>
      </c>
      <c r="BQ34" s="330">
        <v>0</v>
      </c>
    </row>
    <row r="35" spans="1:69" s="334" customFormat="1" x14ac:dyDescent="0.25">
      <c r="A35" s="333" t="s">
        <v>297</v>
      </c>
      <c r="B35" s="330" t="s">
        <v>43</v>
      </c>
      <c r="C35" s="330" t="s">
        <v>43</v>
      </c>
      <c r="D35" s="333">
        <v>1</v>
      </c>
      <c r="E35" s="331" t="s">
        <v>6534</v>
      </c>
      <c r="F35" s="330" t="s">
        <v>128</v>
      </c>
      <c r="G35" s="427" t="s">
        <v>7603</v>
      </c>
      <c r="H35" s="330">
        <v>38</v>
      </c>
      <c r="I35" s="330">
        <v>1</v>
      </c>
      <c r="J35" s="336">
        <v>2.564102564102564E-2</v>
      </c>
      <c r="K35" s="330">
        <v>7</v>
      </c>
      <c r="L35" s="330">
        <v>1</v>
      </c>
      <c r="M35" s="336">
        <v>0.125</v>
      </c>
      <c r="N35" s="330">
        <v>0</v>
      </c>
      <c r="O35" s="330" t="s">
        <v>6873</v>
      </c>
      <c r="P35" s="330" t="s">
        <v>6874</v>
      </c>
      <c r="Q35" s="330" t="s">
        <v>6875</v>
      </c>
      <c r="R35" s="336">
        <v>0.2515277081522187</v>
      </c>
      <c r="S35" s="330">
        <v>0</v>
      </c>
      <c r="T35" s="330"/>
      <c r="U35" s="330"/>
      <c r="V35" s="428"/>
      <c r="W35" s="428" t="s">
        <v>45</v>
      </c>
      <c r="X35" s="428" t="s">
        <v>45</v>
      </c>
      <c r="Y35" s="428" t="s">
        <v>45</v>
      </c>
      <c r="Z35" s="428" t="s">
        <v>45</v>
      </c>
      <c r="AA35" s="330">
        <v>0</v>
      </c>
      <c r="AB35" s="330">
        <v>0</v>
      </c>
      <c r="AC35" s="330">
        <v>38</v>
      </c>
      <c r="AD35" s="330">
        <v>0</v>
      </c>
      <c r="AE35" s="330">
        <v>7</v>
      </c>
      <c r="AF35" s="330">
        <v>0</v>
      </c>
      <c r="AG35" s="429">
        <v>1</v>
      </c>
      <c r="AH35" s="330"/>
      <c r="AI35" s="330"/>
      <c r="AJ35" s="330"/>
      <c r="AK35" s="330"/>
      <c r="AL35" s="330"/>
      <c r="AM35" s="330">
        <v>0</v>
      </c>
      <c r="AN35" s="330">
        <v>0</v>
      </c>
      <c r="AO35" s="330"/>
      <c r="AP35" s="330"/>
      <c r="AQ35" s="330">
        <v>0</v>
      </c>
      <c r="AR35" s="330">
        <v>0</v>
      </c>
      <c r="AS35" s="330">
        <v>0</v>
      </c>
      <c r="AT35" s="330">
        <v>0</v>
      </c>
      <c r="AU35" s="330">
        <v>0</v>
      </c>
      <c r="AV35" s="430" t="s">
        <v>45</v>
      </c>
      <c r="AW35" s="330">
        <v>36</v>
      </c>
      <c r="AX35" s="330">
        <v>2</v>
      </c>
      <c r="AY35" s="330">
        <v>36</v>
      </c>
      <c r="AZ35" s="330">
        <v>2</v>
      </c>
      <c r="BA35" s="330">
        <v>36</v>
      </c>
      <c r="BB35" s="330">
        <v>2</v>
      </c>
      <c r="BC35" s="330">
        <v>36</v>
      </c>
      <c r="BD35" s="330">
        <v>2</v>
      </c>
      <c r="BE35" s="330">
        <v>22</v>
      </c>
      <c r="BF35" s="329" t="s">
        <v>7583</v>
      </c>
      <c r="BG35" s="330">
        <v>37</v>
      </c>
      <c r="BH35" s="330">
        <v>48</v>
      </c>
      <c r="BI35" s="330">
        <v>38</v>
      </c>
      <c r="BJ35" s="330" t="s">
        <v>112</v>
      </c>
      <c r="BK35" s="330">
        <v>4</v>
      </c>
      <c r="BL35" s="330">
        <v>28</v>
      </c>
      <c r="BM35" s="330">
        <v>6</v>
      </c>
      <c r="BN35" s="330">
        <v>0</v>
      </c>
      <c r="BO35" s="330">
        <v>0</v>
      </c>
      <c r="BP35" s="330">
        <v>0</v>
      </c>
      <c r="BQ35" s="330">
        <v>0</v>
      </c>
    </row>
    <row r="36" spans="1:69" s="334" customFormat="1" x14ac:dyDescent="0.25">
      <c r="A36" s="333" t="s">
        <v>297</v>
      </c>
      <c r="B36" s="330" t="s">
        <v>43</v>
      </c>
      <c r="C36" s="330" t="s">
        <v>43</v>
      </c>
      <c r="D36" s="333">
        <v>2</v>
      </c>
      <c r="E36" s="331" t="s">
        <v>6535</v>
      </c>
      <c r="F36" s="330" t="s">
        <v>128</v>
      </c>
      <c r="G36" s="427" t="s">
        <v>7603</v>
      </c>
      <c r="H36" s="330">
        <v>54</v>
      </c>
      <c r="I36" s="330">
        <v>1</v>
      </c>
      <c r="J36" s="336">
        <v>1.8181818181818181E-2</v>
      </c>
      <c r="K36" s="330">
        <v>11</v>
      </c>
      <c r="L36" s="330">
        <v>0</v>
      </c>
      <c r="M36" s="336">
        <v>0</v>
      </c>
      <c r="N36" s="330">
        <v>0</v>
      </c>
      <c r="O36" s="330" t="s">
        <v>7016</v>
      </c>
      <c r="P36" s="330" t="s">
        <v>7017</v>
      </c>
      <c r="Q36" s="330" t="s">
        <v>7018</v>
      </c>
      <c r="R36" s="336">
        <v>0.26723346879155041</v>
      </c>
      <c r="S36" s="330">
        <v>0</v>
      </c>
      <c r="T36" s="330"/>
      <c r="U36" s="330"/>
      <c r="V36" s="428"/>
      <c r="W36" s="428" t="s">
        <v>45</v>
      </c>
      <c r="X36" s="428" t="s">
        <v>45</v>
      </c>
      <c r="Y36" s="428" t="s">
        <v>45</v>
      </c>
      <c r="Z36" s="428" t="s">
        <v>45</v>
      </c>
      <c r="AA36" s="330">
        <v>1</v>
      </c>
      <c r="AB36" s="330">
        <v>0</v>
      </c>
      <c r="AC36" s="330">
        <v>54</v>
      </c>
      <c r="AD36" s="330">
        <v>0</v>
      </c>
      <c r="AE36" s="330">
        <v>11</v>
      </c>
      <c r="AF36" s="330">
        <v>0</v>
      </c>
      <c r="AG36" s="429">
        <v>1</v>
      </c>
      <c r="AH36" s="330"/>
      <c r="AI36" s="330"/>
      <c r="AJ36" s="330"/>
      <c r="AK36" s="330"/>
      <c r="AL36" s="330"/>
      <c r="AM36" s="330">
        <v>0</v>
      </c>
      <c r="AN36" s="330">
        <v>0</v>
      </c>
      <c r="AO36" s="330"/>
      <c r="AP36" s="330"/>
      <c r="AQ36" s="330">
        <v>0</v>
      </c>
      <c r="AR36" s="330">
        <v>0</v>
      </c>
      <c r="AS36" s="330">
        <v>0</v>
      </c>
      <c r="AT36" s="330">
        <v>0</v>
      </c>
      <c r="AU36" s="330">
        <v>1</v>
      </c>
      <c r="AV36" s="430">
        <v>1</v>
      </c>
      <c r="AW36" s="330">
        <v>52</v>
      </c>
      <c r="AX36" s="330">
        <v>0</v>
      </c>
      <c r="AY36" s="330">
        <v>52</v>
      </c>
      <c r="AZ36" s="330">
        <v>0</v>
      </c>
      <c r="BA36" s="330">
        <v>52</v>
      </c>
      <c r="BB36" s="330">
        <v>0</v>
      </c>
      <c r="BC36" s="330">
        <v>52</v>
      </c>
      <c r="BD36" s="330">
        <v>0</v>
      </c>
      <c r="BE36" s="330">
        <v>26</v>
      </c>
      <c r="BF36" s="329" t="s">
        <v>7583</v>
      </c>
      <c r="BG36" s="330">
        <v>52</v>
      </c>
      <c r="BH36" s="330">
        <v>64</v>
      </c>
      <c r="BI36" s="330">
        <v>52</v>
      </c>
      <c r="BJ36" s="330" t="s">
        <v>112</v>
      </c>
      <c r="BK36" s="330">
        <v>6</v>
      </c>
      <c r="BL36" s="330">
        <v>37</v>
      </c>
      <c r="BM36" s="330">
        <v>9</v>
      </c>
      <c r="BN36" s="330">
        <v>0</v>
      </c>
      <c r="BO36" s="330">
        <v>0</v>
      </c>
      <c r="BP36" s="330">
        <v>0</v>
      </c>
      <c r="BQ36" s="330">
        <v>0</v>
      </c>
    </row>
    <row r="37" spans="1:69" s="334" customFormat="1" x14ac:dyDescent="0.25">
      <c r="A37" s="333" t="s">
        <v>297</v>
      </c>
      <c r="B37" s="330" t="s">
        <v>43</v>
      </c>
      <c r="C37" s="330" t="s">
        <v>43</v>
      </c>
      <c r="D37" s="333">
        <v>44</v>
      </c>
      <c r="E37" s="331" t="s">
        <v>565</v>
      </c>
      <c r="F37" s="330" t="s">
        <v>128</v>
      </c>
      <c r="G37" s="427" t="s">
        <v>7603</v>
      </c>
      <c r="H37" s="330">
        <v>50</v>
      </c>
      <c r="I37" s="330">
        <v>1</v>
      </c>
      <c r="J37" s="336">
        <v>1.9607843137254902E-2</v>
      </c>
      <c r="K37" s="330">
        <v>17</v>
      </c>
      <c r="L37" s="330">
        <v>0</v>
      </c>
      <c r="M37" s="336">
        <v>0</v>
      </c>
      <c r="N37" s="330">
        <v>0</v>
      </c>
      <c r="O37" s="330" t="s">
        <v>2658</v>
      </c>
      <c r="P37" s="330" t="s">
        <v>2659</v>
      </c>
      <c r="Q37" s="330" t="s">
        <v>2660</v>
      </c>
      <c r="R37" s="336">
        <v>0.2817046990538285</v>
      </c>
      <c r="S37" s="330">
        <v>0</v>
      </c>
      <c r="T37" s="330"/>
      <c r="U37" s="330"/>
      <c r="V37" s="428"/>
      <c r="W37" s="428" t="s">
        <v>45</v>
      </c>
      <c r="X37" s="428" t="s">
        <v>45</v>
      </c>
      <c r="Y37" s="428" t="s">
        <v>45</v>
      </c>
      <c r="Z37" s="428" t="s">
        <v>45</v>
      </c>
      <c r="AA37" s="330">
        <v>0</v>
      </c>
      <c r="AB37" s="330">
        <v>0</v>
      </c>
      <c r="AC37" s="330">
        <v>50</v>
      </c>
      <c r="AD37" s="330">
        <v>0</v>
      </c>
      <c r="AE37" s="330">
        <v>16</v>
      </c>
      <c r="AF37" s="330">
        <v>1</v>
      </c>
      <c r="AG37" s="429">
        <v>0.9850746268656716</v>
      </c>
      <c r="AH37" s="330"/>
      <c r="AI37" s="330"/>
      <c r="AJ37" s="330"/>
      <c r="AK37" s="330"/>
      <c r="AL37" s="330"/>
      <c r="AM37" s="330">
        <v>0</v>
      </c>
      <c r="AN37" s="330">
        <v>0</v>
      </c>
      <c r="AO37" s="330"/>
      <c r="AP37" s="330"/>
      <c r="AQ37" s="330">
        <v>0</v>
      </c>
      <c r="AR37" s="330">
        <v>0</v>
      </c>
      <c r="AS37" s="330">
        <v>0</v>
      </c>
      <c r="AT37" s="330">
        <v>0</v>
      </c>
      <c r="AU37" s="330">
        <v>0</v>
      </c>
      <c r="AV37" s="430" t="s">
        <v>45</v>
      </c>
      <c r="AW37" s="330">
        <v>66</v>
      </c>
      <c r="AX37" s="330">
        <v>1</v>
      </c>
      <c r="AY37" s="330">
        <v>66</v>
      </c>
      <c r="AZ37" s="330">
        <v>1</v>
      </c>
      <c r="BA37" s="330">
        <v>66</v>
      </c>
      <c r="BB37" s="330">
        <v>1</v>
      </c>
      <c r="BC37" s="330">
        <v>66</v>
      </c>
      <c r="BD37" s="330">
        <v>1</v>
      </c>
      <c r="BE37" s="330">
        <v>49</v>
      </c>
      <c r="BF37" s="329" t="s">
        <v>7583</v>
      </c>
      <c r="BG37" s="330">
        <v>67</v>
      </c>
      <c r="BH37" s="330">
        <v>58</v>
      </c>
      <c r="BI37" s="330">
        <v>68</v>
      </c>
      <c r="BJ37" s="330" t="s">
        <v>112</v>
      </c>
      <c r="BK37" s="330">
        <v>25</v>
      </c>
      <c r="BL37" s="330">
        <v>26</v>
      </c>
      <c r="BM37" s="330">
        <v>11</v>
      </c>
      <c r="BN37" s="330">
        <v>4</v>
      </c>
      <c r="BO37" s="330">
        <v>1</v>
      </c>
      <c r="BP37" s="330">
        <v>1</v>
      </c>
      <c r="BQ37" s="330">
        <v>0</v>
      </c>
    </row>
    <row r="38" spans="1:69" s="334" customFormat="1" x14ac:dyDescent="0.25">
      <c r="A38" s="333" t="s">
        <v>297</v>
      </c>
      <c r="B38" s="330" t="s">
        <v>43</v>
      </c>
      <c r="C38" s="330" t="s">
        <v>43</v>
      </c>
      <c r="D38" s="333">
        <v>45</v>
      </c>
      <c r="E38" s="331" t="s">
        <v>566</v>
      </c>
      <c r="F38" s="330" t="s">
        <v>128</v>
      </c>
      <c r="G38" s="427" t="s">
        <v>7603</v>
      </c>
      <c r="H38" s="330">
        <v>30</v>
      </c>
      <c r="I38" s="330">
        <v>1</v>
      </c>
      <c r="J38" s="336">
        <v>3.2258064516129031E-2</v>
      </c>
      <c r="K38" s="330">
        <v>12</v>
      </c>
      <c r="L38" s="330">
        <v>1</v>
      </c>
      <c r="M38" s="336">
        <v>7.6923076923076927E-2</v>
      </c>
      <c r="N38" s="330">
        <v>0</v>
      </c>
      <c r="O38" s="330" t="s">
        <v>2746</v>
      </c>
      <c r="P38" s="330" t="s">
        <v>2747</v>
      </c>
      <c r="Q38" s="330" t="s">
        <v>2748</v>
      </c>
      <c r="R38" s="336">
        <v>0.23934129413286201</v>
      </c>
      <c r="S38" s="330">
        <v>0</v>
      </c>
      <c r="T38" s="330"/>
      <c r="U38" s="330"/>
      <c r="V38" s="428"/>
      <c r="W38" s="428" t="s">
        <v>45</v>
      </c>
      <c r="X38" s="428" t="s">
        <v>45</v>
      </c>
      <c r="Y38" s="428" t="s">
        <v>45</v>
      </c>
      <c r="Z38" s="428" t="s">
        <v>45</v>
      </c>
      <c r="AA38" s="330">
        <v>1</v>
      </c>
      <c r="AB38" s="330">
        <v>0</v>
      </c>
      <c r="AC38" s="330">
        <v>29</v>
      </c>
      <c r="AD38" s="330">
        <v>1</v>
      </c>
      <c r="AE38" s="330">
        <v>12</v>
      </c>
      <c r="AF38" s="330">
        <v>0</v>
      </c>
      <c r="AG38" s="429">
        <v>0.97619047619047616</v>
      </c>
      <c r="AH38" s="330"/>
      <c r="AI38" s="330"/>
      <c r="AJ38" s="330"/>
      <c r="AK38" s="330"/>
      <c r="AL38" s="330"/>
      <c r="AM38" s="330">
        <v>0</v>
      </c>
      <c r="AN38" s="330">
        <v>0</v>
      </c>
      <c r="AO38" s="330"/>
      <c r="AP38" s="330"/>
      <c r="AQ38" s="330">
        <v>0</v>
      </c>
      <c r="AR38" s="330">
        <v>0</v>
      </c>
      <c r="AS38" s="330">
        <v>0</v>
      </c>
      <c r="AT38" s="330">
        <v>0</v>
      </c>
      <c r="AU38" s="330">
        <v>1</v>
      </c>
      <c r="AV38" s="430">
        <v>1</v>
      </c>
      <c r="AW38" s="330">
        <v>30</v>
      </c>
      <c r="AX38" s="330">
        <v>0</v>
      </c>
      <c r="AY38" s="330">
        <v>30</v>
      </c>
      <c r="AZ38" s="330">
        <v>0</v>
      </c>
      <c r="BA38" s="330">
        <v>30</v>
      </c>
      <c r="BB38" s="330">
        <v>0</v>
      </c>
      <c r="BC38" s="330">
        <v>30</v>
      </c>
      <c r="BD38" s="330">
        <v>0</v>
      </c>
      <c r="BE38" s="330">
        <v>46</v>
      </c>
      <c r="BF38" s="329" t="s">
        <v>7583</v>
      </c>
      <c r="BG38" s="330">
        <v>30</v>
      </c>
      <c r="BH38" s="330">
        <v>32</v>
      </c>
      <c r="BI38" s="330">
        <v>30</v>
      </c>
      <c r="BJ38" s="330" t="s">
        <v>112</v>
      </c>
      <c r="BK38" s="330">
        <v>12</v>
      </c>
      <c r="BL38" s="330">
        <v>11</v>
      </c>
      <c r="BM38" s="330">
        <v>7</v>
      </c>
      <c r="BN38" s="330">
        <v>0</v>
      </c>
      <c r="BO38" s="330">
        <v>0</v>
      </c>
      <c r="BP38" s="330">
        <v>0</v>
      </c>
      <c r="BQ38" s="330">
        <v>0</v>
      </c>
    </row>
    <row r="39" spans="1:69" s="334" customFormat="1" x14ac:dyDescent="0.25">
      <c r="A39" s="333" t="s">
        <v>297</v>
      </c>
      <c r="B39" s="330" t="s">
        <v>43</v>
      </c>
      <c r="C39" s="330" t="s">
        <v>43</v>
      </c>
      <c r="D39" s="333">
        <v>46</v>
      </c>
      <c r="E39" s="331" t="s">
        <v>567</v>
      </c>
      <c r="F39" s="330" t="s">
        <v>128</v>
      </c>
      <c r="G39" s="427" t="s">
        <v>7603</v>
      </c>
      <c r="H39" s="330">
        <v>34</v>
      </c>
      <c r="I39" s="330">
        <v>0</v>
      </c>
      <c r="J39" s="336">
        <v>0</v>
      </c>
      <c r="K39" s="330">
        <v>16</v>
      </c>
      <c r="L39" s="330">
        <v>0</v>
      </c>
      <c r="M39" s="336">
        <v>0</v>
      </c>
      <c r="N39" s="330">
        <v>0</v>
      </c>
      <c r="O39" s="330" t="s">
        <v>2833</v>
      </c>
      <c r="P39" s="330" t="s">
        <v>2834</v>
      </c>
      <c r="Q39" s="330" t="s">
        <v>2835</v>
      </c>
      <c r="R39" s="336">
        <v>0.23878049292375286</v>
      </c>
      <c r="S39" s="330">
        <v>0</v>
      </c>
      <c r="T39" s="330"/>
      <c r="U39" s="330"/>
      <c r="V39" s="428"/>
      <c r="W39" s="428" t="s">
        <v>45</v>
      </c>
      <c r="X39" s="428" t="s">
        <v>45</v>
      </c>
      <c r="Y39" s="428" t="s">
        <v>45</v>
      </c>
      <c r="Z39" s="428" t="s">
        <v>45</v>
      </c>
      <c r="AA39" s="330">
        <v>0</v>
      </c>
      <c r="AB39" s="330">
        <v>0</v>
      </c>
      <c r="AC39" s="330">
        <v>34</v>
      </c>
      <c r="AD39" s="330">
        <v>0</v>
      </c>
      <c r="AE39" s="330">
        <v>16</v>
      </c>
      <c r="AF39" s="330">
        <v>0</v>
      </c>
      <c r="AG39" s="429">
        <v>1</v>
      </c>
      <c r="AH39" s="330"/>
      <c r="AI39" s="330"/>
      <c r="AJ39" s="330"/>
      <c r="AK39" s="330"/>
      <c r="AL39" s="330"/>
      <c r="AM39" s="330">
        <v>0</v>
      </c>
      <c r="AN39" s="330">
        <v>0</v>
      </c>
      <c r="AO39" s="330"/>
      <c r="AP39" s="330"/>
      <c r="AQ39" s="330">
        <v>0</v>
      </c>
      <c r="AR39" s="330">
        <v>0</v>
      </c>
      <c r="AS39" s="330">
        <v>0</v>
      </c>
      <c r="AT39" s="330">
        <v>0</v>
      </c>
      <c r="AU39" s="330">
        <v>0</v>
      </c>
      <c r="AV39" s="430" t="s">
        <v>45</v>
      </c>
      <c r="AW39" s="330">
        <v>42</v>
      </c>
      <c r="AX39" s="330">
        <v>0</v>
      </c>
      <c r="AY39" s="330">
        <v>42</v>
      </c>
      <c r="AZ39" s="330">
        <v>0</v>
      </c>
      <c r="BA39" s="330">
        <v>42</v>
      </c>
      <c r="BB39" s="330">
        <v>0</v>
      </c>
      <c r="BC39" s="330">
        <v>42</v>
      </c>
      <c r="BD39" s="330">
        <v>0</v>
      </c>
      <c r="BE39" s="330">
        <v>39</v>
      </c>
      <c r="BF39" s="329" t="s">
        <v>7583</v>
      </c>
      <c r="BG39" s="330">
        <v>43</v>
      </c>
      <c r="BH39" s="330">
        <v>42</v>
      </c>
      <c r="BI39" s="330">
        <v>43</v>
      </c>
      <c r="BJ39" s="330" t="s">
        <v>112</v>
      </c>
      <c r="BK39" s="330">
        <v>17</v>
      </c>
      <c r="BL39" s="330">
        <v>13</v>
      </c>
      <c r="BM39" s="330">
        <v>12</v>
      </c>
      <c r="BN39" s="330">
        <v>0</v>
      </c>
      <c r="BO39" s="330">
        <v>1</v>
      </c>
      <c r="BP39" s="330">
        <v>0</v>
      </c>
      <c r="BQ39" s="330">
        <v>0</v>
      </c>
    </row>
    <row r="40" spans="1:69" s="334" customFormat="1" x14ac:dyDescent="0.25">
      <c r="A40" s="333" t="s">
        <v>297</v>
      </c>
      <c r="B40" s="330" t="s">
        <v>43</v>
      </c>
      <c r="C40" s="330" t="s">
        <v>43</v>
      </c>
      <c r="D40" s="333">
        <v>47</v>
      </c>
      <c r="E40" s="331" t="s">
        <v>568</v>
      </c>
      <c r="F40" s="330" t="s">
        <v>128</v>
      </c>
      <c r="G40" s="427" t="s">
        <v>7603</v>
      </c>
      <c r="H40" s="330">
        <v>0</v>
      </c>
      <c r="I40" s="330">
        <v>0</v>
      </c>
      <c r="J40" s="336" t="s">
        <v>45</v>
      </c>
      <c r="K40" s="330">
        <v>0</v>
      </c>
      <c r="L40" s="330">
        <v>0</v>
      </c>
      <c r="M40" s="336" t="s">
        <v>45</v>
      </c>
      <c r="N40" s="330">
        <v>0</v>
      </c>
      <c r="O40" s="330" t="s">
        <v>45</v>
      </c>
      <c r="P40" s="330" t="s">
        <v>45</v>
      </c>
      <c r="Q40" s="330" t="s">
        <v>45</v>
      </c>
      <c r="R40" s="336" t="s">
        <v>45</v>
      </c>
      <c r="S40" s="330">
        <v>0</v>
      </c>
      <c r="T40" s="330"/>
      <c r="U40" s="330"/>
      <c r="V40" s="428"/>
      <c r="W40" s="428" t="s">
        <v>45</v>
      </c>
      <c r="X40" s="428" t="s">
        <v>45</v>
      </c>
      <c r="Y40" s="428" t="s">
        <v>45</v>
      </c>
      <c r="Z40" s="428" t="s">
        <v>45</v>
      </c>
      <c r="AA40" s="330">
        <v>0</v>
      </c>
      <c r="AB40" s="330">
        <v>0</v>
      </c>
      <c r="AC40" s="330">
        <v>0</v>
      </c>
      <c r="AD40" s="330">
        <v>0</v>
      </c>
      <c r="AE40" s="330">
        <v>0</v>
      </c>
      <c r="AF40" s="330">
        <v>0</v>
      </c>
      <c r="AG40" s="429" t="s">
        <v>45</v>
      </c>
      <c r="AH40" s="330"/>
      <c r="AI40" s="330"/>
      <c r="AJ40" s="330"/>
      <c r="AK40" s="330"/>
      <c r="AL40" s="330"/>
      <c r="AM40" s="330">
        <v>0</v>
      </c>
      <c r="AN40" s="330">
        <v>0</v>
      </c>
      <c r="AO40" s="330"/>
      <c r="AP40" s="330"/>
      <c r="AQ40" s="330">
        <v>0</v>
      </c>
      <c r="AR40" s="330">
        <v>0</v>
      </c>
      <c r="AS40" s="330">
        <v>0</v>
      </c>
      <c r="AT40" s="330">
        <v>0</v>
      </c>
      <c r="AU40" s="330">
        <v>0</v>
      </c>
      <c r="AV40" s="430" t="s">
        <v>45</v>
      </c>
      <c r="AW40" s="330">
        <v>0</v>
      </c>
      <c r="AX40" s="330">
        <v>0</v>
      </c>
      <c r="AY40" s="330">
        <v>0</v>
      </c>
      <c r="AZ40" s="330">
        <v>0</v>
      </c>
      <c r="BA40" s="330">
        <v>0</v>
      </c>
      <c r="BB40" s="330">
        <v>0</v>
      </c>
      <c r="BC40" s="330">
        <v>0</v>
      </c>
      <c r="BD40" s="330">
        <v>0</v>
      </c>
      <c r="BE40" s="330">
        <v>0</v>
      </c>
      <c r="BF40" s="329" t="s">
        <v>7583</v>
      </c>
      <c r="BG40" s="330">
        <v>0</v>
      </c>
      <c r="BH40" s="330">
        <v>0</v>
      </c>
      <c r="BI40" s="330">
        <v>0</v>
      </c>
      <c r="BJ40" s="330" t="s">
        <v>112</v>
      </c>
      <c r="BK40" s="330">
        <v>0</v>
      </c>
      <c r="BL40" s="330">
        <v>0</v>
      </c>
      <c r="BM40" s="330">
        <v>0</v>
      </c>
      <c r="BN40" s="330">
        <v>0</v>
      </c>
      <c r="BO40" s="330">
        <v>0</v>
      </c>
      <c r="BP40" s="330">
        <v>0</v>
      </c>
      <c r="BQ40" s="330">
        <v>0</v>
      </c>
    </row>
    <row r="41" spans="1:69" s="334" customFormat="1" x14ac:dyDescent="0.25">
      <c r="A41" s="333" t="s">
        <v>297</v>
      </c>
      <c r="B41" s="330" t="s">
        <v>43</v>
      </c>
      <c r="C41" s="330" t="s">
        <v>43</v>
      </c>
      <c r="D41" s="333">
        <v>48</v>
      </c>
      <c r="E41" s="331" t="s">
        <v>570</v>
      </c>
      <c r="F41" s="330" t="s">
        <v>128</v>
      </c>
      <c r="G41" s="427" t="s">
        <v>7603</v>
      </c>
      <c r="H41" s="330">
        <v>35</v>
      </c>
      <c r="I41" s="330">
        <v>0</v>
      </c>
      <c r="J41" s="336">
        <v>0</v>
      </c>
      <c r="K41" s="330">
        <v>17</v>
      </c>
      <c r="L41" s="330">
        <v>0</v>
      </c>
      <c r="M41" s="336">
        <v>0</v>
      </c>
      <c r="N41" s="330">
        <v>0</v>
      </c>
      <c r="O41" s="330" t="s">
        <v>3000</v>
      </c>
      <c r="P41" s="330" t="s">
        <v>3001</v>
      </c>
      <c r="Q41" s="330" t="s">
        <v>3002</v>
      </c>
      <c r="R41" s="336">
        <v>0.23562201213098438</v>
      </c>
      <c r="S41" s="330">
        <v>0</v>
      </c>
      <c r="T41" s="330"/>
      <c r="U41" s="330"/>
      <c r="V41" s="428"/>
      <c r="W41" s="428" t="s">
        <v>45</v>
      </c>
      <c r="X41" s="428" t="s">
        <v>45</v>
      </c>
      <c r="Y41" s="428" t="s">
        <v>45</v>
      </c>
      <c r="Z41" s="428" t="s">
        <v>45</v>
      </c>
      <c r="AA41" s="330">
        <v>0</v>
      </c>
      <c r="AB41" s="330">
        <v>0</v>
      </c>
      <c r="AC41" s="330">
        <v>34</v>
      </c>
      <c r="AD41" s="330">
        <v>1</v>
      </c>
      <c r="AE41" s="330">
        <v>13</v>
      </c>
      <c r="AF41" s="330">
        <v>4</v>
      </c>
      <c r="AG41" s="429">
        <v>0.90384615384615385</v>
      </c>
      <c r="AH41" s="330"/>
      <c r="AI41" s="330"/>
      <c r="AJ41" s="330"/>
      <c r="AK41" s="330"/>
      <c r="AL41" s="330"/>
      <c r="AM41" s="330">
        <v>0</v>
      </c>
      <c r="AN41" s="330">
        <v>0</v>
      </c>
      <c r="AO41" s="330"/>
      <c r="AP41" s="330"/>
      <c r="AQ41" s="330">
        <v>0</v>
      </c>
      <c r="AR41" s="330">
        <v>0</v>
      </c>
      <c r="AS41" s="330">
        <v>0</v>
      </c>
      <c r="AT41" s="330">
        <v>0</v>
      </c>
      <c r="AU41" s="330">
        <v>0</v>
      </c>
      <c r="AV41" s="430" t="s">
        <v>45</v>
      </c>
      <c r="AW41" s="330">
        <v>50</v>
      </c>
      <c r="AX41" s="330">
        <v>0</v>
      </c>
      <c r="AY41" s="330">
        <v>50</v>
      </c>
      <c r="AZ41" s="330">
        <v>0</v>
      </c>
      <c r="BA41" s="330">
        <v>50</v>
      </c>
      <c r="BB41" s="330">
        <v>0</v>
      </c>
      <c r="BC41" s="330">
        <v>50</v>
      </c>
      <c r="BD41" s="330">
        <v>0</v>
      </c>
      <c r="BE41" s="330">
        <v>45</v>
      </c>
      <c r="BF41" s="329" t="s">
        <v>7583</v>
      </c>
      <c r="BG41" s="330">
        <v>50</v>
      </c>
      <c r="BH41" s="330">
        <v>42</v>
      </c>
      <c r="BI41" s="330">
        <v>50</v>
      </c>
      <c r="BJ41" s="330" t="s">
        <v>112</v>
      </c>
      <c r="BK41" s="330">
        <v>23</v>
      </c>
      <c r="BL41" s="330">
        <v>18</v>
      </c>
      <c r="BM41" s="330">
        <v>9</v>
      </c>
      <c r="BN41" s="330">
        <v>0</v>
      </c>
      <c r="BO41" s="330">
        <v>0</v>
      </c>
      <c r="BP41" s="330">
        <v>0</v>
      </c>
      <c r="BQ41" s="330">
        <v>0</v>
      </c>
    </row>
    <row r="42" spans="1:69" s="334" customFormat="1" x14ac:dyDescent="0.25">
      <c r="A42" s="333" t="s">
        <v>297</v>
      </c>
      <c r="B42" s="330" t="s">
        <v>43</v>
      </c>
      <c r="C42" s="330" t="s">
        <v>43</v>
      </c>
      <c r="D42" s="333">
        <v>49</v>
      </c>
      <c r="E42" s="331" t="s">
        <v>571</v>
      </c>
      <c r="F42" s="330" t="s">
        <v>128</v>
      </c>
      <c r="G42" s="427" t="s">
        <v>7603</v>
      </c>
      <c r="H42" s="330">
        <v>34</v>
      </c>
      <c r="I42" s="330">
        <v>0</v>
      </c>
      <c r="J42" s="336">
        <v>0</v>
      </c>
      <c r="K42" s="330">
        <v>10</v>
      </c>
      <c r="L42" s="330">
        <v>0</v>
      </c>
      <c r="M42" s="336">
        <v>0</v>
      </c>
      <c r="N42" s="330">
        <v>0</v>
      </c>
      <c r="O42" s="330" t="s">
        <v>6580</v>
      </c>
      <c r="P42" s="330" t="s">
        <v>6581</v>
      </c>
      <c r="Q42" s="330" t="s">
        <v>6582</v>
      </c>
      <c r="R42" s="336">
        <v>0.25371170948616595</v>
      </c>
      <c r="S42" s="330">
        <v>0</v>
      </c>
      <c r="T42" s="330"/>
      <c r="U42" s="330"/>
      <c r="V42" s="428"/>
      <c r="W42" s="428" t="s">
        <v>45</v>
      </c>
      <c r="X42" s="428" t="s">
        <v>45</v>
      </c>
      <c r="Y42" s="428" t="s">
        <v>45</v>
      </c>
      <c r="Z42" s="428" t="s">
        <v>45</v>
      </c>
      <c r="AA42" s="330">
        <v>1</v>
      </c>
      <c r="AB42" s="330">
        <v>0</v>
      </c>
      <c r="AC42" s="330">
        <v>34</v>
      </c>
      <c r="AD42" s="330">
        <v>0</v>
      </c>
      <c r="AE42" s="330">
        <v>10</v>
      </c>
      <c r="AF42" s="330">
        <v>0</v>
      </c>
      <c r="AG42" s="429">
        <v>1</v>
      </c>
      <c r="AH42" s="330"/>
      <c r="AI42" s="330"/>
      <c r="AJ42" s="330"/>
      <c r="AK42" s="330"/>
      <c r="AL42" s="330"/>
      <c r="AM42" s="330">
        <v>0</v>
      </c>
      <c r="AN42" s="330">
        <v>0</v>
      </c>
      <c r="AO42" s="330"/>
      <c r="AP42" s="330"/>
      <c r="AQ42" s="330">
        <v>0</v>
      </c>
      <c r="AR42" s="330">
        <v>0</v>
      </c>
      <c r="AS42" s="330">
        <v>0</v>
      </c>
      <c r="AT42" s="330">
        <v>0</v>
      </c>
      <c r="AU42" s="330">
        <v>1</v>
      </c>
      <c r="AV42" s="430">
        <v>1</v>
      </c>
      <c r="AW42" s="330">
        <v>36</v>
      </c>
      <c r="AX42" s="330">
        <v>0</v>
      </c>
      <c r="AY42" s="330">
        <v>36</v>
      </c>
      <c r="AZ42" s="330">
        <v>0</v>
      </c>
      <c r="BA42" s="330">
        <v>36</v>
      </c>
      <c r="BB42" s="330">
        <v>0</v>
      </c>
      <c r="BC42" s="330">
        <v>36</v>
      </c>
      <c r="BD42" s="330">
        <v>0</v>
      </c>
      <c r="BE42" s="330">
        <v>37</v>
      </c>
      <c r="BF42" s="329" t="s">
        <v>7583</v>
      </c>
      <c r="BG42" s="330">
        <v>36</v>
      </c>
      <c r="BH42" s="330">
        <v>35</v>
      </c>
      <c r="BI42" s="330">
        <v>36</v>
      </c>
      <c r="BJ42" s="330" t="s">
        <v>112</v>
      </c>
      <c r="BK42" s="330">
        <v>13</v>
      </c>
      <c r="BL42" s="330">
        <v>17</v>
      </c>
      <c r="BM42" s="330">
        <v>6</v>
      </c>
      <c r="BN42" s="330">
        <v>0</v>
      </c>
      <c r="BO42" s="330">
        <v>0</v>
      </c>
      <c r="BP42" s="330">
        <v>0</v>
      </c>
      <c r="BQ42" s="330">
        <v>0</v>
      </c>
    </row>
    <row r="43" spans="1:69" s="334" customFormat="1" x14ac:dyDescent="0.25">
      <c r="A43" s="333" t="s">
        <v>297</v>
      </c>
      <c r="B43" s="330" t="s">
        <v>43</v>
      </c>
      <c r="C43" s="330" t="s">
        <v>43</v>
      </c>
      <c r="D43" s="333">
        <v>50</v>
      </c>
      <c r="E43" s="331" t="s">
        <v>572</v>
      </c>
      <c r="F43" s="330" t="s">
        <v>128</v>
      </c>
      <c r="G43" s="427" t="s">
        <v>7603</v>
      </c>
      <c r="H43" s="330">
        <v>19</v>
      </c>
      <c r="I43" s="330">
        <v>1</v>
      </c>
      <c r="J43" s="336">
        <v>0.05</v>
      </c>
      <c r="K43" s="330">
        <v>9</v>
      </c>
      <c r="L43" s="330">
        <v>0</v>
      </c>
      <c r="M43" s="336">
        <v>0</v>
      </c>
      <c r="N43" s="330">
        <v>0</v>
      </c>
      <c r="O43" s="330" t="s">
        <v>6666</v>
      </c>
      <c r="P43" s="330" t="s">
        <v>6667</v>
      </c>
      <c r="Q43" s="330" t="s">
        <v>6668</v>
      </c>
      <c r="R43" s="336">
        <v>0.22893584127802111</v>
      </c>
      <c r="S43" s="330">
        <v>0</v>
      </c>
      <c r="T43" s="330"/>
      <c r="U43" s="330"/>
      <c r="V43" s="428"/>
      <c r="W43" s="428" t="s">
        <v>45</v>
      </c>
      <c r="X43" s="428" t="s">
        <v>45</v>
      </c>
      <c r="Y43" s="428" t="s">
        <v>45</v>
      </c>
      <c r="Z43" s="428" t="s">
        <v>45</v>
      </c>
      <c r="AA43" s="330">
        <v>0</v>
      </c>
      <c r="AB43" s="330">
        <v>0</v>
      </c>
      <c r="AC43" s="330">
        <v>19</v>
      </c>
      <c r="AD43" s="330">
        <v>0</v>
      </c>
      <c r="AE43" s="330">
        <v>9</v>
      </c>
      <c r="AF43" s="330">
        <v>0</v>
      </c>
      <c r="AG43" s="429">
        <v>1</v>
      </c>
      <c r="AH43" s="330"/>
      <c r="AI43" s="330"/>
      <c r="AJ43" s="330"/>
      <c r="AK43" s="330"/>
      <c r="AL43" s="330"/>
      <c r="AM43" s="330">
        <v>0</v>
      </c>
      <c r="AN43" s="330">
        <v>0</v>
      </c>
      <c r="AO43" s="330"/>
      <c r="AP43" s="330"/>
      <c r="AQ43" s="330">
        <v>0</v>
      </c>
      <c r="AR43" s="330">
        <v>0</v>
      </c>
      <c r="AS43" s="330">
        <v>0</v>
      </c>
      <c r="AT43" s="330">
        <v>0</v>
      </c>
      <c r="AU43" s="330">
        <v>0</v>
      </c>
      <c r="AV43" s="430" t="s">
        <v>45</v>
      </c>
      <c r="AW43" s="330">
        <v>19</v>
      </c>
      <c r="AX43" s="330">
        <v>0</v>
      </c>
      <c r="AY43" s="330">
        <v>19</v>
      </c>
      <c r="AZ43" s="330">
        <v>0</v>
      </c>
      <c r="BA43" s="330">
        <v>19</v>
      </c>
      <c r="BB43" s="330">
        <v>0</v>
      </c>
      <c r="BC43" s="330">
        <v>19</v>
      </c>
      <c r="BD43" s="330">
        <v>0</v>
      </c>
      <c r="BE43" s="330">
        <v>2</v>
      </c>
      <c r="BF43" s="329" t="s">
        <v>7583</v>
      </c>
      <c r="BG43" s="330">
        <v>21</v>
      </c>
      <c r="BH43" s="330">
        <v>26</v>
      </c>
      <c r="BI43" s="330">
        <v>19</v>
      </c>
      <c r="BJ43" s="330" t="s">
        <v>112</v>
      </c>
      <c r="BK43" s="330">
        <v>3</v>
      </c>
      <c r="BL43" s="330">
        <v>9</v>
      </c>
      <c r="BM43" s="330">
        <v>7</v>
      </c>
      <c r="BN43" s="330">
        <v>0</v>
      </c>
      <c r="BO43" s="330">
        <v>0</v>
      </c>
      <c r="BP43" s="330">
        <v>0</v>
      </c>
      <c r="BQ43" s="330">
        <v>0</v>
      </c>
    </row>
    <row r="44" spans="1:69" s="334" customFormat="1" x14ac:dyDescent="0.25">
      <c r="A44" s="333" t="s">
        <v>297</v>
      </c>
      <c r="B44" s="330" t="s">
        <v>43</v>
      </c>
      <c r="C44" s="330" t="s">
        <v>43</v>
      </c>
      <c r="D44" s="333">
        <v>51</v>
      </c>
      <c r="E44" s="331" t="s">
        <v>573</v>
      </c>
      <c r="F44" s="330" t="s">
        <v>128</v>
      </c>
      <c r="G44" s="427" t="s">
        <v>7603</v>
      </c>
      <c r="H44" s="330">
        <v>13</v>
      </c>
      <c r="I44" s="330">
        <v>1</v>
      </c>
      <c r="J44" s="336">
        <v>7.1428571428571425E-2</v>
      </c>
      <c r="K44" s="330">
        <v>9</v>
      </c>
      <c r="L44" s="330">
        <v>0</v>
      </c>
      <c r="M44" s="336">
        <v>0</v>
      </c>
      <c r="N44" s="330">
        <v>0</v>
      </c>
      <c r="O44" s="330" t="s">
        <v>6748</v>
      </c>
      <c r="P44" s="330" t="s">
        <v>6749</v>
      </c>
      <c r="Q44" s="330" t="s">
        <v>6750</v>
      </c>
      <c r="R44" s="336">
        <v>0.24499283586397419</v>
      </c>
      <c r="S44" s="330">
        <v>0</v>
      </c>
      <c r="T44" s="330"/>
      <c r="U44" s="330"/>
      <c r="V44" s="428"/>
      <c r="W44" s="428" t="s">
        <v>45</v>
      </c>
      <c r="X44" s="428" t="s">
        <v>45</v>
      </c>
      <c r="Y44" s="428" t="s">
        <v>45</v>
      </c>
      <c r="Z44" s="428" t="s">
        <v>45</v>
      </c>
      <c r="AA44" s="330">
        <v>1</v>
      </c>
      <c r="AB44" s="330">
        <v>0</v>
      </c>
      <c r="AC44" s="330">
        <v>13</v>
      </c>
      <c r="AD44" s="330">
        <v>0</v>
      </c>
      <c r="AE44" s="330">
        <v>9</v>
      </c>
      <c r="AF44" s="330">
        <v>0</v>
      </c>
      <c r="AG44" s="429">
        <v>1</v>
      </c>
      <c r="AH44" s="330"/>
      <c r="AI44" s="330"/>
      <c r="AJ44" s="330"/>
      <c r="AK44" s="330"/>
      <c r="AL44" s="330"/>
      <c r="AM44" s="330">
        <v>0</v>
      </c>
      <c r="AN44" s="330">
        <v>0</v>
      </c>
      <c r="AO44" s="330"/>
      <c r="AP44" s="330"/>
      <c r="AQ44" s="330">
        <v>1</v>
      </c>
      <c r="AR44" s="330">
        <v>0</v>
      </c>
      <c r="AS44" s="330">
        <v>0</v>
      </c>
      <c r="AT44" s="330">
        <v>0</v>
      </c>
      <c r="AU44" s="330">
        <v>0</v>
      </c>
      <c r="AV44" s="430">
        <v>0</v>
      </c>
      <c r="AW44" s="330">
        <v>16</v>
      </c>
      <c r="AX44" s="330">
        <v>0</v>
      </c>
      <c r="AY44" s="330">
        <v>16</v>
      </c>
      <c r="AZ44" s="330">
        <v>0</v>
      </c>
      <c r="BA44" s="330">
        <v>16</v>
      </c>
      <c r="BB44" s="330">
        <v>0</v>
      </c>
      <c r="BC44" s="330">
        <v>16</v>
      </c>
      <c r="BD44" s="330">
        <v>0</v>
      </c>
      <c r="BE44" s="330">
        <v>4</v>
      </c>
      <c r="BF44" s="329" t="s">
        <v>7583</v>
      </c>
      <c r="BG44" s="330">
        <v>16</v>
      </c>
      <c r="BH44" s="330">
        <v>20</v>
      </c>
      <c r="BI44" s="330">
        <v>16</v>
      </c>
      <c r="BJ44" s="330" t="s">
        <v>112</v>
      </c>
      <c r="BK44" s="330">
        <v>2</v>
      </c>
      <c r="BL44" s="330">
        <v>7</v>
      </c>
      <c r="BM44" s="330">
        <v>7</v>
      </c>
      <c r="BN44" s="330">
        <v>0</v>
      </c>
      <c r="BO44" s="330">
        <v>0</v>
      </c>
      <c r="BP44" s="330">
        <v>0</v>
      </c>
      <c r="BQ44" s="330">
        <v>0</v>
      </c>
    </row>
    <row r="45" spans="1:69" s="334" customFormat="1" x14ac:dyDescent="0.25">
      <c r="A45" s="333" t="s">
        <v>297</v>
      </c>
      <c r="B45" s="330" t="s">
        <v>43</v>
      </c>
      <c r="C45" s="330" t="s">
        <v>43</v>
      </c>
      <c r="D45" s="333">
        <v>52</v>
      </c>
      <c r="E45" s="331" t="s">
        <v>6555</v>
      </c>
      <c r="F45" s="330" t="s">
        <v>128</v>
      </c>
      <c r="G45" s="427" t="s">
        <v>7603</v>
      </c>
      <c r="H45" s="330">
        <v>9</v>
      </c>
      <c r="I45" s="330">
        <v>1</v>
      </c>
      <c r="J45" s="336">
        <v>0.1</v>
      </c>
      <c r="K45" s="330">
        <v>6</v>
      </c>
      <c r="L45" s="330">
        <v>0</v>
      </c>
      <c r="M45" s="336">
        <v>0</v>
      </c>
      <c r="N45" s="330">
        <v>0</v>
      </c>
      <c r="O45" s="330" t="s">
        <v>6802</v>
      </c>
      <c r="P45" s="330" t="s">
        <v>6803</v>
      </c>
      <c r="Q45" s="330" t="s">
        <v>6804</v>
      </c>
      <c r="R45" s="336">
        <v>0.2285718976244808</v>
      </c>
      <c r="S45" s="330">
        <v>0</v>
      </c>
      <c r="T45" s="330"/>
      <c r="U45" s="330"/>
      <c r="V45" s="428"/>
      <c r="W45" s="428" t="s">
        <v>45</v>
      </c>
      <c r="X45" s="428" t="s">
        <v>45</v>
      </c>
      <c r="Y45" s="428" t="s">
        <v>45</v>
      </c>
      <c r="Z45" s="428" t="s">
        <v>45</v>
      </c>
      <c r="AA45" s="330">
        <v>0</v>
      </c>
      <c r="AB45" s="330">
        <v>0</v>
      </c>
      <c r="AC45" s="330">
        <v>9</v>
      </c>
      <c r="AD45" s="330">
        <v>0</v>
      </c>
      <c r="AE45" s="330">
        <v>6</v>
      </c>
      <c r="AF45" s="330">
        <v>0</v>
      </c>
      <c r="AG45" s="429">
        <v>1</v>
      </c>
      <c r="AH45" s="330"/>
      <c r="AI45" s="330"/>
      <c r="AJ45" s="330"/>
      <c r="AK45" s="330"/>
      <c r="AL45" s="330"/>
      <c r="AM45" s="330">
        <v>0</v>
      </c>
      <c r="AN45" s="330">
        <v>0</v>
      </c>
      <c r="AO45" s="330"/>
      <c r="AP45" s="330"/>
      <c r="AQ45" s="330">
        <v>0</v>
      </c>
      <c r="AR45" s="330">
        <v>0</v>
      </c>
      <c r="AS45" s="330">
        <v>0</v>
      </c>
      <c r="AT45" s="330">
        <v>0</v>
      </c>
      <c r="AU45" s="330">
        <v>0</v>
      </c>
      <c r="AV45" s="430" t="s">
        <v>45</v>
      </c>
      <c r="AW45" s="330">
        <v>0</v>
      </c>
      <c r="AX45" s="330">
        <v>0</v>
      </c>
      <c r="AY45" s="330">
        <v>0</v>
      </c>
      <c r="AZ45" s="330">
        <v>0</v>
      </c>
      <c r="BA45" s="330">
        <v>0</v>
      </c>
      <c r="BB45" s="330">
        <v>0</v>
      </c>
      <c r="BC45" s="330">
        <v>0</v>
      </c>
      <c r="BD45" s="330">
        <v>0</v>
      </c>
      <c r="BE45" s="330">
        <v>11</v>
      </c>
      <c r="BF45" s="329" t="s">
        <v>7583</v>
      </c>
      <c r="BG45" s="330">
        <v>0</v>
      </c>
      <c r="BH45" s="330">
        <v>0</v>
      </c>
      <c r="BI45" s="330">
        <v>0</v>
      </c>
      <c r="BJ45" s="330" t="s">
        <v>112</v>
      </c>
      <c r="BK45" s="330">
        <v>0</v>
      </c>
      <c r="BL45" s="330">
        <v>0</v>
      </c>
      <c r="BM45" s="330">
        <v>0</v>
      </c>
      <c r="BN45" s="330">
        <v>0</v>
      </c>
      <c r="BO45" s="330">
        <v>0</v>
      </c>
      <c r="BP45" s="330">
        <v>0</v>
      </c>
      <c r="BQ45" s="330">
        <v>0</v>
      </c>
    </row>
    <row r="46" spans="1:69" s="334" customFormat="1" x14ac:dyDescent="0.25">
      <c r="A46" s="333" t="s">
        <v>297</v>
      </c>
      <c r="B46" s="330" t="s">
        <v>43</v>
      </c>
      <c r="C46" s="330" t="s">
        <v>43</v>
      </c>
      <c r="D46" s="333">
        <v>3</v>
      </c>
      <c r="E46" s="331" t="s">
        <v>6536</v>
      </c>
      <c r="F46" s="330" t="s">
        <v>128</v>
      </c>
      <c r="G46" s="427" t="s">
        <v>7603</v>
      </c>
      <c r="H46" s="330">
        <v>41</v>
      </c>
      <c r="I46" s="330">
        <v>1</v>
      </c>
      <c r="J46" s="336">
        <v>2.3809523809523808E-2</v>
      </c>
      <c r="K46" s="330">
        <v>13</v>
      </c>
      <c r="L46" s="330">
        <v>0</v>
      </c>
      <c r="M46" s="336">
        <v>0</v>
      </c>
      <c r="N46" s="330">
        <v>0</v>
      </c>
      <c r="O46" s="330" t="s">
        <v>7106</v>
      </c>
      <c r="P46" s="330" t="s">
        <v>7107</v>
      </c>
      <c r="Q46" s="330" t="s">
        <v>7108</v>
      </c>
      <c r="R46" s="336">
        <v>0.34349008878391757</v>
      </c>
      <c r="S46" s="330">
        <v>0</v>
      </c>
      <c r="T46" s="330"/>
      <c r="U46" s="330"/>
      <c r="V46" s="428"/>
      <c r="W46" s="428" t="s">
        <v>45</v>
      </c>
      <c r="X46" s="428" t="s">
        <v>45</v>
      </c>
      <c r="Y46" s="428" t="s">
        <v>45</v>
      </c>
      <c r="Z46" s="428" t="s">
        <v>45</v>
      </c>
      <c r="AA46" s="330">
        <v>0</v>
      </c>
      <c r="AB46" s="330">
        <v>0</v>
      </c>
      <c r="AC46" s="330">
        <v>41</v>
      </c>
      <c r="AD46" s="330">
        <v>0</v>
      </c>
      <c r="AE46" s="330">
        <v>11</v>
      </c>
      <c r="AF46" s="330">
        <v>2</v>
      </c>
      <c r="AG46" s="429">
        <v>0.96296296296296291</v>
      </c>
      <c r="AH46" s="330"/>
      <c r="AI46" s="330"/>
      <c r="AJ46" s="330"/>
      <c r="AK46" s="330"/>
      <c r="AL46" s="330"/>
      <c r="AM46" s="330">
        <v>0</v>
      </c>
      <c r="AN46" s="330">
        <v>0</v>
      </c>
      <c r="AO46" s="330"/>
      <c r="AP46" s="330"/>
      <c r="AQ46" s="330">
        <v>0</v>
      </c>
      <c r="AR46" s="330">
        <v>0</v>
      </c>
      <c r="AS46" s="330">
        <v>0</v>
      </c>
      <c r="AT46" s="330">
        <v>0</v>
      </c>
      <c r="AU46" s="330">
        <v>0</v>
      </c>
      <c r="AV46" s="430" t="s">
        <v>45</v>
      </c>
      <c r="AW46" s="330">
        <v>56</v>
      </c>
      <c r="AX46" s="330">
        <v>0</v>
      </c>
      <c r="AY46" s="330">
        <v>56</v>
      </c>
      <c r="AZ46" s="330">
        <v>0</v>
      </c>
      <c r="BA46" s="330">
        <v>56</v>
      </c>
      <c r="BB46" s="330">
        <v>0</v>
      </c>
      <c r="BC46" s="330">
        <v>56</v>
      </c>
      <c r="BD46" s="330">
        <v>0</v>
      </c>
      <c r="BE46" s="330">
        <v>55</v>
      </c>
      <c r="BF46" s="329" t="s">
        <v>7583</v>
      </c>
      <c r="BG46" s="330">
        <v>56</v>
      </c>
      <c r="BH46" s="330">
        <v>51</v>
      </c>
      <c r="BI46" s="330">
        <v>56</v>
      </c>
      <c r="BJ46" s="330" t="s">
        <v>112</v>
      </c>
      <c r="BK46" s="330">
        <v>15</v>
      </c>
      <c r="BL46" s="330">
        <v>30</v>
      </c>
      <c r="BM46" s="330">
        <v>11</v>
      </c>
      <c r="BN46" s="330">
        <v>0</v>
      </c>
      <c r="BO46" s="330">
        <v>0</v>
      </c>
      <c r="BP46" s="330">
        <v>0</v>
      </c>
      <c r="BQ46" s="330">
        <v>0</v>
      </c>
    </row>
    <row r="47" spans="1:69" s="334" customFormat="1" x14ac:dyDescent="0.25">
      <c r="A47" s="333" t="s">
        <v>297</v>
      </c>
      <c r="B47" s="330" t="s">
        <v>43</v>
      </c>
      <c r="C47" s="330" t="s">
        <v>43</v>
      </c>
      <c r="D47" s="333">
        <v>4</v>
      </c>
      <c r="E47" s="331" t="s">
        <v>6537</v>
      </c>
      <c r="F47" s="330" t="s">
        <v>128</v>
      </c>
      <c r="G47" s="427" t="s">
        <v>7603</v>
      </c>
      <c r="H47" s="330">
        <v>48</v>
      </c>
      <c r="I47" s="330">
        <v>0</v>
      </c>
      <c r="J47" s="336">
        <v>0</v>
      </c>
      <c r="K47" s="330">
        <v>20</v>
      </c>
      <c r="L47" s="330">
        <v>0</v>
      </c>
      <c r="M47" s="336">
        <v>0</v>
      </c>
      <c r="N47" s="330">
        <v>0</v>
      </c>
      <c r="O47" s="330" t="s">
        <v>7197</v>
      </c>
      <c r="P47" s="330" t="s">
        <v>7198</v>
      </c>
      <c r="Q47" s="330" t="s">
        <v>7199</v>
      </c>
      <c r="R47" s="336">
        <v>0.24223319739090307</v>
      </c>
      <c r="S47" s="330">
        <v>0</v>
      </c>
      <c r="T47" s="330"/>
      <c r="U47" s="330"/>
      <c r="V47" s="428"/>
      <c r="W47" s="428" t="s">
        <v>45</v>
      </c>
      <c r="X47" s="428" t="s">
        <v>45</v>
      </c>
      <c r="Y47" s="428" t="s">
        <v>45</v>
      </c>
      <c r="Z47" s="428" t="s">
        <v>45</v>
      </c>
      <c r="AA47" s="330">
        <v>3</v>
      </c>
      <c r="AB47" s="330">
        <v>0</v>
      </c>
      <c r="AC47" s="330">
        <v>48</v>
      </c>
      <c r="AD47" s="330">
        <v>0</v>
      </c>
      <c r="AE47" s="330">
        <v>17</v>
      </c>
      <c r="AF47" s="330">
        <v>3</v>
      </c>
      <c r="AG47" s="429">
        <v>0.95588235294117652</v>
      </c>
      <c r="AH47" s="330"/>
      <c r="AI47" s="330"/>
      <c r="AJ47" s="330"/>
      <c r="AK47" s="330"/>
      <c r="AL47" s="330"/>
      <c r="AM47" s="330">
        <v>0</v>
      </c>
      <c r="AN47" s="330">
        <v>0</v>
      </c>
      <c r="AO47" s="330"/>
      <c r="AP47" s="330"/>
      <c r="AQ47" s="330">
        <v>0</v>
      </c>
      <c r="AR47" s="330">
        <v>0</v>
      </c>
      <c r="AS47" s="330">
        <v>0</v>
      </c>
      <c r="AT47" s="330">
        <v>0</v>
      </c>
      <c r="AU47" s="330">
        <v>3</v>
      </c>
      <c r="AV47" s="430">
        <v>1</v>
      </c>
      <c r="AW47" s="330">
        <v>62</v>
      </c>
      <c r="AX47" s="330">
        <v>1</v>
      </c>
      <c r="AY47" s="330">
        <v>62</v>
      </c>
      <c r="AZ47" s="330">
        <v>1</v>
      </c>
      <c r="BA47" s="330">
        <v>62</v>
      </c>
      <c r="BB47" s="330">
        <v>1</v>
      </c>
      <c r="BC47" s="330">
        <v>62</v>
      </c>
      <c r="BD47" s="330">
        <v>1</v>
      </c>
      <c r="BE47" s="330">
        <v>31</v>
      </c>
      <c r="BF47" s="329" t="s">
        <v>7583</v>
      </c>
      <c r="BG47" s="330">
        <v>63</v>
      </c>
      <c r="BH47" s="330">
        <v>66</v>
      </c>
      <c r="BI47" s="330">
        <v>64</v>
      </c>
      <c r="BJ47" s="330" t="s">
        <v>112</v>
      </c>
      <c r="BK47" s="330">
        <v>9</v>
      </c>
      <c r="BL47" s="330">
        <v>36</v>
      </c>
      <c r="BM47" s="330">
        <v>18</v>
      </c>
      <c r="BN47" s="330">
        <v>0</v>
      </c>
      <c r="BO47" s="330">
        <v>1</v>
      </c>
      <c r="BP47" s="330">
        <v>0</v>
      </c>
      <c r="BQ47" s="330">
        <v>0</v>
      </c>
    </row>
    <row r="48" spans="1:69" s="334" customFormat="1" x14ac:dyDescent="0.25">
      <c r="A48" s="333" t="s">
        <v>297</v>
      </c>
      <c r="B48" s="330" t="s">
        <v>43</v>
      </c>
      <c r="C48" s="330" t="s">
        <v>43</v>
      </c>
      <c r="D48" s="333">
        <v>5</v>
      </c>
      <c r="E48" s="331" t="s">
        <v>6538</v>
      </c>
      <c r="F48" s="330" t="s">
        <v>128</v>
      </c>
      <c r="G48" s="427" t="s">
        <v>7603</v>
      </c>
      <c r="H48" s="330">
        <v>49</v>
      </c>
      <c r="I48" s="330">
        <v>1</v>
      </c>
      <c r="J48" s="336">
        <v>0.02</v>
      </c>
      <c r="K48" s="330">
        <v>21</v>
      </c>
      <c r="L48" s="330">
        <v>0</v>
      </c>
      <c r="M48" s="336">
        <v>0</v>
      </c>
      <c r="N48" s="330">
        <v>0</v>
      </c>
      <c r="O48" s="330" t="s">
        <v>7287</v>
      </c>
      <c r="P48" s="330" t="s">
        <v>7288</v>
      </c>
      <c r="Q48" s="330" t="s">
        <v>7289</v>
      </c>
      <c r="R48" s="336">
        <v>0.25572110174031115</v>
      </c>
      <c r="S48" s="330">
        <v>0</v>
      </c>
      <c r="T48" s="330"/>
      <c r="U48" s="330"/>
      <c r="V48" s="428"/>
      <c r="W48" s="428" t="s">
        <v>45</v>
      </c>
      <c r="X48" s="428" t="s">
        <v>45</v>
      </c>
      <c r="Y48" s="428" t="s">
        <v>45</v>
      </c>
      <c r="Z48" s="428" t="s">
        <v>45</v>
      </c>
      <c r="AA48" s="330">
        <v>2</v>
      </c>
      <c r="AB48" s="330">
        <v>0</v>
      </c>
      <c r="AC48" s="330">
        <v>48</v>
      </c>
      <c r="AD48" s="330">
        <v>1</v>
      </c>
      <c r="AE48" s="330">
        <v>21</v>
      </c>
      <c r="AF48" s="330">
        <v>0</v>
      </c>
      <c r="AG48" s="429">
        <v>0.98571428571428577</v>
      </c>
      <c r="AH48" s="330"/>
      <c r="AI48" s="330"/>
      <c r="AJ48" s="330"/>
      <c r="AK48" s="330"/>
      <c r="AL48" s="330"/>
      <c r="AM48" s="330">
        <v>0</v>
      </c>
      <c r="AN48" s="330">
        <v>0</v>
      </c>
      <c r="AO48" s="330"/>
      <c r="AP48" s="330"/>
      <c r="AQ48" s="330">
        <v>0</v>
      </c>
      <c r="AR48" s="330">
        <v>1</v>
      </c>
      <c r="AS48" s="330">
        <v>0</v>
      </c>
      <c r="AT48" s="330">
        <v>0</v>
      </c>
      <c r="AU48" s="330">
        <v>1</v>
      </c>
      <c r="AV48" s="430">
        <v>0.5</v>
      </c>
      <c r="AW48" s="330">
        <v>44</v>
      </c>
      <c r="AX48" s="330">
        <v>1</v>
      </c>
      <c r="AY48" s="330">
        <v>44</v>
      </c>
      <c r="AZ48" s="330">
        <v>1</v>
      </c>
      <c r="BA48" s="330">
        <v>44</v>
      </c>
      <c r="BB48" s="330">
        <v>1</v>
      </c>
      <c r="BC48" s="330">
        <v>44</v>
      </c>
      <c r="BD48" s="330">
        <v>1</v>
      </c>
      <c r="BE48" s="330">
        <v>21</v>
      </c>
      <c r="BF48" s="329" t="s">
        <v>7583</v>
      </c>
      <c r="BG48" s="330">
        <v>46</v>
      </c>
      <c r="BH48" s="330">
        <v>65</v>
      </c>
      <c r="BI48" s="330">
        <v>46</v>
      </c>
      <c r="BJ48" s="330" t="s">
        <v>112</v>
      </c>
      <c r="BK48" s="330">
        <v>15</v>
      </c>
      <c r="BL48" s="330">
        <v>15</v>
      </c>
      <c r="BM48" s="330">
        <v>15</v>
      </c>
      <c r="BN48" s="330">
        <v>0</v>
      </c>
      <c r="BO48" s="330">
        <v>1</v>
      </c>
      <c r="BP48" s="330">
        <v>0</v>
      </c>
      <c r="BQ48" s="330">
        <v>0</v>
      </c>
    </row>
    <row r="49" spans="1:69" s="334" customFormat="1" x14ac:dyDescent="0.25">
      <c r="A49" s="333" t="s">
        <v>297</v>
      </c>
      <c r="B49" s="330" t="s">
        <v>43</v>
      </c>
      <c r="C49" s="330" t="s">
        <v>43</v>
      </c>
      <c r="D49" s="333">
        <v>6</v>
      </c>
      <c r="E49" s="331" t="s">
        <v>6539</v>
      </c>
      <c r="F49" s="330" t="s">
        <v>128</v>
      </c>
      <c r="G49" s="427" t="s">
        <v>7603</v>
      </c>
      <c r="H49" s="330">
        <v>19</v>
      </c>
      <c r="I49" s="330">
        <v>0</v>
      </c>
      <c r="J49" s="336">
        <v>0</v>
      </c>
      <c r="K49" s="330">
        <v>13</v>
      </c>
      <c r="L49" s="330">
        <v>0</v>
      </c>
      <c r="M49" s="336">
        <v>0</v>
      </c>
      <c r="N49" s="330">
        <v>0</v>
      </c>
      <c r="O49" s="330" t="s">
        <v>7373</v>
      </c>
      <c r="P49" s="330" t="s">
        <v>7374</v>
      </c>
      <c r="Q49" s="330" t="s">
        <v>7375</v>
      </c>
      <c r="R49" s="336">
        <v>0.23195760725568124</v>
      </c>
      <c r="S49" s="330">
        <v>0</v>
      </c>
      <c r="T49" s="330"/>
      <c r="U49" s="330"/>
      <c r="V49" s="428"/>
      <c r="W49" s="428" t="s">
        <v>45</v>
      </c>
      <c r="X49" s="428" t="s">
        <v>45</v>
      </c>
      <c r="Y49" s="428" t="s">
        <v>45</v>
      </c>
      <c r="Z49" s="428" t="s">
        <v>45</v>
      </c>
      <c r="AA49" s="330">
        <v>0</v>
      </c>
      <c r="AB49" s="330">
        <v>0</v>
      </c>
      <c r="AC49" s="330">
        <v>19</v>
      </c>
      <c r="AD49" s="330">
        <v>0</v>
      </c>
      <c r="AE49" s="330">
        <v>12</v>
      </c>
      <c r="AF49" s="330">
        <v>1</v>
      </c>
      <c r="AG49" s="429">
        <v>0.96875</v>
      </c>
      <c r="AH49" s="330"/>
      <c r="AI49" s="330"/>
      <c r="AJ49" s="330"/>
      <c r="AK49" s="330"/>
      <c r="AL49" s="330"/>
      <c r="AM49" s="330">
        <v>0</v>
      </c>
      <c r="AN49" s="330">
        <v>0</v>
      </c>
      <c r="AO49" s="330"/>
      <c r="AP49" s="330"/>
      <c r="AQ49" s="330">
        <v>0</v>
      </c>
      <c r="AR49" s="330">
        <v>0</v>
      </c>
      <c r="AS49" s="330">
        <v>0</v>
      </c>
      <c r="AT49" s="330">
        <v>0</v>
      </c>
      <c r="AU49" s="330">
        <v>0</v>
      </c>
      <c r="AV49" s="430" t="s">
        <v>45</v>
      </c>
      <c r="AW49" s="330">
        <v>23</v>
      </c>
      <c r="AX49" s="330">
        <v>1</v>
      </c>
      <c r="AY49" s="330">
        <v>23</v>
      </c>
      <c r="AZ49" s="330">
        <v>1</v>
      </c>
      <c r="BA49" s="330">
        <v>23</v>
      </c>
      <c r="BB49" s="330">
        <v>1</v>
      </c>
      <c r="BC49" s="330">
        <v>23</v>
      </c>
      <c r="BD49" s="330">
        <v>1</v>
      </c>
      <c r="BE49" s="330">
        <v>25</v>
      </c>
      <c r="BF49" s="329" t="s">
        <v>7583</v>
      </c>
      <c r="BG49" s="330">
        <v>24</v>
      </c>
      <c r="BH49" s="330">
        <v>27</v>
      </c>
      <c r="BI49" s="330">
        <v>26</v>
      </c>
      <c r="BJ49" s="330" t="s">
        <v>112</v>
      </c>
      <c r="BK49" s="330">
        <v>10</v>
      </c>
      <c r="BL49" s="330">
        <v>4</v>
      </c>
      <c r="BM49" s="330">
        <v>10</v>
      </c>
      <c r="BN49" s="330">
        <v>0</v>
      </c>
      <c r="BO49" s="330">
        <v>2</v>
      </c>
      <c r="BP49" s="330">
        <v>0</v>
      </c>
      <c r="BQ49" s="330">
        <v>0</v>
      </c>
    </row>
    <row r="50" spans="1:69" s="334" customFormat="1" x14ac:dyDescent="0.25">
      <c r="A50" s="333" t="s">
        <v>297</v>
      </c>
      <c r="B50" s="330" t="s">
        <v>43</v>
      </c>
      <c r="C50" s="330" t="s">
        <v>43</v>
      </c>
      <c r="D50" s="333">
        <v>7</v>
      </c>
      <c r="E50" s="331" t="s">
        <v>6540</v>
      </c>
      <c r="F50" s="330" t="s">
        <v>128</v>
      </c>
      <c r="G50" s="427" t="s">
        <v>7603</v>
      </c>
      <c r="H50" s="330">
        <v>33</v>
      </c>
      <c r="I50" s="330">
        <v>3</v>
      </c>
      <c r="J50" s="336">
        <v>8.3333333333333329E-2</v>
      </c>
      <c r="K50" s="330">
        <v>17</v>
      </c>
      <c r="L50" s="330">
        <v>1</v>
      </c>
      <c r="M50" s="336">
        <v>5.5555555555555552E-2</v>
      </c>
      <c r="N50" s="330">
        <v>0</v>
      </c>
      <c r="O50" s="330" t="s">
        <v>7462</v>
      </c>
      <c r="P50" s="330" t="s">
        <v>7463</v>
      </c>
      <c r="Q50" s="330" t="s">
        <v>7464</v>
      </c>
      <c r="R50" s="336">
        <v>0.22972017068143272</v>
      </c>
      <c r="S50" s="330">
        <v>0</v>
      </c>
      <c r="T50" s="330"/>
      <c r="U50" s="330"/>
      <c r="V50" s="428"/>
      <c r="W50" s="428" t="s">
        <v>45</v>
      </c>
      <c r="X50" s="428" t="s">
        <v>45</v>
      </c>
      <c r="Y50" s="428" t="s">
        <v>45</v>
      </c>
      <c r="Z50" s="428" t="s">
        <v>45</v>
      </c>
      <c r="AA50" s="330">
        <v>0</v>
      </c>
      <c r="AB50" s="330">
        <v>0</v>
      </c>
      <c r="AC50" s="330">
        <v>33</v>
      </c>
      <c r="AD50" s="330">
        <v>0</v>
      </c>
      <c r="AE50" s="330">
        <v>17</v>
      </c>
      <c r="AF50" s="330">
        <v>0</v>
      </c>
      <c r="AG50" s="429">
        <v>1</v>
      </c>
      <c r="AH50" s="330"/>
      <c r="AI50" s="330"/>
      <c r="AJ50" s="330"/>
      <c r="AK50" s="330"/>
      <c r="AL50" s="330"/>
      <c r="AM50" s="330">
        <v>0</v>
      </c>
      <c r="AN50" s="330">
        <v>0</v>
      </c>
      <c r="AO50" s="330"/>
      <c r="AP50" s="330"/>
      <c r="AQ50" s="330">
        <v>0</v>
      </c>
      <c r="AR50" s="330">
        <v>0</v>
      </c>
      <c r="AS50" s="330">
        <v>0</v>
      </c>
      <c r="AT50" s="330">
        <v>0</v>
      </c>
      <c r="AU50" s="330">
        <v>0</v>
      </c>
      <c r="AV50" s="430" t="s">
        <v>45</v>
      </c>
      <c r="AW50" s="330">
        <v>32</v>
      </c>
      <c r="AX50" s="330">
        <v>0</v>
      </c>
      <c r="AY50" s="330">
        <v>32</v>
      </c>
      <c r="AZ50" s="330">
        <v>0</v>
      </c>
      <c r="BA50" s="330">
        <v>32</v>
      </c>
      <c r="BB50" s="330">
        <v>0</v>
      </c>
      <c r="BC50" s="330">
        <v>32</v>
      </c>
      <c r="BD50" s="330">
        <v>0</v>
      </c>
      <c r="BE50" s="330">
        <v>38</v>
      </c>
      <c r="BF50" s="329" t="s">
        <v>7583</v>
      </c>
      <c r="BG50" s="330">
        <v>32</v>
      </c>
      <c r="BH50" s="330">
        <v>47</v>
      </c>
      <c r="BI50" s="330">
        <v>32</v>
      </c>
      <c r="BJ50" s="330" t="s">
        <v>112</v>
      </c>
      <c r="BK50" s="330">
        <v>14</v>
      </c>
      <c r="BL50" s="330">
        <v>8</v>
      </c>
      <c r="BM50" s="330">
        <v>10</v>
      </c>
      <c r="BN50" s="330">
        <v>0</v>
      </c>
      <c r="BO50" s="330">
        <v>0</v>
      </c>
      <c r="BP50" s="330">
        <v>0</v>
      </c>
      <c r="BQ50" s="330">
        <v>0</v>
      </c>
    </row>
    <row r="51" spans="1:69" s="334" customFormat="1" x14ac:dyDescent="0.25">
      <c r="A51" s="333" t="s">
        <v>2618</v>
      </c>
      <c r="B51" s="330" t="s">
        <v>52</v>
      </c>
      <c r="C51" s="330" t="s">
        <v>310</v>
      </c>
      <c r="D51" s="333">
        <v>1</v>
      </c>
      <c r="E51" s="331" t="s">
        <v>6534</v>
      </c>
      <c r="F51" s="330" t="s">
        <v>128</v>
      </c>
      <c r="G51" s="427" t="s">
        <v>7617</v>
      </c>
      <c r="H51" s="330">
        <v>7</v>
      </c>
      <c r="I51" s="330">
        <v>1</v>
      </c>
      <c r="J51" s="336">
        <v>0.125</v>
      </c>
      <c r="K51" s="330">
        <v>7</v>
      </c>
      <c r="L51" s="330">
        <v>1</v>
      </c>
      <c r="M51" s="336">
        <v>0.125</v>
      </c>
      <c r="N51" s="330">
        <v>0</v>
      </c>
      <c r="O51" s="330" t="s">
        <v>6909</v>
      </c>
      <c r="P51" s="330" t="s">
        <v>6910</v>
      </c>
      <c r="Q51" s="330" t="s">
        <v>6911</v>
      </c>
      <c r="R51" s="336">
        <v>0.60828460218782865</v>
      </c>
      <c r="S51" s="330">
        <v>0</v>
      </c>
      <c r="T51" s="330"/>
      <c r="U51" s="330"/>
      <c r="V51" s="428"/>
      <c r="W51" s="428" t="s">
        <v>45</v>
      </c>
      <c r="X51" s="428" t="s">
        <v>45</v>
      </c>
      <c r="Y51" s="428" t="s">
        <v>45</v>
      </c>
      <c r="Z51" s="428" t="s">
        <v>45</v>
      </c>
      <c r="AA51" s="330">
        <v>0</v>
      </c>
      <c r="AB51" s="330">
        <v>0</v>
      </c>
      <c r="AC51" s="330">
        <v>6</v>
      </c>
      <c r="AD51" s="330">
        <v>1</v>
      </c>
      <c r="AE51" s="330">
        <v>5</v>
      </c>
      <c r="AF51" s="330">
        <v>2</v>
      </c>
      <c r="AG51" s="429">
        <v>0.7857142857142857</v>
      </c>
      <c r="AH51" s="330"/>
      <c r="AI51" s="330"/>
      <c r="AJ51" s="330"/>
      <c r="AK51" s="330"/>
      <c r="AL51" s="330"/>
      <c r="AM51" s="330">
        <v>0</v>
      </c>
      <c r="AN51" s="330">
        <v>0</v>
      </c>
      <c r="AO51" s="330"/>
      <c r="AP51" s="330"/>
      <c r="AQ51" s="330">
        <v>0</v>
      </c>
      <c r="AR51" s="330">
        <v>0</v>
      </c>
      <c r="AS51" s="330">
        <v>0</v>
      </c>
      <c r="AT51" s="330">
        <v>0</v>
      </c>
      <c r="AU51" s="330">
        <v>0</v>
      </c>
      <c r="AV51" s="430" t="s">
        <v>45</v>
      </c>
      <c r="AW51" s="330">
        <v>2</v>
      </c>
      <c r="AX51" s="330">
        <v>0</v>
      </c>
      <c r="AY51" s="330">
        <v>2</v>
      </c>
      <c r="AZ51" s="330">
        <v>0</v>
      </c>
      <c r="BA51" s="330">
        <v>2</v>
      </c>
      <c r="BB51" s="330">
        <v>0</v>
      </c>
      <c r="BC51" s="330">
        <v>2</v>
      </c>
      <c r="BD51" s="330">
        <v>0</v>
      </c>
      <c r="BE51" s="330">
        <v>42</v>
      </c>
      <c r="BF51" s="329" t="s">
        <v>7561</v>
      </c>
      <c r="BG51" s="330">
        <v>14</v>
      </c>
      <c r="BH51" s="330">
        <v>2</v>
      </c>
      <c r="BI51" s="330">
        <v>2</v>
      </c>
      <c r="BJ51" s="330" t="s">
        <v>112</v>
      </c>
      <c r="BK51" s="330">
        <v>2</v>
      </c>
      <c r="BL51" s="330">
        <v>0</v>
      </c>
      <c r="BM51" s="330">
        <v>0</v>
      </c>
      <c r="BN51" s="330">
        <v>0</v>
      </c>
      <c r="BO51" s="330">
        <v>0</v>
      </c>
      <c r="BP51" s="330">
        <v>0</v>
      </c>
      <c r="BQ51" s="330">
        <v>0</v>
      </c>
    </row>
    <row r="52" spans="1:69" s="334" customFormat="1" x14ac:dyDescent="0.25">
      <c r="A52" s="333" t="s">
        <v>2618</v>
      </c>
      <c r="B52" s="330" t="s">
        <v>52</v>
      </c>
      <c r="C52" s="330" t="s">
        <v>310</v>
      </c>
      <c r="D52" s="333">
        <v>2</v>
      </c>
      <c r="E52" s="331" t="s">
        <v>6535</v>
      </c>
      <c r="F52" s="330" t="s">
        <v>128</v>
      </c>
      <c r="G52" s="427" t="s">
        <v>7617</v>
      </c>
      <c r="H52" s="330">
        <v>7</v>
      </c>
      <c r="I52" s="330">
        <v>0</v>
      </c>
      <c r="J52" s="336">
        <v>0</v>
      </c>
      <c r="K52" s="330">
        <v>15</v>
      </c>
      <c r="L52" s="330">
        <v>4</v>
      </c>
      <c r="M52" s="336">
        <v>0.21052631578947367</v>
      </c>
      <c r="N52" s="330">
        <v>0</v>
      </c>
      <c r="O52" s="330" t="s">
        <v>7049</v>
      </c>
      <c r="P52" s="330" t="s">
        <v>7050</v>
      </c>
      <c r="Q52" s="330" t="s">
        <v>7051</v>
      </c>
      <c r="R52" s="336">
        <v>0.60785523634589445</v>
      </c>
      <c r="S52" s="330">
        <v>0</v>
      </c>
      <c r="T52" s="330"/>
      <c r="U52" s="330"/>
      <c r="V52" s="428"/>
      <c r="W52" s="428" t="s">
        <v>45</v>
      </c>
      <c r="X52" s="428" t="s">
        <v>45</v>
      </c>
      <c r="Y52" s="428" t="s">
        <v>45</v>
      </c>
      <c r="Z52" s="428" t="s">
        <v>45</v>
      </c>
      <c r="AA52" s="330">
        <v>1</v>
      </c>
      <c r="AB52" s="330">
        <v>0</v>
      </c>
      <c r="AC52" s="330">
        <v>7</v>
      </c>
      <c r="AD52" s="330">
        <v>0</v>
      </c>
      <c r="AE52" s="330">
        <v>15</v>
      </c>
      <c r="AF52" s="330">
        <v>0</v>
      </c>
      <c r="AG52" s="429">
        <v>1</v>
      </c>
      <c r="AH52" s="330"/>
      <c r="AI52" s="330"/>
      <c r="AJ52" s="330"/>
      <c r="AK52" s="330"/>
      <c r="AL52" s="330"/>
      <c r="AM52" s="330">
        <v>0</v>
      </c>
      <c r="AN52" s="330">
        <v>0</v>
      </c>
      <c r="AO52" s="330"/>
      <c r="AP52" s="330"/>
      <c r="AQ52" s="330">
        <v>0</v>
      </c>
      <c r="AR52" s="330">
        <v>0</v>
      </c>
      <c r="AS52" s="330">
        <v>1</v>
      </c>
      <c r="AT52" s="330">
        <v>0</v>
      </c>
      <c r="AU52" s="330">
        <v>0</v>
      </c>
      <c r="AV52" s="430">
        <v>0</v>
      </c>
      <c r="AW52" s="330">
        <v>1</v>
      </c>
      <c r="AX52" s="330">
        <v>0</v>
      </c>
      <c r="AY52" s="330">
        <v>1</v>
      </c>
      <c r="AZ52" s="330">
        <v>0</v>
      </c>
      <c r="BA52" s="330">
        <v>1</v>
      </c>
      <c r="BB52" s="330">
        <v>0</v>
      </c>
      <c r="BC52" s="330">
        <v>1</v>
      </c>
      <c r="BD52" s="330">
        <v>0</v>
      </c>
      <c r="BE52" s="330">
        <v>97</v>
      </c>
      <c r="BF52" s="329" t="s">
        <v>7561</v>
      </c>
      <c r="BG52" s="330">
        <v>24</v>
      </c>
      <c r="BH52" s="330">
        <v>3</v>
      </c>
      <c r="BI52" s="330">
        <v>1</v>
      </c>
      <c r="BJ52" s="330" t="s">
        <v>112</v>
      </c>
      <c r="BK52" s="330">
        <v>1</v>
      </c>
      <c r="BL52" s="330">
        <v>0</v>
      </c>
      <c r="BM52" s="330">
        <v>0</v>
      </c>
      <c r="BN52" s="330">
        <v>0</v>
      </c>
      <c r="BO52" s="330">
        <v>0</v>
      </c>
      <c r="BP52" s="330">
        <v>0</v>
      </c>
      <c r="BQ52" s="330">
        <v>0</v>
      </c>
    </row>
    <row r="53" spans="1:69" s="334" customFormat="1" x14ac:dyDescent="0.25">
      <c r="A53" s="333" t="s">
        <v>2618</v>
      </c>
      <c r="B53" s="330" t="s">
        <v>52</v>
      </c>
      <c r="C53" s="330" t="s">
        <v>310</v>
      </c>
      <c r="D53" s="333">
        <v>44</v>
      </c>
      <c r="E53" s="331" t="s">
        <v>565</v>
      </c>
      <c r="F53" s="330" t="s">
        <v>128</v>
      </c>
      <c r="G53" s="427" t="s">
        <v>7617</v>
      </c>
      <c r="H53" s="330">
        <v>0</v>
      </c>
      <c r="I53" s="330">
        <v>0</v>
      </c>
      <c r="J53" s="336" t="s">
        <v>45</v>
      </c>
      <c r="K53" s="330">
        <v>0</v>
      </c>
      <c r="L53" s="330">
        <v>0</v>
      </c>
      <c r="M53" s="336" t="s">
        <v>45</v>
      </c>
      <c r="N53" s="330">
        <v>0</v>
      </c>
      <c r="O53" s="330" t="s">
        <v>45</v>
      </c>
      <c r="P53" s="330" t="s">
        <v>45</v>
      </c>
      <c r="Q53" s="330" t="s">
        <v>45</v>
      </c>
      <c r="R53" s="336" t="s">
        <v>45</v>
      </c>
      <c r="S53" s="330">
        <v>0</v>
      </c>
      <c r="T53" s="330"/>
      <c r="U53" s="330"/>
      <c r="V53" s="428"/>
      <c r="W53" s="428" t="s">
        <v>45</v>
      </c>
      <c r="X53" s="428" t="s">
        <v>45</v>
      </c>
      <c r="Y53" s="428" t="s">
        <v>45</v>
      </c>
      <c r="Z53" s="428" t="s">
        <v>45</v>
      </c>
      <c r="AA53" s="330">
        <v>0</v>
      </c>
      <c r="AB53" s="330">
        <v>0</v>
      </c>
      <c r="AC53" s="330">
        <v>0</v>
      </c>
      <c r="AD53" s="330">
        <v>0</v>
      </c>
      <c r="AE53" s="330">
        <v>0</v>
      </c>
      <c r="AF53" s="330">
        <v>0</v>
      </c>
      <c r="AG53" s="429" t="s">
        <v>45</v>
      </c>
      <c r="AH53" s="330"/>
      <c r="AI53" s="330"/>
      <c r="AJ53" s="330"/>
      <c r="AK53" s="330"/>
      <c r="AL53" s="330"/>
      <c r="AM53" s="330">
        <v>0</v>
      </c>
      <c r="AN53" s="330">
        <v>0</v>
      </c>
      <c r="AO53" s="330"/>
      <c r="AP53" s="330"/>
      <c r="AQ53" s="330">
        <v>0</v>
      </c>
      <c r="AR53" s="330">
        <v>0</v>
      </c>
      <c r="AS53" s="330">
        <v>0</v>
      </c>
      <c r="AT53" s="330">
        <v>0</v>
      </c>
      <c r="AU53" s="330">
        <v>0</v>
      </c>
      <c r="AV53" s="430" t="s">
        <v>45</v>
      </c>
      <c r="AW53" s="330">
        <v>3</v>
      </c>
      <c r="AX53" s="330">
        <v>0</v>
      </c>
      <c r="AY53" s="330">
        <v>3</v>
      </c>
      <c r="AZ53" s="330">
        <v>0</v>
      </c>
      <c r="BA53" s="330">
        <v>3</v>
      </c>
      <c r="BB53" s="330">
        <v>0</v>
      </c>
      <c r="BC53" s="330">
        <v>3</v>
      </c>
      <c r="BD53" s="330">
        <v>0</v>
      </c>
      <c r="BE53" s="330">
        <v>50</v>
      </c>
      <c r="BF53" s="329" t="s">
        <v>7561</v>
      </c>
      <c r="BG53" s="330">
        <v>16</v>
      </c>
      <c r="BH53" s="330">
        <v>0</v>
      </c>
      <c r="BI53" s="330">
        <v>3</v>
      </c>
      <c r="BJ53" s="330" t="s">
        <v>112</v>
      </c>
      <c r="BK53" s="330">
        <v>3</v>
      </c>
      <c r="BL53" s="330">
        <v>0</v>
      </c>
      <c r="BM53" s="330">
        <v>0</v>
      </c>
      <c r="BN53" s="330">
        <v>0</v>
      </c>
      <c r="BO53" s="330">
        <v>0</v>
      </c>
      <c r="BP53" s="330">
        <v>0</v>
      </c>
      <c r="BQ53" s="330">
        <v>0</v>
      </c>
    </row>
    <row r="54" spans="1:69" s="334" customFormat="1" x14ac:dyDescent="0.25">
      <c r="A54" s="333" t="s">
        <v>2618</v>
      </c>
      <c r="B54" s="330" t="s">
        <v>52</v>
      </c>
      <c r="C54" s="330" t="s">
        <v>310</v>
      </c>
      <c r="D54" s="333">
        <v>45</v>
      </c>
      <c r="E54" s="331" t="s">
        <v>566</v>
      </c>
      <c r="F54" s="330" t="s">
        <v>128</v>
      </c>
      <c r="G54" s="427" t="s">
        <v>7617</v>
      </c>
      <c r="H54" s="330">
        <v>0</v>
      </c>
      <c r="I54" s="330">
        <v>0</v>
      </c>
      <c r="J54" s="336" t="s">
        <v>45</v>
      </c>
      <c r="K54" s="330">
        <v>0</v>
      </c>
      <c r="L54" s="330">
        <v>0</v>
      </c>
      <c r="M54" s="336" t="s">
        <v>45</v>
      </c>
      <c r="N54" s="330">
        <v>0</v>
      </c>
      <c r="O54" s="330" t="s">
        <v>45</v>
      </c>
      <c r="P54" s="330" t="s">
        <v>45</v>
      </c>
      <c r="Q54" s="330" t="s">
        <v>45</v>
      </c>
      <c r="R54" s="336" t="s">
        <v>45</v>
      </c>
      <c r="S54" s="330">
        <v>0</v>
      </c>
      <c r="T54" s="330"/>
      <c r="U54" s="330"/>
      <c r="V54" s="428"/>
      <c r="W54" s="428" t="s">
        <v>45</v>
      </c>
      <c r="X54" s="428" t="s">
        <v>45</v>
      </c>
      <c r="Y54" s="428" t="s">
        <v>45</v>
      </c>
      <c r="Z54" s="428" t="s">
        <v>45</v>
      </c>
      <c r="AA54" s="330">
        <v>1</v>
      </c>
      <c r="AB54" s="330">
        <v>0</v>
      </c>
      <c r="AC54" s="330">
        <v>0</v>
      </c>
      <c r="AD54" s="330">
        <v>0</v>
      </c>
      <c r="AE54" s="330">
        <v>0</v>
      </c>
      <c r="AF54" s="330">
        <v>0</v>
      </c>
      <c r="AG54" s="429" t="s">
        <v>45</v>
      </c>
      <c r="AH54" s="330"/>
      <c r="AI54" s="330"/>
      <c r="AJ54" s="330"/>
      <c r="AK54" s="330"/>
      <c r="AL54" s="330"/>
      <c r="AM54" s="330">
        <v>0</v>
      </c>
      <c r="AN54" s="330">
        <v>0</v>
      </c>
      <c r="AO54" s="330"/>
      <c r="AP54" s="330"/>
      <c r="AQ54" s="330">
        <v>0</v>
      </c>
      <c r="AR54" s="330">
        <v>0</v>
      </c>
      <c r="AS54" s="330">
        <v>0</v>
      </c>
      <c r="AT54" s="330">
        <v>0</v>
      </c>
      <c r="AU54" s="330">
        <v>1</v>
      </c>
      <c r="AV54" s="430">
        <v>1</v>
      </c>
      <c r="AW54" s="330">
        <v>0</v>
      </c>
      <c r="AX54" s="330">
        <v>0</v>
      </c>
      <c r="AY54" s="330">
        <v>0</v>
      </c>
      <c r="AZ54" s="330">
        <v>0</v>
      </c>
      <c r="BA54" s="330">
        <v>0</v>
      </c>
      <c r="BB54" s="330">
        <v>0</v>
      </c>
      <c r="BC54" s="330">
        <v>0</v>
      </c>
      <c r="BD54" s="330">
        <v>0</v>
      </c>
      <c r="BE54" s="330">
        <v>49</v>
      </c>
      <c r="BF54" s="329" t="s">
        <v>7561</v>
      </c>
      <c r="BG54" s="330">
        <v>14</v>
      </c>
      <c r="BH54" s="330">
        <v>0</v>
      </c>
      <c r="BI54" s="330">
        <v>0</v>
      </c>
      <c r="BJ54" s="330" t="s">
        <v>112</v>
      </c>
      <c r="BK54" s="330">
        <v>0</v>
      </c>
      <c r="BL54" s="330">
        <v>0</v>
      </c>
      <c r="BM54" s="330">
        <v>0</v>
      </c>
      <c r="BN54" s="330">
        <v>0</v>
      </c>
      <c r="BO54" s="330">
        <v>0</v>
      </c>
      <c r="BP54" s="330">
        <v>0</v>
      </c>
      <c r="BQ54" s="330">
        <v>0</v>
      </c>
    </row>
    <row r="55" spans="1:69" s="334" customFormat="1" x14ac:dyDescent="0.25">
      <c r="A55" s="333" t="s">
        <v>2618</v>
      </c>
      <c r="B55" s="330" t="s">
        <v>52</v>
      </c>
      <c r="C55" s="330" t="s">
        <v>310</v>
      </c>
      <c r="D55" s="333">
        <v>46</v>
      </c>
      <c r="E55" s="331" t="s">
        <v>567</v>
      </c>
      <c r="F55" s="330" t="s">
        <v>128</v>
      </c>
      <c r="G55" s="427" t="s">
        <v>7617</v>
      </c>
      <c r="H55" s="330">
        <v>0</v>
      </c>
      <c r="I55" s="330">
        <v>0</v>
      </c>
      <c r="J55" s="336" t="s">
        <v>45</v>
      </c>
      <c r="K55" s="330">
        <v>0</v>
      </c>
      <c r="L55" s="330">
        <v>0</v>
      </c>
      <c r="M55" s="336" t="s">
        <v>45</v>
      </c>
      <c r="N55" s="330">
        <v>0</v>
      </c>
      <c r="O55" s="330" t="s">
        <v>45</v>
      </c>
      <c r="P55" s="330" t="s">
        <v>45</v>
      </c>
      <c r="Q55" s="330" t="s">
        <v>45</v>
      </c>
      <c r="R55" s="336" t="s">
        <v>45</v>
      </c>
      <c r="S55" s="330">
        <v>0</v>
      </c>
      <c r="T55" s="330"/>
      <c r="U55" s="330"/>
      <c r="V55" s="428"/>
      <c r="W55" s="428" t="s">
        <v>45</v>
      </c>
      <c r="X55" s="428" t="s">
        <v>45</v>
      </c>
      <c r="Y55" s="428" t="s">
        <v>45</v>
      </c>
      <c r="Z55" s="428" t="s">
        <v>45</v>
      </c>
      <c r="AA55" s="330">
        <v>0</v>
      </c>
      <c r="AB55" s="330">
        <v>0</v>
      </c>
      <c r="AC55" s="330">
        <v>0</v>
      </c>
      <c r="AD55" s="330">
        <v>0</v>
      </c>
      <c r="AE55" s="330">
        <v>0</v>
      </c>
      <c r="AF55" s="330">
        <v>0</v>
      </c>
      <c r="AG55" s="429" t="s">
        <v>45</v>
      </c>
      <c r="AH55" s="330"/>
      <c r="AI55" s="330"/>
      <c r="AJ55" s="330"/>
      <c r="AK55" s="330"/>
      <c r="AL55" s="330"/>
      <c r="AM55" s="330">
        <v>0</v>
      </c>
      <c r="AN55" s="330">
        <v>0</v>
      </c>
      <c r="AO55" s="330"/>
      <c r="AP55" s="330"/>
      <c r="AQ55" s="330">
        <v>0</v>
      </c>
      <c r="AR55" s="330">
        <v>0</v>
      </c>
      <c r="AS55" s="330">
        <v>0</v>
      </c>
      <c r="AT55" s="330">
        <v>0</v>
      </c>
      <c r="AU55" s="330">
        <v>0</v>
      </c>
      <c r="AV55" s="430" t="s">
        <v>45</v>
      </c>
      <c r="AW55" s="330">
        <v>2</v>
      </c>
      <c r="AX55" s="330">
        <v>0</v>
      </c>
      <c r="AY55" s="330">
        <v>2</v>
      </c>
      <c r="AZ55" s="330">
        <v>0</v>
      </c>
      <c r="BA55" s="330">
        <v>2</v>
      </c>
      <c r="BB55" s="330">
        <v>0</v>
      </c>
      <c r="BC55" s="330">
        <v>2</v>
      </c>
      <c r="BD55" s="330">
        <v>0</v>
      </c>
      <c r="BE55" s="330">
        <v>15</v>
      </c>
      <c r="BF55" s="329" t="s">
        <v>7561</v>
      </c>
      <c r="BG55" s="330">
        <v>19</v>
      </c>
      <c r="BH55" s="330">
        <v>0</v>
      </c>
      <c r="BI55" s="330">
        <v>2</v>
      </c>
      <c r="BJ55" s="330" t="s">
        <v>112</v>
      </c>
      <c r="BK55" s="330">
        <v>2</v>
      </c>
      <c r="BL55" s="330">
        <v>0</v>
      </c>
      <c r="BM55" s="330">
        <v>0</v>
      </c>
      <c r="BN55" s="330">
        <v>0</v>
      </c>
      <c r="BO55" s="330">
        <v>0</v>
      </c>
      <c r="BP55" s="330">
        <v>0</v>
      </c>
      <c r="BQ55" s="330">
        <v>0</v>
      </c>
    </row>
    <row r="56" spans="1:69" s="334" customFormat="1" x14ac:dyDescent="0.25">
      <c r="A56" s="333" t="s">
        <v>2618</v>
      </c>
      <c r="B56" s="330" t="s">
        <v>52</v>
      </c>
      <c r="C56" s="330" t="s">
        <v>310</v>
      </c>
      <c r="D56" s="333">
        <v>47</v>
      </c>
      <c r="E56" s="331" t="s">
        <v>568</v>
      </c>
      <c r="F56" s="330" t="s">
        <v>128</v>
      </c>
      <c r="G56" s="427" t="s">
        <v>7617</v>
      </c>
      <c r="H56" s="330">
        <v>0</v>
      </c>
      <c r="I56" s="330">
        <v>0</v>
      </c>
      <c r="J56" s="336" t="s">
        <v>45</v>
      </c>
      <c r="K56" s="330">
        <v>0</v>
      </c>
      <c r="L56" s="330">
        <v>0</v>
      </c>
      <c r="M56" s="336" t="s">
        <v>45</v>
      </c>
      <c r="N56" s="330">
        <v>0</v>
      </c>
      <c r="O56" s="330" t="s">
        <v>45</v>
      </c>
      <c r="P56" s="330" t="s">
        <v>45</v>
      </c>
      <c r="Q56" s="330" t="s">
        <v>45</v>
      </c>
      <c r="R56" s="336" t="s">
        <v>45</v>
      </c>
      <c r="S56" s="330">
        <v>0</v>
      </c>
      <c r="T56" s="330"/>
      <c r="U56" s="330"/>
      <c r="V56" s="428"/>
      <c r="W56" s="428" t="s">
        <v>45</v>
      </c>
      <c r="X56" s="428" t="s">
        <v>45</v>
      </c>
      <c r="Y56" s="428" t="s">
        <v>45</v>
      </c>
      <c r="Z56" s="428" t="s">
        <v>45</v>
      </c>
      <c r="AA56" s="330">
        <v>1</v>
      </c>
      <c r="AB56" s="330">
        <v>0</v>
      </c>
      <c r="AC56" s="330">
        <v>0</v>
      </c>
      <c r="AD56" s="330">
        <v>0</v>
      </c>
      <c r="AE56" s="330">
        <v>0</v>
      </c>
      <c r="AF56" s="330">
        <v>0</v>
      </c>
      <c r="AG56" s="429" t="s">
        <v>45</v>
      </c>
      <c r="AH56" s="330"/>
      <c r="AI56" s="330"/>
      <c r="AJ56" s="330"/>
      <c r="AK56" s="330"/>
      <c r="AL56" s="330"/>
      <c r="AM56" s="330">
        <v>0</v>
      </c>
      <c r="AN56" s="330">
        <v>0</v>
      </c>
      <c r="AO56" s="330"/>
      <c r="AP56" s="330"/>
      <c r="AQ56" s="330">
        <v>0</v>
      </c>
      <c r="AR56" s="330">
        <v>0</v>
      </c>
      <c r="AS56" s="330">
        <v>0</v>
      </c>
      <c r="AT56" s="330">
        <v>1</v>
      </c>
      <c r="AU56" s="330">
        <v>0</v>
      </c>
      <c r="AV56" s="430">
        <v>1</v>
      </c>
      <c r="AW56" s="330">
        <v>1</v>
      </c>
      <c r="AX56" s="330">
        <v>0</v>
      </c>
      <c r="AY56" s="330">
        <v>1</v>
      </c>
      <c r="AZ56" s="330">
        <v>0</v>
      </c>
      <c r="BA56" s="330">
        <v>1</v>
      </c>
      <c r="BB56" s="330">
        <v>0</v>
      </c>
      <c r="BC56" s="330">
        <v>1</v>
      </c>
      <c r="BD56" s="330">
        <v>0</v>
      </c>
      <c r="BE56" s="330">
        <v>58</v>
      </c>
      <c r="BF56" s="329" t="s">
        <v>7561</v>
      </c>
      <c r="BG56" s="330">
        <v>16</v>
      </c>
      <c r="BH56" s="330">
        <v>0</v>
      </c>
      <c r="BI56" s="330">
        <v>1</v>
      </c>
      <c r="BJ56" s="330" t="s">
        <v>112</v>
      </c>
      <c r="BK56" s="330">
        <v>1</v>
      </c>
      <c r="BL56" s="330">
        <v>0</v>
      </c>
      <c r="BM56" s="330">
        <v>0</v>
      </c>
      <c r="BN56" s="330">
        <v>0</v>
      </c>
      <c r="BO56" s="330">
        <v>0</v>
      </c>
      <c r="BP56" s="330">
        <v>0</v>
      </c>
      <c r="BQ56" s="330">
        <v>0</v>
      </c>
    </row>
    <row r="57" spans="1:69" s="334" customFormat="1" x14ac:dyDescent="0.25">
      <c r="A57" s="333" t="s">
        <v>2618</v>
      </c>
      <c r="B57" s="330" t="s">
        <v>52</v>
      </c>
      <c r="C57" s="330" t="s">
        <v>310</v>
      </c>
      <c r="D57" s="333">
        <v>48</v>
      </c>
      <c r="E57" s="331" t="s">
        <v>570</v>
      </c>
      <c r="F57" s="330" t="s">
        <v>128</v>
      </c>
      <c r="G57" s="427" t="s">
        <v>7617</v>
      </c>
      <c r="H57" s="330">
        <v>0</v>
      </c>
      <c r="I57" s="330">
        <v>0</v>
      </c>
      <c r="J57" s="336" t="s">
        <v>45</v>
      </c>
      <c r="K57" s="330">
        <v>0</v>
      </c>
      <c r="L57" s="330">
        <v>0</v>
      </c>
      <c r="M57" s="336" t="s">
        <v>45</v>
      </c>
      <c r="N57" s="330">
        <v>0</v>
      </c>
      <c r="O57" s="330" t="s">
        <v>45</v>
      </c>
      <c r="P57" s="330" t="s">
        <v>45</v>
      </c>
      <c r="Q57" s="330" t="s">
        <v>45</v>
      </c>
      <c r="R57" s="336" t="s">
        <v>45</v>
      </c>
      <c r="S57" s="330">
        <v>0</v>
      </c>
      <c r="T57" s="330"/>
      <c r="U57" s="330"/>
      <c r="V57" s="428"/>
      <c r="W57" s="428" t="s">
        <v>45</v>
      </c>
      <c r="X57" s="428" t="s">
        <v>45</v>
      </c>
      <c r="Y57" s="428" t="s">
        <v>45</v>
      </c>
      <c r="Z57" s="428" t="s">
        <v>45</v>
      </c>
      <c r="AA57" s="330">
        <v>0</v>
      </c>
      <c r="AB57" s="330">
        <v>0</v>
      </c>
      <c r="AC57" s="330">
        <v>0</v>
      </c>
      <c r="AD57" s="330">
        <v>0</v>
      </c>
      <c r="AE57" s="330">
        <v>0</v>
      </c>
      <c r="AF57" s="330">
        <v>0</v>
      </c>
      <c r="AG57" s="429" t="s">
        <v>45</v>
      </c>
      <c r="AH57" s="330"/>
      <c r="AI57" s="330"/>
      <c r="AJ57" s="330"/>
      <c r="AK57" s="330"/>
      <c r="AL57" s="330"/>
      <c r="AM57" s="330">
        <v>0</v>
      </c>
      <c r="AN57" s="330">
        <v>0</v>
      </c>
      <c r="AO57" s="330"/>
      <c r="AP57" s="330"/>
      <c r="AQ57" s="330">
        <v>0</v>
      </c>
      <c r="AR57" s="330">
        <v>0</v>
      </c>
      <c r="AS57" s="330">
        <v>0</v>
      </c>
      <c r="AT57" s="330">
        <v>0</v>
      </c>
      <c r="AU57" s="330">
        <v>0</v>
      </c>
      <c r="AV57" s="430" t="s">
        <v>45</v>
      </c>
      <c r="AW57" s="330">
        <v>1</v>
      </c>
      <c r="AX57" s="330">
        <v>0</v>
      </c>
      <c r="AY57" s="330">
        <v>1</v>
      </c>
      <c r="AZ57" s="330">
        <v>0</v>
      </c>
      <c r="BA57" s="330">
        <v>1</v>
      </c>
      <c r="BB57" s="330">
        <v>0</v>
      </c>
      <c r="BC57" s="330">
        <v>1</v>
      </c>
      <c r="BD57" s="330">
        <v>0</v>
      </c>
      <c r="BE57" s="330">
        <v>36</v>
      </c>
      <c r="BF57" s="329" t="s">
        <v>7561</v>
      </c>
      <c r="BG57" s="330">
        <v>28</v>
      </c>
      <c r="BH57" s="330">
        <v>1</v>
      </c>
      <c r="BI57" s="330">
        <v>1</v>
      </c>
      <c r="BJ57" s="330" t="s">
        <v>112</v>
      </c>
      <c r="BK57" s="330">
        <v>1</v>
      </c>
      <c r="BL57" s="330">
        <v>0</v>
      </c>
      <c r="BM57" s="330">
        <v>0</v>
      </c>
      <c r="BN57" s="330">
        <v>0</v>
      </c>
      <c r="BO57" s="330">
        <v>0</v>
      </c>
      <c r="BP57" s="330">
        <v>0</v>
      </c>
      <c r="BQ57" s="330">
        <v>0</v>
      </c>
    </row>
    <row r="58" spans="1:69" s="334" customFormat="1" x14ac:dyDescent="0.25">
      <c r="A58" s="333" t="s">
        <v>2618</v>
      </c>
      <c r="B58" s="330" t="s">
        <v>52</v>
      </c>
      <c r="C58" s="330" t="s">
        <v>310</v>
      </c>
      <c r="D58" s="333">
        <v>49</v>
      </c>
      <c r="E58" s="331" t="s">
        <v>571</v>
      </c>
      <c r="F58" s="330" t="s">
        <v>128</v>
      </c>
      <c r="G58" s="427" t="s">
        <v>7617</v>
      </c>
      <c r="H58" s="330">
        <v>1</v>
      </c>
      <c r="I58" s="330">
        <v>0</v>
      </c>
      <c r="J58" s="336">
        <v>0</v>
      </c>
      <c r="K58" s="330">
        <v>1</v>
      </c>
      <c r="L58" s="330">
        <v>0</v>
      </c>
      <c r="M58" s="336">
        <v>0</v>
      </c>
      <c r="N58" s="330">
        <v>0</v>
      </c>
      <c r="O58" s="330" t="s">
        <v>2238</v>
      </c>
      <c r="P58" s="330" t="s">
        <v>6613</v>
      </c>
      <c r="Q58" s="330" t="s">
        <v>2910</v>
      </c>
      <c r="R58" s="336">
        <v>0.40226876090750435</v>
      </c>
      <c r="S58" s="330">
        <v>0</v>
      </c>
      <c r="T58" s="330"/>
      <c r="U58" s="330"/>
      <c r="V58" s="428"/>
      <c r="W58" s="428" t="s">
        <v>45</v>
      </c>
      <c r="X58" s="428" t="s">
        <v>45</v>
      </c>
      <c r="Y58" s="428" t="s">
        <v>45</v>
      </c>
      <c r="Z58" s="428" t="s">
        <v>45</v>
      </c>
      <c r="AA58" s="330">
        <v>3</v>
      </c>
      <c r="AB58" s="330">
        <v>0</v>
      </c>
      <c r="AC58" s="330">
        <v>1</v>
      </c>
      <c r="AD58" s="330">
        <v>0</v>
      </c>
      <c r="AE58" s="330">
        <v>1</v>
      </c>
      <c r="AF58" s="330">
        <v>0</v>
      </c>
      <c r="AG58" s="429">
        <v>1</v>
      </c>
      <c r="AH58" s="330"/>
      <c r="AI58" s="330"/>
      <c r="AJ58" s="330"/>
      <c r="AK58" s="330"/>
      <c r="AL58" s="330"/>
      <c r="AM58" s="330">
        <v>0</v>
      </c>
      <c r="AN58" s="330">
        <v>0</v>
      </c>
      <c r="AO58" s="330"/>
      <c r="AP58" s="330"/>
      <c r="AQ58" s="330">
        <v>0</v>
      </c>
      <c r="AR58" s="330">
        <v>0</v>
      </c>
      <c r="AS58" s="330">
        <v>0</v>
      </c>
      <c r="AT58" s="330">
        <v>1</v>
      </c>
      <c r="AU58" s="330">
        <v>2</v>
      </c>
      <c r="AV58" s="430">
        <v>1</v>
      </c>
      <c r="AW58" s="330">
        <v>2</v>
      </c>
      <c r="AX58" s="330">
        <v>0</v>
      </c>
      <c r="AY58" s="330">
        <v>2</v>
      </c>
      <c r="AZ58" s="330">
        <v>0</v>
      </c>
      <c r="BA58" s="330">
        <v>2</v>
      </c>
      <c r="BB58" s="330">
        <v>0</v>
      </c>
      <c r="BC58" s="330">
        <v>2</v>
      </c>
      <c r="BD58" s="330">
        <v>0</v>
      </c>
      <c r="BE58" s="330">
        <v>20</v>
      </c>
      <c r="BF58" s="329" t="s">
        <v>7561</v>
      </c>
      <c r="BG58" s="330">
        <v>22</v>
      </c>
      <c r="BH58" s="330">
        <v>0</v>
      </c>
      <c r="BI58" s="330">
        <v>2</v>
      </c>
      <c r="BJ58" s="330" t="s">
        <v>112</v>
      </c>
      <c r="BK58" s="330">
        <v>2</v>
      </c>
      <c r="BL58" s="330">
        <v>0</v>
      </c>
      <c r="BM58" s="330">
        <v>0</v>
      </c>
      <c r="BN58" s="330">
        <v>0</v>
      </c>
      <c r="BO58" s="330">
        <v>0</v>
      </c>
      <c r="BP58" s="330">
        <v>0</v>
      </c>
      <c r="BQ58" s="330">
        <v>0</v>
      </c>
    </row>
    <row r="59" spans="1:69" s="334" customFormat="1" x14ac:dyDescent="0.25">
      <c r="A59" s="333" t="s">
        <v>2618</v>
      </c>
      <c r="B59" s="330" t="s">
        <v>52</v>
      </c>
      <c r="C59" s="330" t="s">
        <v>310</v>
      </c>
      <c r="D59" s="333">
        <v>50</v>
      </c>
      <c r="E59" s="331" t="s">
        <v>572</v>
      </c>
      <c r="F59" s="330" t="s">
        <v>128</v>
      </c>
      <c r="G59" s="427" t="s">
        <v>7617</v>
      </c>
      <c r="H59" s="330">
        <v>10</v>
      </c>
      <c r="I59" s="330">
        <v>0</v>
      </c>
      <c r="J59" s="336">
        <v>0</v>
      </c>
      <c r="K59" s="330">
        <v>4</v>
      </c>
      <c r="L59" s="330">
        <v>1</v>
      </c>
      <c r="M59" s="336">
        <v>0.2</v>
      </c>
      <c r="N59" s="330">
        <v>0</v>
      </c>
      <c r="O59" s="330" t="s">
        <v>6701</v>
      </c>
      <c r="P59" s="330" t="s">
        <v>6702</v>
      </c>
      <c r="Q59" s="330" t="s">
        <v>6703</v>
      </c>
      <c r="R59" s="336">
        <v>0.65603415697090062</v>
      </c>
      <c r="S59" s="330">
        <v>0</v>
      </c>
      <c r="T59" s="330"/>
      <c r="U59" s="330"/>
      <c r="V59" s="428"/>
      <c r="W59" s="428" t="s">
        <v>45</v>
      </c>
      <c r="X59" s="428" t="s">
        <v>45</v>
      </c>
      <c r="Y59" s="428" t="s">
        <v>45</v>
      </c>
      <c r="Z59" s="428" t="s">
        <v>45</v>
      </c>
      <c r="AA59" s="330">
        <v>1</v>
      </c>
      <c r="AB59" s="330">
        <v>0</v>
      </c>
      <c r="AC59" s="330">
        <v>10</v>
      </c>
      <c r="AD59" s="330">
        <v>0</v>
      </c>
      <c r="AE59" s="330">
        <v>4</v>
      </c>
      <c r="AF59" s="330">
        <v>0</v>
      </c>
      <c r="AG59" s="429">
        <v>1</v>
      </c>
      <c r="AH59" s="330"/>
      <c r="AI59" s="330"/>
      <c r="AJ59" s="330"/>
      <c r="AK59" s="330"/>
      <c r="AL59" s="330"/>
      <c r="AM59" s="330">
        <v>0</v>
      </c>
      <c r="AN59" s="330">
        <v>0</v>
      </c>
      <c r="AO59" s="330"/>
      <c r="AP59" s="330"/>
      <c r="AQ59" s="330">
        <v>0</v>
      </c>
      <c r="AR59" s="330">
        <v>0</v>
      </c>
      <c r="AS59" s="330">
        <v>0</v>
      </c>
      <c r="AT59" s="330">
        <v>0</v>
      </c>
      <c r="AU59" s="330">
        <v>1</v>
      </c>
      <c r="AV59" s="430">
        <v>1</v>
      </c>
      <c r="AW59" s="330">
        <v>0</v>
      </c>
      <c r="AX59" s="330">
        <v>0</v>
      </c>
      <c r="AY59" s="330">
        <v>0</v>
      </c>
      <c r="AZ59" s="330">
        <v>0</v>
      </c>
      <c r="BA59" s="330">
        <v>0</v>
      </c>
      <c r="BB59" s="330">
        <v>0</v>
      </c>
      <c r="BC59" s="330">
        <v>0</v>
      </c>
      <c r="BD59" s="330">
        <v>0</v>
      </c>
      <c r="BE59" s="330">
        <v>20</v>
      </c>
      <c r="BF59" s="329" t="s">
        <v>7561</v>
      </c>
      <c r="BG59" s="330">
        <v>19</v>
      </c>
      <c r="BH59" s="330">
        <v>2</v>
      </c>
      <c r="BI59" s="330">
        <v>1</v>
      </c>
      <c r="BJ59" s="330" t="s">
        <v>112</v>
      </c>
      <c r="BK59" s="330">
        <v>0</v>
      </c>
      <c r="BL59" s="330">
        <v>0</v>
      </c>
      <c r="BM59" s="330">
        <v>0</v>
      </c>
      <c r="BN59" s="330">
        <v>0</v>
      </c>
      <c r="BO59" s="330">
        <v>1</v>
      </c>
      <c r="BP59" s="330">
        <v>0</v>
      </c>
      <c r="BQ59" s="330">
        <v>0</v>
      </c>
    </row>
    <row r="60" spans="1:69" s="334" customFormat="1" x14ac:dyDescent="0.25">
      <c r="A60" s="333" t="s">
        <v>2618</v>
      </c>
      <c r="B60" s="330" t="s">
        <v>52</v>
      </c>
      <c r="C60" s="330" t="s">
        <v>310</v>
      </c>
      <c r="D60" s="333">
        <v>51</v>
      </c>
      <c r="E60" s="331" t="s">
        <v>573</v>
      </c>
      <c r="F60" s="330" t="s">
        <v>128</v>
      </c>
      <c r="G60" s="427" t="s">
        <v>7617</v>
      </c>
      <c r="H60" s="330">
        <v>0</v>
      </c>
      <c r="I60" s="330">
        <v>0</v>
      </c>
      <c r="J60" s="336" t="s">
        <v>45</v>
      </c>
      <c r="K60" s="330">
        <v>0</v>
      </c>
      <c r="L60" s="330">
        <v>0</v>
      </c>
      <c r="M60" s="336" t="s">
        <v>45</v>
      </c>
      <c r="N60" s="330">
        <v>0</v>
      </c>
      <c r="O60" s="330" t="s">
        <v>45</v>
      </c>
      <c r="P60" s="330" t="s">
        <v>45</v>
      </c>
      <c r="Q60" s="330" t="s">
        <v>45</v>
      </c>
      <c r="R60" s="336" t="s">
        <v>45</v>
      </c>
      <c r="S60" s="330">
        <v>0</v>
      </c>
      <c r="T60" s="330"/>
      <c r="U60" s="330"/>
      <c r="V60" s="428"/>
      <c r="W60" s="428" t="s">
        <v>45</v>
      </c>
      <c r="X60" s="428" t="s">
        <v>45</v>
      </c>
      <c r="Y60" s="428" t="s">
        <v>45</v>
      </c>
      <c r="Z60" s="428" t="s">
        <v>45</v>
      </c>
      <c r="AA60" s="330">
        <v>0</v>
      </c>
      <c r="AB60" s="330">
        <v>0</v>
      </c>
      <c r="AC60" s="330">
        <v>0</v>
      </c>
      <c r="AD60" s="330">
        <v>0</v>
      </c>
      <c r="AE60" s="330">
        <v>0</v>
      </c>
      <c r="AF60" s="330">
        <v>0</v>
      </c>
      <c r="AG60" s="429" t="s">
        <v>45</v>
      </c>
      <c r="AH60" s="330"/>
      <c r="AI60" s="330"/>
      <c r="AJ60" s="330"/>
      <c r="AK60" s="330"/>
      <c r="AL60" s="330"/>
      <c r="AM60" s="330">
        <v>0</v>
      </c>
      <c r="AN60" s="330">
        <v>0</v>
      </c>
      <c r="AO60" s="330"/>
      <c r="AP60" s="330"/>
      <c r="AQ60" s="330">
        <v>0</v>
      </c>
      <c r="AR60" s="330">
        <v>0</v>
      </c>
      <c r="AS60" s="330">
        <v>0</v>
      </c>
      <c r="AT60" s="330">
        <v>0</v>
      </c>
      <c r="AU60" s="330">
        <v>0</v>
      </c>
      <c r="AV60" s="430" t="s">
        <v>45</v>
      </c>
      <c r="AW60" s="330">
        <v>0</v>
      </c>
      <c r="AX60" s="330">
        <v>0</v>
      </c>
      <c r="AY60" s="330">
        <v>0</v>
      </c>
      <c r="AZ60" s="330">
        <v>0</v>
      </c>
      <c r="BA60" s="330">
        <v>0</v>
      </c>
      <c r="BB60" s="330">
        <v>0</v>
      </c>
      <c r="BC60" s="330">
        <v>0</v>
      </c>
      <c r="BD60" s="330">
        <v>0</v>
      </c>
      <c r="BE60" s="330">
        <v>0</v>
      </c>
      <c r="BF60" s="329" t="s">
        <v>7561</v>
      </c>
      <c r="BG60" s="330">
        <v>9</v>
      </c>
      <c r="BH60" s="330">
        <v>0</v>
      </c>
      <c r="BI60" s="330">
        <v>0</v>
      </c>
      <c r="BJ60" s="330" t="s">
        <v>112</v>
      </c>
      <c r="BK60" s="330">
        <v>0</v>
      </c>
      <c r="BL60" s="330">
        <v>0</v>
      </c>
      <c r="BM60" s="330">
        <v>0</v>
      </c>
      <c r="BN60" s="330">
        <v>0</v>
      </c>
      <c r="BO60" s="330">
        <v>0</v>
      </c>
      <c r="BP60" s="330">
        <v>0</v>
      </c>
      <c r="BQ60" s="330">
        <v>0</v>
      </c>
    </row>
    <row r="61" spans="1:69" s="334" customFormat="1" x14ac:dyDescent="0.25">
      <c r="A61" s="333" t="s">
        <v>2618</v>
      </c>
      <c r="B61" s="330" t="s">
        <v>52</v>
      </c>
      <c r="C61" s="330" t="s">
        <v>310</v>
      </c>
      <c r="D61" s="333">
        <v>52</v>
      </c>
      <c r="E61" s="331" t="s">
        <v>6555</v>
      </c>
      <c r="F61" s="330" t="s">
        <v>128</v>
      </c>
      <c r="G61" s="427" t="s">
        <v>7617</v>
      </c>
      <c r="H61" s="330">
        <v>3</v>
      </c>
      <c r="I61" s="330">
        <v>0</v>
      </c>
      <c r="J61" s="336">
        <v>0</v>
      </c>
      <c r="K61" s="330">
        <v>1</v>
      </c>
      <c r="L61" s="330">
        <v>0</v>
      </c>
      <c r="M61" s="336">
        <v>0</v>
      </c>
      <c r="N61" s="330">
        <v>0</v>
      </c>
      <c r="O61" s="330" t="s">
        <v>6824</v>
      </c>
      <c r="P61" s="330" t="s">
        <v>6825</v>
      </c>
      <c r="Q61" s="330" t="s">
        <v>6826</v>
      </c>
      <c r="R61" s="336">
        <v>0.13895261845386533</v>
      </c>
      <c r="S61" s="330">
        <v>0</v>
      </c>
      <c r="T61" s="330"/>
      <c r="U61" s="330"/>
      <c r="V61" s="428"/>
      <c r="W61" s="428" t="s">
        <v>45</v>
      </c>
      <c r="X61" s="428" t="s">
        <v>45</v>
      </c>
      <c r="Y61" s="428" t="s">
        <v>45</v>
      </c>
      <c r="Z61" s="428" t="s">
        <v>45</v>
      </c>
      <c r="AA61" s="330">
        <v>0</v>
      </c>
      <c r="AB61" s="330">
        <v>0</v>
      </c>
      <c r="AC61" s="330">
        <v>3</v>
      </c>
      <c r="AD61" s="330">
        <v>0</v>
      </c>
      <c r="AE61" s="330">
        <v>1</v>
      </c>
      <c r="AF61" s="330">
        <v>0</v>
      </c>
      <c r="AG61" s="429">
        <v>1</v>
      </c>
      <c r="AH61" s="330"/>
      <c r="AI61" s="330"/>
      <c r="AJ61" s="330"/>
      <c r="AK61" s="330"/>
      <c r="AL61" s="330"/>
      <c r="AM61" s="330">
        <v>0</v>
      </c>
      <c r="AN61" s="330">
        <v>0</v>
      </c>
      <c r="AO61" s="330"/>
      <c r="AP61" s="330"/>
      <c r="AQ61" s="330">
        <v>0</v>
      </c>
      <c r="AR61" s="330">
        <v>0</v>
      </c>
      <c r="AS61" s="330">
        <v>0</v>
      </c>
      <c r="AT61" s="330">
        <v>0</v>
      </c>
      <c r="AU61" s="330">
        <v>0</v>
      </c>
      <c r="AV61" s="430" t="s">
        <v>45</v>
      </c>
      <c r="AW61" s="330">
        <v>0</v>
      </c>
      <c r="AX61" s="330">
        <v>0</v>
      </c>
      <c r="AY61" s="330">
        <v>0</v>
      </c>
      <c r="AZ61" s="330">
        <v>0</v>
      </c>
      <c r="BA61" s="330">
        <v>0</v>
      </c>
      <c r="BB61" s="330">
        <v>0</v>
      </c>
      <c r="BC61" s="330">
        <v>0</v>
      </c>
      <c r="BD61" s="330">
        <v>0</v>
      </c>
      <c r="BE61" s="330">
        <v>0</v>
      </c>
      <c r="BF61" s="329" t="s">
        <v>7561</v>
      </c>
      <c r="BG61" s="330">
        <v>0</v>
      </c>
      <c r="BH61" s="330">
        <v>0</v>
      </c>
      <c r="BI61" s="330">
        <v>0</v>
      </c>
      <c r="BJ61" s="330" t="s">
        <v>112</v>
      </c>
      <c r="BK61" s="330">
        <v>0</v>
      </c>
      <c r="BL61" s="330">
        <v>0</v>
      </c>
      <c r="BM61" s="330">
        <v>0</v>
      </c>
      <c r="BN61" s="330">
        <v>0</v>
      </c>
      <c r="BO61" s="330">
        <v>0</v>
      </c>
      <c r="BP61" s="330">
        <v>0</v>
      </c>
      <c r="BQ61" s="330">
        <v>0</v>
      </c>
    </row>
    <row r="62" spans="1:69" s="334" customFormat="1" x14ac:dyDescent="0.25">
      <c r="A62" s="333" t="s">
        <v>2618</v>
      </c>
      <c r="B62" s="330" t="s">
        <v>52</v>
      </c>
      <c r="C62" s="330" t="s">
        <v>310</v>
      </c>
      <c r="D62" s="333">
        <v>3</v>
      </c>
      <c r="E62" s="331" t="s">
        <v>6536</v>
      </c>
      <c r="F62" s="330" t="s">
        <v>128</v>
      </c>
      <c r="G62" s="427" t="s">
        <v>7617</v>
      </c>
      <c r="H62" s="330">
        <v>10</v>
      </c>
      <c r="I62" s="330">
        <v>1</v>
      </c>
      <c r="J62" s="336">
        <v>9.0909090909090912E-2</v>
      </c>
      <c r="K62" s="330">
        <v>10</v>
      </c>
      <c r="L62" s="330">
        <v>1</v>
      </c>
      <c r="M62" s="336">
        <v>9.0909090909090912E-2</v>
      </c>
      <c r="N62" s="330">
        <v>0</v>
      </c>
      <c r="O62" s="330" t="s">
        <v>7138</v>
      </c>
      <c r="P62" s="330" t="s">
        <v>7139</v>
      </c>
      <c r="Q62" s="330" t="s">
        <v>7140</v>
      </c>
      <c r="R62" s="336">
        <v>0.61850999359011716</v>
      </c>
      <c r="S62" s="330">
        <v>0</v>
      </c>
      <c r="T62" s="330"/>
      <c r="U62" s="330"/>
      <c r="V62" s="428"/>
      <c r="W62" s="428" t="s">
        <v>45</v>
      </c>
      <c r="X62" s="428" t="s">
        <v>45</v>
      </c>
      <c r="Y62" s="428" t="s">
        <v>45</v>
      </c>
      <c r="Z62" s="428" t="s">
        <v>45</v>
      </c>
      <c r="AA62" s="330">
        <v>3</v>
      </c>
      <c r="AB62" s="330">
        <v>0</v>
      </c>
      <c r="AC62" s="330">
        <v>9</v>
      </c>
      <c r="AD62" s="330">
        <v>1</v>
      </c>
      <c r="AE62" s="330">
        <v>10</v>
      </c>
      <c r="AF62" s="330">
        <v>0</v>
      </c>
      <c r="AG62" s="429">
        <v>0.95</v>
      </c>
      <c r="AH62" s="330"/>
      <c r="AI62" s="330"/>
      <c r="AJ62" s="330"/>
      <c r="AK62" s="330"/>
      <c r="AL62" s="330"/>
      <c r="AM62" s="330">
        <v>0</v>
      </c>
      <c r="AN62" s="330">
        <v>0</v>
      </c>
      <c r="AO62" s="330"/>
      <c r="AP62" s="330"/>
      <c r="AQ62" s="330">
        <v>0</v>
      </c>
      <c r="AR62" s="330">
        <v>0</v>
      </c>
      <c r="AS62" s="330">
        <v>1</v>
      </c>
      <c r="AT62" s="330">
        <v>1</v>
      </c>
      <c r="AU62" s="330">
        <v>1</v>
      </c>
      <c r="AV62" s="430">
        <v>0.66666666666666663</v>
      </c>
      <c r="AW62" s="330">
        <v>3</v>
      </c>
      <c r="AX62" s="330">
        <v>0</v>
      </c>
      <c r="AY62" s="330">
        <v>3</v>
      </c>
      <c r="AZ62" s="330">
        <v>0</v>
      </c>
      <c r="BA62" s="330">
        <v>3</v>
      </c>
      <c r="BB62" s="330">
        <v>0</v>
      </c>
      <c r="BC62" s="330">
        <v>3</v>
      </c>
      <c r="BD62" s="330">
        <v>0</v>
      </c>
      <c r="BE62" s="330">
        <v>22</v>
      </c>
      <c r="BF62" s="329" t="s">
        <v>7561</v>
      </c>
      <c r="BG62" s="330">
        <v>31</v>
      </c>
      <c r="BH62" s="330">
        <v>4</v>
      </c>
      <c r="BI62" s="330">
        <v>3</v>
      </c>
      <c r="BJ62" s="330" t="s">
        <v>112</v>
      </c>
      <c r="BK62" s="330">
        <v>3</v>
      </c>
      <c r="BL62" s="330">
        <v>0</v>
      </c>
      <c r="BM62" s="330">
        <v>0</v>
      </c>
      <c r="BN62" s="330">
        <v>0</v>
      </c>
      <c r="BO62" s="330">
        <v>0</v>
      </c>
      <c r="BP62" s="330">
        <v>0</v>
      </c>
      <c r="BQ62" s="330">
        <v>0</v>
      </c>
    </row>
    <row r="63" spans="1:69" s="334" customFormat="1" x14ac:dyDescent="0.25">
      <c r="A63" s="333" t="s">
        <v>2618</v>
      </c>
      <c r="B63" s="330" t="s">
        <v>52</v>
      </c>
      <c r="C63" s="330" t="s">
        <v>310</v>
      </c>
      <c r="D63" s="333">
        <v>4</v>
      </c>
      <c r="E63" s="331" t="s">
        <v>6537</v>
      </c>
      <c r="F63" s="330" t="s">
        <v>128</v>
      </c>
      <c r="G63" s="427" t="s">
        <v>7617</v>
      </c>
      <c r="H63" s="330">
        <v>6</v>
      </c>
      <c r="I63" s="330">
        <v>2</v>
      </c>
      <c r="J63" s="336">
        <v>0.25</v>
      </c>
      <c r="K63" s="330">
        <v>6</v>
      </c>
      <c r="L63" s="330">
        <v>2</v>
      </c>
      <c r="M63" s="336">
        <v>0.25</v>
      </c>
      <c r="N63" s="330">
        <v>0</v>
      </c>
      <c r="O63" s="330" t="s">
        <v>7230</v>
      </c>
      <c r="P63" s="330" t="s">
        <v>7231</v>
      </c>
      <c r="Q63" s="330" t="s">
        <v>7232</v>
      </c>
      <c r="R63" s="336">
        <v>0.6236163365214632</v>
      </c>
      <c r="S63" s="330">
        <v>0</v>
      </c>
      <c r="T63" s="330"/>
      <c r="U63" s="330"/>
      <c r="V63" s="428"/>
      <c r="W63" s="428" t="s">
        <v>45</v>
      </c>
      <c r="X63" s="428" t="s">
        <v>45</v>
      </c>
      <c r="Y63" s="428" t="s">
        <v>45</v>
      </c>
      <c r="Z63" s="428" t="s">
        <v>45</v>
      </c>
      <c r="AA63" s="330">
        <v>1</v>
      </c>
      <c r="AB63" s="330">
        <v>0</v>
      </c>
      <c r="AC63" s="330">
        <v>6</v>
      </c>
      <c r="AD63" s="330">
        <v>0</v>
      </c>
      <c r="AE63" s="330">
        <v>6</v>
      </c>
      <c r="AF63" s="330">
        <v>0</v>
      </c>
      <c r="AG63" s="429">
        <v>1</v>
      </c>
      <c r="AH63" s="330"/>
      <c r="AI63" s="330"/>
      <c r="AJ63" s="330"/>
      <c r="AK63" s="330"/>
      <c r="AL63" s="330"/>
      <c r="AM63" s="330">
        <v>0</v>
      </c>
      <c r="AN63" s="330">
        <v>0</v>
      </c>
      <c r="AO63" s="330"/>
      <c r="AP63" s="330"/>
      <c r="AQ63" s="330">
        <v>0</v>
      </c>
      <c r="AR63" s="330">
        <v>0</v>
      </c>
      <c r="AS63" s="330">
        <v>0</v>
      </c>
      <c r="AT63" s="330">
        <v>1</v>
      </c>
      <c r="AU63" s="330">
        <v>0</v>
      </c>
      <c r="AV63" s="430">
        <v>1</v>
      </c>
      <c r="AW63" s="330">
        <v>0</v>
      </c>
      <c r="AX63" s="330">
        <v>0</v>
      </c>
      <c r="AY63" s="330">
        <v>0</v>
      </c>
      <c r="AZ63" s="330">
        <v>0</v>
      </c>
      <c r="BA63" s="330">
        <v>0</v>
      </c>
      <c r="BB63" s="330">
        <v>0</v>
      </c>
      <c r="BC63" s="330">
        <v>0</v>
      </c>
      <c r="BD63" s="330">
        <v>0</v>
      </c>
      <c r="BE63" s="330">
        <v>28</v>
      </c>
      <c r="BF63" s="329" t="s">
        <v>7561</v>
      </c>
      <c r="BG63" s="330">
        <v>21</v>
      </c>
      <c r="BH63" s="330">
        <v>1</v>
      </c>
      <c r="BI63" s="330">
        <v>0</v>
      </c>
      <c r="BJ63" s="330" t="s">
        <v>112</v>
      </c>
      <c r="BK63" s="330">
        <v>0</v>
      </c>
      <c r="BL63" s="330">
        <v>0</v>
      </c>
      <c r="BM63" s="330">
        <v>0</v>
      </c>
      <c r="BN63" s="330">
        <v>0</v>
      </c>
      <c r="BO63" s="330">
        <v>0</v>
      </c>
      <c r="BP63" s="330">
        <v>0</v>
      </c>
      <c r="BQ63" s="330">
        <v>0</v>
      </c>
    </row>
    <row r="64" spans="1:69" s="334" customFormat="1" x14ac:dyDescent="0.25">
      <c r="A64" s="333" t="s">
        <v>2618</v>
      </c>
      <c r="B64" s="330" t="s">
        <v>52</v>
      </c>
      <c r="C64" s="330" t="s">
        <v>310</v>
      </c>
      <c r="D64" s="333">
        <v>5</v>
      </c>
      <c r="E64" s="331" t="s">
        <v>6538</v>
      </c>
      <c r="F64" s="330" t="s">
        <v>128</v>
      </c>
      <c r="G64" s="427" t="s">
        <v>7617</v>
      </c>
      <c r="H64" s="330">
        <v>17</v>
      </c>
      <c r="I64" s="330">
        <v>0</v>
      </c>
      <c r="J64" s="336">
        <v>0</v>
      </c>
      <c r="K64" s="330">
        <v>16</v>
      </c>
      <c r="L64" s="330">
        <v>0</v>
      </c>
      <c r="M64" s="336">
        <v>0</v>
      </c>
      <c r="N64" s="330">
        <v>0</v>
      </c>
      <c r="O64" s="330" t="s">
        <v>7317</v>
      </c>
      <c r="P64" s="330" t="s">
        <v>7318</v>
      </c>
      <c r="Q64" s="330" t="s">
        <v>7319</v>
      </c>
      <c r="R64" s="336">
        <v>0.4567163154643421</v>
      </c>
      <c r="S64" s="330">
        <v>0</v>
      </c>
      <c r="T64" s="330"/>
      <c r="U64" s="330"/>
      <c r="V64" s="428"/>
      <c r="W64" s="428" t="s">
        <v>45</v>
      </c>
      <c r="X64" s="428" t="s">
        <v>45</v>
      </c>
      <c r="Y64" s="428" t="s">
        <v>45</v>
      </c>
      <c r="Z64" s="428" t="s">
        <v>45</v>
      </c>
      <c r="AA64" s="330">
        <v>3</v>
      </c>
      <c r="AB64" s="330">
        <v>0</v>
      </c>
      <c r="AC64" s="330">
        <v>13</v>
      </c>
      <c r="AD64" s="330">
        <v>4</v>
      </c>
      <c r="AE64" s="330">
        <v>15</v>
      </c>
      <c r="AF64" s="330">
        <v>1</v>
      </c>
      <c r="AG64" s="429">
        <v>0.84848484848484851</v>
      </c>
      <c r="AH64" s="330"/>
      <c r="AI64" s="330"/>
      <c r="AJ64" s="330"/>
      <c r="AK64" s="330"/>
      <c r="AL64" s="330"/>
      <c r="AM64" s="330">
        <v>0</v>
      </c>
      <c r="AN64" s="330">
        <v>0</v>
      </c>
      <c r="AO64" s="330"/>
      <c r="AP64" s="330"/>
      <c r="AQ64" s="330">
        <v>0</v>
      </c>
      <c r="AR64" s="330">
        <v>1</v>
      </c>
      <c r="AS64" s="330">
        <v>1</v>
      </c>
      <c r="AT64" s="330">
        <v>1</v>
      </c>
      <c r="AU64" s="330">
        <v>0</v>
      </c>
      <c r="AV64" s="430">
        <v>0.33333333333333331</v>
      </c>
      <c r="AW64" s="330">
        <v>1</v>
      </c>
      <c r="AX64" s="330">
        <v>0</v>
      </c>
      <c r="AY64" s="330">
        <v>1</v>
      </c>
      <c r="AZ64" s="330">
        <v>0</v>
      </c>
      <c r="BA64" s="330">
        <v>1</v>
      </c>
      <c r="BB64" s="330">
        <v>0</v>
      </c>
      <c r="BC64" s="330">
        <v>1</v>
      </c>
      <c r="BD64" s="330">
        <v>0</v>
      </c>
      <c r="BE64" s="330">
        <v>77</v>
      </c>
      <c r="BF64" s="329" t="s">
        <v>7561</v>
      </c>
      <c r="BG64" s="330">
        <v>37</v>
      </c>
      <c r="BH64" s="330">
        <v>1</v>
      </c>
      <c r="BI64" s="330">
        <v>1</v>
      </c>
      <c r="BJ64" s="330" t="s">
        <v>112</v>
      </c>
      <c r="BK64" s="330">
        <v>1</v>
      </c>
      <c r="BL64" s="330">
        <v>0</v>
      </c>
      <c r="BM64" s="330">
        <v>0</v>
      </c>
      <c r="BN64" s="330">
        <v>0</v>
      </c>
      <c r="BO64" s="330">
        <v>0</v>
      </c>
      <c r="BP64" s="330">
        <v>0</v>
      </c>
      <c r="BQ64" s="330">
        <v>0</v>
      </c>
    </row>
    <row r="65" spans="1:69" s="334" customFormat="1" x14ac:dyDescent="0.25">
      <c r="A65" s="333" t="s">
        <v>2618</v>
      </c>
      <c r="B65" s="330" t="s">
        <v>52</v>
      </c>
      <c r="C65" s="330" t="s">
        <v>310</v>
      </c>
      <c r="D65" s="333">
        <v>6</v>
      </c>
      <c r="E65" s="331" t="s">
        <v>6539</v>
      </c>
      <c r="F65" s="330" t="s">
        <v>128</v>
      </c>
      <c r="G65" s="427" t="s">
        <v>7617</v>
      </c>
      <c r="H65" s="330">
        <v>22</v>
      </c>
      <c r="I65" s="330">
        <v>0</v>
      </c>
      <c r="J65" s="336">
        <v>0</v>
      </c>
      <c r="K65" s="330">
        <v>10</v>
      </c>
      <c r="L65" s="330">
        <v>1</v>
      </c>
      <c r="M65" s="336">
        <v>9.0909090909090912E-2</v>
      </c>
      <c r="N65" s="330">
        <v>0</v>
      </c>
      <c r="O65" s="330" t="s">
        <v>7406</v>
      </c>
      <c r="P65" s="330" t="s">
        <v>7407</v>
      </c>
      <c r="Q65" s="330" t="s">
        <v>7408</v>
      </c>
      <c r="R65" s="336">
        <v>0.45213465830201433</v>
      </c>
      <c r="S65" s="330">
        <v>0</v>
      </c>
      <c r="T65" s="330"/>
      <c r="U65" s="330"/>
      <c r="V65" s="428"/>
      <c r="W65" s="428" t="s">
        <v>45</v>
      </c>
      <c r="X65" s="428" t="s">
        <v>45</v>
      </c>
      <c r="Y65" s="428" t="s">
        <v>45</v>
      </c>
      <c r="Z65" s="428" t="s">
        <v>45</v>
      </c>
      <c r="AA65" s="330">
        <v>2</v>
      </c>
      <c r="AB65" s="330">
        <v>0</v>
      </c>
      <c r="AC65" s="330">
        <v>13</v>
      </c>
      <c r="AD65" s="330">
        <v>9</v>
      </c>
      <c r="AE65" s="330">
        <v>9</v>
      </c>
      <c r="AF65" s="330">
        <v>1</v>
      </c>
      <c r="AG65" s="429">
        <v>0.6875</v>
      </c>
      <c r="AH65" s="330"/>
      <c r="AI65" s="330"/>
      <c r="AJ65" s="330"/>
      <c r="AK65" s="330"/>
      <c r="AL65" s="330"/>
      <c r="AM65" s="330">
        <v>0</v>
      </c>
      <c r="AN65" s="330">
        <v>0</v>
      </c>
      <c r="AO65" s="330"/>
      <c r="AP65" s="330"/>
      <c r="AQ65" s="330">
        <v>0</v>
      </c>
      <c r="AR65" s="330">
        <v>0</v>
      </c>
      <c r="AS65" s="330">
        <v>1</v>
      </c>
      <c r="AT65" s="330">
        <v>0</v>
      </c>
      <c r="AU65" s="330">
        <v>1</v>
      </c>
      <c r="AV65" s="430">
        <v>0.5</v>
      </c>
      <c r="AW65" s="330">
        <v>1</v>
      </c>
      <c r="AX65" s="330">
        <v>0</v>
      </c>
      <c r="AY65" s="330">
        <v>1</v>
      </c>
      <c r="AZ65" s="330">
        <v>0</v>
      </c>
      <c r="BA65" s="330">
        <v>1</v>
      </c>
      <c r="BB65" s="330">
        <v>0</v>
      </c>
      <c r="BC65" s="330">
        <v>1</v>
      </c>
      <c r="BD65" s="330">
        <v>0</v>
      </c>
      <c r="BE65" s="330">
        <v>38</v>
      </c>
      <c r="BF65" s="329" t="s">
        <v>7561</v>
      </c>
      <c r="BG65" s="330">
        <v>31</v>
      </c>
      <c r="BH65" s="330">
        <v>2</v>
      </c>
      <c r="BI65" s="330">
        <v>1</v>
      </c>
      <c r="BJ65" s="330" t="s">
        <v>112</v>
      </c>
      <c r="BK65" s="330">
        <v>1</v>
      </c>
      <c r="BL65" s="330">
        <v>0</v>
      </c>
      <c r="BM65" s="330">
        <v>0</v>
      </c>
      <c r="BN65" s="330">
        <v>0</v>
      </c>
      <c r="BO65" s="330">
        <v>0</v>
      </c>
      <c r="BP65" s="330">
        <v>0</v>
      </c>
      <c r="BQ65" s="330">
        <v>0</v>
      </c>
    </row>
    <row r="66" spans="1:69" s="334" customFormat="1" x14ac:dyDescent="0.25">
      <c r="A66" s="333" t="s">
        <v>2618</v>
      </c>
      <c r="B66" s="330" t="s">
        <v>52</v>
      </c>
      <c r="C66" s="330" t="s">
        <v>310</v>
      </c>
      <c r="D66" s="333">
        <v>7</v>
      </c>
      <c r="E66" s="331" t="s">
        <v>6540</v>
      </c>
      <c r="F66" s="330" t="s">
        <v>128</v>
      </c>
      <c r="G66" s="427" t="s">
        <v>7617</v>
      </c>
      <c r="H66" s="330">
        <v>7</v>
      </c>
      <c r="I66" s="330">
        <v>1</v>
      </c>
      <c r="J66" s="336">
        <v>0.125</v>
      </c>
      <c r="K66" s="330">
        <v>8</v>
      </c>
      <c r="L66" s="330">
        <v>2</v>
      </c>
      <c r="M66" s="336">
        <v>0.2</v>
      </c>
      <c r="N66" s="330">
        <v>0</v>
      </c>
      <c r="O66" s="330" t="s">
        <v>7495</v>
      </c>
      <c r="P66" s="330" t="s">
        <v>7496</v>
      </c>
      <c r="Q66" s="330" t="s">
        <v>7497</v>
      </c>
      <c r="R66" s="336">
        <v>0.48803601559318088</v>
      </c>
      <c r="S66" s="330">
        <v>0</v>
      </c>
      <c r="T66" s="330"/>
      <c r="U66" s="330"/>
      <c r="V66" s="428"/>
      <c r="W66" s="428" t="s">
        <v>45</v>
      </c>
      <c r="X66" s="428" t="s">
        <v>45</v>
      </c>
      <c r="Y66" s="428" t="s">
        <v>45</v>
      </c>
      <c r="Z66" s="428" t="s">
        <v>45</v>
      </c>
      <c r="AA66" s="330">
        <v>1</v>
      </c>
      <c r="AB66" s="330">
        <v>0</v>
      </c>
      <c r="AC66" s="330">
        <v>7</v>
      </c>
      <c r="AD66" s="330">
        <v>0</v>
      </c>
      <c r="AE66" s="330">
        <v>6</v>
      </c>
      <c r="AF66" s="330">
        <v>2</v>
      </c>
      <c r="AG66" s="429">
        <v>0.8666666666666667</v>
      </c>
      <c r="AH66" s="330"/>
      <c r="AI66" s="330"/>
      <c r="AJ66" s="330"/>
      <c r="AK66" s="330"/>
      <c r="AL66" s="330"/>
      <c r="AM66" s="330">
        <v>0</v>
      </c>
      <c r="AN66" s="330">
        <v>0</v>
      </c>
      <c r="AO66" s="330"/>
      <c r="AP66" s="330"/>
      <c r="AQ66" s="330">
        <v>1</v>
      </c>
      <c r="AR66" s="330">
        <v>0</v>
      </c>
      <c r="AS66" s="330">
        <v>0</v>
      </c>
      <c r="AT66" s="330">
        <v>0</v>
      </c>
      <c r="AU66" s="330">
        <v>0</v>
      </c>
      <c r="AV66" s="430">
        <v>0</v>
      </c>
      <c r="AW66" s="330">
        <v>2</v>
      </c>
      <c r="AX66" s="330">
        <v>0</v>
      </c>
      <c r="AY66" s="330">
        <v>2</v>
      </c>
      <c r="AZ66" s="330">
        <v>0</v>
      </c>
      <c r="BA66" s="330">
        <v>2</v>
      </c>
      <c r="BB66" s="330">
        <v>0</v>
      </c>
      <c r="BC66" s="330">
        <v>2</v>
      </c>
      <c r="BD66" s="330">
        <v>0</v>
      </c>
      <c r="BE66" s="330">
        <v>54</v>
      </c>
      <c r="BF66" s="329" t="s">
        <v>7561</v>
      </c>
      <c r="BG66" s="330">
        <v>28</v>
      </c>
      <c r="BH66" s="330">
        <v>1</v>
      </c>
      <c r="BI66" s="330">
        <v>2</v>
      </c>
      <c r="BJ66" s="330" t="s">
        <v>112</v>
      </c>
      <c r="BK66" s="330">
        <v>2</v>
      </c>
      <c r="BL66" s="330">
        <v>0</v>
      </c>
      <c r="BM66" s="330">
        <v>0</v>
      </c>
      <c r="BN66" s="330">
        <v>0</v>
      </c>
      <c r="BO66" s="330">
        <v>0</v>
      </c>
      <c r="BP66" s="330">
        <v>0</v>
      </c>
      <c r="BQ66" s="330">
        <v>0</v>
      </c>
    </row>
    <row r="67" spans="1:69" s="334" customFormat="1" x14ac:dyDescent="0.25">
      <c r="A67" s="333" t="s">
        <v>65</v>
      </c>
      <c r="B67" s="330" t="s">
        <v>55</v>
      </c>
      <c r="C67" s="330" t="s">
        <v>55</v>
      </c>
      <c r="D67" s="333">
        <v>1</v>
      </c>
      <c r="E67" s="331" t="s">
        <v>6534</v>
      </c>
      <c r="F67" s="330" t="s">
        <v>128</v>
      </c>
      <c r="G67" s="427" t="s">
        <v>7560</v>
      </c>
      <c r="H67" s="330">
        <v>1</v>
      </c>
      <c r="I67" s="330">
        <v>0</v>
      </c>
      <c r="J67" s="336">
        <v>0</v>
      </c>
      <c r="K67" s="330">
        <v>0</v>
      </c>
      <c r="L67" s="330">
        <v>0</v>
      </c>
      <c r="M67" s="336" t="s">
        <v>45</v>
      </c>
      <c r="N67" s="330">
        <v>0</v>
      </c>
      <c r="O67" s="330" t="s">
        <v>2627</v>
      </c>
      <c r="P67" s="330" t="s">
        <v>6900</v>
      </c>
      <c r="Q67" s="330" t="s">
        <v>6901</v>
      </c>
      <c r="R67" s="336">
        <v>0.84831370488741009</v>
      </c>
      <c r="S67" s="330">
        <v>0</v>
      </c>
      <c r="T67" s="330"/>
      <c r="U67" s="330"/>
      <c r="V67" s="428"/>
      <c r="W67" s="428" t="s">
        <v>45</v>
      </c>
      <c r="X67" s="428" t="s">
        <v>45</v>
      </c>
      <c r="Y67" s="428" t="s">
        <v>45</v>
      </c>
      <c r="Z67" s="428" t="s">
        <v>45</v>
      </c>
      <c r="AA67" s="330">
        <v>0</v>
      </c>
      <c r="AB67" s="330">
        <v>0</v>
      </c>
      <c r="AC67" s="330">
        <v>1</v>
      </c>
      <c r="AD67" s="330">
        <v>0</v>
      </c>
      <c r="AE67" s="330">
        <v>0</v>
      </c>
      <c r="AF67" s="330">
        <v>0</v>
      </c>
      <c r="AG67" s="429">
        <v>1</v>
      </c>
      <c r="AH67" s="330"/>
      <c r="AI67" s="330"/>
      <c r="AJ67" s="330"/>
      <c r="AK67" s="330"/>
      <c r="AL67" s="330"/>
      <c r="AM67" s="330">
        <v>0</v>
      </c>
      <c r="AN67" s="330">
        <v>0</v>
      </c>
      <c r="AO67" s="330"/>
      <c r="AP67" s="330"/>
      <c r="AQ67" s="330">
        <v>0</v>
      </c>
      <c r="AR67" s="330">
        <v>0</v>
      </c>
      <c r="AS67" s="330">
        <v>0</v>
      </c>
      <c r="AT67" s="330">
        <v>0</v>
      </c>
      <c r="AU67" s="330">
        <v>0</v>
      </c>
      <c r="AV67" s="430" t="s">
        <v>45</v>
      </c>
      <c r="AW67" s="330">
        <v>5</v>
      </c>
      <c r="AX67" s="330">
        <v>0</v>
      </c>
      <c r="AY67" s="330">
        <v>5</v>
      </c>
      <c r="AZ67" s="330">
        <v>0</v>
      </c>
      <c r="BA67" s="330">
        <v>5</v>
      </c>
      <c r="BB67" s="330">
        <v>0</v>
      </c>
      <c r="BC67" s="330">
        <v>5</v>
      </c>
      <c r="BD67" s="330">
        <v>0</v>
      </c>
      <c r="BE67" s="330">
        <v>21</v>
      </c>
      <c r="BF67" s="329" t="s">
        <v>7546</v>
      </c>
      <c r="BG67" s="330">
        <v>5</v>
      </c>
      <c r="BH67" s="330">
        <v>0</v>
      </c>
      <c r="BI67" s="330">
        <v>5</v>
      </c>
      <c r="BJ67" s="330" t="s">
        <v>112</v>
      </c>
      <c r="BK67" s="330">
        <v>5</v>
      </c>
      <c r="BL67" s="330">
        <v>0</v>
      </c>
      <c r="BM67" s="330">
        <v>0</v>
      </c>
      <c r="BN67" s="330">
        <v>0</v>
      </c>
      <c r="BO67" s="330">
        <v>0</v>
      </c>
      <c r="BP67" s="330">
        <v>0</v>
      </c>
      <c r="BQ67" s="330">
        <v>0</v>
      </c>
    </row>
    <row r="68" spans="1:69" s="334" customFormat="1" x14ac:dyDescent="0.25">
      <c r="A68" s="333" t="s">
        <v>65</v>
      </c>
      <c r="B68" s="330" t="s">
        <v>55</v>
      </c>
      <c r="C68" s="330" t="s">
        <v>55</v>
      </c>
      <c r="D68" s="333">
        <v>2</v>
      </c>
      <c r="E68" s="331" t="s">
        <v>6535</v>
      </c>
      <c r="F68" s="330" t="s">
        <v>128</v>
      </c>
      <c r="G68" s="427" t="s">
        <v>7560</v>
      </c>
      <c r="H68" s="330">
        <v>0</v>
      </c>
      <c r="I68" s="330">
        <v>0</v>
      </c>
      <c r="J68" s="336" t="s">
        <v>45</v>
      </c>
      <c r="K68" s="330">
        <v>0</v>
      </c>
      <c r="L68" s="330">
        <v>0</v>
      </c>
      <c r="M68" s="336" t="s">
        <v>45</v>
      </c>
      <c r="N68" s="330">
        <v>0</v>
      </c>
      <c r="O68" s="330" t="s">
        <v>7039</v>
      </c>
      <c r="P68" s="330" t="s">
        <v>7040</v>
      </c>
      <c r="Q68" s="330" t="s">
        <v>7041</v>
      </c>
      <c r="R68" s="336">
        <v>0.87254752305440575</v>
      </c>
      <c r="S68" s="330">
        <v>0</v>
      </c>
      <c r="T68" s="330"/>
      <c r="U68" s="330"/>
      <c r="V68" s="428"/>
      <c r="W68" s="428" t="s">
        <v>45</v>
      </c>
      <c r="X68" s="428" t="s">
        <v>45</v>
      </c>
      <c r="Y68" s="428" t="s">
        <v>45</v>
      </c>
      <c r="Z68" s="428" t="s">
        <v>45</v>
      </c>
      <c r="AA68" s="330">
        <v>0</v>
      </c>
      <c r="AB68" s="330">
        <v>0</v>
      </c>
      <c r="AC68" s="330">
        <v>0</v>
      </c>
      <c r="AD68" s="330">
        <v>0</v>
      </c>
      <c r="AE68" s="330">
        <v>0</v>
      </c>
      <c r="AF68" s="330">
        <v>0</v>
      </c>
      <c r="AG68" s="429" t="s">
        <v>45</v>
      </c>
      <c r="AH68" s="330"/>
      <c r="AI68" s="330"/>
      <c r="AJ68" s="330"/>
      <c r="AK68" s="330"/>
      <c r="AL68" s="330"/>
      <c r="AM68" s="330">
        <v>0</v>
      </c>
      <c r="AN68" s="330">
        <v>0</v>
      </c>
      <c r="AO68" s="330"/>
      <c r="AP68" s="330"/>
      <c r="AQ68" s="330">
        <v>0</v>
      </c>
      <c r="AR68" s="330">
        <v>0</v>
      </c>
      <c r="AS68" s="330">
        <v>0</v>
      </c>
      <c r="AT68" s="330">
        <v>0</v>
      </c>
      <c r="AU68" s="330">
        <v>0</v>
      </c>
      <c r="AV68" s="430" t="s">
        <v>45</v>
      </c>
      <c r="AW68" s="330">
        <v>13</v>
      </c>
      <c r="AX68" s="330">
        <v>0</v>
      </c>
      <c r="AY68" s="330">
        <v>13</v>
      </c>
      <c r="AZ68" s="330">
        <v>0</v>
      </c>
      <c r="BA68" s="330">
        <v>13</v>
      </c>
      <c r="BB68" s="330">
        <v>0</v>
      </c>
      <c r="BC68" s="330">
        <v>13</v>
      </c>
      <c r="BD68" s="330">
        <v>0</v>
      </c>
      <c r="BE68" s="330">
        <v>25</v>
      </c>
      <c r="BF68" s="329" t="s">
        <v>7546</v>
      </c>
      <c r="BG68" s="330">
        <v>18</v>
      </c>
      <c r="BH68" s="330">
        <v>0</v>
      </c>
      <c r="BI68" s="330">
        <v>14</v>
      </c>
      <c r="BJ68" s="330" t="s">
        <v>112</v>
      </c>
      <c r="BK68" s="330">
        <v>13</v>
      </c>
      <c r="BL68" s="330">
        <v>0</v>
      </c>
      <c r="BM68" s="330">
        <v>0</v>
      </c>
      <c r="BN68" s="330">
        <v>0</v>
      </c>
      <c r="BO68" s="330">
        <v>1</v>
      </c>
      <c r="BP68" s="330">
        <v>0</v>
      </c>
      <c r="BQ68" s="330">
        <v>0</v>
      </c>
    </row>
    <row r="69" spans="1:69" s="334" customFormat="1" x14ac:dyDescent="0.25">
      <c r="A69" s="333" t="s">
        <v>65</v>
      </c>
      <c r="B69" s="330" t="s">
        <v>55</v>
      </c>
      <c r="C69" s="330" t="s">
        <v>55</v>
      </c>
      <c r="D69" s="333">
        <v>44</v>
      </c>
      <c r="E69" s="331" t="s">
        <v>565</v>
      </c>
      <c r="F69" s="330" t="s">
        <v>128</v>
      </c>
      <c r="G69" s="427" t="s">
        <v>7560</v>
      </c>
      <c r="H69" s="330">
        <v>0</v>
      </c>
      <c r="I69" s="330">
        <v>0</v>
      </c>
      <c r="J69" s="336" t="s">
        <v>45</v>
      </c>
      <c r="K69" s="330">
        <v>0</v>
      </c>
      <c r="L69" s="330">
        <v>0</v>
      </c>
      <c r="M69" s="336" t="s">
        <v>45</v>
      </c>
      <c r="N69" s="330">
        <v>0</v>
      </c>
      <c r="O69" s="330" t="s">
        <v>574</v>
      </c>
      <c r="P69" s="330" t="s">
        <v>2685</v>
      </c>
      <c r="Q69" s="330" t="s">
        <v>2686</v>
      </c>
      <c r="R69" s="336">
        <v>0.71569962295768752</v>
      </c>
      <c r="S69" s="330">
        <v>0</v>
      </c>
      <c r="T69" s="330"/>
      <c r="U69" s="330"/>
      <c r="V69" s="428"/>
      <c r="W69" s="428" t="s">
        <v>45</v>
      </c>
      <c r="X69" s="428" t="s">
        <v>45</v>
      </c>
      <c r="Y69" s="428" t="s">
        <v>45</v>
      </c>
      <c r="Z69" s="428" t="s">
        <v>45</v>
      </c>
      <c r="AA69" s="330">
        <v>0</v>
      </c>
      <c r="AB69" s="330">
        <v>0</v>
      </c>
      <c r="AC69" s="330">
        <v>0</v>
      </c>
      <c r="AD69" s="330">
        <v>0</v>
      </c>
      <c r="AE69" s="330">
        <v>0</v>
      </c>
      <c r="AF69" s="330">
        <v>0</v>
      </c>
      <c r="AG69" s="429" t="s">
        <v>45</v>
      </c>
      <c r="AH69" s="330"/>
      <c r="AI69" s="330"/>
      <c r="AJ69" s="330"/>
      <c r="AK69" s="330"/>
      <c r="AL69" s="330"/>
      <c r="AM69" s="330">
        <v>0</v>
      </c>
      <c r="AN69" s="330">
        <v>0</v>
      </c>
      <c r="AO69" s="330"/>
      <c r="AP69" s="330"/>
      <c r="AQ69" s="330">
        <v>0</v>
      </c>
      <c r="AR69" s="330">
        <v>0</v>
      </c>
      <c r="AS69" s="330">
        <v>0</v>
      </c>
      <c r="AT69" s="330">
        <v>0</v>
      </c>
      <c r="AU69" s="330">
        <v>0</v>
      </c>
      <c r="AV69" s="430" t="s">
        <v>45</v>
      </c>
      <c r="AW69" s="330">
        <v>4</v>
      </c>
      <c r="AX69" s="330">
        <v>0</v>
      </c>
      <c r="AY69" s="330">
        <v>4</v>
      </c>
      <c r="AZ69" s="330">
        <v>0</v>
      </c>
      <c r="BA69" s="330">
        <v>4</v>
      </c>
      <c r="BB69" s="330">
        <v>0</v>
      </c>
      <c r="BC69" s="330">
        <v>4</v>
      </c>
      <c r="BD69" s="330">
        <v>0</v>
      </c>
      <c r="BE69" s="330">
        <v>16</v>
      </c>
      <c r="BF69" s="329" t="s">
        <v>7546</v>
      </c>
      <c r="BG69" s="330">
        <v>12</v>
      </c>
      <c r="BH69" s="330">
        <v>0</v>
      </c>
      <c r="BI69" s="330">
        <v>4</v>
      </c>
      <c r="BJ69" s="330" t="s">
        <v>112</v>
      </c>
      <c r="BK69" s="330">
        <v>4</v>
      </c>
      <c r="BL69" s="330">
        <v>0</v>
      </c>
      <c r="BM69" s="330">
        <v>0</v>
      </c>
      <c r="BN69" s="330">
        <v>0</v>
      </c>
      <c r="BO69" s="330">
        <v>0</v>
      </c>
      <c r="BP69" s="330">
        <v>0</v>
      </c>
      <c r="BQ69" s="330">
        <v>0</v>
      </c>
    </row>
    <row r="70" spans="1:69" s="334" customFormat="1" x14ac:dyDescent="0.25">
      <c r="A70" s="333" t="s">
        <v>65</v>
      </c>
      <c r="B70" s="330" t="s">
        <v>55</v>
      </c>
      <c r="C70" s="330" t="s">
        <v>55</v>
      </c>
      <c r="D70" s="333">
        <v>45</v>
      </c>
      <c r="E70" s="331" t="s">
        <v>566</v>
      </c>
      <c r="F70" s="330" t="s">
        <v>128</v>
      </c>
      <c r="G70" s="427" t="s">
        <v>7560</v>
      </c>
      <c r="H70" s="330">
        <v>0</v>
      </c>
      <c r="I70" s="330">
        <v>0</v>
      </c>
      <c r="J70" s="336" t="s">
        <v>45</v>
      </c>
      <c r="K70" s="330">
        <v>0</v>
      </c>
      <c r="L70" s="330">
        <v>1</v>
      </c>
      <c r="M70" s="336">
        <v>1</v>
      </c>
      <c r="N70" s="330">
        <v>0</v>
      </c>
      <c r="O70" s="330" t="s">
        <v>2765</v>
      </c>
      <c r="P70" s="330" t="s">
        <v>2766</v>
      </c>
      <c r="Q70" s="330" t="s">
        <v>2767</v>
      </c>
      <c r="R70" s="336">
        <v>0.76274168928086838</v>
      </c>
      <c r="S70" s="330">
        <v>0</v>
      </c>
      <c r="T70" s="330"/>
      <c r="U70" s="330"/>
      <c r="V70" s="428"/>
      <c r="W70" s="428" t="s">
        <v>45</v>
      </c>
      <c r="X70" s="428" t="s">
        <v>45</v>
      </c>
      <c r="Y70" s="428" t="s">
        <v>45</v>
      </c>
      <c r="Z70" s="428" t="s">
        <v>45</v>
      </c>
      <c r="AA70" s="330">
        <v>0</v>
      </c>
      <c r="AB70" s="330">
        <v>0</v>
      </c>
      <c r="AC70" s="330">
        <v>0</v>
      </c>
      <c r="AD70" s="330">
        <v>0</v>
      </c>
      <c r="AE70" s="330">
        <v>0</v>
      </c>
      <c r="AF70" s="330">
        <v>0</v>
      </c>
      <c r="AG70" s="429" t="s">
        <v>45</v>
      </c>
      <c r="AH70" s="330"/>
      <c r="AI70" s="330"/>
      <c r="AJ70" s="330"/>
      <c r="AK70" s="330"/>
      <c r="AL70" s="330"/>
      <c r="AM70" s="330">
        <v>0</v>
      </c>
      <c r="AN70" s="330">
        <v>0</v>
      </c>
      <c r="AO70" s="330"/>
      <c r="AP70" s="330"/>
      <c r="AQ70" s="330">
        <v>0</v>
      </c>
      <c r="AR70" s="330">
        <v>0</v>
      </c>
      <c r="AS70" s="330">
        <v>0</v>
      </c>
      <c r="AT70" s="330">
        <v>0</v>
      </c>
      <c r="AU70" s="330">
        <v>0</v>
      </c>
      <c r="AV70" s="430" t="s">
        <v>45</v>
      </c>
      <c r="AW70" s="330">
        <v>17</v>
      </c>
      <c r="AX70" s="330">
        <v>0</v>
      </c>
      <c r="AY70" s="330">
        <v>17</v>
      </c>
      <c r="AZ70" s="330">
        <v>0</v>
      </c>
      <c r="BA70" s="330">
        <v>17</v>
      </c>
      <c r="BB70" s="330">
        <v>0</v>
      </c>
      <c r="BC70" s="330">
        <v>17</v>
      </c>
      <c r="BD70" s="330">
        <v>0</v>
      </c>
      <c r="BE70" s="330">
        <v>56</v>
      </c>
      <c r="BF70" s="329" t="s">
        <v>7546</v>
      </c>
      <c r="BG70" s="330">
        <v>25</v>
      </c>
      <c r="BH70" s="330">
        <v>1</v>
      </c>
      <c r="BI70" s="330">
        <v>18</v>
      </c>
      <c r="BJ70" s="330" t="s">
        <v>112</v>
      </c>
      <c r="BK70" s="330">
        <v>17</v>
      </c>
      <c r="BL70" s="330">
        <v>0</v>
      </c>
      <c r="BM70" s="330">
        <v>0</v>
      </c>
      <c r="BN70" s="330">
        <v>0</v>
      </c>
      <c r="BO70" s="330">
        <v>1</v>
      </c>
      <c r="BP70" s="330">
        <v>0</v>
      </c>
      <c r="BQ70" s="330">
        <v>0</v>
      </c>
    </row>
    <row r="71" spans="1:69" s="334" customFormat="1" x14ac:dyDescent="0.25">
      <c r="A71" s="333" t="s">
        <v>65</v>
      </c>
      <c r="B71" s="330" t="s">
        <v>55</v>
      </c>
      <c r="C71" s="330" t="s">
        <v>55</v>
      </c>
      <c r="D71" s="333">
        <v>46</v>
      </c>
      <c r="E71" s="331" t="s">
        <v>567</v>
      </c>
      <c r="F71" s="330" t="s">
        <v>128</v>
      </c>
      <c r="G71" s="427" t="s">
        <v>7560</v>
      </c>
      <c r="H71" s="330">
        <v>0</v>
      </c>
      <c r="I71" s="330">
        <v>0</v>
      </c>
      <c r="J71" s="336" t="s">
        <v>45</v>
      </c>
      <c r="K71" s="330">
        <v>0</v>
      </c>
      <c r="L71" s="330">
        <v>0</v>
      </c>
      <c r="M71" s="336" t="s">
        <v>45</v>
      </c>
      <c r="N71" s="330">
        <v>0</v>
      </c>
      <c r="O71" s="330" t="s">
        <v>2853</v>
      </c>
      <c r="P71" s="330" t="s">
        <v>2854</v>
      </c>
      <c r="Q71" s="330" t="s">
        <v>2855</v>
      </c>
      <c r="R71" s="336">
        <v>0.89268617361697766</v>
      </c>
      <c r="S71" s="330">
        <v>0</v>
      </c>
      <c r="T71" s="330"/>
      <c r="U71" s="330"/>
      <c r="V71" s="428"/>
      <c r="W71" s="428" t="s">
        <v>45</v>
      </c>
      <c r="X71" s="428" t="s">
        <v>45</v>
      </c>
      <c r="Y71" s="428" t="s">
        <v>45</v>
      </c>
      <c r="Z71" s="428" t="s">
        <v>45</v>
      </c>
      <c r="AA71" s="330">
        <v>0</v>
      </c>
      <c r="AB71" s="330">
        <v>0</v>
      </c>
      <c r="AC71" s="330">
        <v>0</v>
      </c>
      <c r="AD71" s="330">
        <v>0</v>
      </c>
      <c r="AE71" s="330">
        <v>0</v>
      </c>
      <c r="AF71" s="330">
        <v>0</v>
      </c>
      <c r="AG71" s="429" t="s">
        <v>45</v>
      </c>
      <c r="AH71" s="330"/>
      <c r="AI71" s="330"/>
      <c r="AJ71" s="330"/>
      <c r="AK71" s="330"/>
      <c r="AL71" s="330"/>
      <c r="AM71" s="330">
        <v>0</v>
      </c>
      <c r="AN71" s="330">
        <v>0</v>
      </c>
      <c r="AO71" s="330"/>
      <c r="AP71" s="330"/>
      <c r="AQ71" s="330">
        <v>0</v>
      </c>
      <c r="AR71" s="330">
        <v>0</v>
      </c>
      <c r="AS71" s="330">
        <v>0</v>
      </c>
      <c r="AT71" s="330">
        <v>0</v>
      </c>
      <c r="AU71" s="330">
        <v>0</v>
      </c>
      <c r="AV71" s="430" t="s">
        <v>45</v>
      </c>
      <c r="AW71" s="330">
        <v>15</v>
      </c>
      <c r="AX71" s="330">
        <v>0</v>
      </c>
      <c r="AY71" s="330">
        <v>15</v>
      </c>
      <c r="AZ71" s="330">
        <v>0</v>
      </c>
      <c r="BA71" s="330">
        <v>15</v>
      </c>
      <c r="BB71" s="330">
        <v>0</v>
      </c>
      <c r="BC71" s="330">
        <v>15</v>
      </c>
      <c r="BD71" s="330">
        <v>0</v>
      </c>
      <c r="BE71" s="330">
        <v>38</v>
      </c>
      <c r="BF71" s="329" t="s">
        <v>7546</v>
      </c>
      <c r="BG71" s="330">
        <v>18</v>
      </c>
      <c r="BH71" s="330">
        <v>2</v>
      </c>
      <c r="BI71" s="330">
        <v>16</v>
      </c>
      <c r="BJ71" s="330" t="s">
        <v>112</v>
      </c>
      <c r="BK71" s="330">
        <v>15</v>
      </c>
      <c r="BL71" s="330">
        <v>0</v>
      </c>
      <c r="BM71" s="330">
        <v>0</v>
      </c>
      <c r="BN71" s="330">
        <v>1</v>
      </c>
      <c r="BO71" s="330">
        <v>0</v>
      </c>
      <c r="BP71" s="330">
        <v>0</v>
      </c>
      <c r="BQ71" s="330">
        <v>0</v>
      </c>
    </row>
    <row r="72" spans="1:69" s="334" customFormat="1" x14ac:dyDescent="0.25">
      <c r="A72" s="333" t="s">
        <v>65</v>
      </c>
      <c r="B72" s="330" t="s">
        <v>55</v>
      </c>
      <c r="C72" s="330" t="s">
        <v>55</v>
      </c>
      <c r="D72" s="333">
        <v>47</v>
      </c>
      <c r="E72" s="331" t="s">
        <v>568</v>
      </c>
      <c r="F72" s="330" t="s">
        <v>128</v>
      </c>
      <c r="G72" s="427" t="s">
        <v>7560</v>
      </c>
      <c r="H72" s="330">
        <v>0</v>
      </c>
      <c r="I72" s="330">
        <v>0</v>
      </c>
      <c r="J72" s="336" t="s">
        <v>45</v>
      </c>
      <c r="K72" s="330">
        <v>0</v>
      </c>
      <c r="L72" s="330">
        <v>0</v>
      </c>
      <c r="M72" s="336" t="s">
        <v>45</v>
      </c>
      <c r="N72" s="330">
        <v>0</v>
      </c>
      <c r="O72" s="330" t="s">
        <v>2936</v>
      </c>
      <c r="P72" s="330" t="s">
        <v>2937</v>
      </c>
      <c r="Q72" s="330" t="s">
        <v>2938</v>
      </c>
      <c r="R72" s="336">
        <v>0.86978513778012356</v>
      </c>
      <c r="S72" s="330">
        <v>0</v>
      </c>
      <c r="T72" s="330"/>
      <c r="U72" s="330"/>
      <c r="V72" s="428"/>
      <c r="W72" s="428" t="s">
        <v>45</v>
      </c>
      <c r="X72" s="428" t="s">
        <v>45</v>
      </c>
      <c r="Y72" s="428" t="s">
        <v>45</v>
      </c>
      <c r="Z72" s="428" t="s">
        <v>45</v>
      </c>
      <c r="AA72" s="330">
        <v>1</v>
      </c>
      <c r="AB72" s="330">
        <v>0</v>
      </c>
      <c r="AC72" s="330">
        <v>0</v>
      </c>
      <c r="AD72" s="330">
        <v>0</v>
      </c>
      <c r="AE72" s="330">
        <v>0</v>
      </c>
      <c r="AF72" s="330">
        <v>0</v>
      </c>
      <c r="AG72" s="429" t="s">
        <v>45</v>
      </c>
      <c r="AH72" s="330"/>
      <c r="AI72" s="330"/>
      <c r="AJ72" s="330"/>
      <c r="AK72" s="330"/>
      <c r="AL72" s="330"/>
      <c r="AM72" s="330">
        <v>0</v>
      </c>
      <c r="AN72" s="330">
        <v>0</v>
      </c>
      <c r="AO72" s="330"/>
      <c r="AP72" s="330"/>
      <c r="AQ72" s="330">
        <v>0</v>
      </c>
      <c r="AR72" s="330">
        <v>0</v>
      </c>
      <c r="AS72" s="330">
        <v>0</v>
      </c>
      <c r="AT72" s="330">
        <v>0</v>
      </c>
      <c r="AU72" s="330">
        <v>1</v>
      </c>
      <c r="AV72" s="430">
        <v>1</v>
      </c>
      <c r="AW72" s="330">
        <v>8</v>
      </c>
      <c r="AX72" s="330">
        <v>0</v>
      </c>
      <c r="AY72" s="330">
        <v>8</v>
      </c>
      <c r="AZ72" s="330">
        <v>0</v>
      </c>
      <c r="BA72" s="330">
        <v>8</v>
      </c>
      <c r="BB72" s="330">
        <v>0</v>
      </c>
      <c r="BC72" s="330">
        <v>8</v>
      </c>
      <c r="BD72" s="330">
        <v>0</v>
      </c>
      <c r="BE72" s="330">
        <v>14</v>
      </c>
      <c r="BF72" s="329" t="s">
        <v>7546</v>
      </c>
      <c r="BG72" s="330">
        <v>12</v>
      </c>
      <c r="BH72" s="330">
        <v>5</v>
      </c>
      <c r="BI72" s="330">
        <v>8</v>
      </c>
      <c r="BJ72" s="330" t="s">
        <v>112</v>
      </c>
      <c r="BK72" s="330">
        <v>8</v>
      </c>
      <c r="BL72" s="330">
        <v>0</v>
      </c>
      <c r="BM72" s="330">
        <v>0</v>
      </c>
      <c r="BN72" s="330">
        <v>0</v>
      </c>
      <c r="BO72" s="330">
        <v>0</v>
      </c>
      <c r="BP72" s="330">
        <v>0</v>
      </c>
      <c r="BQ72" s="330">
        <v>0</v>
      </c>
    </row>
    <row r="73" spans="1:69" s="334" customFormat="1" x14ac:dyDescent="0.25">
      <c r="A73" s="333" t="s">
        <v>65</v>
      </c>
      <c r="B73" s="330" t="s">
        <v>55</v>
      </c>
      <c r="C73" s="330" t="s">
        <v>55</v>
      </c>
      <c r="D73" s="333">
        <v>48</v>
      </c>
      <c r="E73" s="331" t="s">
        <v>570</v>
      </c>
      <c r="F73" s="330" t="s">
        <v>128</v>
      </c>
      <c r="G73" s="427" t="s">
        <v>7560</v>
      </c>
      <c r="H73" s="330">
        <v>2</v>
      </c>
      <c r="I73" s="330">
        <v>1</v>
      </c>
      <c r="J73" s="336">
        <v>0.33333333333333331</v>
      </c>
      <c r="K73" s="330">
        <v>0</v>
      </c>
      <c r="L73" s="330">
        <v>0</v>
      </c>
      <c r="M73" s="336" t="s">
        <v>45</v>
      </c>
      <c r="N73" s="330">
        <v>0</v>
      </c>
      <c r="O73" s="330" t="s">
        <v>3024</v>
      </c>
      <c r="P73" s="330" t="s">
        <v>3025</v>
      </c>
      <c r="Q73" s="330" t="s">
        <v>3026</v>
      </c>
      <c r="R73" s="336">
        <v>0.852054794520548</v>
      </c>
      <c r="S73" s="330">
        <v>0</v>
      </c>
      <c r="T73" s="330"/>
      <c r="U73" s="330"/>
      <c r="V73" s="428"/>
      <c r="W73" s="428" t="s">
        <v>45</v>
      </c>
      <c r="X73" s="428" t="s">
        <v>45</v>
      </c>
      <c r="Y73" s="428" t="s">
        <v>45</v>
      </c>
      <c r="Z73" s="428" t="s">
        <v>45</v>
      </c>
      <c r="AA73" s="330">
        <v>2</v>
      </c>
      <c r="AB73" s="330">
        <v>0</v>
      </c>
      <c r="AC73" s="330">
        <v>2</v>
      </c>
      <c r="AD73" s="330">
        <v>0</v>
      </c>
      <c r="AE73" s="330">
        <v>0</v>
      </c>
      <c r="AF73" s="330">
        <v>0</v>
      </c>
      <c r="AG73" s="429">
        <v>1</v>
      </c>
      <c r="AH73" s="330"/>
      <c r="AI73" s="330"/>
      <c r="AJ73" s="330"/>
      <c r="AK73" s="330"/>
      <c r="AL73" s="330"/>
      <c r="AM73" s="330">
        <v>0</v>
      </c>
      <c r="AN73" s="330">
        <v>0</v>
      </c>
      <c r="AO73" s="330"/>
      <c r="AP73" s="330"/>
      <c r="AQ73" s="330">
        <v>0</v>
      </c>
      <c r="AR73" s="330">
        <v>0</v>
      </c>
      <c r="AS73" s="330">
        <v>1</v>
      </c>
      <c r="AT73" s="330">
        <v>0</v>
      </c>
      <c r="AU73" s="330">
        <v>1</v>
      </c>
      <c r="AV73" s="430">
        <v>0.5</v>
      </c>
      <c r="AW73" s="330">
        <v>20</v>
      </c>
      <c r="AX73" s="330">
        <v>0</v>
      </c>
      <c r="AY73" s="330">
        <v>20</v>
      </c>
      <c r="AZ73" s="330">
        <v>0</v>
      </c>
      <c r="BA73" s="330">
        <v>20</v>
      </c>
      <c r="BB73" s="330">
        <v>0</v>
      </c>
      <c r="BC73" s="330">
        <v>20</v>
      </c>
      <c r="BD73" s="330">
        <v>0</v>
      </c>
      <c r="BE73" s="330">
        <v>29</v>
      </c>
      <c r="BF73" s="329" t="s">
        <v>7546</v>
      </c>
      <c r="BG73" s="330">
        <v>32</v>
      </c>
      <c r="BH73" s="330">
        <v>0</v>
      </c>
      <c r="BI73" s="330">
        <v>20</v>
      </c>
      <c r="BJ73" s="330" t="s">
        <v>112</v>
      </c>
      <c r="BK73" s="330">
        <v>20</v>
      </c>
      <c r="BL73" s="330">
        <v>0</v>
      </c>
      <c r="BM73" s="330">
        <v>0</v>
      </c>
      <c r="BN73" s="330">
        <v>0</v>
      </c>
      <c r="BO73" s="330">
        <v>0</v>
      </c>
      <c r="BP73" s="330">
        <v>0</v>
      </c>
      <c r="BQ73" s="330">
        <v>0</v>
      </c>
    </row>
    <row r="74" spans="1:69" s="334" customFormat="1" x14ac:dyDescent="0.25">
      <c r="A74" s="333" t="s">
        <v>65</v>
      </c>
      <c r="B74" s="330" t="s">
        <v>55</v>
      </c>
      <c r="C74" s="330" t="s">
        <v>55</v>
      </c>
      <c r="D74" s="333">
        <v>49</v>
      </c>
      <c r="E74" s="331" t="s">
        <v>571</v>
      </c>
      <c r="F74" s="330" t="s">
        <v>128</v>
      </c>
      <c r="G74" s="427" t="s">
        <v>7560</v>
      </c>
      <c r="H74" s="330">
        <v>0</v>
      </c>
      <c r="I74" s="330">
        <v>1</v>
      </c>
      <c r="J74" s="336">
        <v>1</v>
      </c>
      <c r="K74" s="330">
        <v>1</v>
      </c>
      <c r="L74" s="330">
        <v>0</v>
      </c>
      <c r="M74" s="336">
        <v>0</v>
      </c>
      <c r="N74" s="330">
        <v>0</v>
      </c>
      <c r="O74" s="330" t="s">
        <v>6603</v>
      </c>
      <c r="P74" s="330" t="s">
        <v>6604</v>
      </c>
      <c r="Q74" s="330" t="s">
        <v>6605</v>
      </c>
      <c r="R74" s="336">
        <v>0.85386859675699933</v>
      </c>
      <c r="S74" s="330">
        <v>0</v>
      </c>
      <c r="T74" s="330"/>
      <c r="U74" s="330"/>
      <c r="V74" s="428"/>
      <c r="W74" s="428" t="s">
        <v>45</v>
      </c>
      <c r="X74" s="428" t="s">
        <v>45</v>
      </c>
      <c r="Y74" s="428" t="s">
        <v>45</v>
      </c>
      <c r="Z74" s="428" t="s">
        <v>45</v>
      </c>
      <c r="AA74" s="330">
        <v>0</v>
      </c>
      <c r="AB74" s="330">
        <v>0</v>
      </c>
      <c r="AC74" s="330">
        <v>0</v>
      </c>
      <c r="AD74" s="330">
        <v>0</v>
      </c>
      <c r="AE74" s="330">
        <v>0</v>
      </c>
      <c r="AF74" s="330">
        <v>1</v>
      </c>
      <c r="AG74" s="429">
        <v>0</v>
      </c>
      <c r="AH74" s="330"/>
      <c r="AI74" s="330"/>
      <c r="AJ74" s="330"/>
      <c r="AK74" s="330"/>
      <c r="AL74" s="330"/>
      <c r="AM74" s="330">
        <v>0</v>
      </c>
      <c r="AN74" s="330">
        <v>0</v>
      </c>
      <c r="AO74" s="330"/>
      <c r="AP74" s="330"/>
      <c r="AQ74" s="330">
        <v>0</v>
      </c>
      <c r="AR74" s="330">
        <v>0</v>
      </c>
      <c r="AS74" s="330">
        <v>0</v>
      </c>
      <c r="AT74" s="330">
        <v>0</v>
      </c>
      <c r="AU74" s="330">
        <v>0</v>
      </c>
      <c r="AV74" s="430" t="s">
        <v>45</v>
      </c>
      <c r="AW74" s="330">
        <v>13</v>
      </c>
      <c r="AX74" s="330">
        <v>0</v>
      </c>
      <c r="AY74" s="330">
        <v>13</v>
      </c>
      <c r="AZ74" s="330">
        <v>0</v>
      </c>
      <c r="BA74" s="330">
        <v>13</v>
      </c>
      <c r="BB74" s="330">
        <v>0</v>
      </c>
      <c r="BC74" s="330">
        <v>13</v>
      </c>
      <c r="BD74" s="330">
        <v>0</v>
      </c>
      <c r="BE74" s="330">
        <v>40</v>
      </c>
      <c r="BF74" s="329" t="s">
        <v>7546</v>
      </c>
      <c r="BG74" s="330">
        <v>17</v>
      </c>
      <c r="BH74" s="330">
        <v>6</v>
      </c>
      <c r="BI74" s="330">
        <v>14</v>
      </c>
      <c r="BJ74" s="330" t="s">
        <v>112</v>
      </c>
      <c r="BK74" s="330">
        <v>14</v>
      </c>
      <c r="BL74" s="330">
        <v>0</v>
      </c>
      <c r="BM74" s="330">
        <v>0</v>
      </c>
      <c r="BN74" s="330">
        <v>0</v>
      </c>
      <c r="BO74" s="330">
        <v>0</v>
      </c>
      <c r="BP74" s="330">
        <v>0</v>
      </c>
      <c r="BQ74" s="330">
        <v>0</v>
      </c>
    </row>
    <row r="75" spans="1:69" s="334" customFormat="1" x14ac:dyDescent="0.25">
      <c r="A75" s="333" t="s">
        <v>65</v>
      </c>
      <c r="B75" s="330" t="s">
        <v>55</v>
      </c>
      <c r="C75" s="330" t="s">
        <v>55</v>
      </c>
      <c r="D75" s="333">
        <v>50</v>
      </c>
      <c r="E75" s="331" t="s">
        <v>572</v>
      </c>
      <c r="F75" s="330" t="s">
        <v>128</v>
      </c>
      <c r="G75" s="427" t="s">
        <v>7560</v>
      </c>
      <c r="H75" s="330">
        <v>0</v>
      </c>
      <c r="I75" s="330">
        <v>0</v>
      </c>
      <c r="J75" s="336" t="s">
        <v>45</v>
      </c>
      <c r="K75" s="330">
        <v>0</v>
      </c>
      <c r="L75" s="330">
        <v>0</v>
      </c>
      <c r="M75" s="336" t="s">
        <v>45</v>
      </c>
      <c r="N75" s="330">
        <v>0</v>
      </c>
      <c r="O75" s="330" t="s">
        <v>6694</v>
      </c>
      <c r="P75" s="330" t="s">
        <v>6695</v>
      </c>
      <c r="Q75" s="330" t="s">
        <v>6696</v>
      </c>
      <c r="R75" s="336">
        <v>0.81000400629281111</v>
      </c>
      <c r="S75" s="330">
        <v>0</v>
      </c>
      <c r="T75" s="330"/>
      <c r="U75" s="330"/>
      <c r="V75" s="428"/>
      <c r="W75" s="428" t="s">
        <v>45</v>
      </c>
      <c r="X75" s="428" t="s">
        <v>45</v>
      </c>
      <c r="Y75" s="428" t="s">
        <v>45</v>
      </c>
      <c r="Z75" s="428" t="s">
        <v>45</v>
      </c>
      <c r="AA75" s="330">
        <v>0</v>
      </c>
      <c r="AB75" s="330">
        <v>0</v>
      </c>
      <c r="AC75" s="330">
        <v>0</v>
      </c>
      <c r="AD75" s="330">
        <v>0</v>
      </c>
      <c r="AE75" s="330">
        <v>0</v>
      </c>
      <c r="AF75" s="330">
        <v>0</v>
      </c>
      <c r="AG75" s="429" t="s">
        <v>45</v>
      </c>
      <c r="AH75" s="330"/>
      <c r="AI75" s="330"/>
      <c r="AJ75" s="330"/>
      <c r="AK75" s="330"/>
      <c r="AL75" s="330"/>
      <c r="AM75" s="330">
        <v>0</v>
      </c>
      <c r="AN75" s="330">
        <v>0</v>
      </c>
      <c r="AO75" s="330"/>
      <c r="AP75" s="330"/>
      <c r="AQ75" s="330">
        <v>0</v>
      </c>
      <c r="AR75" s="330">
        <v>0</v>
      </c>
      <c r="AS75" s="330">
        <v>0</v>
      </c>
      <c r="AT75" s="330">
        <v>0</v>
      </c>
      <c r="AU75" s="330">
        <v>0</v>
      </c>
      <c r="AV75" s="430" t="s">
        <v>45</v>
      </c>
      <c r="AW75" s="330">
        <v>25</v>
      </c>
      <c r="AX75" s="330">
        <v>0</v>
      </c>
      <c r="AY75" s="330">
        <v>25</v>
      </c>
      <c r="AZ75" s="330">
        <v>0</v>
      </c>
      <c r="BA75" s="330">
        <v>25</v>
      </c>
      <c r="BB75" s="330">
        <v>0</v>
      </c>
      <c r="BC75" s="330">
        <v>25</v>
      </c>
      <c r="BD75" s="330">
        <v>0</v>
      </c>
      <c r="BE75" s="330">
        <v>53</v>
      </c>
      <c r="BF75" s="329" t="s">
        <v>7546</v>
      </c>
      <c r="BG75" s="330">
        <v>31</v>
      </c>
      <c r="BH75" s="330">
        <v>0</v>
      </c>
      <c r="BI75" s="330">
        <v>25</v>
      </c>
      <c r="BJ75" s="330" t="s">
        <v>112</v>
      </c>
      <c r="BK75" s="330">
        <v>25</v>
      </c>
      <c r="BL75" s="330">
        <v>0</v>
      </c>
      <c r="BM75" s="330">
        <v>0</v>
      </c>
      <c r="BN75" s="330">
        <v>0</v>
      </c>
      <c r="BO75" s="330">
        <v>0</v>
      </c>
      <c r="BP75" s="330">
        <v>0</v>
      </c>
      <c r="BQ75" s="330">
        <v>0</v>
      </c>
    </row>
    <row r="76" spans="1:69" s="334" customFormat="1" x14ac:dyDescent="0.25">
      <c r="A76" s="333" t="s">
        <v>65</v>
      </c>
      <c r="B76" s="330" t="s">
        <v>55</v>
      </c>
      <c r="C76" s="330" t="s">
        <v>55</v>
      </c>
      <c r="D76" s="333">
        <v>51</v>
      </c>
      <c r="E76" s="331" t="s">
        <v>573</v>
      </c>
      <c r="F76" s="330" t="s">
        <v>128</v>
      </c>
      <c r="G76" s="427" t="s">
        <v>7560</v>
      </c>
      <c r="H76" s="330">
        <v>0</v>
      </c>
      <c r="I76" s="330">
        <v>0</v>
      </c>
      <c r="J76" s="336" t="s">
        <v>45</v>
      </c>
      <c r="K76" s="330">
        <v>0</v>
      </c>
      <c r="L76" s="330">
        <v>0</v>
      </c>
      <c r="M76" s="336" t="s">
        <v>45</v>
      </c>
      <c r="N76" s="330">
        <v>0</v>
      </c>
      <c r="O76" s="330" t="s">
        <v>45</v>
      </c>
      <c r="P76" s="330" t="s">
        <v>45</v>
      </c>
      <c r="Q76" s="330" t="s">
        <v>45</v>
      </c>
      <c r="R76" s="336" t="s">
        <v>45</v>
      </c>
      <c r="S76" s="330">
        <v>0</v>
      </c>
      <c r="T76" s="330"/>
      <c r="U76" s="330"/>
      <c r="V76" s="428"/>
      <c r="W76" s="428" t="s">
        <v>45</v>
      </c>
      <c r="X76" s="428" t="s">
        <v>45</v>
      </c>
      <c r="Y76" s="428" t="s">
        <v>45</v>
      </c>
      <c r="Z76" s="428" t="s">
        <v>45</v>
      </c>
      <c r="AA76" s="330">
        <v>0</v>
      </c>
      <c r="AB76" s="330">
        <v>0</v>
      </c>
      <c r="AC76" s="330">
        <v>0</v>
      </c>
      <c r="AD76" s="330">
        <v>0</v>
      </c>
      <c r="AE76" s="330">
        <v>0</v>
      </c>
      <c r="AF76" s="330">
        <v>0</v>
      </c>
      <c r="AG76" s="429" t="s">
        <v>45</v>
      </c>
      <c r="AH76" s="330"/>
      <c r="AI76" s="330"/>
      <c r="AJ76" s="330"/>
      <c r="AK76" s="330"/>
      <c r="AL76" s="330"/>
      <c r="AM76" s="330">
        <v>0</v>
      </c>
      <c r="AN76" s="330">
        <v>0</v>
      </c>
      <c r="AO76" s="330"/>
      <c r="AP76" s="330"/>
      <c r="AQ76" s="330">
        <v>0</v>
      </c>
      <c r="AR76" s="330">
        <v>0</v>
      </c>
      <c r="AS76" s="330">
        <v>0</v>
      </c>
      <c r="AT76" s="330">
        <v>0</v>
      </c>
      <c r="AU76" s="330">
        <v>0</v>
      </c>
      <c r="AV76" s="430" t="s">
        <v>45</v>
      </c>
      <c r="AW76" s="330">
        <v>0</v>
      </c>
      <c r="AX76" s="330">
        <v>0</v>
      </c>
      <c r="AY76" s="330">
        <v>0</v>
      </c>
      <c r="AZ76" s="330">
        <v>0</v>
      </c>
      <c r="BA76" s="330">
        <v>0</v>
      </c>
      <c r="BB76" s="330">
        <v>0</v>
      </c>
      <c r="BC76" s="330">
        <v>0</v>
      </c>
      <c r="BD76" s="330">
        <v>0</v>
      </c>
      <c r="BE76" s="330">
        <v>0</v>
      </c>
      <c r="BF76" s="329" t="s">
        <v>7546</v>
      </c>
      <c r="BG76" s="330">
        <v>4</v>
      </c>
      <c r="BH76" s="330">
        <v>0</v>
      </c>
      <c r="BI76" s="330">
        <v>0</v>
      </c>
      <c r="BJ76" s="330" t="s">
        <v>112</v>
      </c>
      <c r="BK76" s="330">
        <v>0</v>
      </c>
      <c r="BL76" s="330">
        <v>0</v>
      </c>
      <c r="BM76" s="330">
        <v>0</v>
      </c>
      <c r="BN76" s="330">
        <v>0</v>
      </c>
      <c r="BO76" s="330">
        <v>0</v>
      </c>
      <c r="BP76" s="330">
        <v>0</v>
      </c>
      <c r="BQ76" s="330">
        <v>0</v>
      </c>
    </row>
    <row r="77" spans="1:69" s="334" customFormat="1" x14ac:dyDescent="0.25">
      <c r="A77" s="333" t="s">
        <v>65</v>
      </c>
      <c r="B77" s="330" t="s">
        <v>55</v>
      </c>
      <c r="C77" s="330" t="s">
        <v>55</v>
      </c>
      <c r="D77" s="333">
        <v>52</v>
      </c>
      <c r="E77" s="331" t="s">
        <v>6555</v>
      </c>
      <c r="F77" s="330" t="s">
        <v>128</v>
      </c>
      <c r="G77" s="427" t="s">
        <v>7560</v>
      </c>
      <c r="H77" s="330">
        <v>0</v>
      </c>
      <c r="I77" s="330">
        <v>0</v>
      </c>
      <c r="J77" s="336" t="s">
        <v>45</v>
      </c>
      <c r="K77" s="330">
        <v>0</v>
      </c>
      <c r="L77" s="330">
        <v>0</v>
      </c>
      <c r="M77" s="336" t="s">
        <v>45</v>
      </c>
      <c r="N77" s="330">
        <v>0</v>
      </c>
      <c r="O77" s="330" t="s">
        <v>45</v>
      </c>
      <c r="P77" s="330" t="s">
        <v>45</v>
      </c>
      <c r="Q77" s="330" t="s">
        <v>45</v>
      </c>
      <c r="R77" s="336" t="s">
        <v>45</v>
      </c>
      <c r="S77" s="330">
        <v>0</v>
      </c>
      <c r="T77" s="330"/>
      <c r="U77" s="330"/>
      <c r="V77" s="428"/>
      <c r="W77" s="428" t="s">
        <v>45</v>
      </c>
      <c r="X77" s="428" t="s">
        <v>45</v>
      </c>
      <c r="Y77" s="428" t="s">
        <v>45</v>
      </c>
      <c r="Z77" s="428" t="s">
        <v>45</v>
      </c>
      <c r="AA77" s="330">
        <v>0</v>
      </c>
      <c r="AB77" s="330">
        <v>0</v>
      </c>
      <c r="AC77" s="330">
        <v>0</v>
      </c>
      <c r="AD77" s="330">
        <v>0</v>
      </c>
      <c r="AE77" s="330">
        <v>0</v>
      </c>
      <c r="AF77" s="330">
        <v>0</v>
      </c>
      <c r="AG77" s="429" t="s">
        <v>45</v>
      </c>
      <c r="AH77" s="330"/>
      <c r="AI77" s="330"/>
      <c r="AJ77" s="330"/>
      <c r="AK77" s="330"/>
      <c r="AL77" s="330"/>
      <c r="AM77" s="330">
        <v>0</v>
      </c>
      <c r="AN77" s="330">
        <v>0</v>
      </c>
      <c r="AO77" s="330"/>
      <c r="AP77" s="330"/>
      <c r="AQ77" s="330">
        <v>0</v>
      </c>
      <c r="AR77" s="330">
        <v>0</v>
      </c>
      <c r="AS77" s="330">
        <v>0</v>
      </c>
      <c r="AT77" s="330">
        <v>0</v>
      </c>
      <c r="AU77" s="330">
        <v>0</v>
      </c>
      <c r="AV77" s="430" t="s">
        <v>45</v>
      </c>
      <c r="AW77" s="330">
        <v>0</v>
      </c>
      <c r="AX77" s="330">
        <v>0</v>
      </c>
      <c r="AY77" s="330">
        <v>0</v>
      </c>
      <c r="AZ77" s="330">
        <v>0</v>
      </c>
      <c r="BA77" s="330">
        <v>0</v>
      </c>
      <c r="BB77" s="330">
        <v>0</v>
      </c>
      <c r="BC77" s="330">
        <v>0</v>
      </c>
      <c r="BD77" s="330">
        <v>0</v>
      </c>
      <c r="BE77" s="330">
        <v>0</v>
      </c>
      <c r="BF77" s="329" t="s">
        <v>7546</v>
      </c>
      <c r="BG77" s="330">
        <v>0</v>
      </c>
      <c r="BH77" s="330">
        <v>0</v>
      </c>
      <c r="BI77" s="330">
        <v>0</v>
      </c>
      <c r="BJ77" s="330" t="s">
        <v>112</v>
      </c>
      <c r="BK77" s="330">
        <v>0</v>
      </c>
      <c r="BL77" s="330">
        <v>0</v>
      </c>
      <c r="BM77" s="330">
        <v>0</v>
      </c>
      <c r="BN77" s="330">
        <v>0</v>
      </c>
      <c r="BO77" s="330">
        <v>0</v>
      </c>
      <c r="BP77" s="330">
        <v>0</v>
      </c>
      <c r="BQ77" s="330">
        <v>0</v>
      </c>
    </row>
    <row r="78" spans="1:69" s="334" customFormat="1" x14ac:dyDescent="0.25">
      <c r="A78" s="333" t="s">
        <v>65</v>
      </c>
      <c r="B78" s="330" t="s">
        <v>55</v>
      </c>
      <c r="C78" s="330" t="s">
        <v>55</v>
      </c>
      <c r="D78" s="333">
        <v>3</v>
      </c>
      <c r="E78" s="331" t="s">
        <v>6536</v>
      </c>
      <c r="F78" s="330" t="s">
        <v>128</v>
      </c>
      <c r="G78" s="427" t="s">
        <v>7560</v>
      </c>
      <c r="H78" s="330">
        <v>0</v>
      </c>
      <c r="I78" s="330">
        <v>0</v>
      </c>
      <c r="J78" s="336" t="s">
        <v>45</v>
      </c>
      <c r="K78" s="330">
        <v>0</v>
      </c>
      <c r="L78" s="330">
        <v>0</v>
      </c>
      <c r="M78" s="336" t="s">
        <v>45</v>
      </c>
      <c r="N78" s="330">
        <v>0</v>
      </c>
      <c r="O78" s="330" t="s">
        <v>7128</v>
      </c>
      <c r="P78" s="330" t="s">
        <v>7129</v>
      </c>
      <c r="Q78" s="330" t="s">
        <v>7130</v>
      </c>
      <c r="R78" s="336">
        <v>0.88591984398174317</v>
      </c>
      <c r="S78" s="330">
        <v>0</v>
      </c>
      <c r="T78" s="330"/>
      <c r="U78" s="330"/>
      <c r="V78" s="428"/>
      <c r="W78" s="428" t="s">
        <v>45</v>
      </c>
      <c r="X78" s="428" t="s">
        <v>45</v>
      </c>
      <c r="Y78" s="428" t="s">
        <v>45</v>
      </c>
      <c r="Z78" s="428" t="s">
        <v>45</v>
      </c>
      <c r="AA78" s="330">
        <v>1</v>
      </c>
      <c r="AB78" s="330">
        <v>0</v>
      </c>
      <c r="AC78" s="330">
        <v>0</v>
      </c>
      <c r="AD78" s="330">
        <v>0</v>
      </c>
      <c r="AE78" s="330">
        <v>0</v>
      </c>
      <c r="AF78" s="330">
        <v>0</v>
      </c>
      <c r="AG78" s="429" t="s">
        <v>45</v>
      </c>
      <c r="AH78" s="330"/>
      <c r="AI78" s="330"/>
      <c r="AJ78" s="330"/>
      <c r="AK78" s="330"/>
      <c r="AL78" s="330"/>
      <c r="AM78" s="330">
        <v>0</v>
      </c>
      <c r="AN78" s="330">
        <v>0</v>
      </c>
      <c r="AO78" s="330"/>
      <c r="AP78" s="330"/>
      <c r="AQ78" s="330">
        <v>0</v>
      </c>
      <c r="AR78" s="330">
        <v>0</v>
      </c>
      <c r="AS78" s="330">
        <v>0</v>
      </c>
      <c r="AT78" s="330">
        <v>1</v>
      </c>
      <c r="AU78" s="330">
        <v>0</v>
      </c>
      <c r="AV78" s="430">
        <v>1</v>
      </c>
      <c r="AW78" s="330">
        <v>18</v>
      </c>
      <c r="AX78" s="330">
        <v>0</v>
      </c>
      <c r="AY78" s="330">
        <v>18</v>
      </c>
      <c r="AZ78" s="330">
        <v>0</v>
      </c>
      <c r="BA78" s="330">
        <v>18</v>
      </c>
      <c r="BB78" s="330">
        <v>0</v>
      </c>
      <c r="BC78" s="330">
        <v>18</v>
      </c>
      <c r="BD78" s="330">
        <v>0</v>
      </c>
      <c r="BE78" s="330">
        <v>32</v>
      </c>
      <c r="BF78" s="329" t="s">
        <v>7546</v>
      </c>
      <c r="BG78" s="330">
        <v>24</v>
      </c>
      <c r="BH78" s="330">
        <v>0</v>
      </c>
      <c r="BI78" s="330">
        <v>18</v>
      </c>
      <c r="BJ78" s="330" t="s">
        <v>112</v>
      </c>
      <c r="BK78" s="330">
        <v>18</v>
      </c>
      <c r="BL78" s="330">
        <v>0</v>
      </c>
      <c r="BM78" s="330">
        <v>0</v>
      </c>
      <c r="BN78" s="330">
        <v>0</v>
      </c>
      <c r="BO78" s="330">
        <v>0</v>
      </c>
      <c r="BP78" s="330">
        <v>0</v>
      </c>
      <c r="BQ78" s="330">
        <v>0</v>
      </c>
    </row>
    <row r="79" spans="1:69" s="334" customFormat="1" x14ac:dyDescent="0.25">
      <c r="A79" s="333" t="s">
        <v>65</v>
      </c>
      <c r="B79" s="330" t="s">
        <v>55</v>
      </c>
      <c r="C79" s="330" t="s">
        <v>55</v>
      </c>
      <c r="D79" s="333">
        <v>4</v>
      </c>
      <c r="E79" s="331" t="s">
        <v>6537</v>
      </c>
      <c r="F79" s="330" t="s">
        <v>128</v>
      </c>
      <c r="G79" s="427" t="s">
        <v>7560</v>
      </c>
      <c r="H79" s="330">
        <v>0</v>
      </c>
      <c r="I79" s="330">
        <v>0</v>
      </c>
      <c r="J79" s="336" t="s">
        <v>45</v>
      </c>
      <c r="K79" s="330">
        <v>3</v>
      </c>
      <c r="L79" s="330">
        <v>0</v>
      </c>
      <c r="M79" s="336">
        <v>0</v>
      </c>
      <c r="N79" s="330">
        <v>0</v>
      </c>
      <c r="O79" s="330" t="s">
        <v>6657</v>
      </c>
      <c r="P79" s="330" t="s">
        <v>7221</v>
      </c>
      <c r="Q79" s="330" t="s">
        <v>7222</v>
      </c>
      <c r="R79" s="336">
        <v>0.87674229413359839</v>
      </c>
      <c r="S79" s="330">
        <v>0</v>
      </c>
      <c r="T79" s="330"/>
      <c r="U79" s="330"/>
      <c r="V79" s="428"/>
      <c r="W79" s="428" t="s">
        <v>45</v>
      </c>
      <c r="X79" s="428" t="s">
        <v>45</v>
      </c>
      <c r="Y79" s="428" t="s">
        <v>45</v>
      </c>
      <c r="Z79" s="428" t="s">
        <v>45</v>
      </c>
      <c r="AA79" s="330">
        <v>0</v>
      </c>
      <c r="AB79" s="330">
        <v>0</v>
      </c>
      <c r="AC79" s="330">
        <v>0</v>
      </c>
      <c r="AD79" s="330">
        <v>0</v>
      </c>
      <c r="AE79" s="330">
        <v>3</v>
      </c>
      <c r="AF79" s="330">
        <v>0</v>
      </c>
      <c r="AG79" s="429">
        <v>1</v>
      </c>
      <c r="AH79" s="330"/>
      <c r="AI79" s="330"/>
      <c r="AJ79" s="330"/>
      <c r="AK79" s="330"/>
      <c r="AL79" s="330"/>
      <c r="AM79" s="330">
        <v>0</v>
      </c>
      <c r="AN79" s="330">
        <v>0</v>
      </c>
      <c r="AO79" s="330"/>
      <c r="AP79" s="330"/>
      <c r="AQ79" s="330">
        <v>0</v>
      </c>
      <c r="AR79" s="330">
        <v>0</v>
      </c>
      <c r="AS79" s="330">
        <v>0</v>
      </c>
      <c r="AT79" s="330">
        <v>0</v>
      </c>
      <c r="AU79" s="330">
        <v>0</v>
      </c>
      <c r="AV79" s="430" t="s">
        <v>45</v>
      </c>
      <c r="AW79" s="330">
        <v>21</v>
      </c>
      <c r="AX79" s="330">
        <v>0</v>
      </c>
      <c r="AY79" s="330">
        <v>21</v>
      </c>
      <c r="AZ79" s="330">
        <v>0</v>
      </c>
      <c r="BA79" s="330">
        <v>21</v>
      </c>
      <c r="BB79" s="330">
        <v>0</v>
      </c>
      <c r="BC79" s="330">
        <v>21</v>
      </c>
      <c r="BD79" s="330">
        <v>0</v>
      </c>
      <c r="BE79" s="330">
        <v>24</v>
      </c>
      <c r="BF79" s="329" t="s">
        <v>7546</v>
      </c>
      <c r="BG79" s="330">
        <v>28</v>
      </c>
      <c r="BH79" s="330">
        <v>3</v>
      </c>
      <c r="BI79" s="330">
        <v>21</v>
      </c>
      <c r="BJ79" s="330" t="s">
        <v>112</v>
      </c>
      <c r="BK79" s="330">
        <v>21</v>
      </c>
      <c r="BL79" s="330">
        <v>0</v>
      </c>
      <c r="BM79" s="330">
        <v>0</v>
      </c>
      <c r="BN79" s="330">
        <v>0</v>
      </c>
      <c r="BO79" s="330">
        <v>0</v>
      </c>
      <c r="BP79" s="330">
        <v>0</v>
      </c>
      <c r="BQ79" s="330">
        <v>0</v>
      </c>
    </row>
    <row r="80" spans="1:69" s="334" customFormat="1" x14ac:dyDescent="0.25">
      <c r="A80" s="333" t="s">
        <v>65</v>
      </c>
      <c r="B80" s="330" t="s">
        <v>55</v>
      </c>
      <c r="C80" s="330" t="s">
        <v>55</v>
      </c>
      <c r="D80" s="333">
        <v>5</v>
      </c>
      <c r="E80" s="331" t="s">
        <v>6538</v>
      </c>
      <c r="F80" s="330" t="s">
        <v>128</v>
      </c>
      <c r="G80" s="427" t="s">
        <v>7560</v>
      </c>
      <c r="H80" s="330">
        <v>0</v>
      </c>
      <c r="I80" s="330">
        <v>0</v>
      </c>
      <c r="J80" s="336" t="s">
        <v>45</v>
      </c>
      <c r="K80" s="330">
        <v>1</v>
      </c>
      <c r="L80" s="330">
        <v>0</v>
      </c>
      <c r="M80" s="336">
        <v>0</v>
      </c>
      <c r="N80" s="330">
        <v>0</v>
      </c>
      <c r="O80" s="330" t="s">
        <v>7308</v>
      </c>
      <c r="P80" s="330" t="s">
        <v>7309</v>
      </c>
      <c r="Q80" s="330" t="s">
        <v>7310</v>
      </c>
      <c r="R80" s="336">
        <v>0.84832588899276329</v>
      </c>
      <c r="S80" s="330">
        <v>0</v>
      </c>
      <c r="T80" s="330"/>
      <c r="U80" s="330"/>
      <c r="V80" s="428"/>
      <c r="W80" s="428" t="s">
        <v>45</v>
      </c>
      <c r="X80" s="428" t="s">
        <v>45</v>
      </c>
      <c r="Y80" s="428" t="s">
        <v>45</v>
      </c>
      <c r="Z80" s="428" t="s">
        <v>45</v>
      </c>
      <c r="AA80" s="330">
        <v>0</v>
      </c>
      <c r="AB80" s="330">
        <v>0</v>
      </c>
      <c r="AC80" s="330">
        <v>0</v>
      </c>
      <c r="AD80" s="330">
        <v>0</v>
      </c>
      <c r="AE80" s="330">
        <v>1</v>
      </c>
      <c r="AF80" s="330">
        <v>0</v>
      </c>
      <c r="AG80" s="429">
        <v>1</v>
      </c>
      <c r="AH80" s="330"/>
      <c r="AI80" s="330"/>
      <c r="AJ80" s="330"/>
      <c r="AK80" s="330"/>
      <c r="AL80" s="330"/>
      <c r="AM80" s="330">
        <v>0</v>
      </c>
      <c r="AN80" s="330">
        <v>0</v>
      </c>
      <c r="AO80" s="330"/>
      <c r="AP80" s="330"/>
      <c r="AQ80" s="330">
        <v>0</v>
      </c>
      <c r="AR80" s="330">
        <v>0</v>
      </c>
      <c r="AS80" s="330">
        <v>0</v>
      </c>
      <c r="AT80" s="330">
        <v>0</v>
      </c>
      <c r="AU80" s="330">
        <v>0</v>
      </c>
      <c r="AV80" s="430" t="s">
        <v>45</v>
      </c>
      <c r="AW80" s="330">
        <v>26</v>
      </c>
      <c r="AX80" s="330">
        <v>0</v>
      </c>
      <c r="AY80" s="330">
        <v>26</v>
      </c>
      <c r="AZ80" s="330">
        <v>0</v>
      </c>
      <c r="BA80" s="330">
        <v>26</v>
      </c>
      <c r="BB80" s="330">
        <v>0</v>
      </c>
      <c r="BC80" s="330">
        <v>26</v>
      </c>
      <c r="BD80" s="330">
        <v>0</v>
      </c>
      <c r="BE80" s="330">
        <v>39</v>
      </c>
      <c r="BF80" s="329" t="s">
        <v>7546</v>
      </c>
      <c r="BG80" s="330">
        <v>36</v>
      </c>
      <c r="BH80" s="330">
        <v>2</v>
      </c>
      <c r="BI80" s="330">
        <v>26</v>
      </c>
      <c r="BJ80" s="330" t="s">
        <v>112</v>
      </c>
      <c r="BK80" s="330">
        <v>25</v>
      </c>
      <c r="BL80" s="330">
        <v>0</v>
      </c>
      <c r="BM80" s="330">
        <v>0</v>
      </c>
      <c r="BN80" s="330">
        <v>1</v>
      </c>
      <c r="BO80" s="330">
        <v>0</v>
      </c>
      <c r="BP80" s="330">
        <v>0</v>
      </c>
      <c r="BQ80" s="330">
        <v>0</v>
      </c>
    </row>
    <row r="81" spans="1:69" s="334" customFormat="1" x14ac:dyDescent="0.25">
      <c r="A81" s="333" t="s">
        <v>65</v>
      </c>
      <c r="B81" s="330" t="s">
        <v>55</v>
      </c>
      <c r="C81" s="330" t="s">
        <v>55</v>
      </c>
      <c r="D81" s="333">
        <v>6</v>
      </c>
      <c r="E81" s="331" t="s">
        <v>6539</v>
      </c>
      <c r="F81" s="330" t="s">
        <v>128</v>
      </c>
      <c r="G81" s="427" t="s">
        <v>7560</v>
      </c>
      <c r="H81" s="330">
        <v>0</v>
      </c>
      <c r="I81" s="330">
        <v>0</v>
      </c>
      <c r="J81" s="336" t="s">
        <v>45</v>
      </c>
      <c r="K81" s="330">
        <v>0</v>
      </c>
      <c r="L81" s="330">
        <v>0</v>
      </c>
      <c r="M81" s="336" t="s">
        <v>45</v>
      </c>
      <c r="N81" s="330">
        <v>0</v>
      </c>
      <c r="O81" s="330" t="s">
        <v>2910</v>
      </c>
      <c r="P81" s="330" t="s">
        <v>7397</v>
      </c>
      <c r="Q81" s="330" t="s">
        <v>7398</v>
      </c>
      <c r="R81" s="336">
        <v>0.8482096495596978</v>
      </c>
      <c r="S81" s="330">
        <v>0</v>
      </c>
      <c r="T81" s="330"/>
      <c r="U81" s="330"/>
      <c r="V81" s="428"/>
      <c r="W81" s="428" t="s">
        <v>45</v>
      </c>
      <c r="X81" s="428" t="s">
        <v>45</v>
      </c>
      <c r="Y81" s="428" t="s">
        <v>45</v>
      </c>
      <c r="Z81" s="428" t="s">
        <v>45</v>
      </c>
      <c r="AA81" s="330">
        <v>0</v>
      </c>
      <c r="AB81" s="330">
        <v>0</v>
      </c>
      <c r="AC81" s="330">
        <v>0</v>
      </c>
      <c r="AD81" s="330">
        <v>0</v>
      </c>
      <c r="AE81" s="330">
        <v>0</v>
      </c>
      <c r="AF81" s="330">
        <v>0</v>
      </c>
      <c r="AG81" s="429" t="s">
        <v>45</v>
      </c>
      <c r="AH81" s="330"/>
      <c r="AI81" s="330"/>
      <c r="AJ81" s="330"/>
      <c r="AK81" s="330"/>
      <c r="AL81" s="330"/>
      <c r="AM81" s="330">
        <v>0</v>
      </c>
      <c r="AN81" s="330">
        <v>0</v>
      </c>
      <c r="AO81" s="330"/>
      <c r="AP81" s="330"/>
      <c r="AQ81" s="330">
        <v>0</v>
      </c>
      <c r="AR81" s="330">
        <v>0</v>
      </c>
      <c r="AS81" s="330">
        <v>0</v>
      </c>
      <c r="AT81" s="330">
        <v>0</v>
      </c>
      <c r="AU81" s="330">
        <v>0</v>
      </c>
      <c r="AV81" s="430" t="s">
        <v>45</v>
      </c>
      <c r="AW81" s="330">
        <v>28</v>
      </c>
      <c r="AX81" s="330">
        <v>0</v>
      </c>
      <c r="AY81" s="330">
        <v>28</v>
      </c>
      <c r="AZ81" s="330">
        <v>0</v>
      </c>
      <c r="BA81" s="330">
        <v>28</v>
      </c>
      <c r="BB81" s="330">
        <v>0</v>
      </c>
      <c r="BC81" s="330">
        <v>28</v>
      </c>
      <c r="BD81" s="330">
        <v>0</v>
      </c>
      <c r="BE81" s="330">
        <v>51</v>
      </c>
      <c r="BF81" s="329" t="s">
        <v>7546</v>
      </c>
      <c r="BG81" s="330">
        <v>36</v>
      </c>
      <c r="BH81" s="330">
        <v>1</v>
      </c>
      <c r="BI81" s="330">
        <v>29</v>
      </c>
      <c r="BJ81" s="330" t="s">
        <v>112</v>
      </c>
      <c r="BK81" s="330">
        <v>29</v>
      </c>
      <c r="BL81" s="330">
        <v>0</v>
      </c>
      <c r="BM81" s="330">
        <v>0</v>
      </c>
      <c r="BN81" s="330">
        <v>0</v>
      </c>
      <c r="BO81" s="330">
        <v>0</v>
      </c>
      <c r="BP81" s="330">
        <v>0</v>
      </c>
      <c r="BQ81" s="330">
        <v>0</v>
      </c>
    </row>
    <row r="82" spans="1:69" s="334" customFormat="1" x14ac:dyDescent="0.25">
      <c r="A82" s="333" t="s">
        <v>65</v>
      </c>
      <c r="B82" s="330" t="s">
        <v>55</v>
      </c>
      <c r="C82" s="330" t="s">
        <v>55</v>
      </c>
      <c r="D82" s="333">
        <v>7</v>
      </c>
      <c r="E82" s="331" t="s">
        <v>6540</v>
      </c>
      <c r="F82" s="330" t="s">
        <v>128</v>
      </c>
      <c r="G82" s="427" t="s">
        <v>7560</v>
      </c>
      <c r="H82" s="330">
        <v>0</v>
      </c>
      <c r="I82" s="330">
        <v>0</v>
      </c>
      <c r="J82" s="336" t="s">
        <v>45</v>
      </c>
      <c r="K82" s="330">
        <v>0</v>
      </c>
      <c r="L82" s="330">
        <v>0</v>
      </c>
      <c r="M82" s="336" t="s">
        <v>45</v>
      </c>
      <c r="N82" s="330">
        <v>0</v>
      </c>
      <c r="O82" s="330">
        <v>0</v>
      </c>
      <c r="P82" s="330" t="s">
        <v>7487</v>
      </c>
      <c r="Q82" s="330" t="s">
        <v>7488</v>
      </c>
      <c r="R82" s="336">
        <v>0.86882836296663601</v>
      </c>
      <c r="S82" s="330">
        <v>0</v>
      </c>
      <c r="T82" s="330"/>
      <c r="U82" s="330"/>
      <c r="V82" s="428"/>
      <c r="W82" s="428" t="s">
        <v>45</v>
      </c>
      <c r="X82" s="428" t="s">
        <v>45</v>
      </c>
      <c r="Y82" s="428" t="s">
        <v>45</v>
      </c>
      <c r="Z82" s="428" t="s">
        <v>45</v>
      </c>
      <c r="AA82" s="330">
        <v>0</v>
      </c>
      <c r="AB82" s="330">
        <v>0</v>
      </c>
      <c r="AC82" s="330">
        <v>0</v>
      </c>
      <c r="AD82" s="330">
        <v>0</v>
      </c>
      <c r="AE82" s="330">
        <v>0</v>
      </c>
      <c r="AF82" s="330">
        <v>0</v>
      </c>
      <c r="AG82" s="429" t="s">
        <v>45</v>
      </c>
      <c r="AH82" s="330"/>
      <c r="AI82" s="330"/>
      <c r="AJ82" s="330"/>
      <c r="AK82" s="330"/>
      <c r="AL82" s="330"/>
      <c r="AM82" s="330">
        <v>0</v>
      </c>
      <c r="AN82" s="330">
        <v>0</v>
      </c>
      <c r="AO82" s="330"/>
      <c r="AP82" s="330"/>
      <c r="AQ82" s="330">
        <v>0</v>
      </c>
      <c r="AR82" s="330">
        <v>0</v>
      </c>
      <c r="AS82" s="330">
        <v>0</v>
      </c>
      <c r="AT82" s="330">
        <v>0</v>
      </c>
      <c r="AU82" s="330">
        <v>0</v>
      </c>
      <c r="AV82" s="430" t="s">
        <v>45</v>
      </c>
      <c r="AW82" s="330">
        <v>7</v>
      </c>
      <c r="AX82" s="330">
        <v>0</v>
      </c>
      <c r="AY82" s="330">
        <v>7</v>
      </c>
      <c r="AZ82" s="330">
        <v>0</v>
      </c>
      <c r="BA82" s="330">
        <v>7</v>
      </c>
      <c r="BB82" s="330">
        <v>0</v>
      </c>
      <c r="BC82" s="330">
        <v>7</v>
      </c>
      <c r="BD82" s="330">
        <v>0</v>
      </c>
      <c r="BE82" s="330">
        <v>21</v>
      </c>
      <c r="BF82" s="329" t="s">
        <v>7546</v>
      </c>
      <c r="BG82" s="330">
        <v>13</v>
      </c>
      <c r="BH82" s="330">
        <v>0</v>
      </c>
      <c r="BI82" s="330">
        <v>7</v>
      </c>
      <c r="BJ82" s="330" t="s">
        <v>112</v>
      </c>
      <c r="BK82" s="330">
        <v>7</v>
      </c>
      <c r="BL82" s="330">
        <v>0</v>
      </c>
      <c r="BM82" s="330">
        <v>0</v>
      </c>
      <c r="BN82" s="330">
        <v>0</v>
      </c>
      <c r="BO82" s="330">
        <v>0</v>
      </c>
      <c r="BP82" s="330">
        <v>0</v>
      </c>
      <c r="BQ82" s="330">
        <v>0</v>
      </c>
    </row>
    <row r="83" spans="1:69" s="334" customFormat="1" x14ac:dyDescent="0.25">
      <c r="A83" s="333" t="s">
        <v>86</v>
      </c>
      <c r="B83" s="330" t="s">
        <v>43</v>
      </c>
      <c r="C83" s="330" t="s">
        <v>43</v>
      </c>
      <c r="D83" s="333">
        <v>1</v>
      </c>
      <c r="E83" s="331" t="s">
        <v>6534</v>
      </c>
      <c r="F83" s="330" t="s">
        <v>129</v>
      </c>
      <c r="G83" s="427" t="s">
        <v>7544</v>
      </c>
      <c r="H83" s="330">
        <v>0</v>
      </c>
      <c r="I83" s="330">
        <v>0</v>
      </c>
      <c r="J83" s="336" t="s">
        <v>45</v>
      </c>
      <c r="K83" s="330">
        <v>0</v>
      </c>
      <c r="L83" s="330">
        <v>0</v>
      </c>
      <c r="M83" s="336" t="s">
        <v>45</v>
      </c>
      <c r="N83" s="330">
        <v>0</v>
      </c>
      <c r="O83" s="330" t="s">
        <v>45</v>
      </c>
      <c r="P83" s="330" t="s">
        <v>45</v>
      </c>
      <c r="Q83" s="330" t="s">
        <v>45</v>
      </c>
      <c r="R83" s="336" t="s">
        <v>45</v>
      </c>
      <c r="S83" s="330">
        <v>0</v>
      </c>
      <c r="T83" s="330"/>
      <c r="U83" s="330"/>
      <c r="V83" s="428"/>
      <c r="W83" s="428" t="s">
        <v>45</v>
      </c>
      <c r="X83" s="428" t="s">
        <v>45</v>
      </c>
      <c r="Y83" s="428" t="s">
        <v>45</v>
      </c>
      <c r="Z83" s="428" t="s">
        <v>45</v>
      </c>
      <c r="AA83" s="330">
        <v>0</v>
      </c>
      <c r="AB83" s="330">
        <v>0</v>
      </c>
      <c r="AC83" s="330">
        <v>0</v>
      </c>
      <c r="AD83" s="330">
        <v>0</v>
      </c>
      <c r="AE83" s="330">
        <v>0</v>
      </c>
      <c r="AF83" s="330">
        <v>0</v>
      </c>
      <c r="AG83" s="429" t="s">
        <v>45</v>
      </c>
      <c r="AH83" s="330"/>
      <c r="AI83" s="330"/>
      <c r="AJ83" s="330"/>
      <c r="AK83" s="330"/>
      <c r="AL83" s="330"/>
      <c r="AM83" s="330">
        <v>0</v>
      </c>
      <c r="AN83" s="330">
        <v>0</v>
      </c>
      <c r="AO83" s="330"/>
      <c r="AP83" s="330"/>
      <c r="AQ83" s="330">
        <v>0</v>
      </c>
      <c r="AR83" s="330">
        <v>0</v>
      </c>
      <c r="AS83" s="330">
        <v>0</v>
      </c>
      <c r="AT83" s="330">
        <v>0</v>
      </c>
      <c r="AU83" s="330">
        <v>0</v>
      </c>
      <c r="AV83" s="430" t="s">
        <v>45</v>
      </c>
      <c r="AW83" s="330">
        <v>0</v>
      </c>
      <c r="AX83" s="330">
        <v>0</v>
      </c>
      <c r="AY83" s="330">
        <v>0</v>
      </c>
      <c r="AZ83" s="330">
        <v>0</v>
      </c>
      <c r="BA83" s="330">
        <v>0</v>
      </c>
      <c r="BB83" s="330">
        <v>0</v>
      </c>
      <c r="BC83" s="330">
        <v>0</v>
      </c>
      <c r="BD83" s="330">
        <v>0</v>
      </c>
      <c r="BE83" s="330">
        <v>139</v>
      </c>
      <c r="BF83" s="329" t="s">
        <v>7547</v>
      </c>
      <c r="BG83" s="330">
        <v>0</v>
      </c>
      <c r="BH83" s="330">
        <v>0</v>
      </c>
      <c r="BI83" s="330">
        <v>0</v>
      </c>
      <c r="BJ83" s="330" t="s">
        <v>112</v>
      </c>
      <c r="BK83" s="330">
        <v>0</v>
      </c>
      <c r="BL83" s="330">
        <v>0</v>
      </c>
      <c r="BM83" s="330">
        <v>0</v>
      </c>
      <c r="BN83" s="330">
        <v>0</v>
      </c>
      <c r="BO83" s="330">
        <v>0</v>
      </c>
      <c r="BP83" s="330">
        <v>0</v>
      </c>
      <c r="BQ83" s="330">
        <v>0</v>
      </c>
    </row>
    <row r="84" spans="1:69" s="334" customFormat="1" x14ac:dyDescent="0.25">
      <c r="A84" s="333" t="s">
        <v>86</v>
      </c>
      <c r="B84" s="330" t="s">
        <v>43</v>
      </c>
      <c r="C84" s="330" t="s">
        <v>43</v>
      </c>
      <c r="D84" s="333">
        <v>2</v>
      </c>
      <c r="E84" s="331" t="s">
        <v>6535</v>
      </c>
      <c r="F84" s="330" t="s">
        <v>129</v>
      </c>
      <c r="G84" s="427" t="s">
        <v>7544</v>
      </c>
      <c r="H84" s="330">
        <v>0</v>
      </c>
      <c r="I84" s="330">
        <v>0</v>
      </c>
      <c r="J84" s="336" t="s">
        <v>45</v>
      </c>
      <c r="K84" s="330">
        <v>0</v>
      </c>
      <c r="L84" s="330">
        <v>0</v>
      </c>
      <c r="M84" s="336" t="s">
        <v>45</v>
      </c>
      <c r="N84" s="330">
        <v>0</v>
      </c>
      <c r="O84" s="330" t="s">
        <v>45</v>
      </c>
      <c r="P84" s="330" t="s">
        <v>45</v>
      </c>
      <c r="Q84" s="330" t="s">
        <v>45</v>
      </c>
      <c r="R84" s="336" t="s">
        <v>45</v>
      </c>
      <c r="S84" s="330">
        <v>0</v>
      </c>
      <c r="T84" s="330"/>
      <c r="U84" s="330"/>
      <c r="V84" s="428"/>
      <c r="W84" s="428" t="s">
        <v>45</v>
      </c>
      <c r="X84" s="428" t="s">
        <v>45</v>
      </c>
      <c r="Y84" s="428" t="s">
        <v>45</v>
      </c>
      <c r="Z84" s="428" t="s">
        <v>45</v>
      </c>
      <c r="AA84" s="330">
        <v>0</v>
      </c>
      <c r="AB84" s="330">
        <v>0</v>
      </c>
      <c r="AC84" s="330">
        <v>0</v>
      </c>
      <c r="AD84" s="330">
        <v>0</v>
      </c>
      <c r="AE84" s="330">
        <v>0</v>
      </c>
      <c r="AF84" s="330">
        <v>0</v>
      </c>
      <c r="AG84" s="429" t="s">
        <v>45</v>
      </c>
      <c r="AH84" s="330"/>
      <c r="AI84" s="330"/>
      <c r="AJ84" s="330"/>
      <c r="AK84" s="330"/>
      <c r="AL84" s="330"/>
      <c r="AM84" s="330">
        <v>0</v>
      </c>
      <c r="AN84" s="330">
        <v>0</v>
      </c>
      <c r="AO84" s="330"/>
      <c r="AP84" s="330"/>
      <c r="AQ84" s="330">
        <v>0</v>
      </c>
      <c r="AR84" s="330">
        <v>0</v>
      </c>
      <c r="AS84" s="330">
        <v>0</v>
      </c>
      <c r="AT84" s="330">
        <v>0</v>
      </c>
      <c r="AU84" s="330">
        <v>0</v>
      </c>
      <c r="AV84" s="430" t="s">
        <v>45</v>
      </c>
      <c r="AW84" s="330">
        <v>32</v>
      </c>
      <c r="AX84" s="330">
        <v>0</v>
      </c>
      <c r="AY84" s="330">
        <v>32</v>
      </c>
      <c r="AZ84" s="330">
        <v>0</v>
      </c>
      <c r="BA84" s="330">
        <v>32</v>
      </c>
      <c r="BB84" s="330">
        <v>0</v>
      </c>
      <c r="BC84" s="330">
        <v>32</v>
      </c>
      <c r="BD84" s="330">
        <v>0</v>
      </c>
      <c r="BE84" s="330">
        <v>189</v>
      </c>
      <c r="BF84" s="329" t="s">
        <v>7547</v>
      </c>
      <c r="BG84" s="330">
        <v>32</v>
      </c>
      <c r="BH84" s="330">
        <v>0</v>
      </c>
      <c r="BI84" s="330">
        <v>32</v>
      </c>
      <c r="BJ84" s="330" t="s">
        <v>112</v>
      </c>
      <c r="BK84" s="330">
        <v>26</v>
      </c>
      <c r="BL84" s="330">
        <v>5</v>
      </c>
      <c r="BM84" s="330">
        <v>1</v>
      </c>
      <c r="BN84" s="330">
        <v>0</v>
      </c>
      <c r="BO84" s="330">
        <v>0</v>
      </c>
      <c r="BP84" s="330">
        <v>0</v>
      </c>
      <c r="BQ84" s="330">
        <v>0</v>
      </c>
    </row>
    <row r="85" spans="1:69" s="334" customFormat="1" x14ac:dyDescent="0.25">
      <c r="A85" s="333" t="s">
        <v>86</v>
      </c>
      <c r="B85" s="330" t="s">
        <v>43</v>
      </c>
      <c r="C85" s="330" t="s">
        <v>43</v>
      </c>
      <c r="D85" s="333">
        <v>44</v>
      </c>
      <c r="E85" s="331" t="s">
        <v>565</v>
      </c>
      <c r="F85" s="330" t="s">
        <v>129</v>
      </c>
      <c r="G85" s="427" t="s">
        <v>7544</v>
      </c>
      <c r="H85" s="330">
        <v>0</v>
      </c>
      <c r="I85" s="330">
        <v>0</v>
      </c>
      <c r="J85" s="336" t="s">
        <v>45</v>
      </c>
      <c r="K85" s="330">
        <v>0</v>
      </c>
      <c r="L85" s="330">
        <v>0</v>
      </c>
      <c r="M85" s="336" t="s">
        <v>45</v>
      </c>
      <c r="N85" s="330">
        <v>0</v>
      </c>
      <c r="O85" s="330" t="s">
        <v>45</v>
      </c>
      <c r="P85" s="330" t="s">
        <v>45</v>
      </c>
      <c r="Q85" s="330" t="s">
        <v>45</v>
      </c>
      <c r="R85" s="336" t="s">
        <v>45</v>
      </c>
      <c r="S85" s="330">
        <v>0</v>
      </c>
      <c r="T85" s="330"/>
      <c r="U85" s="330"/>
      <c r="V85" s="428"/>
      <c r="W85" s="428" t="s">
        <v>45</v>
      </c>
      <c r="X85" s="428" t="s">
        <v>45</v>
      </c>
      <c r="Y85" s="428" t="s">
        <v>45</v>
      </c>
      <c r="Z85" s="428" t="s">
        <v>45</v>
      </c>
      <c r="AA85" s="330">
        <v>0</v>
      </c>
      <c r="AB85" s="330">
        <v>0</v>
      </c>
      <c r="AC85" s="330">
        <v>0</v>
      </c>
      <c r="AD85" s="330">
        <v>0</v>
      </c>
      <c r="AE85" s="330">
        <v>0</v>
      </c>
      <c r="AF85" s="330">
        <v>0</v>
      </c>
      <c r="AG85" s="429" t="s">
        <v>45</v>
      </c>
      <c r="AH85" s="330"/>
      <c r="AI85" s="330"/>
      <c r="AJ85" s="330"/>
      <c r="AK85" s="330"/>
      <c r="AL85" s="330"/>
      <c r="AM85" s="330">
        <v>0</v>
      </c>
      <c r="AN85" s="330">
        <v>0</v>
      </c>
      <c r="AO85" s="330"/>
      <c r="AP85" s="330"/>
      <c r="AQ85" s="330">
        <v>0</v>
      </c>
      <c r="AR85" s="330">
        <v>0</v>
      </c>
      <c r="AS85" s="330">
        <v>0</v>
      </c>
      <c r="AT85" s="330">
        <v>0</v>
      </c>
      <c r="AU85" s="330">
        <v>0</v>
      </c>
      <c r="AV85" s="430" t="s">
        <v>45</v>
      </c>
      <c r="AW85" s="330">
        <v>19</v>
      </c>
      <c r="AX85" s="330">
        <v>0</v>
      </c>
      <c r="AY85" s="330">
        <v>19</v>
      </c>
      <c r="AZ85" s="330">
        <v>0</v>
      </c>
      <c r="BA85" s="330">
        <v>19</v>
      </c>
      <c r="BB85" s="330">
        <v>0</v>
      </c>
      <c r="BC85" s="330">
        <v>19</v>
      </c>
      <c r="BD85" s="330">
        <v>0</v>
      </c>
      <c r="BE85" s="330">
        <v>93</v>
      </c>
      <c r="BF85" s="329" t="s">
        <v>7547</v>
      </c>
      <c r="BG85" s="330">
        <v>19</v>
      </c>
      <c r="BH85" s="330">
        <v>0</v>
      </c>
      <c r="BI85" s="330">
        <v>19</v>
      </c>
      <c r="BJ85" s="330" t="s">
        <v>112</v>
      </c>
      <c r="BK85" s="330">
        <v>10</v>
      </c>
      <c r="BL85" s="330">
        <v>7</v>
      </c>
      <c r="BM85" s="330">
        <v>1</v>
      </c>
      <c r="BN85" s="330">
        <v>1</v>
      </c>
      <c r="BO85" s="330">
        <v>0</v>
      </c>
      <c r="BP85" s="330">
        <v>0</v>
      </c>
      <c r="BQ85" s="330">
        <v>0</v>
      </c>
    </row>
    <row r="86" spans="1:69" s="334" customFormat="1" x14ac:dyDescent="0.25">
      <c r="A86" s="333" t="s">
        <v>86</v>
      </c>
      <c r="B86" s="330" t="s">
        <v>43</v>
      </c>
      <c r="C86" s="330" t="s">
        <v>43</v>
      </c>
      <c r="D86" s="333">
        <v>45</v>
      </c>
      <c r="E86" s="331" t="s">
        <v>566</v>
      </c>
      <c r="F86" s="330" t="s">
        <v>129</v>
      </c>
      <c r="G86" s="427" t="s">
        <v>7544</v>
      </c>
      <c r="H86" s="330">
        <v>0</v>
      </c>
      <c r="I86" s="330">
        <v>0</v>
      </c>
      <c r="J86" s="336" t="s">
        <v>45</v>
      </c>
      <c r="K86" s="330">
        <v>0</v>
      </c>
      <c r="L86" s="330">
        <v>0</v>
      </c>
      <c r="M86" s="336" t="s">
        <v>45</v>
      </c>
      <c r="N86" s="330">
        <v>0</v>
      </c>
      <c r="O86" s="330" t="s">
        <v>45</v>
      </c>
      <c r="P86" s="330" t="s">
        <v>45</v>
      </c>
      <c r="Q86" s="330" t="s">
        <v>45</v>
      </c>
      <c r="R86" s="336" t="s">
        <v>45</v>
      </c>
      <c r="S86" s="330">
        <v>0</v>
      </c>
      <c r="T86" s="330"/>
      <c r="U86" s="330"/>
      <c r="V86" s="428"/>
      <c r="W86" s="428" t="s">
        <v>45</v>
      </c>
      <c r="X86" s="428" t="s">
        <v>45</v>
      </c>
      <c r="Y86" s="428" t="s">
        <v>45</v>
      </c>
      <c r="Z86" s="428" t="s">
        <v>45</v>
      </c>
      <c r="AA86" s="330">
        <v>1</v>
      </c>
      <c r="AB86" s="330">
        <v>0</v>
      </c>
      <c r="AC86" s="330">
        <v>0</v>
      </c>
      <c r="AD86" s="330">
        <v>0</v>
      </c>
      <c r="AE86" s="330">
        <v>0</v>
      </c>
      <c r="AF86" s="330">
        <v>0</v>
      </c>
      <c r="AG86" s="429" t="s">
        <v>45</v>
      </c>
      <c r="AH86" s="330"/>
      <c r="AI86" s="330"/>
      <c r="AJ86" s="330"/>
      <c r="AK86" s="330"/>
      <c r="AL86" s="330"/>
      <c r="AM86" s="330">
        <v>0</v>
      </c>
      <c r="AN86" s="330">
        <v>0</v>
      </c>
      <c r="AO86" s="330"/>
      <c r="AP86" s="330"/>
      <c r="AQ86" s="330">
        <v>1</v>
      </c>
      <c r="AR86" s="330">
        <v>0</v>
      </c>
      <c r="AS86" s="330">
        <v>0</v>
      </c>
      <c r="AT86" s="330">
        <v>0</v>
      </c>
      <c r="AU86" s="330">
        <v>0</v>
      </c>
      <c r="AV86" s="430">
        <v>0</v>
      </c>
      <c r="AW86" s="330">
        <v>17</v>
      </c>
      <c r="AX86" s="330">
        <v>0</v>
      </c>
      <c r="AY86" s="330">
        <v>17</v>
      </c>
      <c r="AZ86" s="330">
        <v>0</v>
      </c>
      <c r="BA86" s="330">
        <v>17</v>
      </c>
      <c r="BB86" s="330">
        <v>0</v>
      </c>
      <c r="BC86" s="330">
        <v>17</v>
      </c>
      <c r="BD86" s="330">
        <v>0</v>
      </c>
      <c r="BE86" s="330">
        <v>67</v>
      </c>
      <c r="BF86" s="329" t="s">
        <v>7547</v>
      </c>
      <c r="BG86" s="330">
        <v>17</v>
      </c>
      <c r="BH86" s="330">
        <v>0</v>
      </c>
      <c r="BI86" s="330">
        <v>17</v>
      </c>
      <c r="BJ86" s="330" t="s">
        <v>112</v>
      </c>
      <c r="BK86" s="330">
        <v>10</v>
      </c>
      <c r="BL86" s="330">
        <v>6</v>
      </c>
      <c r="BM86" s="330">
        <v>1</v>
      </c>
      <c r="BN86" s="330">
        <v>0</v>
      </c>
      <c r="BO86" s="330">
        <v>0</v>
      </c>
      <c r="BP86" s="330">
        <v>0</v>
      </c>
      <c r="BQ86" s="330">
        <v>0</v>
      </c>
    </row>
    <row r="87" spans="1:69" s="334" customFormat="1" x14ac:dyDescent="0.25">
      <c r="A87" s="333" t="s">
        <v>86</v>
      </c>
      <c r="B87" s="330" t="s">
        <v>43</v>
      </c>
      <c r="C87" s="330" t="s">
        <v>43</v>
      </c>
      <c r="D87" s="333">
        <v>46</v>
      </c>
      <c r="E87" s="331" t="s">
        <v>567</v>
      </c>
      <c r="F87" s="330" t="s">
        <v>129</v>
      </c>
      <c r="G87" s="427" t="s">
        <v>7544</v>
      </c>
      <c r="H87" s="330">
        <v>0</v>
      </c>
      <c r="I87" s="330">
        <v>0</v>
      </c>
      <c r="J87" s="336" t="s">
        <v>45</v>
      </c>
      <c r="K87" s="330">
        <v>0</v>
      </c>
      <c r="L87" s="330">
        <v>0</v>
      </c>
      <c r="M87" s="336" t="s">
        <v>45</v>
      </c>
      <c r="N87" s="330">
        <v>0</v>
      </c>
      <c r="O87" s="330" t="s">
        <v>45</v>
      </c>
      <c r="P87" s="330" t="s">
        <v>45</v>
      </c>
      <c r="Q87" s="330" t="s">
        <v>45</v>
      </c>
      <c r="R87" s="336" t="s">
        <v>45</v>
      </c>
      <c r="S87" s="330">
        <v>0</v>
      </c>
      <c r="T87" s="330"/>
      <c r="U87" s="330"/>
      <c r="V87" s="428"/>
      <c r="W87" s="428" t="s">
        <v>45</v>
      </c>
      <c r="X87" s="428" t="s">
        <v>45</v>
      </c>
      <c r="Y87" s="428" t="s">
        <v>45</v>
      </c>
      <c r="Z87" s="428" t="s">
        <v>45</v>
      </c>
      <c r="AA87" s="330">
        <v>0</v>
      </c>
      <c r="AB87" s="330">
        <v>0</v>
      </c>
      <c r="AC87" s="330">
        <v>0</v>
      </c>
      <c r="AD87" s="330">
        <v>0</v>
      </c>
      <c r="AE87" s="330">
        <v>0</v>
      </c>
      <c r="AF87" s="330">
        <v>0</v>
      </c>
      <c r="AG87" s="429" t="s">
        <v>45</v>
      </c>
      <c r="AH87" s="330"/>
      <c r="AI87" s="330"/>
      <c r="AJ87" s="330"/>
      <c r="AK87" s="330"/>
      <c r="AL87" s="330"/>
      <c r="AM87" s="330">
        <v>0</v>
      </c>
      <c r="AN87" s="330">
        <v>0</v>
      </c>
      <c r="AO87" s="330"/>
      <c r="AP87" s="330"/>
      <c r="AQ87" s="330">
        <v>0</v>
      </c>
      <c r="AR87" s="330">
        <v>0</v>
      </c>
      <c r="AS87" s="330">
        <v>0</v>
      </c>
      <c r="AT87" s="330">
        <v>0</v>
      </c>
      <c r="AU87" s="330">
        <v>0</v>
      </c>
      <c r="AV87" s="430" t="s">
        <v>45</v>
      </c>
      <c r="AW87" s="330">
        <v>7</v>
      </c>
      <c r="AX87" s="330">
        <v>0</v>
      </c>
      <c r="AY87" s="330">
        <v>7</v>
      </c>
      <c r="AZ87" s="330">
        <v>0</v>
      </c>
      <c r="BA87" s="330">
        <v>7</v>
      </c>
      <c r="BB87" s="330">
        <v>0</v>
      </c>
      <c r="BC87" s="330">
        <v>7</v>
      </c>
      <c r="BD87" s="330">
        <v>0</v>
      </c>
      <c r="BE87" s="330">
        <v>142</v>
      </c>
      <c r="BF87" s="329" t="s">
        <v>7547</v>
      </c>
      <c r="BG87" s="330">
        <v>7</v>
      </c>
      <c r="BH87" s="330">
        <v>2</v>
      </c>
      <c r="BI87" s="330">
        <v>8</v>
      </c>
      <c r="BJ87" s="330" t="s">
        <v>112</v>
      </c>
      <c r="BK87" s="330">
        <v>4</v>
      </c>
      <c r="BL87" s="330">
        <v>3</v>
      </c>
      <c r="BM87" s="330">
        <v>0</v>
      </c>
      <c r="BN87" s="330">
        <v>0</v>
      </c>
      <c r="BO87" s="330">
        <v>1</v>
      </c>
      <c r="BP87" s="330">
        <v>0</v>
      </c>
      <c r="BQ87" s="330">
        <v>0</v>
      </c>
    </row>
    <row r="88" spans="1:69" s="334" customFormat="1" x14ac:dyDescent="0.25">
      <c r="A88" s="333" t="s">
        <v>86</v>
      </c>
      <c r="B88" s="330" t="s">
        <v>43</v>
      </c>
      <c r="C88" s="330" t="s">
        <v>43</v>
      </c>
      <c r="D88" s="333">
        <v>47</v>
      </c>
      <c r="E88" s="331" t="s">
        <v>568</v>
      </c>
      <c r="F88" s="330" t="s">
        <v>129</v>
      </c>
      <c r="G88" s="427" t="s">
        <v>7544</v>
      </c>
      <c r="H88" s="330">
        <v>0</v>
      </c>
      <c r="I88" s="330">
        <v>0</v>
      </c>
      <c r="J88" s="336" t="s">
        <v>45</v>
      </c>
      <c r="K88" s="330">
        <v>0</v>
      </c>
      <c r="L88" s="330">
        <v>0</v>
      </c>
      <c r="M88" s="336" t="s">
        <v>45</v>
      </c>
      <c r="N88" s="330">
        <v>0</v>
      </c>
      <c r="O88" s="330" t="s">
        <v>45</v>
      </c>
      <c r="P88" s="330" t="s">
        <v>45</v>
      </c>
      <c r="Q88" s="330" t="s">
        <v>45</v>
      </c>
      <c r="R88" s="336" t="s">
        <v>45</v>
      </c>
      <c r="S88" s="330">
        <v>0</v>
      </c>
      <c r="T88" s="330"/>
      <c r="U88" s="330"/>
      <c r="V88" s="428"/>
      <c r="W88" s="428" t="s">
        <v>45</v>
      </c>
      <c r="X88" s="428" t="s">
        <v>45</v>
      </c>
      <c r="Y88" s="428" t="s">
        <v>45</v>
      </c>
      <c r="Z88" s="428" t="s">
        <v>45</v>
      </c>
      <c r="AA88" s="330">
        <v>0</v>
      </c>
      <c r="AB88" s="330">
        <v>0</v>
      </c>
      <c r="AC88" s="330">
        <v>0</v>
      </c>
      <c r="AD88" s="330">
        <v>0</v>
      </c>
      <c r="AE88" s="330">
        <v>0</v>
      </c>
      <c r="AF88" s="330">
        <v>0</v>
      </c>
      <c r="AG88" s="429" t="s">
        <v>45</v>
      </c>
      <c r="AH88" s="330"/>
      <c r="AI88" s="330"/>
      <c r="AJ88" s="330"/>
      <c r="AK88" s="330"/>
      <c r="AL88" s="330"/>
      <c r="AM88" s="330">
        <v>0</v>
      </c>
      <c r="AN88" s="330">
        <v>0</v>
      </c>
      <c r="AO88" s="330"/>
      <c r="AP88" s="330"/>
      <c r="AQ88" s="330">
        <v>0</v>
      </c>
      <c r="AR88" s="330">
        <v>0</v>
      </c>
      <c r="AS88" s="330">
        <v>0</v>
      </c>
      <c r="AT88" s="330">
        <v>0</v>
      </c>
      <c r="AU88" s="330">
        <v>0</v>
      </c>
      <c r="AV88" s="430" t="s">
        <v>45</v>
      </c>
      <c r="AW88" s="330">
        <v>1</v>
      </c>
      <c r="AX88" s="330">
        <v>0</v>
      </c>
      <c r="AY88" s="330">
        <v>1</v>
      </c>
      <c r="AZ88" s="330">
        <v>0</v>
      </c>
      <c r="BA88" s="330">
        <v>1</v>
      </c>
      <c r="BB88" s="330">
        <v>0</v>
      </c>
      <c r="BC88" s="330">
        <v>1</v>
      </c>
      <c r="BD88" s="330">
        <v>0</v>
      </c>
      <c r="BE88" s="330">
        <v>82</v>
      </c>
      <c r="BF88" s="329" t="s">
        <v>7547</v>
      </c>
      <c r="BG88" s="330">
        <v>1</v>
      </c>
      <c r="BH88" s="330">
        <v>0</v>
      </c>
      <c r="BI88" s="330">
        <v>1</v>
      </c>
      <c r="BJ88" s="330" t="s">
        <v>112</v>
      </c>
      <c r="BK88" s="330">
        <v>1</v>
      </c>
      <c r="BL88" s="330">
        <v>0</v>
      </c>
      <c r="BM88" s="330">
        <v>0</v>
      </c>
      <c r="BN88" s="330">
        <v>0</v>
      </c>
      <c r="BO88" s="330">
        <v>0</v>
      </c>
      <c r="BP88" s="330">
        <v>0</v>
      </c>
      <c r="BQ88" s="330">
        <v>0</v>
      </c>
    </row>
    <row r="89" spans="1:69" s="334" customFormat="1" x14ac:dyDescent="0.25">
      <c r="A89" s="333" t="s">
        <v>86</v>
      </c>
      <c r="B89" s="330" t="s">
        <v>43</v>
      </c>
      <c r="C89" s="330" t="s">
        <v>43</v>
      </c>
      <c r="D89" s="333">
        <v>48</v>
      </c>
      <c r="E89" s="331" t="s">
        <v>570</v>
      </c>
      <c r="F89" s="330" t="s">
        <v>129</v>
      </c>
      <c r="G89" s="427" t="s">
        <v>7544</v>
      </c>
      <c r="H89" s="330">
        <v>0</v>
      </c>
      <c r="I89" s="330">
        <v>0</v>
      </c>
      <c r="J89" s="336" t="s">
        <v>45</v>
      </c>
      <c r="K89" s="330">
        <v>0</v>
      </c>
      <c r="L89" s="330">
        <v>0</v>
      </c>
      <c r="M89" s="336" t="s">
        <v>45</v>
      </c>
      <c r="N89" s="330">
        <v>0</v>
      </c>
      <c r="O89" s="330" t="s">
        <v>45</v>
      </c>
      <c r="P89" s="330" t="s">
        <v>45</v>
      </c>
      <c r="Q89" s="330" t="s">
        <v>45</v>
      </c>
      <c r="R89" s="336" t="s">
        <v>45</v>
      </c>
      <c r="S89" s="330">
        <v>0</v>
      </c>
      <c r="T89" s="330"/>
      <c r="U89" s="330"/>
      <c r="V89" s="428"/>
      <c r="W89" s="428" t="s">
        <v>45</v>
      </c>
      <c r="X89" s="428" t="s">
        <v>45</v>
      </c>
      <c r="Y89" s="428" t="s">
        <v>45</v>
      </c>
      <c r="Z89" s="428" t="s">
        <v>45</v>
      </c>
      <c r="AA89" s="330">
        <v>0</v>
      </c>
      <c r="AB89" s="330">
        <v>0</v>
      </c>
      <c r="AC89" s="330">
        <v>0</v>
      </c>
      <c r="AD89" s="330">
        <v>0</v>
      </c>
      <c r="AE89" s="330">
        <v>0</v>
      </c>
      <c r="AF89" s="330">
        <v>0</v>
      </c>
      <c r="AG89" s="429" t="s">
        <v>45</v>
      </c>
      <c r="AH89" s="330"/>
      <c r="AI89" s="330"/>
      <c r="AJ89" s="330"/>
      <c r="AK89" s="330"/>
      <c r="AL89" s="330"/>
      <c r="AM89" s="330">
        <v>0</v>
      </c>
      <c r="AN89" s="330">
        <v>0</v>
      </c>
      <c r="AO89" s="330"/>
      <c r="AP89" s="330"/>
      <c r="AQ89" s="330">
        <v>0</v>
      </c>
      <c r="AR89" s="330">
        <v>0</v>
      </c>
      <c r="AS89" s="330">
        <v>0</v>
      </c>
      <c r="AT89" s="330">
        <v>0</v>
      </c>
      <c r="AU89" s="330">
        <v>0</v>
      </c>
      <c r="AV89" s="430" t="s">
        <v>45</v>
      </c>
      <c r="AW89" s="330">
        <v>2</v>
      </c>
      <c r="AX89" s="330">
        <v>0</v>
      </c>
      <c r="AY89" s="330">
        <v>2</v>
      </c>
      <c r="AZ89" s="330">
        <v>0</v>
      </c>
      <c r="BA89" s="330">
        <v>2</v>
      </c>
      <c r="BB89" s="330">
        <v>0</v>
      </c>
      <c r="BC89" s="330">
        <v>2</v>
      </c>
      <c r="BD89" s="330">
        <v>0</v>
      </c>
      <c r="BE89" s="330">
        <v>67</v>
      </c>
      <c r="BF89" s="329" t="s">
        <v>7547</v>
      </c>
      <c r="BG89" s="330">
        <v>2</v>
      </c>
      <c r="BH89" s="330">
        <v>1</v>
      </c>
      <c r="BI89" s="330">
        <v>2</v>
      </c>
      <c r="BJ89" s="330" t="s">
        <v>112</v>
      </c>
      <c r="BK89" s="330">
        <v>1</v>
      </c>
      <c r="BL89" s="330">
        <v>1</v>
      </c>
      <c r="BM89" s="330">
        <v>0</v>
      </c>
      <c r="BN89" s="330">
        <v>0</v>
      </c>
      <c r="BO89" s="330">
        <v>0</v>
      </c>
      <c r="BP89" s="330">
        <v>0</v>
      </c>
      <c r="BQ89" s="330">
        <v>0</v>
      </c>
    </row>
    <row r="90" spans="1:69" s="334" customFormat="1" x14ac:dyDescent="0.25">
      <c r="A90" s="333" t="s">
        <v>86</v>
      </c>
      <c r="B90" s="330" t="s">
        <v>43</v>
      </c>
      <c r="C90" s="330" t="s">
        <v>43</v>
      </c>
      <c r="D90" s="333">
        <v>49</v>
      </c>
      <c r="E90" s="331" t="s">
        <v>571</v>
      </c>
      <c r="F90" s="330" t="s">
        <v>129</v>
      </c>
      <c r="G90" s="427" t="s">
        <v>7544</v>
      </c>
      <c r="H90" s="330">
        <v>0</v>
      </c>
      <c r="I90" s="330">
        <v>0</v>
      </c>
      <c r="J90" s="336" t="s">
        <v>45</v>
      </c>
      <c r="K90" s="330">
        <v>0</v>
      </c>
      <c r="L90" s="330">
        <v>0</v>
      </c>
      <c r="M90" s="336" t="s">
        <v>45</v>
      </c>
      <c r="N90" s="330">
        <v>0</v>
      </c>
      <c r="O90" s="330" t="s">
        <v>45</v>
      </c>
      <c r="P90" s="330" t="s">
        <v>45</v>
      </c>
      <c r="Q90" s="330" t="s">
        <v>45</v>
      </c>
      <c r="R90" s="336" t="s">
        <v>45</v>
      </c>
      <c r="S90" s="330">
        <v>0</v>
      </c>
      <c r="T90" s="330"/>
      <c r="U90" s="330"/>
      <c r="V90" s="428"/>
      <c r="W90" s="428" t="s">
        <v>45</v>
      </c>
      <c r="X90" s="428" t="s">
        <v>45</v>
      </c>
      <c r="Y90" s="428" t="s">
        <v>45</v>
      </c>
      <c r="Z90" s="428" t="s">
        <v>45</v>
      </c>
      <c r="AA90" s="330">
        <v>0</v>
      </c>
      <c r="AB90" s="330">
        <v>0</v>
      </c>
      <c r="AC90" s="330">
        <v>0</v>
      </c>
      <c r="AD90" s="330">
        <v>0</v>
      </c>
      <c r="AE90" s="330">
        <v>0</v>
      </c>
      <c r="AF90" s="330">
        <v>0</v>
      </c>
      <c r="AG90" s="429" t="s">
        <v>45</v>
      </c>
      <c r="AH90" s="330"/>
      <c r="AI90" s="330"/>
      <c r="AJ90" s="330"/>
      <c r="AK90" s="330"/>
      <c r="AL90" s="330"/>
      <c r="AM90" s="330">
        <v>0</v>
      </c>
      <c r="AN90" s="330">
        <v>0</v>
      </c>
      <c r="AO90" s="330"/>
      <c r="AP90" s="330"/>
      <c r="AQ90" s="330">
        <v>0</v>
      </c>
      <c r="AR90" s="330">
        <v>0</v>
      </c>
      <c r="AS90" s="330">
        <v>0</v>
      </c>
      <c r="AT90" s="330">
        <v>0</v>
      </c>
      <c r="AU90" s="330">
        <v>0</v>
      </c>
      <c r="AV90" s="430" t="s">
        <v>45</v>
      </c>
      <c r="AW90" s="330">
        <v>10</v>
      </c>
      <c r="AX90" s="330">
        <v>0</v>
      </c>
      <c r="AY90" s="330">
        <v>10</v>
      </c>
      <c r="AZ90" s="330">
        <v>0</v>
      </c>
      <c r="BA90" s="330">
        <v>10</v>
      </c>
      <c r="BB90" s="330">
        <v>0</v>
      </c>
      <c r="BC90" s="330">
        <v>10</v>
      </c>
      <c r="BD90" s="330">
        <v>0</v>
      </c>
      <c r="BE90" s="330">
        <v>139</v>
      </c>
      <c r="BF90" s="329" t="s">
        <v>7547</v>
      </c>
      <c r="BG90" s="330">
        <v>10</v>
      </c>
      <c r="BH90" s="330">
        <v>1</v>
      </c>
      <c r="BI90" s="330">
        <v>10</v>
      </c>
      <c r="BJ90" s="330" t="s">
        <v>112</v>
      </c>
      <c r="BK90" s="330">
        <v>3</v>
      </c>
      <c r="BL90" s="330">
        <v>6</v>
      </c>
      <c r="BM90" s="330">
        <v>0</v>
      </c>
      <c r="BN90" s="330">
        <v>1</v>
      </c>
      <c r="BO90" s="330">
        <v>0</v>
      </c>
      <c r="BP90" s="330">
        <v>0</v>
      </c>
      <c r="BQ90" s="330">
        <v>0</v>
      </c>
    </row>
    <row r="91" spans="1:69" s="334" customFormat="1" x14ac:dyDescent="0.25">
      <c r="A91" s="333" t="s">
        <v>86</v>
      </c>
      <c r="B91" s="330" t="s">
        <v>43</v>
      </c>
      <c r="C91" s="330" t="s">
        <v>43</v>
      </c>
      <c r="D91" s="333">
        <v>50</v>
      </c>
      <c r="E91" s="331" t="s">
        <v>572</v>
      </c>
      <c r="F91" s="330" t="s">
        <v>129</v>
      </c>
      <c r="G91" s="427" t="s">
        <v>7544</v>
      </c>
      <c r="H91" s="330">
        <v>0</v>
      </c>
      <c r="I91" s="330">
        <v>0</v>
      </c>
      <c r="J91" s="336" t="s">
        <v>45</v>
      </c>
      <c r="K91" s="330">
        <v>0</v>
      </c>
      <c r="L91" s="330">
        <v>0</v>
      </c>
      <c r="M91" s="336" t="s">
        <v>45</v>
      </c>
      <c r="N91" s="330">
        <v>0</v>
      </c>
      <c r="O91" s="330" t="s">
        <v>45</v>
      </c>
      <c r="P91" s="330" t="s">
        <v>45</v>
      </c>
      <c r="Q91" s="330" t="s">
        <v>45</v>
      </c>
      <c r="R91" s="336" t="s">
        <v>45</v>
      </c>
      <c r="S91" s="330">
        <v>0</v>
      </c>
      <c r="T91" s="330"/>
      <c r="U91" s="330"/>
      <c r="V91" s="428"/>
      <c r="W91" s="428" t="s">
        <v>45</v>
      </c>
      <c r="X91" s="428" t="s">
        <v>45</v>
      </c>
      <c r="Y91" s="428" t="s">
        <v>45</v>
      </c>
      <c r="Z91" s="428" t="s">
        <v>45</v>
      </c>
      <c r="AA91" s="330">
        <v>0</v>
      </c>
      <c r="AB91" s="330">
        <v>0</v>
      </c>
      <c r="AC91" s="330">
        <v>0</v>
      </c>
      <c r="AD91" s="330">
        <v>0</v>
      </c>
      <c r="AE91" s="330">
        <v>0</v>
      </c>
      <c r="AF91" s="330">
        <v>0</v>
      </c>
      <c r="AG91" s="429" t="s">
        <v>45</v>
      </c>
      <c r="AH91" s="330"/>
      <c r="AI91" s="330"/>
      <c r="AJ91" s="330"/>
      <c r="AK91" s="330"/>
      <c r="AL91" s="330"/>
      <c r="AM91" s="330">
        <v>0</v>
      </c>
      <c r="AN91" s="330">
        <v>0</v>
      </c>
      <c r="AO91" s="330"/>
      <c r="AP91" s="330"/>
      <c r="AQ91" s="330">
        <v>0</v>
      </c>
      <c r="AR91" s="330">
        <v>0</v>
      </c>
      <c r="AS91" s="330">
        <v>0</v>
      </c>
      <c r="AT91" s="330">
        <v>0</v>
      </c>
      <c r="AU91" s="330">
        <v>0</v>
      </c>
      <c r="AV91" s="430" t="s">
        <v>45</v>
      </c>
      <c r="AW91" s="330">
        <v>11</v>
      </c>
      <c r="AX91" s="330">
        <v>0</v>
      </c>
      <c r="AY91" s="330">
        <v>11</v>
      </c>
      <c r="AZ91" s="330">
        <v>0</v>
      </c>
      <c r="BA91" s="330">
        <v>11</v>
      </c>
      <c r="BB91" s="330">
        <v>0</v>
      </c>
      <c r="BC91" s="330">
        <v>11</v>
      </c>
      <c r="BD91" s="330">
        <v>0</v>
      </c>
      <c r="BE91" s="330">
        <v>39</v>
      </c>
      <c r="BF91" s="329" t="s">
        <v>7547</v>
      </c>
      <c r="BG91" s="330">
        <v>11</v>
      </c>
      <c r="BH91" s="330">
        <v>0</v>
      </c>
      <c r="BI91" s="330">
        <v>12</v>
      </c>
      <c r="BJ91" s="330" t="s">
        <v>112</v>
      </c>
      <c r="BK91" s="330">
        <v>7</v>
      </c>
      <c r="BL91" s="330">
        <v>3</v>
      </c>
      <c r="BM91" s="330">
        <v>1</v>
      </c>
      <c r="BN91" s="330">
        <v>0</v>
      </c>
      <c r="BO91" s="330">
        <v>1</v>
      </c>
      <c r="BP91" s="330">
        <v>0</v>
      </c>
      <c r="BQ91" s="330">
        <v>0</v>
      </c>
    </row>
    <row r="92" spans="1:69" s="334" customFormat="1" x14ac:dyDescent="0.25">
      <c r="A92" s="333" t="s">
        <v>86</v>
      </c>
      <c r="B92" s="330" t="s">
        <v>43</v>
      </c>
      <c r="C92" s="330" t="s">
        <v>43</v>
      </c>
      <c r="D92" s="333">
        <v>51</v>
      </c>
      <c r="E92" s="331" t="s">
        <v>573</v>
      </c>
      <c r="F92" s="330" t="s">
        <v>129</v>
      </c>
      <c r="G92" s="427" t="s">
        <v>7544</v>
      </c>
      <c r="H92" s="330">
        <v>0</v>
      </c>
      <c r="I92" s="330">
        <v>0</v>
      </c>
      <c r="J92" s="336" t="s">
        <v>45</v>
      </c>
      <c r="K92" s="330">
        <v>0</v>
      </c>
      <c r="L92" s="330">
        <v>0</v>
      </c>
      <c r="M92" s="336" t="s">
        <v>45</v>
      </c>
      <c r="N92" s="330">
        <v>0</v>
      </c>
      <c r="O92" s="330" t="s">
        <v>45</v>
      </c>
      <c r="P92" s="330" t="s">
        <v>45</v>
      </c>
      <c r="Q92" s="330" t="s">
        <v>45</v>
      </c>
      <c r="R92" s="336" t="s">
        <v>45</v>
      </c>
      <c r="S92" s="330">
        <v>0</v>
      </c>
      <c r="T92" s="330"/>
      <c r="U92" s="330"/>
      <c r="V92" s="428"/>
      <c r="W92" s="428" t="s">
        <v>45</v>
      </c>
      <c r="X92" s="428" t="s">
        <v>45</v>
      </c>
      <c r="Y92" s="428" t="s">
        <v>45</v>
      </c>
      <c r="Z92" s="428" t="s">
        <v>45</v>
      </c>
      <c r="AA92" s="330">
        <v>2</v>
      </c>
      <c r="AB92" s="330">
        <v>0</v>
      </c>
      <c r="AC92" s="330">
        <v>0</v>
      </c>
      <c r="AD92" s="330">
        <v>0</v>
      </c>
      <c r="AE92" s="330">
        <v>0</v>
      </c>
      <c r="AF92" s="330">
        <v>0</v>
      </c>
      <c r="AG92" s="429" t="s">
        <v>45</v>
      </c>
      <c r="AH92" s="330"/>
      <c r="AI92" s="330"/>
      <c r="AJ92" s="330"/>
      <c r="AK92" s="330"/>
      <c r="AL92" s="330"/>
      <c r="AM92" s="330">
        <v>0</v>
      </c>
      <c r="AN92" s="330">
        <v>0</v>
      </c>
      <c r="AO92" s="330"/>
      <c r="AP92" s="330"/>
      <c r="AQ92" s="330">
        <v>0</v>
      </c>
      <c r="AR92" s="330">
        <v>0</v>
      </c>
      <c r="AS92" s="330">
        <v>0</v>
      </c>
      <c r="AT92" s="330">
        <v>0</v>
      </c>
      <c r="AU92" s="330">
        <v>2</v>
      </c>
      <c r="AV92" s="430">
        <v>1</v>
      </c>
      <c r="AW92" s="330">
        <v>24</v>
      </c>
      <c r="AX92" s="330">
        <v>0</v>
      </c>
      <c r="AY92" s="330">
        <v>24</v>
      </c>
      <c r="AZ92" s="330">
        <v>0</v>
      </c>
      <c r="BA92" s="330">
        <v>24</v>
      </c>
      <c r="BB92" s="330">
        <v>0</v>
      </c>
      <c r="BC92" s="330">
        <v>24</v>
      </c>
      <c r="BD92" s="330">
        <v>0</v>
      </c>
      <c r="BE92" s="330">
        <v>119</v>
      </c>
      <c r="BF92" s="329" t="s">
        <v>7547</v>
      </c>
      <c r="BG92" s="330">
        <v>24</v>
      </c>
      <c r="BH92" s="330">
        <v>0</v>
      </c>
      <c r="BI92" s="330">
        <v>25</v>
      </c>
      <c r="BJ92" s="330" t="s">
        <v>112</v>
      </c>
      <c r="BK92" s="330">
        <v>20</v>
      </c>
      <c r="BL92" s="330">
        <v>4</v>
      </c>
      <c r="BM92" s="330">
        <v>0</v>
      </c>
      <c r="BN92" s="330">
        <v>0</v>
      </c>
      <c r="BO92" s="330">
        <v>1</v>
      </c>
      <c r="BP92" s="330">
        <v>0</v>
      </c>
      <c r="BQ92" s="330">
        <v>0</v>
      </c>
    </row>
    <row r="93" spans="1:69" s="334" customFormat="1" x14ac:dyDescent="0.25">
      <c r="A93" s="333" t="s">
        <v>86</v>
      </c>
      <c r="B93" s="330" t="s">
        <v>43</v>
      </c>
      <c r="C93" s="330" t="s">
        <v>43</v>
      </c>
      <c r="D93" s="333">
        <v>52</v>
      </c>
      <c r="E93" s="331" t="s">
        <v>6555</v>
      </c>
      <c r="F93" s="330" t="s">
        <v>129</v>
      </c>
      <c r="G93" s="427" t="s">
        <v>7544</v>
      </c>
      <c r="H93" s="330">
        <v>0</v>
      </c>
      <c r="I93" s="330">
        <v>0</v>
      </c>
      <c r="J93" s="336" t="s">
        <v>45</v>
      </c>
      <c r="K93" s="330">
        <v>0</v>
      </c>
      <c r="L93" s="330">
        <v>0</v>
      </c>
      <c r="M93" s="336" t="s">
        <v>45</v>
      </c>
      <c r="N93" s="330">
        <v>0</v>
      </c>
      <c r="O93" s="330" t="s">
        <v>45</v>
      </c>
      <c r="P93" s="330" t="s">
        <v>45</v>
      </c>
      <c r="Q93" s="330" t="s">
        <v>45</v>
      </c>
      <c r="R93" s="336" t="s">
        <v>45</v>
      </c>
      <c r="S93" s="330">
        <v>0</v>
      </c>
      <c r="T93" s="330"/>
      <c r="U93" s="330"/>
      <c r="V93" s="428"/>
      <c r="W93" s="428" t="s">
        <v>45</v>
      </c>
      <c r="X93" s="428" t="s">
        <v>45</v>
      </c>
      <c r="Y93" s="428" t="s">
        <v>45</v>
      </c>
      <c r="Z93" s="428" t="s">
        <v>45</v>
      </c>
      <c r="AA93" s="330">
        <v>0</v>
      </c>
      <c r="AB93" s="330">
        <v>0</v>
      </c>
      <c r="AC93" s="330">
        <v>0</v>
      </c>
      <c r="AD93" s="330">
        <v>0</v>
      </c>
      <c r="AE93" s="330">
        <v>0</v>
      </c>
      <c r="AF93" s="330">
        <v>0</v>
      </c>
      <c r="AG93" s="429" t="s">
        <v>45</v>
      </c>
      <c r="AH93" s="330"/>
      <c r="AI93" s="330"/>
      <c r="AJ93" s="330"/>
      <c r="AK93" s="330"/>
      <c r="AL93" s="330"/>
      <c r="AM93" s="330">
        <v>0</v>
      </c>
      <c r="AN93" s="330">
        <v>0</v>
      </c>
      <c r="AO93" s="330"/>
      <c r="AP93" s="330"/>
      <c r="AQ93" s="330">
        <v>0</v>
      </c>
      <c r="AR93" s="330">
        <v>0</v>
      </c>
      <c r="AS93" s="330">
        <v>0</v>
      </c>
      <c r="AT93" s="330">
        <v>0</v>
      </c>
      <c r="AU93" s="330">
        <v>0</v>
      </c>
      <c r="AV93" s="430" t="s">
        <v>45</v>
      </c>
      <c r="AW93" s="330">
        <v>0</v>
      </c>
      <c r="AX93" s="330">
        <v>0</v>
      </c>
      <c r="AY93" s="330">
        <v>0</v>
      </c>
      <c r="AZ93" s="330">
        <v>0</v>
      </c>
      <c r="BA93" s="330">
        <v>0</v>
      </c>
      <c r="BB93" s="330">
        <v>0</v>
      </c>
      <c r="BC93" s="330">
        <v>0</v>
      </c>
      <c r="BD93" s="330">
        <v>0</v>
      </c>
      <c r="BE93" s="330">
        <v>45</v>
      </c>
      <c r="BF93" s="329" t="s">
        <v>7547</v>
      </c>
      <c r="BG93" s="330">
        <v>0</v>
      </c>
      <c r="BH93" s="330">
        <v>0</v>
      </c>
      <c r="BI93" s="330">
        <v>0</v>
      </c>
      <c r="BJ93" s="330" t="s">
        <v>112</v>
      </c>
      <c r="BK93" s="330">
        <v>0</v>
      </c>
      <c r="BL93" s="330">
        <v>0</v>
      </c>
      <c r="BM93" s="330">
        <v>0</v>
      </c>
      <c r="BN93" s="330">
        <v>0</v>
      </c>
      <c r="BO93" s="330">
        <v>0</v>
      </c>
      <c r="BP93" s="330">
        <v>0</v>
      </c>
      <c r="BQ93" s="330">
        <v>0</v>
      </c>
    </row>
    <row r="94" spans="1:69" s="334" customFormat="1" x14ac:dyDescent="0.25">
      <c r="A94" s="333" t="s">
        <v>86</v>
      </c>
      <c r="B94" s="330" t="s">
        <v>43</v>
      </c>
      <c r="C94" s="330" t="s">
        <v>43</v>
      </c>
      <c r="D94" s="333">
        <v>3</v>
      </c>
      <c r="E94" s="331" t="s">
        <v>6536</v>
      </c>
      <c r="F94" s="330" t="s">
        <v>129</v>
      </c>
      <c r="G94" s="427" t="s">
        <v>7544</v>
      </c>
      <c r="H94" s="330">
        <v>0</v>
      </c>
      <c r="I94" s="330">
        <v>0</v>
      </c>
      <c r="J94" s="336" t="s">
        <v>45</v>
      </c>
      <c r="K94" s="330">
        <v>0</v>
      </c>
      <c r="L94" s="330">
        <v>0</v>
      </c>
      <c r="M94" s="336" t="s">
        <v>45</v>
      </c>
      <c r="N94" s="330">
        <v>0</v>
      </c>
      <c r="O94" s="330" t="s">
        <v>45</v>
      </c>
      <c r="P94" s="330" t="s">
        <v>45</v>
      </c>
      <c r="Q94" s="330" t="s">
        <v>45</v>
      </c>
      <c r="R94" s="336" t="s">
        <v>45</v>
      </c>
      <c r="S94" s="330">
        <v>0</v>
      </c>
      <c r="T94" s="330"/>
      <c r="U94" s="330"/>
      <c r="V94" s="428"/>
      <c r="W94" s="428" t="s">
        <v>45</v>
      </c>
      <c r="X94" s="428" t="s">
        <v>45</v>
      </c>
      <c r="Y94" s="428" t="s">
        <v>45</v>
      </c>
      <c r="Z94" s="428" t="s">
        <v>45</v>
      </c>
      <c r="AA94" s="330">
        <v>0</v>
      </c>
      <c r="AB94" s="330">
        <v>0</v>
      </c>
      <c r="AC94" s="330">
        <v>0</v>
      </c>
      <c r="AD94" s="330">
        <v>0</v>
      </c>
      <c r="AE94" s="330">
        <v>0</v>
      </c>
      <c r="AF94" s="330">
        <v>0</v>
      </c>
      <c r="AG94" s="429" t="s">
        <v>45</v>
      </c>
      <c r="AH94" s="330"/>
      <c r="AI94" s="330"/>
      <c r="AJ94" s="330"/>
      <c r="AK94" s="330"/>
      <c r="AL94" s="330"/>
      <c r="AM94" s="330">
        <v>0</v>
      </c>
      <c r="AN94" s="330">
        <v>0</v>
      </c>
      <c r="AO94" s="330"/>
      <c r="AP94" s="330"/>
      <c r="AQ94" s="330">
        <v>0</v>
      </c>
      <c r="AR94" s="330">
        <v>0</v>
      </c>
      <c r="AS94" s="330">
        <v>0</v>
      </c>
      <c r="AT94" s="330">
        <v>0</v>
      </c>
      <c r="AU94" s="330">
        <v>0</v>
      </c>
      <c r="AV94" s="430" t="s">
        <v>45</v>
      </c>
      <c r="AW94" s="330">
        <v>3</v>
      </c>
      <c r="AX94" s="330">
        <v>0</v>
      </c>
      <c r="AY94" s="330">
        <v>3</v>
      </c>
      <c r="AZ94" s="330">
        <v>0</v>
      </c>
      <c r="BA94" s="330">
        <v>3</v>
      </c>
      <c r="BB94" s="330">
        <v>0</v>
      </c>
      <c r="BC94" s="330">
        <v>3</v>
      </c>
      <c r="BD94" s="330">
        <v>0</v>
      </c>
      <c r="BE94" s="330">
        <v>28</v>
      </c>
      <c r="BF94" s="329" t="s">
        <v>7547</v>
      </c>
      <c r="BG94" s="330">
        <v>3</v>
      </c>
      <c r="BH94" s="330">
        <v>0</v>
      </c>
      <c r="BI94" s="330">
        <v>3</v>
      </c>
      <c r="BJ94" s="330" t="s">
        <v>112</v>
      </c>
      <c r="BK94" s="330">
        <v>3</v>
      </c>
      <c r="BL94" s="330">
        <v>0</v>
      </c>
      <c r="BM94" s="330">
        <v>0</v>
      </c>
      <c r="BN94" s="330">
        <v>0</v>
      </c>
      <c r="BO94" s="330">
        <v>0</v>
      </c>
      <c r="BP94" s="330">
        <v>0</v>
      </c>
      <c r="BQ94" s="330">
        <v>0</v>
      </c>
    </row>
    <row r="95" spans="1:69" s="334" customFormat="1" x14ac:dyDescent="0.25">
      <c r="A95" s="333" t="s">
        <v>86</v>
      </c>
      <c r="B95" s="330" t="s">
        <v>43</v>
      </c>
      <c r="C95" s="330" t="s">
        <v>43</v>
      </c>
      <c r="D95" s="333">
        <v>4</v>
      </c>
      <c r="E95" s="331" t="s">
        <v>6537</v>
      </c>
      <c r="F95" s="330" t="s">
        <v>129</v>
      </c>
      <c r="G95" s="427" t="s">
        <v>7544</v>
      </c>
      <c r="H95" s="330">
        <v>0</v>
      </c>
      <c r="I95" s="330">
        <v>0</v>
      </c>
      <c r="J95" s="336" t="s">
        <v>45</v>
      </c>
      <c r="K95" s="330">
        <v>0</v>
      </c>
      <c r="L95" s="330">
        <v>0</v>
      </c>
      <c r="M95" s="336" t="s">
        <v>45</v>
      </c>
      <c r="N95" s="330">
        <v>0</v>
      </c>
      <c r="O95" s="330" t="s">
        <v>45</v>
      </c>
      <c r="P95" s="330" t="s">
        <v>45</v>
      </c>
      <c r="Q95" s="330" t="s">
        <v>45</v>
      </c>
      <c r="R95" s="336" t="s">
        <v>45</v>
      </c>
      <c r="S95" s="330">
        <v>0</v>
      </c>
      <c r="T95" s="330"/>
      <c r="U95" s="330"/>
      <c r="V95" s="428"/>
      <c r="W95" s="428" t="s">
        <v>45</v>
      </c>
      <c r="X95" s="428" t="s">
        <v>45</v>
      </c>
      <c r="Y95" s="428" t="s">
        <v>45</v>
      </c>
      <c r="Z95" s="428" t="s">
        <v>45</v>
      </c>
      <c r="AA95" s="330">
        <v>0</v>
      </c>
      <c r="AB95" s="330">
        <v>0</v>
      </c>
      <c r="AC95" s="330">
        <v>0</v>
      </c>
      <c r="AD95" s="330">
        <v>0</v>
      </c>
      <c r="AE95" s="330">
        <v>0</v>
      </c>
      <c r="AF95" s="330">
        <v>0</v>
      </c>
      <c r="AG95" s="429" t="s">
        <v>45</v>
      </c>
      <c r="AH95" s="330"/>
      <c r="AI95" s="330"/>
      <c r="AJ95" s="330"/>
      <c r="AK95" s="330"/>
      <c r="AL95" s="330"/>
      <c r="AM95" s="330">
        <v>0</v>
      </c>
      <c r="AN95" s="330">
        <v>0</v>
      </c>
      <c r="AO95" s="330"/>
      <c r="AP95" s="330"/>
      <c r="AQ95" s="330">
        <v>0</v>
      </c>
      <c r="AR95" s="330">
        <v>0</v>
      </c>
      <c r="AS95" s="330">
        <v>0</v>
      </c>
      <c r="AT95" s="330">
        <v>0</v>
      </c>
      <c r="AU95" s="330">
        <v>0</v>
      </c>
      <c r="AV95" s="430" t="s">
        <v>45</v>
      </c>
      <c r="AW95" s="330">
        <v>17</v>
      </c>
      <c r="AX95" s="330">
        <v>0</v>
      </c>
      <c r="AY95" s="330">
        <v>17</v>
      </c>
      <c r="AZ95" s="330">
        <v>0</v>
      </c>
      <c r="BA95" s="330">
        <v>17</v>
      </c>
      <c r="BB95" s="330">
        <v>0</v>
      </c>
      <c r="BC95" s="330">
        <v>17</v>
      </c>
      <c r="BD95" s="330">
        <v>0</v>
      </c>
      <c r="BE95" s="330">
        <v>250</v>
      </c>
      <c r="BF95" s="329" t="s">
        <v>7547</v>
      </c>
      <c r="BG95" s="330">
        <v>17</v>
      </c>
      <c r="BH95" s="330">
        <v>0</v>
      </c>
      <c r="BI95" s="330">
        <v>17</v>
      </c>
      <c r="BJ95" s="330" t="s">
        <v>112</v>
      </c>
      <c r="BK95" s="330">
        <v>12</v>
      </c>
      <c r="BL95" s="330">
        <v>2</v>
      </c>
      <c r="BM95" s="330">
        <v>2</v>
      </c>
      <c r="BN95" s="330">
        <v>1</v>
      </c>
      <c r="BO95" s="330">
        <v>0</v>
      </c>
      <c r="BP95" s="330">
        <v>0</v>
      </c>
      <c r="BQ95" s="330">
        <v>0</v>
      </c>
    </row>
    <row r="96" spans="1:69" s="334" customFormat="1" x14ac:dyDescent="0.25">
      <c r="A96" s="333" t="s">
        <v>86</v>
      </c>
      <c r="B96" s="330" t="s">
        <v>43</v>
      </c>
      <c r="C96" s="330" t="s">
        <v>43</v>
      </c>
      <c r="D96" s="333">
        <v>5</v>
      </c>
      <c r="E96" s="331" t="s">
        <v>6538</v>
      </c>
      <c r="F96" s="330" t="s">
        <v>129</v>
      </c>
      <c r="G96" s="427" t="s">
        <v>7544</v>
      </c>
      <c r="H96" s="330">
        <v>0</v>
      </c>
      <c r="I96" s="330">
        <v>0</v>
      </c>
      <c r="J96" s="336" t="s">
        <v>45</v>
      </c>
      <c r="K96" s="330">
        <v>0</v>
      </c>
      <c r="L96" s="330">
        <v>0</v>
      </c>
      <c r="M96" s="336" t="s">
        <v>45</v>
      </c>
      <c r="N96" s="330">
        <v>0</v>
      </c>
      <c r="O96" s="330" t="s">
        <v>45</v>
      </c>
      <c r="P96" s="330" t="s">
        <v>45</v>
      </c>
      <c r="Q96" s="330" t="s">
        <v>45</v>
      </c>
      <c r="R96" s="336" t="s">
        <v>45</v>
      </c>
      <c r="S96" s="330">
        <v>0</v>
      </c>
      <c r="T96" s="330"/>
      <c r="U96" s="330"/>
      <c r="V96" s="428"/>
      <c r="W96" s="428" t="s">
        <v>45</v>
      </c>
      <c r="X96" s="428" t="s">
        <v>45</v>
      </c>
      <c r="Y96" s="428" t="s">
        <v>45</v>
      </c>
      <c r="Z96" s="428" t="s">
        <v>45</v>
      </c>
      <c r="AA96" s="330">
        <v>1</v>
      </c>
      <c r="AB96" s="330">
        <v>0</v>
      </c>
      <c r="AC96" s="330">
        <v>0</v>
      </c>
      <c r="AD96" s="330">
        <v>0</v>
      </c>
      <c r="AE96" s="330">
        <v>0</v>
      </c>
      <c r="AF96" s="330">
        <v>0</v>
      </c>
      <c r="AG96" s="429" t="s">
        <v>45</v>
      </c>
      <c r="AH96" s="330"/>
      <c r="AI96" s="330"/>
      <c r="AJ96" s="330"/>
      <c r="AK96" s="330"/>
      <c r="AL96" s="330"/>
      <c r="AM96" s="330">
        <v>0</v>
      </c>
      <c r="AN96" s="330">
        <v>0</v>
      </c>
      <c r="AO96" s="330"/>
      <c r="AP96" s="330"/>
      <c r="AQ96" s="330">
        <v>1</v>
      </c>
      <c r="AR96" s="330">
        <v>0</v>
      </c>
      <c r="AS96" s="330">
        <v>0</v>
      </c>
      <c r="AT96" s="330">
        <v>0</v>
      </c>
      <c r="AU96" s="330">
        <v>0</v>
      </c>
      <c r="AV96" s="430">
        <v>0</v>
      </c>
      <c r="AW96" s="330">
        <v>6</v>
      </c>
      <c r="AX96" s="330">
        <v>0</v>
      </c>
      <c r="AY96" s="330">
        <v>6</v>
      </c>
      <c r="AZ96" s="330">
        <v>0</v>
      </c>
      <c r="BA96" s="330">
        <v>6</v>
      </c>
      <c r="BB96" s="330">
        <v>0</v>
      </c>
      <c r="BC96" s="330">
        <v>6</v>
      </c>
      <c r="BD96" s="330">
        <v>0</v>
      </c>
      <c r="BE96" s="330">
        <v>143</v>
      </c>
      <c r="BF96" s="329" t="s">
        <v>7547</v>
      </c>
      <c r="BG96" s="330">
        <v>6</v>
      </c>
      <c r="BH96" s="330">
        <v>0</v>
      </c>
      <c r="BI96" s="330">
        <v>6</v>
      </c>
      <c r="BJ96" s="330" t="s">
        <v>112</v>
      </c>
      <c r="BK96" s="330">
        <v>4</v>
      </c>
      <c r="BL96" s="330">
        <v>1</v>
      </c>
      <c r="BM96" s="330">
        <v>1</v>
      </c>
      <c r="BN96" s="330">
        <v>0</v>
      </c>
      <c r="BO96" s="330">
        <v>0</v>
      </c>
      <c r="BP96" s="330">
        <v>0</v>
      </c>
      <c r="BQ96" s="330">
        <v>0</v>
      </c>
    </row>
    <row r="97" spans="1:69" s="334" customFormat="1" x14ac:dyDescent="0.25">
      <c r="A97" s="333" t="s">
        <v>86</v>
      </c>
      <c r="B97" s="330" t="s">
        <v>43</v>
      </c>
      <c r="C97" s="330" t="s">
        <v>43</v>
      </c>
      <c r="D97" s="333">
        <v>6</v>
      </c>
      <c r="E97" s="331" t="s">
        <v>6539</v>
      </c>
      <c r="F97" s="330" t="s">
        <v>129</v>
      </c>
      <c r="G97" s="427" t="s">
        <v>7544</v>
      </c>
      <c r="H97" s="330">
        <v>0</v>
      </c>
      <c r="I97" s="330">
        <v>0</v>
      </c>
      <c r="J97" s="336" t="s">
        <v>45</v>
      </c>
      <c r="K97" s="330">
        <v>0</v>
      </c>
      <c r="L97" s="330">
        <v>0</v>
      </c>
      <c r="M97" s="336" t="s">
        <v>45</v>
      </c>
      <c r="N97" s="330">
        <v>0</v>
      </c>
      <c r="O97" s="330" t="s">
        <v>45</v>
      </c>
      <c r="P97" s="330" t="s">
        <v>45</v>
      </c>
      <c r="Q97" s="330" t="s">
        <v>45</v>
      </c>
      <c r="R97" s="336" t="s">
        <v>45</v>
      </c>
      <c r="S97" s="330">
        <v>0</v>
      </c>
      <c r="T97" s="330"/>
      <c r="U97" s="330"/>
      <c r="V97" s="428"/>
      <c r="W97" s="428" t="s">
        <v>45</v>
      </c>
      <c r="X97" s="428" t="s">
        <v>45</v>
      </c>
      <c r="Y97" s="428" t="s">
        <v>45</v>
      </c>
      <c r="Z97" s="428" t="s">
        <v>45</v>
      </c>
      <c r="AA97" s="330">
        <v>0</v>
      </c>
      <c r="AB97" s="330">
        <v>0</v>
      </c>
      <c r="AC97" s="330">
        <v>0</v>
      </c>
      <c r="AD97" s="330">
        <v>0</v>
      </c>
      <c r="AE97" s="330">
        <v>0</v>
      </c>
      <c r="AF97" s="330">
        <v>0</v>
      </c>
      <c r="AG97" s="429" t="s">
        <v>45</v>
      </c>
      <c r="AH97" s="330"/>
      <c r="AI97" s="330"/>
      <c r="AJ97" s="330"/>
      <c r="AK97" s="330"/>
      <c r="AL97" s="330"/>
      <c r="AM97" s="330">
        <v>0</v>
      </c>
      <c r="AN97" s="330">
        <v>0</v>
      </c>
      <c r="AO97" s="330"/>
      <c r="AP97" s="330"/>
      <c r="AQ97" s="330">
        <v>0</v>
      </c>
      <c r="AR97" s="330">
        <v>0</v>
      </c>
      <c r="AS97" s="330">
        <v>0</v>
      </c>
      <c r="AT97" s="330">
        <v>0</v>
      </c>
      <c r="AU97" s="330">
        <v>0</v>
      </c>
      <c r="AV97" s="430" t="s">
        <v>45</v>
      </c>
      <c r="AW97" s="330">
        <v>15</v>
      </c>
      <c r="AX97" s="330">
        <v>0</v>
      </c>
      <c r="AY97" s="330">
        <v>15</v>
      </c>
      <c r="AZ97" s="330">
        <v>0</v>
      </c>
      <c r="BA97" s="330">
        <v>15</v>
      </c>
      <c r="BB97" s="330">
        <v>0</v>
      </c>
      <c r="BC97" s="330">
        <v>15</v>
      </c>
      <c r="BD97" s="330">
        <v>0</v>
      </c>
      <c r="BE97" s="330">
        <v>97</v>
      </c>
      <c r="BF97" s="329" t="s">
        <v>7547</v>
      </c>
      <c r="BG97" s="330">
        <v>15</v>
      </c>
      <c r="BH97" s="330">
        <v>1</v>
      </c>
      <c r="BI97" s="330">
        <v>15</v>
      </c>
      <c r="BJ97" s="330" t="s">
        <v>112</v>
      </c>
      <c r="BK97" s="330">
        <v>3</v>
      </c>
      <c r="BL97" s="330">
        <v>10</v>
      </c>
      <c r="BM97" s="330">
        <v>2</v>
      </c>
      <c r="BN97" s="330">
        <v>0</v>
      </c>
      <c r="BO97" s="330">
        <v>0</v>
      </c>
      <c r="BP97" s="330">
        <v>0</v>
      </c>
      <c r="BQ97" s="330">
        <v>0</v>
      </c>
    </row>
    <row r="98" spans="1:69" s="334" customFormat="1" x14ac:dyDescent="0.25">
      <c r="A98" s="333" t="s">
        <v>86</v>
      </c>
      <c r="B98" s="330" t="s">
        <v>43</v>
      </c>
      <c r="C98" s="330" t="s">
        <v>43</v>
      </c>
      <c r="D98" s="333">
        <v>7</v>
      </c>
      <c r="E98" s="331" t="s">
        <v>6540</v>
      </c>
      <c r="F98" s="330" t="s">
        <v>129</v>
      </c>
      <c r="G98" s="427" t="s">
        <v>7544</v>
      </c>
      <c r="H98" s="330">
        <v>0</v>
      </c>
      <c r="I98" s="330">
        <v>0</v>
      </c>
      <c r="J98" s="336" t="s">
        <v>45</v>
      </c>
      <c r="K98" s="330">
        <v>0</v>
      </c>
      <c r="L98" s="330">
        <v>0</v>
      </c>
      <c r="M98" s="336" t="s">
        <v>45</v>
      </c>
      <c r="N98" s="330">
        <v>0</v>
      </c>
      <c r="O98" s="330" t="s">
        <v>45</v>
      </c>
      <c r="P98" s="330" t="s">
        <v>45</v>
      </c>
      <c r="Q98" s="330" t="s">
        <v>45</v>
      </c>
      <c r="R98" s="336" t="s">
        <v>45</v>
      </c>
      <c r="S98" s="330">
        <v>0</v>
      </c>
      <c r="T98" s="330"/>
      <c r="U98" s="330"/>
      <c r="V98" s="428"/>
      <c r="W98" s="428" t="s">
        <v>45</v>
      </c>
      <c r="X98" s="428" t="s">
        <v>45</v>
      </c>
      <c r="Y98" s="428" t="s">
        <v>45</v>
      </c>
      <c r="Z98" s="428" t="s">
        <v>45</v>
      </c>
      <c r="AA98" s="330">
        <v>0</v>
      </c>
      <c r="AB98" s="330">
        <v>0</v>
      </c>
      <c r="AC98" s="330">
        <v>0</v>
      </c>
      <c r="AD98" s="330">
        <v>0</v>
      </c>
      <c r="AE98" s="330">
        <v>0</v>
      </c>
      <c r="AF98" s="330">
        <v>0</v>
      </c>
      <c r="AG98" s="429" t="s">
        <v>45</v>
      </c>
      <c r="AH98" s="330"/>
      <c r="AI98" s="330"/>
      <c r="AJ98" s="330"/>
      <c r="AK98" s="330"/>
      <c r="AL98" s="330"/>
      <c r="AM98" s="330">
        <v>0</v>
      </c>
      <c r="AN98" s="330">
        <v>0</v>
      </c>
      <c r="AO98" s="330"/>
      <c r="AP98" s="330"/>
      <c r="AQ98" s="330">
        <v>0</v>
      </c>
      <c r="AR98" s="330">
        <v>0</v>
      </c>
      <c r="AS98" s="330">
        <v>0</v>
      </c>
      <c r="AT98" s="330">
        <v>0</v>
      </c>
      <c r="AU98" s="330">
        <v>0</v>
      </c>
      <c r="AV98" s="430" t="s">
        <v>45</v>
      </c>
      <c r="AW98" s="330">
        <v>31</v>
      </c>
      <c r="AX98" s="330">
        <v>0</v>
      </c>
      <c r="AY98" s="330">
        <v>31</v>
      </c>
      <c r="AZ98" s="330">
        <v>0</v>
      </c>
      <c r="BA98" s="330">
        <v>31</v>
      </c>
      <c r="BB98" s="330">
        <v>0</v>
      </c>
      <c r="BC98" s="330">
        <v>31</v>
      </c>
      <c r="BD98" s="330">
        <v>0</v>
      </c>
      <c r="BE98" s="330">
        <v>215</v>
      </c>
      <c r="BF98" s="329" t="s">
        <v>7547</v>
      </c>
      <c r="BG98" s="330">
        <v>31</v>
      </c>
      <c r="BH98" s="330">
        <v>1</v>
      </c>
      <c r="BI98" s="330">
        <v>31</v>
      </c>
      <c r="BJ98" s="330" t="s">
        <v>112</v>
      </c>
      <c r="BK98" s="330">
        <v>26</v>
      </c>
      <c r="BL98" s="330">
        <v>5</v>
      </c>
      <c r="BM98" s="330">
        <v>0</v>
      </c>
      <c r="BN98" s="330">
        <v>0</v>
      </c>
      <c r="BO98" s="330">
        <v>0</v>
      </c>
      <c r="BP98" s="330">
        <v>0</v>
      </c>
      <c r="BQ98" s="330">
        <v>0</v>
      </c>
    </row>
    <row r="99" spans="1:69" s="334" customFormat="1" x14ac:dyDescent="0.25">
      <c r="A99" s="333" t="s">
        <v>85</v>
      </c>
      <c r="B99" s="330" t="s">
        <v>43</v>
      </c>
      <c r="C99" s="330" t="s">
        <v>43</v>
      </c>
      <c r="D99" s="333">
        <v>1</v>
      </c>
      <c r="E99" s="331" t="s">
        <v>6534</v>
      </c>
      <c r="F99" s="330" t="s">
        <v>129</v>
      </c>
      <c r="G99" s="427" t="s">
        <v>7543</v>
      </c>
      <c r="H99" s="330">
        <v>0</v>
      </c>
      <c r="I99" s="330">
        <v>0</v>
      </c>
      <c r="J99" s="336" t="s">
        <v>45</v>
      </c>
      <c r="K99" s="330">
        <v>0</v>
      </c>
      <c r="L99" s="330">
        <v>0</v>
      </c>
      <c r="M99" s="336" t="s">
        <v>45</v>
      </c>
      <c r="N99" s="330">
        <v>0</v>
      </c>
      <c r="O99" s="330" t="s">
        <v>45</v>
      </c>
      <c r="P99" s="330" t="s">
        <v>45</v>
      </c>
      <c r="Q99" s="330" t="s">
        <v>45</v>
      </c>
      <c r="R99" s="336" t="s">
        <v>45</v>
      </c>
      <c r="S99" s="330">
        <v>0</v>
      </c>
      <c r="T99" s="330"/>
      <c r="U99" s="330"/>
      <c r="V99" s="428"/>
      <c r="W99" s="428" t="s">
        <v>45</v>
      </c>
      <c r="X99" s="428" t="s">
        <v>45</v>
      </c>
      <c r="Y99" s="428" t="s">
        <v>45</v>
      </c>
      <c r="Z99" s="428" t="s">
        <v>45</v>
      </c>
      <c r="AA99" s="330">
        <v>0</v>
      </c>
      <c r="AB99" s="330">
        <v>0</v>
      </c>
      <c r="AC99" s="330">
        <v>0</v>
      </c>
      <c r="AD99" s="330">
        <v>0</v>
      </c>
      <c r="AE99" s="330">
        <v>0</v>
      </c>
      <c r="AF99" s="330">
        <v>0</v>
      </c>
      <c r="AG99" s="429" t="s">
        <v>45</v>
      </c>
      <c r="AH99" s="330"/>
      <c r="AI99" s="330"/>
      <c r="AJ99" s="330"/>
      <c r="AK99" s="330"/>
      <c r="AL99" s="330"/>
      <c r="AM99" s="330">
        <v>0</v>
      </c>
      <c r="AN99" s="330">
        <v>0</v>
      </c>
      <c r="AO99" s="330"/>
      <c r="AP99" s="330"/>
      <c r="AQ99" s="330">
        <v>0</v>
      </c>
      <c r="AR99" s="330">
        <v>0</v>
      </c>
      <c r="AS99" s="330">
        <v>0</v>
      </c>
      <c r="AT99" s="330">
        <v>0</v>
      </c>
      <c r="AU99" s="330">
        <v>0</v>
      </c>
      <c r="AV99" s="430" t="s">
        <v>45</v>
      </c>
      <c r="AW99" s="330">
        <v>2</v>
      </c>
      <c r="AX99" s="330">
        <v>0</v>
      </c>
      <c r="AY99" s="330">
        <v>2</v>
      </c>
      <c r="AZ99" s="330">
        <v>0</v>
      </c>
      <c r="BA99" s="330">
        <v>2</v>
      </c>
      <c r="BB99" s="330">
        <v>0</v>
      </c>
      <c r="BC99" s="330">
        <v>2</v>
      </c>
      <c r="BD99" s="330">
        <v>0</v>
      </c>
      <c r="BE99" s="330">
        <v>32</v>
      </c>
      <c r="BF99" s="329" t="s">
        <v>7640</v>
      </c>
      <c r="BG99" s="330">
        <v>2</v>
      </c>
      <c r="BH99" s="330">
        <v>0</v>
      </c>
      <c r="BI99" s="330">
        <v>2</v>
      </c>
      <c r="BJ99" s="330" t="s">
        <v>112</v>
      </c>
      <c r="BK99" s="330">
        <v>1</v>
      </c>
      <c r="BL99" s="330">
        <v>0</v>
      </c>
      <c r="BM99" s="330">
        <v>0</v>
      </c>
      <c r="BN99" s="330">
        <v>1</v>
      </c>
      <c r="BO99" s="330">
        <v>0</v>
      </c>
      <c r="BP99" s="330">
        <v>0</v>
      </c>
      <c r="BQ99" s="330">
        <v>0</v>
      </c>
    </row>
    <row r="100" spans="1:69" s="334" customFormat="1" x14ac:dyDescent="0.25">
      <c r="A100" s="333" t="s">
        <v>85</v>
      </c>
      <c r="B100" s="330" t="s">
        <v>43</v>
      </c>
      <c r="C100" s="330" t="s">
        <v>43</v>
      </c>
      <c r="D100" s="333">
        <v>2</v>
      </c>
      <c r="E100" s="331" t="s">
        <v>6535</v>
      </c>
      <c r="F100" s="330" t="s">
        <v>129</v>
      </c>
      <c r="G100" s="427" t="s">
        <v>7543</v>
      </c>
      <c r="H100" s="330">
        <v>0</v>
      </c>
      <c r="I100" s="330">
        <v>0</v>
      </c>
      <c r="J100" s="336" t="s">
        <v>45</v>
      </c>
      <c r="K100" s="330">
        <v>0</v>
      </c>
      <c r="L100" s="330">
        <v>0</v>
      </c>
      <c r="M100" s="336" t="s">
        <v>45</v>
      </c>
      <c r="N100" s="330">
        <v>0</v>
      </c>
      <c r="O100" s="330" t="s">
        <v>45</v>
      </c>
      <c r="P100" s="330" t="s">
        <v>45</v>
      </c>
      <c r="Q100" s="330" t="s">
        <v>45</v>
      </c>
      <c r="R100" s="336" t="s">
        <v>45</v>
      </c>
      <c r="S100" s="330">
        <v>0</v>
      </c>
      <c r="T100" s="330"/>
      <c r="U100" s="330"/>
      <c r="V100" s="428"/>
      <c r="W100" s="428" t="s">
        <v>45</v>
      </c>
      <c r="X100" s="428" t="s">
        <v>45</v>
      </c>
      <c r="Y100" s="428" t="s">
        <v>45</v>
      </c>
      <c r="Z100" s="428" t="s">
        <v>45</v>
      </c>
      <c r="AA100" s="330">
        <v>0</v>
      </c>
      <c r="AB100" s="330">
        <v>0</v>
      </c>
      <c r="AC100" s="330">
        <v>0</v>
      </c>
      <c r="AD100" s="330">
        <v>0</v>
      </c>
      <c r="AE100" s="330">
        <v>0</v>
      </c>
      <c r="AF100" s="330">
        <v>0</v>
      </c>
      <c r="AG100" s="429" t="s">
        <v>45</v>
      </c>
      <c r="AH100" s="330"/>
      <c r="AI100" s="330"/>
      <c r="AJ100" s="330"/>
      <c r="AK100" s="330"/>
      <c r="AL100" s="330"/>
      <c r="AM100" s="330">
        <v>0</v>
      </c>
      <c r="AN100" s="330">
        <v>0</v>
      </c>
      <c r="AO100" s="330"/>
      <c r="AP100" s="330"/>
      <c r="AQ100" s="330">
        <v>0</v>
      </c>
      <c r="AR100" s="330">
        <v>0</v>
      </c>
      <c r="AS100" s="330">
        <v>0</v>
      </c>
      <c r="AT100" s="330">
        <v>0</v>
      </c>
      <c r="AU100" s="330">
        <v>0</v>
      </c>
      <c r="AV100" s="430" t="s">
        <v>45</v>
      </c>
      <c r="AW100" s="330">
        <v>0</v>
      </c>
      <c r="AX100" s="330">
        <v>0</v>
      </c>
      <c r="AY100" s="330">
        <v>0</v>
      </c>
      <c r="AZ100" s="330">
        <v>0</v>
      </c>
      <c r="BA100" s="330">
        <v>0</v>
      </c>
      <c r="BB100" s="330">
        <v>0</v>
      </c>
      <c r="BC100" s="330">
        <v>0</v>
      </c>
      <c r="BD100" s="330">
        <v>0</v>
      </c>
      <c r="BE100" s="330">
        <v>74</v>
      </c>
      <c r="BF100" s="329" t="s">
        <v>7640</v>
      </c>
      <c r="BG100" s="330">
        <v>0</v>
      </c>
      <c r="BH100" s="330">
        <v>0</v>
      </c>
      <c r="BI100" s="330">
        <v>0</v>
      </c>
      <c r="BJ100" s="330" t="s">
        <v>112</v>
      </c>
      <c r="BK100" s="330">
        <v>0</v>
      </c>
      <c r="BL100" s="330">
        <v>0</v>
      </c>
      <c r="BM100" s="330">
        <v>0</v>
      </c>
      <c r="BN100" s="330">
        <v>0</v>
      </c>
      <c r="BO100" s="330">
        <v>0</v>
      </c>
      <c r="BP100" s="330">
        <v>0</v>
      </c>
      <c r="BQ100" s="330">
        <v>0</v>
      </c>
    </row>
    <row r="101" spans="1:69" s="334" customFormat="1" x14ac:dyDescent="0.25">
      <c r="A101" s="333" t="s">
        <v>85</v>
      </c>
      <c r="B101" s="330" t="s">
        <v>43</v>
      </c>
      <c r="C101" s="330" t="s">
        <v>43</v>
      </c>
      <c r="D101" s="333">
        <v>44</v>
      </c>
      <c r="E101" s="331" t="s">
        <v>565</v>
      </c>
      <c r="F101" s="330" t="s">
        <v>129</v>
      </c>
      <c r="G101" s="427" t="s">
        <v>7543</v>
      </c>
      <c r="H101" s="330">
        <v>0</v>
      </c>
      <c r="I101" s="330">
        <v>0</v>
      </c>
      <c r="J101" s="336" t="s">
        <v>45</v>
      </c>
      <c r="K101" s="330">
        <v>0</v>
      </c>
      <c r="L101" s="330">
        <v>0</v>
      </c>
      <c r="M101" s="336" t="s">
        <v>45</v>
      </c>
      <c r="N101" s="330">
        <v>0</v>
      </c>
      <c r="O101" s="330" t="s">
        <v>45</v>
      </c>
      <c r="P101" s="330" t="s">
        <v>45</v>
      </c>
      <c r="Q101" s="330" t="s">
        <v>45</v>
      </c>
      <c r="R101" s="336" t="s">
        <v>45</v>
      </c>
      <c r="S101" s="330">
        <v>0</v>
      </c>
      <c r="T101" s="330"/>
      <c r="U101" s="330"/>
      <c r="V101" s="428"/>
      <c r="W101" s="428" t="s">
        <v>45</v>
      </c>
      <c r="X101" s="428" t="s">
        <v>45</v>
      </c>
      <c r="Y101" s="428" t="s">
        <v>45</v>
      </c>
      <c r="Z101" s="428" t="s">
        <v>45</v>
      </c>
      <c r="AA101" s="330">
        <v>0</v>
      </c>
      <c r="AB101" s="330">
        <v>0</v>
      </c>
      <c r="AC101" s="330">
        <v>0</v>
      </c>
      <c r="AD101" s="330">
        <v>0</v>
      </c>
      <c r="AE101" s="330">
        <v>0</v>
      </c>
      <c r="AF101" s="330">
        <v>0</v>
      </c>
      <c r="AG101" s="429" t="s">
        <v>45</v>
      </c>
      <c r="AH101" s="330"/>
      <c r="AI101" s="330"/>
      <c r="AJ101" s="330"/>
      <c r="AK101" s="330"/>
      <c r="AL101" s="330"/>
      <c r="AM101" s="330">
        <v>0</v>
      </c>
      <c r="AN101" s="330">
        <v>0</v>
      </c>
      <c r="AO101" s="330"/>
      <c r="AP101" s="330"/>
      <c r="AQ101" s="330">
        <v>0</v>
      </c>
      <c r="AR101" s="330">
        <v>0</v>
      </c>
      <c r="AS101" s="330">
        <v>0</v>
      </c>
      <c r="AT101" s="330">
        <v>0</v>
      </c>
      <c r="AU101" s="330">
        <v>0</v>
      </c>
      <c r="AV101" s="430" t="s">
        <v>45</v>
      </c>
      <c r="AW101" s="330">
        <v>0</v>
      </c>
      <c r="AX101" s="330">
        <v>1</v>
      </c>
      <c r="AY101" s="330">
        <v>0</v>
      </c>
      <c r="AZ101" s="330">
        <v>1</v>
      </c>
      <c r="BA101" s="330">
        <v>0</v>
      </c>
      <c r="BB101" s="330">
        <v>1</v>
      </c>
      <c r="BC101" s="330">
        <v>0</v>
      </c>
      <c r="BD101" s="330">
        <v>1</v>
      </c>
      <c r="BE101" s="330">
        <v>60</v>
      </c>
      <c r="BF101" s="329" t="s">
        <v>7640</v>
      </c>
      <c r="BG101" s="330">
        <v>1</v>
      </c>
      <c r="BH101" s="330">
        <v>0</v>
      </c>
      <c r="BI101" s="330">
        <v>1</v>
      </c>
      <c r="BJ101" s="330" t="s">
        <v>112</v>
      </c>
      <c r="BK101" s="330">
        <v>0</v>
      </c>
      <c r="BL101" s="330">
        <v>1</v>
      </c>
      <c r="BM101" s="330">
        <v>0</v>
      </c>
      <c r="BN101" s="330">
        <v>0</v>
      </c>
      <c r="BO101" s="330">
        <v>0</v>
      </c>
      <c r="BP101" s="330">
        <v>0</v>
      </c>
      <c r="BQ101" s="330">
        <v>0</v>
      </c>
    </row>
    <row r="102" spans="1:69" s="334" customFormat="1" x14ac:dyDescent="0.25">
      <c r="A102" s="333" t="s">
        <v>85</v>
      </c>
      <c r="B102" s="330" t="s">
        <v>43</v>
      </c>
      <c r="C102" s="330" t="s">
        <v>43</v>
      </c>
      <c r="D102" s="333">
        <v>45</v>
      </c>
      <c r="E102" s="331" t="s">
        <v>566</v>
      </c>
      <c r="F102" s="330" t="s">
        <v>129</v>
      </c>
      <c r="G102" s="427" t="s">
        <v>7543</v>
      </c>
      <c r="H102" s="330">
        <v>0</v>
      </c>
      <c r="I102" s="330">
        <v>0</v>
      </c>
      <c r="J102" s="336" t="s">
        <v>45</v>
      </c>
      <c r="K102" s="330">
        <v>0</v>
      </c>
      <c r="L102" s="330">
        <v>0</v>
      </c>
      <c r="M102" s="336" t="s">
        <v>45</v>
      </c>
      <c r="N102" s="330">
        <v>0</v>
      </c>
      <c r="O102" s="330" t="s">
        <v>45</v>
      </c>
      <c r="P102" s="330" t="s">
        <v>45</v>
      </c>
      <c r="Q102" s="330" t="s">
        <v>45</v>
      </c>
      <c r="R102" s="336" t="s">
        <v>45</v>
      </c>
      <c r="S102" s="330">
        <v>0</v>
      </c>
      <c r="T102" s="330"/>
      <c r="U102" s="330"/>
      <c r="V102" s="428"/>
      <c r="W102" s="428" t="s">
        <v>45</v>
      </c>
      <c r="X102" s="428" t="s">
        <v>45</v>
      </c>
      <c r="Y102" s="428" t="s">
        <v>45</v>
      </c>
      <c r="Z102" s="428" t="s">
        <v>45</v>
      </c>
      <c r="AA102" s="330">
        <v>0</v>
      </c>
      <c r="AB102" s="330">
        <v>0</v>
      </c>
      <c r="AC102" s="330">
        <v>0</v>
      </c>
      <c r="AD102" s="330">
        <v>0</v>
      </c>
      <c r="AE102" s="330">
        <v>0</v>
      </c>
      <c r="AF102" s="330">
        <v>0</v>
      </c>
      <c r="AG102" s="429" t="s">
        <v>45</v>
      </c>
      <c r="AH102" s="330"/>
      <c r="AI102" s="330"/>
      <c r="AJ102" s="330"/>
      <c r="AK102" s="330"/>
      <c r="AL102" s="330"/>
      <c r="AM102" s="330">
        <v>0</v>
      </c>
      <c r="AN102" s="330">
        <v>0</v>
      </c>
      <c r="AO102" s="330"/>
      <c r="AP102" s="330"/>
      <c r="AQ102" s="330">
        <v>0</v>
      </c>
      <c r="AR102" s="330">
        <v>0</v>
      </c>
      <c r="AS102" s="330">
        <v>0</v>
      </c>
      <c r="AT102" s="330">
        <v>0</v>
      </c>
      <c r="AU102" s="330">
        <v>0</v>
      </c>
      <c r="AV102" s="430" t="s">
        <v>45</v>
      </c>
      <c r="AW102" s="330">
        <v>0</v>
      </c>
      <c r="AX102" s="330">
        <v>0</v>
      </c>
      <c r="AY102" s="330">
        <v>0</v>
      </c>
      <c r="AZ102" s="330">
        <v>0</v>
      </c>
      <c r="BA102" s="330">
        <v>0</v>
      </c>
      <c r="BB102" s="330">
        <v>0</v>
      </c>
      <c r="BC102" s="330">
        <v>0</v>
      </c>
      <c r="BD102" s="330">
        <v>0</v>
      </c>
      <c r="BE102" s="330">
        <v>24</v>
      </c>
      <c r="BF102" s="329" t="s">
        <v>7640</v>
      </c>
      <c r="BG102" s="330">
        <v>0</v>
      </c>
      <c r="BH102" s="330">
        <v>0</v>
      </c>
      <c r="BI102" s="330">
        <v>0</v>
      </c>
      <c r="BJ102" s="330" t="s">
        <v>112</v>
      </c>
      <c r="BK102" s="330">
        <v>0</v>
      </c>
      <c r="BL102" s="330">
        <v>0</v>
      </c>
      <c r="BM102" s="330">
        <v>0</v>
      </c>
      <c r="BN102" s="330">
        <v>0</v>
      </c>
      <c r="BO102" s="330">
        <v>0</v>
      </c>
      <c r="BP102" s="330">
        <v>0</v>
      </c>
      <c r="BQ102" s="330">
        <v>0</v>
      </c>
    </row>
    <row r="103" spans="1:69" s="334" customFormat="1" x14ac:dyDescent="0.25">
      <c r="A103" s="333" t="s">
        <v>85</v>
      </c>
      <c r="B103" s="330" t="s">
        <v>43</v>
      </c>
      <c r="C103" s="330" t="s">
        <v>43</v>
      </c>
      <c r="D103" s="333">
        <v>46</v>
      </c>
      <c r="E103" s="331" t="s">
        <v>567</v>
      </c>
      <c r="F103" s="330" t="s">
        <v>129</v>
      </c>
      <c r="G103" s="427" t="s">
        <v>7543</v>
      </c>
      <c r="H103" s="330">
        <v>0</v>
      </c>
      <c r="I103" s="330">
        <v>0</v>
      </c>
      <c r="J103" s="336" t="s">
        <v>45</v>
      </c>
      <c r="K103" s="330">
        <v>0</v>
      </c>
      <c r="L103" s="330">
        <v>0</v>
      </c>
      <c r="M103" s="336" t="s">
        <v>45</v>
      </c>
      <c r="N103" s="330">
        <v>0</v>
      </c>
      <c r="O103" s="330" t="s">
        <v>45</v>
      </c>
      <c r="P103" s="330" t="s">
        <v>45</v>
      </c>
      <c r="Q103" s="330" t="s">
        <v>45</v>
      </c>
      <c r="R103" s="336" t="s">
        <v>45</v>
      </c>
      <c r="S103" s="330">
        <v>0</v>
      </c>
      <c r="T103" s="330"/>
      <c r="U103" s="330"/>
      <c r="V103" s="428"/>
      <c r="W103" s="428" t="s">
        <v>45</v>
      </c>
      <c r="X103" s="428" t="s">
        <v>45</v>
      </c>
      <c r="Y103" s="428" t="s">
        <v>45</v>
      </c>
      <c r="Z103" s="428" t="s">
        <v>45</v>
      </c>
      <c r="AA103" s="330">
        <v>0</v>
      </c>
      <c r="AB103" s="330">
        <v>0</v>
      </c>
      <c r="AC103" s="330">
        <v>0</v>
      </c>
      <c r="AD103" s="330">
        <v>0</v>
      </c>
      <c r="AE103" s="330">
        <v>0</v>
      </c>
      <c r="AF103" s="330">
        <v>0</v>
      </c>
      <c r="AG103" s="429" t="s">
        <v>45</v>
      </c>
      <c r="AH103" s="330"/>
      <c r="AI103" s="330"/>
      <c r="AJ103" s="330"/>
      <c r="AK103" s="330"/>
      <c r="AL103" s="330"/>
      <c r="AM103" s="330">
        <v>0</v>
      </c>
      <c r="AN103" s="330">
        <v>0</v>
      </c>
      <c r="AO103" s="330"/>
      <c r="AP103" s="330"/>
      <c r="AQ103" s="330">
        <v>0</v>
      </c>
      <c r="AR103" s="330">
        <v>0</v>
      </c>
      <c r="AS103" s="330">
        <v>0</v>
      </c>
      <c r="AT103" s="330">
        <v>0</v>
      </c>
      <c r="AU103" s="330">
        <v>0</v>
      </c>
      <c r="AV103" s="430" t="s">
        <v>45</v>
      </c>
      <c r="AW103" s="330">
        <v>0</v>
      </c>
      <c r="AX103" s="330">
        <v>0</v>
      </c>
      <c r="AY103" s="330">
        <v>0</v>
      </c>
      <c r="AZ103" s="330">
        <v>0</v>
      </c>
      <c r="BA103" s="330">
        <v>0</v>
      </c>
      <c r="BB103" s="330">
        <v>0</v>
      </c>
      <c r="BC103" s="330">
        <v>0</v>
      </c>
      <c r="BD103" s="330">
        <v>0</v>
      </c>
      <c r="BE103" s="330">
        <v>70</v>
      </c>
      <c r="BF103" s="329" t="s">
        <v>7640</v>
      </c>
      <c r="BG103" s="330">
        <v>0</v>
      </c>
      <c r="BH103" s="330">
        <v>0</v>
      </c>
      <c r="BI103" s="330">
        <v>0</v>
      </c>
      <c r="BJ103" s="330" t="s">
        <v>112</v>
      </c>
      <c r="BK103" s="330">
        <v>0</v>
      </c>
      <c r="BL103" s="330">
        <v>0</v>
      </c>
      <c r="BM103" s="330">
        <v>0</v>
      </c>
      <c r="BN103" s="330">
        <v>0</v>
      </c>
      <c r="BO103" s="330">
        <v>0</v>
      </c>
      <c r="BP103" s="330">
        <v>0</v>
      </c>
      <c r="BQ103" s="330">
        <v>0</v>
      </c>
    </row>
    <row r="104" spans="1:69" s="334" customFormat="1" x14ac:dyDescent="0.25">
      <c r="A104" s="333" t="s">
        <v>85</v>
      </c>
      <c r="B104" s="330" t="s">
        <v>43</v>
      </c>
      <c r="C104" s="330" t="s">
        <v>43</v>
      </c>
      <c r="D104" s="333">
        <v>47</v>
      </c>
      <c r="E104" s="331" t="s">
        <v>568</v>
      </c>
      <c r="F104" s="330" t="s">
        <v>129</v>
      </c>
      <c r="G104" s="427" t="s">
        <v>7543</v>
      </c>
      <c r="H104" s="330">
        <v>0</v>
      </c>
      <c r="I104" s="330">
        <v>0</v>
      </c>
      <c r="J104" s="336" t="s">
        <v>45</v>
      </c>
      <c r="K104" s="330">
        <v>0</v>
      </c>
      <c r="L104" s="330">
        <v>0</v>
      </c>
      <c r="M104" s="336" t="s">
        <v>45</v>
      </c>
      <c r="N104" s="330">
        <v>0</v>
      </c>
      <c r="O104" s="330" t="s">
        <v>45</v>
      </c>
      <c r="P104" s="330" t="s">
        <v>45</v>
      </c>
      <c r="Q104" s="330" t="s">
        <v>45</v>
      </c>
      <c r="R104" s="336" t="s">
        <v>45</v>
      </c>
      <c r="S104" s="330">
        <v>0</v>
      </c>
      <c r="T104" s="330"/>
      <c r="U104" s="330"/>
      <c r="V104" s="428"/>
      <c r="W104" s="428" t="s">
        <v>45</v>
      </c>
      <c r="X104" s="428" t="s">
        <v>45</v>
      </c>
      <c r="Y104" s="428" t="s">
        <v>45</v>
      </c>
      <c r="Z104" s="428" t="s">
        <v>45</v>
      </c>
      <c r="AA104" s="330">
        <v>0</v>
      </c>
      <c r="AB104" s="330">
        <v>0</v>
      </c>
      <c r="AC104" s="330">
        <v>0</v>
      </c>
      <c r="AD104" s="330">
        <v>0</v>
      </c>
      <c r="AE104" s="330">
        <v>0</v>
      </c>
      <c r="AF104" s="330">
        <v>0</v>
      </c>
      <c r="AG104" s="429" t="s">
        <v>45</v>
      </c>
      <c r="AH104" s="330"/>
      <c r="AI104" s="330"/>
      <c r="AJ104" s="330"/>
      <c r="AK104" s="330"/>
      <c r="AL104" s="330"/>
      <c r="AM104" s="330">
        <v>0</v>
      </c>
      <c r="AN104" s="330">
        <v>0</v>
      </c>
      <c r="AO104" s="330"/>
      <c r="AP104" s="330"/>
      <c r="AQ104" s="330">
        <v>0</v>
      </c>
      <c r="AR104" s="330">
        <v>0</v>
      </c>
      <c r="AS104" s="330">
        <v>0</v>
      </c>
      <c r="AT104" s="330">
        <v>0</v>
      </c>
      <c r="AU104" s="330">
        <v>0</v>
      </c>
      <c r="AV104" s="430" t="s">
        <v>45</v>
      </c>
      <c r="AW104" s="330">
        <v>0</v>
      </c>
      <c r="AX104" s="330">
        <v>0</v>
      </c>
      <c r="AY104" s="330">
        <v>0</v>
      </c>
      <c r="AZ104" s="330">
        <v>0</v>
      </c>
      <c r="BA104" s="330">
        <v>0</v>
      </c>
      <c r="BB104" s="330">
        <v>0</v>
      </c>
      <c r="BC104" s="330">
        <v>0</v>
      </c>
      <c r="BD104" s="330">
        <v>0</v>
      </c>
      <c r="BE104" s="330">
        <v>32</v>
      </c>
      <c r="BF104" s="329" t="s">
        <v>7640</v>
      </c>
      <c r="BG104" s="330">
        <v>0</v>
      </c>
      <c r="BH104" s="330">
        <v>0</v>
      </c>
      <c r="BI104" s="330">
        <v>0</v>
      </c>
      <c r="BJ104" s="330" t="s">
        <v>112</v>
      </c>
      <c r="BK104" s="330">
        <v>0</v>
      </c>
      <c r="BL104" s="330">
        <v>0</v>
      </c>
      <c r="BM104" s="330">
        <v>0</v>
      </c>
      <c r="BN104" s="330">
        <v>0</v>
      </c>
      <c r="BO104" s="330">
        <v>0</v>
      </c>
      <c r="BP104" s="330">
        <v>0</v>
      </c>
      <c r="BQ104" s="330">
        <v>0</v>
      </c>
    </row>
    <row r="105" spans="1:69" s="334" customFormat="1" x14ac:dyDescent="0.25">
      <c r="A105" s="333" t="s">
        <v>85</v>
      </c>
      <c r="B105" s="330" t="s">
        <v>43</v>
      </c>
      <c r="C105" s="330" t="s">
        <v>43</v>
      </c>
      <c r="D105" s="333">
        <v>48</v>
      </c>
      <c r="E105" s="331" t="s">
        <v>570</v>
      </c>
      <c r="F105" s="330" t="s">
        <v>129</v>
      </c>
      <c r="G105" s="427" t="s">
        <v>7543</v>
      </c>
      <c r="H105" s="330">
        <v>0</v>
      </c>
      <c r="I105" s="330">
        <v>0</v>
      </c>
      <c r="J105" s="336" t="s">
        <v>45</v>
      </c>
      <c r="K105" s="330">
        <v>0</v>
      </c>
      <c r="L105" s="330">
        <v>0</v>
      </c>
      <c r="M105" s="336" t="s">
        <v>45</v>
      </c>
      <c r="N105" s="330">
        <v>0</v>
      </c>
      <c r="O105" s="330" t="s">
        <v>45</v>
      </c>
      <c r="P105" s="330" t="s">
        <v>45</v>
      </c>
      <c r="Q105" s="330" t="s">
        <v>45</v>
      </c>
      <c r="R105" s="336" t="s">
        <v>45</v>
      </c>
      <c r="S105" s="330">
        <v>0</v>
      </c>
      <c r="T105" s="330"/>
      <c r="U105" s="330"/>
      <c r="V105" s="428"/>
      <c r="W105" s="428" t="s">
        <v>45</v>
      </c>
      <c r="X105" s="428" t="s">
        <v>45</v>
      </c>
      <c r="Y105" s="428" t="s">
        <v>45</v>
      </c>
      <c r="Z105" s="428" t="s">
        <v>45</v>
      </c>
      <c r="AA105" s="330">
        <v>0</v>
      </c>
      <c r="AB105" s="330">
        <v>0</v>
      </c>
      <c r="AC105" s="330">
        <v>0</v>
      </c>
      <c r="AD105" s="330">
        <v>0</v>
      </c>
      <c r="AE105" s="330">
        <v>0</v>
      </c>
      <c r="AF105" s="330">
        <v>0</v>
      </c>
      <c r="AG105" s="429" t="s">
        <v>45</v>
      </c>
      <c r="AH105" s="330"/>
      <c r="AI105" s="330"/>
      <c r="AJ105" s="330"/>
      <c r="AK105" s="330"/>
      <c r="AL105" s="330"/>
      <c r="AM105" s="330">
        <v>0</v>
      </c>
      <c r="AN105" s="330">
        <v>0</v>
      </c>
      <c r="AO105" s="330"/>
      <c r="AP105" s="330"/>
      <c r="AQ105" s="330">
        <v>0</v>
      </c>
      <c r="AR105" s="330">
        <v>0</v>
      </c>
      <c r="AS105" s="330">
        <v>0</v>
      </c>
      <c r="AT105" s="330">
        <v>0</v>
      </c>
      <c r="AU105" s="330">
        <v>0</v>
      </c>
      <c r="AV105" s="430" t="s">
        <v>45</v>
      </c>
      <c r="AW105" s="330">
        <v>0</v>
      </c>
      <c r="AX105" s="330">
        <v>0</v>
      </c>
      <c r="AY105" s="330">
        <v>0</v>
      </c>
      <c r="AZ105" s="330">
        <v>0</v>
      </c>
      <c r="BA105" s="330">
        <v>0</v>
      </c>
      <c r="BB105" s="330">
        <v>0</v>
      </c>
      <c r="BC105" s="330">
        <v>0</v>
      </c>
      <c r="BD105" s="330">
        <v>0</v>
      </c>
      <c r="BE105" s="330">
        <v>48</v>
      </c>
      <c r="BF105" s="329" t="s">
        <v>7640</v>
      </c>
      <c r="BG105" s="330">
        <v>0</v>
      </c>
      <c r="BH105" s="330">
        <v>0</v>
      </c>
      <c r="BI105" s="330">
        <v>0</v>
      </c>
      <c r="BJ105" s="330" t="s">
        <v>112</v>
      </c>
      <c r="BK105" s="330">
        <v>0</v>
      </c>
      <c r="BL105" s="330">
        <v>0</v>
      </c>
      <c r="BM105" s="330">
        <v>0</v>
      </c>
      <c r="BN105" s="330">
        <v>0</v>
      </c>
      <c r="BO105" s="330">
        <v>0</v>
      </c>
      <c r="BP105" s="330">
        <v>0</v>
      </c>
      <c r="BQ105" s="330">
        <v>0</v>
      </c>
    </row>
    <row r="106" spans="1:69" s="334" customFormat="1" x14ac:dyDescent="0.25">
      <c r="A106" s="333" t="s">
        <v>85</v>
      </c>
      <c r="B106" s="330" t="s">
        <v>43</v>
      </c>
      <c r="C106" s="330" t="s">
        <v>43</v>
      </c>
      <c r="D106" s="333">
        <v>49</v>
      </c>
      <c r="E106" s="331" t="s">
        <v>571</v>
      </c>
      <c r="F106" s="330" t="s">
        <v>129</v>
      </c>
      <c r="G106" s="427" t="s">
        <v>7543</v>
      </c>
      <c r="H106" s="330">
        <v>0</v>
      </c>
      <c r="I106" s="330">
        <v>0</v>
      </c>
      <c r="J106" s="336" t="s">
        <v>45</v>
      </c>
      <c r="K106" s="330">
        <v>0</v>
      </c>
      <c r="L106" s="330">
        <v>0</v>
      </c>
      <c r="M106" s="336" t="s">
        <v>45</v>
      </c>
      <c r="N106" s="330">
        <v>0</v>
      </c>
      <c r="O106" s="330" t="s">
        <v>45</v>
      </c>
      <c r="P106" s="330" t="s">
        <v>45</v>
      </c>
      <c r="Q106" s="330" t="s">
        <v>45</v>
      </c>
      <c r="R106" s="336" t="s">
        <v>45</v>
      </c>
      <c r="S106" s="330">
        <v>0</v>
      </c>
      <c r="T106" s="330"/>
      <c r="U106" s="330"/>
      <c r="V106" s="428"/>
      <c r="W106" s="428" t="s">
        <v>45</v>
      </c>
      <c r="X106" s="428" t="s">
        <v>45</v>
      </c>
      <c r="Y106" s="428" t="s">
        <v>45</v>
      </c>
      <c r="Z106" s="428" t="s">
        <v>45</v>
      </c>
      <c r="AA106" s="330">
        <v>0</v>
      </c>
      <c r="AB106" s="330">
        <v>0</v>
      </c>
      <c r="AC106" s="330">
        <v>0</v>
      </c>
      <c r="AD106" s="330">
        <v>0</v>
      </c>
      <c r="AE106" s="330">
        <v>0</v>
      </c>
      <c r="AF106" s="330">
        <v>0</v>
      </c>
      <c r="AG106" s="429" t="s">
        <v>45</v>
      </c>
      <c r="AH106" s="330"/>
      <c r="AI106" s="330"/>
      <c r="AJ106" s="330"/>
      <c r="AK106" s="330"/>
      <c r="AL106" s="330"/>
      <c r="AM106" s="330">
        <v>0</v>
      </c>
      <c r="AN106" s="330">
        <v>0</v>
      </c>
      <c r="AO106" s="330"/>
      <c r="AP106" s="330"/>
      <c r="AQ106" s="330">
        <v>0</v>
      </c>
      <c r="AR106" s="330">
        <v>0</v>
      </c>
      <c r="AS106" s="330">
        <v>0</v>
      </c>
      <c r="AT106" s="330">
        <v>0</v>
      </c>
      <c r="AU106" s="330">
        <v>0</v>
      </c>
      <c r="AV106" s="430" t="s">
        <v>45</v>
      </c>
      <c r="AW106" s="330">
        <v>0</v>
      </c>
      <c r="AX106" s="330">
        <v>0</v>
      </c>
      <c r="AY106" s="330">
        <v>0</v>
      </c>
      <c r="AZ106" s="330">
        <v>0</v>
      </c>
      <c r="BA106" s="330">
        <v>0</v>
      </c>
      <c r="BB106" s="330">
        <v>0</v>
      </c>
      <c r="BC106" s="330">
        <v>0</v>
      </c>
      <c r="BD106" s="330">
        <v>0</v>
      </c>
      <c r="BE106" s="330">
        <v>60</v>
      </c>
      <c r="BF106" s="329" t="s">
        <v>7640</v>
      </c>
      <c r="BG106" s="330">
        <v>0</v>
      </c>
      <c r="BH106" s="330">
        <v>0</v>
      </c>
      <c r="BI106" s="330">
        <v>0</v>
      </c>
      <c r="BJ106" s="330" t="s">
        <v>112</v>
      </c>
      <c r="BK106" s="330">
        <v>0</v>
      </c>
      <c r="BL106" s="330">
        <v>0</v>
      </c>
      <c r="BM106" s="330">
        <v>0</v>
      </c>
      <c r="BN106" s="330">
        <v>0</v>
      </c>
      <c r="BO106" s="330">
        <v>0</v>
      </c>
      <c r="BP106" s="330">
        <v>0</v>
      </c>
      <c r="BQ106" s="330">
        <v>0</v>
      </c>
    </row>
    <row r="107" spans="1:69" s="334" customFormat="1" x14ac:dyDescent="0.25">
      <c r="A107" s="333" t="s">
        <v>85</v>
      </c>
      <c r="B107" s="330" t="s">
        <v>43</v>
      </c>
      <c r="C107" s="330" t="s">
        <v>43</v>
      </c>
      <c r="D107" s="333">
        <v>50</v>
      </c>
      <c r="E107" s="331" t="s">
        <v>572</v>
      </c>
      <c r="F107" s="330" t="s">
        <v>129</v>
      </c>
      <c r="G107" s="427" t="s">
        <v>7543</v>
      </c>
      <c r="H107" s="330">
        <v>0</v>
      </c>
      <c r="I107" s="330">
        <v>0</v>
      </c>
      <c r="J107" s="336" t="s">
        <v>45</v>
      </c>
      <c r="K107" s="330">
        <v>0</v>
      </c>
      <c r="L107" s="330">
        <v>0</v>
      </c>
      <c r="M107" s="336" t="s">
        <v>45</v>
      </c>
      <c r="N107" s="330">
        <v>0</v>
      </c>
      <c r="O107" s="330" t="s">
        <v>45</v>
      </c>
      <c r="P107" s="330" t="s">
        <v>45</v>
      </c>
      <c r="Q107" s="330" t="s">
        <v>45</v>
      </c>
      <c r="R107" s="336" t="s">
        <v>45</v>
      </c>
      <c r="S107" s="330">
        <v>0</v>
      </c>
      <c r="T107" s="330"/>
      <c r="U107" s="330"/>
      <c r="V107" s="428"/>
      <c r="W107" s="428" t="s">
        <v>45</v>
      </c>
      <c r="X107" s="428" t="s">
        <v>45</v>
      </c>
      <c r="Y107" s="428" t="s">
        <v>45</v>
      </c>
      <c r="Z107" s="428" t="s">
        <v>45</v>
      </c>
      <c r="AA107" s="330">
        <v>0</v>
      </c>
      <c r="AB107" s="330">
        <v>0</v>
      </c>
      <c r="AC107" s="330">
        <v>0</v>
      </c>
      <c r="AD107" s="330">
        <v>0</v>
      </c>
      <c r="AE107" s="330">
        <v>0</v>
      </c>
      <c r="AF107" s="330">
        <v>0</v>
      </c>
      <c r="AG107" s="429" t="s">
        <v>45</v>
      </c>
      <c r="AH107" s="330"/>
      <c r="AI107" s="330"/>
      <c r="AJ107" s="330"/>
      <c r="AK107" s="330"/>
      <c r="AL107" s="330"/>
      <c r="AM107" s="330">
        <v>0</v>
      </c>
      <c r="AN107" s="330">
        <v>0</v>
      </c>
      <c r="AO107" s="330"/>
      <c r="AP107" s="330"/>
      <c r="AQ107" s="330">
        <v>0</v>
      </c>
      <c r="AR107" s="330">
        <v>0</v>
      </c>
      <c r="AS107" s="330">
        <v>0</v>
      </c>
      <c r="AT107" s="330">
        <v>0</v>
      </c>
      <c r="AU107" s="330">
        <v>0</v>
      </c>
      <c r="AV107" s="430" t="s">
        <v>45</v>
      </c>
      <c r="AW107" s="330">
        <v>0</v>
      </c>
      <c r="AX107" s="330">
        <v>0</v>
      </c>
      <c r="AY107" s="330">
        <v>0</v>
      </c>
      <c r="AZ107" s="330">
        <v>0</v>
      </c>
      <c r="BA107" s="330">
        <v>0</v>
      </c>
      <c r="BB107" s="330">
        <v>0</v>
      </c>
      <c r="BC107" s="330">
        <v>0</v>
      </c>
      <c r="BD107" s="330">
        <v>0</v>
      </c>
      <c r="BE107" s="330">
        <v>48</v>
      </c>
      <c r="BF107" s="329" t="s">
        <v>7640</v>
      </c>
      <c r="BG107" s="330">
        <v>0</v>
      </c>
      <c r="BH107" s="330">
        <v>0</v>
      </c>
      <c r="BI107" s="330">
        <v>0</v>
      </c>
      <c r="BJ107" s="330" t="s">
        <v>112</v>
      </c>
      <c r="BK107" s="330">
        <v>0</v>
      </c>
      <c r="BL107" s="330">
        <v>0</v>
      </c>
      <c r="BM107" s="330">
        <v>0</v>
      </c>
      <c r="BN107" s="330">
        <v>0</v>
      </c>
      <c r="BO107" s="330">
        <v>0</v>
      </c>
      <c r="BP107" s="330">
        <v>0</v>
      </c>
      <c r="BQ107" s="330">
        <v>0</v>
      </c>
    </row>
    <row r="108" spans="1:69" s="334" customFormat="1" x14ac:dyDescent="0.25">
      <c r="A108" s="333" t="s">
        <v>85</v>
      </c>
      <c r="B108" s="330" t="s">
        <v>43</v>
      </c>
      <c r="C108" s="330" t="s">
        <v>43</v>
      </c>
      <c r="D108" s="333">
        <v>51</v>
      </c>
      <c r="E108" s="331" t="s">
        <v>573</v>
      </c>
      <c r="F108" s="330" t="s">
        <v>129</v>
      </c>
      <c r="G108" s="427" t="s">
        <v>7543</v>
      </c>
      <c r="H108" s="330">
        <v>0</v>
      </c>
      <c r="I108" s="330">
        <v>0</v>
      </c>
      <c r="J108" s="336" t="s">
        <v>45</v>
      </c>
      <c r="K108" s="330">
        <v>0</v>
      </c>
      <c r="L108" s="330">
        <v>0</v>
      </c>
      <c r="M108" s="336" t="s">
        <v>45</v>
      </c>
      <c r="N108" s="330">
        <v>0</v>
      </c>
      <c r="O108" s="330" t="s">
        <v>45</v>
      </c>
      <c r="P108" s="330" t="s">
        <v>45</v>
      </c>
      <c r="Q108" s="330" t="s">
        <v>45</v>
      </c>
      <c r="R108" s="336" t="s">
        <v>45</v>
      </c>
      <c r="S108" s="330">
        <v>0</v>
      </c>
      <c r="T108" s="330"/>
      <c r="U108" s="330"/>
      <c r="V108" s="428"/>
      <c r="W108" s="428" t="s">
        <v>45</v>
      </c>
      <c r="X108" s="428" t="s">
        <v>45</v>
      </c>
      <c r="Y108" s="428" t="s">
        <v>45</v>
      </c>
      <c r="Z108" s="428" t="s">
        <v>45</v>
      </c>
      <c r="AA108" s="330">
        <v>0</v>
      </c>
      <c r="AB108" s="330">
        <v>0</v>
      </c>
      <c r="AC108" s="330">
        <v>0</v>
      </c>
      <c r="AD108" s="330">
        <v>0</v>
      </c>
      <c r="AE108" s="330">
        <v>0</v>
      </c>
      <c r="AF108" s="330">
        <v>0</v>
      </c>
      <c r="AG108" s="429" t="s">
        <v>45</v>
      </c>
      <c r="AH108" s="330"/>
      <c r="AI108" s="330"/>
      <c r="AJ108" s="330"/>
      <c r="AK108" s="330"/>
      <c r="AL108" s="330"/>
      <c r="AM108" s="330">
        <v>0</v>
      </c>
      <c r="AN108" s="330">
        <v>0</v>
      </c>
      <c r="AO108" s="330"/>
      <c r="AP108" s="330"/>
      <c r="AQ108" s="330">
        <v>0</v>
      </c>
      <c r="AR108" s="330">
        <v>0</v>
      </c>
      <c r="AS108" s="330">
        <v>0</v>
      </c>
      <c r="AT108" s="330">
        <v>0</v>
      </c>
      <c r="AU108" s="330">
        <v>0</v>
      </c>
      <c r="AV108" s="430" t="s">
        <v>45</v>
      </c>
      <c r="AW108" s="330">
        <v>0</v>
      </c>
      <c r="AX108" s="330">
        <v>0</v>
      </c>
      <c r="AY108" s="330">
        <v>0</v>
      </c>
      <c r="AZ108" s="330">
        <v>0</v>
      </c>
      <c r="BA108" s="330">
        <v>0</v>
      </c>
      <c r="BB108" s="330">
        <v>0</v>
      </c>
      <c r="BC108" s="330">
        <v>0</v>
      </c>
      <c r="BD108" s="330">
        <v>0</v>
      </c>
      <c r="BE108" s="330">
        <v>18</v>
      </c>
      <c r="BF108" s="329" t="s">
        <v>7640</v>
      </c>
      <c r="BG108" s="330">
        <v>0</v>
      </c>
      <c r="BH108" s="330">
        <v>0</v>
      </c>
      <c r="BI108" s="330">
        <v>0</v>
      </c>
      <c r="BJ108" s="330" t="s">
        <v>112</v>
      </c>
      <c r="BK108" s="330">
        <v>0</v>
      </c>
      <c r="BL108" s="330">
        <v>0</v>
      </c>
      <c r="BM108" s="330">
        <v>0</v>
      </c>
      <c r="BN108" s="330">
        <v>0</v>
      </c>
      <c r="BO108" s="330">
        <v>0</v>
      </c>
      <c r="BP108" s="330">
        <v>0</v>
      </c>
      <c r="BQ108" s="330">
        <v>0</v>
      </c>
    </row>
    <row r="109" spans="1:69" s="334" customFormat="1" x14ac:dyDescent="0.25">
      <c r="A109" s="333" t="s">
        <v>85</v>
      </c>
      <c r="B109" s="330" t="s">
        <v>43</v>
      </c>
      <c r="C109" s="330" t="s">
        <v>43</v>
      </c>
      <c r="D109" s="333">
        <v>52</v>
      </c>
      <c r="E109" s="331" t="s">
        <v>6555</v>
      </c>
      <c r="F109" s="330" t="s">
        <v>129</v>
      </c>
      <c r="G109" s="427" t="s">
        <v>7543</v>
      </c>
      <c r="H109" s="330">
        <v>0</v>
      </c>
      <c r="I109" s="330">
        <v>0</v>
      </c>
      <c r="J109" s="336" t="s">
        <v>45</v>
      </c>
      <c r="K109" s="330">
        <v>0</v>
      </c>
      <c r="L109" s="330">
        <v>0</v>
      </c>
      <c r="M109" s="336" t="s">
        <v>45</v>
      </c>
      <c r="N109" s="330">
        <v>0</v>
      </c>
      <c r="O109" s="330" t="s">
        <v>45</v>
      </c>
      <c r="P109" s="330" t="s">
        <v>45</v>
      </c>
      <c r="Q109" s="330" t="s">
        <v>45</v>
      </c>
      <c r="R109" s="336" t="s">
        <v>45</v>
      </c>
      <c r="S109" s="330">
        <v>0</v>
      </c>
      <c r="T109" s="330"/>
      <c r="U109" s="330"/>
      <c r="V109" s="428"/>
      <c r="W109" s="428" t="s">
        <v>45</v>
      </c>
      <c r="X109" s="428" t="s">
        <v>45</v>
      </c>
      <c r="Y109" s="428" t="s">
        <v>45</v>
      </c>
      <c r="Z109" s="428" t="s">
        <v>45</v>
      </c>
      <c r="AA109" s="330">
        <v>0</v>
      </c>
      <c r="AB109" s="330">
        <v>0</v>
      </c>
      <c r="AC109" s="330">
        <v>0</v>
      </c>
      <c r="AD109" s="330">
        <v>0</v>
      </c>
      <c r="AE109" s="330">
        <v>0</v>
      </c>
      <c r="AF109" s="330">
        <v>0</v>
      </c>
      <c r="AG109" s="429" t="s">
        <v>45</v>
      </c>
      <c r="AH109" s="330"/>
      <c r="AI109" s="330"/>
      <c r="AJ109" s="330"/>
      <c r="AK109" s="330"/>
      <c r="AL109" s="330"/>
      <c r="AM109" s="330">
        <v>0</v>
      </c>
      <c r="AN109" s="330">
        <v>0</v>
      </c>
      <c r="AO109" s="330"/>
      <c r="AP109" s="330"/>
      <c r="AQ109" s="330">
        <v>0</v>
      </c>
      <c r="AR109" s="330">
        <v>0</v>
      </c>
      <c r="AS109" s="330">
        <v>0</v>
      </c>
      <c r="AT109" s="330">
        <v>0</v>
      </c>
      <c r="AU109" s="330">
        <v>0</v>
      </c>
      <c r="AV109" s="430" t="s">
        <v>45</v>
      </c>
      <c r="AW109" s="330">
        <v>0</v>
      </c>
      <c r="AX109" s="330">
        <v>0</v>
      </c>
      <c r="AY109" s="330">
        <v>0</v>
      </c>
      <c r="AZ109" s="330">
        <v>0</v>
      </c>
      <c r="BA109" s="330">
        <v>0</v>
      </c>
      <c r="BB109" s="330">
        <v>0</v>
      </c>
      <c r="BC109" s="330">
        <v>0</v>
      </c>
      <c r="BD109" s="330">
        <v>0</v>
      </c>
      <c r="BE109" s="330">
        <v>14</v>
      </c>
      <c r="BF109" s="329" t="s">
        <v>7640</v>
      </c>
      <c r="BG109" s="330">
        <v>0</v>
      </c>
      <c r="BH109" s="330">
        <v>0</v>
      </c>
      <c r="BI109" s="330">
        <v>0</v>
      </c>
      <c r="BJ109" s="330" t="s">
        <v>112</v>
      </c>
      <c r="BK109" s="330">
        <v>0</v>
      </c>
      <c r="BL109" s="330">
        <v>0</v>
      </c>
      <c r="BM109" s="330">
        <v>0</v>
      </c>
      <c r="BN109" s="330">
        <v>0</v>
      </c>
      <c r="BO109" s="330">
        <v>0</v>
      </c>
      <c r="BP109" s="330">
        <v>0</v>
      </c>
      <c r="BQ109" s="330">
        <v>0</v>
      </c>
    </row>
    <row r="110" spans="1:69" s="334" customFormat="1" x14ac:dyDescent="0.25">
      <c r="A110" s="333" t="s">
        <v>85</v>
      </c>
      <c r="B110" s="330" t="s">
        <v>43</v>
      </c>
      <c r="C110" s="330" t="s">
        <v>43</v>
      </c>
      <c r="D110" s="333">
        <v>3</v>
      </c>
      <c r="E110" s="331" t="s">
        <v>6536</v>
      </c>
      <c r="F110" s="330" t="s">
        <v>129</v>
      </c>
      <c r="G110" s="427" t="s">
        <v>7543</v>
      </c>
      <c r="H110" s="330">
        <v>0</v>
      </c>
      <c r="I110" s="330">
        <v>0</v>
      </c>
      <c r="J110" s="336" t="s">
        <v>45</v>
      </c>
      <c r="K110" s="330">
        <v>0</v>
      </c>
      <c r="L110" s="330">
        <v>0</v>
      </c>
      <c r="M110" s="336" t="s">
        <v>45</v>
      </c>
      <c r="N110" s="330">
        <v>0</v>
      </c>
      <c r="O110" s="330" t="s">
        <v>45</v>
      </c>
      <c r="P110" s="330" t="s">
        <v>45</v>
      </c>
      <c r="Q110" s="330" t="s">
        <v>45</v>
      </c>
      <c r="R110" s="336" t="s">
        <v>45</v>
      </c>
      <c r="S110" s="330">
        <v>0</v>
      </c>
      <c r="T110" s="330"/>
      <c r="U110" s="330"/>
      <c r="V110" s="428"/>
      <c r="W110" s="428" t="s">
        <v>45</v>
      </c>
      <c r="X110" s="428" t="s">
        <v>45</v>
      </c>
      <c r="Y110" s="428" t="s">
        <v>45</v>
      </c>
      <c r="Z110" s="428" t="s">
        <v>45</v>
      </c>
      <c r="AA110" s="330">
        <v>0</v>
      </c>
      <c r="AB110" s="330">
        <v>0</v>
      </c>
      <c r="AC110" s="330">
        <v>0</v>
      </c>
      <c r="AD110" s="330">
        <v>0</v>
      </c>
      <c r="AE110" s="330">
        <v>0</v>
      </c>
      <c r="AF110" s="330">
        <v>0</v>
      </c>
      <c r="AG110" s="429" t="s">
        <v>45</v>
      </c>
      <c r="AH110" s="330"/>
      <c r="AI110" s="330"/>
      <c r="AJ110" s="330"/>
      <c r="AK110" s="330"/>
      <c r="AL110" s="330"/>
      <c r="AM110" s="330">
        <v>0</v>
      </c>
      <c r="AN110" s="330">
        <v>0</v>
      </c>
      <c r="AO110" s="330"/>
      <c r="AP110" s="330"/>
      <c r="AQ110" s="330">
        <v>0</v>
      </c>
      <c r="AR110" s="330">
        <v>0</v>
      </c>
      <c r="AS110" s="330">
        <v>0</v>
      </c>
      <c r="AT110" s="330">
        <v>0</v>
      </c>
      <c r="AU110" s="330">
        <v>0</v>
      </c>
      <c r="AV110" s="430" t="s">
        <v>45</v>
      </c>
      <c r="AW110" s="330">
        <v>0</v>
      </c>
      <c r="AX110" s="330">
        <v>0</v>
      </c>
      <c r="AY110" s="330">
        <v>0</v>
      </c>
      <c r="AZ110" s="330">
        <v>0</v>
      </c>
      <c r="BA110" s="330">
        <v>0</v>
      </c>
      <c r="BB110" s="330">
        <v>0</v>
      </c>
      <c r="BC110" s="330">
        <v>0</v>
      </c>
      <c r="BD110" s="330">
        <v>0</v>
      </c>
      <c r="BE110" s="330">
        <v>30</v>
      </c>
      <c r="BF110" s="329" t="s">
        <v>7640</v>
      </c>
      <c r="BG110" s="330">
        <v>0</v>
      </c>
      <c r="BH110" s="330">
        <v>0</v>
      </c>
      <c r="BI110" s="330">
        <v>0</v>
      </c>
      <c r="BJ110" s="330" t="s">
        <v>112</v>
      </c>
      <c r="BK110" s="330">
        <v>0</v>
      </c>
      <c r="BL110" s="330">
        <v>0</v>
      </c>
      <c r="BM110" s="330">
        <v>0</v>
      </c>
      <c r="BN110" s="330">
        <v>0</v>
      </c>
      <c r="BO110" s="330">
        <v>0</v>
      </c>
      <c r="BP110" s="330">
        <v>0</v>
      </c>
      <c r="BQ110" s="330">
        <v>0</v>
      </c>
    </row>
    <row r="111" spans="1:69" s="334" customFormat="1" x14ac:dyDescent="0.25">
      <c r="A111" s="333" t="s">
        <v>85</v>
      </c>
      <c r="B111" s="330" t="s">
        <v>43</v>
      </c>
      <c r="C111" s="330" t="s">
        <v>43</v>
      </c>
      <c r="D111" s="333">
        <v>4</v>
      </c>
      <c r="E111" s="331" t="s">
        <v>6537</v>
      </c>
      <c r="F111" s="330" t="s">
        <v>129</v>
      </c>
      <c r="G111" s="427" t="s">
        <v>7543</v>
      </c>
      <c r="H111" s="330">
        <v>0</v>
      </c>
      <c r="I111" s="330">
        <v>0</v>
      </c>
      <c r="J111" s="336" t="s">
        <v>45</v>
      </c>
      <c r="K111" s="330">
        <v>0</v>
      </c>
      <c r="L111" s="330">
        <v>0</v>
      </c>
      <c r="M111" s="336" t="s">
        <v>45</v>
      </c>
      <c r="N111" s="330">
        <v>0</v>
      </c>
      <c r="O111" s="330" t="s">
        <v>45</v>
      </c>
      <c r="P111" s="330" t="s">
        <v>45</v>
      </c>
      <c r="Q111" s="330" t="s">
        <v>45</v>
      </c>
      <c r="R111" s="336" t="s">
        <v>45</v>
      </c>
      <c r="S111" s="330">
        <v>0</v>
      </c>
      <c r="T111" s="330"/>
      <c r="U111" s="330"/>
      <c r="V111" s="428"/>
      <c r="W111" s="428" t="s">
        <v>45</v>
      </c>
      <c r="X111" s="428" t="s">
        <v>45</v>
      </c>
      <c r="Y111" s="428" t="s">
        <v>45</v>
      </c>
      <c r="Z111" s="428" t="s">
        <v>45</v>
      </c>
      <c r="AA111" s="330">
        <v>0</v>
      </c>
      <c r="AB111" s="330">
        <v>0</v>
      </c>
      <c r="AC111" s="330">
        <v>0</v>
      </c>
      <c r="AD111" s="330">
        <v>0</v>
      </c>
      <c r="AE111" s="330">
        <v>0</v>
      </c>
      <c r="AF111" s="330">
        <v>0</v>
      </c>
      <c r="AG111" s="429" t="s">
        <v>45</v>
      </c>
      <c r="AH111" s="330"/>
      <c r="AI111" s="330"/>
      <c r="AJ111" s="330"/>
      <c r="AK111" s="330"/>
      <c r="AL111" s="330"/>
      <c r="AM111" s="330">
        <v>0</v>
      </c>
      <c r="AN111" s="330">
        <v>0</v>
      </c>
      <c r="AO111" s="330"/>
      <c r="AP111" s="330"/>
      <c r="AQ111" s="330">
        <v>0</v>
      </c>
      <c r="AR111" s="330">
        <v>0</v>
      </c>
      <c r="AS111" s="330">
        <v>0</v>
      </c>
      <c r="AT111" s="330">
        <v>0</v>
      </c>
      <c r="AU111" s="330">
        <v>0</v>
      </c>
      <c r="AV111" s="430" t="s">
        <v>45</v>
      </c>
      <c r="AW111" s="330">
        <v>0</v>
      </c>
      <c r="AX111" s="330">
        <v>0</v>
      </c>
      <c r="AY111" s="330">
        <v>0</v>
      </c>
      <c r="AZ111" s="330">
        <v>0</v>
      </c>
      <c r="BA111" s="330">
        <v>0</v>
      </c>
      <c r="BB111" s="330">
        <v>0</v>
      </c>
      <c r="BC111" s="330">
        <v>0</v>
      </c>
      <c r="BD111" s="330">
        <v>0</v>
      </c>
      <c r="BE111" s="330">
        <v>58</v>
      </c>
      <c r="BF111" s="329" t="s">
        <v>7640</v>
      </c>
      <c r="BG111" s="330">
        <v>0</v>
      </c>
      <c r="BH111" s="330">
        <v>0</v>
      </c>
      <c r="BI111" s="330">
        <v>0</v>
      </c>
      <c r="BJ111" s="330" t="s">
        <v>112</v>
      </c>
      <c r="BK111" s="330">
        <v>0</v>
      </c>
      <c r="BL111" s="330">
        <v>0</v>
      </c>
      <c r="BM111" s="330">
        <v>0</v>
      </c>
      <c r="BN111" s="330">
        <v>0</v>
      </c>
      <c r="BO111" s="330">
        <v>0</v>
      </c>
      <c r="BP111" s="330">
        <v>0</v>
      </c>
      <c r="BQ111" s="330">
        <v>0</v>
      </c>
    </row>
    <row r="112" spans="1:69" s="334" customFormat="1" x14ac:dyDescent="0.25">
      <c r="A112" s="333" t="s">
        <v>85</v>
      </c>
      <c r="B112" s="330" t="s">
        <v>43</v>
      </c>
      <c r="C112" s="330" t="s">
        <v>43</v>
      </c>
      <c r="D112" s="333">
        <v>5</v>
      </c>
      <c r="E112" s="331" t="s">
        <v>6538</v>
      </c>
      <c r="F112" s="330" t="s">
        <v>129</v>
      </c>
      <c r="G112" s="427" t="s">
        <v>7543</v>
      </c>
      <c r="H112" s="330">
        <v>0</v>
      </c>
      <c r="I112" s="330">
        <v>0</v>
      </c>
      <c r="J112" s="336" t="s">
        <v>45</v>
      </c>
      <c r="K112" s="330">
        <v>0</v>
      </c>
      <c r="L112" s="330">
        <v>0</v>
      </c>
      <c r="M112" s="336" t="s">
        <v>45</v>
      </c>
      <c r="N112" s="330">
        <v>0</v>
      </c>
      <c r="O112" s="330" t="s">
        <v>45</v>
      </c>
      <c r="P112" s="330" t="s">
        <v>45</v>
      </c>
      <c r="Q112" s="330" t="s">
        <v>45</v>
      </c>
      <c r="R112" s="336" t="s">
        <v>45</v>
      </c>
      <c r="S112" s="330">
        <v>0</v>
      </c>
      <c r="T112" s="330"/>
      <c r="U112" s="330"/>
      <c r="V112" s="428"/>
      <c r="W112" s="428" t="s">
        <v>45</v>
      </c>
      <c r="X112" s="428" t="s">
        <v>45</v>
      </c>
      <c r="Y112" s="428" t="s">
        <v>45</v>
      </c>
      <c r="Z112" s="428" t="s">
        <v>45</v>
      </c>
      <c r="AA112" s="330">
        <v>0</v>
      </c>
      <c r="AB112" s="330">
        <v>0</v>
      </c>
      <c r="AC112" s="330">
        <v>0</v>
      </c>
      <c r="AD112" s="330">
        <v>0</v>
      </c>
      <c r="AE112" s="330">
        <v>0</v>
      </c>
      <c r="AF112" s="330">
        <v>0</v>
      </c>
      <c r="AG112" s="429" t="s">
        <v>45</v>
      </c>
      <c r="AH112" s="330"/>
      <c r="AI112" s="330"/>
      <c r="AJ112" s="330"/>
      <c r="AK112" s="330"/>
      <c r="AL112" s="330"/>
      <c r="AM112" s="330">
        <v>0</v>
      </c>
      <c r="AN112" s="330">
        <v>0</v>
      </c>
      <c r="AO112" s="330"/>
      <c r="AP112" s="330"/>
      <c r="AQ112" s="330">
        <v>0</v>
      </c>
      <c r="AR112" s="330">
        <v>0</v>
      </c>
      <c r="AS112" s="330">
        <v>0</v>
      </c>
      <c r="AT112" s="330">
        <v>0</v>
      </c>
      <c r="AU112" s="330">
        <v>0</v>
      </c>
      <c r="AV112" s="430" t="s">
        <v>45</v>
      </c>
      <c r="AW112" s="330">
        <v>0</v>
      </c>
      <c r="AX112" s="330">
        <v>0</v>
      </c>
      <c r="AY112" s="330">
        <v>0</v>
      </c>
      <c r="AZ112" s="330">
        <v>0</v>
      </c>
      <c r="BA112" s="330">
        <v>0</v>
      </c>
      <c r="BB112" s="330">
        <v>0</v>
      </c>
      <c r="BC112" s="330">
        <v>0</v>
      </c>
      <c r="BD112" s="330">
        <v>0</v>
      </c>
      <c r="BE112" s="330">
        <v>66</v>
      </c>
      <c r="BF112" s="329" t="s">
        <v>7640</v>
      </c>
      <c r="BG112" s="330">
        <v>0</v>
      </c>
      <c r="BH112" s="330">
        <v>0</v>
      </c>
      <c r="BI112" s="330">
        <v>0</v>
      </c>
      <c r="BJ112" s="330" t="s">
        <v>112</v>
      </c>
      <c r="BK112" s="330">
        <v>0</v>
      </c>
      <c r="BL112" s="330">
        <v>0</v>
      </c>
      <c r="BM112" s="330">
        <v>0</v>
      </c>
      <c r="BN112" s="330">
        <v>0</v>
      </c>
      <c r="BO112" s="330">
        <v>0</v>
      </c>
      <c r="BP112" s="330">
        <v>0</v>
      </c>
      <c r="BQ112" s="330">
        <v>0</v>
      </c>
    </row>
    <row r="113" spans="1:69" s="334" customFormat="1" x14ac:dyDescent="0.25">
      <c r="A113" s="333" t="s">
        <v>85</v>
      </c>
      <c r="B113" s="330" t="s">
        <v>43</v>
      </c>
      <c r="C113" s="330" t="s">
        <v>43</v>
      </c>
      <c r="D113" s="333">
        <v>6</v>
      </c>
      <c r="E113" s="331" t="s">
        <v>6539</v>
      </c>
      <c r="F113" s="330" t="s">
        <v>129</v>
      </c>
      <c r="G113" s="427" t="s">
        <v>7543</v>
      </c>
      <c r="H113" s="330">
        <v>0</v>
      </c>
      <c r="I113" s="330">
        <v>0</v>
      </c>
      <c r="J113" s="336" t="s">
        <v>45</v>
      </c>
      <c r="K113" s="330">
        <v>0</v>
      </c>
      <c r="L113" s="330">
        <v>0</v>
      </c>
      <c r="M113" s="336" t="s">
        <v>45</v>
      </c>
      <c r="N113" s="330">
        <v>0</v>
      </c>
      <c r="O113" s="330" t="s">
        <v>45</v>
      </c>
      <c r="P113" s="330" t="s">
        <v>45</v>
      </c>
      <c r="Q113" s="330" t="s">
        <v>45</v>
      </c>
      <c r="R113" s="336" t="s">
        <v>45</v>
      </c>
      <c r="S113" s="330">
        <v>0</v>
      </c>
      <c r="T113" s="330"/>
      <c r="U113" s="330"/>
      <c r="V113" s="428"/>
      <c r="W113" s="428" t="s">
        <v>45</v>
      </c>
      <c r="X113" s="428" t="s">
        <v>45</v>
      </c>
      <c r="Y113" s="428" t="s">
        <v>45</v>
      </c>
      <c r="Z113" s="428" t="s">
        <v>45</v>
      </c>
      <c r="AA113" s="330">
        <v>0</v>
      </c>
      <c r="AB113" s="330">
        <v>0</v>
      </c>
      <c r="AC113" s="330">
        <v>0</v>
      </c>
      <c r="AD113" s="330">
        <v>0</v>
      </c>
      <c r="AE113" s="330">
        <v>0</v>
      </c>
      <c r="AF113" s="330">
        <v>0</v>
      </c>
      <c r="AG113" s="429" t="s">
        <v>45</v>
      </c>
      <c r="AH113" s="330"/>
      <c r="AI113" s="330"/>
      <c r="AJ113" s="330"/>
      <c r="AK113" s="330"/>
      <c r="AL113" s="330"/>
      <c r="AM113" s="330">
        <v>0</v>
      </c>
      <c r="AN113" s="330">
        <v>0</v>
      </c>
      <c r="AO113" s="330"/>
      <c r="AP113" s="330"/>
      <c r="AQ113" s="330">
        <v>0</v>
      </c>
      <c r="AR113" s="330">
        <v>0</v>
      </c>
      <c r="AS113" s="330">
        <v>0</v>
      </c>
      <c r="AT113" s="330">
        <v>0</v>
      </c>
      <c r="AU113" s="330">
        <v>0</v>
      </c>
      <c r="AV113" s="430" t="s">
        <v>45</v>
      </c>
      <c r="AW113" s="330">
        <v>0</v>
      </c>
      <c r="AX113" s="330">
        <v>0</v>
      </c>
      <c r="AY113" s="330">
        <v>0</v>
      </c>
      <c r="AZ113" s="330">
        <v>0</v>
      </c>
      <c r="BA113" s="330">
        <v>0</v>
      </c>
      <c r="BB113" s="330">
        <v>0</v>
      </c>
      <c r="BC113" s="330">
        <v>0</v>
      </c>
      <c r="BD113" s="330">
        <v>0</v>
      </c>
      <c r="BE113" s="330">
        <v>86</v>
      </c>
      <c r="BF113" s="329" t="s">
        <v>7640</v>
      </c>
      <c r="BG113" s="330">
        <v>0</v>
      </c>
      <c r="BH113" s="330">
        <v>0</v>
      </c>
      <c r="BI113" s="330">
        <v>0</v>
      </c>
      <c r="BJ113" s="330" t="s">
        <v>112</v>
      </c>
      <c r="BK113" s="330">
        <v>0</v>
      </c>
      <c r="BL113" s="330">
        <v>0</v>
      </c>
      <c r="BM113" s="330">
        <v>0</v>
      </c>
      <c r="BN113" s="330">
        <v>0</v>
      </c>
      <c r="BO113" s="330">
        <v>0</v>
      </c>
      <c r="BP113" s="330">
        <v>0</v>
      </c>
      <c r="BQ113" s="330">
        <v>0</v>
      </c>
    </row>
    <row r="114" spans="1:69" s="334" customFormat="1" x14ac:dyDescent="0.25">
      <c r="A114" s="333" t="s">
        <v>85</v>
      </c>
      <c r="B114" s="330" t="s">
        <v>43</v>
      </c>
      <c r="C114" s="330" t="s">
        <v>43</v>
      </c>
      <c r="D114" s="333">
        <v>7</v>
      </c>
      <c r="E114" s="331" t="s">
        <v>6540</v>
      </c>
      <c r="F114" s="330" t="s">
        <v>129</v>
      </c>
      <c r="G114" s="427" t="s">
        <v>7543</v>
      </c>
      <c r="H114" s="330">
        <v>0</v>
      </c>
      <c r="I114" s="330">
        <v>0</v>
      </c>
      <c r="J114" s="336" t="s">
        <v>45</v>
      </c>
      <c r="K114" s="330">
        <v>0</v>
      </c>
      <c r="L114" s="330">
        <v>0</v>
      </c>
      <c r="M114" s="336" t="s">
        <v>45</v>
      </c>
      <c r="N114" s="330">
        <v>0</v>
      </c>
      <c r="O114" s="330" t="s">
        <v>45</v>
      </c>
      <c r="P114" s="330" t="s">
        <v>45</v>
      </c>
      <c r="Q114" s="330" t="s">
        <v>45</v>
      </c>
      <c r="R114" s="336" t="s">
        <v>45</v>
      </c>
      <c r="S114" s="330">
        <v>0</v>
      </c>
      <c r="T114" s="330"/>
      <c r="U114" s="330"/>
      <c r="V114" s="428"/>
      <c r="W114" s="428" t="s">
        <v>45</v>
      </c>
      <c r="X114" s="428" t="s">
        <v>45</v>
      </c>
      <c r="Y114" s="428" t="s">
        <v>45</v>
      </c>
      <c r="Z114" s="428" t="s">
        <v>45</v>
      </c>
      <c r="AA114" s="330">
        <v>0</v>
      </c>
      <c r="AB114" s="330">
        <v>0</v>
      </c>
      <c r="AC114" s="330">
        <v>0</v>
      </c>
      <c r="AD114" s="330">
        <v>0</v>
      </c>
      <c r="AE114" s="330">
        <v>0</v>
      </c>
      <c r="AF114" s="330">
        <v>0</v>
      </c>
      <c r="AG114" s="429" t="s">
        <v>45</v>
      </c>
      <c r="AH114" s="330"/>
      <c r="AI114" s="330"/>
      <c r="AJ114" s="330"/>
      <c r="AK114" s="330"/>
      <c r="AL114" s="330"/>
      <c r="AM114" s="330">
        <v>0</v>
      </c>
      <c r="AN114" s="330">
        <v>0</v>
      </c>
      <c r="AO114" s="330"/>
      <c r="AP114" s="330"/>
      <c r="AQ114" s="330">
        <v>0</v>
      </c>
      <c r="AR114" s="330">
        <v>0</v>
      </c>
      <c r="AS114" s="330">
        <v>0</v>
      </c>
      <c r="AT114" s="330">
        <v>0</v>
      </c>
      <c r="AU114" s="330">
        <v>0</v>
      </c>
      <c r="AV114" s="430" t="s">
        <v>45</v>
      </c>
      <c r="AW114" s="330">
        <v>0</v>
      </c>
      <c r="AX114" s="330">
        <v>0</v>
      </c>
      <c r="AY114" s="330">
        <v>0</v>
      </c>
      <c r="AZ114" s="330">
        <v>0</v>
      </c>
      <c r="BA114" s="330">
        <v>0</v>
      </c>
      <c r="BB114" s="330">
        <v>0</v>
      </c>
      <c r="BC114" s="330">
        <v>0</v>
      </c>
      <c r="BD114" s="330">
        <v>0</v>
      </c>
      <c r="BE114" s="330">
        <v>66</v>
      </c>
      <c r="BF114" s="329" t="s">
        <v>7640</v>
      </c>
      <c r="BG114" s="330">
        <v>0</v>
      </c>
      <c r="BH114" s="330">
        <v>0</v>
      </c>
      <c r="BI114" s="330">
        <v>0</v>
      </c>
      <c r="BJ114" s="330" t="s">
        <v>112</v>
      </c>
      <c r="BK114" s="330">
        <v>0</v>
      </c>
      <c r="BL114" s="330">
        <v>0</v>
      </c>
      <c r="BM114" s="330">
        <v>0</v>
      </c>
      <c r="BN114" s="330">
        <v>0</v>
      </c>
      <c r="BO114" s="330">
        <v>0</v>
      </c>
      <c r="BP114" s="330">
        <v>0</v>
      </c>
      <c r="BQ114" s="330">
        <v>0</v>
      </c>
    </row>
    <row r="115" spans="1:69" s="334" customFormat="1" x14ac:dyDescent="0.25">
      <c r="A115" s="333" t="s">
        <v>2617</v>
      </c>
      <c r="B115" s="330" t="s">
        <v>52</v>
      </c>
      <c r="C115" s="330" t="s">
        <v>311</v>
      </c>
      <c r="D115" s="333">
        <v>1</v>
      </c>
      <c r="E115" s="331" t="s">
        <v>6534</v>
      </c>
      <c r="F115" s="330" t="s">
        <v>128</v>
      </c>
      <c r="G115" s="427" t="s">
        <v>7616</v>
      </c>
      <c r="H115" s="330">
        <v>0</v>
      </c>
      <c r="I115" s="330">
        <v>0</v>
      </c>
      <c r="J115" s="336" t="s">
        <v>45</v>
      </c>
      <c r="K115" s="330">
        <v>0</v>
      </c>
      <c r="L115" s="330">
        <v>0</v>
      </c>
      <c r="M115" s="336" t="s">
        <v>45</v>
      </c>
      <c r="N115" s="330">
        <v>0</v>
      </c>
      <c r="O115" s="330" t="s">
        <v>45</v>
      </c>
      <c r="P115" s="330" t="s">
        <v>45</v>
      </c>
      <c r="Q115" s="330" t="s">
        <v>45</v>
      </c>
      <c r="R115" s="336" t="s">
        <v>45</v>
      </c>
      <c r="S115" s="330">
        <v>0</v>
      </c>
      <c r="T115" s="330"/>
      <c r="U115" s="330"/>
      <c r="V115" s="428"/>
      <c r="W115" s="428" t="s">
        <v>45</v>
      </c>
      <c r="X115" s="428" t="s">
        <v>45</v>
      </c>
      <c r="Y115" s="428" t="s">
        <v>45</v>
      </c>
      <c r="Z115" s="428" t="s">
        <v>45</v>
      </c>
      <c r="AA115" s="330">
        <v>2</v>
      </c>
      <c r="AB115" s="330">
        <v>0</v>
      </c>
      <c r="AC115" s="330">
        <v>0</v>
      </c>
      <c r="AD115" s="330">
        <v>0</v>
      </c>
      <c r="AE115" s="330">
        <v>0</v>
      </c>
      <c r="AF115" s="330">
        <v>0</v>
      </c>
      <c r="AG115" s="429" t="s">
        <v>45</v>
      </c>
      <c r="AH115" s="330"/>
      <c r="AI115" s="330"/>
      <c r="AJ115" s="330"/>
      <c r="AK115" s="330"/>
      <c r="AL115" s="330"/>
      <c r="AM115" s="330">
        <v>0</v>
      </c>
      <c r="AN115" s="330">
        <v>0</v>
      </c>
      <c r="AO115" s="330"/>
      <c r="AP115" s="330"/>
      <c r="AQ115" s="330">
        <v>0</v>
      </c>
      <c r="AR115" s="330">
        <v>0</v>
      </c>
      <c r="AS115" s="330">
        <v>0</v>
      </c>
      <c r="AT115" s="330">
        <v>0</v>
      </c>
      <c r="AU115" s="330">
        <v>2</v>
      </c>
      <c r="AV115" s="430">
        <v>1</v>
      </c>
      <c r="AW115" s="330">
        <v>3</v>
      </c>
      <c r="AX115" s="330">
        <v>0</v>
      </c>
      <c r="AY115" s="330">
        <v>3</v>
      </c>
      <c r="AZ115" s="330">
        <v>0</v>
      </c>
      <c r="BA115" s="330">
        <v>3</v>
      </c>
      <c r="BB115" s="330">
        <v>0</v>
      </c>
      <c r="BC115" s="330">
        <v>3</v>
      </c>
      <c r="BD115" s="330">
        <v>0</v>
      </c>
      <c r="BE115" s="330">
        <v>125</v>
      </c>
      <c r="BF115" s="329" t="s">
        <v>7561</v>
      </c>
      <c r="BG115" s="330">
        <v>36</v>
      </c>
      <c r="BH115" s="330">
        <v>1</v>
      </c>
      <c r="BI115" s="330">
        <v>4</v>
      </c>
      <c r="BJ115" s="330" t="s">
        <v>112</v>
      </c>
      <c r="BK115" s="330">
        <v>3</v>
      </c>
      <c r="BL115" s="330">
        <v>0</v>
      </c>
      <c r="BM115" s="330">
        <v>0</v>
      </c>
      <c r="BN115" s="330">
        <v>0</v>
      </c>
      <c r="BO115" s="330">
        <v>1</v>
      </c>
      <c r="BP115" s="330">
        <v>0</v>
      </c>
      <c r="BQ115" s="330">
        <v>0</v>
      </c>
    </row>
    <row r="116" spans="1:69" s="334" customFormat="1" x14ac:dyDescent="0.25">
      <c r="A116" s="333" t="s">
        <v>2617</v>
      </c>
      <c r="B116" s="330" t="s">
        <v>52</v>
      </c>
      <c r="C116" s="330" t="s">
        <v>311</v>
      </c>
      <c r="D116" s="333">
        <v>2</v>
      </c>
      <c r="E116" s="331" t="s">
        <v>6535</v>
      </c>
      <c r="F116" s="330" t="s">
        <v>128</v>
      </c>
      <c r="G116" s="427" t="s">
        <v>7616</v>
      </c>
      <c r="H116" s="330">
        <v>0</v>
      </c>
      <c r="I116" s="330">
        <v>0</v>
      </c>
      <c r="J116" s="336" t="s">
        <v>45</v>
      </c>
      <c r="K116" s="330">
        <v>0</v>
      </c>
      <c r="L116" s="330">
        <v>0</v>
      </c>
      <c r="M116" s="336" t="s">
        <v>45</v>
      </c>
      <c r="N116" s="330">
        <v>0</v>
      </c>
      <c r="O116" s="330" t="s">
        <v>45</v>
      </c>
      <c r="P116" s="330" t="s">
        <v>45</v>
      </c>
      <c r="Q116" s="330" t="s">
        <v>45</v>
      </c>
      <c r="R116" s="336" t="s">
        <v>45</v>
      </c>
      <c r="S116" s="330">
        <v>0</v>
      </c>
      <c r="T116" s="330"/>
      <c r="U116" s="330"/>
      <c r="V116" s="428"/>
      <c r="W116" s="428" t="s">
        <v>45</v>
      </c>
      <c r="X116" s="428" t="s">
        <v>45</v>
      </c>
      <c r="Y116" s="428" t="s">
        <v>45</v>
      </c>
      <c r="Z116" s="428" t="s">
        <v>45</v>
      </c>
      <c r="AA116" s="330">
        <v>3</v>
      </c>
      <c r="AB116" s="330">
        <v>0</v>
      </c>
      <c r="AC116" s="330">
        <v>0</v>
      </c>
      <c r="AD116" s="330">
        <v>0</v>
      </c>
      <c r="AE116" s="330">
        <v>0</v>
      </c>
      <c r="AF116" s="330">
        <v>0</v>
      </c>
      <c r="AG116" s="429" t="s">
        <v>45</v>
      </c>
      <c r="AH116" s="330"/>
      <c r="AI116" s="330"/>
      <c r="AJ116" s="330"/>
      <c r="AK116" s="330"/>
      <c r="AL116" s="330"/>
      <c r="AM116" s="330">
        <v>0</v>
      </c>
      <c r="AN116" s="330">
        <v>0</v>
      </c>
      <c r="AO116" s="330"/>
      <c r="AP116" s="330"/>
      <c r="AQ116" s="330">
        <v>0</v>
      </c>
      <c r="AR116" s="330">
        <v>0</v>
      </c>
      <c r="AS116" s="330">
        <v>0</v>
      </c>
      <c r="AT116" s="330">
        <v>2</v>
      </c>
      <c r="AU116" s="330">
        <v>1</v>
      </c>
      <c r="AV116" s="430">
        <v>1</v>
      </c>
      <c r="AW116" s="330">
        <v>6</v>
      </c>
      <c r="AX116" s="330">
        <v>0</v>
      </c>
      <c r="AY116" s="330">
        <v>6</v>
      </c>
      <c r="AZ116" s="330">
        <v>0</v>
      </c>
      <c r="BA116" s="330">
        <v>6</v>
      </c>
      <c r="BB116" s="330">
        <v>0</v>
      </c>
      <c r="BC116" s="330">
        <v>6</v>
      </c>
      <c r="BD116" s="330">
        <v>0</v>
      </c>
      <c r="BE116" s="330">
        <v>93</v>
      </c>
      <c r="BF116" s="329" t="s">
        <v>7561</v>
      </c>
      <c r="BG116" s="330">
        <v>44</v>
      </c>
      <c r="BH116" s="330">
        <v>0</v>
      </c>
      <c r="BI116" s="330">
        <v>6</v>
      </c>
      <c r="BJ116" s="330" t="s">
        <v>112</v>
      </c>
      <c r="BK116" s="330">
        <v>6</v>
      </c>
      <c r="BL116" s="330">
        <v>0</v>
      </c>
      <c r="BM116" s="330">
        <v>0</v>
      </c>
      <c r="BN116" s="330">
        <v>0</v>
      </c>
      <c r="BO116" s="330">
        <v>0</v>
      </c>
      <c r="BP116" s="330">
        <v>0</v>
      </c>
      <c r="BQ116" s="330">
        <v>0</v>
      </c>
    </row>
    <row r="117" spans="1:69" s="334" customFormat="1" x14ac:dyDescent="0.25">
      <c r="A117" s="333" t="s">
        <v>2617</v>
      </c>
      <c r="B117" s="330" t="s">
        <v>52</v>
      </c>
      <c r="C117" s="330" t="s">
        <v>311</v>
      </c>
      <c r="D117" s="333">
        <v>44</v>
      </c>
      <c r="E117" s="331" t="s">
        <v>565</v>
      </c>
      <c r="F117" s="330" t="s">
        <v>128</v>
      </c>
      <c r="G117" s="427" t="s">
        <v>7616</v>
      </c>
      <c r="H117" s="330">
        <v>0</v>
      </c>
      <c r="I117" s="330">
        <v>0</v>
      </c>
      <c r="J117" s="336" t="s">
        <v>45</v>
      </c>
      <c r="K117" s="330">
        <v>0</v>
      </c>
      <c r="L117" s="330">
        <v>0</v>
      </c>
      <c r="M117" s="336" t="s">
        <v>45</v>
      </c>
      <c r="N117" s="330">
        <v>0</v>
      </c>
      <c r="O117" s="330" t="s">
        <v>45</v>
      </c>
      <c r="P117" s="330" t="s">
        <v>45</v>
      </c>
      <c r="Q117" s="330" t="s">
        <v>45</v>
      </c>
      <c r="R117" s="336" t="s">
        <v>45</v>
      </c>
      <c r="S117" s="330">
        <v>0</v>
      </c>
      <c r="T117" s="330"/>
      <c r="U117" s="330"/>
      <c r="V117" s="428"/>
      <c r="W117" s="428" t="s">
        <v>45</v>
      </c>
      <c r="X117" s="428" t="s">
        <v>45</v>
      </c>
      <c r="Y117" s="428" t="s">
        <v>45</v>
      </c>
      <c r="Z117" s="428" t="s">
        <v>45</v>
      </c>
      <c r="AA117" s="330">
        <v>3</v>
      </c>
      <c r="AB117" s="330">
        <v>0</v>
      </c>
      <c r="AC117" s="330">
        <v>0</v>
      </c>
      <c r="AD117" s="330">
        <v>0</v>
      </c>
      <c r="AE117" s="330">
        <v>0</v>
      </c>
      <c r="AF117" s="330">
        <v>0</v>
      </c>
      <c r="AG117" s="429" t="s">
        <v>45</v>
      </c>
      <c r="AH117" s="330"/>
      <c r="AI117" s="330"/>
      <c r="AJ117" s="330"/>
      <c r="AK117" s="330"/>
      <c r="AL117" s="330"/>
      <c r="AM117" s="330">
        <v>0</v>
      </c>
      <c r="AN117" s="330">
        <v>0</v>
      </c>
      <c r="AO117" s="330"/>
      <c r="AP117" s="330"/>
      <c r="AQ117" s="330">
        <v>0</v>
      </c>
      <c r="AR117" s="330">
        <v>0</v>
      </c>
      <c r="AS117" s="330">
        <v>1</v>
      </c>
      <c r="AT117" s="330">
        <v>1</v>
      </c>
      <c r="AU117" s="330">
        <v>1</v>
      </c>
      <c r="AV117" s="430">
        <v>0.66666666666666663</v>
      </c>
      <c r="AW117" s="330">
        <v>0</v>
      </c>
      <c r="AX117" s="330">
        <v>0</v>
      </c>
      <c r="AY117" s="330">
        <v>0</v>
      </c>
      <c r="AZ117" s="330">
        <v>0</v>
      </c>
      <c r="BA117" s="330">
        <v>0</v>
      </c>
      <c r="BB117" s="330">
        <v>0</v>
      </c>
      <c r="BC117" s="330">
        <v>0</v>
      </c>
      <c r="BD117" s="330">
        <v>0</v>
      </c>
      <c r="BE117" s="330">
        <v>17</v>
      </c>
      <c r="BF117" s="329" t="s">
        <v>7561</v>
      </c>
      <c r="BG117" s="330">
        <v>13</v>
      </c>
      <c r="BH117" s="330">
        <v>0</v>
      </c>
      <c r="BI117" s="330">
        <v>0</v>
      </c>
      <c r="BJ117" s="330" t="s">
        <v>112</v>
      </c>
      <c r="BK117" s="330">
        <v>0</v>
      </c>
      <c r="BL117" s="330">
        <v>0</v>
      </c>
      <c r="BM117" s="330">
        <v>0</v>
      </c>
      <c r="BN117" s="330">
        <v>0</v>
      </c>
      <c r="BO117" s="330">
        <v>0</v>
      </c>
      <c r="BP117" s="330">
        <v>0</v>
      </c>
      <c r="BQ117" s="330">
        <v>0</v>
      </c>
    </row>
    <row r="118" spans="1:69" s="334" customFormat="1" x14ac:dyDescent="0.25">
      <c r="A118" s="333" t="s">
        <v>2617</v>
      </c>
      <c r="B118" s="330" t="s">
        <v>52</v>
      </c>
      <c r="C118" s="330" t="s">
        <v>311</v>
      </c>
      <c r="D118" s="333">
        <v>45</v>
      </c>
      <c r="E118" s="331" t="s">
        <v>566</v>
      </c>
      <c r="F118" s="330" t="s">
        <v>128</v>
      </c>
      <c r="G118" s="427" t="s">
        <v>7616</v>
      </c>
      <c r="H118" s="330">
        <v>0</v>
      </c>
      <c r="I118" s="330">
        <v>0</v>
      </c>
      <c r="J118" s="336" t="s">
        <v>45</v>
      </c>
      <c r="K118" s="330">
        <v>0</v>
      </c>
      <c r="L118" s="330">
        <v>0</v>
      </c>
      <c r="M118" s="336" t="s">
        <v>45</v>
      </c>
      <c r="N118" s="330">
        <v>0</v>
      </c>
      <c r="O118" s="330" t="s">
        <v>45</v>
      </c>
      <c r="P118" s="330" t="s">
        <v>45</v>
      </c>
      <c r="Q118" s="330" t="s">
        <v>45</v>
      </c>
      <c r="R118" s="336" t="s">
        <v>45</v>
      </c>
      <c r="S118" s="330">
        <v>0</v>
      </c>
      <c r="T118" s="330"/>
      <c r="U118" s="330"/>
      <c r="V118" s="428"/>
      <c r="W118" s="428" t="s">
        <v>45</v>
      </c>
      <c r="X118" s="428" t="s">
        <v>45</v>
      </c>
      <c r="Y118" s="428" t="s">
        <v>45</v>
      </c>
      <c r="Z118" s="428" t="s">
        <v>45</v>
      </c>
      <c r="AA118" s="330">
        <v>1</v>
      </c>
      <c r="AB118" s="330">
        <v>0</v>
      </c>
      <c r="AC118" s="330">
        <v>0</v>
      </c>
      <c r="AD118" s="330">
        <v>0</v>
      </c>
      <c r="AE118" s="330">
        <v>0</v>
      </c>
      <c r="AF118" s="330">
        <v>0</v>
      </c>
      <c r="AG118" s="429" t="s">
        <v>45</v>
      </c>
      <c r="AH118" s="330"/>
      <c r="AI118" s="330"/>
      <c r="AJ118" s="330"/>
      <c r="AK118" s="330"/>
      <c r="AL118" s="330"/>
      <c r="AM118" s="330">
        <v>0</v>
      </c>
      <c r="AN118" s="330">
        <v>0</v>
      </c>
      <c r="AO118" s="330"/>
      <c r="AP118" s="330"/>
      <c r="AQ118" s="330">
        <v>0</v>
      </c>
      <c r="AR118" s="330">
        <v>0</v>
      </c>
      <c r="AS118" s="330">
        <v>0</v>
      </c>
      <c r="AT118" s="330">
        <v>0</v>
      </c>
      <c r="AU118" s="330">
        <v>1</v>
      </c>
      <c r="AV118" s="430">
        <v>1</v>
      </c>
      <c r="AW118" s="330">
        <v>1</v>
      </c>
      <c r="AX118" s="330">
        <v>0</v>
      </c>
      <c r="AY118" s="330">
        <v>1</v>
      </c>
      <c r="AZ118" s="330">
        <v>0</v>
      </c>
      <c r="BA118" s="330">
        <v>1</v>
      </c>
      <c r="BB118" s="330">
        <v>0</v>
      </c>
      <c r="BC118" s="330">
        <v>1</v>
      </c>
      <c r="BD118" s="330">
        <v>0</v>
      </c>
      <c r="BE118" s="330">
        <v>67</v>
      </c>
      <c r="BF118" s="329" t="s">
        <v>7561</v>
      </c>
      <c r="BG118" s="330">
        <v>22</v>
      </c>
      <c r="BH118" s="330">
        <v>2</v>
      </c>
      <c r="BI118" s="330">
        <v>1</v>
      </c>
      <c r="BJ118" s="330" t="s">
        <v>112</v>
      </c>
      <c r="BK118" s="330">
        <v>1</v>
      </c>
      <c r="BL118" s="330">
        <v>0</v>
      </c>
      <c r="BM118" s="330">
        <v>0</v>
      </c>
      <c r="BN118" s="330">
        <v>0</v>
      </c>
      <c r="BO118" s="330">
        <v>0</v>
      </c>
      <c r="BP118" s="330">
        <v>0</v>
      </c>
      <c r="BQ118" s="330">
        <v>0</v>
      </c>
    </row>
    <row r="119" spans="1:69" s="334" customFormat="1" x14ac:dyDescent="0.25">
      <c r="A119" s="333" t="s">
        <v>2617</v>
      </c>
      <c r="B119" s="330" t="s">
        <v>52</v>
      </c>
      <c r="C119" s="330" t="s">
        <v>311</v>
      </c>
      <c r="D119" s="333">
        <v>46</v>
      </c>
      <c r="E119" s="331" t="s">
        <v>567</v>
      </c>
      <c r="F119" s="330" t="s">
        <v>128</v>
      </c>
      <c r="G119" s="427" t="s">
        <v>7616</v>
      </c>
      <c r="H119" s="330">
        <v>0</v>
      </c>
      <c r="I119" s="330">
        <v>0</v>
      </c>
      <c r="J119" s="336" t="s">
        <v>45</v>
      </c>
      <c r="K119" s="330">
        <v>0</v>
      </c>
      <c r="L119" s="330">
        <v>0</v>
      </c>
      <c r="M119" s="336" t="s">
        <v>45</v>
      </c>
      <c r="N119" s="330">
        <v>0</v>
      </c>
      <c r="O119" s="330" t="s">
        <v>45</v>
      </c>
      <c r="P119" s="330" t="s">
        <v>45</v>
      </c>
      <c r="Q119" s="330" t="s">
        <v>45</v>
      </c>
      <c r="R119" s="336" t="s">
        <v>45</v>
      </c>
      <c r="S119" s="330">
        <v>0</v>
      </c>
      <c r="T119" s="330"/>
      <c r="U119" s="330"/>
      <c r="V119" s="428"/>
      <c r="W119" s="428" t="s">
        <v>45</v>
      </c>
      <c r="X119" s="428" t="s">
        <v>45</v>
      </c>
      <c r="Y119" s="428" t="s">
        <v>45</v>
      </c>
      <c r="Z119" s="428" t="s">
        <v>45</v>
      </c>
      <c r="AA119" s="330">
        <v>2</v>
      </c>
      <c r="AB119" s="330">
        <v>0</v>
      </c>
      <c r="AC119" s="330">
        <v>0</v>
      </c>
      <c r="AD119" s="330">
        <v>0</v>
      </c>
      <c r="AE119" s="330">
        <v>0</v>
      </c>
      <c r="AF119" s="330">
        <v>0</v>
      </c>
      <c r="AG119" s="429" t="s">
        <v>45</v>
      </c>
      <c r="AH119" s="330"/>
      <c r="AI119" s="330"/>
      <c r="AJ119" s="330"/>
      <c r="AK119" s="330"/>
      <c r="AL119" s="330"/>
      <c r="AM119" s="330">
        <v>0</v>
      </c>
      <c r="AN119" s="330">
        <v>0</v>
      </c>
      <c r="AO119" s="330"/>
      <c r="AP119" s="330"/>
      <c r="AQ119" s="330">
        <v>0</v>
      </c>
      <c r="AR119" s="330">
        <v>0</v>
      </c>
      <c r="AS119" s="330">
        <v>0</v>
      </c>
      <c r="AT119" s="330">
        <v>0</v>
      </c>
      <c r="AU119" s="330">
        <v>2</v>
      </c>
      <c r="AV119" s="430">
        <v>1</v>
      </c>
      <c r="AW119" s="330">
        <v>2</v>
      </c>
      <c r="AX119" s="330">
        <v>0</v>
      </c>
      <c r="AY119" s="330">
        <v>2</v>
      </c>
      <c r="AZ119" s="330">
        <v>0</v>
      </c>
      <c r="BA119" s="330">
        <v>2</v>
      </c>
      <c r="BB119" s="330">
        <v>0</v>
      </c>
      <c r="BC119" s="330">
        <v>2</v>
      </c>
      <c r="BD119" s="330">
        <v>0</v>
      </c>
      <c r="BE119" s="330">
        <v>111</v>
      </c>
      <c r="BF119" s="329" t="s">
        <v>7561</v>
      </c>
      <c r="BG119" s="330">
        <v>30</v>
      </c>
      <c r="BH119" s="330">
        <v>0</v>
      </c>
      <c r="BI119" s="330">
        <v>2</v>
      </c>
      <c r="BJ119" s="330" t="s">
        <v>112</v>
      </c>
      <c r="BK119" s="330">
        <v>2</v>
      </c>
      <c r="BL119" s="330">
        <v>0</v>
      </c>
      <c r="BM119" s="330">
        <v>0</v>
      </c>
      <c r="BN119" s="330">
        <v>0</v>
      </c>
      <c r="BO119" s="330">
        <v>0</v>
      </c>
      <c r="BP119" s="330">
        <v>0</v>
      </c>
      <c r="BQ119" s="330">
        <v>0</v>
      </c>
    </row>
    <row r="120" spans="1:69" s="334" customFormat="1" x14ac:dyDescent="0.25">
      <c r="A120" s="333" t="s">
        <v>2617</v>
      </c>
      <c r="B120" s="330" t="s">
        <v>52</v>
      </c>
      <c r="C120" s="330" t="s">
        <v>311</v>
      </c>
      <c r="D120" s="333">
        <v>47</v>
      </c>
      <c r="E120" s="331" t="s">
        <v>568</v>
      </c>
      <c r="F120" s="330" t="s">
        <v>128</v>
      </c>
      <c r="G120" s="427" t="s">
        <v>7616</v>
      </c>
      <c r="H120" s="330">
        <v>0</v>
      </c>
      <c r="I120" s="330">
        <v>0</v>
      </c>
      <c r="J120" s="336" t="s">
        <v>45</v>
      </c>
      <c r="K120" s="330">
        <v>0</v>
      </c>
      <c r="L120" s="330">
        <v>0</v>
      </c>
      <c r="M120" s="336" t="s">
        <v>45</v>
      </c>
      <c r="N120" s="330">
        <v>0</v>
      </c>
      <c r="O120" s="330" t="s">
        <v>45</v>
      </c>
      <c r="P120" s="330" t="s">
        <v>45</v>
      </c>
      <c r="Q120" s="330" t="s">
        <v>45</v>
      </c>
      <c r="R120" s="336" t="s">
        <v>45</v>
      </c>
      <c r="S120" s="330">
        <v>0</v>
      </c>
      <c r="T120" s="330"/>
      <c r="U120" s="330"/>
      <c r="V120" s="428"/>
      <c r="W120" s="428" t="s">
        <v>45</v>
      </c>
      <c r="X120" s="428" t="s">
        <v>45</v>
      </c>
      <c r="Y120" s="428" t="s">
        <v>45</v>
      </c>
      <c r="Z120" s="428" t="s">
        <v>45</v>
      </c>
      <c r="AA120" s="330">
        <v>1</v>
      </c>
      <c r="AB120" s="330">
        <v>0</v>
      </c>
      <c r="AC120" s="330">
        <v>0</v>
      </c>
      <c r="AD120" s="330">
        <v>0</v>
      </c>
      <c r="AE120" s="330">
        <v>0</v>
      </c>
      <c r="AF120" s="330">
        <v>0</v>
      </c>
      <c r="AG120" s="429" t="s">
        <v>45</v>
      </c>
      <c r="AH120" s="330"/>
      <c r="AI120" s="330"/>
      <c r="AJ120" s="330"/>
      <c r="AK120" s="330"/>
      <c r="AL120" s="330"/>
      <c r="AM120" s="330">
        <v>0</v>
      </c>
      <c r="AN120" s="330">
        <v>0</v>
      </c>
      <c r="AO120" s="330"/>
      <c r="AP120" s="330"/>
      <c r="AQ120" s="330">
        <v>0</v>
      </c>
      <c r="AR120" s="330">
        <v>0</v>
      </c>
      <c r="AS120" s="330">
        <v>0</v>
      </c>
      <c r="AT120" s="330">
        <v>0</v>
      </c>
      <c r="AU120" s="330">
        <v>1</v>
      </c>
      <c r="AV120" s="430">
        <v>1</v>
      </c>
      <c r="AW120" s="330">
        <v>0</v>
      </c>
      <c r="AX120" s="330">
        <v>0</v>
      </c>
      <c r="AY120" s="330">
        <v>0</v>
      </c>
      <c r="AZ120" s="330">
        <v>0</v>
      </c>
      <c r="BA120" s="330">
        <v>0</v>
      </c>
      <c r="BB120" s="330">
        <v>0</v>
      </c>
      <c r="BC120" s="330">
        <v>0</v>
      </c>
      <c r="BD120" s="330">
        <v>0</v>
      </c>
      <c r="BE120" s="330">
        <v>70</v>
      </c>
      <c r="BF120" s="329" t="s">
        <v>7561</v>
      </c>
      <c r="BG120" s="330">
        <v>26</v>
      </c>
      <c r="BH120" s="330">
        <v>0</v>
      </c>
      <c r="BI120" s="330">
        <v>0</v>
      </c>
      <c r="BJ120" s="330" t="s">
        <v>112</v>
      </c>
      <c r="BK120" s="330">
        <v>0</v>
      </c>
      <c r="BL120" s="330">
        <v>0</v>
      </c>
      <c r="BM120" s="330">
        <v>0</v>
      </c>
      <c r="BN120" s="330">
        <v>0</v>
      </c>
      <c r="BO120" s="330">
        <v>0</v>
      </c>
      <c r="BP120" s="330">
        <v>0</v>
      </c>
      <c r="BQ120" s="330">
        <v>0</v>
      </c>
    </row>
    <row r="121" spans="1:69" s="334" customFormat="1" x14ac:dyDescent="0.25">
      <c r="A121" s="333" t="s">
        <v>2617</v>
      </c>
      <c r="B121" s="330" t="s">
        <v>52</v>
      </c>
      <c r="C121" s="330" t="s">
        <v>311</v>
      </c>
      <c r="D121" s="333">
        <v>48</v>
      </c>
      <c r="E121" s="331" t="s">
        <v>570</v>
      </c>
      <c r="F121" s="330" t="s">
        <v>128</v>
      </c>
      <c r="G121" s="427" t="s">
        <v>7616</v>
      </c>
      <c r="H121" s="330">
        <v>0</v>
      </c>
      <c r="I121" s="330">
        <v>0</v>
      </c>
      <c r="J121" s="336" t="s">
        <v>45</v>
      </c>
      <c r="K121" s="330">
        <v>0</v>
      </c>
      <c r="L121" s="330">
        <v>0</v>
      </c>
      <c r="M121" s="336" t="s">
        <v>45</v>
      </c>
      <c r="N121" s="330">
        <v>0</v>
      </c>
      <c r="O121" s="330" t="s">
        <v>45</v>
      </c>
      <c r="P121" s="330" t="s">
        <v>45</v>
      </c>
      <c r="Q121" s="330" t="s">
        <v>45</v>
      </c>
      <c r="R121" s="336" t="s">
        <v>45</v>
      </c>
      <c r="S121" s="330">
        <v>0</v>
      </c>
      <c r="T121" s="330"/>
      <c r="U121" s="330"/>
      <c r="V121" s="428"/>
      <c r="W121" s="428" t="s">
        <v>45</v>
      </c>
      <c r="X121" s="428" t="s">
        <v>45</v>
      </c>
      <c r="Y121" s="428" t="s">
        <v>45</v>
      </c>
      <c r="Z121" s="428" t="s">
        <v>45</v>
      </c>
      <c r="AA121" s="330">
        <v>3</v>
      </c>
      <c r="AB121" s="330">
        <v>0</v>
      </c>
      <c r="AC121" s="330">
        <v>0</v>
      </c>
      <c r="AD121" s="330">
        <v>0</v>
      </c>
      <c r="AE121" s="330">
        <v>0</v>
      </c>
      <c r="AF121" s="330">
        <v>0</v>
      </c>
      <c r="AG121" s="429" t="s">
        <v>45</v>
      </c>
      <c r="AH121" s="330"/>
      <c r="AI121" s="330"/>
      <c r="AJ121" s="330"/>
      <c r="AK121" s="330"/>
      <c r="AL121" s="330"/>
      <c r="AM121" s="330">
        <v>0</v>
      </c>
      <c r="AN121" s="330">
        <v>0</v>
      </c>
      <c r="AO121" s="330"/>
      <c r="AP121" s="330"/>
      <c r="AQ121" s="330">
        <v>0</v>
      </c>
      <c r="AR121" s="330">
        <v>0</v>
      </c>
      <c r="AS121" s="330">
        <v>1</v>
      </c>
      <c r="AT121" s="330">
        <v>2</v>
      </c>
      <c r="AU121" s="330">
        <v>0</v>
      </c>
      <c r="AV121" s="430">
        <v>0.66666666666666663</v>
      </c>
      <c r="AW121" s="330">
        <v>0</v>
      </c>
      <c r="AX121" s="330">
        <v>0</v>
      </c>
      <c r="AY121" s="330">
        <v>0</v>
      </c>
      <c r="AZ121" s="330">
        <v>0</v>
      </c>
      <c r="BA121" s="330">
        <v>0</v>
      </c>
      <c r="BB121" s="330">
        <v>0</v>
      </c>
      <c r="BC121" s="330">
        <v>0</v>
      </c>
      <c r="BD121" s="330">
        <v>0</v>
      </c>
      <c r="BE121" s="330">
        <v>35</v>
      </c>
      <c r="BF121" s="329" t="s">
        <v>7561</v>
      </c>
      <c r="BG121" s="330">
        <v>35</v>
      </c>
      <c r="BH121" s="330">
        <v>0</v>
      </c>
      <c r="BI121" s="330">
        <v>0</v>
      </c>
      <c r="BJ121" s="330" t="s">
        <v>112</v>
      </c>
      <c r="BK121" s="330">
        <v>0</v>
      </c>
      <c r="BL121" s="330">
        <v>0</v>
      </c>
      <c r="BM121" s="330">
        <v>0</v>
      </c>
      <c r="BN121" s="330">
        <v>0</v>
      </c>
      <c r="BO121" s="330">
        <v>0</v>
      </c>
      <c r="BP121" s="330">
        <v>0</v>
      </c>
      <c r="BQ121" s="330">
        <v>0</v>
      </c>
    </row>
    <row r="122" spans="1:69" s="334" customFormat="1" x14ac:dyDescent="0.25">
      <c r="A122" s="333" t="s">
        <v>2617</v>
      </c>
      <c r="B122" s="330" t="s">
        <v>52</v>
      </c>
      <c r="C122" s="330" t="s">
        <v>311</v>
      </c>
      <c r="D122" s="333">
        <v>49</v>
      </c>
      <c r="E122" s="331" t="s">
        <v>571</v>
      </c>
      <c r="F122" s="330" t="s">
        <v>128</v>
      </c>
      <c r="G122" s="427" t="s">
        <v>7616</v>
      </c>
      <c r="H122" s="330">
        <v>0</v>
      </c>
      <c r="I122" s="330">
        <v>0</v>
      </c>
      <c r="J122" s="336" t="s">
        <v>45</v>
      </c>
      <c r="K122" s="330">
        <v>0</v>
      </c>
      <c r="L122" s="330">
        <v>0</v>
      </c>
      <c r="M122" s="336" t="s">
        <v>45</v>
      </c>
      <c r="N122" s="330">
        <v>0</v>
      </c>
      <c r="O122" s="330" t="s">
        <v>45</v>
      </c>
      <c r="P122" s="330" t="s">
        <v>45</v>
      </c>
      <c r="Q122" s="330" t="s">
        <v>45</v>
      </c>
      <c r="R122" s="336" t="s">
        <v>45</v>
      </c>
      <c r="S122" s="330">
        <v>0</v>
      </c>
      <c r="T122" s="330"/>
      <c r="U122" s="330"/>
      <c r="V122" s="428"/>
      <c r="W122" s="428" t="s">
        <v>45</v>
      </c>
      <c r="X122" s="428" t="s">
        <v>45</v>
      </c>
      <c r="Y122" s="428" t="s">
        <v>45</v>
      </c>
      <c r="Z122" s="428" t="s">
        <v>45</v>
      </c>
      <c r="AA122" s="330">
        <v>2</v>
      </c>
      <c r="AB122" s="330">
        <v>0</v>
      </c>
      <c r="AC122" s="330">
        <v>0</v>
      </c>
      <c r="AD122" s="330">
        <v>0</v>
      </c>
      <c r="AE122" s="330">
        <v>0</v>
      </c>
      <c r="AF122" s="330">
        <v>0</v>
      </c>
      <c r="AG122" s="429" t="s">
        <v>45</v>
      </c>
      <c r="AH122" s="330"/>
      <c r="AI122" s="330"/>
      <c r="AJ122" s="330"/>
      <c r="AK122" s="330"/>
      <c r="AL122" s="330"/>
      <c r="AM122" s="330">
        <v>0</v>
      </c>
      <c r="AN122" s="330">
        <v>0</v>
      </c>
      <c r="AO122" s="330"/>
      <c r="AP122" s="330"/>
      <c r="AQ122" s="330">
        <v>0</v>
      </c>
      <c r="AR122" s="330">
        <v>0</v>
      </c>
      <c r="AS122" s="330">
        <v>0</v>
      </c>
      <c r="AT122" s="330">
        <v>1</v>
      </c>
      <c r="AU122" s="330">
        <v>1</v>
      </c>
      <c r="AV122" s="430">
        <v>1</v>
      </c>
      <c r="AW122" s="330">
        <v>4</v>
      </c>
      <c r="AX122" s="330">
        <v>0</v>
      </c>
      <c r="AY122" s="330">
        <v>4</v>
      </c>
      <c r="AZ122" s="330">
        <v>0</v>
      </c>
      <c r="BA122" s="330">
        <v>4</v>
      </c>
      <c r="BB122" s="330">
        <v>0</v>
      </c>
      <c r="BC122" s="330">
        <v>4</v>
      </c>
      <c r="BD122" s="330">
        <v>0</v>
      </c>
      <c r="BE122" s="330">
        <v>104</v>
      </c>
      <c r="BF122" s="329" t="s">
        <v>7561</v>
      </c>
      <c r="BG122" s="330">
        <v>43</v>
      </c>
      <c r="BH122" s="330">
        <v>0</v>
      </c>
      <c r="BI122" s="330">
        <v>4</v>
      </c>
      <c r="BJ122" s="330" t="s">
        <v>112</v>
      </c>
      <c r="BK122" s="330">
        <v>4</v>
      </c>
      <c r="BL122" s="330">
        <v>0</v>
      </c>
      <c r="BM122" s="330">
        <v>0</v>
      </c>
      <c r="BN122" s="330">
        <v>0</v>
      </c>
      <c r="BO122" s="330">
        <v>0</v>
      </c>
      <c r="BP122" s="330">
        <v>0</v>
      </c>
      <c r="BQ122" s="330">
        <v>0</v>
      </c>
    </row>
    <row r="123" spans="1:69" s="334" customFormat="1" x14ac:dyDescent="0.25">
      <c r="A123" s="333" t="s">
        <v>2617</v>
      </c>
      <c r="B123" s="330" t="s">
        <v>52</v>
      </c>
      <c r="C123" s="330" t="s">
        <v>311</v>
      </c>
      <c r="D123" s="333">
        <v>50</v>
      </c>
      <c r="E123" s="331" t="s">
        <v>572</v>
      </c>
      <c r="F123" s="330" t="s">
        <v>128</v>
      </c>
      <c r="G123" s="427" t="s">
        <v>7616</v>
      </c>
      <c r="H123" s="330">
        <v>0</v>
      </c>
      <c r="I123" s="330">
        <v>0</v>
      </c>
      <c r="J123" s="336" t="s">
        <v>45</v>
      </c>
      <c r="K123" s="330">
        <v>0</v>
      </c>
      <c r="L123" s="330">
        <v>0</v>
      </c>
      <c r="M123" s="336" t="s">
        <v>45</v>
      </c>
      <c r="N123" s="330">
        <v>0</v>
      </c>
      <c r="O123" s="330" t="s">
        <v>45</v>
      </c>
      <c r="P123" s="330" t="s">
        <v>45</v>
      </c>
      <c r="Q123" s="330" t="s">
        <v>45</v>
      </c>
      <c r="R123" s="336" t="s">
        <v>45</v>
      </c>
      <c r="S123" s="330">
        <v>0</v>
      </c>
      <c r="T123" s="330"/>
      <c r="U123" s="330"/>
      <c r="V123" s="428"/>
      <c r="W123" s="428" t="s">
        <v>45</v>
      </c>
      <c r="X123" s="428" t="s">
        <v>45</v>
      </c>
      <c r="Y123" s="428" t="s">
        <v>45</v>
      </c>
      <c r="Z123" s="428" t="s">
        <v>45</v>
      </c>
      <c r="AA123" s="330">
        <v>0</v>
      </c>
      <c r="AB123" s="330">
        <v>0</v>
      </c>
      <c r="AC123" s="330">
        <v>0</v>
      </c>
      <c r="AD123" s="330">
        <v>0</v>
      </c>
      <c r="AE123" s="330">
        <v>0</v>
      </c>
      <c r="AF123" s="330">
        <v>0</v>
      </c>
      <c r="AG123" s="429" t="s">
        <v>45</v>
      </c>
      <c r="AH123" s="330"/>
      <c r="AI123" s="330"/>
      <c r="AJ123" s="330"/>
      <c r="AK123" s="330"/>
      <c r="AL123" s="330"/>
      <c r="AM123" s="330">
        <v>0</v>
      </c>
      <c r="AN123" s="330">
        <v>0</v>
      </c>
      <c r="AO123" s="330"/>
      <c r="AP123" s="330"/>
      <c r="AQ123" s="330">
        <v>0</v>
      </c>
      <c r="AR123" s="330">
        <v>0</v>
      </c>
      <c r="AS123" s="330">
        <v>0</v>
      </c>
      <c r="AT123" s="330">
        <v>0</v>
      </c>
      <c r="AU123" s="330">
        <v>0</v>
      </c>
      <c r="AV123" s="430" t="s">
        <v>45</v>
      </c>
      <c r="AW123" s="330">
        <v>0</v>
      </c>
      <c r="AX123" s="330">
        <v>0</v>
      </c>
      <c r="AY123" s="330">
        <v>0</v>
      </c>
      <c r="AZ123" s="330">
        <v>0</v>
      </c>
      <c r="BA123" s="330">
        <v>0</v>
      </c>
      <c r="BB123" s="330">
        <v>0</v>
      </c>
      <c r="BC123" s="330">
        <v>0</v>
      </c>
      <c r="BD123" s="330">
        <v>0</v>
      </c>
      <c r="BE123" s="330">
        <v>79</v>
      </c>
      <c r="BF123" s="329" t="s">
        <v>7561</v>
      </c>
      <c r="BG123" s="330">
        <v>25</v>
      </c>
      <c r="BH123" s="330">
        <v>0</v>
      </c>
      <c r="BI123" s="330">
        <v>0</v>
      </c>
      <c r="BJ123" s="330" t="s">
        <v>112</v>
      </c>
      <c r="BK123" s="330">
        <v>0</v>
      </c>
      <c r="BL123" s="330">
        <v>0</v>
      </c>
      <c r="BM123" s="330">
        <v>0</v>
      </c>
      <c r="BN123" s="330">
        <v>0</v>
      </c>
      <c r="BO123" s="330">
        <v>0</v>
      </c>
      <c r="BP123" s="330">
        <v>0</v>
      </c>
      <c r="BQ123" s="330">
        <v>0</v>
      </c>
    </row>
    <row r="124" spans="1:69" s="334" customFormat="1" x14ac:dyDescent="0.25">
      <c r="A124" s="333" t="s">
        <v>2617</v>
      </c>
      <c r="B124" s="330" t="s">
        <v>52</v>
      </c>
      <c r="C124" s="330" t="s">
        <v>311</v>
      </c>
      <c r="D124" s="333">
        <v>51</v>
      </c>
      <c r="E124" s="331" t="s">
        <v>573</v>
      </c>
      <c r="F124" s="330" t="s">
        <v>128</v>
      </c>
      <c r="G124" s="427" t="s">
        <v>7616</v>
      </c>
      <c r="H124" s="330">
        <v>0</v>
      </c>
      <c r="I124" s="330">
        <v>0</v>
      </c>
      <c r="J124" s="336" t="s">
        <v>45</v>
      </c>
      <c r="K124" s="330">
        <v>0</v>
      </c>
      <c r="L124" s="330">
        <v>0</v>
      </c>
      <c r="M124" s="336" t="s">
        <v>45</v>
      </c>
      <c r="N124" s="330">
        <v>0</v>
      </c>
      <c r="O124" s="330" t="s">
        <v>45</v>
      </c>
      <c r="P124" s="330" t="s">
        <v>45</v>
      </c>
      <c r="Q124" s="330" t="s">
        <v>45</v>
      </c>
      <c r="R124" s="336" t="s">
        <v>45</v>
      </c>
      <c r="S124" s="330">
        <v>0</v>
      </c>
      <c r="T124" s="330"/>
      <c r="U124" s="330"/>
      <c r="V124" s="428"/>
      <c r="W124" s="428" t="s">
        <v>45</v>
      </c>
      <c r="X124" s="428" t="s">
        <v>45</v>
      </c>
      <c r="Y124" s="428" t="s">
        <v>45</v>
      </c>
      <c r="Z124" s="428" t="s">
        <v>45</v>
      </c>
      <c r="AA124" s="330">
        <v>0</v>
      </c>
      <c r="AB124" s="330">
        <v>0</v>
      </c>
      <c r="AC124" s="330">
        <v>0</v>
      </c>
      <c r="AD124" s="330">
        <v>0</v>
      </c>
      <c r="AE124" s="330">
        <v>0</v>
      </c>
      <c r="AF124" s="330">
        <v>0</v>
      </c>
      <c r="AG124" s="429" t="s">
        <v>45</v>
      </c>
      <c r="AH124" s="330"/>
      <c r="AI124" s="330"/>
      <c r="AJ124" s="330"/>
      <c r="AK124" s="330"/>
      <c r="AL124" s="330"/>
      <c r="AM124" s="330">
        <v>0</v>
      </c>
      <c r="AN124" s="330">
        <v>0</v>
      </c>
      <c r="AO124" s="330"/>
      <c r="AP124" s="330"/>
      <c r="AQ124" s="330">
        <v>0</v>
      </c>
      <c r="AR124" s="330">
        <v>0</v>
      </c>
      <c r="AS124" s="330">
        <v>0</v>
      </c>
      <c r="AT124" s="330">
        <v>0</v>
      </c>
      <c r="AU124" s="330">
        <v>0</v>
      </c>
      <c r="AV124" s="430" t="s">
        <v>45</v>
      </c>
      <c r="AW124" s="330">
        <v>0</v>
      </c>
      <c r="AX124" s="330">
        <v>0</v>
      </c>
      <c r="AY124" s="330">
        <v>0</v>
      </c>
      <c r="AZ124" s="330">
        <v>0</v>
      </c>
      <c r="BA124" s="330">
        <v>0</v>
      </c>
      <c r="BB124" s="330">
        <v>0</v>
      </c>
      <c r="BC124" s="330">
        <v>0</v>
      </c>
      <c r="BD124" s="330">
        <v>0</v>
      </c>
      <c r="BE124" s="330">
        <v>0</v>
      </c>
      <c r="BF124" s="329" t="s">
        <v>7561</v>
      </c>
      <c r="BG124" s="330">
        <v>7</v>
      </c>
      <c r="BH124" s="330">
        <v>0</v>
      </c>
      <c r="BI124" s="330">
        <v>0</v>
      </c>
      <c r="BJ124" s="330" t="s">
        <v>112</v>
      </c>
      <c r="BK124" s="330">
        <v>0</v>
      </c>
      <c r="BL124" s="330">
        <v>0</v>
      </c>
      <c r="BM124" s="330">
        <v>0</v>
      </c>
      <c r="BN124" s="330">
        <v>0</v>
      </c>
      <c r="BO124" s="330">
        <v>0</v>
      </c>
      <c r="BP124" s="330">
        <v>0</v>
      </c>
      <c r="BQ124" s="330">
        <v>0</v>
      </c>
    </row>
    <row r="125" spans="1:69" s="334" customFormat="1" x14ac:dyDescent="0.25">
      <c r="A125" s="333" t="s">
        <v>2617</v>
      </c>
      <c r="B125" s="330" t="s">
        <v>52</v>
      </c>
      <c r="C125" s="330" t="s">
        <v>311</v>
      </c>
      <c r="D125" s="333">
        <v>52</v>
      </c>
      <c r="E125" s="331" t="s">
        <v>6555</v>
      </c>
      <c r="F125" s="330" t="s">
        <v>128</v>
      </c>
      <c r="G125" s="427" t="s">
        <v>7616</v>
      </c>
      <c r="H125" s="330">
        <v>0</v>
      </c>
      <c r="I125" s="330">
        <v>0</v>
      </c>
      <c r="J125" s="336" t="s">
        <v>45</v>
      </c>
      <c r="K125" s="330">
        <v>0</v>
      </c>
      <c r="L125" s="330">
        <v>0</v>
      </c>
      <c r="M125" s="336" t="s">
        <v>45</v>
      </c>
      <c r="N125" s="330">
        <v>0</v>
      </c>
      <c r="O125" s="330" t="s">
        <v>45</v>
      </c>
      <c r="P125" s="330" t="s">
        <v>45</v>
      </c>
      <c r="Q125" s="330" t="s">
        <v>45</v>
      </c>
      <c r="R125" s="336" t="s">
        <v>45</v>
      </c>
      <c r="S125" s="330">
        <v>0</v>
      </c>
      <c r="T125" s="330"/>
      <c r="U125" s="330"/>
      <c r="V125" s="428"/>
      <c r="W125" s="428" t="s">
        <v>45</v>
      </c>
      <c r="X125" s="428" t="s">
        <v>45</v>
      </c>
      <c r="Y125" s="428" t="s">
        <v>45</v>
      </c>
      <c r="Z125" s="428" t="s">
        <v>45</v>
      </c>
      <c r="AA125" s="330">
        <v>0</v>
      </c>
      <c r="AB125" s="330">
        <v>0</v>
      </c>
      <c r="AC125" s="330">
        <v>0</v>
      </c>
      <c r="AD125" s="330">
        <v>0</v>
      </c>
      <c r="AE125" s="330">
        <v>0</v>
      </c>
      <c r="AF125" s="330">
        <v>0</v>
      </c>
      <c r="AG125" s="429" t="s">
        <v>45</v>
      </c>
      <c r="AH125" s="330"/>
      <c r="AI125" s="330"/>
      <c r="AJ125" s="330"/>
      <c r="AK125" s="330"/>
      <c r="AL125" s="330"/>
      <c r="AM125" s="330">
        <v>0</v>
      </c>
      <c r="AN125" s="330">
        <v>0</v>
      </c>
      <c r="AO125" s="330"/>
      <c r="AP125" s="330"/>
      <c r="AQ125" s="330">
        <v>0</v>
      </c>
      <c r="AR125" s="330">
        <v>0</v>
      </c>
      <c r="AS125" s="330">
        <v>0</v>
      </c>
      <c r="AT125" s="330">
        <v>0</v>
      </c>
      <c r="AU125" s="330">
        <v>0</v>
      </c>
      <c r="AV125" s="430" t="s">
        <v>45</v>
      </c>
      <c r="AW125" s="330">
        <v>0</v>
      </c>
      <c r="AX125" s="330">
        <v>0</v>
      </c>
      <c r="AY125" s="330">
        <v>0</v>
      </c>
      <c r="AZ125" s="330">
        <v>0</v>
      </c>
      <c r="BA125" s="330">
        <v>0</v>
      </c>
      <c r="BB125" s="330">
        <v>0</v>
      </c>
      <c r="BC125" s="330">
        <v>0</v>
      </c>
      <c r="BD125" s="330">
        <v>0</v>
      </c>
      <c r="BE125" s="330">
        <v>0</v>
      </c>
      <c r="BF125" s="329" t="s">
        <v>7561</v>
      </c>
      <c r="BG125" s="330">
        <v>0</v>
      </c>
      <c r="BH125" s="330">
        <v>0</v>
      </c>
      <c r="BI125" s="330">
        <v>0</v>
      </c>
      <c r="BJ125" s="330" t="s">
        <v>112</v>
      </c>
      <c r="BK125" s="330">
        <v>0</v>
      </c>
      <c r="BL125" s="330">
        <v>0</v>
      </c>
      <c r="BM125" s="330">
        <v>0</v>
      </c>
      <c r="BN125" s="330">
        <v>0</v>
      </c>
      <c r="BO125" s="330">
        <v>0</v>
      </c>
      <c r="BP125" s="330">
        <v>0</v>
      </c>
      <c r="BQ125" s="330">
        <v>0</v>
      </c>
    </row>
    <row r="126" spans="1:69" s="334" customFormat="1" x14ac:dyDescent="0.25">
      <c r="A126" s="333" t="s">
        <v>2617</v>
      </c>
      <c r="B126" s="330" t="s">
        <v>52</v>
      </c>
      <c r="C126" s="330" t="s">
        <v>311</v>
      </c>
      <c r="D126" s="333">
        <v>3</v>
      </c>
      <c r="E126" s="331" t="s">
        <v>6536</v>
      </c>
      <c r="F126" s="330" t="s">
        <v>128</v>
      </c>
      <c r="G126" s="427" t="s">
        <v>7616</v>
      </c>
      <c r="H126" s="330">
        <v>0</v>
      </c>
      <c r="I126" s="330">
        <v>3</v>
      </c>
      <c r="J126" s="336">
        <v>1</v>
      </c>
      <c r="K126" s="330">
        <v>0</v>
      </c>
      <c r="L126" s="330">
        <v>0</v>
      </c>
      <c r="M126" s="336" t="s">
        <v>45</v>
      </c>
      <c r="N126" s="330">
        <v>0</v>
      </c>
      <c r="O126" s="330">
        <v>0</v>
      </c>
      <c r="P126" s="330" t="s">
        <v>7161</v>
      </c>
      <c r="Q126" s="330" t="s">
        <v>7162</v>
      </c>
      <c r="R126" s="336">
        <v>0.48955223880597021</v>
      </c>
      <c r="S126" s="330">
        <v>0</v>
      </c>
      <c r="T126" s="330"/>
      <c r="U126" s="330"/>
      <c r="V126" s="428"/>
      <c r="W126" s="428" t="s">
        <v>45</v>
      </c>
      <c r="X126" s="428" t="s">
        <v>45</v>
      </c>
      <c r="Y126" s="428" t="s">
        <v>45</v>
      </c>
      <c r="Z126" s="428" t="s">
        <v>45</v>
      </c>
      <c r="AA126" s="330">
        <v>0</v>
      </c>
      <c r="AB126" s="330">
        <v>0</v>
      </c>
      <c r="AC126" s="330">
        <v>0</v>
      </c>
      <c r="AD126" s="330">
        <v>0</v>
      </c>
      <c r="AE126" s="330">
        <v>0</v>
      </c>
      <c r="AF126" s="330">
        <v>0</v>
      </c>
      <c r="AG126" s="429" t="s">
        <v>45</v>
      </c>
      <c r="AH126" s="330"/>
      <c r="AI126" s="330"/>
      <c r="AJ126" s="330"/>
      <c r="AK126" s="330"/>
      <c r="AL126" s="330"/>
      <c r="AM126" s="330">
        <v>0</v>
      </c>
      <c r="AN126" s="330">
        <v>0</v>
      </c>
      <c r="AO126" s="330"/>
      <c r="AP126" s="330"/>
      <c r="AQ126" s="330">
        <v>0</v>
      </c>
      <c r="AR126" s="330">
        <v>0</v>
      </c>
      <c r="AS126" s="330">
        <v>0</v>
      </c>
      <c r="AT126" s="330">
        <v>0</v>
      </c>
      <c r="AU126" s="330">
        <v>0</v>
      </c>
      <c r="AV126" s="430" t="s">
        <v>45</v>
      </c>
      <c r="AW126" s="330">
        <v>5</v>
      </c>
      <c r="AX126" s="330">
        <v>0</v>
      </c>
      <c r="AY126" s="330">
        <v>5</v>
      </c>
      <c r="AZ126" s="330">
        <v>0</v>
      </c>
      <c r="BA126" s="330">
        <v>5</v>
      </c>
      <c r="BB126" s="330">
        <v>0</v>
      </c>
      <c r="BC126" s="330">
        <v>5</v>
      </c>
      <c r="BD126" s="330">
        <v>0</v>
      </c>
      <c r="BE126" s="330">
        <v>130</v>
      </c>
      <c r="BF126" s="329" t="s">
        <v>7561</v>
      </c>
      <c r="BG126" s="330">
        <v>45</v>
      </c>
      <c r="BH126" s="330">
        <v>0</v>
      </c>
      <c r="BI126" s="330">
        <v>5</v>
      </c>
      <c r="BJ126" s="330" t="s">
        <v>112</v>
      </c>
      <c r="BK126" s="330">
        <v>5</v>
      </c>
      <c r="BL126" s="330">
        <v>0</v>
      </c>
      <c r="BM126" s="330">
        <v>0</v>
      </c>
      <c r="BN126" s="330">
        <v>0</v>
      </c>
      <c r="BO126" s="330">
        <v>0</v>
      </c>
      <c r="BP126" s="330">
        <v>0</v>
      </c>
      <c r="BQ126" s="330">
        <v>0</v>
      </c>
    </row>
    <row r="127" spans="1:69" s="334" customFormat="1" x14ac:dyDescent="0.25">
      <c r="A127" s="333" t="s">
        <v>2617</v>
      </c>
      <c r="B127" s="330" t="s">
        <v>52</v>
      </c>
      <c r="C127" s="330" t="s">
        <v>311</v>
      </c>
      <c r="D127" s="333">
        <v>4</v>
      </c>
      <c r="E127" s="331" t="s">
        <v>6537</v>
      </c>
      <c r="F127" s="330" t="s">
        <v>128</v>
      </c>
      <c r="G127" s="427" t="s">
        <v>7616</v>
      </c>
      <c r="H127" s="330">
        <v>0</v>
      </c>
      <c r="I127" s="330">
        <v>0</v>
      </c>
      <c r="J127" s="336" t="s">
        <v>45</v>
      </c>
      <c r="K127" s="330">
        <v>0</v>
      </c>
      <c r="L127" s="330">
        <v>0</v>
      </c>
      <c r="M127" s="336" t="s">
        <v>45</v>
      </c>
      <c r="N127" s="330">
        <v>0</v>
      </c>
      <c r="O127" s="330" t="s">
        <v>45</v>
      </c>
      <c r="P127" s="330" t="s">
        <v>45</v>
      </c>
      <c r="Q127" s="330" t="s">
        <v>45</v>
      </c>
      <c r="R127" s="336" t="s">
        <v>45</v>
      </c>
      <c r="S127" s="330">
        <v>0</v>
      </c>
      <c r="T127" s="330"/>
      <c r="U127" s="330"/>
      <c r="V127" s="428"/>
      <c r="W127" s="428" t="s">
        <v>45</v>
      </c>
      <c r="X127" s="428" t="s">
        <v>45</v>
      </c>
      <c r="Y127" s="428" t="s">
        <v>45</v>
      </c>
      <c r="Z127" s="428" t="s">
        <v>45</v>
      </c>
      <c r="AA127" s="330">
        <v>1</v>
      </c>
      <c r="AB127" s="330">
        <v>0</v>
      </c>
      <c r="AC127" s="330">
        <v>0</v>
      </c>
      <c r="AD127" s="330">
        <v>0</v>
      </c>
      <c r="AE127" s="330">
        <v>0</v>
      </c>
      <c r="AF127" s="330">
        <v>0</v>
      </c>
      <c r="AG127" s="429" t="s">
        <v>45</v>
      </c>
      <c r="AH127" s="330"/>
      <c r="AI127" s="330"/>
      <c r="AJ127" s="330"/>
      <c r="AK127" s="330"/>
      <c r="AL127" s="330"/>
      <c r="AM127" s="330">
        <v>0</v>
      </c>
      <c r="AN127" s="330">
        <v>0</v>
      </c>
      <c r="AO127" s="330"/>
      <c r="AP127" s="330"/>
      <c r="AQ127" s="330">
        <v>0</v>
      </c>
      <c r="AR127" s="330">
        <v>0</v>
      </c>
      <c r="AS127" s="330">
        <v>0</v>
      </c>
      <c r="AT127" s="330">
        <v>0</v>
      </c>
      <c r="AU127" s="330">
        <v>1</v>
      </c>
      <c r="AV127" s="430">
        <v>1</v>
      </c>
      <c r="AW127" s="330">
        <v>0</v>
      </c>
      <c r="AX127" s="330">
        <v>0</v>
      </c>
      <c r="AY127" s="330">
        <v>0</v>
      </c>
      <c r="AZ127" s="330">
        <v>0</v>
      </c>
      <c r="BA127" s="330">
        <v>0</v>
      </c>
      <c r="BB127" s="330">
        <v>0</v>
      </c>
      <c r="BC127" s="330">
        <v>0</v>
      </c>
      <c r="BD127" s="330">
        <v>0</v>
      </c>
      <c r="BE127" s="330">
        <v>46</v>
      </c>
      <c r="BF127" s="329" t="s">
        <v>7561</v>
      </c>
      <c r="BG127" s="330">
        <v>31</v>
      </c>
      <c r="BH127" s="330">
        <v>0</v>
      </c>
      <c r="BI127" s="330">
        <v>0</v>
      </c>
      <c r="BJ127" s="330" t="s">
        <v>112</v>
      </c>
      <c r="BK127" s="330">
        <v>0</v>
      </c>
      <c r="BL127" s="330">
        <v>0</v>
      </c>
      <c r="BM127" s="330">
        <v>0</v>
      </c>
      <c r="BN127" s="330">
        <v>0</v>
      </c>
      <c r="BO127" s="330">
        <v>0</v>
      </c>
      <c r="BP127" s="330">
        <v>0</v>
      </c>
      <c r="BQ127" s="330">
        <v>0</v>
      </c>
    </row>
    <row r="128" spans="1:69" s="334" customFormat="1" x14ac:dyDescent="0.25">
      <c r="A128" s="333" t="s">
        <v>2617</v>
      </c>
      <c r="B128" s="330" t="s">
        <v>52</v>
      </c>
      <c r="C128" s="330" t="s">
        <v>311</v>
      </c>
      <c r="D128" s="333">
        <v>5</v>
      </c>
      <c r="E128" s="331" t="s">
        <v>6538</v>
      </c>
      <c r="F128" s="330" t="s">
        <v>128</v>
      </c>
      <c r="G128" s="427" t="s">
        <v>7616</v>
      </c>
      <c r="H128" s="330">
        <v>0</v>
      </c>
      <c r="I128" s="330">
        <v>0</v>
      </c>
      <c r="J128" s="336" t="s">
        <v>45</v>
      </c>
      <c r="K128" s="330">
        <v>0</v>
      </c>
      <c r="L128" s="330">
        <v>0</v>
      </c>
      <c r="M128" s="336" t="s">
        <v>45</v>
      </c>
      <c r="N128" s="330">
        <v>0</v>
      </c>
      <c r="O128" s="330" t="s">
        <v>45</v>
      </c>
      <c r="P128" s="330" t="s">
        <v>45</v>
      </c>
      <c r="Q128" s="330" t="s">
        <v>45</v>
      </c>
      <c r="R128" s="336" t="s">
        <v>45</v>
      </c>
      <c r="S128" s="330">
        <v>0</v>
      </c>
      <c r="T128" s="330"/>
      <c r="U128" s="330"/>
      <c r="V128" s="428"/>
      <c r="W128" s="428" t="s">
        <v>45</v>
      </c>
      <c r="X128" s="428" t="s">
        <v>45</v>
      </c>
      <c r="Y128" s="428" t="s">
        <v>45</v>
      </c>
      <c r="Z128" s="428" t="s">
        <v>45</v>
      </c>
      <c r="AA128" s="330">
        <v>3</v>
      </c>
      <c r="AB128" s="330">
        <v>0</v>
      </c>
      <c r="AC128" s="330">
        <v>0</v>
      </c>
      <c r="AD128" s="330">
        <v>0</v>
      </c>
      <c r="AE128" s="330">
        <v>0</v>
      </c>
      <c r="AF128" s="330">
        <v>0</v>
      </c>
      <c r="AG128" s="429" t="s">
        <v>45</v>
      </c>
      <c r="AH128" s="330"/>
      <c r="AI128" s="330"/>
      <c r="AJ128" s="330"/>
      <c r="AK128" s="330"/>
      <c r="AL128" s="330"/>
      <c r="AM128" s="330">
        <v>0</v>
      </c>
      <c r="AN128" s="330">
        <v>0</v>
      </c>
      <c r="AO128" s="330"/>
      <c r="AP128" s="330"/>
      <c r="AQ128" s="330">
        <v>0</v>
      </c>
      <c r="AR128" s="330">
        <v>0</v>
      </c>
      <c r="AS128" s="330">
        <v>0</v>
      </c>
      <c r="AT128" s="330">
        <v>2</v>
      </c>
      <c r="AU128" s="330">
        <v>1</v>
      </c>
      <c r="AV128" s="430">
        <v>1</v>
      </c>
      <c r="AW128" s="330">
        <v>2</v>
      </c>
      <c r="AX128" s="330">
        <v>0</v>
      </c>
      <c r="AY128" s="330">
        <v>2</v>
      </c>
      <c r="AZ128" s="330">
        <v>0</v>
      </c>
      <c r="BA128" s="330">
        <v>2</v>
      </c>
      <c r="BB128" s="330">
        <v>0</v>
      </c>
      <c r="BC128" s="330">
        <v>2</v>
      </c>
      <c r="BD128" s="330">
        <v>0</v>
      </c>
      <c r="BE128" s="330">
        <v>95</v>
      </c>
      <c r="BF128" s="329" t="s">
        <v>7561</v>
      </c>
      <c r="BG128" s="330">
        <v>30</v>
      </c>
      <c r="BH128" s="330">
        <v>0</v>
      </c>
      <c r="BI128" s="330">
        <v>2</v>
      </c>
      <c r="BJ128" s="330" t="s">
        <v>112</v>
      </c>
      <c r="BK128" s="330">
        <v>2</v>
      </c>
      <c r="BL128" s="330">
        <v>0</v>
      </c>
      <c r="BM128" s="330">
        <v>0</v>
      </c>
      <c r="BN128" s="330">
        <v>0</v>
      </c>
      <c r="BO128" s="330">
        <v>0</v>
      </c>
      <c r="BP128" s="330">
        <v>0</v>
      </c>
      <c r="BQ128" s="330">
        <v>0</v>
      </c>
    </row>
    <row r="129" spans="1:69" s="334" customFormat="1" x14ac:dyDescent="0.25">
      <c r="A129" s="333" t="s">
        <v>2617</v>
      </c>
      <c r="B129" s="330" t="s">
        <v>52</v>
      </c>
      <c r="C129" s="330" t="s">
        <v>311</v>
      </c>
      <c r="D129" s="333">
        <v>6</v>
      </c>
      <c r="E129" s="331" t="s">
        <v>6539</v>
      </c>
      <c r="F129" s="330" t="s">
        <v>128</v>
      </c>
      <c r="G129" s="427" t="s">
        <v>7616</v>
      </c>
      <c r="H129" s="330">
        <v>0</v>
      </c>
      <c r="I129" s="330">
        <v>0</v>
      </c>
      <c r="J129" s="336" t="s">
        <v>45</v>
      </c>
      <c r="K129" s="330">
        <v>0</v>
      </c>
      <c r="L129" s="330">
        <v>0</v>
      </c>
      <c r="M129" s="336" t="s">
        <v>45</v>
      </c>
      <c r="N129" s="330">
        <v>0</v>
      </c>
      <c r="O129" s="330" t="s">
        <v>45</v>
      </c>
      <c r="P129" s="330" t="s">
        <v>45</v>
      </c>
      <c r="Q129" s="330" t="s">
        <v>45</v>
      </c>
      <c r="R129" s="336" t="s">
        <v>45</v>
      </c>
      <c r="S129" s="330">
        <v>0</v>
      </c>
      <c r="T129" s="330"/>
      <c r="U129" s="330"/>
      <c r="V129" s="428"/>
      <c r="W129" s="428" t="s">
        <v>45</v>
      </c>
      <c r="X129" s="428" t="s">
        <v>45</v>
      </c>
      <c r="Y129" s="428" t="s">
        <v>45</v>
      </c>
      <c r="Z129" s="428" t="s">
        <v>45</v>
      </c>
      <c r="AA129" s="330">
        <v>5</v>
      </c>
      <c r="AB129" s="330">
        <v>0</v>
      </c>
      <c r="AC129" s="330">
        <v>0</v>
      </c>
      <c r="AD129" s="330">
        <v>0</v>
      </c>
      <c r="AE129" s="330">
        <v>0</v>
      </c>
      <c r="AF129" s="330">
        <v>0</v>
      </c>
      <c r="AG129" s="429" t="s">
        <v>45</v>
      </c>
      <c r="AH129" s="330"/>
      <c r="AI129" s="330"/>
      <c r="AJ129" s="330"/>
      <c r="AK129" s="330"/>
      <c r="AL129" s="330"/>
      <c r="AM129" s="330">
        <v>0</v>
      </c>
      <c r="AN129" s="330">
        <v>0</v>
      </c>
      <c r="AO129" s="330"/>
      <c r="AP129" s="330"/>
      <c r="AQ129" s="330">
        <v>0</v>
      </c>
      <c r="AR129" s="330">
        <v>0</v>
      </c>
      <c r="AS129" s="330">
        <v>1</v>
      </c>
      <c r="AT129" s="330">
        <v>1</v>
      </c>
      <c r="AU129" s="330">
        <v>3</v>
      </c>
      <c r="AV129" s="430">
        <v>0.8</v>
      </c>
      <c r="AW129" s="330">
        <v>0</v>
      </c>
      <c r="AX129" s="330">
        <v>0</v>
      </c>
      <c r="AY129" s="330">
        <v>0</v>
      </c>
      <c r="AZ129" s="330">
        <v>0</v>
      </c>
      <c r="BA129" s="330">
        <v>0</v>
      </c>
      <c r="BB129" s="330">
        <v>0</v>
      </c>
      <c r="BC129" s="330">
        <v>0</v>
      </c>
      <c r="BD129" s="330">
        <v>0</v>
      </c>
      <c r="BE129" s="330">
        <v>123</v>
      </c>
      <c r="BF129" s="329" t="s">
        <v>7561</v>
      </c>
      <c r="BG129" s="330">
        <v>38</v>
      </c>
      <c r="BH129" s="330">
        <v>1</v>
      </c>
      <c r="BI129" s="330">
        <v>0</v>
      </c>
      <c r="BJ129" s="330" t="s">
        <v>112</v>
      </c>
      <c r="BK129" s="330">
        <v>0</v>
      </c>
      <c r="BL129" s="330">
        <v>0</v>
      </c>
      <c r="BM129" s="330">
        <v>0</v>
      </c>
      <c r="BN129" s="330">
        <v>0</v>
      </c>
      <c r="BO129" s="330">
        <v>0</v>
      </c>
      <c r="BP129" s="330">
        <v>0</v>
      </c>
      <c r="BQ129" s="330">
        <v>0</v>
      </c>
    </row>
    <row r="130" spans="1:69" s="334" customFormat="1" x14ac:dyDescent="0.25">
      <c r="A130" s="333" t="s">
        <v>2617</v>
      </c>
      <c r="B130" s="330" t="s">
        <v>52</v>
      </c>
      <c r="C130" s="330" t="s">
        <v>311</v>
      </c>
      <c r="D130" s="333">
        <v>7</v>
      </c>
      <c r="E130" s="331" t="s">
        <v>6540</v>
      </c>
      <c r="F130" s="330" t="s">
        <v>128</v>
      </c>
      <c r="G130" s="427" t="s">
        <v>7616</v>
      </c>
      <c r="H130" s="330">
        <v>1</v>
      </c>
      <c r="I130" s="330">
        <v>1</v>
      </c>
      <c r="J130" s="336">
        <v>0.5</v>
      </c>
      <c r="K130" s="330">
        <v>1</v>
      </c>
      <c r="L130" s="330">
        <v>1</v>
      </c>
      <c r="M130" s="336">
        <v>0.5</v>
      </c>
      <c r="N130" s="330">
        <v>0</v>
      </c>
      <c r="O130" s="330" t="s">
        <v>2709</v>
      </c>
      <c r="P130" s="330" t="s">
        <v>7520</v>
      </c>
      <c r="Q130" s="330" t="s">
        <v>7521</v>
      </c>
      <c r="R130" s="336">
        <v>0.39126478616924476</v>
      </c>
      <c r="S130" s="330">
        <v>0</v>
      </c>
      <c r="T130" s="330"/>
      <c r="U130" s="330"/>
      <c r="V130" s="428"/>
      <c r="W130" s="428" t="s">
        <v>45</v>
      </c>
      <c r="X130" s="428" t="s">
        <v>45</v>
      </c>
      <c r="Y130" s="428" t="s">
        <v>45</v>
      </c>
      <c r="Z130" s="428" t="s">
        <v>45</v>
      </c>
      <c r="AA130" s="330">
        <v>1</v>
      </c>
      <c r="AB130" s="330">
        <v>0</v>
      </c>
      <c r="AC130" s="330">
        <v>1</v>
      </c>
      <c r="AD130" s="330">
        <v>0</v>
      </c>
      <c r="AE130" s="330">
        <v>0</v>
      </c>
      <c r="AF130" s="330">
        <v>1</v>
      </c>
      <c r="AG130" s="429">
        <v>0.5</v>
      </c>
      <c r="AH130" s="330"/>
      <c r="AI130" s="330"/>
      <c r="AJ130" s="330"/>
      <c r="AK130" s="330"/>
      <c r="AL130" s="330"/>
      <c r="AM130" s="330">
        <v>0</v>
      </c>
      <c r="AN130" s="330">
        <v>0</v>
      </c>
      <c r="AO130" s="330"/>
      <c r="AP130" s="330"/>
      <c r="AQ130" s="330">
        <v>0</v>
      </c>
      <c r="AR130" s="330">
        <v>0</v>
      </c>
      <c r="AS130" s="330">
        <v>0</v>
      </c>
      <c r="AT130" s="330">
        <v>0</v>
      </c>
      <c r="AU130" s="330">
        <v>1</v>
      </c>
      <c r="AV130" s="430">
        <v>1</v>
      </c>
      <c r="AW130" s="330">
        <v>3</v>
      </c>
      <c r="AX130" s="330">
        <v>0</v>
      </c>
      <c r="AY130" s="330">
        <v>3</v>
      </c>
      <c r="AZ130" s="330">
        <v>0</v>
      </c>
      <c r="BA130" s="330">
        <v>3</v>
      </c>
      <c r="BB130" s="330">
        <v>0</v>
      </c>
      <c r="BC130" s="330">
        <v>3</v>
      </c>
      <c r="BD130" s="330">
        <v>0</v>
      </c>
      <c r="BE130" s="330">
        <v>21</v>
      </c>
      <c r="BF130" s="329" t="s">
        <v>7561</v>
      </c>
      <c r="BG130" s="330">
        <v>35</v>
      </c>
      <c r="BH130" s="330">
        <v>0</v>
      </c>
      <c r="BI130" s="330">
        <v>3</v>
      </c>
      <c r="BJ130" s="330" t="s">
        <v>112</v>
      </c>
      <c r="BK130" s="330">
        <v>3</v>
      </c>
      <c r="BL130" s="330">
        <v>0</v>
      </c>
      <c r="BM130" s="330">
        <v>0</v>
      </c>
      <c r="BN130" s="330">
        <v>0</v>
      </c>
      <c r="BO130" s="330">
        <v>0</v>
      </c>
      <c r="BP130" s="330">
        <v>0</v>
      </c>
      <c r="BQ130" s="330">
        <v>0</v>
      </c>
    </row>
    <row r="131" spans="1:69" s="334" customFormat="1" x14ac:dyDescent="0.25">
      <c r="A131" s="333" t="s">
        <v>50</v>
      </c>
      <c r="B131" s="330" t="s">
        <v>43</v>
      </c>
      <c r="C131" s="330" t="s">
        <v>43</v>
      </c>
      <c r="D131" s="333">
        <v>1</v>
      </c>
      <c r="E131" s="331" t="s">
        <v>6534</v>
      </c>
      <c r="F131" s="330" t="s">
        <v>129</v>
      </c>
      <c r="G131" s="427" t="s">
        <v>7576</v>
      </c>
      <c r="H131" s="330">
        <v>0</v>
      </c>
      <c r="I131" s="330">
        <v>0</v>
      </c>
      <c r="J131" s="336" t="s">
        <v>45</v>
      </c>
      <c r="K131" s="330">
        <v>0</v>
      </c>
      <c r="L131" s="330">
        <v>0</v>
      </c>
      <c r="M131" s="336" t="s">
        <v>45</v>
      </c>
      <c r="N131" s="330">
        <v>0</v>
      </c>
      <c r="O131" s="330" t="s">
        <v>45</v>
      </c>
      <c r="P131" s="330" t="s">
        <v>45</v>
      </c>
      <c r="Q131" s="330" t="s">
        <v>45</v>
      </c>
      <c r="R131" s="336" t="s">
        <v>45</v>
      </c>
      <c r="S131" s="330">
        <v>0</v>
      </c>
      <c r="T131" s="330"/>
      <c r="U131" s="330"/>
      <c r="V131" s="428"/>
      <c r="W131" s="428" t="s">
        <v>45</v>
      </c>
      <c r="X131" s="428" t="s">
        <v>45</v>
      </c>
      <c r="Y131" s="428" t="s">
        <v>45</v>
      </c>
      <c r="Z131" s="428" t="s">
        <v>45</v>
      </c>
      <c r="AA131" s="330">
        <v>0</v>
      </c>
      <c r="AB131" s="330">
        <v>0</v>
      </c>
      <c r="AC131" s="330">
        <v>0</v>
      </c>
      <c r="AD131" s="330">
        <v>0</v>
      </c>
      <c r="AE131" s="330">
        <v>0</v>
      </c>
      <c r="AF131" s="330">
        <v>0</v>
      </c>
      <c r="AG131" s="429" t="s">
        <v>45</v>
      </c>
      <c r="AH131" s="330"/>
      <c r="AI131" s="330"/>
      <c r="AJ131" s="330"/>
      <c r="AK131" s="330"/>
      <c r="AL131" s="330"/>
      <c r="AM131" s="330">
        <v>0</v>
      </c>
      <c r="AN131" s="330">
        <v>0</v>
      </c>
      <c r="AO131" s="330"/>
      <c r="AP131" s="330"/>
      <c r="AQ131" s="330">
        <v>0</v>
      </c>
      <c r="AR131" s="330">
        <v>0</v>
      </c>
      <c r="AS131" s="330">
        <v>0</v>
      </c>
      <c r="AT131" s="330">
        <v>0</v>
      </c>
      <c r="AU131" s="330">
        <v>0</v>
      </c>
      <c r="AV131" s="430" t="s">
        <v>45</v>
      </c>
      <c r="AW131" s="330">
        <v>1</v>
      </c>
      <c r="AX131" s="330">
        <v>0</v>
      </c>
      <c r="AY131" s="330">
        <v>1</v>
      </c>
      <c r="AZ131" s="330">
        <v>0</v>
      </c>
      <c r="BA131" s="330">
        <v>1</v>
      </c>
      <c r="BB131" s="330">
        <v>0</v>
      </c>
      <c r="BC131" s="330">
        <v>1</v>
      </c>
      <c r="BD131" s="330">
        <v>0</v>
      </c>
      <c r="BE131" s="330">
        <v>0</v>
      </c>
      <c r="BF131" s="329" t="s">
        <v>7561</v>
      </c>
      <c r="BG131" s="330">
        <v>0</v>
      </c>
      <c r="BH131" s="330">
        <v>2</v>
      </c>
      <c r="BI131" s="330">
        <v>1</v>
      </c>
      <c r="BJ131" s="330" t="s">
        <v>112</v>
      </c>
      <c r="BK131" s="330">
        <v>1</v>
      </c>
      <c r="BL131" s="330">
        <v>0</v>
      </c>
      <c r="BM131" s="330">
        <v>0</v>
      </c>
      <c r="BN131" s="330">
        <v>0</v>
      </c>
      <c r="BO131" s="330">
        <v>0</v>
      </c>
      <c r="BP131" s="330">
        <v>0</v>
      </c>
      <c r="BQ131" s="330">
        <v>0</v>
      </c>
    </row>
    <row r="132" spans="1:69" s="334" customFormat="1" x14ac:dyDescent="0.25">
      <c r="A132" s="333" t="s">
        <v>50</v>
      </c>
      <c r="B132" s="330" t="s">
        <v>43</v>
      </c>
      <c r="C132" s="330" t="s">
        <v>43</v>
      </c>
      <c r="D132" s="333">
        <v>2</v>
      </c>
      <c r="E132" s="331" t="s">
        <v>6535</v>
      </c>
      <c r="F132" s="330" t="s">
        <v>129</v>
      </c>
      <c r="G132" s="427" t="s">
        <v>7576</v>
      </c>
      <c r="H132" s="330">
        <v>0</v>
      </c>
      <c r="I132" s="330">
        <v>0</v>
      </c>
      <c r="J132" s="336" t="s">
        <v>45</v>
      </c>
      <c r="K132" s="330">
        <v>0</v>
      </c>
      <c r="L132" s="330">
        <v>0</v>
      </c>
      <c r="M132" s="336" t="s">
        <v>45</v>
      </c>
      <c r="N132" s="330">
        <v>0</v>
      </c>
      <c r="O132" s="330" t="s">
        <v>45</v>
      </c>
      <c r="P132" s="330" t="s">
        <v>45</v>
      </c>
      <c r="Q132" s="330" t="s">
        <v>45</v>
      </c>
      <c r="R132" s="336" t="s">
        <v>45</v>
      </c>
      <c r="S132" s="330">
        <v>0</v>
      </c>
      <c r="T132" s="330"/>
      <c r="U132" s="330"/>
      <c r="V132" s="428"/>
      <c r="W132" s="428" t="s">
        <v>45</v>
      </c>
      <c r="X132" s="428" t="s">
        <v>45</v>
      </c>
      <c r="Y132" s="428" t="s">
        <v>45</v>
      </c>
      <c r="Z132" s="428" t="s">
        <v>45</v>
      </c>
      <c r="AA132" s="330">
        <v>0</v>
      </c>
      <c r="AB132" s="330">
        <v>0</v>
      </c>
      <c r="AC132" s="330">
        <v>0</v>
      </c>
      <c r="AD132" s="330">
        <v>0</v>
      </c>
      <c r="AE132" s="330">
        <v>0</v>
      </c>
      <c r="AF132" s="330">
        <v>0</v>
      </c>
      <c r="AG132" s="429" t="s">
        <v>45</v>
      </c>
      <c r="AH132" s="330"/>
      <c r="AI132" s="330"/>
      <c r="AJ132" s="330"/>
      <c r="AK132" s="330"/>
      <c r="AL132" s="330"/>
      <c r="AM132" s="330">
        <v>0</v>
      </c>
      <c r="AN132" s="330">
        <v>0</v>
      </c>
      <c r="AO132" s="330"/>
      <c r="AP132" s="330"/>
      <c r="AQ132" s="330">
        <v>0</v>
      </c>
      <c r="AR132" s="330">
        <v>0</v>
      </c>
      <c r="AS132" s="330">
        <v>0</v>
      </c>
      <c r="AT132" s="330">
        <v>0</v>
      </c>
      <c r="AU132" s="330">
        <v>0</v>
      </c>
      <c r="AV132" s="430" t="s">
        <v>45</v>
      </c>
      <c r="AW132" s="330">
        <v>1</v>
      </c>
      <c r="AX132" s="330">
        <v>0</v>
      </c>
      <c r="AY132" s="330">
        <v>1</v>
      </c>
      <c r="AZ132" s="330">
        <v>0</v>
      </c>
      <c r="BA132" s="330">
        <v>1</v>
      </c>
      <c r="BB132" s="330">
        <v>0</v>
      </c>
      <c r="BC132" s="330">
        <v>1</v>
      </c>
      <c r="BD132" s="330">
        <v>0</v>
      </c>
      <c r="BE132" s="330">
        <v>0</v>
      </c>
      <c r="BF132" s="329" t="s">
        <v>7561</v>
      </c>
      <c r="BG132" s="330">
        <v>2</v>
      </c>
      <c r="BH132" s="330">
        <v>2</v>
      </c>
      <c r="BI132" s="330">
        <v>1</v>
      </c>
      <c r="BJ132" s="330" t="s">
        <v>112</v>
      </c>
      <c r="BK132" s="330">
        <v>1</v>
      </c>
      <c r="BL132" s="330">
        <v>0</v>
      </c>
      <c r="BM132" s="330">
        <v>0</v>
      </c>
      <c r="BN132" s="330">
        <v>0</v>
      </c>
      <c r="BO132" s="330">
        <v>0</v>
      </c>
      <c r="BP132" s="330">
        <v>0</v>
      </c>
      <c r="BQ132" s="330">
        <v>0</v>
      </c>
    </row>
    <row r="133" spans="1:69" s="334" customFormat="1" x14ac:dyDescent="0.25">
      <c r="A133" s="333" t="s">
        <v>50</v>
      </c>
      <c r="B133" s="330" t="s">
        <v>43</v>
      </c>
      <c r="C133" s="330" t="s">
        <v>43</v>
      </c>
      <c r="D133" s="333">
        <v>44</v>
      </c>
      <c r="E133" s="331" t="s">
        <v>565</v>
      </c>
      <c r="F133" s="330" t="s">
        <v>129</v>
      </c>
      <c r="G133" s="427" t="s">
        <v>7576</v>
      </c>
      <c r="H133" s="330">
        <v>0</v>
      </c>
      <c r="I133" s="330">
        <v>0</v>
      </c>
      <c r="J133" s="336" t="s">
        <v>45</v>
      </c>
      <c r="K133" s="330">
        <v>0</v>
      </c>
      <c r="L133" s="330">
        <v>0</v>
      </c>
      <c r="M133" s="336" t="s">
        <v>45</v>
      </c>
      <c r="N133" s="330">
        <v>0</v>
      </c>
      <c r="O133" s="330" t="s">
        <v>45</v>
      </c>
      <c r="P133" s="330" t="s">
        <v>45</v>
      </c>
      <c r="Q133" s="330" t="s">
        <v>45</v>
      </c>
      <c r="R133" s="336" t="s">
        <v>45</v>
      </c>
      <c r="S133" s="330">
        <v>0</v>
      </c>
      <c r="T133" s="330"/>
      <c r="U133" s="330"/>
      <c r="V133" s="428"/>
      <c r="W133" s="428" t="s">
        <v>45</v>
      </c>
      <c r="X133" s="428" t="s">
        <v>45</v>
      </c>
      <c r="Y133" s="428" t="s">
        <v>45</v>
      </c>
      <c r="Z133" s="428" t="s">
        <v>45</v>
      </c>
      <c r="AA133" s="330">
        <v>0</v>
      </c>
      <c r="AB133" s="330">
        <v>0</v>
      </c>
      <c r="AC133" s="330">
        <v>0</v>
      </c>
      <c r="AD133" s="330">
        <v>0</v>
      </c>
      <c r="AE133" s="330">
        <v>0</v>
      </c>
      <c r="AF133" s="330">
        <v>0</v>
      </c>
      <c r="AG133" s="429" t="s">
        <v>45</v>
      </c>
      <c r="AH133" s="330"/>
      <c r="AI133" s="330"/>
      <c r="AJ133" s="330"/>
      <c r="AK133" s="330"/>
      <c r="AL133" s="330"/>
      <c r="AM133" s="330">
        <v>0</v>
      </c>
      <c r="AN133" s="330">
        <v>0</v>
      </c>
      <c r="AO133" s="330"/>
      <c r="AP133" s="330"/>
      <c r="AQ133" s="330">
        <v>0</v>
      </c>
      <c r="AR133" s="330">
        <v>0</v>
      </c>
      <c r="AS133" s="330">
        <v>0</v>
      </c>
      <c r="AT133" s="330">
        <v>0</v>
      </c>
      <c r="AU133" s="330">
        <v>0</v>
      </c>
      <c r="AV133" s="430" t="s">
        <v>45</v>
      </c>
      <c r="AW133" s="330">
        <v>0</v>
      </c>
      <c r="AX133" s="330">
        <v>0</v>
      </c>
      <c r="AY133" s="330">
        <v>0</v>
      </c>
      <c r="AZ133" s="330">
        <v>0</v>
      </c>
      <c r="BA133" s="330">
        <v>0</v>
      </c>
      <c r="BB133" s="330">
        <v>0</v>
      </c>
      <c r="BC133" s="330">
        <v>0</v>
      </c>
      <c r="BD133" s="330">
        <v>0</v>
      </c>
      <c r="BE133" s="330">
        <v>0</v>
      </c>
      <c r="BF133" s="329" t="s">
        <v>7561</v>
      </c>
      <c r="BG133" s="330">
        <v>0</v>
      </c>
      <c r="BH133" s="330">
        <v>0</v>
      </c>
      <c r="BI133" s="330">
        <v>0</v>
      </c>
      <c r="BJ133" s="330" t="s">
        <v>112</v>
      </c>
      <c r="BK133" s="330">
        <v>0</v>
      </c>
      <c r="BL133" s="330">
        <v>0</v>
      </c>
      <c r="BM133" s="330">
        <v>0</v>
      </c>
      <c r="BN133" s="330">
        <v>0</v>
      </c>
      <c r="BO133" s="330">
        <v>0</v>
      </c>
      <c r="BP133" s="330">
        <v>0</v>
      </c>
      <c r="BQ133" s="330">
        <v>0</v>
      </c>
    </row>
    <row r="134" spans="1:69" s="334" customFormat="1" x14ac:dyDescent="0.25">
      <c r="A134" s="333" t="s">
        <v>50</v>
      </c>
      <c r="B134" s="330" t="s">
        <v>43</v>
      </c>
      <c r="C134" s="330" t="s">
        <v>43</v>
      </c>
      <c r="D134" s="333">
        <v>45</v>
      </c>
      <c r="E134" s="331" t="s">
        <v>566</v>
      </c>
      <c r="F134" s="330" t="s">
        <v>129</v>
      </c>
      <c r="G134" s="427" t="s">
        <v>7576</v>
      </c>
      <c r="H134" s="330">
        <v>0</v>
      </c>
      <c r="I134" s="330">
        <v>0</v>
      </c>
      <c r="J134" s="336" t="s">
        <v>45</v>
      </c>
      <c r="K134" s="330">
        <v>0</v>
      </c>
      <c r="L134" s="330">
        <v>0</v>
      </c>
      <c r="M134" s="336" t="s">
        <v>45</v>
      </c>
      <c r="N134" s="330">
        <v>0</v>
      </c>
      <c r="O134" s="330" t="s">
        <v>45</v>
      </c>
      <c r="P134" s="330" t="s">
        <v>45</v>
      </c>
      <c r="Q134" s="330" t="s">
        <v>45</v>
      </c>
      <c r="R134" s="336" t="s">
        <v>45</v>
      </c>
      <c r="S134" s="330">
        <v>0</v>
      </c>
      <c r="T134" s="330"/>
      <c r="U134" s="330"/>
      <c r="V134" s="428"/>
      <c r="W134" s="428" t="s">
        <v>45</v>
      </c>
      <c r="X134" s="428" t="s">
        <v>45</v>
      </c>
      <c r="Y134" s="428" t="s">
        <v>45</v>
      </c>
      <c r="Z134" s="428" t="s">
        <v>45</v>
      </c>
      <c r="AA134" s="330">
        <v>0</v>
      </c>
      <c r="AB134" s="330">
        <v>0</v>
      </c>
      <c r="AC134" s="330">
        <v>0</v>
      </c>
      <c r="AD134" s="330">
        <v>0</v>
      </c>
      <c r="AE134" s="330">
        <v>0</v>
      </c>
      <c r="AF134" s="330">
        <v>0</v>
      </c>
      <c r="AG134" s="429" t="s">
        <v>45</v>
      </c>
      <c r="AH134" s="330"/>
      <c r="AI134" s="330"/>
      <c r="AJ134" s="330"/>
      <c r="AK134" s="330"/>
      <c r="AL134" s="330"/>
      <c r="AM134" s="330">
        <v>0</v>
      </c>
      <c r="AN134" s="330">
        <v>0</v>
      </c>
      <c r="AO134" s="330"/>
      <c r="AP134" s="330"/>
      <c r="AQ134" s="330">
        <v>0</v>
      </c>
      <c r="AR134" s="330">
        <v>0</v>
      </c>
      <c r="AS134" s="330">
        <v>0</v>
      </c>
      <c r="AT134" s="330">
        <v>0</v>
      </c>
      <c r="AU134" s="330">
        <v>0</v>
      </c>
      <c r="AV134" s="430" t="s">
        <v>45</v>
      </c>
      <c r="AW134" s="330">
        <v>0</v>
      </c>
      <c r="AX134" s="330">
        <v>0</v>
      </c>
      <c r="AY134" s="330">
        <v>0</v>
      </c>
      <c r="AZ134" s="330">
        <v>0</v>
      </c>
      <c r="BA134" s="330">
        <v>0</v>
      </c>
      <c r="BB134" s="330">
        <v>0</v>
      </c>
      <c r="BC134" s="330">
        <v>0</v>
      </c>
      <c r="BD134" s="330">
        <v>0</v>
      </c>
      <c r="BE134" s="330">
        <v>0</v>
      </c>
      <c r="BF134" s="329" t="s">
        <v>7561</v>
      </c>
      <c r="BG134" s="330">
        <v>0</v>
      </c>
      <c r="BH134" s="330">
        <v>0</v>
      </c>
      <c r="BI134" s="330">
        <v>2</v>
      </c>
      <c r="BJ134" s="330" t="s">
        <v>112</v>
      </c>
      <c r="BK134" s="330">
        <v>0</v>
      </c>
      <c r="BL134" s="330">
        <v>0</v>
      </c>
      <c r="BM134" s="330">
        <v>0</v>
      </c>
      <c r="BN134" s="330">
        <v>0</v>
      </c>
      <c r="BO134" s="330">
        <v>2</v>
      </c>
      <c r="BP134" s="330">
        <v>0</v>
      </c>
      <c r="BQ134" s="330">
        <v>0</v>
      </c>
    </row>
    <row r="135" spans="1:69" s="334" customFormat="1" x14ac:dyDescent="0.25">
      <c r="A135" s="333" t="s">
        <v>50</v>
      </c>
      <c r="B135" s="330" t="s">
        <v>43</v>
      </c>
      <c r="C135" s="330" t="s">
        <v>43</v>
      </c>
      <c r="D135" s="333">
        <v>46</v>
      </c>
      <c r="E135" s="331" t="s">
        <v>567</v>
      </c>
      <c r="F135" s="330" t="s">
        <v>129</v>
      </c>
      <c r="G135" s="427" t="s">
        <v>7576</v>
      </c>
      <c r="H135" s="330">
        <v>0</v>
      </c>
      <c r="I135" s="330">
        <v>0</v>
      </c>
      <c r="J135" s="336" t="s">
        <v>45</v>
      </c>
      <c r="K135" s="330">
        <v>0</v>
      </c>
      <c r="L135" s="330">
        <v>0</v>
      </c>
      <c r="M135" s="336" t="s">
        <v>45</v>
      </c>
      <c r="N135" s="330">
        <v>0</v>
      </c>
      <c r="O135" s="330" t="s">
        <v>45</v>
      </c>
      <c r="P135" s="330" t="s">
        <v>45</v>
      </c>
      <c r="Q135" s="330" t="s">
        <v>45</v>
      </c>
      <c r="R135" s="336" t="s">
        <v>45</v>
      </c>
      <c r="S135" s="330">
        <v>0</v>
      </c>
      <c r="T135" s="330"/>
      <c r="U135" s="330"/>
      <c r="V135" s="428"/>
      <c r="W135" s="428" t="s">
        <v>45</v>
      </c>
      <c r="X135" s="428" t="s">
        <v>45</v>
      </c>
      <c r="Y135" s="428" t="s">
        <v>45</v>
      </c>
      <c r="Z135" s="428" t="s">
        <v>45</v>
      </c>
      <c r="AA135" s="330">
        <v>0</v>
      </c>
      <c r="AB135" s="330">
        <v>0</v>
      </c>
      <c r="AC135" s="330">
        <v>0</v>
      </c>
      <c r="AD135" s="330">
        <v>0</v>
      </c>
      <c r="AE135" s="330">
        <v>0</v>
      </c>
      <c r="AF135" s="330">
        <v>0</v>
      </c>
      <c r="AG135" s="429" t="s">
        <v>45</v>
      </c>
      <c r="AH135" s="330"/>
      <c r="AI135" s="330"/>
      <c r="AJ135" s="330"/>
      <c r="AK135" s="330"/>
      <c r="AL135" s="330"/>
      <c r="AM135" s="330">
        <v>0</v>
      </c>
      <c r="AN135" s="330">
        <v>0</v>
      </c>
      <c r="AO135" s="330"/>
      <c r="AP135" s="330"/>
      <c r="AQ135" s="330">
        <v>0</v>
      </c>
      <c r="AR135" s="330">
        <v>0</v>
      </c>
      <c r="AS135" s="330">
        <v>0</v>
      </c>
      <c r="AT135" s="330">
        <v>0</v>
      </c>
      <c r="AU135" s="330">
        <v>0</v>
      </c>
      <c r="AV135" s="430" t="s">
        <v>45</v>
      </c>
      <c r="AW135" s="330">
        <v>0</v>
      </c>
      <c r="AX135" s="330">
        <v>0</v>
      </c>
      <c r="AY135" s="330">
        <v>0</v>
      </c>
      <c r="AZ135" s="330">
        <v>0</v>
      </c>
      <c r="BA135" s="330">
        <v>0</v>
      </c>
      <c r="BB135" s="330">
        <v>0</v>
      </c>
      <c r="BC135" s="330">
        <v>0</v>
      </c>
      <c r="BD135" s="330">
        <v>0</v>
      </c>
      <c r="BE135" s="330">
        <v>0</v>
      </c>
      <c r="BF135" s="329" t="s">
        <v>7561</v>
      </c>
      <c r="BG135" s="330">
        <v>0</v>
      </c>
      <c r="BH135" s="330">
        <v>1</v>
      </c>
      <c r="BI135" s="330">
        <v>1</v>
      </c>
      <c r="BJ135" s="330" t="s">
        <v>112</v>
      </c>
      <c r="BK135" s="330">
        <v>0</v>
      </c>
      <c r="BL135" s="330">
        <v>0</v>
      </c>
      <c r="BM135" s="330">
        <v>0</v>
      </c>
      <c r="BN135" s="330">
        <v>0</v>
      </c>
      <c r="BO135" s="330">
        <v>1</v>
      </c>
      <c r="BP135" s="330">
        <v>0</v>
      </c>
      <c r="BQ135" s="330">
        <v>0</v>
      </c>
    </row>
    <row r="136" spans="1:69" s="334" customFormat="1" x14ac:dyDescent="0.25">
      <c r="A136" s="333" t="s">
        <v>50</v>
      </c>
      <c r="B136" s="330" t="s">
        <v>43</v>
      </c>
      <c r="C136" s="330" t="s">
        <v>43</v>
      </c>
      <c r="D136" s="333">
        <v>47</v>
      </c>
      <c r="E136" s="331" t="s">
        <v>568</v>
      </c>
      <c r="F136" s="330" t="s">
        <v>129</v>
      </c>
      <c r="G136" s="427" t="s">
        <v>7576</v>
      </c>
      <c r="H136" s="330">
        <v>0</v>
      </c>
      <c r="I136" s="330">
        <v>0</v>
      </c>
      <c r="J136" s="336" t="s">
        <v>45</v>
      </c>
      <c r="K136" s="330">
        <v>0</v>
      </c>
      <c r="L136" s="330">
        <v>0</v>
      </c>
      <c r="M136" s="336" t="s">
        <v>45</v>
      </c>
      <c r="N136" s="330">
        <v>0</v>
      </c>
      <c r="O136" s="330" t="s">
        <v>45</v>
      </c>
      <c r="P136" s="330" t="s">
        <v>45</v>
      </c>
      <c r="Q136" s="330" t="s">
        <v>45</v>
      </c>
      <c r="R136" s="336" t="s">
        <v>45</v>
      </c>
      <c r="S136" s="330">
        <v>0</v>
      </c>
      <c r="T136" s="330"/>
      <c r="U136" s="330"/>
      <c r="V136" s="428"/>
      <c r="W136" s="428" t="s">
        <v>45</v>
      </c>
      <c r="X136" s="428" t="s">
        <v>45</v>
      </c>
      <c r="Y136" s="428" t="s">
        <v>45</v>
      </c>
      <c r="Z136" s="428" t="s">
        <v>45</v>
      </c>
      <c r="AA136" s="330">
        <v>0</v>
      </c>
      <c r="AB136" s="330">
        <v>0</v>
      </c>
      <c r="AC136" s="330">
        <v>0</v>
      </c>
      <c r="AD136" s="330">
        <v>0</v>
      </c>
      <c r="AE136" s="330">
        <v>0</v>
      </c>
      <c r="AF136" s="330">
        <v>0</v>
      </c>
      <c r="AG136" s="429" t="s">
        <v>45</v>
      </c>
      <c r="AH136" s="330"/>
      <c r="AI136" s="330"/>
      <c r="AJ136" s="330"/>
      <c r="AK136" s="330"/>
      <c r="AL136" s="330"/>
      <c r="AM136" s="330">
        <v>0</v>
      </c>
      <c r="AN136" s="330">
        <v>0</v>
      </c>
      <c r="AO136" s="330"/>
      <c r="AP136" s="330"/>
      <c r="AQ136" s="330">
        <v>0</v>
      </c>
      <c r="AR136" s="330">
        <v>0</v>
      </c>
      <c r="AS136" s="330">
        <v>0</v>
      </c>
      <c r="AT136" s="330">
        <v>0</v>
      </c>
      <c r="AU136" s="330">
        <v>0</v>
      </c>
      <c r="AV136" s="430" t="s">
        <v>45</v>
      </c>
      <c r="AW136" s="330">
        <v>0</v>
      </c>
      <c r="AX136" s="330">
        <v>0</v>
      </c>
      <c r="AY136" s="330">
        <v>0</v>
      </c>
      <c r="AZ136" s="330">
        <v>0</v>
      </c>
      <c r="BA136" s="330">
        <v>0</v>
      </c>
      <c r="BB136" s="330">
        <v>0</v>
      </c>
      <c r="BC136" s="330">
        <v>0</v>
      </c>
      <c r="BD136" s="330">
        <v>0</v>
      </c>
      <c r="BE136" s="330">
        <v>0</v>
      </c>
      <c r="BF136" s="329" t="s">
        <v>7561</v>
      </c>
      <c r="BG136" s="330">
        <v>0</v>
      </c>
      <c r="BH136" s="330">
        <v>3</v>
      </c>
      <c r="BI136" s="330">
        <v>2</v>
      </c>
      <c r="BJ136" s="330" t="s">
        <v>112</v>
      </c>
      <c r="BK136" s="330">
        <v>0</v>
      </c>
      <c r="BL136" s="330">
        <v>0</v>
      </c>
      <c r="BM136" s="330">
        <v>0</v>
      </c>
      <c r="BN136" s="330">
        <v>0</v>
      </c>
      <c r="BO136" s="330">
        <v>2</v>
      </c>
      <c r="BP136" s="330">
        <v>0</v>
      </c>
      <c r="BQ136" s="330">
        <v>0</v>
      </c>
    </row>
    <row r="137" spans="1:69" s="334" customFormat="1" x14ac:dyDescent="0.25">
      <c r="A137" s="333" t="s">
        <v>50</v>
      </c>
      <c r="B137" s="330" t="s">
        <v>43</v>
      </c>
      <c r="C137" s="330" t="s">
        <v>43</v>
      </c>
      <c r="D137" s="333">
        <v>48</v>
      </c>
      <c r="E137" s="331" t="s">
        <v>570</v>
      </c>
      <c r="F137" s="330" t="s">
        <v>129</v>
      </c>
      <c r="G137" s="427" t="s">
        <v>7576</v>
      </c>
      <c r="H137" s="330">
        <v>0</v>
      </c>
      <c r="I137" s="330">
        <v>0</v>
      </c>
      <c r="J137" s="336" t="s">
        <v>45</v>
      </c>
      <c r="K137" s="330">
        <v>0</v>
      </c>
      <c r="L137" s="330">
        <v>0</v>
      </c>
      <c r="M137" s="336" t="s">
        <v>45</v>
      </c>
      <c r="N137" s="330">
        <v>0</v>
      </c>
      <c r="O137" s="330" t="s">
        <v>45</v>
      </c>
      <c r="P137" s="330" t="s">
        <v>45</v>
      </c>
      <c r="Q137" s="330" t="s">
        <v>45</v>
      </c>
      <c r="R137" s="336" t="s">
        <v>45</v>
      </c>
      <c r="S137" s="330">
        <v>0</v>
      </c>
      <c r="T137" s="330"/>
      <c r="U137" s="330"/>
      <c r="V137" s="428"/>
      <c r="W137" s="428" t="s">
        <v>45</v>
      </c>
      <c r="X137" s="428" t="s">
        <v>45</v>
      </c>
      <c r="Y137" s="428" t="s">
        <v>45</v>
      </c>
      <c r="Z137" s="428" t="s">
        <v>45</v>
      </c>
      <c r="AA137" s="330">
        <v>0</v>
      </c>
      <c r="AB137" s="330">
        <v>0</v>
      </c>
      <c r="AC137" s="330">
        <v>0</v>
      </c>
      <c r="AD137" s="330">
        <v>0</v>
      </c>
      <c r="AE137" s="330">
        <v>0</v>
      </c>
      <c r="AF137" s="330">
        <v>0</v>
      </c>
      <c r="AG137" s="429" t="s">
        <v>45</v>
      </c>
      <c r="AH137" s="330"/>
      <c r="AI137" s="330"/>
      <c r="AJ137" s="330"/>
      <c r="AK137" s="330"/>
      <c r="AL137" s="330"/>
      <c r="AM137" s="330">
        <v>0</v>
      </c>
      <c r="AN137" s="330">
        <v>0</v>
      </c>
      <c r="AO137" s="330"/>
      <c r="AP137" s="330"/>
      <c r="AQ137" s="330">
        <v>0</v>
      </c>
      <c r="AR137" s="330">
        <v>0</v>
      </c>
      <c r="AS137" s="330">
        <v>0</v>
      </c>
      <c r="AT137" s="330">
        <v>0</v>
      </c>
      <c r="AU137" s="330">
        <v>0</v>
      </c>
      <c r="AV137" s="430" t="s">
        <v>45</v>
      </c>
      <c r="AW137" s="330">
        <v>0</v>
      </c>
      <c r="AX137" s="330">
        <v>0</v>
      </c>
      <c r="AY137" s="330">
        <v>0</v>
      </c>
      <c r="AZ137" s="330">
        <v>0</v>
      </c>
      <c r="BA137" s="330">
        <v>0</v>
      </c>
      <c r="BB137" s="330">
        <v>0</v>
      </c>
      <c r="BC137" s="330">
        <v>0</v>
      </c>
      <c r="BD137" s="330">
        <v>0</v>
      </c>
      <c r="BE137" s="330">
        <v>1</v>
      </c>
      <c r="BF137" s="329" t="s">
        <v>7561</v>
      </c>
      <c r="BG137" s="330">
        <v>0</v>
      </c>
      <c r="BH137" s="330">
        <v>0</v>
      </c>
      <c r="BI137" s="330">
        <v>0</v>
      </c>
      <c r="BJ137" s="330" t="s">
        <v>112</v>
      </c>
      <c r="BK137" s="330">
        <v>0</v>
      </c>
      <c r="BL137" s="330">
        <v>0</v>
      </c>
      <c r="BM137" s="330">
        <v>0</v>
      </c>
      <c r="BN137" s="330">
        <v>0</v>
      </c>
      <c r="BO137" s="330">
        <v>0</v>
      </c>
      <c r="BP137" s="330">
        <v>0</v>
      </c>
      <c r="BQ137" s="330">
        <v>0</v>
      </c>
    </row>
    <row r="138" spans="1:69" s="334" customFormat="1" x14ac:dyDescent="0.25">
      <c r="A138" s="333" t="s">
        <v>50</v>
      </c>
      <c r="B138" s="330" t="s">
        <v>43</v>
      </c>
      <c r="C138" s="330" t="s">
        <v>43</v>
      </c>
      <c r="D138" s="333">
        <v>49</v>
      </c>
      <c r="E138" s="331" t="s">
        <v>571</v>
      </c>
      <c r="F138" s="330" t="s">
        <v>129</v>
      </c>
      <c r="G138" s="427" t="s">
        <v>7576</v>
      </c>
      <c r="H138" s="330">
        <v>0</v>
      </c>
      <c r="I138" s="330">
        <v>0</v>
      </c>
      <c r="J138" s="336" t="s">
        <v>45</v>
      </c>
      <c r="K138" s="330">
        <v>0</v>
      </c>
      <c r="L138" s="330">
        <v>0</v>
      </c>
      <c r="M138" s="336" t="s">
        <v>45</v>
      </c>
      <c r="N138" s="330">
        <v>0</v>
      </c>
      <c r="O138" s="330" t="s">
        <v>45</v>
      </c>
      <c r="P138" s="330" t="s">
        <v>45</v>
      </c>
      <c r="Q138" s="330" t="s">
        <v>45</v>
      </c>
      <c r="R138" s="336" t="s">
        <v>45</v>
      </c>
      <c r="S138" s="330">
        <v>0</v>
      </c>
      <c r="T138" s="330"/>
      <c r="U138" s="330"/>
      <c r="V138" s="428"/>
      <c r="W138" s="428" t="s">
        <v>45</v>
      </c>
      <c r="X138" s="428" t="s">
        <v>45</v>
      </c>
      <c r="Y138" s="428" t="s">
        <v>45</v>
      </c>
      <c r="Z138" s="428" t="s">
        <v>45</v>
      </c>
      <c r="AA138" s="330">
        <v>0</v>
      </c>
      <c r="AB138" s="330">
        <v>0</v>
      </c>
      <c r="AC138" s="330">
        <v>0</v>
      </c>
      <c r="AD138" s="330">
        <v>0</v>
      </c>
      <c r="AE138" s="330">
        <v>0</v>
      </c>
      <c r="AF138" s="330">
        <v>0</v>
      </c>
      <c r="AG138" s="429" t="s">
        <v>45</v>
      </c>
      <c r="AH138" s="330"/>
      <c r="AI138" s="330"/>
      <c r="AJ138" s="330"/>
      <c r="AK138" s="330"/>
      <c r="AL138" s="330"/>
      <c r="AM138" s="330">
        <v>0</v>
      </c>
      <c r="AN138" s="330">
        <v>0</v>
      </c>
      <c r="AO138" s="330"/>
      <c r="AP138" s="330"/>
      <c r="AQ138" s="330">
        <v>0</v>
      </c>
      <c r="AR138" s="330">
        <v>0</v>
      </c>
      <c r="AS138" s="330">
        <v>0</v>
      </c>
      <c r="AT138" s="330">
        <v>0</v>
      </c>
      <c r="AU138" s="330">
        <v>0</v>
      </c>
      <c r="AV138" s="430" t="s">
        <v>45</v>
      </c>
      <c r="AW138" s="330">
        <v>0</v>
      </c>
      <c r="AX138" s="330">
        <v>0</v>
      </c>
      <c r="AY138" s="330">
        <v>0</v>
      </c>
      <c r="AZ138" s="330">
        <v>0</v>
      </c>
      <c r="BA138" s="330">
        <v>0</v>
      </c>
      <c r="BB138" s="330">
        <v>0</v>
      </c>
      <c r="BC138" s="330">
        <v>0</v>
      </c>
      <c r="BD138" s="330">
        <v>0</v>
      </c>
      <c r="BE138" s="330">
        <v>0</v>
      </c>
      <c r="BF138" s="329" t="s">
        <v>7561</v>
      </c>
      <c r="BG138" s="330">
        <v>0</v>
      </c>
      <c r="BH138" s="330">
        <v>1</v>
      </c>
      <c r="BI138" s="330">
        <v>0</v>
      </c>
      <c r="BJ138" s="330" t="s">
        <v>112</v>
      </c>
      <c r="BK138" s="330">
        <v>0</v>
      </c>
      <c r="BL138" s="330">
        <v>0</v>
      </c>
      <c r="BM138" s="330">
        <v>0</v>
      </c>
      <c r="BN138" s="330">
        <v>0</v>
      </c>
      <c r="BO138" s="330">
        <v>0</v>
      </c>
      <c r="BP138" s="330">
        <v>0</v>
      </c>
      <c r="BQ138" s="330">
        <v>0</v>
      </c>
    </row>
    <row r="139" spans="1:69" s="334" customFormat="1" x14ac:dyDescent="0.25">
      <c r="A139" s="333" t="s">
        <v>50</v>
      </c>
      <c r="B139" s="330" t="s">
        <v>43</v>
      </c>
      <c r="C139" s="330" t="s">
        <v>43</v>
      </c>
      <c r="D139" s="333">
        <v>50</v>
      </c>
      <c r="E139" s="331" t="s">
        <v>572</v>
      </c>
      <c r="F139" s="330" t="s">
        <v>129</v>
      </c>
      <c r="G139" s="427" t="s">
        <v>7576</v>
      </c>
      <c r="H139" s="330">
        <v>0</v>
      </c>
      <c r="I139" s="330">
        <v>0</v>
      </c>
      <c r="J139" s="336" t="s">
        <v>45</v>
      </c>
      <c r="K139" s="330">
        <v>0</v>
      </c>
      <c r="L139" s="330">
        <v>0</v>
      </c>
      <c r="M139" s="336" t="s">
        <v>45</v>
      </c>
      <c r="N139" s="330">
        <v>0</v>
      </c>
      <c r="O139" s="330" t="s">
        <v>45</v>
      </c>
      <c r="P139" s="330" t="s">
        <v>45</v>
      </c>
      <c r="Q139" s="330" t="s">
        <v>45</v>
      </c>
      <c r="R139" s="336" t="s">
        <v>45</v>
      </c>
      <c r="S139" s="330">
        <v>0</v>
      </c>
      <c r="T139" s="330"/>
      <c r="U139" s="330"/>
      <c r="V139" s="428"/>
      <c r="W139" s="428" t="s">
        <v>45</v>
      </c>
      <c r="X139" s="428" t="s">
        <v>45</v>
      </c>
      <c r="Y139" s="428" t="s">
        <v>45</v>
      </c>
      <c r="Z139" s="428" t="s">
        <v>45</v>
      </c>
      <c r="AA139" s="330">
        <v>0</v>
      </c>
      <c r="AB139" s="330">
        <v>0</v>
      </c>
      <c r="AC139" s="330">
        <v>0</v>
      </c>
      <c r="AD139" s="330">
        <v>0</v>
      </c>
      <c r="AE139" s="330">
        <v>0</v>
      </c>
      <c r="AF139" s="330">
        <v>0</v>
      </c>
      <c r="AG139" s="429" t="s">
        <v>45</v>
      </c>
      <c r="AH139" s="330"/>
      <c r="AI139" s="330"/>
      <c r="AJ139" s="330"/>
      <c r="AK139" s="330"/>
      <c r="AL139" s="330"/>
      <c r="AM139" s="330">
        <v>0</v>
      </c>
      <c r="AN139" s="330">
        <v>0</v>
      </c>
      <c r="AO139" s="330"/>
      <c r="AP139" s="330"/>
      <c r="AQ139" s="330">
        <v>0</v>
      </c>
      <c r="AR139" s="330">
        <v>0</v>
      </c>
      <c r="AS139" s="330">
        <v>0</v>
      </c>
      <c r="AT139" s="330">
        <v>0</v>
      </c>
      <c r="AU139" s="330">
        <v>0</v>
      </c>
      <c r="AV139" s="430" t="s">
        <v>45</v>
      </c>
      <c r="AW139" s="330">
        <v>0</v>
      </c>
      <c r="AX139" s="330">
        <v>0</v>
      </c>
      <c r="AY139" s="330">
        <v>0</v>
      </c>
      <c r="AZ139" s="330">
        <v>0</v>
      </c>
      <c r="BA139" s="330">
        <v>0</v>
      </c>
      <c r="BB139" s="330">
        <v>0</v>
      </c>
      <c r="BC139" s="330">
        <v>0</v>
      </c>
      <c r="BD139" s="330">
        <v>0</v>
      </c>
      <c r="BE139" s="330">
        <v>0</v>
      </c>
      <c r="BF139" s="329" t="s">
        <v>7561</v>
      </c>
      <c r="BG139" s="330">
        <v>0</v>
      </c>
      <c r="BH139" s="330">
        <v>0</v>
      </c>
      <c r="BI139" s="330">
        <v>0</v>
      </c>
      <c r="BJ139" s="330" t="s">
        <v>112</v>
      </c>
      <c r="BK139" s="330">
        <v>0</v>
      </c>
      <c r="BL139" s="330">
        <v>0</v>
      </c>
      <c r="BM139" s="330">
        <v>0</v>
      </c>
      <c r="BN139" s="330">
        <v>0</v>
      </c>
      <c r="BO139" s="330">
        <v>0</v>
      </c>
      <c r="BP139" s="330">
        <v>0</v>
      </c>
      <c r="BQ139" s="330">
        <v>0</v>
      </c>
    </row>
    <row r="140" spans="1:69" s="334" customFormat="1" x14ac:dyDescent="0.25">
      <c r="A140" s="333" t="s">
        <v>50</v>
      </c>
      <c r="B140" s="330" t="s">
        <v>43</v>
      </c>
      <c r="C140" s="330" t="s">
        <v>43</v>
      </c>
      <c r="D140" s="333">
        <v>51</v>
      </c>
      <c r="E140" s="331" t="s">
        <v>573</v>
      </c>
      <c r="F140" s="330" t="s">
        <v>129</v>
      </c>
      <c r="G140" s="427" t="s">
        <v>7576</v>
      </c>
      <c r="H140" s="330">
        <v>0</v>
      </c>
      <c r="I140" s="330">
        <v>0</v>
      </c>
      <c r="J140" s="336" t="s">
        <v>45</v>
      </c>
      <c r="K140" s="330">
        <v>0</v>
      </c>
      <c r="L140" s="330">
        <v>0</v>
      </c>
      <c r="M140" s="336" t="s">
        <v>45</v>
      </c>
      <c r="N140" s="330">
        <v>0</v>
      </c>
      <c r="O140" s="330" t="s">
        <v>45</v>
      </c>
      <c r="P140" s="330" t="s">
        <v>45</v>
      </c>
      <c r="Q140" s="330" t="s">
        <v>45</v>
      </c>
      <c r="R140" s="336" t="s">
        <v>45</v>
      </c>
      <c r="S140" s="330">
        <v>0</v>
      </c>
      <c r="T140" s="330"/>
      <c r="U140" s="330"/>
      <c r="V140" s="428"/>
      <c r="W140" s="428" t="s">
        <v>45</v>
      </c>
      <c r="X140" s="428" t="s">
        <v>45</v>
      </c>
      <c r="Y140" s="428" t="s">
        <v>45</v>
      </c>
      <c r="Z140" s="428" t="s">
        <v>45</v>
      </c>
      <c r="AA140" s="330">
        <v>0</v>
      </c>
      <c r="AB140" s="330">
        <v>0</v>
      </c>
      <c r="AC140" s="330">
        <v>0</v>
      </c>
      <c r="AD140" s="330">
        <v>0</v>
      </c>
      <c r="AE140" s="330">
        <v>0</v>
      </c>
      <c r="AF140" s="330">
        <v>0</v>
      </c>
      <c r="AG140" s="429" t="s">
        <v>45</v>
      </c>
      <c r="AH140" s="330"/>
      <c r="AI140" s="330"/>
      <c r="AJ140" s="330"/>
      <c r="AK140" s="330"/>
      <c r="AL140" s="330"/>
      <c r="AM140" s="330">
        <v>0</v>
      </c>
      <c r="AN140" s="330">
        <v>0</v>
      </c>
      <c r="AO140" s="330"/>
      <c r="AP140" s="330"/>
      <c r="AQ140" s="330">
        <v>0</v>
      </c>
      <c r="AR140" s="330">
        <v>0</v>
      </c>
      <c r="AS140" s="330">
        <v>0</v>
      </c>
      <c r="AT140" s="330">
        <v>0</v>
      </c>
      <c r="AU140" s="330">
        <v>0</v>
      </c>
      <c r="AV140" s="430" t="s">
        <v>45</v>
      </c>
      <c r="AW140" s="330">
        <v>0</v>
      </c>
      <c r="AX140" s="330">
        <v>0</v>
      </c>
      <c r="AY140" s="330">
        <v>0</v>
      </c>
      <c r="AZ140" s="330">
        <v>0</v>
      </c>
      <c r="BA140" s="330">
        <v>0</v>
      </c>
      <c r="BB140" s="330">
        <v>0</v>
      </c>
      <c r="BC140" s="330">
        <v>0</v>
      </c>
      <c r="BD140" s="330">
        <v>0</v>
      </c>
      <c r="BE140" s="330">
        <v>0</v>
      </c>
      <c r="BF140" s="329" t="s">
        <v>7561</v>
      </c>
      <c r="BG140" s="330">
        <v>0</v>
      </c>
      <c r="BH140" s="330">
        <v>0</v>
      </c>
      <c r="BI140" s="330">
        <v>0</v>
      </c>
      <c r="BJ140" s="330" t="s">
        <v>112</v>
      </c>
      <c r="BK140" s="330">
        <v>0</v>
      </c>
      <c r="BL140" s="330">
        <v>0</v>
      </c>
      <c r="BM140" s="330">
        <v>0</v>
      </c>
      <c r="BN140" s="330">
        <v>0</v>
      </c>
      <c r="BO140" s="330">
        <v>0</v>
      </c>
      <c r="BP140" s="330">
        <v>0</v>
      </c>
      <c r="BQ140" s="330">
        <v>0</v>
      </c>
    </row>
    <row r="141" spans="1:69" s="334" customFormat="1" x14ac:dyDescent="0.25">
      <c r="A141" s="333" t="s">
        <v>50</v>
      </c>
      <c r="B141" s="330" t="s">
        <v>43</v>
      </c>
      <c r="C141" s="330" t="s">
        <v>43</v>
      </c>
      <c r="D141" s="333">
        <v>52</v>
      </c>
      <c r="E141" s="331" t="s">
        <v>6555</v>
      </c>
      <c r="F141" s="330" t="s">
        <v>129</v>
      </c>
      <c r="G141" s="427" t="s">
        <v>7576</v>
      </c>
      <c r="H141" s="330">
        <v>0</v>
      </c>
      <c r="I141" s="330">
        <v>0</v>
      </c>
      <c r="J141" s="336" t="s">
        <v>45</v>
      </c>
      <c r="K141" s="330">
        <v>0</v>
      </c>
      <c r="L141" s="330">
        <v>0</v>
      </c>
      <c r="M141" s="336" t="s">
        <v>45</v>
      </c>
      <c r="N141" s="330">
        <v>0</v>
      </c>
      <c r="O141" s="330" t="s">
        <v>45</v>
      </c>
      <c r="P141" s="330" t="s">
        <v>45</v>
      </c>
      <c r="Q141" s="330" t="s">
        <v>45</v>
      </c>
      <c r="R141" s="336" t="s">
        <v>45</v>
      </c>
      <c r="S141" s="330">
        <v>0</v>
      </c>
      <c r="T141" s="330"/>
      <c r="U141" s="330"/>
      <c r="V141" s="428"/>
      <c r="W141" s="428" t="s">
        <v>45</v>
      </c>
      <c r="X141" s="428" t="s">
        <v>45</v>
      </c>
      <c r="Y141" s="428" t="s">
        <v>45</v>
      </c>
      <c r="Z141" s="428" t="s">
        <v>45</v>
      </c>
      <c r="AA141" s="330">
        <v>0</v>
      </c>
      <c r="AB141" s="330">
        <v>0</v>
      </c>
      <c r="AC141" s="330">
        <v>0</v>
      </c>
      <c r="AD141" s="330">
        <v>0</v>
      </c>
      <c r="AE141" s="330">
        <v>0</v>
      </c>
      <c r="AF141" s="330">
        <v>0</v>
      </c>
      <c r="AG141" s="429" t="s">
        <v>45</v>
      </c>
      <c r="AH141" s="330"/>
      <c r="AI141" s="330"/>
      <c r="AJ141" s="330"/>
      <c r="AK141" s="330"/>
      <c r="AL141" s="330"/>
      <c r="AM141" s="330">
        <v>0</v>
      </c>
      <c r="AN141" s="330">
        <v>0</v>
      </c>
      <c r="AO141" s="330"/>
      <c r="AP141" s="330"/>
      <c r="AQ141" s="330">
        <v>0</v>
      </c>
      <c r="AR141" s="330">
        <v>0</v>
      </c>
      <c r="AS141" s="330">
        <v>0</v>
      </c>
      <c r="AT141" s="330">
        <v>0</v>
      </c>
      <c r="AU141" s="330">
        <v>0</v>
      </c>
      <c r="AV141" s="430" t="s">
        <v>45</v>
      </c>
      <c r="AW141" s="330">
        <v>0</v>
      </c>
      <c r="AX141" s="330">
        <v>0</v>
      </c>
      <c r="AY141" s="330">
        <v>0</v>
      </c>
      <c r="AZ141" s="330">
        <v>0</v>
      </c>
      <c r="BA141" s="330">
        <v>0</v>
      </c>
      <c r="BB141" s="330">
        <v>0</v>
      </c>
      <c r="BC141" s="330">
        <v>0</v>
      </c>
      <c r="BD141" s="330">
        <v>0</v>
      </c>
      <c r="BE141" s="330">
        <v>0</v>
      </c>
      <c r="BF141" s="329" t="s">
        <v>7561</v>
      </c>
      <c r="BG141" s="330">
        <v>0</v>
      </c>
      <c r="BH141" s="330">
        <v>0</v>
      </c>
      <c r="BI141" s="330">
        <v>0</v>
      </c>
      <c r="BJ141" s="330" t="s">
        <v>112</v>
      </c>
      <c r="BK141" s="330">
        <v>0</v>
      </c>
      <c r="BL141" s="330">
        <v>0</v>
      </c>
      <c r="BM141" s="330">
        <v>0</v>
      </c>
      <c r="BN141" s="330">
        <v>0</v>
      </c>
      <c r="BO141" s="330">
        <v>0</v>
      </c>
      <c r="BP141" s="330">
        <v>0</v>
      </c>
      <c r="BQ141" s="330">
        <v>0</v>
      </c>
    </row>
    <row r="142" spans="1:69" s="334" customFormat="1" x14ac:dyDescent="0.25">
      <c r="A142" s="333" t="s">
        <v>181</v>
      </c>
      <c r="B142" s="330" t="s">
        <v>43</v>
      </c>
      <c r="C142" s="330" t="s">
        <v>43</v>
      </c>
      <c r="D142" s="333">
        <v>1</v>
      </c>
      <c r="E142" s="331" t="s">
        <v>6534</v>
      </c>
      <c r="F142" s="330" t="s">
        <v>128</v>
      </c>
      <c r="G142" s="427" t="s">
        <v>7588</v>
      </c>
      <c r="H142" s="330">
        <v>13</v>
      </c>
      <c r="I142" s="330">
        <v>0</v>
      </c>
      <c r="J142" s="336">
        <v>0</v>
      </c>
      <c r="K142" s="330">
        <v>6</v>
      </c>
      <c r="L142" s="330">
        <v>0</v>
      </c>
      <c r="M142" s="336">
        <v>0</v>
      </c>
      <c r="N142" s="330">
        <v>0</v>
      </c>
      <c r="O142" s="330" t="s">
        <v>6895</v>
      </c>
      <c r="P142" s="330" t="s">
        <v>6896</v>
      </c>
      <c r="Q142" s="330" t="s">
        <v>6897</v>
      </c>
      <c r="R142" s="336">
        <v>0.36766544381366179</v>
      </c>
      <c r="S142" s="330">
        <v>0</v>
      </c>
      <c r="T142" s="330"/>
      <c r="U142" s="330"/>
      <c r="V142" s="428"/>
      <c r="W142" s="428" t="s">
        <v>45</v>
      </c>
      <c r="X142" s="428" t="s">
        <v>45</v>
      </c>
      <c r="Y142" s="428" t="s">
        <v>45</v>
      </c>
      <c r="Z142" s="428" t="s">
        <v>45</v>
      </c>
      <c r="AA142" s="330">
        <v>0</v>
      </c>
      <c r="AB142" s="330">
        <v>0</v>
      </c>
      <c r="AC142" s="330">
        <v>13</v>
      </c>
      <c r="AD142" s="330">
        <v>0</v>
      </c>
      <c r="AE142" s="330">
        <v>5</v>
      </c>
      <c r="AF142" s="330">
        <v>1</v>
      </c>
      <c r="AG142" s="429">
        <v>0.94736842105263153</v>
      </c>
      <c r="AH142" s="330"/>
      <c r="AI142" s="330"/>
      <c r="AJ142" s="330"/>
      <c r="AK142" s="330"/>
      <c r="AL142" s="330"/>
      <c r="AM142" s="330">
        <v>0</v>
      </c>
      <c r="AN142" s="330">
        <v>0</v>
      </c>
      <c r="AO142" s="330"/>
      <c r="AP142" s="330"/>
      <c r="AQ142" s="330">
        <v>0</v>
      </c>
      <c r="AR142" s="330">
        <v>0</v>
      </c>
      <c r="AS142" s="330">
        <v>0</v>
      </c>
      <c r="AT142" s="330">
        <v>0</v>
      </c>
      <c r="AU142" s="330">
        <v>0</v>
      </c>
      <c r="AV142" s="430" t="s">
        <v>45</v>
      </c>
      <c r="AW142" s="330">
        <v>23</v>
      </c>
      <c r="AX142" s="330">
        <v>0</v>
      </c>
      <c r="AY142" s="330">
        <v>23</v>
      </c>
      <c r="AZ142" s="330">
        <v>0</v>
      </c>
      <c r="BA142" s="330">
        <v>23</v>
      </c>
      <c r="BB142" s="330">
        <v>0</v>
      </c>
      <c r="BC142" s="330">
        <v>23</v>
      </c>
      <c r="BD142" s="330">
        <v>0</v>
      </c>
      <c r="BE142" s="330">
        <v>23</v>
      </c>
      <c r="BF142" s="329" t="s">
        <v>7583</v>
      </c>
      <c r="BG142" s="330">
        <v>23</v>
      </c>
      <c r="BH142" s="330">
        <v>16</v>
      </c>
      <c r="BI142" s="330">
        <v>23</v>
      </c>
      <c r="BJ142" s="330" t="s">
        <v>112</v>
      </c>
      <c r="BK142" s="330">
        <v>10</v>
      </c>
      <c r="BL142" s="330">
        <v>9</v>
      </c>
      <c r="BM142" s="330">
        <v>2</v>
      </c>
      <c r="BN142" s="330">
        <v>2</v>
      </c>
      <c r="BO142" s="330">
        <v>0</v>
      </c>
      <c r="BP142" s="330">
        <v>0</v>
      </c>
      <c r="BQ142" s="330">
        <v>0</v>
      </c>
    </row>
    <row r="143" spans="1:69" s="334" customFormat="1" x14ac:dyDescent="0.25">
      <c r="A143" s="333" t="s">
        <v>181</v>
      </c>
      <c r="B143" s="330" t="s">
        <v>43</v>
      </c>
      <c r="C143" s="330" t="s">
        <v>43</v>
      </c>
      <c r="D143" s="333">
        <v>2</v>
      </c>
      <c r="E143" s="331" t="s">
        <v>6535</v>
      </c>
      <c r="F143" s="330" t="s">
        <v>128</v>
      </c>
      <c r="G143" s="427" t="s">
        <v>7588</v>
      </c>
      <c r="H143" s="330">
        <v>26</v>
      </c>
      <c r="I143" s="330">
        <v>1</v>
      </c>
      <c r="J143" s="336">
        <v>3.7037037037037035E-2</v>
      </c>
      <c r="K143" s="330">
        <v>10</v>
      </c>
      <c r="L143" s="330">
        <v>0</v>
      </c>
      <c r="M143" s="336">
        <v>0</v>
      </c>
      <c r="N143" s="330">
        <v>0</v>
      </c>
      <c r="O143" s="330" t="s">
        <v>7034</v>
      </c>
      <c r="P143" s="330" t="s">
        <v>7035</v>
      </c>
      <c r="Q143" s="330" t="s">
        <v>7036</v>
      </c>
      <c r="R143" s="336">
        <v>0.5521424947721395</v>
      </c>
      <c r="S143" s="330">
        <v>0</v>
      </c>
      <c r="T143" s="330"/>
      <c r="U143" s="330"/>
      <c r="V143" s="428"/>
      <c r="W143" s="428" t="s">
        <v>45</v>
      </c>
      <c r="X143" s="428" t="s">
        <v>45</v>
      </c>
      <c r="Y143" s="428" t="s">
        <v>45</v>
      </c>
      <c r="Z143" s="428" t="s">
        <v>45</v>
      </c>
      <c r="AA143" s="330">
        <v>2</v>
      </c>
      <c r="AB143" s="330">
        <v>0</v>
      </c>
      <c r="AC143" s="330">
        <v>26</v>
      </c>
      <c r="AD143" s="330">
        <v>0</v>
      </c>
      <c r="AE143" s="330">
        <v>10</v>
      </c>
      <c r="AF143" s="330">
        <v>0</v>
      </c>
      <c r="AG143" s="429">
        <v>1</v>
      </c>
      <c r="AH143" s="330"/>
      <c r="AI143" s="330"/>
      <c r="AJ143" s="330"/>
      <c r="AK143" s="330"/>
      <c r="AL143" s="330"/>
      <c r="AM143" s="330">
        <v>0</v>
      </c>
      <c r="AN143" s="330">
        <v>0</v>
      </c>
      <c r="AO143" s="330"/>
      <c r="AP143" s="330"/>
      <c r="AQ143" s="330">
        <v>0</v>
      </c>
      <c r="AR143" s="330">
        <v>0</v>
      </c>
      <c r="AS143" s="330">
        <v>0</v>
      </c>
      <c r="AT143" s="330">
        <v>0</v>
      </c>
      <c r="AU143" s="330">
        <v>2</v>
      </c>
      <c r="AV143" s="430">
        <v>1</v>
      </c>
      <c r="AW143" s="330">
        <v>38</v>
      </c>
      <c r="AX143" s="330">
        <v>0</v>
      </c>
      <c r="AY143" s="330">
        <v>38</v>
      </c>
      <c r="AZ143" s="330">
        <v>0</v>
      </c>
      <c r="BA143" s="330">
        <v>38</v>
      </c>
      <c r="BB143" s="330">
        <v>0</v>
      </c>
      <c r="BC143" s="330">
        <v>38</v>
      </c>
      <c r="BD143" s="330">
        <v>0</v>
      </c>
      <c r="BE143" s="330">
        <v>103</v>
      </c>
      <c r="BF143" s="329" t="s">
        <v>7583</v>
      </c>
      <c r="BG143" s="330">
        <v>41</v>
      </c>
      <c r="BH143" s="330">
        <v>37</v>
      </c>
      <c r="BI143" s="330">
        <v>41</v>
      </c>
      <c r="BJ143" s="330" t="s">
        <v>112</v>
      </c>
      <c r="BK143" s="330">
        <v>6</v>
      </c>
      <c r="BL143" s="330">
        <v>21</v>
      </c>
      <c r="BM143" s="330">
        <v>10</v>
      </c>
      <c r="BN143" s="330">
        <v>0</v>
      </c>
      <c r="BO143" s="330">
        <v>3</v>
      </c>
      <c r="BP143" s="330">
        <v>0</v>
      </c>
      <c r="BQ143" s="330">
        <v>1</v>
      </c>
    </row>
    <row r="144" spans="1:69" s="334" customFormat="1" x14ac:dyDescent="0.25">
      <c r="A144" s="333" t="s">
        <v>181</v>
      </c>
      <c r="B144" s="330" t="s">
        <v>43</v>
      </c>
      <c r="C144" s="330" t="s">
        <v>43</v>
      </c>
      <c r="D144" s="333">
        <v>44</v>
      </c>
      <c r="E144" s="331" t="s">
        <v>565</v>
      </c>
      <c r="F144" s="330" t="s">
        <v>128</v>
      </c>
      <c r="G144" s="427" t="s">
        <v>7588</v>
      </c>
      <c r="H144" s="330">
        <v>8</v>
      </c>
      <c r="I144" s="330">
        <v>0</v>
      </c>
      <c r="J144" s="336">
        <v>0</v>
      </c>
      <c r="K144" s="330">
        <v>10</v>
      </c>
      <c r="L144" s="330">
        <v>0</v>
      </c>
      <c r="M144" s="336">
        <v>0</v>
      </c>
      <c r="N144" s="330">
        <v>0</v>
      </c>
      <c r="O144" s="330" t="s">
        <v>2680</v>
      </c>
      <c r="P144" s="330" t="s">
        <v>2681</v>
      </c>
      <c r="Q144" s="330" t="s">
        <v>2682</v>
      </c>
      <c r="R144" s="336">
        <v>0.64697876973326074</v>
      </c>
      <c r="S144" s="330">
        <v>0</v>
      </c>
      <c r="T144" s="330"/>
      <c r="U144" s="330"/>
      <c r="V144" s="428"/>
      <c r="W144" s="428" t="s">
        <v>45</v>
      </c>
      <c r="X144" s="428" t="s">
        <v>45</v>
      </c>
      <c r="Y144" s="428" t="s">
        <v>45</v>
      </c>
      <c r="Z144" s="428" t="s">
        <v>45</v>
      </c>
      <c r="AA144" s="330">
        <v>0</v>
      </c>
      <c r="AB144" s="330">
        <v>0</v>
      </c>
      <c r="AC144" s="330">
        <v>8</v>
      </c>
      <c r="AD144" s="330">
        <v>0</v>
      </c>
      <c r="AE144" s="330">
        <v>9</v>
      </c>
      <c r="AF144" s="330">
        <v>1</v>
      </c>
      <c r="AG144" s="429">
        <v>0.94444444444444442</v>
      </c>
      <c r="AH144" s="330"/>
      <c r="AI144" s="330"/>
      <c r="AJ144" s="330"/>
      <c r="AK144" s="330"/>
      <c r="AL144" s="330"/>
      <c r="AM144" s="330">
        <v>0</v>
      </c>
      <c r="AN144" s="330">
        <v>0</v>
      </c>
      <c r="AO144" s="330"/>
      <c r="AP144" s="330"/>
      <c r="AQ144" s="330">
        <v>0</v>
      </c>
      <c r="AR144" s="330">
        <v>0</v>
      </c>
      <c r="AS144" s="330">
        <v>0</v>
      </c>
      <c r="AT144" s="330">
        <v>0</v>
      </c>
      <c r="AU144" s="330">
        <v>0</v>
      </c>
      <c r="AV144" s="430" t="s">
        <v>45</v>
      </c>
      <c r="AW144" s="330">
        <v>17</v>
      </c>
      <c r="AX144" s="330">
        <v>0</v>
      </c>
      <c r="AY144" s="330">
        <v>17</v>
      </c>
      <c r="AZ144" s="330">
        <v>0</v>
      </c>
      <c r="BA144" s="330">
        <v>17</v>
      </c>
      <c r="BB144" s="330">
        <v>0</v>
      </c>
      <c r="BC144" s="330">
        <v>17</v>
      </c>
      <c r="BD144" s="330">
        <v>0</v>
      </c>
      <c r="BE144" s="330">
        <v>13</v>
      </c>
      <c r="BF144" s="329" t="s">
        <v>7583</v>
      </c>
      <c r="BG144" s="330">
        <v>17</v>
      </c>
      <c r="BH144" s="330">
        <v>17</v>
      </c>
      <c r="BI144" s="330">
        <v>17</v>
      </c>
      <c r="BJ144" s="330" t="s">
        <v>112</v>
      </c>
      <c r="BK144" s="330">
        <v>5</v>
      </c>
      <c r="BL144" s="330">
        <v>6</v>
      </c>
      <c r="BM144" s="330">
        <v>6</v>
      </c>
      <c r="BN144" s="330">
        <v>0</v>
      </c>
      <c r="BO144" s="330">
        <v>0</v>
      </c>
      <c r="BP144" s="330">
        <v>0</v>
      </c>
      <c r="BQ144" s="330">
        <v>0</v>
      </c>
    </row>
    <row r="145" spans="1:69" s="334" customFormat="1" x14ac:dyDescent="0.25">
      <c r="A145" s="333" t="s">
        <v>181</v>
      </c>
      <c r="B145" s="330" t="s">
        <v>43</v>
      </c>
      <c r="C145" s="330" t="s">
        <v>43</v>
      </c>
      <c r="D145" s="333">
        <v>45</v>
      </c>
      <c r="E145" s="331" t="s">
        <v>566</v>
      </c>
      <c r="F145" s="330" t="s">
        <v>128</v>
      </c>
      <c r="G145" s="427" t="s">
        <v>7588</v>
      </c>
      <c r="H145" s="330">
        <v>18</v>
      </c>
      <c r="I145" s="330">
        <v>0</v>
      </c>
      <c r="J145" s="336">
        <v>0</v>
      </c>
      <c r="K145" s="330">
        <v>14</v>
      </c>
      <c r="L145" s="330">
        <v>0</v>
      </c>
      <c r="M145" s="336">
        <v>0</v>
      </c>
      <c r="N145" s="330">
        <v>0</v>
      </c>
      <c r="O145" s="330" t="s">
        <v>2761</v>
      </c>
      <c r="P145" s="330" t="s">
        <v>2762</v>
      </c>
      <c r="Q145" s="330" t="s">
        <v>2763</v>
      </c>
      <c r="R145" s="336">
        <v>0.33029501630420832</v>
      </c>
      <c r="S145" s="330">
        <v>0</v>
      </c>
      <c r="T145" s="330"/>
      <c r="U145" s="330"/>
      <c r="V145" s="428"/>
      <c r="W145" s="428" t="s">
        <v>45</v>
      </c>
      <c r="X145" s="428" t="s">
        <v>45</v>
      </c>
      <c r="Y145" s="428" t="s">
        <v>45</v>
      </c>
      <c r="Z145" s="428" t="s">
        <v>45</v>
      </c>
      <c r="AA145" s="330">
        <v>1</v>
      </c>
      <c r="AB145" s="330">
        <v>0</v>
      </c>
      <c r="AC145" s="330">
        <v>18</v>
      </c>
      <c r="AD145" s="330">
        <v>0</v>
      </c>
      <c r="AE145" s="330">
        <v>12</v>
      </c>
      <c r="AF145" s="330">
        <v>2</v>
      </c>
      <c r="AG145" s="429">
        <v>0.9375</v>
      </c>
      <c r="AH145" s="330"/>
      <c r="AI145" s="330"/>
      <c r="AJ145" s="330"/>
      <c r="AK145" s="330"/>
      <c r="AL145" s="330"/>
      <c r="AM145" s="330">
        <v>0</v>
      </c>
      <c r="AN145" s="330">
        <v>0</v>
      </c>
      <c r="AO145" s="330"/>
      <c r="AP145" s="330"/>
      <c r="AQ145" s="330">
        <v>0</v>
      </c>
      <c r="AR145" s="330">
        <v>1</v>
      </c>
      <c r="AS145" s="330">
        <v>0</v>
      </c>
      <c r="AT145" s="330">
        <v>0</v>
      </c>
      <c r="AU145" s="330">
        <v>0</v>
      </c>
      <c r="AV145" s="430">
        <v>0</v>
      </c>
      <c r="AW145" s="330">
        <v>36</v>
      </c>
      <c r="AX145" s="330">
        <v>0</v>
      </c>
      <c r="AY145" s="330">
        <v>36</v>
      </c>
      <c r="AZ145" s="330">
        <v>0</v>
      </c>
      <c r="BA145" s="330">
        <v>36</v>
      </c>
      <c r="BB145" s="330">
        <v>0</v>
      </c>
      <c r="BC145" s="330">
        <v>36</v>
      </c>
      <c r="BD145" s="330">
        <v>0</v>
      </c>
      <c r="BE145" s="330">
        <v>258</v>
      </c>
      <c r="BF145" s="329" t="s">
        <v>7583</v>
      </c>
      <c r="BG145" s="330">
        <v>37</v>
      </c>
      <c r="BH145" s="330">
        <v>30</v>
      </c>
      <c r="BI145" s="330">
        <v>36</v>
      </c>
      <c r="BJ145" s="330" t="s">
        <v>112</v>
      </c>
      <c r="BK145" s="330">
        <v>17</v>
      </c>
      <c r="BL145" s="330">
        <v>12</v>
      </c>
      <c r="BM145" s="330">
        <v>7</v>
      </c>
      <c r="BN145" s="330">
        <v>0</v>
      </c>
      <c r="BO145" s="330">
        <v>0</v>
      </c>
      <c r="BP145" s="330">
        <v>0</v>
      </c>
      <c r="BQ145" s="330">
        <v>0</v>
      </c>
    </row>
    <row r="146" spans="1:69" s="334" customFormat="1" x14ac:dyDescent="0.25">
      <c r="A146" s="333" t="s">
        <v>181</v>
      </c>
      <c r="B146" s="330" t="s">
        <v>43</v>
      </c>
      <c r="C146" s="330" t="s">
        <v>43</v>
      </c>
      <c r="D146" s="333">
        <v>46</v>
      </c>
      <c r="E146" s="331" t="s">
        <v>567</v>
      </c>
      <c r="F146" s="330" t="s">
        <v>128</v>
      </c>
      <c r="G146" s="427" t="s">
        <v>7588</v>
      </c>
      <c r="H146" s="330">
        <v>31</v>
      </c>
      <c r="I146" s="330">
        <v>0</v>
      </c>
      <c r="J146" s="336">
        <v>0</v>
      </c>
      <c r="K146" s="330">
        <v>11</v>
      </c>
      <c r="L146" s="330">
        <v>1</v>
      </c>
      <c r="M146" s="336">
        <v>8.3333333333333329E-2</v>
      </c>
      <c r="N146" s="330">
        <v>0</v>
      </c>
      <c r="O146" s="330" t="s">
        <v>2848</v>
      </c>
      <c r="P146" s="330" t="s">
        <v>2849</v>
      </c>
      <c r="Q146" s="330" t="s">
        <v>2850</v>
      </c>
      <c r="R146" s="336">
        <v>0.2548740293838333</v>
      </c>
      <c r="S146" s="330">
        <v>0</v>
      </c>
      <c r="T146" s="330"/>
      <c r="U146" s="330"/>
      <c r="V146" s="428"/>
      <c r="W146" s="428" t="s">
        <v>45</v>
      </c>
      <c r="X146" s="428" t="s">
        <v>45</v>
      </c>
      <c r="Y146" s="428" t="s">
        <v>45</v>
      </c>
      <c r="Z146" s="428" t="s">
        <v>45</v>
      </c>
      <c r="AA146" s="330">
        <v>3</v>
      </c>
      <c r="AB146" s="330">
        <v>0</v>
      </c>
      <c r="AC146" s="330">
        <v>31</v>
      </c>
      <c r="AD146" s="330">
        <v>0</v>
      </c>
      <c r="AE146" s="330">
        <v>11</v>
      </c>
      <c r="AF146" s="330">
        <v>0</v>
      </c>
      <c r="AG146" s="429">
        <v>1</v>
      </c>
      <c r="AH146" s="330"/>
      <c r="AI146" s="330"/>
      <c r="AJ146" s="330"/>
      <c r="AK146" s="330"/>
      <c r="AL146" s="330"/>
      <c r="AM146" s="330">
        <v>0</v>
      </c>
      <c r="AN146" s="330">
        <v>0</v>
      </c>
      <c r="AO146" s="330"/>
      <c r="AP146" s="330"/>
      <c r="AQ146" s="330">
        <v>1</v>
      </c>
      <c r="AR146" s="330">
        <v>0</v>
      </c>
      <c r="AS146" s="330">
        <v>0</v>
      </c>
      <c r="AT146" s="330">
        <v>0</v>
      </c>
      <c r="AU146" s="330">
        <v>2</v>
      </c>
      <c r="AV146" s="430">
        <v>0.66666666666666663</v>
      </c>
      <c r="AW146" s="330">
        <v>52</v>
      </c>
      <c r="AX146" s="330">
        <v>0</v>
      </c>
      <c r="AY146" s="330">
        <v>52</v>
      </c>
      <c r="AZ146" s="330">
        <v>0</v>
      </c>
      <c r="BA146" s="330">
        <v>52</v>
      </c>
      <c r="BB146" s="330">
        <v>0</v>
      </c>
      <c r="BC146" s="330">
        <v>52</v>
      </c>
      <c r="BD146" s="330">
        <v>0</v>
      </c>
      <c r="BE146" s="330">
        <v>158</v>
      </c>
      <c r="BF146" s="329" t="s">
        <v>7583</v>
      </c>
      <c r="BG146" s="330">
        <v>55</v>
      </c>
      <c r="BH146" s="330">
        <v>44</v>
      </c>
      <c r="BI146" s="330">
        <v>54</v>
      </c>
      <c r="BJ146" s="330" t="s">
        <v>112</v>
      </c>
      <c r="BK146" s="330">
        <v>19</v>
      </c>
      <c r="BL146" s="330">
        <v>27</v>
      </c>
      <c r="BM146" s="330">
        <v>5</v>
      </c>
      <c r="BN146" s="330">
        <v>1</v>
      </c>
      <c r="BO146" s="330">
        <v>2</v>
      </c>
      <c r="BP146" s="330">
        <v>0</v>
      </c>
      <c r="BQ146" s="330">
        <v>0</v>
      </c>
    </row>
    <row r="147" spans="1:69" s="334" customFormat="1" x14ac:dyDescent="0.25">
      <c r="A147" s="333" t="s">
        <v>181</v>
      </c>
      <c r="B147" s="330" t="s">
        <v>43</v>
      </c>
      <c r="C147" s="330" t="s">
        <v>43</v>
      </c>
      <c r="D147" s="333">
        <v>47</v>
      </c>
      <c r="E147" s="331" t="s">
        <v>568</v>
      </c>
      <c r="F147" s="330" t="s">
        <v>128</v>
      </c>
      <c r="G147" s="427" t="s">
        <v>7588</v>
      </c>
      <c r="H147" s="330">
        <v>14</v>
      </c>
      <c r="I147" s="330">
        <v>0</v>
      </c>
      <c r="J147" s="336">
        <v>0</v>
      </c>
      <c r="K147" s="330">
        <v>12</v>
      </c>
      <c r="L147" s="330">
        <v>3</v>
      </c>
      <c r="M147" s="336">
        <v>0.2</v>
      </c>
      <c r="N147" s="330">
        <v>0</v>
      </c>
      <c r="O147" s="330" t="s">
        <v>2932</v>
      </c>
      <c r="P147" s="330" t="s">
        <v>2933</v>
      </c>
      <c r="Q147" s="330" t="s">
        <v>2934</v>
      </c>
      <c r="R147" s="336">
        <v>0.29366639335976552</v>
      </c>
      <c r="S147" s="330">
        <v>0</v>
      </c>
      <c r="T147" s="330"/>
      <c r="U147" s="330"/>
      <c r="V147" s="428"/>
      <c r="W147" s="428" t="s">
        <v>45</v>
      </c>
      <c r="X147" s="428" t="s">
        <v>45</v>
      </c>
      <c r="Y147" s="428" t="s">
        <v>45</v>
      </c>
      <c r="Z147" s="428" t="s">
        <v>45</v>
      </c>
      <c r="AA147" s="330">
        <v>1</v>
      </c>
      <c r="AB147" s="330">
        <v>0</v>
      </c>
      <c r="AC147" s="330">
        <v>14</v>
      </c>
      <c r="AD147" s="330">
        <v>0</v>
      </c>
      <c r="AE147" s="330">
        <v>11</v>
      </c>
      <c r="AF147" s="330">
        <v>1</v>
      </c>
      <c r="AG147" s="429">
        <v>0.96153846153846156</v>
      </c>
      <c r="AH147" s="330"/>
      <c r="AI147" s="330"/>
      <c r="AJ147" s="330"/>
      <c r="AK147" s="330"/>
      <c r="AL147" s="330"/>
      <c r="AM147" s="330">
        <v>0</v>
      </c>
      <c r="AN147" s="330">
        <v>0</v>
      </c>
      <c r="AO147" s="330"/>
      <c r="AP147" s="330"/>
      <c r="AQ147" s="330">
        <v>1</v>
      </c>
      <c r="AR147" s="330">
        <v>0</v>
      </c>
      <c r="AS147" s="330">
        <v>0</v>
      </c>
      <c r="AT147" s="330">
        <v>0</v>
      </c>
      <c r="AU147" s="330">
        <v>0</v>
      </c>
      <c r="AV147" s="430">
        <v>0</v>
      </c>
      <c r="AW147" s="330">
        <v>33</v>
      </c>
      <c r="AX147" s="330">
        <v>0</v>
      </c>
      <c r="AY147" s="330">
        <v>33</v>
      </c>
      <c r="AZ147" s="330">
        <v>0</v>
      </c>
      <c r="BA147" s="330">
        <v>33</v>
      </c>
      <c r="BB147" s="330">
        <v>0</v>
      </c>
      <c r="BC147" s="330">
        <v>33</v>
      </c>
      <c r="BD147" s="330">
        <v>0</v>
      </c>
      <c r="BE147" s="330">
        <v>61</v>
      </c>
      <c r="BF147" s="329" t="s">
        <v>7583</v>
      </c>
      <c r="BG147" s="330">
        <v>32</v>
      </c>
      <c r="BH147" s="330">
        <v>24</v>
      </c>
      <c r="BI147" s="330">
        <v>33</v>
      </c>
      <c r="BJ147" s="330" t="s">
        <v>112</v>
      </c>
      <c r="BK147" s="330">
        <v>13</v>
      </c>
      <c r="BL147" s="330">
        <v>12</v>
      </c>
      <c r="BM147" s="330">
        <v>7</v>
      </c>
      <c r="BN147" s="330">
        <v>1</v>
      </c>
      <c r="BO147" s="330">
        <v>0</v>
      </c>
      <c r="BP147" s="330">
        <v>0</v>
      </c>
      <c r="BQ147" s="330">
        <v>0</v>
      </c>
    </row>
    <row r="148" spans="1:69" s="334" customFormat="1" x14ac:dyDescent="0.25">
      <c r="A148" s="333" t="s">
        <v>181</v>
      </c>
      <c r="B148" s="330" t="s">
        <v>43</v>
      </c>
      <c r="C148" s="330" t="s">
        <v>43</v>
      </c>
      <c r="D148" s="333">
        <v>48</v>
      </c>
      <c r="E148" s="331" t="s">
        <v>570</v>
      </c>
      <c r="F148" s="330" t="s">
        <v>128</v>
      </c>
      <c r="G148" s="427" t="s">
        <v>7588</v>
      </c>
      <c r="H148" s="330">
        <v>19</v>
      </c>
      <c r="I148" s="330">
        <v>0</v>
      </c>
      <c r="J148" s="336">
        <v>0</v>
      </c>
      <c r="K148" s="330">
        <v>4</v>
      </c>
      <c r="L148" s="330">
        <v>1</v>
      </c>
      <c r="M148" s="336">
        <v>0.2</v>
      </c>
      <c r="N148" s="330">
        <v>0</v>
      </c>
      <c r="O148" s="330" t="s">
        <v>3021</v>
      </c>
      <c r="P148" s="330" t="s">
        <v>3022</v>
      </c>
      <c r="Q148" s="330" t="s">
        <v>3023</v>
      </c>
      <c r="R148" s="336">
        <v>0.60013813828369245</v>
      </c>
      <c r="S148" s="330">
        <v>0</v>
      </c>
      <c r="T148" s="330"/>
      <c r="U148" s="330"/>
      <c r="V148" s="428"/>
      <c r="W148" s="428" t="s">
        <v>45</v>
      </c>
      <c r="X148" s="428" t="s">
        <v>45</v>
      </c>
      <c r="Y148" s="428" t="s">
        <v>45</v>
      </c>
      <c r="Z148" s="428" t="s">
        <v>45</v>
      </c>
      <c r="AA148" s="330">
        <v>0</v>
      </c>
      <c r="AB148" s="330">
        <v>0</v>
      </c>
      <c r="AC148" s="330">
        <v>19</v>
      </c>
      <c r="AD148" s="330">
        <v>0</v>
      </c>
      <c r="AE148" s="330">
        <v>4</v>
      </c>
      <c r="AF148" s="330">
        <v>0</v>
      </c>
      <c r="AG148" s="429">
        <v>1</v>
      </c>
      <c r="AH148" s="330"/>
      <c r="AI148" s="330"/>
      <c r="AJ148" s="330"/>
      <c r="AK148" s="330"/>
      <c r="AL148" s="330"/>
      <c r="AM148" s="330">
        <v>0</v>
      </c>
      <c r="AN148" s="330">
        <v>0</v>
      </c>
      <c r="AO148" s="330"/>
      <c r="AP148" s="330"/>
      <c r="AQ148" s="330">
        <v>0</v>
      </c>
      <c r="AR148" s="330">
        <v>0</v>
      </c>
      <c r="AS148" s="330">
        <v>0</v>
      </c>
      <c r="AT148" s="330">
        <v>0</v>
      </c>
      <c r="AU148" s="330">
        <v>0</v>
      </c>
      <c r="AV148" s="430" t="s">
        <v>45</v>
      </c>
      <c r="AW148" s="330">
        <v>25</v>
      </c>
      <c r="AX148" s="330">
        <v>0</v>
      </c>
      <c r="AY148" s="330">
        <v>25</v>
      </c>
      <c r="AZ148" s="330">
        <v>0</v>
      </c>
      <c r="BA148" s="330">
        <v>25</v>
      </c>
      <c r="BB148" s="330">
        <v>0</v>
      </c>
      <c r="BC148" s="330">
        <v>25</v>
      </c>
      <c r="BD148" s="330">
        <v>0</v>
      </c>
      <c r="BE148" s="330">
        <v>20</v>
      </c>
      <c r="BF148" s="329" t="s">
        <v>7583</v>
      </c>
      <c r="BG148" s="330">
        <v>24</v>
      </c>
      <c r="BH148" s="330">
        <v>22</v>
      </c>
      <c r="BI148" s="330">
        <v>25</v>
      </c>
      <c r="BJ148" s="330" t="s">
        <v>112</v>
      </c>
      <c r="BK148" s="330">
        <v>9</v>
      </c>
      <c r="BL148" s="330">
        <v>9</v>
      </c>
      <c r="BM148" s="330">
        <v>5</v>
      </c>
      <c r="BN148" s="330">
        <v>0</v>
      </c>
      <c r="BO148" s="330">
        <v>0</v>
      </c>
      <c r="BP148" s="330">
        <v>0</v>
      </c>
      <c r="BQ148" s="330">
        <v>2</v>
      </c>
    </row>
    <row r="149" spans="1:69" s="334" customFormat="1" x14ac:dyDescent="0.25">
      <c r="A149" s="333" t="s">
        <v>181</v>
      </c>
      <c r="B149" s="330" t="s">
        <v>43</v>
      </c>
      <c r="C149" s="330" t="s">
        <v>43</v>
      </c>
      <c r="D149" s="333">
        <v>49</v>
      </c>
      <c r="E149" s="331" t="s">
        <v>571</v>
      </c>
      <c r="F149" s="330" t="s">
        <v>128</v>
      </c>
      <c r="G149" s="427" t="s">
        <v>7588</v>
      </c>
      <c r="H149" s="330">
        <v>18</v>
      </c>
      <c r="I149" s="330">
        <v>0</v>
      </c>
      <c r="J149" s="336">
        <v>0</v>
      </c>
      <c r="K149" s="330">
        <v>10</v>
      </c>
      <c r="L149" s="330">
        <v>1</v>
      </c>
      <c r="M149" s="336">
        <v>9.0909090909090912E-2</v>
      </c>
      <c r="N149" s="330">
        <v>0</v>
      </c>
      <c r="O149" s="330" t="s">
        <v>6598</v>
      </c>
      <c r="P149" s="330" t="s">
        <v>6599</v>
      </c>
      <c r="Q149" s="330" t="s">
        <v>6600</v>
      </c>
      <c r="R149" s="336">
        <v>0.26420027452774686</v>
      </c>
      <c r="S149" s="330">
        <v>0</v>
      </c>
      <c r="T149" s="330"/>
      <c r="U149" s="330"/>
      <c r="V149" s="428"/>
      <c r="W149" s="428" t="s">
        <v>45</v>
      </c>
      <c r="X149" s="428" t="s">
        <v>45</v>
      </c>
      <c r="Y149" s="428" t="s">
        <v>45</v>
      </c>
      <c r="Z149" s="428" t="s">
        <v>45</v>
      </c>
      <c r="AA149" s="330">
        <v>0</v>
      </c>
      <c r="AB149" s="330">
        <v>0</v>
      </c>
      <c r="AC149" s="330">
        <v>18</v>
      </c>
      <c r="AD149" s="330">
        <v>0</v>
      </c>
      <c r="AE149" s="330">
        <v>10</v>
      </c>
      <c r="AF149" s="330">
        <v>0</v>
      </c>
      <c r="AG149" s="429">
        <v>1</v>
      </c>
      <c r="AH149" s="330"/>
      <c r="AI149" s="330"/>
      <c r="AJ149" s="330"/>
      <c r="AK149" s="330"/>
      <c r="AL149" s="330"/>
      <c r="AM149" s="330">
        <v>0</v>
      </c>
      <c r="AN149" s="330">
        <v>0</v>
      </c>
      <c r="AO149" s="330"/>
      <c r="AP149" s="330"/>
      <c r="AQ149" s="330">
        <v>0</v>
      </c>
      <c r="AR149" s="330">
        <v>0</v>
      </c>
      <c r="AS149" s="330">
        <v>0</v>
      </c>
      <c r="AT149" s="330">
        <v>0</v>
      </c>
      <c r="AU149" s="330">
        <v>0</v>
      </c>
      <c r="AV149" s="430" t="s">
        <v>45</v>
      </c>
      <c r="AW149" s="330">
        <v>31</v>
      </c>
      <c r="AX149" s="330">
        <v>0</v>
      </c>
      <c r="AY149" s="330">
        <v>31</v>
      </c>
      <c r="AZ149" s="330">
        <v>0</v>
      </c>
      <c r="BA149" s="330">
        <v>31</v>
      </c>
      <c r="BB149" s="330">
        <v>0</v>
      </c>
      <c r="BC149" s="330">
        <v>31</v>
      </c>
      <c r="BD149" s="330">
        <v>0</v>
      </c>
      <c r="BE149" s="330">
        <v>17</v>
      </c>
      <c r="BF149" s="329" t="s">
        <v>7583</v>
      </c>
      <c r="BG149" s="330">
        <v>31</v>
      </c>
      <c r="BH149" s="330">
        <v>29</v>
      </c>
      <c r="BI149" s="330">
        <v>31</v>
      </c>
      <c r="BJ149" s="330" t="s">
        <v>112</v>
      </c>
      <c r="BK149" s="330">
        <v>11</v>
      </c>
      <c r="BL149" s="330">
        <v>14</v>
      </c>
      <c r="BM149" s="330">
        <v>6</v>
      </c>
      <c r="BN149" s="330">
        <v>0</v>
      </c>
      <c r="BO149" s="330">
        <v>0</v>
      </c>
      <c r="BP149" s="330">
        <v>0</v>
      </c>
      <c r="BQ149" s="330">
        <v>0</v>
      </c>
    </row>
    <row r="150" spans="1:69" s="334" customFormat="1" x14ac:dyDescent="0.25">
      <c r="A150" s="333" t="s">
        <v>181</v>
      </c>
      <c r="B150" s="330" t="s">
        <v>43</v>
      </c>
      <c r="C150" s="330" t="s">
        <v>43</v>
      </c>
      <c r="D150" s="333">
        <v>50</v>
      </c>
      <c r="E150" s="331" t="s">
        <v>572</v>
      </c>
      <c r="F150" s="330" t="s">
        <v>128</v>
      </c>
      <c r="G150" s="427" t="s">
        <v>7588</v>
      </c>
      <c r="H150" s="330">
        <v>25</v>
      </c>
      <c r="I150" s="330">
        <v>0</v>
      </c>
      <c r="J150" s="336">
        <v>0</v>
      </c>
      <c r="K150" s="330">
        <v>11</v>
      </c>
      <c r="L150" s="330">
        <v>3</v>
      </c>
      <c r="M150" s="336">
        <v>0.21428571428571427</v>
      </c>
      <c r="N150" s="330">
        <v>0</v>
      </c>
      <c r="O150" s="330" t="s">
        <v>6689</v>
      </c>
      <c r="P150" s="330" t="s">
        <v>6690</v>
      </c>
      <c r="Q150" s="330" t="s">
        <v>6691</v>
      </c>
      <c r="R150" s="336">
        <v>0.23742588295952566</v>
      </c>
      <c r="S150" s="330">
        <v>0</v>
      </c>
      <c r="T150" s="330"/>
      <c r="U150" s="330"/>
      <c r="V150" s="428"/>
      <c r="W150" s="428" t="s">
        <v>45</v>
      </c>
      <c r="X150" s="428" t="s">
        <v>45</v>
      </c>
      <c r="Y150" s="428" t="s">
        <v>45</v>
      </c>
      <c r="Z150" s="428" t="s">
        <v>45</v>
      </c>
      <c r="AA150" s="330">
        <v>2</v>
      </c>
      <c r="AB150" s="330">
        <v>0</v>
      </c>
      <c r="AC150" s="330">
        <v>25</v>
      </c>
      <c r="AD150" s="330">
        <v>0</v>
      </c>
      <c r="AE150" s="330">
        <v>9</v>
      </c>
      <c r="AF150" s="330">
        <v>2</v>
      </c>
      <c r="AG150" s="429">
        <v>0.94444444444444442</v>
      </c>
      <c r="AH150" s="330"/>
      <c r="AI150" s="330"/>
      <c r="AJ150" s="330"/>
      <c r="AK150" s="330"/>
      <c r="AL150" s="330"/>
      <c r="AM150" s="330">
        <v>0</v>
      </c>
      <c r="AN150" s="330">
        <v>0</v>
      </c>
      <c r="AO150" s="330"/>
      <c r="AP150" s="330"/>
      <c r="AQ150" s="330">
        <v>0</v>
      </c>
      <c r="AR150" s="330">
        <v>0</v>
      </c>
      <c r="AS150" s="330">
        <v>0</v>
      </c>
      <c r="AT150" s="330">
        <v>0</v>
      </c>
      <c r="AU150" s="330">
        <v>2</v>
      </c>
      <c r="AV150" s="430">
        <v>1</v>
      </c>
      <c r="AW150" s="330">
        <v>38</v>
      </c>
      <c r="AX150" s="330">
        <v>0</v>
      </c>
      <c r="AY150" s="330">
        <v>38</v>
      </c>
      <c r="AZ150" s="330">
        <v>0</v>
      </c>
      <c r="BA150" s="330">
        <v>38</v>
      </c>
      <c r="BB150" s="330">
        <v>0</v>
      </c>
      <c r="BC150" s="330">
        <v>38</v>
      </c>
      <c r="BD150" s="330">
        <v>0</v>
      </c>
      <c r="BE150" s="330">
        <v>42</v>
      </c>
      <c r="BF150" s="329" t="s">
        <v>7583</v>
      </c>
      <c r="BG150" s="330">
        <v>37</v>
      </c>
      <c r="BH150" s="330">
        <v>32</v>
      </c>
      <c r="BI150" s="330">
        <v>38</v>
      </c>
      <c r="BJ150" s="330" t="s">
        <v>112</v>
      </c>
      <c r="BK150" s="330">
        <v>14</v>
      </c>
      <c r="BL150" s="330">
        <v>18</v>
      </c>
      <c r="BM150" s="330">
        <v>6</v>
      </c>
      <c r="BN150" s="330">
        <v>0</v>
      </c>
      <c r="BO150" s="330">
        <v>0</v>
      </c>
      <c r="BP150" s="330">
        <v>0</v>
      </c>
      <c r="BQ150" s="330">
        <v>0</v>
      </c>
    </row>
    <row r="151" spans="1:69" s="334" customFormat="1" x14ac:dyDescent="0.25">
      <c r="A151" s="333" t="s">
        <v>181</v>
      </c>
      <c r="B151" s="330" t="s">
        <v>43</v>
      </c>
      <c r="C151" s="330" t="s">
        <v>43</v>
      </c>
      <c r="D151" s="333">
        <v>51</v>
      </c>
      <c r="E151" s="331" t="s">
        <v>573</v>
      </c>
      <c r="F151" s="330" t="s">
        <v>128</v>
      </c>
      <c r="G151" s="427" t="s">
        <v>7588</v>
      </c>
      <c r="H151" s="330">
        <v>11</v>
      </c>
      <c r="I151" s="330">
        <v>1</v>
      </c>
      <c r="J151" s="336">
        <v>8.3333333333333329E-2</v>
      </c>
      <c r="K151" s="330">
        <v>4</v>
      </c>
      <c r="L151" s="330">
        <v>1</v>
      </c>
      <c r="M151" s="336">
        <v>0.2</v>
      </c>
      <c r="N151" s="330">
        <v>0</v>
      </c>
      <c r="O151" s="330" t="s">
        <v>6765</v>
      </c>
      <c r="P151" s="330" t="s">
        <v>6766</v>
      </c>
      <c r="Q151" s="330" t="s">
        <v>6767</v>
      </c>
      <c r="R151" s="336">
        <v>0.35192370195823519</v>
      </c>
      <c r="S151" s="330">
        <v>0</v>
      </c>
      <c r="T151" s="330"/>
      <c r="U151" s="330"/>
      <c r="V151" s="428"/>
      <c r="W151" s="428" t="s">
        <v>45</v>
      </c>
      <c r="X151" s="428" t="s">
        <v>45</v>
      </c>
      <c r="Y151" s="428" t="s">
        <v>45</v>
      </c>
      <c r="Z151" s="428" t="s">
        <v>45</v>
      </c>
      <c r="AA151" s="330">
        <v>0</v>
      </c>
      <c r="AB151" s="330">
        <v>0</v>
      </c>
      <c r="AC151" s="330">
        <v>11</v>
      </c>
      <c r="AD151" s="330">
        <v>0</v>
      </c>
      <c r="AE151" s="330">
        <v>3</v>
      </c>
      <c r="AF151" s="330">
        <v>1</v>
      </c>
      <c r="AG151" s="429">
        <v>0.93333333333333335</v>
      </c>
      <c r="AH151" s="330"/>
      <c r="AI151" s="330"/>
      <c r="AJ151" s="330"/>
      <c r="AK151" s="330"/>
      <c r="AL151" s="330"/>
      <c r="AM151" s="330">
        <v>0</v>
      </c>
      <c r="AN151" s="330">
        <v>0</v>
      </c>
      <c r="AO151" s="330"/>
      <c r="AP151" s="330"/>
      <c r="AQ151" s="330">
        <v>0</v>
      </c>
      <c r="AR151" s="330">
        <v>0</v>
      </c>
      <c r="AS151" s="330">
        <v>0</v>
      </c>
      <c r="AT151" s="330">
        <v>0</v>
      </c>
      <c r="AU151" s="330">
        <v>0</v>
      </c>
      <c r="AV151" s="430" t="s">
        <v>45</v>
      </c>
      <c r="AW151" s="330">
        <v>21</v>
      </c>
      <c r="AX151" s="330">
        <v>0</v>
      </c>
      <c r="AY151" s="330">
        <v>21</v>
      </c>
      <c r="AZ151" s="330">
        <v>0</v>
      </c>
      <c r="BA151" s="330">
        <v>21</v>
      </c>
      <c r="BB151" s="330">
        <v>0</v>
      </c>
      <c r="BC151" s="330">
        <v>21</v>
      </c>
      <c r="BD151" s="330">
        <v>0</v>
      </c>
      <c r="BE151" s="330">
        <v>50</v>
      </c>
      <c r="BF151" s="329" t="s">
        <v>7583</v>
      </c>
      <c r="BG151" s="330">
        <v>21</v>
      </c>
      <c r="BH151" s="330">
        <v>14</v>
      </c>
      <c r="BI151" s="330">
        <v>21</v>
      </c>
      <c r="BJ151" s="330" t="s">
        <v>112</v>
      </c>
      <c r="BK151" s="330">
        <v>14</v>
      </c>
      <c r="BL151" s="330">
        <v>6</v>
      </c>
      <c r="BM151" s="330">
        <v>1</v>
      </c>
      <c r="BN151" s="330">
        <v>0</v>
      </c>
      <c r="BO151" s="330">
        <v>0</v>
      </c>
      <c r="BP151" s="330">
        <v>0</v>
      </c>
      <c r="BQ151" s="330">
        <v>0</v>
      </c>
    </row>
    <row r="152" spans="1:69" s="334" customFormat="1" x14ac:dyDescent="0.25">
      <c r="A152" s="333" t="s">
        <v>181</v>
      </c>
      <c r="B152" s="330" t="s">
        <v>43</v>
      </c>
      <c r="C152" s="330" t="s">
        <v>43</v>
      </c>
      <c r="D152" s="333">
        <v>52</v>
      </c>
      <c r="E152" s="331" t="s">
        <v>6555</v>
      </c>
      <c r="F152" s="330" t="s">
        <v>128</v>
      </c>
      <c r="G152" s="427" t="s">
        <v>7588</v>
      </c>
      <c r="H152" s="330">
        <v>23</v>
      </c>
      <c r="I152" s="330">
        <v>0</v>
      </c>
      <c r="J152" s="336">
        <v>0</v>
      </c>
      <c r="K152" s="330">
        <v>5</v>
      </c>
      <c r="L152" s="330">
        <v>0</v>
      </c>
      <c r="M152" s="336">
        <v>0</v>
      </c>
      <c r="N152" s="330">
        <v>0</v>
      </c>
      <c r="O152" s="330" t="s">
        <v>6815</v>
      </c>
      <c r="P152" s="330" t="s">
        <v>6816</v>
      </c>
      <c r="Q152" s="330" t="s">
        <v>2254</v>
      </c>
      <c r="R152" s="336">
        <v>0.46755334925615449</v>
      </c>
      <c r="S152" s="330">
        <v>0</v>
      </c>
      <c r="T152" s="330"/>
      <c r="U152" s="330"/>
      <c r="V152" s="428"/>
      <c r="W152" s="428" t="s">
        <v>45</v>
      </c>
      <c r="X152" s="428" t="s">
        <v>45</v>
      </c>
      <c r="Y152" s="428" t="s">
        <v>45</v>
      </c>
      <c r="Z152" s="428" t="s">
        <v>45</v>
      </c>
      <c r="AA152" s="330">
        <v>0</v>
      </c>
      <c r="AB152" s="330">
        <v>0</v>
      </c>
      <c r="AC152" s="330">
        <v>23</v>
      </c>
      <c r="AD152" s="330">
        <v>0</v>
      </c>
      <c r="AE152" s="330">
        <v>5</v>
      </c>
      <c r="AF152" s="330">
        <v>0</v>
      </c>
      <c r="AG152" s="429">
        <v>1</v>
      </c>
      <c r="AH152" s="330"/>
      <c r="AI152" s="330"/>
      <c r="AJ152" s="330"/>
      <c r="AK152" s="330"/>
      <c r="AL152" s="330"/>
      <c r="AM152" s="330">
        <v>0</v>
      </c>
      <c r="AN152" s="330">
        <v>0</v>
      </c>
      <c r="AO152" s="330"/>
      <c r="AP152" s="330"/>
      <c r="AQ152" s="330">
        <v>0</v>
      </c>
      <c r="AR152" s="330">
        <v>0</v>
      </c>
      <c r="AS152" s="330">
        <v>0</v>
      </c>
      <c r="AT152" s="330">
        <v>0</v>
      </c>
      <c r="AU152" s="330">
        <v>0</v>
      </c>
      <c r="AV152" s="430" t="s">
        <v>45</v>
      </c>
      <c r="AW152" s="330">
        <v>0</v>
      </c>
      <c r="AX152" s="330">
        <v>0</v>
      </c>
      <c r="AY152" s="330">
        <v>0</v>
      </c>
      <c r="AZ152" s="330">
        <v>0</v>
      </c>
      <c r="BA152" s="330">
        <v>0</v>
      </c>
      <c r="BB152" s="330">
        <v>0</v>
      </c>
      <c r="BC152" s="330">
        <v>0</v>
      </c>
      <c r="BD152" s="330">
        <v>0</v>
      </c>
      <c r="BE152" s="330">
        <v>59</v>
      </c>
      <c r="BF152" s="329" t="s">
        <v>7583</v>
      </c>
      <c r="BG152" s="330">
        <v>0</v>
      </c>
      <c r="BH152" s="330">
        <v>0</v>
      </c>
      <c r="BI152" s="330">
        <v>0</v>
      </c>
      <c r="BJ152" s="330" t="s">
        <v>112</v>
      </c>
      <c r="BK152" s="330">
        <v>0</v>
      </c>
      <c r="BL152" s="330">
        <v>0</v>
      </c>
      <c r="BM152" s="330">
        <v>0</v>
      </c>
      <c r="BN152" s="330">
        <v>0</v>
      </c>
      <c r="BO152" s="330">
        <v>0</v>
      </c>
      <c r="BP152" s="330">
        <v>0</v>
      </c>
      <c r="BQ152" s="330">
        <v>0</v>
      </c>
    </row>
    <row r="153" spans="1:69" s="334" customFormat="1" x14ac:dyDescent="0.25">
      <c r="A153" s="333" t="s">
        <v>181</v>
      </c>
      <c r="B153" s="330" t="s">
        <v>43</v>
      </c>
      <c r="C153" s="330" t="s">
        <v>43</v>
      </c>
      <c r="D153" s="333">
        <v>3</v>
      </c>
      <c r="E153" s="331" t="s">
        <v>6536</v>
      </c>
      <c r="F153" s="330" t="s">
        <v>128</v>
      </c>
      <c r="G153" s="427" t="s">
        <v>7588</v>
      </c>
      <c r="H153" s="330">
        <v>23</v>
      </c>
      <c r="I153" s="330">
        <v>0</v>
      </c>
      <c r="J153" s="336">
        <v>0</v>
      </c>
      <c r="K153" s="330">
        <v>6</v>
      </c>
      <c r="L153" s="330">
        <v>0</v>
      </c>
      <c r="M153" s="336">
        <v>0</v>
      </c>
      <c r="N153" s="330">
        <v>0</v>
      </c>
      <c r="O153" s="330" t="s">
        <v>7123</v>
      </c>
      <c r="P153" s="330" t="s">
        <v>7124</v>
      </c>
      <c r="Q153" s="330" t="s">
        <v>7125</v>
      </c>
      <c r="R153" s="336">
        <v>0.62596890405764127</v>
      </c>
      <c r="S153" s="330">
        <v>0</v>
      </c>
      <c r="T153" s="330"/>
      <c r="U153" s="330"/>
      <c r="V153" s="428"/>
      <c r="W153" s="428" t="s">
        <v>45</v>
      </c>
      <c r="X153" s="428" t="s">
        <v>45</v>
      </c>
      <c r="Y153" s="428" t="s">
        <v>45</v>
      </c>
      <c r="Z153" s="428" t="s">
        <v>45</v>
      </c>
      <c r="AA153" s="330">
        <v>1</v>
      </c>
      <c r="AB153" s="330">
        <v>0</v>
      </c>
      <c r="AC153" s="330">
        <v>23</v>
      </c>
      <c r="AD153" s="330">
        <v>0</v>
      </c>
      <c r="AE153" s="330">
        <v>6</v>
      </c>
      <c r="AF153" s="330">
        <v>0</v>
      </c>
      <c r="AG153" s="429">
        <v>1</v>
      </c>
      <c r="AH153" s="330"/>
      <c r="AI153" s="330"/>
      <c r="AJ153" s="330"/>
      <c r="AK153" s="330"/>
      <c r="AL153" s="330"/>
      <c r="AM153" s="330">
        <v>0</v>
      </c>
      <c r="AN153" s="330">
        <v>0</v>
      </c>
      <c r="AO153" s="330"/>
      <c r="AP153" s="330"/>
      <c r="AQ153" s="330">
        <v>0</v>
      </c>
      <c r="AR153" s="330">
        <v>0</v>
      </c>
      <c r="AS153" s="330">
        <v>0</v>
      </c>
      <c r="AT153" s="330">
        <v>0</v>
      </c>
      <c r="AU153" s="330">
        <v>1</v>
      </c>
      <c r="AV153" s="430">
        <v>1</v>
      </c>
      <c r="AW153" s="330">
        <v>24</v>
      </c>
      <c r="AX153" s="330">
        <v>0</v>
      </c>
      <c r="AY153" s="330">
        <v>24</v>
      </c>
      <c r="AZ153" s="330">
        <v>0</v>
      </c>
      <c r="BA153" s="330">
        <v>24</v>
      </c>
      <c r="BB153" s="330">
        <v>0</v>
      </c>
      <c r="BC153" s="330">
        <v>24</v>
      </c>
      <c r="BD153" s="330">
        <v>0</v>
      </c>
      <c r="BE153" s="330">
        <v>85</v>
      </c>
      <c r="BF153" s="329" t="s">
        <v>7583</v>
      </c>
      <c r="BG153" s="330">
        <v>26</v>
      </c>
      <c r="BH153" s="330">
        <v>26</v>
      </c>
      <c r="BI153" s="330">
        <v>26</v>
      </c>
      <c r="BJ153" s="330" t="s">
        <v>112</v>
      </c>
      <c r="BK153" s="330">
        <v>9</v>
      </c>
      <c r="BL153" s="330">
        <v>11</v>
      </c>
      <c r="BM153" s="330">
        <v>4</v>
      </c>
      <c r="BN153" s="330">
        <v>0</v>
      </c>
      <c r="BO153" s="330">
        <v>2</v>
      </c>
      <c r="BP153" s="330">
        <v>0</v>
      </c>
      <c r="BQ153" s="330">
        <v>0</v>
      </c>
    </row>
    <row r="154" spans="1:69" s="334" customFormat="1" x14ac:dyDescent="0.25">
      <c r="A154" s="333" t="s">
        <v>181</v>
      </c>
      <c r="B154" s="330" t="s">
        <v>43</v>
      </c>
      <c r="C154" s="330" t="s">
        <v>43</v>
      </c>
      <c r="D154" s="333">
        <v>4</v>
      </c>
      <c r="E154" s="331" t="s">
        <v>6537</v>
      </c>
      <c r="F154" s="330" t="s">
        <v>128</v>
      </c>
      <c r="G154" s="427" t="s">
        <v>7588</v>
      </c>
      <c r="H154" s="330">
        <v>37</v>
      </c>
      <c r="I154" s="330">
        <v>0</v>
      </c>
      <c r="J154" s="336">
        <v>0</v>
      </c>
      <c r="K154" s="330">
        <v>9</v>
      </c>
      <c r="L154" s="330">
        <v>0</v>
      </c>
      <c r="M154" s="336">
        <v>0</v>
      </c>
      <c r="N154" s="330">
        <v>0</v>
      </c>
      <c r="O154" s="330" t="s">
        <v>7216</v>
      </c>
      <c r="P154" s="330" t="s">
        <v>7217</v>
      </c>
      <c r="Q154" s="330" t="s">
        <v>7218</v>
      </c>
      <c r="R154" s="336">
        <v>0.48593100979490567</v>
      </c>
      <c r="S154" s="330">
        <v>0</v>
      </c>
      <c r="T154" s="330"/>
      <c r="U154" s="330"/>
      <c r="V154" s="428"/>
      <c r="W154" s="428" t="s">
        <v>45</v>
      </c>
      <c r="X154" s="428" t="s">
        <v>45</v>
      </c>
      <c r="Y154" s="428" t="s">
        <v>45</v>
      </c>
      <c r="Z154" s="428" t="s">
        <v>45</v>
      </c>
      <c r="AA154" s="330">
        <v>1</v>
      </c>
      <c r="AB154" s="330">
        <v>0</v>
      </c>
      <c r="AC154" s="330">
        <v>37</v>
      </c>
      <c r="AD154" s="330">
        <v>0</v>
      </c>
      <c r="AE154" s="330">
        <v>7</v>
      </c>
      <c r="AF154" s="330">
        <v>2</v>
      </c>
      <c r="AG154" s="429">
        <v>0.95652173913043481</v>
      </c>
      <c r="AH154" s="330"/>
      <c r="AI154" s="330"/>
      <c r="AJ154" s="330"/>
      <c r="AK154" s="330"/>
      <c r="AL154" s="330"/>
      <c r="AM154" s="330">
        <v>0</v>
      </c>
      <c r="AN154" s="330">
        <v>0</v>
      </c>
      <c r="AO154" s="330"/>
      <c r="AP154" s="330"/>
      <c r="AQ154" s="330">
        <v>0</v>
      </c>
      <c r="AR154" s="330">
        <v>0</v>
      </c>
      <c r="AS154" s="330">
        <v>0</v>
      </c>
      <c r="AT154" s="330">
        <v>0</v>
      </c>
      <c r="AU154" s="330">
        <v>1</v>
      </c>
      <c r="AV154" s="430">
        <v>1</v>
      </c>
      <c r="AW154" s="330">
        <v>55</v>
      </c>
      <c r="AX154" s="330">
        <v>0</v>
      </c>
      <c r="AY154" s="330">
        <v>55</v>
      </c>
      <c r="AZ154" s="330">
        <v>0</v>
      </c>
      <c r="BA154" s="330">
        <v>55</v>
      </c>
      <c r="BB154" s="330">
        <v>0</v>
      </c>
      <c r="BC154" s="330">
        <v>55</v>
      </c>
      <c r="BD154" s="330">
        <v>0</v>
      </c>
      <c r="BE154" s="330">
        <v>74</v>
      </c>
      <c r="BF154" s="329" t="s">
        <v>7583</v>
      </c>
      <c r="BG154" s="330">
        <v>56</v>
      </c>
      <c r="BH154" s="330">
        <v>45</v>
      </c>
      <c r="BI154" s="330">
        <v>56</v>
      </c>
      <c r="BJ154" s="330" t="s">
        <v>112</v>
      </c>
      <c r="BK154" s="330">
        <v>22</v>
      </c>
      <c r="BL154" s="330">
        <v>26</v>
      </c>
      <c r="BM154" s="330">
        <v>6</v>
      </c>
      <c r="BN154" s="330">
        <v>1</v>
      </c>
      <c r="BO154" s="330">
        <v>1</v>
      </c>
      <c r="BP154" s="330">
        <v>0</v>
      </c>
      <c r="BQ154" s="330">
        <v>0</v>
      </c>
    </row>
    <row r="155" spans="1:69" s="334" customFormat="1" x14ac:dyDescent="0.25">
      <c r="A155" s="333" t="s">
        <v>181</v>
      </c>
      <c r="B155" s="330" t="s">
        <v>43</v>
      </c>
      <c r="C155" s="330" t="s">
        <v>43</v>
      </c>
      <c r="D155" s="333">
        <v>5</v>
      </c>
      <c r="E155" s="331" t="s">
        <v>6538</v>
      </c>
      <c r="F155" s="330" t="s">
        <v>128</v>
      </c>
      <c r="G155" s="427" t="s">
        <v>7588</v>
      </c>
      <c r="H155" s="330">
        <v>19</v>
      </c>
      <c r="I155" s="330">
        <v>0</v>
      </c>
      <c r="J155" s="336">
        <v>0</v>
      </c>
      <c r="K155" s="330">
        <v>3</v>
      </c>
      <c r="L155" s="330">
        <v>0</v>
      </c>
      <c r="M155" s="336">
        <v>0</v>
      </c>
      <c r="N155" s="330">
        <v>0</v>
      </c>
      <c r="O155" s="330" t="s">
        <v>7303</v>
      </c>
      <c r="P155" s="330" t="s">
        <v>7304</v>
      </c>
      <c r="Q155" s="330" t="s">
        <v>7305</v>
      </c>
      <c r="R155" s="336">
        <v>0.47304480662242088</v>
      </c>
      <c r="S155" s="330">
        <v>0</v>
      </c>
      <c r="T155" s="330"/>
      <c r="U155" s="330"/>
      <c r="V155" s="428"/>
      <c r="W155" s="428" t="s">
        <v>45</v>
      </c>
      <c r="X155" s="428" t="s">
        <v>45</v>
      </c>
      <c r="Y155" s="428" t="s">
        <v>45</v>
      </c>
      <c r="Z155" s="428" t="s">
        <v>45</v>
      </c>
      <c r="AA155" s="330">
        <v>1</v>
      </c>
      <c r="AB155" s="330">
        <v>0</v>
      </c>
      <c r="AC155" s="330">
        <v>19</v>
      </c>
      <c r="AD155" s="330">
        <v>0</v>
      </c>
      <c r="AE155" s="330">
        <v>2</v>
      </c>
      <c r="AF155" s="330">
        <v>1</v>
      </c>
      <c r="AG155" s="429">
        <v>0.95454545454545459</v>
      </c>
      <c r="AH155" s="330"/>
      <c r="AI155" s="330"/>
      <c r="AJ155" s="330"/>
      <c r="AK155" s="330"/>
      <c r="AL155" s="330"/>
      <c r="AM155" s="330">
        <v>0</v>
      </c>
      <c r="AN155" s="330">
        <v>0</v>
      </c>
      <c r="AO155" s="330"/>
      <c r="AP155" s="330"/>
      <c r="AQ155" s="330">
        <v>0</v>
      </c>
      <c r="AR155" s="330">
        <v>0</v>
      </c>
      <c r="AS155" s="330">
        <v>0</v>
      </c>
      <c r="AT155" s="330">
        <v>0</v>
      </c>
      <c r="AU155" s="330">
        <v>1</v>
      </c>
      <c r="AV155" s="430">
        <v>1</v>
      </c>
      <c r="AW155" s="330">
        <v>15</v>
      </c>
      <c r="AX155" s="330">
        <v>0</v>
      </c>
      <c r="AY155" s="330">
        <v>15</v>
      </c>
      <c r="AZ155" s="330">
        <v>0</v>
      </c>
      <c r="BA155" s="330">
        <v>15</v>
      </c>
      <c r="BB155" s="330">
        <v>0</v>
      </c>
      <c r="BC155" s="330">
        <v>15</v>
      </c>
      <c r="BD155" s="330">
        <v>0</v>
      </c>
      <c r="BE155" s="330">
        <v>20</v>
      </c>
      <c r="BF155" s="329" t="s">
        <v>7583</v>
      </c>
      <c r="BG155" s="330">
        <v>15</v>
      </c>
      <c r="BH155" s="330">
        <v>22</v>
      </c>
      <c r="BI155" s="330">
        <v>15</v>
      </c>
      <c r="BJ155" s="330" t="s">
        <v>112</v>
      </c>
      <c r="BK155" s="330">
        <v>4</v>
      </c>
      <c r="BL155" s="330">
        <v>9</v>
      </c>
      <c r="BM155" s="330">
        <v>2</v>
      </c>
      <c r="BN155" s="330">
        <v>0</v>
      </c>
      <c r="BO155" s="330">
        <v>0</v>
      </c>
      <c r="BP155" s="330">
        <v>0</v>
      </c>
      <c r="BQ155" s="330">
        <v>0</v>
      </c>
    </row>
    <row r="156" spans="1:69" s="334" customFormat="1" x14ac:dyDescent="0.25">
      <c r="A156" s="333" t="s">
        <v>181</v>
      </c>
      <c r="B156" s="330" t="s">
        <v>43</v>
      </c>
      <c r="C156" s="330" t="s">
        <v>43</v>
      </c>
      <c r="D156" s="333">
        <v>6</v>
      </c>
      <c r="E156" s="331" t="s">
        <v>6539</v>
      </c>
      <c r="F156" s="330" t="s">
        <v>128</v>
      </c>
      <c r="G156" s="427" t="s">
        <v>7588</v>
      </c>
      <c r="H156" s="330">
        <v>26</v>
      </c>
      <c r="I156" s="330">
        <v>0</v>
      </c>
      <c r="J156" s="336">
        <v>0</v>
      </c>
      <c r="K156" s="330">
        <v>13</v>
      </c>
      <c r="L156" s="330">
        <v>0</v>
      </c>
      <c r="M156" s="336">
        <v>0</v>
      </c>
      <c r="N156" s="330">
        <v>0</v>
      </c>
      <c r="O156" s="330" t="s">
        <v>7394</v>
      </c>
      <c r="P156" s="330" t="s">
        <v>7395</v>
      </c>
      <c r="Q156" s="330" t="s">
        <v>7396</v>
      </c>
      <c r="R156" s="336">
        <v>0.42916857640480338</v>
      </c>
      <c r="S156" s="330">
        <v>0</v>
      </c>
      <c r="T156" s="330"/>
      <c r="U156" s="330"/>
      <c r="V156" s="428"/>
      <c r="W156" s="428" t="s">
        <v>45</v>
      </c>
      <c r="X156" s="428" t="s">
        <v>45</v>
      </c>
      <c r="Y156" s="428" t="s">
        <v>45</v>
      </c>
      <c r="Z156" s="428" t="s">
        <v>45</v>
      </c>
      <c r="AA156" s="330">
        <v>0</v>
      </c>
      <c r="AB156" s="330">
        <v>0</v>
      </c>
      <c r="AC156" s="330">
        <v>26</v>
      </c>
      <c r="AD156" s="330">
        <v>0</v>
      </c>
      <c r="AE156" s="330">
        <v>13</v>
      </c>
      <c r="AF156" s="330">
        <v>0</v>
      </c>
      <c r="AG156" s="429">
        <v>1</v>
      </c>
      <c r="AH156" s="330"/>
      <c r="AI156" s="330"/>
      <c r="AJ156" s="330"/>
      <c r="AK156" s="330"/>
      <c r="AL156" s="330"/>
      <c r="AM156" s="330">
        <v>0</v>
      </c>
      <c r="AN156" s="330">
        <v>0</v>
      </c>
      <c r="AO156" s="330"/>
      <c r="AP156" s="330"/>
      <c r="AQ156" s="330">
        <v>0</v>
      </c>
      <c r="AR156" s="330">
        <v>0</v>
      </c>
      <c r="AS156" s="330">
        <v>0</v>
      </c>
      <c r="AT156" s="330">
        <v>0</v>
      </c>
      <c r="AU156" s="330">
        <v>0</v>
      </c>
      <c r="AV156" s="430" t="s">
        <v>45</v>
      </c>
      <c r="AW156" s="330">
        <v>43</v>
      </c>
      <c r="AX156" s="330">
        <v>0</v>
      </c>
      <c r="AY156" s="330">
        <v>43</v>
      </c>
      <c r="AZ156" s="330">
        <v>0</v>
      </c>
      <c r="BA156" s="330">
        <v>43</v>
      </c>
      <c r="BB156" s="330">
        <v>0</v>
      </c>
      <c r="BC156" s="330">
        <v>43</v>
      </c>
      <c r="BD156" s="330">
        <v>0</v>
      </c>
      <c r="BE156" s="330">
        <v>37</v>
      </c>
      <c r="BF156" s="329" t="s">
        <v>7583</v>
      </c>
      <c r="BG156" s="330">
        <v>44</v>
      </c>
      <c r="BH156" s="330">
        <v>38</v>
      </c>
      <c r="BI156" s="330">
        <v>44</v>
      </c>
      <c r="BJ156" s="330" t="s">
        <v>112</v>
      </c>
      <c r="BK156" s="330">
        <v>16</v>
      </c>
      <c r="BL156" s="330">
        <v>15</v>
      </c>
      <c r="BM156" s="330">
        <v>10</v>
      </c>
      <c r="BN156" s="330">
        <v>2</v>
      </c>
      <c r="BO156" s="330">
        <v>1</v>
      </c>
      <c r="BP156" s="330">
        <v>0</v>
      </c>
      <c r="BQ156" s="330">
        <v>0</v>
      </c>
    </row>
    <row r="157" spans="1:69" s="334" customFormat="1" x14ac:dyDescent="0.25">
      <c r="A157" s="333" t="s">
        <v>181</v>
      </c>
      <c r="B157" s="330" t="s">
        <v>43</v>
      </c>
      <c r="C157" s="330" t="s">
        <v>43</v>
      </c>
      <c r="D157" s="333">
        <v>7</v>
      </c>
      <c r="E157" s="331" t="s">
        <v>6540</v>
      </c>
      <c r="F157" s="330" t="s">
        <v>128</v>
      </c>
      <c r="G157" s="427" t="s">
        <v>7588</v>
      </c>
      <c r="H157" s="330">
        <v>34</v>
      </c>
      <c r="I157" s="330">
        <v>0</v>
      </c>
      <c r="J157" s="336">
        <v>0</v>
      </c>
      <c r="K157" s="330">
        <v>6</v>
      </c>
      <c r="L157" s="330">
        <v>1</v>
      </c>
      <c r="M157" s="336">
        <v>0.14285714285714285</v>
      </c>
      <c r="N157" s="330">
        <v>0</v>
      </c>
      <c r="O157" s="330" t="s">
        <v>7482</v>
      </c>
      <c r="P157" s="330" t="s">
        <v>7483</v>
      </c>
      <c r="Q157" s="330" t="s">
        <v>7484</v>
      </c>
      <c r="R157" s="336">
        <v>0.330380672384115</v>
      </c>
      <c r="S157" s="330">
        <v>0</v>
      </c>
      <c r="T157" s="330"/>
      <c r="U157" s="330"/>
      <c r="V157" s="428"/>
      <c r="W157" s="428" t="s">
        <v>45</v>
      </c>
      <c r="X157" s="428" t="s">
        <v>45</v>
      </c>
      <c r="Y157" s="428" t="s">
        <v>45</v>
      </c>
      <c r="Z157" s="428" t="s">
        <v>45</v>
      </c>
      <c r="AA157" s="330">
        <v>1</v>
      </c>
      <c r="AB157" s="330">
        <v>0</v>
      </c>
      <c r="AC157" s="330">
        <v>34</v>
      </c>
      <c r="AD157" s="330">
        <v>0</v>
      </c>
      <c r="AE157" s="330">
        <v>6</v>
      </c>
      <c r="AF157" s="330">
        <v>0</v>
      </c>
      <c r="AG157" s="429">
        <v>1</v>
      </c>
      <c r="AH157" s="330"/>
      <c r="AI157" s="330"/>
      <c r="AJ157" s="330"/>
      <c r="AK157" s="330"/>
      <c r="AL157" s="330"/>
      <c r="AM157" s="330">
        <v>0</v>
      </c>
      <c r="AN157" s="330">
        <v>0</v>
      </c>
      <c r="AO157" s="330"/>
      <c r="AP157" s="330"/>
      <c r="AQ157" s="330">
        <v>0</v>
      </c>
      <c r="AR157" s="330">
        <v>0</v>
      </c>
      <c r="AS157" s="330">
        <v>0</v>
      </c>
      <c r="AT157" s="330">
        <v>0</v>
      </c>
      <c r="AU157" s="330">
        <v>1</v>
      </c>
      <c r="AV157" s="430">
        <v>1</v>
      </c>
      <c r="AW157" s="330">
        <v>34</v>
      </c>
      <c r="AX157" s="330">
        <v>1</v>
      </c>
      <c r="AY157" s="330">
        <v>34</v>
      </c>
      <c r="AZ157" s="330">
        <v>1</v>
      </c>
      <c r="BA157" s="330">
        <v>34</v>
      </c>
      <c r="BB157" s="330">
        <v>1</v>
      </c>
      <c r="BC157" s="330">
        <v>34</v>
      </c>
      <c r="BD157" s="330">
        <v>1</v>
      </c>
      <c r="BE157" s="330">
        <v>27</v>
      </c>
      <c r="BF157" s="329" t="s">
        <v>7583</v>
      </c>
      <c r="BG157" s="330">
        <v>36</v>
      </c>
      <c r="BH157" s="330">
        <v>39</v>
      </c>
      <c r="BI157" s="330">
        <v>37</v>
      </c>
      <c r="BJ157" s="330" t="s">
        <v>112</v>
      </c>
      <c r="BK157" s="330">
        <v>15</v>
      </c>
      <c r="BL157" s="330">
        <v>15</v>
      </c>
      <c r="BM157" s="330">
        <v>5</v>
      </c>
      <c r="BN157" s="330">
        <v>0</v>
      </c>
      <c r="BO157" s="330">
        <v>2</v>
      </c>
      <c r="BP157" s="330">
        <v>0</v>
      </c>
      <c r="BQ157" s="330">
        <v>0</v>
      </c>
    </row>
    <row r="158" spans="1:69" s="334" customFormat="1" x14ac:dyDescent="0.25">
      <c r="A158" s="333" t="s">
        <v>88</v>
      </c>
      <c r="B158" s="330" t="s">
        <v>43</v>
      </c>
      <c r="C158" s="330" t="s">
        <v>43</v>
      </c>
      <c r="D158" s="333">
        <v>1</v>
      </c>
      <c r="E158" s="331" t="s">
        <v>6534</v>
      </c>
      <c r="F158" s="330" t="s">
        <v>128</v>
      </c>
      <c r="G158" s="427" t="s">
        <v>7581</v>
      </c>
      <c r="H158" s="330">
        <v>39</v>
      </c>
      <c r="I158" s="330">
        <v>1</v>
      </c>
      <c r="J158" s="336">
        <v>2.5000000000000001E-2</v>
      </c>
      <c r="K158" s="330">
        <v>12</v>
      </c>
      <c r="L158" s="330">
        <v>2</v>
      </c>
      <c r="M158" s="336">
        <v>0.14285714285714285</v>
      </c>
      <c r="N158" s="330">
        <v>0</v>
      </c>
      <c r="O158" s="330" t="s">
        <v>6906</v>
      </c>
      <c r="P158" s="330" t="s">
        <v>6907</v>
      </c>
      <c r="Q158" s="330" t="s">
        <v>6908</v>
      </c>
      <c r="R158" s="336">
        <v>0.19434723422241837</v>
      </c>
      <c r="S158" s="330">
        <v>0</v>
      </c>
      <c r="T158" s="330"/>
      <c r="U158" s="330"/>
      <c r="V158" s="428"/>
      <c r="W158" s="428" t="s">
        <v>45</v>
      </c>
      <c r="X158" s="428" t="s">
        <v>45</v>
      </c>
      <c r="Y158" s="428" t="s">
        <v>45</v>
      </c>
      <c r="Z158" s="428" t="s">
        <v>45</v>
      </c>
      <c r="AA158" s="330">
        <v>0</v>
      </c>
      <c r="AB158" s="330">
        <v>0</v>
      </c>
      <c r="AC158" s="330">
        <v>39</v>
      </c>
      <c r="AD158" s="330">
        <v>0</v>
      </c>
      <c r="AE158" s="330">
        <v>12</v>
      </c>
      <c r="AF158" s="330">
        <v>0</v>
      </c>
      <c r="AG158" s="429">
        <v>1</v>
      </c>
      <c r="AH158" s="330"/>
      <c r="AI158" s="330"/>
      <c r="AJ158" s="330"/>
      <c r="AK158" s="330"/>
      <c r="AL158" s="330"/>
      <c r="AM158" s="330">
        <v>0</v>
      </c>
      <c r="AN158" s="330">
        <v>0</v>
      </c>
      <c r="AO158" s="330"/>
      <c r="AP158" s="330"/>
      <c r="AQ158" s="330">
        <v>0</v>
      </c>
      <c r="AR158" s="330">
        <v>0</v>
      </c>
      <c r="AS158" s="330">
        <v>0</v>
      </c>
      <c r="AT158" s="330">
        <v>0</v>
      </c>
      <c r="AU158" s="330">
        <v>0</v>
      </c>
      <c r="AV158" s="430" t="s">
        <v>45</v>
      </c>
      <c r="AW158" s="330">
        <v>57</v>
      </c>
      <c r="AX158" s="330">
        <v>1</v>
      </c>
      <c r="AY158" s="330">
        <v>57</v>
      </c>
      <c r="AZ158" s="330">
        <v>1</v>
      </c>
      <c r="BA158" s="330">
        <v>57</v>
      </c>
      <c r="BB158" s="330">
        <v>1</v>
      </c>
      <c r="BC158" s="330">
        <v>57</v>
      </c>
      <c r="BD158" s="330">
        <v>1</v>
      </c>
      <c r="BE158" s="330">
        <v>50</v>
      </c>
      <c r="BF158" s="329" t="s">
        <v>7547</v>
      </c>
      <c r="BG158" s="330">
        <v>58</v>
      </c>
      <c r="BH158" s="330">
        <v>50</v>
      </c>
      <c r="BI158" s="330">
        <v>59</v>
      </c>
      <c r="BJ158" s="330" t="s">
        <v>112</v>
      </c>
      <c r="BK158" s="330">
        <v>8</v>
      </c>
      <c r="BL158" s="330">
        <v>36</v>
      </c>
      <c r="BM158" s="330">
        <v>14</v>
      </c>
      <c r="BN158" s="330">
        <v>0</v>
      </c>
      <c r="BO158" s="330">
        <v>1</v>
      </c>
      <c r="BP158" s="330">
        <v>0</v>
      </c>
      <c r="BQ158" s="330">
        <v>0</v>
      </c>
    </row>
    <row r="159" spans="1:69" s="334" customFormat="1" x14ac:dyDescent="0.25">
      <c r="A159" s="333" t="s">
        <v>88</v>
      </c>
      <c r="B159" s="330" t="s">
        <v>43</v>
      </c>
      <c r="C159" s="330" t="s">
        <v>43</v>
      </c>
      <c r="D159" s="333">
        <v>2</v>
      </c>
      <c r="E159" s="331" t="s">
        <v>6535</v>
      </c>
      <c r="F159" s="330" t="s">
        <v>128</v>
      </c>
      <c r="G159" s="427" t="s">
        <v>7581</v>
      </c>
      <c r="H159" s="330">
        <v>30</v>
      </c>
      <c r="I159" s="330">
        <v>2</v>
      </c>
      <c r="J159" s="336">
        <v>6.25E-2</v>
      </c>
      <c r="K159" s="330">
        <v>16</v>
      </c>
      <c r="L159" s="330">
        <v>1</v>
      </c>
      <c r="M159" s="336">
        <v>5.8823529411764705E-2</v>
      </c>
      <c r="N159" s="330">
        <v>0</v>
      </c>
      <c r="O159" s="330" t="s">
        <v>7046</v>
      </c>
      <c r="P159" s="330" t="s">
        <v>7047</v>
      </c>
      <c r="Q159" s="330" t="s">
        <v>7048</v>
      </c>
      <c r="R159" s="336">
        <v>0.34374580715984632</v>
      </c>
      <c r="S159" s="330">
        <v>0</v>
      </c>
      <c r="T159" s="330"/>
      <c r="U159" s="330"/>
      <c r="V159" s="428"/>
      <c r="W159" s="428" t="s">
        <v>45</v>
      </c>
      <c r="X159" s="428" t="s">
        <v>45</v>
      </c>
      <c r="Y159" s="428" t="s">
        <v>45</v>
      </c>
      <c r="Z159" s="428" t="s">
        <v>45</v>
      </c>
      <c r="AA159" s="330">
        <v>0</v>
      </c>
      <c r="AB159" s="330">
        <v>0</v>
      </c>
      <c r="AC159" s="330">
        <v>30</v>
      </c>
      <c r="AD159" s="330">
        <v>0</v>
      </c>
      <c r="AE159" s="330">
        <v>16</v>
      </c>
      <c r="AF159" s="330">
        <v>0</v>
      </c>
      <c r="AG159" s="429">
        <v>1</v>
      </c>
      <c r="AH159" s="330"/>
      <c r="AI159" s="330"/>
      <c r="AJ159" s="330"/>
      <c r="AK159" s="330"/>
      <c r="AL159" s="330"/>
      <c r="AM159" s="330">
        <v>0</v>
      </c>
      <c r="AN159" s="330">
        <v>0</v>
      </c>
      <c r="AO159" s="330"/>
      <c r="AP159" s="330"/>
      <c r="AQ159" s="330">
        <v>0</v>
      </c>
      <c r="AR159" s="330">
        <v>0</v>
      </c>
      <c r="AS159" s="330">
        <v>0</v>
      </c>
      <c r="AT159" s="330">
        <v>0</v>
      </c>
      <c r="AU159" s="330">
        <v>0</v>
      </c>
      <c r="AV159" s="430" t="s">
        <v>45</v>
      </c>
      <c r="AW159" s="330">
        <v>41</v>
      </c>
      <c r="AX159" s="330">
        <v>0</v>
      </c>
      <c r="AY159" s="330">
        <v>41</v>
      </c>
      <c r="AZ159" s="330">
        <v>0</v>
      </c>
      <c r="BA159" s="330">
        <v>41</v>
      </c>
      <c r="BB159" s="330">
        <v>0</v>
      </c>
      <c r="BC159" s="330">
        <v>41</v>
      </c>
      <c r="BD159" s="330">
        <v>0</v>
      </c>
      <c r="BE159" s="330">
        <v>86</v>
      </c>
      <c r="BF159" s="329" t="s">
        <v>7547</v>
      </c>
      <c r="BG159" s="330">
        <v>44</v>
      </c>
      <c r="BH159" s="330">
        <v>48</v>
      </c>
      <c r="BI159" s="330">
        <v>45</v>
      </c>
      <c r="BJ159" s="330" t="s">
        <v>112</v>
      </c>
      <c r="BK159" s="330">
        <v>3</v>
      </c>
      <c r="BL159" s="330">
        <v>28</v>
      </c>
      <c r="BM159" s="330">
        <v>10</v>
      </c>
      <c r="BN159" s="330">
        <v>0</v>
      </c>
      <c r="BO159" s="330">
        <v>4</v>
      </c>
      <c r="BP159" s="330">
        <v>0</v>
      </c>
      <c r="BQ159" s="330">
        <v>0</v>
      </c>
    </row>
    <row r="160" spans="1:69" s="334" customFormat="1" x14ac:dyDescent="0.25">
      <c r="A160" s="333" t="s">
        <v>88</v>
      </c>
      <c r="B160" s="330" t="s">
        <v>43</v>
      </c>
      <c r="C160" s="330" t="s">
        <v>43</v>
      </c>
      <c r="D160" s="333">
        <v>44</v>
      </c>
      <c r="E160" s="331" t="s">
        <v>565</v>
      </c>
      <c r="F160" s="330" t="s">
        <v>128</v>
      </c>
      <c r="G160" s="427" t="s">
        <v>7581</v>
      </c>
      <c r="H160" s="330">
        <v>34</v>
      </c>
      <c r="I160" s="330">
        <v>4</v>
      </c>
      <c r="J160" s="336">
        <v>0.10526315789473684</v>
      </c>
      <c r="K160" s="330">
        <v>19</v>
      </c>
      <c r="L160" s="330">
        <v>1</v>
      </c>
      <c r="M160" s="336">
        <v>0.05</v>
      </c>
      <c r="N160" s="330">
        <v>0</v>
      </c>
      <c r="O160" s="330" t="s">
        <v>2690</v>
      </c>
      <c r="P160" s="330" t="s">
        <v>2691</v>
      </c>
      <c r="Q160" s="330" t="s">
        <v>2692</v>
      </c>
      <c r="R160" s="336">
        <v>0.27161021145941666</v>
      </c>
      <c r="S160" s="330">
        <v>0</v>
      </c>
      <c r="T160" s="330"/>
      <c r="U160" s="330"/>
      <c r="V160" s="428"/>
      <c r="W160" s="428" t="s">
        <v>45</v>
      </c>
      <c r="X160" s="428" t="s">
        <v>45</v>
      </c>
      <c r="Y160" s="428" t="s">
        <v>45</v>
      </c>
      <c r="Z160" s="428" t="s">
        <v>45</v>
      </c>
      <c r="AA160" s="330">
        <v>1</v>
      </c>
      <c r="AB160" s="330">
        <v>0</v>
      </c>
      <c r="AC160" s="330">
        <v>34</v>
      </c>
      <c r="AD160" s="330">
        <v>0</v>
      </c>
      <c r="AE160" s="330">
        <v>19</v>
      </c>
      <c r="AF160" s="330">
        <v>0</v>
      </c>
      <c r="AG160" s="429">
        <v>1</v>
      </c>
      <c r="AH160" s="330"/>
      <c r="AI160" s="330"/>
      <c r="AJ160" s="330"/>
      <c r="AK160" s="330"/>
      <c r="AL160" s="330"/>
      <c r="AM160" s="330">
        <v>0</v>
      </c>
      <c r="AN160" s="330">
        <v>0</v>
      </c>
      <c r="AO160" s="330"/>
      <c r="AP160" s="330"/>
      <c r="AQ160" s="330">
        <v>0</v>
      </c>
      <c r="AR160" s="330">
        <v>0</v>
      </c>
      <c r="AS160" s="330">
        <v>0</v>
      </c>
      <c r="AT160" s="330">
        <v>0</v>
      </c>
      <c r="AU160" s="330">
        <v>1</v>
      </c>
      <c r="AV160" s="430">
        <v>1</v>
      </c>
      <c r="AW160" s="330">
        <v>48</v>
      </c>
      <c r="AX160" s="330">
        <v>2</v>
      </c>
      <c r="AY160" s="330">
        <v>48</v>
      </c>
      <c r="AZ160" s="330">
        <v>2</v>
      </c>
      <c r="BA160" s="330">
        <v>48</v>
      </c>
      <c r="BB160" s="330">
        <v>2</v>
      </c>
      <c r="BC160" s="330">
        <v>48</v>
      </c>
      <c r="BD160" s="330">
        <v>2</v>
      </c>
      <c r="BE160" s="330">
        <v>44</v>
      </c>
      <c r="BF160" s="329" t="s">
        <v>7547</v>
      </c>
      <c r="BG160" s="330">
        <v>51</v>
      </c>
      <c r="BH160" s="330">
        <v>50</v>
      </c>
      <c r="BI160" s="330">
        <v>51</v>
      </c>
      <c r="BJ160" s="330" t="s">
        <v>112</v>
      </c>
      <c r="BK160" s="330">
        <v>4</v>
      </c>
      <c r="BL160" s="330">
        <v>25</v>
      </c>
      <c r="BM160" s="330">
        <v>21</v>
      </c>
      <c r="BN160" s="330">
        <v>0</v>
      </c>
      <c r="BO160" s="330">
        <v>1</v>
      </c>
      <c r="BP160" s="330">
        <v>0</v>
      </c>
      <c r="BQ160" s="330">
        <v>0</v>
      </c>
    </row>
    <row r="161" spans="1:69" s="334" customFormat="1" x14ac:dyDescent="0.25">
      <c r="A161" s="333" t="s">
        <v>88</v>
      </c>
      <c r="B161" s="330" t="s">
        <v>43</v>
      </c>
      <c r="C161" s="330" t="s">
        <v>43</v>
      </c>
      <c r="D161" s="333">
        <v>45</v>
      </c>
      <c r="E161" s="331" t="s">
        <v>566</v>
      </c>
      <c r="F161" s="330" t="s">
        <v>128</v>
      </c>
      <c r="G161" s="427" t="s">
        <v>7581</v>
      </c>
      <c r="H161" s="330">
        <v>19</v>
      </c>
      <c r="I161" s="330">
        <v>2</v>
      </c>
      <c r="J161" s="336">
        <v>9.5238095238095233E-2</v>
      </c>
      <c r="K161" s="330">
        <v>8</v>
      </c>
      <c r="L161" s="330">
        <v>1</v>
      </c>
      <c r="M161" s="336">
        <v>0.1111111111111111</v>
      </c>
      <c r="N161" s="330">
        <v>0</v>
      </c>
      <c r="O161" s="330" t="s">
        <v>2772</v>
      </c>
      <c r="P161" s="330" t="s">
        <v>2773</v>
      </c>
      <c r="Q161" s="330" t="s">
        <v>2774</v>
      </c>
      <c r="R161" s="336">
        <v>0.29261069334925832</v>
      </c>
      <c r="S161" s="330">
        <v>0</v>
      </c>
      <c r="T161" s="330"/>
      <c r="U161" s="330"/>
      <c r="V161" s="428"/>
      <c r="W161" s="428" t="s">
        <v>45</v>
      </c>
      <c r="X161" s="428" t="s">
        <v>45</v>
      </c>
      <c r="Y161" s="428" t="s">
        <v>45</v>
      </c>
      <c r="Z161" s="428" t="s">
        <v>45</v>
      </c>
      <c r="AA161" s="330">
        <v>0</v>
      </c>
      <c r="AB161" s="330">
        <v>0</v>
      </c>
      <c r="AC161" s="330">
        <v>19</v>
      </c>
      <c r="AD161" s="330">
        <v>0</v>
      </c>
      <c r="AE161" s="330">
        <v>8</v>
      </c>
      <c r="AF161" s="330">
        <v>0</v>
      </c>
      <c r="AG161" s="429">
        <v>1</v>
      </c>
      <c r="AH161" s="330"/>
      <c r="AI161" s="330"/>
      <c r="AJ161" s="330"/>
      <c r="AK161" s="330"/>
      <c r="AL161" s="330"/>
      <c r="AM161" s="330">
        <v>0</v>
      </c>
      <c r="AN161" s="330">
        <v>0</v>
      </c>
      <c r="AO161" s="330"/>
      <c r="AP161" s="330"/>
      <c r="AQ161" s="330">
        <v>0</v>
      </c>
      <c r="AR161" s="330">
        <v>0</v>
      </c>
      <c r="AS161" s="330">
        <v>0</v>
      </c>
      <c r="AT161" s="330">
        <v>0</v>
      </c>
      <c r="AU161" s="330">
        <v>0</v>
      </c>
      <c r="AV161" s="430" t="s">
        <v>45</v>
      </c>
      <c r="AW161" s="330">
        <v>44</v>
      </c>
      <c r="AX161" s="330">
        <v>0</v>
      </c>
      <c r="AY161" s="330">
        <v>44</v>
      </c>
      <c r="AZ161" s="330">
        <v>0</v>
      </c>
      <c r="BA161" s="330">
        <v>44</v>
      </c>
      <c r="BB161" s="330">
        <v>0</v>
      </c>
      <c r="BC161" s="330">
        <v>44</v>
      </c>
      <c r="BD161" s="330">
        <v>0</v>
      </c>
      <c r="BE161" s="330">
        <v>65</v>
      </c>
      <c r="BF161" s="329" t="s">
        <v>7547</v>
      </c>
      <c r="BG161" s="330">
        <v>45</v>
      </c>
      <c r="BH161" s="330">
        <v>27</v>
      </c>
      <c r="BI161" s="330">
        <v>44</v>
      </c>
      <c r="BJ161" s="330" t="s">
        <v>112</v>
      </c>
      <c r="BK161" s="330">
        <v>11</v>
      </c>
      <c r="BL161" s="330">
        <v>21</v>
      </c>
      <c r="BM161" s="330">
        <v>12</v>
      </c>
      <c r="BN161" s="330">
        <v>0</v>
      </c>
      <c r="BO161" s="330">
        <v>0</v>
      </c>
      <c r="BP161" s="330">
        <v>0</v>
      </c>
      <c r="BQ161" s="330">
        <v>0</v>
      </c>
    </row>
    <row r="162" spans="1:69" s="334" customFormat="1" x14ac:dyDescent="0.25">
      <c r="A162" s="333" t="s">
        <v>88</v>
      </c>
      <c r="B162" s="330" t="s">
        <v>43</v>
      </c>
      <c r="C162" s="330" t="s">
        <v>43</v>
      </c>
      <c r="D162" s="333">
        <v>46</v>
      </c>
      <c r="E162" s="331" t="s">
        <v>567</v>
      </c>
      <c r="F162" s="330" t="s">
        <v>128</v>
      </c>
      <c r="G162" s="427" t="s">
        <v>7581</v>
      </c>
      <c r="H162" s="330">
        <v>18</v>
      </c>
      <c r="I162" s="330">
        <v>1</v>
      </c>
      <c r="J162" s="336">
        <v>5.2631578947368418E-2</v>
      </c>
      <c r="K162" s="330">
        <v>9</v>
      </c>
      <c r="L162" s="330">
        <v>2</v>
      </c>
      <c r="M162" s="336">
        <v>0.18181818181818182</v>
      </c>
      <c r="N162" s="330">
        <v>0</v>
      </c>
      <c r="O162" s="330" t="s">
        <v>2862</v>
      </c>
      <c r="P162" s="330" t="s">
        <v>2863</v>
      </c>
      <c r="Q162" s="330" t="s">
        <v>2864</v>
      </c>
      <c r="R162" s="336">
        <v>0.34494967025338424</v>
      </c>
      <c r="S162" s="330">
        <v>0</v>
      </c>
      <c r="T162" s="330"/>
      <c r="U162" s="330"/>
      <c r="V162" s="428"/>
      <c r="W162" s="428" t="s">
        <v>45</v>
      </c>
      <c r="X162" s="428" t="s">
        <v>45</v>
      </c>
      <c r="Y162" s="428" t="s">
        <v>45</v>
      </c>
      <c r="Z162" s="428" t="s">
        <v>45</v>
      </c>
      <c r="AA162" s="330">
        <v>1</v>
      </c>
      <c r="AB162" s="330">
        <v>0</v>
      </c>
      <c r="AC162" s="330">
        <v>17</v>
      </c>
      <c r="AD162" s="330">
        <v>1</v>
      </c>
      <c r="AE162" s="330">
        <v>8</v>
      </c>
      <c r="AF162" s="330">
        <v>1</v>
      </c>
      <c r="AG162" s="429">
        <v>0.92592592592592593</v>
      </c>
      <c r="AH162" s="330"/>
      <c r="AI162" s="330"/>
      <c r="AJ162" s="330"/>
      <c r="AK162" s="330"/>
      <c r="AL162" s="330"/>
      <c r="AM162" s="330">
        <v>0</v>
      </c>
      <c r="AN162" s="330">
        <v>0</v>
      </c>
      <c r="AO162" s="330"/>
      <c r="AP162" s="330"/>
      <c r="AQ162" s="330">
        <v>0</v>
      </c>
      <c r="AR162" s="330">
        <v>0</v>
      </c>
      <c r="AS162" s="330">
        <v>0</v>
      </c>
      <c r="AT162" s="330">
        <v>0</v>
      </c>
      <c r="AU162" s="330">
        <v>1</v>
      </c>
      <c r="AV162" s="430">
        <v>1</v>
      </c>
      <c r="AW162" s="330">
        <v>36</v>
      </c>
      <c r="AX162" s="330">
        <v>0</v>
      </c>
      <c r="AY162" s="330">
        <v>36</v>
      </c>
      <c r="AZ162" s="330">
        <v>0</v>
      </c>
      <c r="BA162" s="330">
        <v>36</v>
      </c>
      <c r="BB162" s="330">
        <v>0</v>
      </c>
      <c r="BC162" s="330">
        <v>36</v>
      </c>
      <c r="BD162" s="330">
        <v>0</v>
      </c>
      <c r="BE162" s="330">
        <v>25</v>
      </c>
      <c r="BF162" s="329" t="s">
        <v>7547</v>
      </c>
      <c r="BG162" s="330">
        <v>36</v>
      </c>
      <c r="BH162" s="330">
        <v>25</v>
      </c>
      <c r="BI162" s="330">
        <v>36</v>
      </c>
      <c r="BJ162" s="330" t="s">
        <v>112</v>
      </c>
      <c r="BK162" s="330">
        <v>7</v>
      </c>
      <c r="BL162" s="330">
        <v>16</v>
      </c>
      <c r="BM162" s="330">
        <v>12</v>
      </c>
      <c r="BN162" s="330">
        <v>1</v>
      </c>
      <c r="BO162" s="330">
        <v>0</v>
      </c>
      <c r="BP162" s="330">
        <v>0</v>
      </c>
      <c r="BQ162" s="330">
        <v>0</v>
      </c>
    </row>
    <row r="163" spans="1:69" s="334" customFormat="1" x14ac:dyDescent="0.25">
      <c r="A163" s="333" t="s">
        <v>88</v>
      </c>
      <c r="B163" s="330" t="s">
        <v>43</v>
      </c>
      <c r="C163" s="330" t="s">
        <v>43</v>
      </c>
      <c r="D163" s="333">
        <v>47</v>
      </c>
      <c r="E163" s="331" t="s">
        <v>568</v>
      </c>
      <c r="F163" s="330" t="s">
        <v>128</v>
      </c>
      <c r="G163" s="427" t="s">
        <v>7581</v>
      </c>
      <c r="H163" s="330">
        <v>16</v>
      </c>
      <c r="I163" s="330">
        <v>0</v>
      </c>
      <c r="J163" s="336">
        <v>0</v>
      </c>
      <c r="K163" s="330">
        <v>9</v>
      </c>
      <c r="L163" s="330">
        <v>0</v>
      </c>
      <c r="M163" s="336">
        <v>0</v>
      </c>
      <c r="N163" s="330">
        <v>0</v>
      </c>
      <c r="O163" s="330" t="s">
        <v>2943</v>
      </c>
      <c r="P163" s="330" t="s">
        <v>2944</v>
      </c>
      <c r="Q163" s="330" t="s">
        <v>2945</v>
      </c>
      <c r="R163" s="336">
        <v>0.36457416949436555</v>
      </c>
      <c r="S163" s="330">
        <v>0</v>
      </c>
      <c r="T163" s="330"/>
      <c r="U163" s="330"/>
      <c r="V163" s="428"/>
      <c r="W163" s="428" t="s">
        <v>45</v>
      </c>
      <c r="X163" s="428" t="s">
        <v>45</v>
      </c>
      <c r="Y163" s="428" t="s">
        <v>45</v>
      </c>
      <c r="Z163" s="428" t="s">
        <v>45</v>
      </c>
      <c r="AA163" s="330">
        <v>0</v>
      </c>
      <c r="AB163" s="330">
        <v>0</v>
      </c>
      <c r="AC163" s="330">
        <v>16</v>
      </c>
      <c r="AD163" s="330">
        <v>0</v>
      </c>
      <c r="AE163" s="330">
        <v>8</v>
      </c>
      <c r="AF163" s="330">
        <v>1</v>
      </c>
      <c r="AG163" s="429">
        <v>0.96</v>
      </c>
      <c r="AH163" s="330"/>
      <c r="AI163" s="330"/>
      <c r="AJ163" s="330"/>
      <c r="AK163" s="330"/>
      <c r="AL163" s="330"/>
      <c r="AM163" s="330">
        <v>0</v>
      </c>
      <c r="AN163" s="330">
        <v>0</v>
      </c>
      <c r="AO163" s="330"/>
      <c r="AP163" s="330"/>
      <c r="AQ163" s="330">
        <v>0</v>
      </c>
      <c r="AR163" s="330">
        <v>0</v>
      </c>
      <c r="AS163" s="330">
        <v>0</v>
      </c>
      <c r="AT163" s="330">
        <v>0</v>
      </c>
      <c r="AU163" s="330">
        <v>0</v>
      </c>
      <c r="AV163" s="430" t="s">
        <v>45</v>
      </c>
      <c r="AW163" s="330">
        <v>28</v>
      </c>
      <c r="AX163" s="330">
        <v>0</v>
      </c>
      <c r="AY163" s="330">
        <v>28</v>
      </c>
      <c r="AZ163" s="330">
        <v>0</v>
      </c>
      <c r="BA163" s="330">
        <v>28</v>
      </c>
      <c r="BB163" s="330">
        <v>0</v>
      </c>
      <c r="BC163" s="330">
        <v>28</v>
      </c>
      <c r="BD163" s="330">
        <v>0</v>
      </c>
      <c r="BE163" s="330">
        <v>79</v>
      </c>
      <c r="BF163" s="329" t="s">
        <v>7547</v>
      </c>
      <c r="BG163" s="330">
        <v>29</v>
      </c>
      <c r="BH163" s="330">
        <v>26</v>
      </c>
      <c r="BI163" s="330">
        <v>29</v>
      </c>
      <c r="BJ163" s="330" t="s">
        <v>112</v>
      </c>
      <c r="BK163" s="330">
        <v>5</v>
      </c>
      <c r="BL163" s="330">
        <v>12</v>
      </c>
      <c r="BM163" s="330">
        <v>11</v>
      </c>
      <c r="BN163" s="330">
        <v>0</v>
      </c>
      <c r="BO163" s="330">
        <v>1</v>
      </c>
      <c r="BP163" s="330">
        <v>0</v>
      </c>
      <c r="BQ163" s="330">
        <v>0</v>
      </c>
    </row>
    <row r="164" spans="1:69" s="334" customFormat="1" x14ac:dyDescent="0.25">
      <c r="A164" s="333" t="s">
        <v>88</v>
      </c>
      <c r="B164" s="330" t="s">
        <v>43</v>
      </c>
      <c r="C164" s="330" t="s">
        <v>43</v>
      </c>
      <c r="D164" s="333">
        <v>48</v>
      </c>
      <c r="E164" s="331" t="s">
        <v>570</v>
      </c>
      <c r="F164" s="330" t="s">
        <v>128</v>
      </c>
      <c r="G164" s="427" t="s">
        <v>7581</v>
      </c>
      <c r="H164" s="330">
        <v>29</v>
      </c>
      <c r="I164" s="330">
        <v>2</v>
      </c>
      <c r="J164" s="336">
        <v>6.4516129032258063E-2</v>
      </c>
      <c r="K164" s="330">
        <v>11</v>
      </c>
      <c r="L164" s="330">
        <v>1</v>
      </c>
      <c r="M164" s="336">
        <v>8.3333333333333329E-2</v>
      </c>
      <c r="N164" s="330">
        <v>0</v>
      </c>
      <c r="O164" s="330" t="s">
        <v>3031</v>
      </c>
      <c r="P164" s="330" t="s">
        <v>3032</v>
      </c>
      <c r="Q164" s="330" t="s">
        <v>3033</v>
      </c>
      <c r="R164" s="336">
        <v>0.30450946728752643</v>
      </c>
      <c r="S164" s="330">
        <v>0</v>
      </c>
      <c r="T164" s="330"/>
      <c r="U164" s="330"/>
      <c r="V164" s="428"/>
      <c r="W164" s="428" t="s">
        <v>45</v>
      </c>
      <c r="X164" s="428" t="s">
        <v>45</v>
      </c>
      <c r="Y164" s="428" t="s">
        <v>45</v>
      </c>
      <c r="Z164" s="428" t="s">
        <v>45</v>
      </c>
      <c r="AA164" s="330">
        <v>3</v>
      </c>
      <c r="AB164" s="330">
        <v>0</v>
      </c>
      <c r="AC164" s="330">
        <v>29</v>
      </c>
      <c r="AD164" s="330">
        <v>0</v>
      </c>
      <c r="AE164" s="330">
        <v>10</v>
      </c>
      <c r="AF164" s="330">
        <v>1</v>
      </c>
      <c r="AG164" s="429">
        <v>0.97499999999999998</v>
      </c>
      <c r="AH164" s="330"/>
      <c r="AI164" s="330"/>
      <c r="AJ164" s="330"/>
      <c r="AK164" s="330"/>
      <c r="AL164" s="330"/>
      <c r="AM164" s="330">
        <v>0</v>
      </c>
      <c r="AN164" s="330">
        <v>0</v>
      </c>
      <c r="AO164" s="330"/>
      <c r="AP164" s="330"/>
      <c r="AQ164" s="330">
        <v>1</v>
      </c>
      <c r="AR164" s="330">
        <v>0</v>
      </c>
      <c r="AS164" s="330">
        <v>0</v>
      </c>
      <c r="AT164" s="330">
        <v>0</v>
      </c>
      <c r="AU164" s="330">
        <v>2</v>
      </c>
      <c r="AV164" s="430">
        <v>0.66666666666666663</v>
      </c>
      <c r="AW164" s="330">
        <v>45</v>
      </c>
      <c r="AX164" s="330">
        <v>1</v>
      </c>
      <c r="AY164" s="330">
        <v>45</v>
      </c>
      <c r="AZ164" s="330">
        <v>1</v>
      </c>
      <c r="BA164" s="330">
        <v>45</v>
      </c>
      <c r="BB164" s="330">
        <v>1</v>
      </c>
      <c r="BC164" s="330">
        <v>45</v>
      </c>
      <c r="BD164" s="330">
        <v>1</v>
      </c>
      <c r="BE164" s="330">
        <v>68</v>
      </c>
      <c r="BF164" s="329" t="s">
        <v>7547</v>
      </c>
      <c r="BG164" s="330">
        <v>45</v>
      </c>
      <c r="BH164" s="330">
        <v>46</v>
      </c>
      <c r="BI164" s="330">
        <v>46</v>
      </c>
      <c r="BJ164" s="330" t="s">
        <v>112</v>
      </c>
      <c r="BK164" s="330">
        <v>13</v>
      </c>
      <c r="BL164" s="330">
        <v>19</v>
      </c>
      <c r="BM164" s="330">
        <v>13</v>
      </c>
      <c r="BN164" s="330">
        <v>1</v>
      </c>
      <c r="BO164" s="330">
        <v>0</v>
      </c>
      <c r="BP164" s="330">
        <v>0</v>
      </c>
      <c r="BQ164" s="330">
        <v>0</v>
      </c>
    </row>
    <row r="165" spans="1:69" s="334" customFormat="1" x14ac:dyDescent="0.25">
      <c r="A165" s="333" t="s">
        <v>88</v>
      </c>
      <c r="B165" s="330" t="s">
        <v>43</v>
      </c>
      <c r="C165" s="330" t="s">
        <v>43</v>
      </c>
      <c r="D165" s="333">
        <v>49</v>
      </c>
      <c r="E165" s="331" t="s">
        <v>571</v>
      </c>
      <c r="F165" s="330" t="s">
        <v>128</v>
      </c>
      <c r="G165" s="427" t="s">
        <v>7581</v>
      </c>
      <c r="H165" s="330">
        <v>31</v>
      </c>
      <c r="I165" s="330">
        <v>2</v>
      </c>
      <c r="J165" s="336">
        <v>6.0606060606060608E-2</v>
      </c>
      <c r="K165" s="330">
        <v>6</v>
      </c>
      <c r="L165" s="330">
        <v>1</v>
      </c>
      <c r="M165" s="336">
        <v>0.14285714285714285</v>
      </c>
      <c r="N165" s="330">
        <v>0</v>
      </c>
      <c r="O165" s="330" t="s">
        <v>6610</v>
      </c>
      <c r="P165" s="330" t="s">
        <v>6611</v>
      </c>
      <c r="Q165" s="330" t="s">
        <v>6612</v>
      </c>
      <c r="R165" s="336">
        <v>0.30170135859404218</v>
      </c>
      <c r="S165" s="330">
        <v>0</v>
      </c>
      <c r="T165" s="330"/>
      <c r="U165" s="330"/>
      <c r="V165" s="428"/>
      <c r="W165" s="428" t="s">
        <v>45</v>
      </c>
      <c r="X165" s="428" t="s">
        <v>45</v>
      </c>
      <c r="Y165" s="428" t="s">
        <v>45</v>
      </c>
      <c r="Z165" s="428" t="s">
        <v>45</v>
      </c>
      <c r="AA165" s="330">
        <v>2</v>
      </c>
      <c r="AB165" s="330">
        <v>0</v>
      </c>
      <c r="AC165" s="330">
        <v>31</v>
      </c>
      <c r="AD165" s="330">
        <v>0</v>
      </c>
      <c r="AE165" s="330">
        <v>6</v>
      </c>
      <c r="AF165" s="330">
        <v>0</v>
      </c>
      <c r="AG165" s="429">
        <v>1</v>
      </c>
      <c r="AH165" s="330"/>
      <c r="AI165" s="330"/>
      <c r="AJ165" s="330"/>
      <c r="AK165" s="330"/>
      <c r="AL165" s="330"/>
      <c r="AM165" s="330">
        <v>0</v>
      </c>
      <c r="AN165" s="330">
        <v>0</v>
      </c>
      <c r="AO165" s="330"/>
      <c r="AP165" s="330"/>
      <c r="AQ165" s="330">
        <v>0</v>
      </c>
      <c r="AR165" s="330">
        <v>0</v>
      </c>
      <c r="AS165" s="330">
        <v>1</v>
      </c>
      <c r="AT165" s="330">
        <v>0</v>
      </c>
      <c r="AU165" s="330">
        <v>1</v>
      </c>
      <c r="AV165" s="430">
        <v>0.5</v>
      </c>
      <c r="AW165" s="330">
        <v>34</v>
      </c>
      <c r="AX165" s="330">
        <v>1</v>
      </c>
      <c r="AY165" s="330">
        <v>34</v>
      </c>
      <c r="AZ165" s="330">
        <v>1</v>
      </c>
      <c r="BA165" s="330">
        <v>34</v>
      </c>
      <c r="BB165" s="330">
        <v>1</v>
      </c>
      <c r="BC165" s="330">
        <v>34</v>
      </c>
      <c r="BD165" s="330">
        <v>1</v>
      </c>
      <c r="BE165" s="330">
        <v>38</v>
      </c>
      <c r="BF165" s="329" t="s">
        <v>7547</v>
      </c>
      <c r="BG165" s="330">
        <v>34</v>
      </c>
      <c r="BH165" s="330">
        <v>35</v>
      </c>
      <c r="BI165" s="330">
        <v>35</v>
      </c>
      <c r="BJ165" s="330" t="s">
        <v>112</v>
      </c>
      <c r="BK165" s="330">
        <v>5</v>
      </c>
      <c r="BL165" s="330">
        <v>19</v>
      </c>
      <c r="BM165" s="330">
        <v>9</v>
      </c>
      <c r="BN165" s="330">
        <v>2</v>
      </c>
      <c r="BO165" s="330">
        <v>0</v>
      </c>
      <c r="BP165" s="330">
        <v>0</v>
      </c>
      <c r="BQ165" s="330">
        <v>0</v>
      </c>
    </row>
    <row r="166" spans="1:69" s="334" customFormat="1" x14ac:dyDescent="0.25">
      <c r="A166" s="333" t="s">
        <v>88</v>
      </c>
      <c r="B166" s="330" t="s">
        <v>43</v>
      </c>
      <c r="C166" s="330" t="s">
        <v>43</v>
      </c>
      <c r="D166" s="333">
        <v>50</v>
      </c>
      <c r="E166" s="331" t="s">
        <v>572</v>
      </c>
      <c r="F166" s="330" t="s">
        <v>128</v>
      </c>
      <c r="G166" s="427" t="s">
        <v>7581</v>
      </c>
      <c r="H166" s="330">
        <v>0</v>
      </c>
      <c r="I166" s="330">
        <v>0</v>
      </c>
      <c r="J166" s="336" t="s">
        <v>45</v>
      </c>
      <c r="K166" s="330">
        <v>0</v>
      </c>
      <c r="L166" s="330">
        <v>0</v>
      </c>
      <c r="M166" s="336" t="s">
        <v>45</v>
      </c>
      <c r="N166" s="330">
        <v>0</v>
      </c>
      <c r="O166" s="330" t="s">
        <v>45</v>
      </c>
      <c r="P166" s="330" t="s">
        <v>45</v>
      </c>
      <c r="Q166" s="330" t="s">
        <v>45</v>
      </c>
      <c r="R166" s="336" t="s">
        <v>45</v>
      </c>
      <c r="S166" s="330">
        <v>0</v>
      </c>
      <c r="T166" s="330"/>
      <c r="U166" s="330"/>
      <c r="V166" s="428"/>
      <c r="W166" s="428" t="s">
        <v>45</v>
      </c>
      <c r="X166" s="428" t="s">
        <v>45</v>
      </c>
      <c r="Y166" s="428" t="s">
        <v>45</v>
      </c>
      <c r="Z166" s="428" t="s">
        <v>45</v>
      </c>
      <c r="AA166" s="330">
        <v>0</v>
      </c>
      <c r="AB166" s="330">
        <v>0</v>
      </c>
      <c r="AC166" s="330">
        <v>0</v>
      </c>
      <c r="AD166" s="330">
        <v>0</v>
      </c>
      <c r="AE166" s="330">
        <v>0</v>
      </c>
      <c r="AF166" s="330">
        <v>0</v>
      </c>
      <c r="AG166" s="429" t="s">
        <v>45</v>
      </c>
      <c r="AH166" s="330"/>
      <c r="AI166" s="330"/>
      <c r="AJ166" s="330"/>
      <c r="AK166" s="330"/>
      <c r="AL166" s="330"/>
      <c r="AM166" s="330">
        <v>0</v>
      </c>
      <c r="AN166" s="330">
        <v>0</v>
      </c>
      <c r="AO166" s="330"/>
      <c r="AP166" s="330"/>
      <c r="AQ166" s="330">
        <v>0</v>
      </c>
      <c r="AR166" s="330">
        <v>0</v>
      </c>
      <c r="AS166" s="330">
        <v>0</v>
      </c>
      <c r="AT166" s="330">
        <v>0</v>
      </c>
      <c r="AU166" s="330">
        <v>0</v>
      </c>
      <c r="AV166" s="430" t="s">
        <v>45</v>
      </c>
      <c r="AW166" s="330">
        <v>0</v>
      </c>
      <c r="AX166" s="330">
        <v>0</v>
      </c>
      <c r="AY166" s="330">
        <v>0</v>
      </c>
      <c r="AZ166" s="330">
        <v>0</v>
      </c>
      <c r="BA166" s="330">
        <v>0</v>
      </c>
      <c r="BB166" s="330">
        <v>0</v>
      </c>
      <c r="BC166" s="330">
        <v>0</v>
      </c>
      <c r="BD166" s="330">
        <v>0</v>
      </c>
      <c r="BE166" s="330">
        <v>0</v>
      </c>
      <c r="BF166" s="329" t="s">
        <v>7547</v>
      </c>
      <c r="BG166" s="330">
        <v>0</v>
      </c>
      <c r="BH166" s="330">
        <v>0</v>
      </c>
      <c r="BI166" s="330">
        <v>0</v>
      </c>
      <c r="BJ166" s="330" t="s">
        <v>112</v>
      </c>
      <c r="BK166" s="330">
        <v>0</v>
      </c>
      <c r="BL166" s="330">
        <v>0</v>
      </c>
      <c r="BM166" s="330">
        <v>0</v>
      </c>
      <c r="BN166" s="330">
        <v>0</v>
      </c>
      <c r="BO166" s="330">
        <v>0</v>
      </c>
      <c r="BP166" s="330">
        <v>0</v>
      </c>
      <c r="BQ166" s="330">
        <v>0</v>
      </c>
    </row>
    <row r="167" spans="1:69" s="334" customFormat="1" x14ac:dyDescent="0.25">
      <c r="A167" s="333" t="s">
        <v>88</v>
      </c>
      <c r="B167" s="330" t="s">
        <v>43</v>
      </c>
      <c r="C167" s="330" t="s">
        <v>43</v>
      </c>
      <c r="D167" s="333">
        <v>51</v>
      </c>
      <c r="E167" s="331" t="s">
        <v>573</v>
      </c>
      <c r="F167" s="330" t="s">
        <v>128</v>
      </c>
      <c r="G167" s="427" t="s">
        <v>7581</v>
      </c>
      <c r="H167" s="330">
        <v>15</v>
      </c>
      <c r="I167" s="330">
        <v>1</v>
      </c>
      <c r="J167" s="336">
        <v>6.25E-2</v>
      </c>
      <c r="K167" s="330">
        <v>4</v>
      </c>
      <c r="L167" s="330">
        <v>0</v>
      </c>
      <c r="M167" s="336">
        <v>0</v>
      </c>
      <c r="N167" s="330">
        <v>1</v>
      </c>
      <c r="O167" s="330" t="s">
        <v>6771</v>
      </c>
      <c r="P167" s="330" t="s">
        <v>6772</v>
      </c>
      <c r="Q167" s="330" t="s">
        <v>6773</v>
      </c>
      <c r="R167" s="336">
        <v>0.23614777080530361</v>
      </c>
      <c r="S167" s="330">
        <v>0</v>
      </c>
      <c r="T167" s="330"/>
      <c r="U167" s="330"/>
      <c r="V167" s="428"/>
      <c r="W167" s="428" t="s">
        <v>45</v>
      </c>
      <c r="X167" s="428" t="s">
        <v>45</v>
      </c>
      <c r="Y167" s="428" t="s">
        <v>45</v>
      </c>
      <c r="Z167" s="428" t="s">
        <v>45</v>
      </c>
      <c r="AA167" s="330">
        <v>0</v>
      </c>
      <c r="AB167" s="330">
        <v>0</v>
      </c>
      <c r="AC167" s="330">
        <v>15</v>
      </c>
      <c r="AD167" s="330">
        <v>0</v>
      </c>
      <c r="AE167" s="330">
        <v>4</v>
      </c>
      <c r="AF167" s="330">
        <v>0</v>
      </c>
      <c r="AG167" s="429">
        <v>1</v>
      </c>
      <c r="AH167" s="330"/>
      <c r="AI167" s="330"/>
      <c r="AJ167" s="330"/>
      <c r="AK167" s="330"/>
      <c r="AL167" s="330"/>
      <c r="AM167" s="330">
        <v>0</v>
      </c>
      <c r="AN167" s="330">
        <v>0</v>
      </c>
      <c r="AO167" s="330"/>
      <c r="AP167" s="330"/>
      <c r="AQ167" s="330">
        <v>0</v>
      </c>
      <c r="AR167" s="330">
        <v>0</v>
      </c>
      <c r="AS167" s="330">
        <v>0</v>
      </c>
      <c r="AT167" s="330">
        <v>0</v>
      </c>
      <c r="AU167" s="330">
        <v>0</v>
      </c>
      <c r="AV167" s="430" t="s">
        <v>45</v>
      </c>
      <c r="AW167" s="330">
        <v>19</v>
      </c>
      <c r="AX167" s="330">
        <v>0</v>
      </c>
      <c r="AY167" s="330">
        <v>19</v>
      </c>
      <c r="AZ167" s="330">
        <v>0</v>
      </c>
      <c r="BA167" s="330">
        <v>19</v>
      </c>
      <c r="BB167" s="330">
        <v>0</v>
      </c>
      <c r="BC167" s="330">
        <v>19</v>
      </c>
      <c r="BD167" s="330">
        <v>0</v>
      </c>
      <c r="BE167" s="330">
        <v>17</v>
      </c>
      <c r="BF167" s="329" t="s">
        <v>7547</v>
      </c>
      <c r="BG167" s="330">
        <v>19</v>
      </c>
      <c r="BH167" s="330">
        <v>17</v>
      </c>
      <c r="BI167" s="330">
        <v>19</v>
      </c>
      <c r="BJ167" s="330" t="s">
        <v>112</v>
      </c>
      <c r="BK167" s="330">
        <v>3</v>
      </c>
      <c r="BL167" s="330">
        <v>11</v>
      </c>
      <c r="BM167" s="330">
        <v>5</v>
      </c>
      <c r="BN167" s="330">
        <v>0</v>
      </c>
      <c r="BO167" s="330">
        <v>0</v>
      </c>
      <c r="BP167" s="330">
        <v>0</v>
      </c>
      <c r="BQ167" s="330">
        <v>0</v>
      </c>
    </row>
    <row r="168" spans="1:69" s="334" customFormat="1" x14ac:dyDescent="0.25">
      <c r="A168" s="333" t="s">
        <v>88</v>
      </c>
      <c r="B168" s="330" t="s">
        <v>43</v>
      </c>
      <c r="C168" s="330" t="s">
        <v>43</v>
      </c>
      <c r="D168" s="333">
        <v>52</v>
      </c>
      <c r="E168" s="331" t="s">
        <v>6555</v>
      </c>
      <c r="F168" s="330" t="s">
        <v>128</v>
      </c>
      <c r="G168" s="427" t="s">
        <v>7581</v>
      </c>
      <c r="H168" s="330">
        <v>23</v>
      </c>
      <c r="I168" s="330">
        <v>1</v>
      </c>
      <c r="J168" s="336">
        <v>4.1666666666666664E-2</v>
      </c>
      <c r="K168" s="330">
        <v>11</v>
      </c>
      <c r="L168" s="330">
        <v>0</v>
      </c>
      <c r="M168" s="336">
        <v>0</v>
      </c>
      <c r="N168" s="330">
        <v>0</v>
      </c>
      <c r="O168" s="330" t="s">
        <v>6821</v>
      </c>
      <c r="P168" s="330" t="s">
        <v>6822</v>
      </c>
      <c r="Q168" s="330" t="s">
        <v>6823</v>
      </c>
      <c r="R168" s="336">
        <v>0.32945189830535182</v>
      </c>
      <c r="S168" s="330">
        <v>0</v>
      </c>
      <c r="T168" s="330"/>
      <c r="U168" s="330"/>
      <c r="V168" s="428"/>
      <c r="W168" s="428" t="s">
        <v>45</v>
      </c>
      <c r="X168" s="428" t="s">
        <v>45</v>
      </c>
      <c r="Y168" s="428" t="s">
        <v>45</v>
      </c>
      <c r="Z168" s="428" t="s">
        <v>45</v>
      </c>
      <c r="AA168" s="330">
        <v>0</v>
      </c>
      <c r="AB168" s="330">
        <v>0</v>
      </c>
      <c r="AC168" s="330">
        <v>23</v>
      </c>
      <c r="AD168" s="330">
        <v>0</v>
      </c>
      <c r="AE168" s="330">
        <v>11</v>
      </c>
      <c r="AF168" s="330">
        <v>0</v>
      </c>
      <c r="AG168" s="429">
        <v>1</v>
      </c>
      <c r="AH168" s="330"/>
      <c r="AI168" s="330"/>
      <c r="AJ168" s="330"/>
      <c r="AK168" s="330"/>
      <c r="AL168" s="330"/>
      <c r="AM168" s="330">
        <v>0</v>
      </c>
      <c r="AN168" s="330">
        <v>0</v>
      </c>
      <c r="AO168" s="330"/>
      <c r="AP168" s="330"/>
      <c r="AQ168" s="330">
        <v>0</v>
      </c>
      <c r="AR168" s="330">
        <v>0</v>
      </c>
      <c r="AS168" s="330">
        <v>0</v>
      </c>
      <c r="AT168" s="330">
        <v>0</v>
      </c>
      <c r="AU168" s="330">
        <v>0</v>
      </c>
      <c r="AV168" s="430" t="s">
        <v>45</v>
      </c>
      <c r="AW168" s="330">
        <v>0</v>
      </c>
      <c r="AX168" s="330">
        <v>0</v>
      </c>
      <c r="AY168" s="330">
        <v>0</v>
      </c>
      <c r="AZ168" s="330">
        <v>0</v>
      </c>
      <c r="BA168" s="330">
        <v>0</v>
      </c>
      <c r="BB168" s="330">
        <v>0</v>
      </c>
      <c r="BC168" s="330">
        <v>0</v>
      </c>
      <c r="BD168" s="330">
        <v>0</v>
      </c>
      <c r="BE168" s="330">
        <v>236</v>
      </c>
      <c r="BF168" s="329" t="s">
        <v>7547</v>
      </c>
      <c r="BG168" s="330">
        <v>0</v>
      </c>
      <c r="BH168" s="330">
        <v>0</v>
      </c>
      <c r="BI168" s="330">
        <v>0</v>
      </c>
      <c r="BJ168" s="330" t="s">
        <v>112</v>
      </c>
      <c r="BK168" s="330">
        <v>0</v>
      </c>
      <c r="BL168" s="330">
        <v>0</v>
      </c>
      <c r="BM168" s="330">
        <v>0</v>
      </c>
      <c r="BN168" s="330">
        <v>0</v>
      </c>
      <c r="BO168" s="330">
        <v>0</v>
      </c>
      <c r="BP168" s="330">
        <v>0</v>
      </c>
      <c r="BQ168" s="330">
        <v>0</v>
      </c>
    </row>
    <row r="169" spans="1:69" s="334" customFormat="1" x14ac:dyDescent="0.25">
      <c r="A169" s="333" t="s">
        <v>88</v>
      </c>
      <c r="B169" s="330" t="s">
        <v>43</v>
      </c>
      <c r="C169" s="330" t="s">
        <v>43</v>
      </c>
      <c r="D169" s="333">
        <v>3</v>
      </c>
      <c r="E169" s="331" t="s">
        <v>6536</v>
      </c>
      <c r="F169" s="330" t="s">
        <v>128</v>
      </c>
      <c r="G169" s="427" t="s">
        <v>7581</v>
      </c>
      <c r="H169" s="330">
        <v>23</v>
      </c>
      <c r="I169" s="330">
        <v>0</v>
      </c>
      <c r="J169" s="336">
        <v>0</v>
      </c>
      <c r="K169" s="330">
        <v>5</v>
      </c>
      <c r="L169" s="330">
        <v>0</v>
      </c>
      <c r="M169" s="336">
        <v>0</v>
      </c>
      <c r="N169" s="330">
        <v>0</v>
      </c>
      <c r="O169" s="330" t="s">
        <v>7135</v>
      </c>
      <c r="P169" s="330" t="s">
        <v>7136</v>
      </c>
      <c r="Q169" s="330" t="s">
        <v>7137</v>
      </c>
      <c r="R169" s="336">
        <v>0.61049232639416506</v>
      </c>
      <c r="S169" s="330">
        <v>0</v>
      </c>
      <c r="T169" s="330"/>
      <c r="U169" s="330"/>
      <c r="V169" s="428"/>
      <c r="W169" s="428" t="s">
        <v>45</v>
      </c>
      <c r="X169" s="428" t="s">
        <v>45</v>
      </c>
      <c r="Y169" s="428" t="s">
        <v>45</v>
      </c>
      <c r="Z169" s="428" t="s">
        <v>45</v>
      </c>
      <c r="AA169" s="330">
        <v>0</v>
      </c>
      <c r="AB169" s="330">
        <v>0</v>
      </c>
      <c r="AC169" s="330">
        <v>21</v>
      </c>
      <c r="AD169" s="330">
        <v>2</v>
      </c>
      <c r="AE169" s="330">
        <v>5</v>
      </c>
      <c r="AF169" s="330">
        <v>0</v>
      </c>
      <c r="AG169" s="429">
        <v>0.9285714285714286</v>
      </c>
      <c r="AH169" s="330"/>
      <c r="AI169" s="330"/>
      <c r="AJ169" s="330"/>
      <c r="AK169" s="330"/>
      <c r="AL169" s="330"/>
      <c r="AM169" s="330">
        <v>0</v>
      </c>
      <c r="AN169" s="330">
        <v>0</v>
      </c>
      <c r="AO169" s="330"/>
      <c r="AP169" s="330"/>
      <c r="AQ169" s="330">
        <v>0</v>
      </c>
      <c r="AR169" s="330">
        <v>0</v>
      </c>
      <c r="AS169" s="330">
        <v>0</v>
      </c>
      <c r="AT169" s="330">
        <v>0</v>
      </c>
      <c r="AU169" s="330">
        <v>0</v>
      </c>
      <c r="AV169" s="430" t="s">
        <v>45</v>
      </c>
      <c r="AW169" s="330">
        <v>37</v>
      </c>
      <c r="AX169" s="330">
        <v>0</v>
      </c>
      <c r="AY169" s="330">
        <v>37</v>
      </c>
      <c r="AZ169" s="330">
        <v>0</v>
      </c>
      <c r="BA169" s="330">
        <v>37</v>
      </c>
      <c r="BB169" s="330">
        <v>0</v>
      </c>
      <c r="BC169" s="330">
        <v>37</v>
      </c>
      <c r="BD169" s="330">
        <v>0</v>
      </c>
      <c r="BE169" s="330">
        <v>493</v>
      </c>
      <c r="BF169" s="329" t="s">
        <v>7547</v>
      </c>
      <c r="BG169" s="330">
        <v>37</v>
      </c>
      <c r="BH169" s="330">
        <v>28</v>
      </c>
      <c r="BI169" s="330">
        <v>37</v>
      </c>
      <c r="BJ169" s="330" t="s">
        <v>112</v>
      </c>
      <c r="BK169" s="330">
        <v>5</v>
      </c>
      <c r="BL169" s="330">
        <v>23</v>
      </c>
      <c r="BM169" s="330">
        <v>9</v>
      </c>
      <c r="BN169" s="330">
        <v>0</v>
      </c>
      <c r="BO169" s="330">
        <v>0</v>
      </c>
      <c r="BP169" s="330">
        <v>0</v>
      </c>
      <c r="BQ169" s="330">
        <v>0</v>
      </c>
    </row>
    <row r="170" spans="1:69" s="334" customFormat="1" x14ac:dyDescent="0.25">
      <c r="A170" s="333" t="s">
        <v>88</v>
      </c>
      <c r="B170" s="330" t="s">
        <v>43</v>
      </c>
      <c r="C170" s="330" t="s">
        <v>43</v>
      </c>
      <c r="D170" s="333">
        <v>4</v>
      </c>
      <c r="E170" s="331" t="s">
        <v>6537</v>
      </c>
      <c r="F170" s="330" t="s">
        <v>128</v>
      </c>
      <c r="G170" s="427" t="s">
        <v>7581</v>
      </c>
      <c r="H170" s="330">
        <v>44</v>
      </c>
      <c r="I170" s="330">
        <v>6</v>
      </c>
      <c r="J170" s="336">
        <v>0.12</v>
      </c>
      <c r="K170" s="330">
        <v>4</v>
      </c>
      <c r="L170" s="330">
        <v>2</v>
      </c>
      <c r="M170" s="336">
        <v>0.33333333333333331</v>
      </c>
      <c r="N170" s="330">
        <v>0</v>
      </c>
      <c r="O170" s="330" t="s">
        <v>7227</v>
      </c>
      <c r="P170" s="330" t="s">
        <v>7228</v>
      </c>
      <c r="Q170" s="330" t="s">
        <v>7229</v>
      </c>
      <c r="R170" s="336">
        <v>0.29723169687911188</v>
      </c>
      <c r="S170" s="330">
        <v>0</v>
      </c>
      <c r="T170" s="330"/>
      <c r="U170" s="330"/>
      <c r="V170" s="428"/>
      <c r="W170" s="428" t="s">
        <v>45</v>
      </c>
      <c r="X170" s="428" t="s">
        <v>45</v>
      </c>
      <c r="Y170" s="428" t="s">
        <v>45</v>
      </c>
      <c r="Z170" s="428" t="s">
        <v>45</v>
      </c>
      <c r="AA170" s="330">
        <v>2</v>
      </c>
      <c r="AB170" s="330">
        <v>0</v>
      </c>
      <c r="AC170" s="330">
        <v>44</v>
      </c>
      <c r="AD170" s="330">
        <v>0</v>
      </c>
      <c r="AE170" s="330">
        <v>3</v>
      </c>
      <c r="AF170" s="330">
        <v>1</v>
      </c>
      <c r="AG170" s="429">
        <v>0.97916666666666663</v>
      </c>
      <c r="AH170" s="330"/>
      <c r="AI170" s="330"/>
      <c r="AJ170" s="330"/>
      <c r="AK170" s="330"/>
      <c r="AL170" s="330"/>
      <c r="AM170" s="330">
        <v>0</v>
      </c>
      <c r="AN170" s="330">
        <v>0</v>
      </c>
      <c r="AO170" s="330"/>
      <c r="AP170" s="330"/>
      <c r="AQ170" s="330">
        <v>1</v>
      </c>
      <c r="AR170" s="330">
        <v>0</v>
      </c>
      <c r="AS170" s="330">
        <v>0</v>
      </c>
      <c r="AT170" s="330">
        <v>0</v>
      </c>
      <c r="AU170" s="330">
        <v>1</v>
      </c>
      <c r="AV170" s="430">
        <v>0.5</v>
      </c>
      <c r="AW170" s="330">
        <v>38</v>
      </c>
      <c r="AX170" s="330">
        <v>0</v>
      </c>
      <c r="AY170" s="330">
        <v>38</v>
      </c>
      <c r="AZ170" s="330">
        <v>0</v>
      </c>
      <c r="BA170" s="330">
        <v>38</v>
      </c>
      <c r="BB170" s="330">
        <v>0</v>
      </c>
      <c r="BC170" s="330">
        <v>38</v>
      </c>
      <c r="BD170" s="330">
        <v>0</v>
      </c>
      <c r="BE170" s="330">
        <v>93</v>
      </c>
      <c r="BF170" s="329" t="s">
        <v>7547</v>
      </c>
      <c r="BG170" s="330">
        <v>39</v>
      </c>
      <c r="BH170" s="330">
        <v>47</v>
      </c>
      <c r="BI170" s="330">
        <v>39</v>
      </c>
      <c r="BJ170" s="330" t="s">
        <v>112</v>
      </c>
      <c r="BK170" s="330">
        <v>7</v>
      </c>
      <c r="BL170" s="330">
        <v>25</v>
      </c>
      <c r="BM170" s="330">
        <v>5</v>
      </c>
      <c r="BN170" s="330">
        <v>1</v>
      </c>
      <c r="BO170" s="330">
        <v>1</v>
      </c>
      <c r="BP170" s="330">
        <v>0</v>
      </c>
      <c r="BQ170" s="330">
        <v>0</v>
      </c>
    </row>
    <row r="171" spans="1:69" s="334" customFormat="1" x14ac:dyDescent="0.25">
      <c r="A171" s="333" t="s">
        <v>88</v>
      </c>
      <c r="B171" s="330" t="s">
        <v>43</v>
      </c>
      <c r="C171" s="330" t="s">
        <v>43</v>
      </c>
      <c r="D171" s="333">
        <v>5</v>
      </c>
      <c r="E171" s="331" t="s">
        <v>6538</v>
      </c>
      <c r="F171" s="330" t="s">
        <v>128</v>
      </c>
      <c r="G171" s="427" t="s">
        <v>7581</v>
      </c>
      <c r="H171" s="330">
        <v>39</v>
      </c>
      <c r="I171" s="330">
        <v>2</v>
      </c>
      <c r="J171" s="336">
        <v>4.878048780487805E-2</v>
      </c>
      <c r="K171" s="330">
        <v>9</v>
      </c>
      <c r="L171" s="330">
        <v>1</v>
      </c>
      <c r="M171" s="336">
        <v>0.1</v>
      </c>
      <c r="N171" s="330">
        <v>0</v>
      </c>
      <c r="O171" s="330" t="s">
        <v>7314</v>
      </c>
      <c r="P171" s="330" t="s">
        <v>7315</v>
      </c>
      <c r="Q171" s="330" t="s">
        <v>7316</v>
      </c>
      <c r="R171" s="336">
        <v>0.42576243483859788</v>
      </c>
      <c r="S171" s="330">
        <v>0</v>
      </c>
      <c r="T171" s="330"/>
      <c r="U171" s="330"/>
      <c r="V171" s="428"/>
      <c r="W171" s="428" t="s">
        <v>45</v>
      </c>
      <c r="X171" s="428" t="s">
        <v>45</v>
      </c>
      <c r="Y171" s="428" t="s">
        <v>45</v>
      </c>
      <c r="Z171" s="428" t="s">
        <v>45</v>
      </c>
      <c r="AA171" s="330">
        <v>1</v>
      </c>
      <c r="AB171" s="330">
        <v>0</v>
      </c>
      <c r="AC171" s="330">
        <v>38</v>
      </c>
      <c r="AD171" s="330">
        <v>1</v>
      </c>
      <c r="AE171" s="330">
        <v>8</v>
      </c>
      <c r="AF171" s="330">
        <v>1</v>
      </c>
      <c r="AG171" s="429">
        <v>0.95833333333333337</v>
      </c>
      <c r="AH171" s="330"/>
      <c r="AI171" s="330"/>
      <c r="AJ171" s="330"/>
      <c r="AK171" s="330"/>
      <c r="AL171" s="330"/>
      <c r="AM171" s="330">
        <v>0</v>
      </c>
      <c r="AN171" s="330">
        <v>0</v>
      </c>
      <c r="AO171" s="330"/>
      <c r="AP171" s="330"/>
      <c r="AQ171" s="330">
        <v>0</v>
      </c>
      <c r="AR171" s="330">
        <v>0</v>
      </c>
      <c r="AS171" s="330">
        <v>0</v>
      </c>
      <c r="AT171" s="330">
        <v>0</v>
      </c>
      <c r="AU171" s="330">
        <v>1</v>
      </c>
      <c r="AV171" s="430">
        <v>1</v>
      </c>
      <c r="AW171" s="330">
        <v>27</v>
      </c>
      <c r="AX171" s="330">
        <v>0</v>
      </c>
      <c r="AY171" s="330">
        <v>27</v>
      </c>
      <c r="AZ171" s="330">
        <v>0</v>
      </c>
      <c r="BA171" s="330">
        <v>27</v>
      </c>
      <c r="BB171" s="330">
        <v>0</v>
      </c>
      <c r="BC171" s="330">
        <v>27</v>
      </c>
      <c r="BD171" s="330">
        <v>0</v>
      </c>
      <c r="BE171" s="330">
        <v>96</v>
      </c>
      <c r="BF171" s="329" t="s">
        <v>7547</v>
      </c>
      <c r="BG171" s="330">
        <v>27</v>
      </c>
      <c r="BH171" s="330">
        <v>47</v>
      </c>
      <c r="BI171" s="330">
        <v>27</v>
      </c>
      <c r="BJ171" s="330" t="s">
        <v>112</v>
      </c>
      <c r="BK171" s="330">
        <v>3</v>
      </c>
      <c r="BL171" s="330">
        <v>12</v>
      </c>
      <c r="BM171" s="330">
        <v>11</v>
      </c>
      <c r="BN171" s="330">
        <v>1</v>
      </c>
      <c r="BO171" s="330">
        <v>0</v>
      </c>
      <c r="BP171" s="330">
        <v>0</v>
      </c>
      <c r="BQ171" s="330">
        <v>0</v>
      </c>
    </row>
    <row r="172" spans="1:69" s="334" customFormat="1" x14ac:dyDescent="0.25">
      <c r="A172" s="333" t="s">
        <v>88</v>
      </c>
      <c r="B172" s="330" t="s">
        <v>43</v>
      </c>
      <c r="C172" s="330" t="s">
        <v>43</v>
      </c>
      <c r="D172" s="333">
        <v>6</v>
      </c>
      <c r="E172" s="331" t="s">
        <v>6539</v>
      </c>
      <c r="F172" s="330" t="s">
        <v>129</v>
      </c>
      <c r="G172" s="427" t="s">
        <v>7581</v>
      </c>
      <c r="H172" s="330">
        <v>30</v>
      </c>
      <c r="I172" s="330">
        <v>2</v>
      </c>
      <c r="J172" s="336">
        <v>6.25E-2</v>
      </c>
      <c r="K172" s="330">
        <v>6</v>
      </c>
      <c r="L172" s="330">
        <v>1</v>
      </c>
      <c r="M172" s="336">
        <v>0.14285714285714285</v>
      </c>
      <c r="N172" s="330">
        <v>0</v>
      </c>
      <c r="O172" s="330" t="s">
        <v>7403</v>
      </c>
      <c r="P172" s="330" t="s">
        <v>7404</v>
      </c>
      <c r="Q172" s="330" t="s">
        <v>7405</v>
      </c>
      <c r="R172" s="336">
        <v>0.3736463580774958</v>
      </c>
      <c r="S172" s="330">
        <v>0</v>
      </c>
      <c r="T172" s="330"/>
      <c r="U172" s="330"/>
      <c r="V172" s="428"/>
      <c r="W172" s="428" t="s">
        <v>45</v>
      </c>
      <c r="X172" s="428" t="s">
        <v>45</v>
      </c>
      <c r="Y172" s="428" t="s">
        <v>45</v>
      </c>
      <c r="Z172" s="428" t="s">
        <v>45</v>
      </c>
      <c r="AA172" s="330">
        <v>0</v>
      </c>
      <c r="AB172" s="330">
        <v>0</v>
      </c>
      <c r="AC172" s="330">
        <v>30</v>
      </c>
      <c r="AD172" s="330">
        <v>0</v>
      </c>
      <c r="AE172" s="330">
        <v>6</v>
      </c>
      <c r="AF172" s="330">
        <v>0</v>
      </c>
      <c r="AG172" s="429">
        <v>1</v>
      </c>
      <c r="AH172" s="330"/>
      <c r="AI172" s="330"/>
      <c r="AJ172" s="330"/>
      <c r="AK172" s="330"/>
      <c r="AL172" s="330"/>
      <c r="AM172" s="330">
        <v>0</v>
      </c>
      <c r="AN172" s="330">
        <v>0</v>
      </c>
      <c r="AO172" s="330"/>
      <c r="AP172" s="330"/>
      <c r="AQ172" s="330">
        <v>0</v>
      </c>
      <c r="AR172" s="330">
        <v>0</v>
      </c>
      <c r="AS172" s="330">
        <v>0</v>
      </c>
      <c r="AT172" s="330">
        <v>0</v>
      </c>
      <c r="AU172" s="330">
        <v>0</v>
      </c>
      <c r="AV172" s="430" t="s">
        <v>45</v>
      </c>
      <c r="AW172" s="330">
        <v>31</v>
      </c>
      <c r="AX172" s="330">
        <v>0</v>
      </c>
      <c r="AY172" s="330">
        <v>31</v>
      </c>
      <c r="AZ172" s="330">
        <v>0</v>
      </c>
      <c r="BA172" s="330">
        <v>31</v>
      </c>
      <c r="BB172" s="330">
        <v>0</v>
      </c>
      <c r="BC172" s="330">
        <v>31</v>
      </c>
      <c r="BD172" s="330">
        <v>0</v>
      </c>
      <c r="BE172" s="330">
        <v>232</v>
      </c>
      <c r="BF172" s="329" t="s">
        <v>7547</v>
      </c>
      <c r="BG172" s="330">
        <v>31</v>
      </c>
      <c r="BH172" s="330">
        <v>36</v>
      </c>
      <c r="BI172" s="330">
        <v>31</v>
      </c>
      <c r="BJ172" s="330" t="s">
        <v>112</v>
      </c>
      <c r="BK172" s="330">
        <v>8</v>
      </c>
      <c r="BL172" s="330">
        <v>16</v>
      </c>
      <c r="BM172" s="330">
        <v>7</v>
      </c>
      <c r="BN172" s="330">
        <v>0</v>
      </c>
      <c r="BO172" s="330">
        <v>0</v>
      </c>
      <c r="BP172" s="330">
        <v>0</v>
      </c>
      <c r="BQ172" s="330">
        <v>0</v>
      </c>
    </row>
    <row r="173" spans="1:69" s="334" customFormat="1" x14ac:dyDescent="0.25">
      <c r="A173" s="333" t="s">
        <v>88</v>
      </c>
      <c r="B173" s="330" t="s">
        <v>43</v>
      </c>
      <c r="C173" s="330" t="s">
        <v>43</v>
      </c>
      <c r="D173" s="333">
        <v>7</v>
      </c>
      <c r="E173" s="331" t="s">
        <v>6540</v>
      </c>
      <c r="F173" s="330" t="s">
        <v>129</v>
      </c>
      <c r="G173" s="427" t="s">
        <v>7581</v>
      </c>
      <c r="H173" s="330">
        <v>13</v>
      </c>
      <c r="I173" s="330">
        <v>1</v>
      </c>
      <c r="J173" s="336">
        <v>7.1428571428571425E-2</v>
      </c>
      <c r="K173" s="330">
        <v>2</v>
      </c>
      <c r="L173" s="330">
        <v>0</v>
      </c>
      <c r="M173" s="336">
        <v>0</v>
      </c>
      <c r="N173" s="330">
        <v>0</v>
      </c>
      <c r="O173" s="330" t="s">
        <v>7492</v>
      </c>
      <c r="P173" s="330" t="s">
        <v>7493</v>
      </c>
      <c r="Q173" s="330" t="s">
        <v>7494</v>
      </c>
      <c r="R173" s="336">
        <v>0.52409600136051537</v>
      </c>
      <c r="S173" s="330">
        <v>0</v>
      </c>
      <c r="T173" s="330"/>
      <c r="U173" s="330"/>
      <c r="V173" s="428"/>
      <c r="W173" s="428" t="s">
        <v>45</v>
      </c>
      <c r="X173" s="428" t="s">
        <v>45</v>
      </c>
      <c r="Y173" s="428" t="s">
        <v>45</v>
      </c>
      <c r="Z173" s="428" t="s">
        <v>45</v>
      </c>
      <c r="AA173" s="330">
        <v>0</v>
      </c>
      <c r="AB173" s="330">
        <v>0</v>
      </c>
      <c r="AC173" s="330">
        <v>13</v>
      </c>
      <c r="AD173" s="330">
        <v>0</v>
      </c>
      <c r="AE173" s="330">
        <v>1</v>
      </c>
      <c r="AF173" s="330">
        <v>1</v>
      </c>
      <c r="AG173" s="429">
        <v>0.93333333333333335</v>
      </c>
      <c r="AH173" s="330"/>
      <c r="AI173" s="330"/>
      <c r="AJ173" s="330"/>
      <c r="AK173" s="330"/>
      <c r="AL173" s="330"/>
      <c r="AM173" s="330">
        <v>0</v>
      </c>
      <c r="AN173" s="330">
        <v>0</v>
      </c>
      <c r="AO173" s="330"/>
      <c r="AP173" s="330"/>
      <c r="AQ173" s="330">
        <v>0</v>
      </c>
      <c r="AR173" s="330">
        <v>0</v>
      </c>
      <c r="AS173" s="330">
        <v>0</v>
      </c>
      <c r="AT173" s="330">
        <v>0</v>
      </c>
      <c r="AU173" s="330">
        <v>0</v>
      </c>
      <c r="AV173" s="430" t="s">
        <v>45</v>
      </c>
      <c r="AW173" s="330">
        <v>20</v>
      </c>
      <c r="AX173" s="330">
        <v>0</v>
      </c>
      <c r="AY173" s="330">
        <v>20</v>
      </c>
      <c r="AZ173" s="330">
        <v>0</v>
      </c>
      <c r="BA173" s="330">
        <v>20</v>
      </c>
      <c r="BB173" s="330">
        <v>0</v>
      </c>
      <c r="BC173" s="330">
        <v>20</v>
      </c>
      <c r="BD173" s="330">
        <v>0</v>
      </c>
      <c r="BE173" s="330">
        <v>70</v>
      </c>
      <c r="BF173" s="329" t="s">
        <v>7547</v>
      </c>
      <c r="BG173" s="330">
        <v>20</v>
      </c>
      <c r="BH173" s="330">
        <v>15</v>
      </c>
      <c r="BI173" s="330">
        <v>20</v>
      </c>
      <c r="BJ173" s="330" t="s">
        <v>112</v>
      </c>
      <c r="BK173" s="330">
        <v>7</v>
      </c>
      <c r="BL173" s="330">
        <v>8</v>
      </c>
      <c r="BM173" s="330">
        <v>4</v>
      </c>
      <c r="BN173" s="330">
        <v>1</v>
      </c>
      <c r="BO173" s="330">
        <v>0</v>
      </c>
      <c r="BP173" s="330">
        <v>0</v>
      </c>
      <c r="BQ173" s="330">
        <v>0</v>
      </c>
    </row>
    <row r="174" spans="1:69" s="334" customFormat="1" x14ac:dyDescent="0.25">
      <c r="A174" s="333" t="s">
        <v>51</v>
      </c>
      <c r="B174" s="330" t="s">
        <v>43</v>
      </c>
      <c r="C174" s="330" t="s">
        <v>43</v>
      </c>
      <c r="D174" s="333">
        <v>1</v>
      </c>
      <c r="E174" s="331" t="s">
        <v>6534</v>
      </c>
      <c r="F174" s="330" t="s">
        <v>129</v>
      </c>
      <c r="G174" s="427" t="s">
        <v>7555</v>
      </c>
      <c r="H174" s="330">
        <v>0</v>
      </c>
      <c r="I174" s="330">
        <v>0</v>
      </c>
      <c r="J174" s="336" t="s">
        <v>45</v>
      </c>
      <c r="K174" s="330">
        <v>0</v>
      </c>
      <c r="L174" s="330">
        <v>0</v>
      </c>
      <c r="M174" s="336" t="s">
        <v>45</v>
      </c>
      <c r="N174" s="330">
        <v>0</v>
      </c>
      <c r="O174" s="330" t="s">
        <v>6898</v>
      </c>
      <c r="P174" s="330">
        <v>0</v>
      </c>
      <c r="Q174" s="330" t="s">
        <v>6899</v>
      </c>
      <c r="R174" s="336">
        <v>0.32801822323462415</v>
      </c>
      <c r="S174" s="330">
        <v>0</v>
      </c>
      <c r="T174" s="330"/>
      <c r="U174" s="330"/>
      <c r="V174" s="428"/>
      <c r="W174" s="428" t="s">
        <v>45</v>
      </c>
      <c r="X174" s="428" t="s">
        <v>45</v>
      </c>
      <c r="Y174" s="428" t="s">
        <v>45</v>
      </c>
      <c r="Z174" s="428" t="s">
        <v>45</v>
      </c>
      <c r="AA174" s="330">
        <v>1</v>
      </c>
      <c r="AB174" s="330">
        <v>0</v>
      </c>
      <c r="AC174" s="330">
        <v>0</v>
      </c>
      <c r="AD174" s="330">
        <v>0</v>
      </c>
      <c r="AE174" s="330">
        <v>0</v>
      </c>
      <c r="AF174" s="330">
        <v>0</v>
      </c>
      <c r="AG174" s="429" t="s">
        <v>45</v>
      </c>
      <c r="AH174" s="330"/>
      <c r="AI174" s="330"/>
      <c r="AJ174" s="330"/>
      <c r="AK174" s="330"/>
      <c r="AL174" s="330"/>
      <c r="AM174" s="330">
        <v>0</v>
      </c>
      <c r="AN174" s="330">
        <v>0</v>
      </c>
      <c r="AO174" s="330"/>
      <c r="AP174" s="330"/>
      <c r="AQ174" s="330">
        <v>0</v>
      </c>
      <c r="AR174" s="330">
        <v>0</v>
      </c>
      <c r="AS174" s="330">
        <v>1</v>
      </c>
      <c r="AT174" s="330">
        <v>0</v>
      </c>
      <c r="AU174" s="330">
        <v>0</v>
      </c>
      <c r="AV174" s="430">
        <v>0</v>
      </c>
      <c r="AW174" s="330">
        <v>37</v>
      </c>
      <c r="AX174" s="330">
        <v>0</v>
      </c>
      <c r="AY174" s="330">
        <v>37</v>
      </c>
      <c r="AZ174" s="330">
        <v>0</v>
      </c>
      <c r="BA174" s="330">
        <v>37</v>
      </c>
      <c r="BB174" s="330">
        <v>0</v>
      </c>
      <c r="BC174" s="330">
        <v>37</v>
      </c>
      <c r="BD174" s="330">
        <v>0</v>
      </c>
      <c r="BE174" s="330">
        <v>102</v>
      </c>
      <c r="BF174" s="329" t="s">
        <v>7547</v>
      </c>
      <c r="BG174" s="330">
        <v>34</v>
      </c>
      <c r="BH174" s="330">
        <v>0</v>
      </c>
      <c r="BI174" s="330">
        <v>37</v>
      </c>
      <c r="BJ174" s="330" t="s">
        <v>112</v>
      </c>
      <c r="BK174" s="330">
        <v>28</v>
      </c>
      <c r="BL174" s="330">
        <v>5</v>
      </c>
      <c r="BM174" s="330">
        <v>2</v>
      </c>
      <c r="BN174" s="330">
        <v>2</v>
      </c>
      <c r="BO174" s="330">
        <v>0</v>
      </c>
      <c r="BP174" s="330">
        <v>0</v>
      </c>
      <c r="BQ174" s="330">
        <v>0</v>
      </c>
    </row>
    <row r="175" spans="1:69" s="334" customFormat="1" x14ac:dyDescent="0.25">
      <c r="A175" s="333" t="s">
        <v>51</v>
      </c>
      <c r="B175" s="330" t="s">
        <v>43</v>
      </c>
      <c r="C175" s="330" t="s">
        <v>43</v>
      </c>
      <c r="D175" s="333">
        <v>2</v>
      </c>
      <c r="E175" s="331" t="s">
        <v>6535</v>
      </c>
      <c r="F175" s="330" t="s">
        <v>129</v>
      </c>
      <c r="G175" s="427" t="s">
        <v>7555</v>
      </c>
      <c r="H175" s="330">
        <v>0</v>
      </c>
      <c r="I175" s="330">
        <v>0</v>
      </c>
      <c r="J175" s="336" t="s">
        <v>45</v>
      </c>
      <c r="K175" s="330">
        <v>0</v>
      </c>
      <c r="L175" s="330">
        <v>0</v>
      </c>
      <c r="M175" s="336" t="s">
        <v>45</v>
      </c>
      <c r="N175" s="330">
        <v>0</v>
      </c>
      <c r="O175" s="330" t="s">
        <v>7037</v>
      </c>
      <c r="P175" s="330">
        <v>0</v>
      </c>
      <c r="Q175" s="330" t="s">
        <v>7038</v>
      </c>
      <c r="R175" s="336">
        <v>0.13477537437603995</v>
      </c>
      <c r="S175" s="330">
        <v>0</v>
      </c>
      <c r="T175" s="330"/>
      <c r="U175" s="330"/>
      <c r="V175" s="428"/>
      <c r="W175" s="428" t="s">
        <v>45</v>
      </c>
      <c r="X175" s="428" t="s">
        <v>45</v>
      </c>
      <c r="Y175" s="428" t="s">
        <v>45</v>
      </c>
      <c r="Z175" s="428" t="s">
        <v>45</v>
      </c>
      <c r="AA175" s="330">
        <v>1</v>
      </c>
      <c r="AB175" s="330">
        <v>0</v>
      </c>
      <c r="AC175" s="330">
        <v>0</v>
      </c>
      <c r="AD175" s="330">
        <v>0</v>
      </c>
      <c r="AE175" s="330">
        <v>0</v>
      </c>
      <c r="AF175" s="330">
        <v>0</v>
      </c>
      <c r="AG175" s="429" t="s">
        <v>45</v>
      </c>
      <c r="AH175" s="330"/>
      <c r="AI175" s="330"/>
      <c r="AJ175" s="330"/>
      <c r="AK175" s="330"/>
      <c r="AL175" s="330"/>
      <c r="AM175" s="330">
        <v>0</v>
      </c>
      <c r="AN175" s="330">
        <v>0</v>
      </c>
      <c r="AO175" s="330"/>
      <c r="AP175" s="330"/>
      <c r="AQ175" s="330">
        <v>0</v>
      </c>
      <c r="AR175" s="330">
        <v>0</v>
      </c>
      <c r="AS175" s="330">
        <v>0</v>
      </c>
      <c r="AT175" s="330">
        <v>0</v>
      </c>
      <c r="AU175" s="330">
        <v>1</v>
      </c>
      <c r="AV175" s="430">
        <v>1</v>
      </c>
      <c r="AW175" s="330">
        <v>30</v>
      </c>
      <c r="AX175" s="330">
        <v>2</v>
      </c>
      <c r="AY175" s="330">
        <v>30</v>
      </c>
      <c r="AZ175" s="330">
        <v>2</v>
      </c>
      <c r="BA175" s="330">
        <v>30</v>
      </c>
      <c r="BB175" s="330">
        <v>2</v>
      </c>
      <c r="BC175" s="330">
        <v>30</v>
      </c>
      <c r="BD175" s="330">
        <v>2</v>
      </c>
      <c r="BE175" s="330">
        <v>41</v>
      </c>
      <c r="BF175" s="329" t="s">
        <v>7547</v>
      </c>
      <c r="BG175" s="330">
        <v>32</v>
      </c>
      <c r="BH175" s="330">
        <v>1</v>
      </c>
      <c r="BI175" s="330">
        <v>32</v>
      </c>
      <c r="BJ175" s="330" t="s">
        <v>112</v>
      </c>
      <c r="BK175" s="330">
        <v>23</v>
      </c>
      <c r="BL175" s="330">
        <v>5</v>
      </c>
      <c r="BM175" s="330">
        <v>4</v>
      </c>
      <c r="BN175" s="330">
        <v>0</v>
      </c>
      <c r="BO175" s="330">
        <v>0</v>
      </c>
      <c r="BP175" s="330">
        <v>0</v>
      </c>
      <c r="BQ175" s="330">
        <v>0</v>
      </c>
    </row>
    <row r="176" spans="1:69" s="334" customFormat="1" x14ac:dyDescent="0.25">
      <c r="A176" s="333" t="s">
        <v>51</v>
      </c>
      <c r="B176" s="330" t="s">
        <v>43</v>
      </c>
      <c r="C176" s="330" t="s">
        <v>43</v>
      </c>
      <c r="D176" s="333">
        <v>44</v>
      </c>
      <c r="E176" s="331" t="s">
        <v>565</v>
      </c>
      <c r="F176" s="330" t="s">
        <v>129</v>
      </c>
      <c r="G176" s="427" t="s">
        <v>7555</v>
      </c>
      <c r="H176" s="330">
        <v>0</v>
      </c>
      <c r="I176" s="330">
        <v>0</v>
      </c>
      <c r="J176" s="336" t="s">
        <v>45</v>
      </c>
      <c r="K176" s="330">
        <v>0</v>
      </c>
      <c r="L176" s="330">
        <v>0</v>
      </c>
      <c r="M176" s="336" t="s">
        <v>45</v>
      </c>
      <c r="N176" s="330">
        <v>0</v>
      </c>
      <c r="O176" s="330" t="s">
        <v>2683</v>
      </c>
      <c r="P176" s="330">
        <v>0</v>
      </c>
      <c r="Q176" s="330" t="s">
        <v>2684</v>
      </c>
      <c r="R176" s="336">
        <v>0.11382734912146679</v>
      </c>
      <c r="S176" s="330">
        <v>0</v>
      </c>
      <c r="T176" s="330"/>
      <c r="U176" s="330"/>
      <c r="V176" s="428"/>
      <c r="W176" s="428" t="s">
        <v>45</v>
      </c>
      <c r="X176" s="428" t="s">
        <v>45</v>
      </c>
      <c r="Y176" s="428" t="s">
        <v>45</v>
      </c>
      <c r="Z176" s="428" t="s">
        <v>45</v>
      </c>
      <c r="AA176" s="330">
        <v>1</v>
      </c>
      <c r="AB176" s="330">
        <v>0</v>
      </c>
      <c r="AC176" s="330">
        <v>0</v>
      </c>
      <c r="AD176" s="330">
        <v>0</v>
      </c>
      <c r="AE176" s="330">
        <v>0</v>
      </c>
      <c r="AF176" s="330">
        <v>0</v>
      </c>
      <c r="AG176" s="429" t="s">
        <v>45</v>
      </c>
      <c r="AH176" s="330"/>
      <c r="AI176" s="330"/>
      <c r="AJ176" s="330"/>
      <c r="AK176" s="330"/>
      <c r="AL176" s="330"/>
      <c r="AM176" s="330">
        <v>0</v>
      </c>
      <c r="AN176" s="330">
        <v>0</v>
      </c>
      <c r="AO176" s="330"/>
      <c r="AP176" s="330"/>
      <c r="AQ176" s="330">
        <v>1</v>
      </c>
      <c r="AR176" s="330">
        <v>0</v>
      </c>
      <c r="AS176" s="330">
        <v>0</v>
      </c>
      <c r="AT176" s="330">
        <v>0</v>
      </c>
      <c r="AU176" s="330">
        <v>0</v>
      </c>
      <c r="AV176" s="430">
        <v>0</v>
      </c>
      <c r="AW176" s="330">
        <v>21</v>
      </c>
      <c r="AX176" s="330">
        <v>0</v>
      </c>
      <c r="AY176" s="330">
        <v>21</v>
      </c>
      <c r="AZ176" s="330">
        <v>0</v>
      </c>
      <c r="BA176" s="330">
        <v>21</v>
      </c>
      <c r="BB176" s="330">
        <v>0</v>
      </c>
      <c r="BC176" s="330">
        <v>21</v>
      </c>
      <c r="BD176" s="330">
        <v>0</v>
      </c>
      <c r="BE176" s="330">
        <v>81</v>
      </c>
      <c r="BF176" s="329" t="s">
        <v>7547</v>
      </c>
      <c r="BG176" s="330">
        <v>21</v>
      </c>
      <c r="BH176" s="330">
        <v>0</v>
      </c>
      <c r="BI176" s="330">
        <v>21</v>
      </c>
      <c r="BJ176" s="330" t="s">
        <v>112</v>
      </c>
      <c r="BK176" s="330">
        <v>16</v>
      </c>
      <c r="BL176" s="330">
        <v>4</v>
      </c>
      <c r="BM176" s="330">
        <v>0</v>
      </c>
      <c r="BN176" s="330">
        <v>1</v>
      </c>
      <c r="BO176" s="330">
        <v>0</v>
      </c>
      <c r="BP176" s="330">
        <v>0</v>
      </c>
      <c r="BQ176" s="330">
        <v>0</v>
      </c>
    </row>
    <row r="177" spans="1:69" s="334" customFormat="1" x14ac:dyDescent="0.25">
      <c r="A177" s="333" t="s">
        <v>51</v>
      </c>
      <c r="B177" s="330" t="s">
        <v>43</v>
      </c>
      <c r="C177" s="330" t="s">
        <v>43</v>
      </c>
      <c r="D177" s="333">
        <v>45</v>
      </c>
      <c r="E177" s="331" t="s">
        <v>566</v>
      </c>
      <c r="F177" s="330" t="s">
        <v>129</v>
      </c>
      <c r="G177" s="427" t="s">
        <v>7555</v>
      </c>
      <c r="H177" s="330">
        <v>0</v>
      </c>
      <c r="I177" s="330">
        <v>0</v>
      </c>
      <c r="J177" s="336" t="s">
        <v>45</v>
      </c>
      <c r="K177" s="330">
        <v>0</v>
      </c>
      <c r="L177" s="330">
        <v>0</v>
      </c>
      <c r="M177" s="336" t="s">
        <v>45</v>
      </c>
      <c r="N177" s="330">
        <v>0</v>
      </c>
      <c r="O177" s="330" t="s">
        <v>2764</v>
      </c>
      <c r="P177" s="330">
        <v>0</v>
      </c>
      <c r="Q177" s="330" t="s">
        <v>2468</v>
      </c>
      <c r="R177" s="336">
        <v>0.30555555555555552</v>
      </c>
      <c r="S177" s="330">
        <v>0</v>
      </c>
      <c r="T177" s="330"/>
      <c r="U177" s="330"/>
      <c r="V177" s="428"/>
      <c r="W177" s="428" t="s">
        <v>45</v>
      </c>
      <c r="X177" s="428" t="s">
        <v>45</v>
      </c>
      <c r="Y177" s="428" t="s">
        <v>45</v>
      </c>
      <c r="Z177" s="428" t="s">
        <v>45</v>
      </c>
      <c r="AA177" s="330">
        <v>1</v>
      </c>
      <c r="AB177" s="330">
        <v>0</v>
      </c>
      <c r="AC177" s="330">
        <v>0</v>
      </c>
      <c r="AD177" s="330">
        <v>0</v>
      </c>
      <c r="AE177" s="330">
        <v>0</v>
      </c>
      <c r="AF177" s="330">
        <v>0</v>
      </c>
      <c r="AG177" s="429" t="s">
        <v>45</v>
      </c>
      <c r="AH177" s="330"/>
      <c r="AI177" s="330"/>
      <c r="AJ177" s="330"/>
      <c r="AK177" s="330"/>
      <c r="AL177" s="330"/>
      <c r="AM177" s="330">
        <v>0</v>
      </c>
      <c r="AN177" s="330">
        <v>0</v>
      </c>
      <c r="AO177" s="330"/>
      <c r="AP177" s="330"/>
      <c r="AQ177" s="330">
        <v>0</v>
      </c>
      <c r="AR177" s="330">
        <v>0</v>
      </c>
      <c r="AS177" s="330">
        <v>0</v>
      </c>
      <c r="AT177" s="330">
        <v>1</v>
      </c>
      <c r="AU177" s="330">
        <v>0</v>
      </c>
      <c r="AV177" s="430">
        <v>1</v>
      </c>
      <c r="AW177" s="330">
        <v>39</v>
      </c>
      <c r="AX177" s="330">
        <v>1</v>
      </c>
      <c r="AY177" s="330">
        <v>39</v>
      </c>
      <c r="AZ177" s="330">
        <v>1</v>
      </c>
      <c r="BA177" s="330">
        <v>39</v>
      </c>
      <c r="BB177" s="330">
        <v>1</v>
      </c>
      <c r="BC177" s="330">
        <v>39</v>
      </c>
      <c r="BD177" s="330">
        <v>1</v>
      </c>
      <c r="BE177" s="330">
        <v>94</v>
      </c>
      <c r="BF177" s="329" t="s">
        <v>7547</v>
      </c>
      <c r="BG177" s="330">
        <v>40</v>
      </c>
      <c r="BH177" s="330">
        <v>1</v>
      </c>
      <c r="BI177" s="330">
        <v>40</v>
      </c>
      <c r="BJ177" s="330" t="s">
        <v>112</v>
      </c>
      <c r="BK177" s="330">
        <v>25</v>
      </c>
      <c r="BL177" s="330">
        <v>10</v>
      </c>
      <c r="BM177" s="330">
        <v>5</v>
      </c>
      <c r="BN177" s="330">
        <v>0</v>
      </c>
      <c r="BO177" s="330">
        <v>0</v>
      </c>
      <c r="BP177" s="330">
        <v>0</v>
      </c>
      <c r="BQ177" s="330">
        <v>0</v>
      </c>
    </row>
    <row r="178" spans="1:69" s="334" customFormat="1" x14ac:dyDescent="0.25">
      <c r="A178" s="333" t="s">
        <v>51</v>
      </c>
      <c r="B178" s="330" t="s">
        <v>43</v>
      </c>
      <c r="C178" s="330" t="s">
        <v>43</v>
      </c>
      <c r="D178" s="333">
        <v>46</v>
      </c>
      <c r="E178" s="331" t="s">
        <v>567</v>
      </c>
      <c r="F178" s="330" t="s">
        <v>129</v>
      </c>
      <c r="G178" s="427" t="s">
        <v>7555</v>
      </c>
      <c r="H178" s="330">
        <v>0</v>
      </c>
      <c r="I178" s="330">
        <v>0</v>
      </c>
      <c r="J178" s="336" t="s">
        <v>45</v>
      </c>
      <c r="K178" s="330">
        <v>0</v>
      </c>
      <c r="L178" s="330">
        <v>0</v>
      </c>
      <c r="M178" s="336" t="s">
        <v>45</v>
      </c>
      <c r="N178" s="330">
        <v>0</v>
      </c>
      <c r="O178" s="330" t="s">
        <v>2851</v>
      </c>
      <c r="P178" s="330">
        <v>0</v>
      </c>
      <c r="Q178" s="330" t="s">
        <v>2852</v>
      </c>
      <c r="R178" s="336">
        <v>0.16190476190476191</v>
      </c>
      <c r="S178" s="330">
        <v>0</v>
      </c>
      <c r="T178" s="330"/>
      <c r="U178" s="330"/>
      <c r="V178" s="428"/>
      <c r="W178" s="428" t="s">
        <v>45</v>
      </c>
      <c r="X178" s="428" t="s">
        <v>45</v>
      </c>
      <c r="Y178" s="428" t="s">
        <v>45</v>
      </c>
      <c r="Z178" s="428" t="s">
        <v>45</v>
      </c>
      <c r="AA178" s="330">
        <v>4</v>
      </c>
      <c r="AB178" s="330">
        <v>0</v>
      </c>
      <c r="AC178" s="330">
        <v>0</v>
      </c>
      <c r="AD178" s="330">
        <v>0</v>
      </c>
      <c r="AE178" s="330">
        <v>0</v>
      </c>
      <c r="AF178" s="330">
        <v>0</v>
      </c>
      <c r="AG178" s="429" t="s">
        <v>45</v>
      </c>
      <c r="AH178" s="330"/>
      <c r="AI178" s="330"/>
      <c r="AJ178" s="330"/>
      <c r="AK178" s="330"/>
      <c r="AL178" s="330"/>
      <c r="AM178" s="330">
        <v>0</v>
      </c>
      <c r="AN178" s="330">
        <v>0</v>
      </c>
      <c r="AO178" s="330"/>
      <c r="AP178" s="330"/>
      <c r="AQ178" s="330">
        <v>0</v>
      </c>
      <c r="AR178" s="330">
        <v>0</v>
      </c>
      <c r="AS178" s="330">
        <v>0</v>
      </c>
      <c r="AT178" s="330">
        <v>0</v>
      </c>
      <c r="AU178" s="330">
        <v>4</v>
      </c>
      <c r="AV178" s="430">
        <v>1</v>
      </c>
      <c r="AW178" s="330">
        <v>37</v>
      </c>
      <c r="AX178" s="330">
        <v>2</v>
      </c>
      <c r="AY178" s="330">
        <v>37</v>
      </c>
      <c r="AZ178" s="330">
        <v>2</v>
      </c>
      <c r="BA178" s="330">
        <v>37</v>
      </c>
      <c r="BB178" s="330">
        <v>2</v>
      </c>
      <c r="BC178" s="330">
        <v>37</v>
      </c>
      <c r="BD178" s="330">
        <v>2</v>
      </c>
      <c r="BE178" s="330">
        <v>51</v>
      </c>
      <c r="BF178" s="329" t="s">
        <v>7547</v>
      </c>
      <c r="BG178" s="330">
        <v>39</v>
      </c>
      <c r="BH178" s="330">
        <v>3</v>
      </c>
      <c r="BI178" s="330">
        <v>39</v>
      </c>
      <c r="BJ178" s="330" t="s">
        <v>112</v>
      </c>
      <c r="BK178" s="330">
        <v>18</v>
      </c>
      <c r="BL178" s="330">
        <v>13</v>
      </c>
      <c r="BM178" s="330">
        <v>4</v>
      </c>
      <c r="BN178" s="330">
        <v>4</v>
      </c>
      <c r="BO178" s="330">
        <v>0</v>
      </c>
      <c r="BP178" s="330">
        <v>0</v>
      </c>
      <c r="BQ178" s="330">
        <v>0</v>
      </c>
    </row>
    <row r="179" spans="1:69" s="334" customFormat="1" x14ac:dyDescent="0.25">
      <c r="A179" s="333" t="s">
        <v>51</v>
      </c>
      <c r="B179" s="330" t="s">
        <v>43</v>
      </c>
      <c r="C179" s="330" t="s">
        <v>43</v>
      </c>
      <c r="D179" s="333">
        <v>47</v>
      </c>
      <c r="E179" s="331" t="s">
        <v>568</v>
      </c>
      <c r="F179" s="330" t="s">
        <v>129</v>
      </c>
      <c r="G179" s="427" t="s">
        <v>7555</v>
      </c>
      <c r="H179" s="330">
        <v>0</v>
      </c>
      <c r="I179" s="330">
        <v>0</v>
      </c>
      <c r="J179" s="336" t="s">
        <v>45</v>
      </c>
      <c r="K179" s="330">
        <v>0</v>
      </c>
      <c r="L179" s="330">
        <v>0</v>
      </c>
      <c r="M179" s="336" t="s">
        <v>45</v>
      </c>
      <c r="N179" s="330">
        <v>0</v>
      </c>
      <c r="O179" s="330" t="s">
        <v>2628</v>
      </c>
      <c r="P179" s="330">
        <v>0</v>
      </c>
      <c r="Q179" s="330" t="s">
        <v>2935</v>
      </c>
      <c r="R179" s="336">
        <v>0.17599999999999999</v>
      </c>
      <c r="S179" s="330">
        <v>0</v>
      </c>
      <c r="T179" s="330"/>
      <c r="U179" s="330"/>
      <c r="V179" s="428"/>
      <c r="W179" s="428" t="s">
        <v>45</v>
      </c>
      <c r="X179" s="428" t="s">
        <v>45</v>
      </c>
      <c r="Y179" s="428" t="s">
        <v>45</v>
      </c>
      <c r="Z179" s="428" t="s">
        <v>45</v>
      </c>
      <c r="AA179" s="330">
        <v>2</v>
      </c>
      <c r="AB179" s="330">
        <v>0</v>
      </c>
      <c r="AC179" s="330">
        <v>0</v>
      </c>
      <c r="AD179" s="330">
        <v>0</v>
      </c>
      <c r="AE179" s="330">
        <v>0</v>
      </c>
      <c r="AF179" s="330">
        <v>0</v>
      </c>
      <c r="AG179" s="429" t="s">
        <v>45</v>
      </c>
      <c r="AH179" s="330"/>
      <c r="AI179" s="330"/>
      <c r="AJ179" s="330"/>
      <c r="AK179" s="330"/>
      <c r="AL179" s="330"/>
      <c r="AM179" s="330">
        <v>0</v>
      </c>
      <c r="AN179" s="330">
        <v>0</v>
      </c>
      <c r="AO179" s="330"/>
      <c r="AP179" s="330"/>
      <c r="AQ179" s="330">
        <v>0</v>
      </c>
      <c r="AR179" s="330">
        <v>0</v>
      </c>
      <c r="AS179" s="330">
        <v>1</v>
      </c>
      <c r="AT179" s="330">
        <v>1</v>
      </c>
      <c r="AU179" s="330">
        <v>0</v>
      </c>
      <c r="AV179" s="430">
        <v>0.5</v>
      </c>
      <c r="AW179" s="330">
        <v>22</v>
      </c>
      <c r="AX179" s="330">
        <v>0</v>
      </c>
      <c r="AY179" s="330">
        <v>22</v>
      </c>
      <c r="AZ179" s="330">
        <v>0</v>
      </c>
      <c r="BA179" s="330">
        <v>22</v>
      </c>
      <c r="BB179" s="330">
        <v>0</v>
      </c>
      <c r="BC179" s="330">
        <v>22</v>
      </c>
      <c r="BD179" s="330">
        <v>0</v>
      </c>
      <c r="BE179" s="330">
        <v>40</v>
      </c>
      <c r="BF179" s="329" t="s">
        <v>7547</v>
      </c>
      <c r="BG179" s="330">
        <v>22</v>
      </c>
      <c r="BH179" s="330">
        <v>1</v>
      </c>
      <c r="BI179" s="330">
        <v>22</v>
      </c>
      <c r="BJ179" s="330" t="s">
        <v>112</v>
      </c>
      <c r="BK179" s="330">
        <v>11</v>
      </c>
      <c r="BL179" s="330">
        <v>5</v>
      </c>
      <c r="BM179" s="330">
        <v>3</v>
      </c>
      <c r="BN179" s="330">
        <v>3</v>
      </c>
      <c r="BO179" s="330">
        <v>0</v>
      </c>
      <c r="BP179" s="330">
        <v>0</v>
      </c>
      <c r="BQ179" s="330">
        <v>0</v>
      </c>
    </row>
    <row r="180" spans="1:69" s="334" customFormat="1" x14ac:dyDescent="0.25">
      <c r="A180" s="333" t="s">
        <v>51</v>
      </c>
      <c r="B180" s="330" t="s">
        <v>43</v>
      </c>
      <c r="C180" s="330" t="s">
        <v>43</v>
      </c>
      <c r="D180" s="333">
        <v>48</v>
      </c>
      <c r="E180" s="331" t="s">
        <v>570</v>
      </c>
      <c r="F180" s="330" t="s">
        <v>129</v>
      </c>
      <c r="G180" s="427" t="s">
        <v>7555</v>
      </c>
      <c r="H180" s="330">
        <v>0</v>
      </c>
      <c r="I180" s="330">
        <v>0</v>
      </c>
      <c r="J180" s="336" t="s">
        <v>45</v>
      </c>
      <c r="K180" s="330">
        <v>0</v>
      </c>
      <c r="L180" s="330">
        <v>0</v>
      </c>
      <c r="M180" s="336" t="s">
        <v>45</v>
      </c>
      <c r="N180" s="330">
        <v>0</v>
      </c>
      <c r="O180" s="330" t="s">
        <v>2709</v>
      </c>
      <c r="P180" s="330">
        <v>0</v>
      </c>
      <c r="Q180" s="330" t="s">
        <v>2631</v>
      </c>
      <c r="R180" s="336">
        <v>0.23361823361823361</v>
      </c>
      <c r="S180" s="330">
        <v>0</v>
      </c>
      <c r="T180" s="330"/>
      <c r="U180" s="330"/>
      <c r="V180" s="428"/>
      <c r="W180" s="428" t="s">
        <v>45</v>
      </c>
      <c r="X180" s="428" t="s">
        <v>45</v>
      </c>
      <c r="Y180" s="428" t="s">
        <v>45</v>
      </c>
      <c r="Z180" s="428" t="s">
        <v>45</v>
      </c>
      <c r="AA180" s="330">
        <v>4</v>
      </c>
      <c r="AB180" s="330">
        <v>0</v>
      </c>
      <c r="AC180" s="330">
        <v>0</v>
      </c>
      <c r="AD180" s="330">
        <v>0</v>
      </c>
      <c r="AE180" s="330">
        <v>0</v>
      </c>
      <c r="AF180" s="330">
        <v>0</v>
      </c>
      <c r="AG180" s="429" t="s">
        <v>45</v>
      </c>
      <c r="AH180" s="330"/>
      <c r="AI180" s="330"/>
      <c r="AJ180" s="330"/>
      <c r="AK180" s="330"/>
      <c r="AL180" s="330"/>
      <c r="AM180" s="330">
        <v>0</v>
      </c>
      <c r="AN180" s="330">
        <v>0</v>
      </c>
      <c r="AO180" s="330"/>
      <c r="AP180" s="330"/>
      <c r="AQ180" s="330">
        <v>1</v>
      </c>
      <c r="AR180" s="330">
        <v>0</v>
      </c>
      <c r="AS180" s="330">
        <v>0</v>
      </c>
      <c r="AT180" s="330">
        <v>2</v>
      </c>
      <c r="AU180" s="330">
        <v>1</v>
      </c>
      <c r="AV180" s="430">
        <v>0.75</v>
      </c>
      <c r="AW180" s="330">
        <v>37</v>
      </c>
      <c r="AX180" s="330">
        <v>1</v>
      </c>
      <c r="AY180" s="330">
        <v>37</v>
      </c>
      <c r="AZ180" s="330">
        <v>1</v>
      </c>
      <c r="BA180" s="330">
        <v>37</v>
      </c>
      <c r="BB180" s="330">
        <v>1</v>
      </c>
      <c r="BC180" s="330">
        <v>37</v>
      </c>
      <c r="BD180" s="330">
        <v>1</v>
      </c>
      <c r="BE180" s="330">
        <v>98</v>
      </c>
      <c r="BF180" s="329" t="s">
        <v>7547</v>
      </c>
      <c r="BG180" s="330">
        <v>38</v>
      </c>
      <c r="BH180" s="330">
        <v>0</v>
      </c>
      <c r="BI180" s="330">
        <v>38</v>
      </c>
      <c r="BJ180" s="330" t="s">
        <v>112</v>
      </c>
      <c r="BK180" s="330">
        <v>26</v>
      </c>
      <c r="BL180" s="330">
        <v>11</v>
      </c>
      <c r="BM180" s="330">
        <v>1</v>
      </c>
      <c r="BN180" s="330">
        <v>0</v>
      </c>
      <c r="BO180" s="330">
        <v>0</v>
      </c>
      <c r="BP180" s="330">
        <v>0</v>
      </c>
      <c r="BQ180" s="330">
        <v>0</v>
      </c>
    </row>
    <row r="181" spans="1:69" s="334" customFormat="1" x14ac:dyDescent="0.25">
      <c r="A181" s="333" t="s">
        <v>51</v>
      </c>
      <c r="B181" s="330" t="s">
        <v>43</v>
      </c>
      <c r="C181" s="330" t="s">
        <v>43</v>
      </c>
      <c r="D181" s="333">
        <v>49</v>
      </c>
      <c r="E181" s="331" t="s">
        <v>571</v>
      </c>
      <c r="F181" s="330" t="s">
        <v>129</v>
      </c>
      <c r="G181" s="427" t="s">
        <v>7555</v>
      </c>
      <c r="H181" s="330">
        <v>0</v>
      </c>
      <c r="I181" s="330">
        <v>0</v>
      </c>
      <c r="J181" s="336" t="s">
        <v>45</v>
      </c>
      <c r="K181" s="330">
        <v>0</v>
      </c>
      <c r="L181" s="330">
        <v>0</v>
      </c>
      <c r="M181" s="336" t="s">
        <v>45</v>
      </c>
      <c r="N181" s="330">
        <v>0</v>
      </c>
      <c r="O181" s="330" t="s">
        <v>6601</v>
      </c>
      <c r="P181" s="330">
        <v>0</v>
      </c>
      <c r="Q181" s="330" t="s">
        <v>6602</v>
      </c>
      <c r="R181" s="336">
        <v>0.48711554447215294</v>
      </c>
      <c r="S181" s="330">
        <v>0</v>
      </c>
      <c r="T181" s="330"/>
      <c r="U181" s="330"/>
      <c r="V181" s="428"/>
      <c r="W181" s="428" t="s">
        <v>45</v>
      </c>
      <c r="X181" s="428" t="s">
        <v>45</v>
      </c>
      <c r="Y181" s="428" t="s">
        <v>45</v>
      </c>
      <c r="Z181" s="428" t="s">
        <v>45</v>
      </c>
      <c r="AA181" s="330">
        <v>3</v>
      </c>
      <c r="AB181" s="330">
        <v>0</v>
      </c>
      <c r="AC181" s="330">
        <v>0</v>
      </c>
      <c r="AD181" s="330">
        <v>0</v>
      </c>
      <c r="AE181" s="330">
        <v>0</v>
      </c>
      <c r="AF181" s="330">
        <v>0</v>
      </c>
      <c r="AG181" s="429" t="s">
        <v>45</v>
      </c>
      <c r="AH181" s="330"/>
      <c r="AI181" s="330"/>
      <c r="AJ181" s="330"/>
      <c r="AK181" s="330"/>
      <c r="AL181" s="330"/>
      <c r="AM181" s="330">
        <v>0</v>
      </c>
      <c r="AN181" s="330">
        <v>0</v>
      </c>
      <c r="AO181" s="330"/>
      <c r="AP181" s="330"/>
      <c r="AQ181" s="330">
        <v>0</v>
      </c>
      <c r="AR181" s="330">
        <v>0</v>
      </c>
      <c r="AS181" s="330">
        <v>0</v>
      </c>
      <c r="AT181" s="330">
        <v>0</v>
      </c>
      <c r="AU181" s="330">
        <v>3</v>
      </c>
      <c r="AV181" s="430">
        <v>1</v>
      </c>
      <c r="AW181" s="330">
        <v>41</v>
      </c>
      <c r="AX181" s="330">
        <v>1</v>
      </c>
      <c r="AY181" s="330">
        <v>41</v>
      </c>
      <c r="AZ181" s="330">
        <v>1</v>
      </c>
      <c r="BA181" s="330">
        <v>41</v>
      </c>
      <c r="BB181" s="330">
        <v>1</v>
      </c>
      <c r="BC181" s="330">
        <v>41</v>
      </c>
      <c r="BD181" s="330">
        <v>1</v>
      </c>
      <c r="BE181" s="330">
        <v>64</v>
      </c>
      <c r="BF181" s="329" t="s">
        <v>7547</v>
      </c>
      <c r="BG181" s="330">
        <v>43</v>
      </c>
      <c r="BH181" s="330">
        <v>2</v>
      </c>
      <c r="BI181" s="330">
        <v>42</v>
      </c>
      <c r="BJ181" s="330" t="s">
        <v>112</v>
      </c>
      <c r="BK181" s="330">
        <v>22</v>
      </c>
      <c r="BL181" s="330">
        <v>11</v>
      </c>
      <c r="BM181" s="330">
        <v>6</v>
      </c>
      <c r="BN181" s="330">
        <v>3</v>
      </c>
      <c r="BO181" s="330">
        <v>0</v>
      </c>
      <c r="BP181" s="330">
        <v>0</v>
      </c>
      <c r="BQ181" s="330">
        <v>0</v>
      </c>
    </row>
    <row r="182" spans="1:69" s="334" customFormat="1" x14ac:dyDescent="0.25">
      <c r="A182" s="333" t="s">
        <v>51</v>
      </c>
      <c r="B182" s="330" t="s">
        <v>43</v>
      </c>
      <c r="C182" s="330" t="s">
        <v>43</v>
      </c>
      <c r="D182" s="333">
        <v>50</v>
      </c>
      <c r="E182" s="331" t="s">
        <v>572</v>
      </c>
      <c r="F182" s="330" t="s">
        <v>129</v>
      </c>
      <c r="G182" s="427" t="s">
        <v>7555</v>
      </c>
      <c r="H182" s="330">
        <v>0</v>
      </c>
      <c r="I182" s="330">
        <v>0</v>
      </c>
      <c r="J182" s="336" t="s">
        <v>45</v>
      </c>
      <c r="K182" s="330">
        <v>0</v>
      </c>
      <c r="L182" s="330">
        <v>0</v>
      </c>
      <c r="M182" s="336" t="s">
        <v>45</v>
      </c>
      <c r="N182" s="330">
        <v>0</v>
      </c>
      <c r="O182" s="330" t="s">
        <v>6692</v>
      </c>
      <c r="P182" s="330">
        <v>0</v>
      </c>
      <c r="Q182" s="330" t="s">
        <v>6693</v>
      </c>
      <c r="R182" s="336">
        <v>0.16640253565768617</v>
      </c>
      <c r="S182" s="330">
        <v>0</v>
      </c>
      <c r="T182" s="330"/>
      <c r="U182" s="330"/>
      <c r="V182" s="428"/>
      <c r="W182" s="428" t="s">
        <v>45</v>
      </c>
      <c r="X182" s="428" t="s">
        <v>45</v>
      </c>
      <c r="Y182" s="428" t="s">
        <v>45</v>
      </c>
      <c r="Z182" s="428" t="s">
        <v>45</v>
      </c>
      <c r="AA182" s="330">
        <v>0</v>
      </c>
      <c r="AB182" s="330">
        <v>0</v>
      </c>
      <c r="AC182" s="330">
        <v>0</v>
      </c>
      <c r="AD182" s="330">
        <v>0</v>
      </c>
      <c r="AE182" s="330">
        <v>0</v>
      </c>
      <c r="AF182" s="330">
        <v>0</v>
      </c>
      <c r="AG182" s="429" t="s">
        <v>45</v>
      </c>
      <c r="AH182" s="330"/>
      <c r="AI182" s="330"/>
      <c r="AJ182" s="330"/>
      <c r="AK182" s="330"/>
      <c r="AL182" s="330"/>
      <c r="AM182" s="330">
        <v>0</v>
      </c>
      <c r="AN182" s="330">
        <v>0</v>
      </c>
      <c r="AO182" s="330"/>
      <c r="AP182" s="330"/>
      <c r="AQ182" s="330">
        <v>0</v>
      </c>
      <c r="AR182" s="330">
        <v>0</v>
      </c>
      <c r="AS182" s="330">
        <v>0</v>
      </c>
      <c r="AT182" s="330">
        <v>0</v>
      </c>
      <c r="AU182" s="330">
        <v>0</v>
      </c>
      <c r="AV182" s="430" t="s">
        <v>45</v>
      </c>
      <c r="AW182" s="330">
        <v>24</v>
      </c>
      <c r="AX182" s="330">
        <v>0</v>
      </c>
      <c r="AY182" s="330">
        <v>24</v>
      </c>
      <c r="AZ182" s="330">
        <v>0</v>
      </c>
      <c r="BA182" s="330">
        <v>24</v>
      </c>
      <c r="BB182" s="330">
        <v>0</v>
      </c>
      <c r="BC182" s="330">
        <v>24</v>
      </c>
      <c r="BD182" s="330">
        <v>0</v>
      </c>
      <c r="BE182" s="330">
        <v>109</v>
      </c>
      <c r="BF182" s="329" t="s">
        <v>7547</v>
      </c>
      <c r="BG182" s="330">
        <v>24</v>
      </c>
      <c r="BH182" s="330">
        <v>1</v>
      </c>
      <c r="BI182" s="330">
        <v>24</v>
      </c>
      <c r="BJ182" s="330" t="s">
        <v>112</v>
      </c>
      <c r="BK182" s="330">
        <v>15</v>
      </c>
      <c r="BL182" s="330">
        <v>7</v>
      </c>
      <c r="BM182" s="330">
        <v>0</v>
      </c>
      <c r="BN182" s="330">
        <v>2</v>
      </c>
      <c r="BO182" s="330">
        <v>0</v>
      </c>
      <c r="BP182" s="330">
        <v>0</v>
      </c>
      <c r="BQ182" s="330">
        <v>0</v>
      </c>
    </row>
    <row r="183" spans="1:69" s="334" customFormat="1" x14ac:dyDescent="0.25">
      <c r="A183" s="333" t="s">
        <v>51</v>
      </c>
      <c r="B183" s="330" t="s">
        <v>43</v>
      </c>
      <c r="C183" s="330" t="s">
        <v>43</v>
      </c>
      <c r="D183" s="333">
        <v>51</v>
      </c>
      <c r="E183" s="331" t="s">
        <v>573</v>
      </c>
      <c r="F183" s="330" t="s">
        <v>129</v>
      </c>
      <c r="G183" s="427" t="s">
        <v>7555</v>
      </c>
      <c r="H183" s="330">
        <v>0</v>
      </c>
      <c r="I183" s="330">
        <v>0</v>
      </c>
      <c r="J183" s="336" t="s">
        <v>45</v>
      </c>
      <c r="K183" s="330">
        <v>0</v>
      </c>
      <c r="L183" s="330">
        <v>0</v>
      </c>
      <c r="M183" s="336" t="s">
        <v>45</v>
      </c>
      <c r="N183" s="330">
        <v>0</v>
      </c>
      <c r="O183" s="330" t="s">
        <v>45</v>
      </c>
      <c r="P183" s="330" t="s">
        <v>45</v>
      </c>
      <c r="Q183" s="330" t="s">
        <v>45</v>
      </c>
      <c r="R183" s="336" t="s">
        <v>45</v>
      </c>
      <c r="S183" s="330">
        <v>0</v>
      </c>
      <c r="T183" s="330"/>
      <c r="U183" s="330"/>
      <c r="V183" s="428"/>
      <c r="W183" s="428" t="s">
        <v>45</v>
      </c>
      <c r="X183" s="428" t="s">
        <v>45</v>
      </c>
      <c r="Y183" s="428" t="s">
        <v>45</v>
      </c>
      <c r="Z183" s="428" t="s">
        <v>45</v>
      </c>
      <c r="AA183" s="330">
        <v>0</v>
      </c>
      <c r="AB183" s="330">
        <v>0</v>
      </c>
      <c r="AC183" s="330">
        <v>0</v>
      </c>
      <c r="AD183" s="330">
        <v>0</v>
      </c>
      <c r="AE183" s="330">
        <v>0</v>
      </c>
      <c r="AF183" s="330">
        <v>0</v>
      </c>
      <c r="AG183" s="429" t="s">
        <v>45</v>
      </c>
      <c r="AH183" s="330"/>
      <c r="AI183" s="330"/>
      <c r="AJ183" s="330"/>
      <c r="AK183" s="330"/>
      <c r="AL183" s="330"/>
      <c r="AM183" s="330">
        <v>0</v>
      </c>
      <c r="AN183" s="330">
        <v>0</v>
      </c>
      <c r="AO183" s="330"/>
      <c r="AP183" s="330"/>
      <c r="AQ183" s="330">
        <v>0</v>
      </c>
      <c r="AR183" s="330">
        <v>0</v>
      </c>
      <c r="AS183" s="330">
        <v>0</v>
      </c>
      <c r="AT183" s="330">
        <v>0</v>
      </c>
      <c r="AU183" s="330">
        <v>0</v>
      </c>
      <c r="AV183" s="430" t="s">
        <v>45</v>
      </c>
      <c r="AW183" s="330">
        <v>6</v>
      </c>
      <c r="AX183" s="330">
        <v>0</v>
      </c>
      <c r="AY183" s="330">
        <v>6</v>
      </c>
      <c r="AZ183" s="330">
        <v>0</v>
      </c>
      <c r="BA183" s="330">
        <v>6</v>
      </c>
      <c r="BB183" s="330">
        <v>0</v>
      </c>
      <c r="BC183" s="330">
        <v>6</v>
      </c>
      <c r="BD183" s="330">
        <v>0</v>
      </c>
      <c r="BE183" s="330">
        <v>25</v>
      </c>
      <c r="BF183" s="329" t="s">
        <v>7547</v>
      </c>
      <c r="BG183" s="330">
        <v>6</v>
      </c>
      <c r="BH183" s="330">
        <v>0</v>
      </c>
      <c r="BI183" s="330">
        <v>6</v>
      </c>
      <c r="BJ183" s="330" t="s">
        <v>112</v>
      </c>
      <c r="BK183" s="330">
        <v>4</v>
      </c>
      <c r="BL183" s="330">
        <v>1</v>
      </c>
      <c r="BM183" s="330">
        <v>1</v>
      </c>
      <c r="BN183" s="330">
        <v>0</v>
      </c>
      <c r="BO183" s="330">
        <v>0</v>
      </c>
      <c r="BP183" s="330">
        <v>0</v>
      </c>
      <c r="BQ183" s="330">
        <v>0</v>
      </c>
    </row>
    <row r="184" spans="1:69" s="334" customFormat="1" x14ac:dyDescent="0.25">
      <c r="A184" s="333" t="s">
        <v>51</v>
      </c>
      <c r="B184" s="330" t="s">
        <v>43</v>
      </c>
      <c r="C184" s="330" t="s">
        <v>43</v>
      </c>
      <c r="D184" s="333">
        <v>52</v>
      </c>
      <c r="E184" s="331" t="s">
        <v>6555</v>
      </c>
      <c r="F184" s="330" t="s">
        <v>129</v>
      </c>
      <c r="G184" s="427" t="s">
        <v>7555</v>
      </c>
      <c r="H184" s="330">
        <v>0</v>
      </c>
      <c r="I184" s="330">
        <v>0</v>
      </c>
      <c r="J184" s="336" t="s">
        <v>45</v>
      </c>
      <c r="K184" s="330">
        <v>0</v>
      </c>
      <c r="L184" s="330">
        <v>0</v>
      </c>
      <c r="M184" s="336" t="s">
        <v>45</v>
      </c>
      <c r="N184" s="330">
        <v>0</v>
      </c>
      <c r="O184" s="330" t="s">
        <v>2684</v>
      </c>
      <c r="P184" s="330">
        <v>0</v>
      </c>
      <c r="Q184" s="330" t="s">
        <v>6817</v>
      </c>
      <c r="R184" s="336">
        <v>0.23195876288659789</v>
      </c>
      <c r="S184" s="330">
        <v>0</v>
      </c>
      <c r="T184" s="330"/>
      <c r="U184" s="330"/>
      <c r="V184" s="428"/>
      <c r="W184" s="428" t="s">
        <v>45</v>
      </c>
      <c r="X184" s="428" t="s">
        <v>45</v>
      </c>
      <c r="Y184" s="428" t="s">
        <v>45</v>
      </c>
      <c r="Z184" s="428" t="s">
        <v>45</v>
      </c>
      <c r="AA184" s="330">
        <v>0</v>
      </c>
      <c r="AB184" s="330">
        <v>0</v>
      </c>
      <c r="AC184" s="330">
        <v>0</v>
      </c>
      <c r="AD184" s="330">
        <v>0</v>
      </c>
      <c r="AE184" s="330">
        <v>0</v>
      </c>
      <c r="AF184" s="330">
        <v>0</v>
      </c>
      <c r="AG184" s="429" t="s">
        <v>45</v>
      </c>
      <c r="AH184" s="330"/>
      <c r="AI184" s="330"/>
      <c r="AJ184" s="330"/>
      <c r="AK184" s="330"/>
      <c r="AL184" s="330"/>
      <c r="AM184" s="330">
        <v>0</v>
      </c>
      <c r="AN184" s="330">
        <v>0</v>
      </c>
      <c r="AO184" s="330"/>
      <c r="AP184" s="330"/>
      <c r="AQ184" s="330">
        <v>0</v>
      </c>
      <c r="AR184" s="330">
        <v>0</v>
      </c>
      <c r="AS184" s="330">
        <v>0</v>
      </c>
      <c r="AT184" s="330">
        <v>0</v>
      </c>
      <c r="AU184" s="330">
        <v>0</v>
      </c>
      <c r="AV184" s="430" t="s">
        <v>45</v>
      </c>
      <c r="AW184" s="330">
        <v>0</v>
      </c>
      <c r="AX184" s="330">
        <v>0</v>
      </c>
      <c r="AY184" s="330">
        <v>0</v>
      </c>
      <c r="AZ184" s="330">
        <v>0</v>
      </c>
      <c r="BA184" s="330">
        <v>0</v>
      </c>
      <c r="BB184" s="330">
        <v>0</v>
      </c>
      <c r="BC184" s="330">
        <v>0</v>
      </c>
      <c r="BD184" s="330">
        <v>0</v>
      </c>
      <c r="BE184" s="330">
        <v>58</v>
      </c>
      <c r="BF184" s="329" t="s">
        <v>7547</v>
      </c>
      <c r="BG184" s="330">
        <v>0</v>
      </c>
      <c r="BH184" s="330">
        <v>0</v>
      </c>
      <c r="BI184" s="330">
        <v>0</v>
      </c>
      <c r="BJ184" s="330" t="s">
        <v>112</v>
      </c>
      <c r="BK184" s="330">
        <v>0</v>
      </c>
      <c r="BL184" s="330">
        <v>0</v>
      </c>
      <c r="BM184" s="330">
        <v>0</v>
      </c>
      <c r="BN184" s="330">
        <v>0</v>
      </c>
      <c r="BO184" s="330">
        <v>0</v>
      </c>
      <c r="BP184" s="330">
        <v>0</v>
      </c>
      <c r="BQ184" s="330">
        <v>0</v>
      </c>
    </row>
    <row r="185" spans="1:69" s="334" customFormat="1" x14ac:dyDescent="0.25">
      <c r="A185" s="333" t="s">
        <v>51</v>
      </c>
      <c r="B185" s="330" t="s">
        <v>43</v>
      </c>
      <c r="C185" s="330" t="s">
        <v>43</v>
      </c>
      <c r="D185" s="333">
        <v>3</v>
      </c>
      <c r="E185" s="331" t="s">
        <v>6536</v>
      </c>
      <c r="F185" s="330" t="s">
        <v>129</v>
      </c>
      <c r="G185" s="427" t="s">
        <v>7555</v>
      </c>
      <c r="H185" s="330">
        <v>0</v>
      </c>
      <c r="I185" s="330">
        <v>0</v>
      </c>
      <c r="J185" s="336" t="s">
        <v>45</v>
      </c>
      <c r="K185" s="330">
        <v>0</v>
      </c>
      <c r="L185" s="330">
        <v>0</v>
      </c>
      <c r="M185" s="336" t="s">
        <v>45</v>
      </c>
      <c r="N185" s="330">
        <v>0</v>
      </c>
      <c r="O185" s="330" t="s">
        <v>7126</v>
      </c>
      <c r="P185" s="330">
        <v>0</v>
      </c>
      <c r="Q185" s="330" t="s">
        <v>7127</v>
      </c>
      <c r="R185" s="336">
        <v>4.1379310344827579E-2</v>
      </c>
      <c r="S185" s="330">
        <v>0</v>
      </c>
      <c r="T185" s="330"/>
      <c r="U185" s="330"/>
      <c r="V185" s="428"/>
      <c r="W185" s="428" t="s">
        <v>45</v>
      </c>
      <c r="X185" s="428" t="s">
        <v>45</v>
      </c>
      <c r="Y185" s="428" t="s">
        <v>45</v>
      </c>
      <c r="Z185" s="428" t="s">
        <v>45</v>
      </c>
      <c r="AA185" s="330">
        <v>0</v>
      </c>
      <c r="AB185" s="330">
        <v>0</v>
      </c>
      <c r="AC185" s="330">
        <v>0</v>
      </c>
      <c r="AD185" s="330">
        <v>0</v>
      </c>
      <c r="AE185" s="330">
        <v>0</v>
      </c>
      <c r="AF185" s="330">
        <v>0</v>
      </c>
      <c r="AG185" s="429" t="s">
        <v>45</v>
      </c>
      <c r="AH185" s="330"/>
      <c r="AI185" s="330"/>
      <c r="AJ185" s="330"/>
      <c r="AK185" s="330"/>
      <c r="AL185" s="330"/>
      <c r="AM185" s="330">
        <v>0</v>
      </c>
      <c r="AN185" s="330">
        <v>0</v>
      </c>
      <c r="AO185" s="330"/>
      <c r="AP185" s="330"/>
      <c r="AQ185" s="330">
        <v>0</v>
      </c>
      <c r="AR185" s="330">
        <v>0</v>
      </c>
      <c r="AS185" s="330">
        <v>0</v>
      </c>
      <c r="AT185" s="330">
        <v>0</v>
      </c>
      <c r="AU185" s="330">
        <v>0</v>
      </c>
      <c r="AV185" s="430" t="s">
        <v>45</v>
      </c>
      <c r="AW185" s="330">
        <v>26</v>
      </c>
      <c r="AX185" s="330">
        <v>0</v>
      </c>
      <c r="AY185" s="330">
        <v>26</v>
      </c>
      <c r="AZ185" s="330">
        <v>0</v>
      </c>
      <c r="BA185" s="330">
        <v>26</v>
      </c>
      <c r="BB185" s="330">
        <v>0</v>
      </c>
      <c r="BC185" s="330">
        <v>26</v>
      </c>
      <c r="BD185" s="330">
        <v>0</v>
      </c>
      <c r="BE185" s="330">
        <v>36</v>
      </c>
      <c r="BF185" s="329" t="s">
        <v>7547</v>
      </c>
      <c r="BG185" s="330">
        <v>27</v>
      </c>
      <c r="BH185" s="330">
        <v>0</v>
      </c>
      <c r="BI185" s="330">
        <v>26</v>
      </c>
      <c r="BJ185" s="330" t="s">
        <v>112</v>
      </c>
      <c r="BK185" s="330">
        <v>18</v>
      </c>
      <c r="BL185" s="330">
        <v>7</v>
      </c>
      <c r="BM185" s="330">
        <v>1</v>
      </c>
      <c r="BN185" s="330">
        <v>0</v>
      </c>
      <c r="BO185" s="330">
        <v>0</v>
      </c>
      <c r="BP185" s="330">
        <v>0</v>
      </c>
      <c r="BQ185" s="330">
        <v>0</v>
      </c>
    </row>
    <row r="186" spans="1:69" s="334" customFormat="1" x14ac:dyDescent="0.25">
      <c r="A186" s="333" t="s">
        <v>51</v>
      </c>
      <c r="B186" s="330" t="s">
        <v>43</v>
      </c>
      <c r="C186" s="330" t="s">
        <v>43</v>
      </c>
      <c r="D186" s="333">
        <v>4</v>
      </c>
      <c r="E186" s="331" t="s">
        <v>6537</v>
      </c>
      <c r="F186" s="330" t="s">
        <v>129</v>
      </c>
      <c r="G186" s="427" t="s">
        <v>7555</v>
      </c>
      <c r="H186" s="330">
        <v>0</v>
      </c>
      <c r="I186" s="330">
        <v>0</v>
      </c>
      <c r="J186" s="336" t="s">
        <v>45</v>
      </c>
      <c r="K186" s="330">
        <v>0</v>
      </c>
      <c r="L186" s="330">
        <v>0</v>
      </c>
      <c r="M186" s="336" t="s">
        <v>45</v>
      </c>
      <c r="N186" s="330">
        <v>0</v>
      </c>
      <c r="O186" s="330" t="s">
        <v>7219</v>
      </c>
      <c r="P186" s="330">
        <v>0</v>
      </c>
      <c r="Q186" s="330" t="s">
        <v>7220</v>
      </c>
      <c r="R186" s="336">
        <v>0.5421994884910486</v>
      </c>
      <c r="S186" s="330">
        <v>0</v>
      </c>
      <c r="T186" s="330"/>
      <c r="U186" s="330"/>
      <c r="V186" s="428"/>
      <c r="W186" s="428" t="s">
        <v>45</v>
      </c>
      <c r="X186" s="428" t="s">
        <v>45</v>
      </c>
      <c r="Y186" s="428" t="s">
        <v>45</v>
      </c>
      <c r="Z186" s="428" t="s">
        <v>45</v>
      </c>
      <c r="AA186" s="330">
        <v>0</v>
      </c>
      <c r="AB186" s="330">
        <v>0</v>
      </c>
      <c r="AC186" s="330">
        <v>0</v>
      </c>
      <c r="AD186" s="330">
        <v>0</v>
      </c>
      <c r="AE186" s="330">
        <v>0</v>
      </c>
      <c r="AF186" s="330">
        <v>0</v>
      </c>
      <c r="AG186" s="429" t="s">
        <v>45</v>
      </c>
      <c r="AH186" s="330"/>
      <c r="AI186" s="330"/>
      <c r="AJ186" s="330"/>
      <c r="AK186" s="330"/>
      <c r="AL186" s="330"/>
      <c r="AM186" s="330">
        <v>0</v>
      </c>
      <c r="AN186" s="330">
        <v>0</v>
      </c>
      <c r="AO186" s="330"/>
      <c r="AP186" s="330"/>
      <c r="AQ186" s="330">
        <v>0</v>
      </c>
      <c r="AR186" s="330">
        <v>0</v>
      </c>
      <c r="AS186" s="330">
        <v>0</v>
      </c>
      <c r="AT186" s="330">
        <v>0</v>
      </c>
      <c r="AU186" s="330">
        <v>0</v>
      </c>
      <c r="AV186" s="430" t="s">
        <v>45</v>
      </c>
      <c r="AW186" s="330">
        <v>38</v>
      </c>
      <c r="AX186" s="330">
        <v>1</v>
      </c>
      <c r="AY186" s="330">
        <v>38</v>
      </c>
      <c r="AZ186" s="330">
        <v>1</v>
      </c>
      <c r="BA186" s="330">
        <v>38</v>
      </c>
      <c r="BB186" s="330">
        <v>1</v>
      </c>
      <c r="BC186" s="330">
        <v>38</v>
      </c>
      <c r="BD186" s="330">
        <v>1</v>
      </c>
      <c r="BE186" s="330">
        <v>22</v>
      </c>
      <c r="BF186" s="329" t="s">
        <v>7547</v>
      </c>
      <c r="BG186" s="330">
        <v>40</v>
      </c>
      <c r="BH186" s="330">
        <v>3</v>
      </c>
      <c r="BI186" s="330">
        <v>39</v>
      </c>
      <c r="BJ186" s="330" t="s">
        <v>112</v>
      </c>
      <c r="BK186" s="330">
        <v>24</v>
      </c>
      <c r="BL186" s="330">
        <v>8</v>
      </c>
      <c r="BM186" s="330">
        <v>3</v>
      </c>
      <c r="BN186" s="330">
        <v>3</v>
      </c>
      <c r="BO186" s="330">
        <v>0</v>
      </c>
      <c r="BP186" s="330">
        <v>0</v>
      </c>
      <c r="BQ186" s="330">
        <v>1</v>
      </c>
    </row>
    <row r="187" spans="1:69" s="334" customFormat="1" x14ac:dyDescent="0.25">
      <c r="A187" s="333" t="s">
        <v>51</v>
      </c>
      <c r="B187" s="330" t="s">
        <v>43</v>
      </c>
      <c r="C187" s="330" t="s">
        <v>43</v>
      </c>
      <c r="D187" s="333">
        <v>5</v>
      </c>
      <c r="E187" s="331" t="s">
        <v>6538</v>
      </c>
      <c r="F187" s="330" t="s">
        <v>129</v>
      </c>
      <c r="G187" s="427" t="s">
        <v>7555</v>
      </c>
      <c r="H187" s="330">
        <v>0</v>
      </c>
      <c r="I187" s="330">
        <v>0</v>
      </c>
      <c r="J187" s="336" t="s">
        <v>45</v>
      </c>
      <c r="K187" s="330">
        <v>0</v>
      </c>
      <c r="L187" s="330">
        <v>0</v>
      </c>
      <c r="M187" s="336" t="s">
        <v>45</v>
      </c>
      <c r="N187" s="330">
        <v>0</v>
      </c>
      <c r="O187" s="330" t="s">
        <v>7306</v>
      </c>
      <c r="P187" s="330">
        <v>0</v>
      </c>
      <c r="Q187" s="330" t="s">
        <v>7307</v>
      </c>
      <c r="R187" s="336">
        <v>0.14285714285714288</v>
      </c>
      <c r="S187" s="330">
        <v>0</v>
      </c>
      <c r="T187" s="330"/>
      <c r="U187" s="330"/>
      <c r="V187" s="428"/>
      <c r="W187" s="428" t="s">
        <v>45</v>
      </c>
      <c r="X187" s="428" t="s">
        <v>45</v>
      </c>
      <c r="Y187" s="428" t="s">
        <v>45</v>
      </c>
      <c r="Z187" s="428" t="s">
        <v>45</v>
      </c>
      <c r="AA187" s="330">
        <v>2</v>
      </c>
      <c r="AB187" s="330">
        <v>0</v>
      </c>
      <c r="AC187" s="330">
        <v>0</v>
      </c>
      <c r="AD187" s="330">
        <v>0</v>
      </c>
      <c r="AE187" s="330">
        <v>0</v>
      </c>
      <c r="AF187" s="330">
        <v>0</v>
      </c>
      <c r="AG187" s="429" t="s">
        <v>45</v>
      </c>
      <c r="AH187" s="330"/>
      <c r="AI187" s="330"/>
      <c r="AJ187" s="330"/>
      <c r="AK187" s="330"/>
      <c r="AL187" s="330"/>
      <c r="AM187" s="330">
        <v>0</v>
      </c>
      <c r="AN187" s="330">
        <v>0</v>
      </c>
      <c r="AO187" s="330"/>
      <c r="AP187" s="330"/>
      <c r="AQ187" s="330">
        <v>0</v>
      </c>
      <c r="AR187" s="330">
        <v>0</v>
      </c>
      <c r="AS187" s="330">
        <v>0</v>
      </c>
      <c r="AT187" s="330">
        <v>1</v>
      </c>
      <c r="AU187" s="330">
        <v>1</v>
      </c>
      <c r="AV187" s="430">
        <v>1</v>
      </c>
      <c r="AW187" s="330">
        <v>39</v>
      </c>
      <c r="AX187" s="330">
        <v>0</v>
      </c>
      <c r="AY187" s="330">
        <v>39</v>
      </c>
      <c r="AZ187" s="330">
        <v>0</v>
      </c>
      <c r="BA187" s="330">
        <v>39</v>
      </c>
      <c r="BB187" s="330">
        <v>0</v>
      </c>
      <c r="BC187" s="330">
        <v>39</v>
      </c>
      <c r="BD187" s="330">
        <v>0</v>
      </c>
      <c r="BE187" s="330">
        <v>63</v>
      </c>
      <c r="BF187" s="329" t="s">
        <v>7547</v>
      </c>
      <c r="BG187" s="330">
        <v>41</v>
      </c>
      <c r="BH187" s="330">
        <v>1</v>
      </c>
      <c r="BI187" s="330">
        <v>39</v>
      </c>
      <c r="BJ187" s="330" t="s">
        <v>112</v>
      </c>
      <c r="BK187" s="330">
        <v>22</v>
      </c>
      <c r="BL187" s="330">
        <v>10</v>
      </c>
      <c r="BM187" s="330">
        <v>4</v>
      </c>
      <c r="BN187" s="330">
        <v>3</v>
      </c>
      <c r="BO187" s="330">
        <v>0</v>
      </c>
      <c r="BP187" s="330">
        <v>0</v>
      </c>
      <c r="BQ187" s="330">
        <v>0</v>
      </c>
    </row>
    <row r="188" spans="1:69" s="334" customFormat="1" x14ac:dyDescent="0.25">
      <c r="A188" s="333" t="s">
        <v>51</v>
      </c>
      <c r="B188" s="330" t="s">
        <v>43</v>
      </c>
      <c r="C188" s="330" t="s">
        <v>43</v>
      </c>
      <c r="D188" s="333">
        <v>6</v>
      </c>
      <c r="E188" s="331" t="s">
        <v>6539</v>
      </c>
      <c r="F188" s="330" t="s">
        <v>129</v>
      </c>
      <c r="G188" s="427" t="s">
        <v>7555</v>
      </c>
      <c r="H188" s="330">
        <v>0</v>
      </c>
      <c r="I188" s="330">
        <v>0</v>
      </c>
      <c r="J188" s="336" t="s">
        <v>45</v>
      </c>
      <c r="K188" s="330">
        <v>0</v>
      </c>
      <c r="L188" s="330">
        <v>0</v>
      </c>
      <c r="M188" s="336" t="s">
        <v>45</v>
      </c>
      <c r="N188" s="330">
        <v>0</v>
      </c>
      <c r="O188" s="330" t="s">
        <v>45</v>
      </c>
      <c r="P188" s="330" t="s">
        <v>45</v>
      </c>
      <c r="Q188" s="330" t="s">
        <v>45</v>
      </c>
      <c r="R188" s="336" t="s">
        <v>45</v>
      </c>
      <c r="S188" s="330">
        <v>0</v>
      </c>
      <c r="T188" s="330"/>
      <c r="U188" s="330"/>
      <c r="V188" s="428"/>
      <c r="W188" s="428" t="s">
        <v>45</v>
      </c>
      <c r="X188" s="428" t="s">
        <v>45</v>
      </c>
      <c r="Y188" s="428" t="s">
        <v>45</v>
      </c>
      <c r="Z188" s="428" t="s">
        <v>45</v>
      </c>
      <c r="AA188" s="330">
        <v>2</v>
      </c>
      <c r="AB188" s="330">
        <v>0</v>
      </c>
      <c r="AC188" s="330">
        <v>0</v>
      </c>
      <c r="AD188" s="330">
        <v>0</v>
      </c>
      <c r="AE188" s="330">
        <v>0</v>
      </c>
      <c r="AF188" s="330">
        <v>0</v>
      </c>
      <c r="AG188" s="429" t="s">
        <v>45</v>
      </c>
      <c r="AH188" s="330"/>
      <c r="AI188" s="330"/>
      <c r="AJ188" s="330"/>
      <c r="AK188" s="330"/>
      <c r="AL188" s="330"/>
      <c r="AM188" s="330">
        <v>0</v>
      </c>
      <c r="AN188" s="330">
        <v>0</v>
      </c>
      <c r="AO188" s="330"/>
      <c r="AP188" s="330"/>
      <c r="AQ188" s="330">
        <v>0</v>
      </c>
      <c r="AR188" s="330">
        <v>0</v>
      </c>
      <c r="AS188" s="330">
        <v>0</v>
      </c>
      <c r="AT188" s="330">
        <v>0</v>
      </c>
      <c r="AU188" s="330">
        <v>2</v>
      </c>
      <c r="AV188" s="430">
        <v>1</v>
      </c>
      <c r="AW188" s="330">
        <v>45</v>
      </c>
      <c r="AX188" s="330">
        <v>0</v>
      </c>
      <c r="AY188" s="330">
        <v>45</v>
      </c>
      <c r="AZ188" s="330">
        <v>0</v>
      </c>
      <c r="BA188" s="330">
        <v>45</v>
      </c>
      <c r="BB188" s="330">
        <v>0</v>
      </c>
      <c r="BC188" s="330">
        <v>45</v>
      </c>
      <c r="BD188" s="330">
        <v>0</v>
      </c>
      <c r="BE188" s="330">
        <v>102</v>
      </c>
      <c r="BF188" s="329" t="s">
        <v>7547</v>
      </c>
      <c r="BG188" s="330">
        <v>45</v>
      </c>
      <c r="BH188" s="330">
        <v>2</v>
      </c>
      <c r="BI188" s="330">
        <v>45</v>
      </c>
      <c r="BJ188" s="330" t="s">
        <v>112</v>
      </c>
      <c r="BK188" s="330">
        <v>31</v>
      </c>
      <c r="BL188" s="330">
        <v>12</v>
      </c>
      <c r="BM188" s="330">
        <v>2</v>
      </c>
      <c r="BN188" s="330">
        <v>0</v>
      </c>
      <c r="BO188" s="330">
        <v>0</v>
      </c>
      <c r="BP188" s="330">
        <v>0</v>
      </c>
      <c r="BQ188" s="330">
        <v>0</v>
      </c>
    </row>
    <row r="189" spans="1:69" s="334" customFormat="1" x14ac:dyDescent="0.25">
      <c r="A189" s="333" t="s">
        <v>51</v>
      </c>
      <c r="B189" s="330" t="s">
        <v>43</v>
      </c>
      <c r="C189" s="330" t="s">
        <v>43</v>
      </c>
      <c r="D189" s="333">
        <v>7</v>
      </c>
      <c r="E189" s="331" t="s">
        <v>6540</v>
      </c>
      <c r="F189" s="330" t="s">
        <v>129</v>
      </c>
      <c r="G189" s="427" t="s">
        <v>7555</v>
      </c>
      <c r="H189" s="330">
        <v>0</v>
      </c>
      <c r="I189" s="330">
        <v>0</v>
      </c>
      <c r="J189" s="336" t="s">
        <v>45</v>
      </c>
      <c r="K189" s="330">
        <v>0</v>
      </c>
      <c r="L189" s="330">
        <v>0</v>
      </c>
      <c r="M189" s="336" t="s">
        <v>45</v>
      </c>
      <c r="N189" s="330">
        <v>0</v>
      </c>
      <c r="O189" s="330" t="s">
        <v>7485</v>
      </c>
      <c r="P189" s="330">
        <v>0</v>
      </c>
      <c r="Q189" s="330" t="s">
        <v>7486</v>
      </c>
      <c r="R189" s="336">
        <v>0.10860280658938376</v>
      </c>
      <c r="S189" s="330">
        <v>0</v>
      </c>
      <c r="T189" s="330"/>
      <c r="U189" s="330"/>
      <c r="V189" s="428"/>
      <c r="W189" s="428" t="s">
        <v>45</v>
      </c>
      <c r="X189" s="428" t="s">
        <v>45</v>
      </c>
      <c r="Y189" s="428" t="s">
        <v>45</v>
      </c>
      <c r="Z189" s="428" t="s">
        <v>45</v>
      </c>
      <c r="AA189" s="330">
        <v>1</v>
      </c>
      <c r="AB189" s="330">
        <v>0</v>
      </c>
      <c r="AC189" s="330">
        <v>0</v>
      </c>
      <c r="AD189" s="330">
        <v>0</v>
      </c>
      <c r="AE189" s="330">
        <v>0</v>
      </c>
      <c r="AF189" s="330">
        <v>0</v>
      </c>
      <c r="AG189" s="429" t="s">
        <v>45</v>
      </c>
      <c r="AH189" s="330"/>
      <c r="AI189" s="330"/>
      <c r="AJ189" s="330"/>
      <c r="AK189" s="330"/>
      <c r="AL189" s="330"/>
      <c r="AM189" s="330">
        <v>0</v>
      </c>
      <c r="AN189" s="330">
        <v>0</v>
      </c>
      <c r="AO189" s="330"/>
      <c r="AP189" s="330"/>
      <c r="AQ189" s="330">
        <v>1</v>
      </c>
      <c r="AR189" s="330">
        <v>0</v>
      </c>
      <c r="AS189" s="330">
        <v>0</v>
      </c>
      <c r="AT189" s="330">
        <v>0</v>
      </c>
      <c r="AU189" s="330">
        <v>0</v>
      </c>
      <c r="AV189" s="430">
        <v>0</v>
      </c>
      <c r="AW189" s="330">
        <v>26</v>
      </c>
      <c r="AX189" s="330">
        <v>1</v>
      </c>
      <c r="AY189" s="330">
        <v>26</v>
      </c>
      <c r="AZ189" s="330">
        <v>1</v>
      </c>
      <c r="BA189" s="330">
        <v>26</v>
      </c>
      <c r="BB189" s="330">
        <v>1</v>
      </c>
      <c r="BC189" s="330">
        <v>26</v>
      </c>
      <c r="BD189" s="330">
        <v>1</v>
      </c>
      <c r="BE189" s="330">
        <v>23</v>
      </c>
      <c r="BF189" s="329" t="s">
        <v>7547</v>
      </c>
      <c r="BG189" s="330">
        <v>28</v>
      </c>
      <c r="BH189" s="330">
        <v>0</v>
      </c>
      <c r="BI189" s="330">
        <v>27</v>
      </c>
      <c r="BJ189" s="330" t="s">
        <v>112</v>
      </c>
      <c r="BK189" s="330">
        <v>13</v>
      </c>
      <c r="BL189" s="330">
        <v>10</v>
      </c>
      <c r="BM189" s="330">
        <v>1</v>
      </c>
      <c r="BN189" s="330">
        <v>3</v>
      </c>
      <c r="BO189" s="330">
        <v>0</v>
      </c>
      <c r="BP189" s="330">
        <v>0</v>
      </c>
      <c r="BQ189" s="330">
        <v>0</v>
      </c>
    </row>
    <row r="190" spans="1:69" s="334" customFormat="1" x14ac:dyDescent="0.25">
      <c r="A190" s="333" t="s">
        <v>127</v>
      </c>
      <c r="B190" s="330" t="s">
        <v>55</v>
      </c>
      <c r="C190" s="330" t="s">
        <v>55</v>
      </c>
      <c r="D190" s="333">
        <v>1</v>
      </c>
      <c r="E190" s="331" t="s">
        <v>6534</v>
      </c>
      <c r="F190" s="330" t="s">
        <v>128</v>
      </c>
      <c r="G190" s="427" t="s">
        <v>7586</v>
      </c>
      <c r="H190" s="330">
        <v>6</v>
      </c>
      <c r="I190" s="330">
        <v>1</v>
      </c>
      <c r="J190" s="336">
        <v>0.14285714285714285</v>
      </c>
      <c r="K190" s="330">
        <v>2</v>
      </c>
      <c r="L190" s="330">
        <v>0</v>
      </c>
      <c r="M190" s="336">
        <v>0</v>
      </c>
      <c r="N190" s="330">
        <v>0</v>
      </c>
      <c r="O190" s="330" t="s">
        <v>6884</v>
      </c>
      <c r="P190" s="330" t="s">
        <v>6885</v>
      </c>
      <c r="Q190" s="330" t="s">
        <v>6886</v>
      </c>
      <c r="R190" s="336">
        <v>0.20446673179796543</v>
      </c>
      <c r="S190" s="330">
        <v>0</v>
      </c>
      <c r="T190" s="330"/>
      <c r="U190" s="330"/>
      <c r="V190" s="428"/>
      <c r="W190" s="428" t="s">
        <v>45</v>
      </c>
      <c r="X190" s="428" t="s">
        <v>45</v>
      </c>
      <c r="Y190" s="428" t="s">
        <v>45</v>
      </c>
      <c r="Z190" s="428" t="s">
        <v>45</v>
      </c>
      <c r="AA190" s="330">
        <v>0</v>
      </c>
      <c r="AB190" s="330">
        <v>0</v>
      </c>
      <c r="AC190" s="330">
        <v>6</v>
      </c>
      <c r="AD190" s="330">
        <v>0</v>
      </c>
      <c r="AE190" s="330">
        <v>2</v>
      </c>
      <c r="AF190" s="330">
        <v>0</v>
      </c>
      <c r="AG190" s="429">
        <v>1</v>
      </c>
      <c r="AH190" s="330"/>
      <c r="AI190" s="330"/>
      <c r="AJ190" s="330"/>
      <c r="AK190" s="330"/>
      <c r="AL190" s="330"/>
      <c r="AM190" s="330">
        <v>0</v>
      </c>
      <c r="AN190" s="330">
        <v>0</v>
      </c>
      <c r="AO190" s="330"/>
      <c r="AP190" s="330"/>
      <c r="AQ190" s="330">
        <v>0</v>
      </c>
      <c r="AR190" s="330">
        <v>0</v>
      </c>
      <c r="AS190" s="330">
        <v>0</v>
      </c>
      <c r="AT190" s="330">
        <v>0</v>
      </c>
      <c r="AU190" s="330">
        <v>0</v>
      </c>
      <c r="AV190" s="430" t="s">
        <v>45</v>
      </c>
      <c r="AW190" s="330">
        <v>0</v>
      </c>
      <c r="AX190" s="330">
        <v>0</v>
      </c>
      <c r="AY190" s="330">
        <v>0</v>
      </c>
      <c r="AZ190" s="330">
        <v>0</v>
      </c>
      <c r="BA190" s="330">
        <v>0</v>
      </c>
      <c r="BB190" s="330">
        <v>0</v>
      </c>
      <c r="BC190" s="330">
        <v>0</v>
      </c>
      <c r="BD190" s="330">
        <v>0</v>
      </c>
      <c r="BE190" s="330">
        <v>45</v>
      </c>
      <c r="BF190" s="329" t="s">
        <v>7595</v>
      </c>
      <c r="BG190" s="330">
        <v>5</v>
      </c>
      <c r="BH190" s="330">
        <v>13</v>
      </c>
      <c r="BI190" s="330">
        <v>0</v>
      </c>
      <c r="BJ190" s="330" t="s">
        <v>112</v>
      </c>
      <c r="BK190" s="330">
        <v>0</v>
      </c>
      <c r="BL190" s="330">
        <v>0</v>
      </c>
      <c r="BM190" s="330">
        <v>0</v>
      </c>
      <c r="BN190" s="330">
        <v>0</v>
      </c>
      <c r="BO190" s="330">
        <v>0</v>
      </c>
      <c r="BP190" s="330">
        <v>0</v>
      </c>
      <c r="BQ190" s="330">
        <v>0</v>
      </c>
    </row>
    <row r="191" spans="1:69" s="334" customFormat="1" x14ac:dyDescent="0.25">
      <c r="A191" s="333" t="s">
        <v>127</v>
      </c>
      <c r="B191" s="330" t="s">
        <v>55</v>
      </c>
      <c r="C191" s="330" t="s">
        <v>55</v>
      </c>
      <c r="D191" s="333">
        <v>2</v>
      </c>
      <c r="E191" s="331" t="s">
        <v>6535</v>
      </c>
      <c r="F191" s="330" t="s">
        <v>128</v>
      </c>
      <c r="G191" s="427" t="s">
        <v>7586</v>
      </c>
      <c r="H191" s="330">
        <v>8</v>
      </c>
      <c r="I191" s="330">
        <v>0</v>
      </c>
      <c r="J191" s="336">
        <v>0</v>
      </c>
      <c r="K191" s="330">
        <v>1</v>
      </c>
      <c r="L191" s="330">
        <v>0</v>
      </c>
      <c r="M191" s="336">
        <v>0</v>
      </c>
      <c r="N191" s="330">
        <v>0</v>
      </c>
      <c r="O191" s="330" t="s">
        <v>7028</v>
      </c>
      <c r="P191" s="330" t="s">
        <v>7029</v>
      </c>
      <c r="Q191" s="330" t="s">
        <v>7030</v>
      </c>
      <c r="R191" s="336">
        <v>0.16831703593679087</v>
      </c>
      <c r="S191" s="330">
        <v>0</v>
      </c>
      <c r="T191" s="330"/>
      <c r="U191" s="330"/>
      <c r="V191" s="428"/>
      <c r="W191" s="428" t="s">
        <v>45</v>
      </c>
      <c r="X191" s="428" t="s">
        <v>45</v>
      </c>
      <c r="Y191" s="428" t="s">
        <v>45</v>
      </c>
      <c r="Z191" s="428" t="s">
        <v>45</v>
      </c>
      <c r="AA191" s="330">
        <v>0</v>
      </c>
      <c r="AB191" s="330">
        <v>0</v>
      </c>
      <c r="AC191" s="330">
        <v>8</v>
      </c>
      <c r="AD191" s="330">
        <v>0</v>
      </c>
      <c r="AE191" s="330">
        <v>1</v>
      </c>
      <c r="AF191" s="330">
        <v>0</v>
      </c>
      <c r="AG191" s="429">
        <v>1</v>
      </c>
      <c r="AH191" s="330"/>
      <c r="AI191" s="330"/>
      <c r="AJ191" s="330"/>
      <c r="AK191" s="330"/>
      <c r="AL191" s="330"/>
      <c r="AM191" s="330">
        <v>0</v>
      </c>
      <c r="AN191" s="330">
        <v>0</v>
      </c>
      <c r="AO191" s="330"/>
      <c r="AP191" s="330"/>
      <c r="AQ191" s="330">
        <v>0</v>
      </c>
      <c r="AR191" s="330">
        <v>0</v>
      </c>
      <c r="AS191" s="330">
        <v>0</v>
      </c>
      <c r="AT191" s="330">
        <v>0</v>
      </c>
      <c r="AU191" s="330">
        <v>0</v>
      </c>
      <c r="AV191" s="430" t="s">
        <v>45</v>
      </c>
      <c r="AW191" s="330">
        <v>1</v>
      </c>
      <c r="AX191" s="330">
        <v>0</v>
      </c>
      <c r="AY191" s="330">
        <v>1</v>
      </c>
      <c r="AZ191" s="330">
        <v>0</v>
      </c>
      <c r="BA191" s="330">
        <v>1</v>
      </c>
      <c r="BB191" s="330">
        <v>0</v>
      </c>
      <c r="BC191" s="330">
        <v>1</v>
      </c>
      <c r="BD191" s="330">
        <v>0</v>
      </c>
      <c r="BE191" s="330">
        <v>73</v>
      </c>
      <c r="BF191" s="329" t="s">
        <v>7595</v>
      </c>
      <c r="BG191" s="330">
        <v>23</v>
      </c>
      <c r="BH191" s="330">
        <v>7</v>
      </c>
      <c r="BI191" s="330">
        <v>1</v>
      </c>
      <c r="BJ191" s="330" t="s">
        <v>112</v>
      </c>
      <c r="BK191" s="330">
        <v>1</v>
      </c>
      <c r="BL191" s="330">
        <v>0</v>
      </c>
      <c r="BM191" s="330">
        <v>0</v>
      </c>
      <c r="BN191" s="330">
        <v>0</v>
      </c>
      <c r="BO191" s="330">
        <v>0</v>
      </c>
      <c r="BP191" s="330">
        <v>0</v>
      </c>
      <c r="BQ191" s="330">
        <v>0</v>
      </c>
    </row>
    <row r="192" spans="1:69" s="334" customFormat="1" x14ac:dyDescent="0.25">
      <c r="A192" s="333" t="s">
        <v>127</v>
      </c>
      <c r="B192" s="330" t="s">
        <v>55</v>
      </c>
      <c r="C192" s="330" t="s">
        <v>55</v>
      </c>
      <c r="D192" s="333">
        <v>44</v>
      </c>
      <c r="E192" s="331" t="s">
        <v>565</v>
      </c>
      <c r="F192" s="330" t="s">
        <v>128</v>
      </c>
      <c r="G192" s="427" t="s">
        <v>7586</v>
      </c>
      <c r="H192" s="330">
        <v>3</v>
      </c>
      <c r="I192" s="330">
        <v>1</v>
      </c>
      <c r="J192" s="336">
        <v>0.25</v>
      </c>
      <c r="K192" s="330">
        <v>0</v>
      </c>
      <c r="L192" s="330">
        <v>0</v>
      </c>
      <c r="M192" s="336" t="s">
        <v>45</v>
      </c>
      <c r="N192" s="330">
        <v>0</v>
      </c>
      <c r="O192" s="330" t="s">
        <v>2470</v>
      </c>
      <c r="P192" s="330" t="s">
        <v>2670</v>
      </c>
      <c r="Q192" s="330" t="s">
        <v>2671</v>
      </c>
      <c r="R192" s="336">
        <v>0.12307043441585831</v>
      </c>
      <c r="S192" s="330">
        <v>0</v>
      </c>
      <c r="T192" s="330"/>
      <c r="U192" s="330"/>
      <c r="V192" s="428"/>
      <c r="W192" s="428" t="s">
        <v>45</v>
      </c>
      <c r="X192" s="428" t="s">
        <v>45</v>
      </c>
      <c r="Y192" s="428" t="s">
        <v>45</v>
      </c>
      <c r="Z192" s="428" t="s">
        <v>45</v>
      </c>
      <c r="AA192" s="330">
        <v>1</v>
      </c>
      <c r="AB192" s="330">
        <v>0</v>
      </c>
      <c r="AC192" s="330">
        <v>3</v>
      </c>
      <c r="AD192" s="330">
        <v>0</v>
      </c>
      <c r="AE192" s="330">
        <v>0</v>
      </c>
      <c r="AF192" s="330">
        <v>0</v>
      </c>
      <c r="AG192" s="429">
        <v>1</v>
      </c>
      <c r="AH192" s="330"/>
      <c r="AI192" s="330"/>
      <c r="AJ192" s="330"/>
      <c r="AK192" s="330"/>
      <c r="AL192" s="330"/>
      <c r="AM192" s="330">
        <v>0</v>
      </c>
      <c r="AN192" s="330">
        <v>0</v>
      </c>
      <c r="AO192" s="330"/>
      <c r="AP192" s="330"/>
      <c r="AQ192" s="330">
        <v>0</v>
      </c>
      <c r="AR192" s="330">
        <v>0</v>
      </c>
      <c r="AS192" s="330">
        <v>0</v>
      </c>
      <c r="AT192" s="330">
        <v>0</v>
      </c>
      <c r="AU192" s="330">
        <v>1</v>
      </c>
      <c r="AV192" s="430">
        <v>1</v>
      </c>
      <c r="AW192" s="330">
        <v>0</v>
      </c>
      <c r="AX192" s="330">
        <v>0</v>
      </c>
      <c r="AY192" s="330">
        <v>0</v>
      </c>
      <c r="AZ192" s="330">
        <v>0</v>
      </c>
      <c r="BA192" s="330">
        <v>0</v>
      </c>
      <c r="BB192" s="330">
        <v>0</v>
      </c>
      <c r="BC192" s="330">
        <v>0</v>
      </c>
      <c r="BD192" s="330">
        <v>0</v>
      </c>
      <c r="BE192" s="330">
        <v>22</v>
      </c>
      <c r="BF192" s="329" t="s">
        <v>7595</v>
      </c>
      <c r="BG192" s="330">
        <v>20</v>
      </c>
      <c r="BH192" s="330">
        <v>4</v>
      </c>
      <c r="BI192" s="330">
        <v>0</v>
      </c>
      <c r="BJ192" s="330" t="s">
        <v>112</v>
      </c>
      <c r="BK192" s="330">
        <v>0</v>
      </c>
      <c r="BL192" s="330">
        <v>0</v>
      </c>
      <c r="BM192" s="330">
        <v>0</v>
      </c>
      <c r="BN192" s="330">
        <v>0</v>
      </c>
      <c r="BO192" s="330">
        <v>0</v>
      </c>
      <c r="BP192" s="330">
        <v>0</v>
      </c>
      <c r="BQ192" s="330">
        <v>0</v>
      </c>
    </row>
    <row r="193" spans="1:69" s="334" customFormat="1" x14ac:dyDescent="0.25">
      <c r="A193" s="333" t="s">
        <v>127</v>
      </c>
      <c r="B193" s="330" t="s">
        <v>55</v>
      </c>
      <c r="C193" s="330" t="s">
        <v>55</v>
      </c>
      <c r="D193" s="333">
        <v>45</v>
      </c>
      <c r="E193" s="331" t="s">
        <v>566</v>
      </c>
      <c r="F193" s="330" t="s">
        <v>128</v>
      </c>
      <c r="G193" s="427" t="s">
        <v>7586</v>
      </c>
      <c r="H193" s="330">
        <v>0</v>
      </c>
      <c r="I193" s="330">
        <v>0</v>
      </c>
      <c r="J193" s="336" t="s">
        <v>45</v>
      </c>
      <c r="K193" s="330">
        <v>0</v>
      </c>
      <c r="L193" s="330">
        <v>0</v>
      </c>
      <c r="M193" s="336" t="s">
        <v>45</v>
      </c>
      <c r="N193" s="330">
        <v>0</v>
      </c>
      <c r="O193" s="330" t="s">
        <v>45</v>
      </c>
      <c r="P193" s="330" t="s">
        <v>45</v>
      </c>
      <c r="Q193" s="330" t="s">
        <v>45</v>
      </c>
      <c r="R193" s="336" t="s">
        <v>45</v>
      </c>
      <c r="S193" s="330">
        <v>0</v>
      </c>
      <c r="T193" s="330"/>
      <c r="U193" s="330"/>
      <c r="V193" s="428"/>
      <c r="W193" s="428" t="s">
        <v>45</v>
      </c>
      <c r="X193" s="428" t="s">
        <v>45</v>
      </c>
      <c r="Y193" s="428" t="s">
        <v>45</v>
      </c>
      <c r="Z193" s="428" t="s">
        <v>45</v>
      </c>
      <c r="AA193" s="330">
        <v>0</v>
      </c>
      <c r="AB193" s="330">
        <v>0</v>
      </c>
      <c r="AC193" s="330">
        <v>0</v>
      </c>
      <c r="AD193" s="330">
        <v>0</v>
      </c>
      <c r="AE193" s="330">
        <v>0</v>
      </c>
      <c r="AF193" s="330">
        <v>0</v>
      </c>
      <c r="AG193" s="429" t="s">
        <v>45</v>
      </c>
      <c r="AH193" s="330"/>
      <c r="AI193" s="330"/>
      <c r="AJ193" s="330"/>
      <c r="AK193" s="330"/>
      <c r="AL193" s="330"/>
      <c r="AM193" s="330">
        <v>0</v>
      </c>
      <c r="AN193" s="330">
        <v>0</v>
      </c>
      <c r="AO193" s="330"/>
      <c r="AP193" s="330"/>
      <c r="AQ193" s="330">
        <v>0</v>
      </c>
      <c r="AR193" s="330">
        <v>0</v>
      </c>
      <c r="AS193" s="330">
        <v>0</v>
      </c>
      <c r="AT193" s="330">
        <v>0</v>
      </c>
      <c r="AU193" s="330">
        <v>0</v>
      </c>
      <c r="AV193" s="430" t="s">
        <v>45</v>
      </c>
      <c r="AW193" s="330">
        <v>0</v>
      </c>
      <c r="AX193" s="330">
        <v>0</v>
      </c>
      <c r="AY193" s="330">
        <v>0</v>
      </c>
      <c r="AZ193" s="330">
        <v>0</v>
      </c>
      <c r="BA193" s="330">
        <v>0</v>
      </c>
      <c r="BB193" s="330">
        <v>0</v>
      </c>
      <c r="BC193" s="330">
        <v>0</v>
      </c>
      <c r="BD193" s="330">
        <v>0</v>
      </c>
      <c r="BE193" s="330">
        <v>3</v>
      </c>
      <c r="BF193" s="329" t="s">
        <v>7595</v>
      </c>
      <c r="BG193" s="330">
        <v>19</v>
      </c>
      <c r="BH193" s="330">
        <v>0</v>
      </c>
      <c r="BI193" s="330">
        <v>0</v>
      </c>
      <c r="BJ193" s="330" t="s">
        <v>112</v>
      </c>
      <c r="BK193" s="330">
        <v>0</v>
      </c>
      <c r="BL193" s="330">
        <v>0</v>
      </c>
      <c r="BM193" s="330">
        <v>0</v>
      </c>
      <c r="BN193" s="330">
        <v>0</v>
      </c>
      <c r="BO193" s="330">
        <v>0</v>
      </c>
      <c r="BP193" s="330">
        <v>0</v>
      </c>
      <c r="BQ193" s="330">
        <v>0</v>
      </c>
    </row>
    <row r="194" spans="1:69" s="334" customFormat="1" x14ac:dyDescent="0.25">
      <c r="A194" s="333" t="s">
        <v>127</v>
      </c>
      <c r="B194" s="330" t="s">
        <v>55</v>
      </c>
      <c r="C194" s="330" t="s">
        <v>55</v>
      </c>
      <c r="D194" s="333">
        <v>46</v>
      </c>
      <c r="E194" s="331" t="s">
        <v>567</v>
      </c>
      <c r="F194" s="330" t="s">
        <v>128</v>
      </c>
      <c r="G194" s="427" t="s">
        <v>7586</v>
      </c>
      <c r="H194" s="330">
        <v>0</v>
      </c>
      <c r="I194" s="330">
        <v>0</v>
      </c>
      <c r="J194" s="336" t="s">
        <v>45</v>
      </c>
      <c r="K194" s="330">
        <v>0</v>
      </c>
      <c r="L194" s="330">
        <v>0</v>
      </c>
      <c r="M194" s="336" t="s">
        <v>45</v>
      </c>
      <c r="N194" s="330">
        <v>0</v>
      </c>
      <c r="O194" s="330" t="s">
        <v>45</v>
      </c>
      <c r="P194" s="330" t="s">
        <v>45</v>
      </c>
      <c r="Q194" s="330" t="s">
        <v>45</v>
      </c>
      <c r="R194" s="336" t="s">
        <v>45</v>
      </c>
      <c r="S194" s="330">
        <v>0</v>
      </c>
      <c r="T194" s="330"/>
      <c r="U194" s="330"/>
      <c r="V194" s="428"/>
      <c r="W194" s="428" t="s">
        <v>45</v>
      </c>
      <c r="X194" s="428" t="s">
        <v>45</v>
      </c>
      <c r="Y194" s="428" t="s">
        <v>45</v>
      </c>
      <c r="Z194" s="428" t="s">
        <v>45</v>
      </c>
      <c r="AA194" s="330">
        <v>1</v>
      </c>
      <c r="AB194" s="330">
        <v>0</v>
      </c>
      <c r="AC194" s="330">
        <v>0</v>
      </c>
      <c r="AD194" s="330">
        <v>0</v>
      </c>
      <c r="AE194" s="330">
        <v>0</v>
      </c>
      <c r="AF194" s="330">
        <v>0</v>
      </c>
      <c r="AG194" s="429" t="s">
        <v>45</v>
      </c>
      <c r="AH194" s="330"/>
      <c r="AI194" s="330"/>
      <c r="AJ194" s="330"/>
      <c r="AK194" s="330"/>
      <c r="AL194" s="330"/>
      <c r="AM194" s="330">
        <v>0</v>
      </c>
      <c r="AN194" s="330">
        <v>0</v>
      </c>
      <c r="AO194" s="330"/>
      <c r="AP194" s="330"/>
      <c r="AQ194" s="330">
        <v>0</v>
      </c>
      <c r="AR194" s="330">
        <v>0</v>
      </c>
      <c r="AS194" s="330">
        <v>0</v>
      </c>
      <c r="AT194" s="330">
        <v>0</v>
      </c>
      <c r="AU194" s="330">
        <v>1</v>
      </c>
      <c r="AV194" s="430">
        <v>1</v>
      </c>
      <c r="AW194" s="330">
        <v>0</v>
      </c>
      <c r="AX194" s="330">
        <v>0</v>
      </c>
      <c r="AY194" s="330">
        <v>0</v>
      </c>
      <c r="AZ194" s="330">
        <v>0</v>
      </c>
      <c r="BA194" s="330">
        <v>0</v>
      </c>
      <c r="BB194" s="330">
        <v>0</v>
      </c>
      <c r="BC194" s="330">
        <v>0</v>
      </c>
      <c r="BD194" s="330">
        <v>0</v>
      </c>
      <c r="BE194" s="330">
        <v>0</v>
      </c>
      <c r="BF194" s="329" t="s">
        <v>7595</v>
      </c>
      <c r="BG194" s="330">
        <v>14</v>
      </c>
      <c r="BH194" s="330">
        <v>0</v>
      </c>
      <c r="BI194" s="330">
        <v>0</v>
      </c>
      <c r="BJ194" s="330" t="s">
        <v>112</v>
      </c>
      <c r="BK194" s="330">
        <v>0</v>
      </c>
      <c r="BL194" s="330">
        <v>0</v>
      </c>
      <c r="BM194" s="330">
        <v>0</v>
      </c>
      <c r="BN194" s="330">
        <v>0</v>
      </c>
      <c r="BO194" s="330">
        <v>0</v>
      </c>
      <c r="BP194" s="330">
        <v>0</v>
      </c>
      <c r="BQ194" s="330">
        <v>0</v>
      </c>
    </row>
    <row r="195" spans="1:69" s="334" customFormat="1" x14ac:dyDescent="0.25">
      <c r="A195" s="333" t="s">
        <v>127</v>
      </c>
      <c r="B195" s="330" t="s">
        <v>55</v>
      </c>
      <c r="C195" s="330" t="s">
        <v>55</v>
      </c>
      <c r="D195" s="333">
        <v>47</v>
      </c>
      <c r="E195" s="331" t="s">
        <v>568</v>
      </c>
      <c r="F195" s="330" t="s">
        <v>128</v>
      </c>
      <c r="G195" s="427" t="s">
        <v>7586</v>
      </c>
      <c r="H195" s="330">
        <v>0</v>
      </c>
      <c r="I195" s="330">
        <v>0</v>
      </c>
      <c r="J195" s="336" t="s">
        <v>45</v>
      </c>
      <c r="K195" s="330">
        <v>0</v>
      </c>
      <c r="L195" s="330">
        <v>0</v>
      </c>
      <c r="M195" s="336" t="s">
        <v>45</v>
      </c>
      <c r="N195" s="330">
        <v>0</v>
      </c>
      <c r="O195" s="330" t="s">
        <v>45</v>
      </c>
      <c r="P195" s="330" t="s">
        <v>45</v>
      </c>
      <c r="Q195" s="330" t="s">
        <v>45</v>
      </c>
      <c r="R195" s="336" t="s">
        <v>45</v>
      </c>
      <c r="S195" s="330">
        <v>0</v>
      </c>
      <c r="T195" s="330"/>
      <c r="U195" s="330"/>
      <c r="V195" s="428"/>
      <c r="W195" s="428" t="s">
        <v>45</v>
      </c>
      <c r="X195" s="428" t="s">
        <v>45</v>
      </c>
      <c r="Y195" s="428" t="s">
        <v>45</v>
      </c>
      <c r="Z195" s="428" t="s">
        <v>45</v>
      </c>
      <c r="AA195" s="330">
        <v>0</v>
      </c>
      <c r="AB195" s="330">
        <v>0</v>
      </c>
      <c r="AC195" s="330">
        <v>0</v>
      </c>
      <c r="AD195" s="330">
        <v>0</v>
      </c>
      <c r="AE195" s="330">
        <v>0</v>
      </c>
      <c r="AF195" s="330">
        <v>0</v>
      </c>
      <c r="AG195" s="429" t="s">
        <v>45</v>
      </c>
      <c r="AH195" s="330"/>
      <c r="AI195" s="330"/>
      <c r="AJ195" s="330"/>
      <c r="AK195" s="330"/>
      <c r="AL195" s="330"/>
      <c r="AM195" s="330">
        <v>0</v>
      </c>
      <c r="AN195" s="330">
        <v>0</v>
      </c>
      <c r="AO195" s="330"/>
      <c r="AP195" s="330"/>
      <c r="AQ195" s="330">
        <v>0</v>
      </c>
      <c r="AR195" s="330">
        <v>0</v>
      </c>
      <c r="AS195" s="330">
        <v>0</v>
      </c>
      <c r="AT195" s="330">
        <v>0</v>
      </c>
      <c r="AU195" s="330">
        <v>0</v>
      </c>
      <c r="AV195" s="430" t="s">
        <v>45</v>
      </c>
      <c r="AW195" s="330">
        <v>0</v>
      </c>
      <c r="AX195" s="330">
        <v>0</v>
      </c>
      <c r="AY195" s="330">
        <v>0</v>
      </c>
      <c r="AZ195" s="330">
        <v>0</v>
      </c>
      <c r="BA195" s="330">
        <v>0</v>
      </c>
      <c r="BB195" s="330">
        <v>0</v>
      </c>
      <c r="BC195" s="330">
        <v>0</v>
      </c>
      <c r="BD195" s="330">
        <v>0</v>
      </c>
      <c r="BE195" s="330">
        <v>3</v>
      </c>
      <c r="BF195" s="329" t="s">
        <v>7595</v>
      </c>
      <c r="BG195" s="330">
        <v>3</v>
      </c>
      <c r="BH195" s="330">
        <v>0</v>
      </c>
      <c r="BI195" s="330">
        <v>0</v>
      </c>
      <c r="BJ195" s="330" t="s">
        <v>112</v>
      </c>
      <c r="BK195" s="330">
        <v>0</v>
      </c>
      <c r="BL195" s="330">
        <v>0</v>
      </c>
      <c r="BM195" s="330">
        <v>0</v>
      </c>
      <c r="BN195" s="330">
        <v>0</v>
      </c>
      <c r="BO195" s="330">
        <v>0</v>
      </c>
      <c r="BP195" s="330">
        <v>0</v>
      </c>
      <c r="BQ195" s="330">
        <v>0</v>
      </c>
    </row>
    <row r="196" spans="1:69" s="334" customFormat="1" x14ac:dyDescent="0.25">
      <c r="A196" s="333" t="s">
        <v>127</v>
      </c>
      <c r="B196" s="330" t="s">
        <v>55</v>
      </c>
      <c r="C196" s="330" t="s">
        <v>55</v>
      </c>
      <c r="D196" s="333">
        <v>48</v>
      </c>
      <c r="E196" s="331" t="s">
        <v>570</v>
      </c>
      <c r="F196" s="330" t="s">
        <v>128</v>
      </c>
      <c r="G196" s="427" t="s">
        <v>7586</v>
      </c>
      <c r="H196" s="330">
        <v>0</v>
      </c>
      <c r="I196" s="330">
        <v>0</v>
      </c>
      <c r="J196" s="336" t="s">
        <v>45</v>
      </c>
      <c r="K196" s="330">
        <v>0</v>
      </c>
      <c r="L196" s="330">
        <v>0</v>
      </c>
      <c r="M196" s="336" t="s">
        <v>45</v>
      </c>
      <c r="N196" s="330">
        <v>0</v>
      </c>
      <c r="O196" s="330" t="s">
        <v>45</v>
      </c>
      <c r="P196" s="330" t="s">
        <v>45</v>
      </c>
      <c r="Q196" s="330" t="s">
        <v>45</v>
      </c>
      <c r="R196" s="336" t="s">
        <v>45</v>
      </c>
      <c r="S196" s="330">
        <v>0</v>
      </c>
      <c r="T196" s="330"/>
      <c r="U196" s="330"/>
      <c r="V196" s="428"/>
      <c r="W196" s="428" t="s">
        <v>45</v>
      </c>
      <c r="X196" s="428" t="s">
        <v>45</v>
      </c>
      <c r="Y196" s="428" t="s">
        <v>45</v>
      </c>
      <c r="Z196" s="428" t="s">
        <v>45</v>
      </c>
      <c r="AA196" s="330">
        <v>0</v>
      </c>
      <c r="AB196" s="330">
        <v>0</v>
      </c>
      <c r="AC196" s="330">
        <v>0</v>
      </c>
      <c r="AD196" s="330">
        <v>0</v>
      </c>
      <c r="AE196" s="330">
        <v>0</v>
      </c>
      <c r="AF196" s="330">
        <v>0</v>
      </c>
      <c r="AG196" s="429" t="s">
        <v>45</v>
      </c>
      <c r="AH196" s="330"/>
      <c r="AI196" s="330"/>
      <c r="AJ196" s="330"/>
      <c r="AK196" s="330"/>
      <c r="AL196" s="330"/>
      <c r="AM196" s="330">
        <v>0</v>
      </c>
      <c r="AN196" s="330">
        <v>0</v>
      </c>
      <c r="AO196" s="330"/>
      <c r="AP196" s="330"/>
      <c r="AQ196" s="330">
        <v>0</v>
      </c>
      <c r="AR196" s="330">
        <v>0</v>
      </c>
      <c r="AS196" s="330">
        <v>0</v>
      </c>
      <c r="AT196" s="330">
        <v>0</v>
      </c>
      <c r="AU196" s="330">
        <v>0</v>
      </c>
      <c r="AV196" s="430" t="s">
        <v>45</v>
      </c>
      <c r="AW196" s="330">
        <v>0</v>
      </c>
      <c r="AX196" s="330">
        <v>0</v>
      </c>
      <c r="AY196" s="330">
        <v>0</v>
      </c>
      <c r="AZ196" s="330">
        <v>0</v>
      </c>
      <c r="BA196" s="330">
        <v>0</v>
      </c>
      <c r="BB196" s="330">
        <v>0</v>
      </c>
      <c r="BC196" s="330">
        <v>0</v>
      </c>
      <c r="BD196" s="330">
        <v>0</v>
      </c>
      <c r="BE196" s="330">
        <v>3</v>
      </c>
      <c r="BF196" s="329" t="s">
        <v>7595</v>
      </c>
      <c r="BG196" s="330">
        <v>0</v>
      </c>
      <c r="BH196" s="330">
        <v>0</v>
      </c>
      <c r="BI196" s="330">
        <v>0</v>
      </c>
      <c r="BJ196" s="330" t="s">
        <v>112</v>
      </c>
      <c r="BK196" s="330">
        <v>0</v>
      </c>
      <c r="BL196" s="330">
        <v>0</v>
      </c>
      <c r="BM196" s="330">
        <v>0</v>
      </c>
      <c r="BN196" s="330">
        <v>0</v>
      </c>
      <c r="BO196" s="330">
        <v>0</v>
      </c>
      <c r="BP196" s="330">
        <v>0</v>
      </c>
      <c r="BQ196" s="330">
        <v>0</v>
      </c>
    </row>
    <row r="197" spans="1:69" s="334" customFormat="1" x14ac:dyDescent="0.25">
      <c r="A197" s="333" t="s">
        <v>127</v>
      </c>
      <c r="B197" s="330" t="s">
        <v>55</v>
      </c>
      <c r="C197" s="330" t="s">
        <v>55</v>
      </c>
      <c r="D197" s="333">
        <v>49</v>
      </c>
      <c r="E197" s="331" t="s">
        <v>571</v>
      </c>
      <c r="F197" s="330" t="s">
        <v>128</v>
      </c>
      <c r="G197" s="427" t="s">
        <v>7586</v>
      </c>
      <c r="H197" s="330">
        <v>6</v>
      </c>
      <c r="I197" s="330">
        <v>0</v>
      </c>
      <c r="J197" s="336">
        <v>0</v>
      </c>
      <c r="K197" s="330">
        <v>5</v>
      </c>
      <c r="L197" s="330">
        <v>0</v>
      </c>
      <c r="M197" s="336">
        <v>0</v>
      </c>
      <c r="N197" s="330">
        <v>0</v>
      </c>
      <c r="O197" s="330" t="s">
        <v>6589</v>
      </c>
      <c r="P197" s="330" t="s">
        <v>6590</v>
      </c>
      <c r="Q197" s="330" t="s">
        <v>6591</v>
      </c>
      <c r="R197" s="336">
        <v>0.20357819808271857</v>
      </c>
      <c r="S197" s="330">
        <v>0</v>
      </c>
      <c r="T197" s="330"/>
      <c r="U197" s="330"/>
      <c r="V197" s="428"/>
      <c r="W197" s="428" t="s">
        <v>45</v>
      </c>
      <c r="X197" s="428" t="s">
        <v>45</v>
      </c>
      <c r="Y197" s="428" t="s">
        <v>45</v>
      </c>
      <c r="Z197" s="428" t="s">
        <v>45</v>
      </c>
      <c r="AA197" s="330">
        <v>0</v>
      </c>
      <c r="AB197" s="330">
        <v>0</v>
      </c>
      <c r="AC197" s="330">
        <v>5</v>
      </c>
      <c r="AD197" s="330">
        <v>1</v>
      </c>
      <c r="AE197" s="330">
        <v>5</v>
      </c>
      <c r="AF197" s="330">
        <v>0</v>
      </c>
      <c r="AG197" s="429">
        <v>0.90909090909090906</v>
      </c>
      <c r="AH197" s="330"/>
      <c r="AI197" s="330"/>
      <c r="AJ197" s="330"/>
      <c r="AK197" s="330"/>
      <c r="AL197" s="330"/>
      <c r="AM197" s="330">
        <v>0</v>
      </c>
      <c r="AN197" s="330">
        <v>0</v>
      </c>
      <c r="AO197" s="330"/>
      <c r="AP197" s="330"/>
      <c r="AQ197" s="330">
        <v>0</v>
      </c>
      <c r="AR197" s="330">
        <v>0</v>
      </c>
      <c r="AS197" s="330">
        <v>0</v>
      </c>
      <c r="AT197" s="330">
        <v>0</v>
      </c>
      <c r="AU197" s="330">
        <v>0</v>
      </c>
      <c r="AV197" s="430" t="s">
        <v>45</v>
      </c>
      <c r="AW197" s="330">
        <v>0</v>
      </c>
      <c r="AX197" s="330">
        <v>0</v>
      </c>
      <c r="AY197" s="330">
        <v>0</v>
      </c>
      <c r="AZ197" s="330">
        <v>0</v>
      </c>
      <c r="BA197" s="330">
        <v>0</v>
      </c>
      <c r="BB197" s="330">
        <v>0</v>
      </c>
      <c r="BC197" s="330">
        <v>0</v>
      </c>
      <c r="BD197" s="330">
        <v>0</v>
      </c>
      <c r="BE197" s="330">
        <v>32</v>
      </c>
      <c r="BF197" s="329" t="s">
        <v>7595</v>
      </c>
      <c r="BG197" s="330">
        <v>3</v>
      </c>
      <c r="BH197" s="330">
        <v>14</v>
      </c>
      <c r="BI197" s="330">
        <v>1</v>
      </c>
      <c r="BJ197" s="330" t="s">
        <v>112</v>
      </c>
      <c r="BK197" s="330">
        <v>1</v>
      </c>
      <c r="BL197" s="330">
        <v>0</v>
      </c>
      <c r="BM197" s="330">
        <v>0</v>
      </c>
      <c r="BN197" s="330">
        <v>0</v>
      </c>
      <c r="BO197" s="330">
        <v>0</v>
      </c>
      <c r="BP197" s="330">
        <v>0</v>
      </c>
      <c r="BQ197" s="330">
        <v>0</v>
      </c>
    </row>
    <row r="198" spans="1:69" s="334" customFormat="1" x14ac:dyDescent="0.25">
      <c r="A198" s="333" t="s">
        <v>127</v>
      </c>
      <c r="B198" s="330" t="s">
        <v>55</v>
      </c>
      <c r="C198" s="330" t="s">
        <v>55</v>
      </c>
      <c r="D198" s="333">
        <v>50</v>
      </c>
      <c r="E198" s="331" t="s">
        <v>572</v>
      </c>
      <c r="F198" s="330" t="s">
        <v>128</v>
      </c>
      <c r="G198" s="427" t="s">
        <v>7586</v>
      </c>
      <c r="H198" s="330">
        <v>7</v>
      </c>
      <c r="I198" s="330">
        <v>2</v>
      </c>
      <c r="J198" s="336">
        <v>0.22222222222222221</v>
      </c>
      <c r="K198" s="330">
        <v>5</v>
      </c>
      <c r="L198" s="330">
        <v>0</v>
      </c>
      <c r="M198" s="336">
        <v>0</v>
      </c>
      <c r="N198" s="330">
        <v>0</v>
      </c>
      <c r="O198" s="330" t="s">
        <v>6678</v>
      </c>
      <c r="P198" s="330" t="s">
        <v>6679</v>
      </c>
      <c r="Q198" s="330" t="s">
        <v>6680</v>
      </c>
      <c r="R198" s="336">
        <v>0.22295118043091058</v>
      </c>
      <c r="S198" s="330">
        <v>0</v>
      </c>
      <c r="T198" s="330"/>
      <c r="U198" s="330"/>
      <c r="V198" s="428"/>
      <c r="W198" s="428" t="s">
        <v>45</v>
      </c>
      <c r="X198" s="428" t="s">
        <v>45</v>
      </c>
      <c r="Y198" s="428" t="s">
        <v>45</v>
      </c>
      <c r="Z198" s="428" t="s">
        <v>45</v>
      </c>
      <c r="AA198" s="330">
        <v>0</v>
      </c>
      <c r="AB198" s="330">
        <v>0</v>
      </c>
      <c r="AC198" s="330">
        <v>7</v>
      </c>
      <c r="AD198" s="330">
        <v>0</v>
      </c>
      <c r="AE198" s="330">
        <v>4</v>
      </c>
      <c r="AF198" s="330">
        <v>1</v>
      </c>
      <c r="AG198" s="429">
        <v>0.91666666666666663</v>
      </c>
      <c r="AH198" s="330"/>
      <c r="AI198" s="330"/>
      <c r="AJ198" s="330"/>
      <c r="AK198" s="330"/>
      <c r="AL198" s="330"/>
      <c r="AM198" s="330">
        <v>0</v>
      </c>
      <c r="AN198" s="330">
        <v>0</v>
      </c>
      <c r="AO198" s="330"/>
      <c r="AP198" s="330"/>
      <c r="AQ198" s="330">
        <v>0</v>
      </c>
      <c r="AR198" s="330">
        <v>0</v>
      </c>
      <c r="AS198" s="330">
        <v>0</v>
      </c>
      <c r="AT198" s="330">
        <v>0</v>
      </c>
      <c r="AU198" s="330">
        <v>0</v>
      </c>
      <c r="AV198" s="430" t="s">
        <v>45</v>
      </c>
      <c r="AW198" s="330">
        <v>0</v>
      </c>
      <c r="AX198" s="330">
        <v>0</v>
      </c>
      <c r="AY198" s="330">
        <v>0</v>
      </c>
      <c r="AZ198" s="330">
        <v>0</v>
      </c>
      <c r="BA198" s="330">
        <v>0</v>
      </c>
      <c r="BB198" s="330">
        <v>0</v>
      </c>
      <c r="BC198" s="330">
        <v>0</v>
      </c>
      <c r="BD198" s="330">
        <v>0</v>
      </c>
      <c r="BE198" s="330">
        <v>192</v>
      </c>
      <c r="BF198" s="329" t="s">
        <v>7595</v>
      </c>
      <c r="BG198" s="330">
        <v>16</v>
      </c>
      <c r="BH198" s="330">
        <v>12</v>
      </c>
      <c r="BI198" s="330">
        <v>0</v>
      </c>
      <c r="BJ198" s="330" t="s">
        <v>112</v>
      </c>
      <c r="BK198" s="330">
        <v>0</v>
      </c>
      <c r="BL198" s="330">
        <v>0</v>
      </c>
      <c r="BM198" s="330">
        <v>0</v>
      </c>
      <c r="BN198" s="330">
        <v>0</v>
      </c>
      <c r="BO198" s="330">
        <v>0</v>
      </c>
      <c r="BP198" s="330">
        <v>0</v>
      </c>
      <c r="BQ198" s="330">
        <v>0</v>
      </c>
    </row>
    <row r="199" spans="1:69" s="334" customFormat="1" x14ac:dyDescent="0.25">
      <c r="A199" s="333" t="s">
        <v>127</v>
      </c>
      <c r="B199" s="330" t="s">
        <v>55</v>
      </c>
      <c r="C199" s="330" t="s">
        <v>55</v>
      </c>
      <c r="D199" s="333">
        <v>51</v>
      </c>
      <c r="E199" s="331" t="s">
        <v>573</v>
      </c>
      <c r="F199" s="330" t="s">
        <v>128</v>
      </c>
      <c r="G199" s="427" t="s">
        <v>7586</v>
      </c>
      <c r="H199" s="330">
        <v>2</v>
      </c>
      <c r="I199" s="330">
        <v>0</v>
      </c>
      <c r="J199" s="336">
        <v>0</v>
      </c>
      <c r="K199" s="330">
        <v>1</v>
      </c>
      <c r="L199" s="330">
        <v>0</v>
      </c>
      <c r="M199" s="336">
        <v>0</v>
      </c>
      <c r="N199" s="330">
        <v>0</v>
      </c>
      <c r="O199" s="330" t="s">
        <v>6757</v>
      </c>
      <c r="P199" s="330" t="s">
        <v>6758</v>
      </c>
      <c r="Q199" s="330" t="s">
        <v>6759</v>
      </c>
      <c r="R199" s="336">
        <v>0.14190163726562377</v>
      </c>
      <c r="S199" s="330">
        <v>0</v>
      </c>
      <c r="T199" s="330"/>
      <c r="U199" s="330"/>
      <c r="V199" s="428"/>
      <c r="W199" s="428" t="s">
        <v>45</v>
      </c>
      <c r="X199" s="428" t="s">
        <v>45</v>
      </c>
      <c r="Y199" s="428" t="s">
        <v>45</v>
      </c>
      <c r="Z199" s="428" t="s">
        <v>45</v>
      </c>
      <c r="AA199" s="330">
        <v>1</v>
      </c>
      <c r="AB199" s="330">
        <v>0</v>
      </c>
      <c r="AC199" s="330">
        <v>2</v>
      </c>
      <c r="AD199" s="330">
        <v>0</v>
      </c>
      <c r="AE199" s="330">
        <v>1</v>
      </c>
      <c r="AF199" s="330">
        <v>0</v>
      </c>
      <c r="AG199" s="429">
        <v>1</v>
      </c>
      <c r="AH199" s="330"/>
      <c r="AI199" s="330"/>
      <c r="AJ199" s="330"/>
      <c r="AK199" s="330"/>
      <c r="AL199" s="330"/>
      <c r="AM199" s="330">
        <v>0</v>
      </c>
      <c r="AN199" s="330">
        <v>0</v>
      </c>
      <c r="AO199" s="330"/>
      <c r="AP199" s="330"/>
      <c r="AQ199" s="330">
        <v>0</v>
      </c>
      <c r="AR199" s="330">
        <v>0</v>
      </c>
      <c r="AS199" s="330">
        <v>0</v>
      </c>
      <c r="AT199" s="330">
        <v>0</v>
      </c>
      <c r="AU199" s="330">
        <v>1</v>
      </c>
      <c r="AV199" s="430">
        <v>1</v>
      </c>
      <c r="AW199" s="330">
        <v>1</v>
      </c>
      <c r="AX199" s="330">
        <v>0</v>
      </c>
      <c r="AY199" s="330">
        <v>1</v>
      </c>
      <c r="AZ199" s="330">
        <v>0</v>
      </c>
      <c r="BA199" s="330">
        <v>1</v>
      </c>
      <c r="BB199" s="330">
        <v>0</v>
      </c>
      <c r="BC199" s="330">
        <v>1</v>
      </c>
      <c r="BD199" s="330">
        <v>0</v>
      </c>
      <c r="BE199" s="330">
        <v>56</v>
      </c>
      <c r="BF199" s="329" t="s">
        <v>7595</v>
      </c>
      <c r="BG199" s="330">
        <v>19</v>
      </c>
      <c r="BH199" s="330">
        <v>4</v>
      </c>
      <c r="BI199" s="330">
        <v>1</v>
      </c>
      <c r="BJ199" s="330" t="s">
        <v>112</v>
      </c>
      <c r="BK199" s="330">
        <v>1</v>
      </c>
      <c r="BL199" s="330">
        <v>0</v>
      </c>
      <c r="BM199" s="330">
        <v>0</v>
      </c>
      <c r="BN199" s="330">
        <v>0</v>
      </c>
      <c r="BO199" s="330">
        <v>0</v>
      </c>
      <c r="BP199" s="330">
        <v>0</v>
      </c>
      <c r="BQ199" s="330">
        <v>0</v>
      </c>
    </row>
    <row r="200" spans="1:69" s="334" customFormat="1" x14ac:dyDescent="0.25">
      <c r="A200" s="333" t="s">
        <v>127</v>
      </c>
      <c r="B200" s="330" t="s">
        <v>55</v>
      </c>
      <c r="C200" s="330" t="s">
        <v>55</v>
      </c>
      <c r="D200" s="333">
        <v>52</v>
      </c>
      <c r="E200" s="331" t="s">
        <v>6555</v>
      </c>
      <c r="F200" s="330" t="s">
        <v>128</v>
      </c>
      <c r="G200" s="427" t="s">
        <v>7586</v>
      </c>
      <c r="H200" s="330">
        <v>0</v>
      </c>
      <c r="I200" s="330">
        <v>0</v>
      </c>
      <c r="J200" s="336" t="s">
        <v>45</v>
      </c>
      <c r="K200" s="330">
        <v>0</v>
      </c>
      <c r="L200" s="330">
        <v>0</v>
      </c>
      <c r="M200" s="336" t="s">
        <v>45</v>
      </c>
      <c r="N200" s="330">
        <v>0</v>
      </c>
      <c r="O200" s="330" t="s">
        <v>45</v>
      </c>
      <c r="P200" s="330" t="s">
        <v>45</v>
      </c>
      <c r="Q200" s="330" t="s">
        <v>45</v>
      </c>
      <c r="R200" s="336" t="s">
        <v>45</v>
      </c>
      <c r="S200" s="330">
        <v>0</v>
      </c>
      <c r="T200" s="330"/>
      <c r="U200" s="330"/>
      <c r="V200" s="428"/>
      <c r="W200" s="428" t="s">
        <v>45</v>
      </c>
      <c r="X200" s="428" t="s">
        <v>45</v>
      </c>
      <c r="Y200" s="428" t="s">
        <v>45</v>
      </c>
      <c r="Z200" s="428" t="s">
        <v>45</v>
      </c>
      <c r="AA200" s="330">
        <v>0</v>
      </c>
      <c r="AB200" s="330">
        <v>0</v>
      </c>
      <c r="AC200" s="330">
        <v>0</v>
      </c>
      <c r="AD200" s="330">
        <v>0</v>
      </c>
      <c r="AE200" s="330">
        <v>0</v>
      </c>
      <c r="AF200" s="330">
        <v>0</v>
      </c>
      <c r="AG200" s="429" t="s">
        <v>45</v>
      </c>
      <c r="AH200" s="330"/>
      <c r="AI200" s="330"/>
      <c r="AJ200" s="330"/>
      <c r="AK200" s="330"/>
      <c r="AL200" s="330"/>
      <c r="AM200" s="330">
        <v>0</v>
      </c>
      <c r="AN200" s="330">
        <v>0</v>
      </c>
      <c r="AO200" s="330"/>
      <c r="AP200" s="330"/>
      <c r="AQ200" s="330">
        <v>0</v>
      </c>
      <c r="AR200" s="330">
        <v>0</v>
      </c>
      <c r="AS200" s="330">
        <v>0</v>
      </c>
      <c r="AT200" s="330">
        <v>0</v>
      </c>
      <c r="AU200" s="330">
        <v>0</v>
      </c>
      <c r="AV200" s="430" t="s">
        <v>45</v>
      </c>
      <c r="AW200" s="330">
        <v>0</v>
      </c>
      <c r="AX200" s="330">
        <v>0</v>
      </c>
      <c r="AY200" s="330">
        <v>0</v>
      </c>
      <c r="AZ200" s="330">
        <v>0</v>
      </c>
      <c r="BA200" s="330">
        <v>0</v>
      </c>
      <c r="BB200" s="330">
        <v>0</v>
      </c>
      <c r="BC200" s="330">
        <v>0</v>
      </c>
      <c r="BD200" s="330">
        <v>0</v>
      </c>
      <c r="BE200" s="330">
        <v>0</v>
      </c>
      <c r="BF200" s="329" t="s">
        <v>7595</v>
      </c>
      <c r="BG200" s="330">
        <v>0</v>
      </c>
      <c r="BH200" s="330">
        <v>0</v>
      </c>
      <c r="BI200" s="330">
        <v>0</v>
      </c>
      <c r="BJ200" s="330" t="s">
        <v>112</v>
      </c>
      <c r="BK200" s="330">
        <v>0</v>
      </c>
      <c r="BL200" s="330">
        <v>0</v>
      </c>
      <c r="BM200" s="330">
        <v>0</v>
      </c>
      <c r="BN200" s="330">
        <v>0</v>
      </c>
      <c r="BO200" s="330">
        <v>0</v>
      </c>
      <c r="BP200" s="330">
        <v>0</v>
      </c>
      <c r="BQ200" s="330">
        <v>0</v>
      </c>
    </row>
    <row r="201" spans="1:69" s="334" customFormat="1" x14ac:dyDescent="0.25">
      <c r="A201" s="333" t="s">
        <v>127</v>
      </c>
      <c r="B201" s="330" t="s">
        <v>55</v>
      </c>
      <c r="C201" s="330" t="s">
        <v>55</v>
      </c>
      <c r="D201" s="333">
        <v>3</v>
      </c>
      <c r="E201" s="331" t="s">
        <v>6536</v>
      </c>
      <c r="F201" s="330" t="s">
        <v>128</v>
      </c>
      <c r="G201" s="427" t="s">
        <v>7586</v>
      </c>
      <c r="H201" s="330">
        <v>7</v>
      </c>
      <c r="I201" s="330">
        <v>0</v>
      </c>
      <c r="J201" s="336">
        <v>0</v>
      </c>
      <c r="K201" s="330">
        <v>10</v>
      </c>
      <c r="L201" s="330">
        <v>0</v>
      </c>
      <c r="M201" s="336">
        <v>0</v>
      </c>
      <c r="N201" s="330">
        <v>0</v>
      </c>
      <c r="O201" s="330" t="s">
        <v>7117</v>
      </c>
      <c r="P201" s="330" t="s">
        <v>7118</v>
      </c>
      <c r="Q201" s="330" t="s">
        <v>7119</v>
      </c>
      <c r="R201" s="336">
        <v>0.29545157751776008</v>
      </c>
      <c r="S201" s="330">
        <v>0</v>
      </c>
      <c r="T201" s="330"/>
      <c r="U201" s="330"/>
      <c r="V201" s="428"/>
      <c r="W201" s="428" t="s">
        <v>45</v>
      </c>
      <c r="X201" s="428" t="s">
        <v>45</v>
      </c>
      <c r="Y201" s="428" t="s">
        <v>45</v>
      </c>
      <c r="Z201" s="428" t="s">
        <v>45</v>
      </c>
      <c r="AA201" s="330">
        <v>0</v>
      </c>
      <c r="AB201" s="330">
        <v>0</v>
      </c>
      <c r="AC201" s="330">
        <v>7</v>
      </c>
      <c r="AD201" s="330">
        <v>0</v>
      </c>
      <c r="AE201" s="330">
        <v>10</v>
      </c>
      <c r="AF201" s="330">
        <v>0</v>
      </c>
      <c r="AG201" s="429">
        <v>1</v>
      </c>
      <c r="AH201" s="330"/>
      <c r="AI201" s="330"/>
      <c r="AJ201" s="330"/>
      <c r="AK201" s="330"/>
      <c r="AL201" s="330"/>
      <c r="AM201" s="330">
        <v>0</v>
      </c>
      <c r="AN201" s="330">
        <v>0</v>
      </c>
      <c r="AO201" s="330"/>
      <c r="AP201" s="330"/>
      <c r="AQ201" s="330">
        <v>0</v>
      </c>
      <c r="AR201" s="330">
        <v>0</v>
      </c>
      <c r="AS201" s="330">
        <v>0</v>
      </c>
      <c r="AT201" s="330">
        <v>0</v>
      </c>
      <c r="AU201" s="330">
        <v>0</v>
      </c>
      <c r="AV201" s="430" t="s">
        <v>45</v>
      </c>
      <c r="AW201" s="330">
        <v>0</v>
      </c>
      <c r="AX201" s="330">
        <v>0</v>
      </c>
      <c r="AY201" s="330">
        <v>0</v>
      </c>
      <c r="AZ201" s="330">
        <v>0</v>
      </c>
      <c r="BA201" s="330">
        <v>0</v>
      </c>
      <c r="BB201" s="330">
        <v>0</v>
      </c>
      <c r="BC201" s="330">
        <v>0</v>
      </c>
      <c r="BD201" s="330">
        <v>0</v>
      </c>
      <c r="BE201" s="330">
        <v>58</v>
      </c>
      <c r="BF201" s="329" t="s">
        <v>7595</v>
      </c>
      <c r="BG201" s="330">
        <v>18</v>
      </c>
      <c r="BH201" s="330">
        <v>20</v>
      </c>
      <c r="BI201" s="330">
        <v>0</v>
      </c>
      <c r="BJ201" s="330" t="s">
        <v>112</v>
      </c>
      <c r="BK201" s="330">
        <v>0</v>
      </c>
      <c r="BL201" s="330">
        <v>0</v>
      </c>
      <c r="BM201" s="330">
        <v>0</v>
      </c>
      <c r="BN201" s="330">
        <v>0</v>
      </c>
      <c r="BO201" s="330">
        <v>0</v>
      </c>
      <c r="BP201" s="330">
        <v>0</v>
      </c>
      <c r="BQ201" s="330">
        <v>0</v>
      </c>
    </row>
    <row r="202" spans="1:69" s="334" customFormat="1" x14ac:dyDescent="0.25">
      <c r="A202" s="333" t="s">
        <v>127</v>
      </c>
      <c r="B202" s="330" t="s">
        <v>55</v>
      </c>
      <c r="C202" s="330" t="s">
        <v>55</v>
      </c>
      <c r="D202" s="333">
        <v>4</v>
      </c>
      <c r="E202" s="331" t="s">
        <v>6537</v>
      </c>
      <c r="F202" s="330" t="s">
        <v>128</v>
      </c>
      <c r="G202" s="427" t="s">
        <v>7586</v>
      </c>
      <c r="H202" s="330">
        <v>12</v>
      </c>
      <c r="I202" s="330">
        <v>0</v>
      </c>
      <c r="J202" s="336">
        <v>0</v>
      </c>
      <c r="K202" s="330">
        <v>13</v>
      </c>
      <c r="L202" s="330">
        <v>0</v>
      </c>
      <c r="M202" s="336">
        <v>0</v>
      </c>
      <c r="N202" s="330">
        <v>0</v>
      </c>
      <c r="O202" s="330" t="s">
        <v>7208</v>
      </c>
      <c r="P202" s="330" t="s">
        <v>7209</v>
      </c>
      <c r="Q202" s="330" t="s">
        <v>7210</v>
      </c>
      <c r="R202" s="336">
        <v>0.26744208918233137</v>
      </c>
      <c r="S202" s="330">
        <v>0</v>
      </c>
      <c r="T202" s="330"/>
      <c r="U202" s="330"/>
      <c r="V202" s="428"/>
      <c r="W202" s="428" t="s">
        <v>45</v>
      </c>
      <c r="X202" s="428" t="s">
        <v>45</v>
      </c>
      <c r="Y202" s="428" t="s">
        <v>45</v>
      </c>
      <c r="Z202" s="428" t="s">
        <v>45</v>
      </c>
      <c r="AA202" s="330">
        <v>3</v>
      </c>
      <c r="AB202" s="330">
        <v>0</v>
      </c>
      <c r="AC202" s="330">
        <v>12</v>
      </c>
      <c r="AD202" s="330">
        <v>0</v>
      </c>
      <c r="AE202" s="330">
        <v>13</v>
      </c>
      <c r="AF202" s="330">
        <v>0</v>
      </c>
      <c r="AG202" s="429">
        <v>1</v>
      </c>
      <c r="AH202" s="330"/>
      <c r="AI202" s="330"/>
      <c r="AJ202" s="330"/>
      <c r="AK202" s="330"/>
      <c r="AL202" s="330"/>
      <c r="AM202" s="330">
        <v>0</v>
      </c>
      <c r="AN202" s="330">
        <v>0</v>
      </c>
      <c r="AO202" s="330"/>
      <c r="AP202" s="330"/>
      <c r="AQ202" s="330">
        <v>0</v>
      </c>
      <c r="AR202" s="330">
        <v>0</v>
      </c>
      <c r="AS202" s="330">
        <v>0</v>
      </c>
      <c r="AT202" s="330">
        <v>1</v>
      </c>
      <c r="AU202" s="330">
        <v>2</v>
      </c>
      <c r="AV202" s="430">
        <v>1</v>
      </c>
      <c r="AW202" s="330">
        <v>0</v>
      </c>
      <c r="AX202" s="330">
        <v>0</v>
      </c>
      <c r="AY202" s="330">
        <v>0</v>
      </c>
      <c r="AZ202" s="330">
        <v>0</v>
      </c>
      <c r="BA202" s="330">
        <v>0</v>
      </c>
      <c r="BB202" s="330">
        <v>0</v>
      </c>
      <c r="BC202" s="330">
        <v>0</v>
      </c>
      <c r="BD202" s="330">
        <v>0</v>
      </c>
      <c r="BE202" s="330">
        <v>33</v>
      </c>
      <c r="BF202" s="329" t="s">
        <v>7595</v>
      </c>
      <c r="BG202" s="330">
        <v>38</v>
      </c>
      <c r="BH202" s="330">
        <v>19</v>
      </c>
      <c r="BI202" s="330">
        <v>1</v>
      </c>
      <c r="BJ202" s="330" t="s">
        <v>112</v>
      </c>
      <c r="BK202" s="330">
        <v>0</v>
      </c>
      <c r="BL202" s="330">
        <v>0</v>
      </c>
      <c r="BM202" s="330">
        <v>0</v>
      </c>
      <c r="BN202" s="330">
        <v>0</v>
      </c>
      <c r="BO202" s="330">
        <v>1</v>
      </c>
      <c r="BP202" s="330">
        <v>0</v>
      </c>
      <c r="BQ202" s="330">
        <v>0</v>
      </c>
    </row>
    <row r="203" spans="1:69" s="334" customFormat="1" x14ac:dyDescent="0.25">
      <c r="A203" s="333" t="s">
        <v>127</v>
      </c>
      <c r="B203" s="330" t="s">
        <v>55</v>
      </c>
      <c r="C203" s="330" t="s">
        <v>55</v>
      </c>
      <c r="D203" s="333">
        <v>5</v>
      </c>
      <c r="E203" s="331" t="s">
        <v>6538</v>
      </c>
      <c r="F203" s="330" t="s">
        <v>128</v>
      </c>
      <c r="G203" s="427" t="s">
        <v>7586</v>
      </c>
      <c r="H203" s="330">
        <v>21</v>
      </c>
      <c r="I203" s="330">
        <v>1</v>
      </c>
      <c r="J203" s="336">
        <v>4.5454545454545456E-2</v>
      </c>
      <c r="K203" s="330">
        <v>13</v>
      </c>
      <c r="L203" s="330">
        <v>0</v>
      </c>
      <c r="M203" s="336">
        <v>0</v>
      </c>
      <c r="N203" s="330">
        <v>0</v>
      </c>
      <c r="O203" s="330" t="s">
        <v>7297</v>
      </c>
      <c r="P203" s="330" t="s">
        <v>7298</v>
      </c>
      <c r="Q203" s="330" t="s">
        <v>7299</v>
      </c>
      <c r="R203" s="336">
        <v>0.26142683895788904</v>
      </c>
      <c r="S203" s="330">
        <v>0</v>
      </c>
      <c r="T203" s="330"/>
      <c r="U203" s="330"/>
      <c r="V203" s="428"/>
      <c r="W203" s="428" t="s">
        <v>45</v>
      </c>
      <c r="X203" s="428" t="s">
        <v>45</v>
      </c>
      <c r="Y203" s="428" t="s">
        <v>45</v>
      </c>
      <c r="Z203" s="428" t="s">
        <v>45</v>
      </c>
      <c r="AA203" s="330">
        <v>4</v>
      </c>
      <c r="AB203" s="330">
        <v>0</v>
      </c>
      <c r="AC203" s="330">
        <v>21</v>
      </c>
      <c r="AD203" s="330">
        <v>0</v>
      </c>
      <c r="AE203" s="330">
        <v>13</v>
      </c>
      <c r="AF203" s="330">
        <v>0</v>
      </c>
      <c r="AG203" s="429">
        <v>1</v>
      </c>
      <c r="AH203" s="330"/>
      <c r="AI203" s="330"/>
      <c r="AJ203" s="330"/>
      <c r="AK203" s="330"/>
      <c r="AL203" s="330"/>
      <c r="AM203" s="330">
        <v>0</v>
      </c>
      <c r="AN203" s="330">
        <v>0</v>
      </c>
      <c r="AO203" s="330"/>
      <c r="AP203" s="330"/>
      <c r="AQ203" s="330">
        <v>0</v>
      </c>
      <c r="AR203" s="330">
        <v>0</v>
      </c>
      <c r="AS203" s="330">
        <v>0</v>
      </c>
      <c r="AT203" s="330">
        <v>0</v>
      </c>
      <c r="AU203" s="330">
        <v>4</v>
      </c>
      <c r="AV203" s="430">
        <v>1</v>
      </c>
      <c r="AW203" s="330">
        <v>0</v>
      </c>
      <c r="AX203" s="330">
        <v>0</v>
      </c>
      <c r="AY203" s="330">
        <v>0</v>
      </c>
      <c r="AZ203" s="330">
        <v>0</v>
      </c>
      <c r="BA203" s="330">
        <v>0</v>
      </c>
      <c r="BB203" s="330">
        <v>0</v>
      </c>
      <c r="BC203" s="330">
        <v>0</v>
      </c>
      <c r="BD203" s="330">
        <v>0</v>
      </c>
      <c r="BE203" s="330">
        <v>18</v>
      </c>
      <c r="BF203" s="329" t="s">
        <v>7595</v>
      </c>
      <c r="BG203" s="330">
        <v>30</v>
      </c>
      <c r="BH203" s="330">
        <v>26</v>
      </c>
      <c r="BI203" s="330">
        <v>1</v>
      </c>
      <c r="BJ203" s="330" t="s">
        <v>112</v>
      </c>
      <c r="BK203" s="330">
        <v>0</v>
      </c>
      <c r="BL203" s="330">
        <v>0</v>
      </c>
      <c r="BM203" s="330">
        <v>0</v>
      </c>
      <c r="BN203" s="330">
        <v>0</v>
      </c>
      <c r="BO203" s="330">
        <v>1</v>
      </c>
      <c r="BP203" s="330">
        <v>0</v>
      </c>
      <c r="BQ203" s="330">
        <v>0</v>
      </c>
    </row>
    <row r="204" spans="1:69" s="334" customFormat="1" x14ac:dyDescent="0.25">
      <c r="A204" s="333" t="s">
        <v>127</v>
      </c>
      <c r="B204" s="330" t="s">
        <v>55</v>
      </c>
      <c r="C204" s="330" t="s">
        <v>55</v>
      </c>
      <c r="D204" s="333">
        <v>6</v>
      </c>
      <c r="E204" s="331" t="s">
        <v>6539</v>
      </c>
      <c r="F204" s="330" t="s">
        <v>128</v>
      </c>
      <c r="G204" s="427" t="s">
        <v>7586</v>
      </c>
      <c r="H204" s="330">
        <v>19</v>
      </c>
      <c r="I204" s="330">
        <v>1</v>
      </c>
      <c r="J204" s="336">
        <v>0.05</v>
      </c>
      <c r="K204" s="330">
        <v>8</v>
      </c>
      <c r="L204" s="330">
        <v>0</v>
      </c>
      <c r="M204" s="336">
        <v>0</v>
      </c>
      <c r="N204" s="330">
        <v>0</v>
      </c>
      <c r="O204" s="330" t="s">
        <v>7385</v>
      </c>
      <c r="P204" s="330" t="s">
        <v>7386</v>
      </c>
      <c r="Q204" s="330" t="s">
        <v>7387</v>
      </c>
      <c r="R204" s="336">
        <v>0.24818776157781</v>
      </c>
      <c r="S204" s="330">
        <v>0</v>
      </c>
      <c r="T204" s="330"/>
      <c r="U204" s="330"/>
      <c r="V204" s="428"/>
      <c r="W204" s="428" t="s">
        <v>45</v>
      </c>
      <c r="X204" s="428" t="s">
        <v>45</v>
      </c>
      <c r="Y204" s="428" t="s">
        <v>45</v>
      </c>
      <c r="Z204" s="428" t="s">
        <v>45</v>
      </c>
      <c r="AA204" s="330">
        <v>0</v>
      </c>
      <c r="AB204" s="330">
        <v>0</v>
      </c>
      <c r="AC204" s="330">
        <v>19</v>
      </c>
      <c r="AD204" s="330">
        <v>0</v>
      </c>
      <c r="AE204" s="330">
        <v>8</v>
      </c>
      <c r="AF204" s="330">
        <v>0</v>
      </c>
      <c r="AG204" s="429">
        <v>1</v>
      </c>
      <c r="AH204" s="330"/>
      <c r="AI204" s="330"/>
      <c r="AJ204" s="330"/>
      <c r="AK204" s="330"/>
      <c r="AL204" s="330"/>
      <c r="AM204" s="330">
        <v>0</v>
      </c>
      <c r="AN204" s="330">
        <v>0</v>
      </c>
      <c r="AO204" s="330"/>
      <c r="AP204" s="330"/>
      <c r="AQ204" s="330">
        <v>0</v>
      </c>
      <c r="AR204" s="330">
        <v>0</v>
      </c>
      <c r="AS204" s="330">
        <v>0</v>
      </c>
      <c r="AT204" s="330">
        <v>0</v>
      </c>
      <c r="AU204" s="330">
        <v>0</v>
      </c>
      <c r="AV204" s="430" t="s">
        <v>45</v>
      </c>
      <c r="AW204" s="330">
        <v>0</v>
      </c>
      <c r="AX204" s="330">
        <v>0</v>
      </c>
      <c r="AY204" s="330">
        <v>0</v>
      </c>
      <c r="AZ204" s="330">
        <v>0</v>
      </c>
      <c r="BA204" s="330">
        <v>0</v>
      </c>
      <c r="BB204" s="330">
        <v>0</v>
      </c>
      <c r="BC204" s="330">
        <v>0</v>
      </c>
      <c r="BD204" s="330">
        <v>0</v>
      </c>
      <c r="BE204" s="330">
        <v>35</v>
      </c>
      <c r="BF204" s="329" t="s">
        <v>7595</v>
      </c>
      <c r="BG204" s="330">
        <v>36</v>
      </c>
      <c r="BH204" s="330">
        <v>23</v>
      </c>
      <c r="BI204" s="330">
        <v>0</v>
      </c>
      <c r="BJ204" s="330" t="s">
        <v>112</v>
      </c>
      <c r="BK204" s="330">
        <v>0</v>
      </c>
      <c r="BL204" s="330">
        <v>0</v>
      </c>
      <c r="BM204" s="330">
        <v>0</v>
      </c>
      <c r="BN204" s="330">
        <v>0</v>
      </c>
      <c r="BO204" s="330">
        <v>0</v>
      </c>
      <c r="BP204" s="330">
        <v>0</v>
      </c>
      <c r="BQ204" s="330">
        <v>0</v>
      </c>
    </row>
    <row r="205" spans="1:69" s="334" customFormat="1" x14ac:dyDescent="0.25">
      <c r="A205" s="333" t="s">
        <v>127</v>
      </c>
      <c r="B205" s="330" t="s">
        <v>55</v>
      </c>
      <c r="C205" s="330" t="s">
        <v>55</v>
      </c>
      <c r="D205" s="333">
        <v>7</v>
      </c>
      <c r="E205" s="331" t="s">
        <v>6540</v>
      </c>
      <c r="F205" s="330" t="s">
        <v>128</v>
      </c>
      <c r="G205" s="427" t="s">
        <v>7586</v>
      </c>
      <c r="H205" s="330">
        <v>11</v>
      </c>
      <c r="I205" s="330">
        <v>0</v>
      </c>
      <c r="J205" s="336">
        <v>0</v>
      </c>
      <c r="K205" s="330">
        <v>5</v>
      </c>
      <c r="L205" s="330">
        <v>0</v>
      </c>
      <c r="M205" s="336">
        <v>0</v>
      </c>
      <c r="N205" s="330">
        <v>0</v>
      </c>
      <c r="O205" s="330" t="s">
        <v>7474</v>
      </c>
      <c r="P205" s="330" t="s">
        <v>7475</v>
      </c>
      <c r="Q205" s="330" t="s">
        <v>7476</v>
      </c>
      <c r="R205" s="336">
        <v>0.20178275888117458</v>
      </c>
      <c r="S205" s="330">
        <v>0</v>
      </c>
      <c r="T205" s="330"/>
      <c r="U205" s="330"/>
      <c r="V205" s="428"/>
      <c r="W205" s="428" t="s">
        <v>45</v>
      </c>
      <c r="X205" s="428" t="s">
        <v>45</v>
      </c>
      <c r="Y205" s="428" t="s">
        <v>45</v>
      </c>
      <c r="Z205" s="428" t="s">
        <v>45</v>
      </c>
      <c r="AA205" s="330">
        <v>0</v>
      </c>
      <c r="AB205" s="330">
        <v>0</v>
      </c>
      <c r="AC205" s="330">
        <v>11</v>
      </c>
      <c r="AD205" s="330">
        <v>0</v>
      </c>
      <c r="AE205" s="330">
        <v>5</v>
      </c>
      <c r="AF205" s="330">
        <v>0</v>
      </c>
      <c r="AG205" s="429">
        <v>1</v>
      </c>
      <c r="AH205" s="330"/>
      <c r="AI205" s="330"/>
      <c r="AJ205" s="330"/>
      <c r="AK205" s="330"/>
      <c r="AL205" s="330"/>
      <c r="AM205" s="330">
        <v>0</v>
      </c>
      <c r="AN205" s="330">
        <v>0</v>
      </c>
      <c r="AO205" s="330"/>
      <c r="AP205" s="330"/>
      <c r="AQ205" s="330">
        <v>0</v>
      </c>
      <c r="AR205" s="330">
        <v>0</v>
      </c>
      <c r="AS205" s="330">
        <v>0</v>
      </c>
      <c r="AT205" s="330">
        <v>0</v>
      </c>
      <c r="AU205" s="330">
        <v>0</v>
      </c>
      <c r="AV205" s="430" t="s">
        <v>45</v>
      </c>
      <c r="AW205" s="330">
        <v>0</v>
      </c>
      <c r="AX205" s="330">
        <v>0</v>
      </c>
      <c r="AY205" s="330">
        <v>0</v>
      </c>
      <c r="AZ205" s="330">
        <v>0</v>
      </c>
      <c r="BA205" s="330">
        <v>0</v>
      </c>
      <c r="BB205" s="330">
        <v>0</v>
      </c>
      <c r="BC205" s="330">
        <v>0</v>
      </c>
      <c r="BD205" s="330">
        <v>0</v>
      </c>
      <c r="BE205" s="330">
        <v>29</v>
      </c>
      <c r="BF205" s="329" t="s">
        <v>7595</v>
      </c>
      <c r="BG205" s="330">
        <v>35</v>
      </c>
      <c r="BH205" s="330">
        <v>18</v>
      </c>
      <c r="BI205" s="330">
        <v>0</v>
      </c>
      <c r="BJ205" s="330" t="s">
        <v>112</v>
      </c>
      <c r="BK205" s="330">
        <v>0</v>
      </c>
      <c r="BL205" s="330">
        <v>0</v>
      </c>
      <c r="BM205" s="330">
        <v>0</v>
      </c>
      <c r="BN205" s="330">
        <v>0</v>
      </c>
      <c r="BO205" s="330">
        <v>0</v>
      </c>
      <c r="BP205" s="330">
        <v>0</v>
      </c>
      <c r="BQ205" s="330">
        <v>0</v>
      </c>
    </row>
    <row r="206" spans="1:69" s="334" customFormat="1" x14ac:dyDescent="0.25">
      <c r="A206" s="333" t="s">
        <v>78</v>
      </c>
      <c r="B206" s="330" t="s">
        <v>52</v>
      </c>
      <c r="C206" s="330" t="s">
        <v>310</v>
      </c>
      <c r="D206" s="333">
        <v>1</v>
      </c>
      <c r="E206" s="331" t="s">
        <v>6534</v>
      </c>
      <c r="F206" s="330" t="s">
        <v>128</v>
      </c>
      <c r="G206" s="427" t="s">
        <v>7577</v>
      </c>
      <c r="H206" s="330">
        <v>0</v>
      </c>
      <c r="I206" s="330">
        <v>0</v>
      </c>
      <c r="J206" s="336" t="s">
        <v>45</v>
      </c>
      <c r="K206" s="330">
        <v>0</v>
      </c>
      <c r="L206" s="330">
        <v>0</v>
      </c>
      <c r="M206" s="336" t="s">
        <v>45</v>
      </c>
      <c r="N206" s="330">
        <v>0</v>
      </c>
      <c r="O206" s="330" t="s">
        <v>45</v>
      </c>
      <c r="P206" s="330" t="s">
        <v>45</v>
      </c>
      <c r="Q206" s="330" t="s">
        <v>45</v>
      </c>
      <c r="R206" s="336" t="s">
        <v>45</v>
      </c>
      <c r="S206" s="330">
        <v>0</v>
      </c>
      <c r="T206" s="330"/>
      <c r="U206" s="330"/>
      <c r="V206" s="428"/>
      <c r="W206" s="428" t="s">
        <v>45</v>
      </c>
      <c r="X206" s="428" t="s">
        <v>45</v>
      </c>
      <c r="Y206" s="428" t="s">
        <v>45</v>
      </c>
      <c r="Z206" s="428" t="s">
        <v>45</v>
      </c>
      <c r="AA206" s="330">
        <v>0</v>
      </c>
      <c r="AB206" s="330">
        <v>0</v>
      </c>
      <c r="AC206" s="330">
        <v>0</v>
      </c>
      <c r="AD206" s="330">
        <v>0</v>
      </c>
      <c r="AE206" s="330">
        <v>0</v>
      </c>
      <c r="AF206" s="330">
        <v>0</v>
      </c>
      <c r="AG206" s="429" t="s">
        <v>45</v>
      </c>
      <c r="AH206" s="330"/>
      <c r="AI206" s="330"/>
      <c r="AJ206" s="330"/>
      <c r="AK206" s="330"/>
      <c r="AL206" s="330"/>
      <c r="AM206" s="330">
        <v>0</v>
      </c>
      <c r="AN206" s="330">
        <v>0</v>
      </c>
      <c r="AO206" s="330"/>
      <c r="AP206" s="330"/>
      <c r="AQ206" s="330">
        <v>0</v>
      </c>
      <c r="AR206" s="330">
        <v>0</v>
      </c>
      <c r="AS206" s="330">
        <v>0</v>
      </c>
      <c r="AT206" s="330">
        <v>0</v>
      </c>
      <c r="AU206" s="330">
        <v>0</v>
      </c>
      <c r="AV206" s="430" t="s">
        <v>45</v>
      </c>
      <c r="AW206" s="330">
        <v>4</v>
      </c>
      <c r="AX206" s="330">
        <v>0</v>
      </c>
      <c r="AY206" s="330">
        <v>4</v>
      </c>
      <c r="AZ206" s="330">
        <v>0</v>
      </c>
      <c r="BA206" s="330">
        <v>4</v>
      </c>
      <c r="BB206" s="330">
        <v>0</v>
      </c>
      <c r="BC206" s="330">
        <v>4</v>
      </c>
      <c r="BD206" s="330">
        <v>0</v>
      </c>
      <c r="BE206" s="330">
        <v>6</v>
      </c>
      <c r="BF206" s="329" t="s">
        <v>7561</v>
      </c>
      <c r="BG206" s="330">
        <v>8</v>
      </c>
      <c r="BH206" s="330">
        <v>0</v>
      </c>
      <c r="BI206" s="330">
        <v>4</v>
      </c>
      <c r="BJ206" s="330" t="s">
        <v>112</v>
      </c>
      <c r="BK206" s="330">
        <v>4</v>
      </c>
      <c r="BL206" s="330">
        <v>0</v>
      </c>
      <c r="BM206" s="330">
        <v>0</v>
      </c>
      <c r="BN206" s="330">
        <v>0</v>
      </c>
      <c r="BO206" s="330">
        <v>0</v>
      </c>
      <c r="BP206" s="330">
        <v>0</v>
      </c>
      <c r="BQ206" s="330">
        <v>0</v>
      </c>
    </row>
    <row r="207" spans="1:69" s="334" customFormat="1" x14ac:dyDescent="0.25">
      <c r="A207" s="333" t="s">
        <v>78</v>
      </c>
      <c r="B207" s="330" t="s">
        <v>52</v>
      </c>
      <c r="C207" s="330" t="s">
        <v>310</v>
      </c>
      <c r="D207" s="333">
        <v>2</v>
      </c>
      <c r="E207" s="331" t="s">
        <v>6535</v>
      </c>
      <c r="F207" s="330" t="s">
        <v>128</v>
      </c>
      <c r="G207" s="427" t="s">
        <v>7577</v>
      </c>
      <c r="H207" s="330">
        <v>0</v>
      </c>
      <c r="I207" s="330">
        <v>0</v>
      </c>
      <c r="J207" s="336" t="s">
        <v>45</v>
      </c>
      <c r="K207" s="330">
        <v>0</v>
      </c>
      <c r="L207" s="330">
        <v>0</v>
      </c>
      <c r="M207" s="336" t="s">
        <v>45</v>
      </c>
      <c r="N207" s="330">
        <v>0</v>
      </c>
      <c r="O207" s="330" t="s">
        <v>45</v>
      </c>
      <c r="P207" s="330" t="s">
        <v>45</v>
      </c>
      <c r="Q207" s="330" t="s">
        <v>45</v>
      </c>
      <c r="R207" s="336" t="s">
        <v>45</v>
      </c>
      <c r="S207" s="330">
        <v>0</v>
      </c>
      <c r="T207" s="330"/>
      <c r="U207" s="330"/>
      <c r="V207" s="428"/>
      <c r="W207" s="428" t="s">
        <v>45</v>
      </c>
      <c r="X207" s="428" t="s">
        <v>45</v>
      </c>
      <c r="Y207" s="428" t="s">
        <v>45</v>
      </c>
      <c r="Z207" s="428" t="s">
        <v>45</v>
      </c>
      <c r="AA207" s="330">
        <v>0</v>
      </c>
      <c r="AB207" s="330">
        <v>0</v>
      </c>
      <c r="AC207" s="330">
        <v>0</v>
      </c>
      <c r="AD207" s="330">
        <v>0</v>
      </c>
      <c r="AE207" s="330">
        <v>0</v>
      </c>
      <c r="AF207" s="330">
        <v>0</v>
      </c>
      <c r="AG207" s="429" t="s">
        <v>45</v>
      </c>
      <c r="AH207" s="330"/>
      <c r="AI207" s="330"/>
      <c r="AJ207" s="330"/>
      <c r="AK207" s="330"/>
      <c r="AL207" s="330"/>
      <c r="AM207" s="330">
        <v>0</v>
      </c>
      <c r="AN207" s="330">
        <v>0</v>
      </c>
      <c r="AO207" s="330"/>
      <c r="AP207" s="330"/>
      <c r="AQ207" s="330">
        <v>0</v>
      </c>
      <c r="AR207" s="330">
        <v>0</v>
      </c>
      <c r="AS207" s="330">
        <v>0</v>
      </c>
      <c r="AT207" s="330">
        <v>0</v>
      </c>
      <c r="AU207" s="330">
        <v>0</v>
      </c>
      <c r="AV207" s="430" t="s">
        <v>45</v>
      </c>
      <c r="AW207" s="330">
        <v>3</v>
      </c>
      <c r="AX207" s="330">
        <v>0</v>
      </c>
      <c r="AY207" s="330">
        <v>3</v>
      </c>
      <c r="AZ207" s="330">
        <v>0</v>
      </c>
      <c r="BA207" s="330">
        <v>3</v>
      </c>
      <c r="BB207" s="330">
        <v>0</v>
      </c>
      <c r="BC207" s="330">
        <v>3</v>
      </c>
      <c r="BD207" s="330">
        <v>0</v>
      </c>
      <c r="BE207" s="330">
        <v>3</v>
      </c>
      <c r="BF207" s="329" t="s">
        <v>7561</v>
      </c>
      <c r="BG207" s="330">
        <v>6</v>
      </c>
      <c r="BH207" s="330">
        <v>0</v>
      </c>
      <c r="BI207" s="330">
        <v>3</v>
      </c>
      <c r="BJ207" s="330" t="s">
        <v>112</v>
      </c>
      <c r="BK207" s="330">
        <v>3</v>
      </c>
      <c r="BL207" s="330">
        <v>0</v>
      </c>
      <c r="BM207" s="330">
        <v>0</v>
      </c>
      <c r="BN207" s="330">
        <v>0</v>
      </c>
      <c r="BO207" s="330">
        <v>0</v>
      </c>
      <c r="BP207" s="330">
        <v>0</v>
      </c>
      <c r="BQ207" s="330">
        <v>0</v>
      </c>
    </row>
    <row r="208" spans="1:69" s="334" customFormat="1" x14ac:dyDescent="0.25">
      <c r="A208" s="333" t="s">
        <v>78</v>
      </c>
      <c r="B208" s="330" t="s">
        <v>52</v>
      </c>
      <c r="C208" s="330" t="s">
        <v>310</v>
      </c>
      <c r="D208" s="333">
        <v>44</v>
      </c>
      <c r="E208" s="331" t="s">
        <v>565</v>
      </c>
      <c r="F208" s="330" t="s">
        <v>128</v>
      </c>
      <c r="G208" s="427" t="s">
        <v>7577</v>
      </c>
      <c r="H208" s="330">
        <v>0</v>
      </c>
      <c r="I208" s="330">
        <v>0</v>
      </c>
      <c r="J208" s="336" t="s">
        <v>45</v>
      </c>
      <c r="K208" s="330">
        <v>0</v>
      </c>
      <c r="L208" s="330">
        <v>0</v>
      </c>
      <c r="M208" s="336" t="s">
        <v>45</v>
      </c>
      <c r="N208" s="330">
        <v>0</v>
      </c>
      <c r="O208" s="330" t="s">
        <v>45</v>
      </c>
      <c r="P208" s="330" t="s">
        <v>45</v>
      </c>
      <c r="Q208" s="330" t="s">
        <v>45</v>
      </c>
      <c r="R208" s="336" t="s">
        <v>45</v>
      </c>
      <c r="S208" s="330">
        <v>0</v>
      </c>
      <c r="T208" s="330"/>
      <c r="U208" s="330"/>
      <c r="V208" s="428"/>
      <c r="W208" s="428" t="s">
        <v>45</v>
      </c>
      <c r="X208" s="428" t="s">
        <v>45</v>
      </c>
      <c r="Y208" s="428" t="s">
        <v>45</v>
      </c>
      <c r="Z208" s="428" t="s">
        <v>45</v>
      </c>
      <c r="AA208" s="330">
        <v>0</v>
      </c>
      <c r="AB208" s="330">
        <v>0</v>
      </c>
      <c r="AC208" s="330">
        <v>0</v>
      </c>
      <c r="AD208" s="330">
        <v>0</v>
      </c>
      <c r="AE208" s="330">
        <v>0</v>
      </c>
      <c r="AF208" s="330">
        <v>0</v>
      </c>
      <c r="AG208" s="429" t="s">
        <v>45</v>
      </c>
      <c r="AH208" s="330"/>
      <c r="AI208" s="330"/>
      <c r="AJ208" s="330"/>
      <c r="AK208" s="330"/>
      <c r="AL208" s="330"/>
      <c r="AM208" s="330">
        <v>0</v>
      </c>
      <c r="AN208" s="330">
        <v>0</v>
      </c>
      <c r="AO208" s="330"/>
      <c r="AP208" s="330"/>
      <c r="AQ208" s="330">
        <v>0</v>
      </c>
      <c r="AR208" s="330">
        <v>0</v>
      </c>
      <c r="AS208" s="330">
        <v>0</v>
      </c>
      <c r="AT208" s="330">
        <v>0</v>
      </c>
      <c r="AU208" s="330">
        <v>0</v>
      </c>
      <c r="AV208" s="430" t="s">
        <v>45</v>
      </c>
      <c r="AW208" s="330">
        <v>1</v>
      </c>
      <c r="AX208" s="330">
        <v>0</v>
      </c>
      <c r="AY208" s="330">
        <v>1</v>
      </c>
      <c r="AZ208" s="330">
        <v>0</v>
      </c>
      <c r="BA208" s="330">
        <v>1</v>
      </c>
      <c r="BB208" s="330">
        <v>0</v>
      </c>
      <c r="BC208" s="330">
        <v>1</v>
      </c>
      <c r="BD208" s="330">
        <v>0</v>
      </c>
      <c r="BE208" s="330">
        <v>3</v>
      </c>
      <c r="BF208" s="329" t="s">
        <v>7561</v>
      </c>
      <c r="BG208" s="330">
        <v>1</v>
      </c>
      <c r="BH208" s="330">
        <v>0</v>
      </c>
      <c r="BI208" s="330">
        <v>1</v>
      </c>
      <c r="BJ208" s="330" t="s">
        <v>112</v>
      </c>
      <c r="BK208" s="330">
        <v>1</v>
      </c>
      <c r="BL208" s="330">
        <v>0</v>
      </c>
      <c r="BM208" s="330">
        <v>0</v>
      </c>
      <c r="BN208" s="330">
        <v>0</v>
      </c>
      <c r="BO208" s="330">
        <v>0</v>
      </c>
      <c r="BP208" s="330">
        <v>0</v>
      </c>
      <c r="BQ208" s="330">
        <v>0</v>
      </c>
    </row>
    <row r="209" spans="1:69" s="334" customFormat="1" x14ac:dyDescent="0.25">
      <c r="A209" s="333" t="s">
        <v>78</v>
      </c>
      <c r="B209" s="330" t="s">
        <v>52</v>
      </c>
      <c r="C209" s="330" t="s">
        <v>310</v>
      </c>
      <c r="D209" s="333">
        <v>45</v>
      </c>
      <c r="E209" s="331" t="s">
        <v>566</v>
      </c>
      <c r="F209" s="330" t="s">
        <v>128</v>
      </c>
      <c r="G209" s="427" t="s">
        <v>7577</v>
      </c>
      <c r="H209" s="330">
        <v>0</v>
      </c>
      <c r="I209" s="330">
        <v>0</v>
      </c>
      <c r="J209" s="336" t="s">
        <v>45</v>
      </c>
      <c r="K209" s="330">
        <v>0</v>
      </c>
      <c r="L209" s="330">
        <v>0</v>
      </c>
      <c r="M209" s="336" t="s">
        <v>45</v>
      </c>
      <c r="N209" s="330">
        <v>0</v>
      </c>
      <c r="O209" s="330" t="s">
        <v>45</v>
      </c>
      <c r="P209" s="330" t="s">
        <v>45</v>
      </c>
      <c r="Q209" s="330" t="s">
        <v>45</v>
      </c>
      <c r="R209" s="336" t="s">
        <v>45</v>
      </c>
      <c r="S209" s="330">
        <v>0</v>
      </c>
      <c r="T209" s="330"/>
      <c r="U209" s="330"/>
      <c r="V209" s="428"/>
      <c r="W209" s="428" t="s">
        <v>45</v>
      </c>
      <c r="X209" s="428" t="s">
        <v>45</v>
      </c>
      <c r="Y209" s="428" t="s">
        <v>45</v>
      </c>
      <c r="Z209" s="428" t="s">
        <v>45</v>
      </c>
      <c r="AA209" s="330">
        <v>1</v>
      </c>
      <c r="AB209" s="330">
        <v>0</v>
      </c>
      <c r="AC209" s="330">
        <v>0</v>
      </c>
      <c r="AD209" s="330">
        <v>0</v>
      </c>
      <c r="AE209" s="330">
        <v>0</v>
      </c>
      <c r="AF209" s="330">
        <v>0</v>
      </c>
      <c r="AG209" s="429" t="s">
        <v>45</v>
      </c>
      <c r="AH209" s="330"/>
      <c r="AI209" s="330"/>
      <c r="AJ209" s="330"/>
      <c r="AK209" s="330"/>
      <c r="AL209" s="330"/>
      <c r="AM209" s="330">
        <v>0</v>
      </c>
      <c r="AN209" s="330">
        <v>0</v>
      </c>
      <c r="AO209" s="330"/>
      <c r="AP209" s="330"/>
      <c r="AQ209" s="330">
        <v>0</v>
      </c>
      <c r="AR209" s="330">
        <v>0</v>
      </c>
      <c r="AS209" s="330">
        <v>0</v>
      </c>
      <c r="AT209" s="330">
        <v>1</v>
      </c>
      <c r="AU209" s="330">
        <v>0</v>
      </c>
      <c r="AV209" s="430">
        <v>1</v>
      </c>
      <c r="AW209" s="330">
        <v>0</v>
      </c>
      <c r="AX209" s="330">
        <v>0</v>
      </c>
      <c r="AY209" s="330">
        <v>0</v>
      </c>
      <c r="AZ209" s="330">
        <v>0</v>
      </c>
      <c r="BA209" s="330">
        <v>0</v>
      </c>
      <c r="BB209" s="330">
        <v>0</v>
      </c>
      <c r="BC209" s="330">
        <v>0</v>
      </c>
      <c r="BD209" s="330">
        <v>0</v>
      </c>
      <c r="BE209" s="330">
        <v>0</v>
      </c>
      <c r="BF209" s="329" t="s">
        <v>7561</v>
      </c>
      <c r="BG209" s="330">
        <v>1</v>
      </c>
      <c r="BH209" s="330">
        <v>0</v>
      </c>
      <c r="BI209" s="330">
        <v>0</v>
      </c>
      <c r="BJ209" s="330" t="s">
        <v>112</v>
      </c>
      <c r="BK209" s="330">
        <v>0</v>
      </c>
      <c r="BL209" s="330">
        <v>0</v>
      </c>
      <c r="BM209" s="330">
        <v>0</v>
      </c>
      <c r="BN209" s="330">
        <v>0</v>
      </c>
      <c r="BO209" s="330">
        <v>0</v>
      </c>
      <c r="BP209" s="330">
        <v>0</v>
      </c>
      <c r="BQ209" s="330">
        <v>0</v>
      </c>
    </row>
    <row r="210" spans="1:69" s="334" customFormat="1" x14ac:dyDescent="0.25">
      <c r="A210" s="333" t="s">
        <v>78</v>
      </c>
      <c r="B210" s="330" t="s">
        <v>52</v>
      </c>
      <c r="C210" s="330" t="s">
        <v>310</v>
      </c>
      <c r="D210" s="333">
        <v>46</v>
      </c>
      <c r="E210" s="331" t="s">
        <v>567</v>
      </c>
      <c r="F210" s="330" t="s">
        <v>128</v>
      </c>
      <c r="G210" s="427" t="s">
        <v>7577</v>
      </c>
      <c r="H210" s="330">
        <v>0</v>
      </c>
      <c r="I210" s="330">
        <v>0</v>
      </c>
      <c r="J210" s="336" t="s">
        <v>45</v>
      </c>
      <c r="K210" s="330">
        <v>0</v>
      </c>
      <c r="L210" s="330">
        <v>0</v>
      </c>
      <c r="M210" s="336" t="s">
        <v>45</v>
      </c>
      <c r="N210" s="330">
        <v>0</v>
      </c>
      <c r="O210" s="330" t="s">
        <v>45</v>
      </c>
      <c r="P210" s="330" t="s">
        <v>45</v>
      </c>
      <c r="Q210" s="330" t="s">
        <v>45</v>
      </c>
      <c r="R210" s="336" t="s">
        <v>45</v>
      </c>
      <c r="S210" s="330">
        <v>0</v>
      </c>
      <c r="T210" s="330"/>
      <c r="U210" s="330"/>
      <c r="V210" s="428"/>
      <c r="W210" s="428" t="s">
        <v>45</v>
      </c>
      <c r="X210" s="428" t="s">
        <v>45</v>
      </c>
      <c r="Y210" s="428" t="s">
        <v>45</v>
      </c>
      <c r="Z210" s="428" t="s">
        <v>45</v>
      </c>
      <c r="AA210" s="330">
        <v>0</v>
      </c>
      <c r="AB210" s="330">
        <v>0</v>
      </c>
      <c r="AC210" s="330">
        <v>0</v>
      </c>
      <c r="AD210" s="330">
        <v>0</v>
      </c>
      <c r="AE210" s="330">
        <v>0</v>
      </c>
      <c r="AF210" s="330">
        <v>0</v>
      </c>
      <c r="AG210" s="429" t="s">
        <v>45</v>
      </c>
      <c r="AH210" s="330"/>
      <c r="AI210" s="330"/>
      <c r="AJ210" s="330"/>
      <c r="AK210" s="330"/>
      <c r="AL210" s="330"/>
      <c r="AM210" s="330">
        <v>0</v>
      </c>
      <c r="AN210" s="330">
        <v>0</v>
      </c>
      <c r="AO210" s="330"/>
      <c r="AP210" s="330"/>
      <c r="AQ210" s="330">
        <v>0</v>
      </c>
      <c r="AR210" s="330">
        <v>0</v>
      </c>
      <c r="AS210" s="330">
        <v>0</v>
      </c>
      <c r="AT210" s="330">
        <v>0</v>
      </c>
      <c r="AU210" s="330">
        <v>0</v>
      </c>
      <c r="AV210" s="430" t="s">
        <v>45</v>
      </c>
      <c r="AW210" s="330">
        <v>2</v>
      </c>
      <c r="AX210" s="330">
        <v>0</v>
      </c>
      <c r="AY210" s="330">
        <v>2</v>
      </c>
      <c r="AZ210" s="330">
        <v>0</v>
      </c>
      <c r="BA210" s="330">
        <v>2</v>
      </c>
      <c r="BB210" s="330">
        <v>0</v>
      </c>
      <c r="BC210" s="330">
        <v>2</v>
      </c>
      <c r="BD210" s="330">
        <v>0</v>
      </c>
      <c r="BE210" s="330">
        <v>0</v>
      </c>
      <c r="BF210" s="329" t="s">
        <v>7561</v>
      </c>
      <c r="BG210" s="330">
        <v>3</v>
      </c>
      <c r="BH210" s="330">
        <v>1</v>
      </c>
      <c r="BI210" s="330">
        <v>2</v>
      </c>
      <c r="BJ210" s="330" t="s">
        <v>112</v>
      </c>
      <c r="BK210" s="330">
        <v>1</v>
      </c>
      <c r="BL210" s="330">
        <v>1</v>
      </c>
      <c r="BM210" s="330">
        <v>0</v>
      </c>
      <c r="BN210" s="330">
        <v>0</v>
      </c>
      <c r="BO210" s="330">
        <v>0</v>
      </c>
      <c r="BP210" s="330">
        <v>0</v>
      </c>
      <c r="BQ210" s="330">
        <v>0</v>
      </c>
    </row>
    <row r="211" spans="1:69" s="334" customFormat="1" x14ac:dyDescent="0.25">
      <c r="A211" s="333" t="s">
        <v>78</v>
      </c>
      <c r="B211" s="330" t="s">
        <v>52</v>
      </c>
      <c r="C211" s="330" t="s">
        <v>310</v>
      </c>
      <c r="D211" s="333">
        <v>47</v>
      </c>
      <c r="E211" s="331" t="s">
        <v>568</v>
      </c>
      <c r="F211" s="330" t="s">
        <v>128</v>
      </c>
      <c r="G211" s="427" t="s">
        <v>7577</v>
      </c>
      <c r="H211" s="330">
        <v>0</v>
      </c>
      <c r="I211" s="330">
        <v>0</v>
      </c>
      <c r="J211" s="336" t="s">
        <v>45</v>
      </c>
      <c r="K211" s="330">
        <v>0</v>
      </c>
      <c r="L211" s="330">
        <v>0</v>
      </c>
      <c r="M211" s="336" t="s">
        <v>45</v>
      </c>
      <c r="N211" s="330">
        <v>0</v>
      </c>
      <c r="O211" s="330" t="s">
        <v>45</v>
      </c>
      <c r="P211" s="330" t="s">
        <v>45</v>
      </c>
      <c r="Q211" s="330" t="s">
        <v>45</v>
      </c>
      <c r="R211" s="336" t="s">
        <v>45</v>
      </c>
      <c r="S211" s="330">
        <v>0</v>
      </c>
      <c r="T211" s="330"/>
      <c r="U211" s="330"/>
      <c r="V211" s="428"/>
      <c r="W211" s="428" t="s">
        <v>45</v>
      </c>
      <c r="X211" s="428" t="s">
        <v>45</v>
      </c>
      <c r="Y211" s="428" t="s">
        <v>45</v>
      </c>
      <c r="Z211" s="428" t="s">
        <v>45</v>
      </c>
      <c r="AA211" s="330">
        <v>0</v>
      </c>
      <c r="AB211" s="330">
        <v>0</v>
      </c>
      <c r="AC211" s="330">
        <v>0</v>
      </c>
      <c r="AD211" s="330">
        <v>0</v>
      </c>
      <c r="AE211" s="330">
        <v>0</v>
      </c>
      <c r="AF211" s="330">
        <v>0</v>
      </c>
      <c r="AG211" s="429" t="s">
        <v>45</v>
      </c>
      <c r="AH211" s="330"/>
      <c r="AI211" s="330"/>
      <c r="AJ211" s="330"/>
      <c r="AK211" s="330"/>
      <c r="AL211" s="330"/>
      <c r="AM211" s="330">
        <v>0</v>
      </c>
      <c r="AN211" s="330">
        <v>0</v>
      </c>
      <c r="AO211" s="330"/>
      <c r="AP211" s="330"/>
      <c r="AQ211" s="330">
        <v>0</v>
      </c>
      <c r="AR211" s="330">
        <v>0</v>
      </c>
      <c r="AS211" s="330">
        <v>0</v>
      </c>
      <c r="AT211" s="330">
        <v>0</v>
      </c>
      <c r="AU211" s="330">
        <v>0</v>
      </c>
      <c r="AV211" s="430" t="s">
        <v>45</v>
      </c>
      <c r="AW211" s="330">
        <v>1</v>
      </c>
      <c r="AX211" s="330">
        <v>0</v>
      </c>
      <c r="AY211" s="330">
        <v>1</v>
      </c>
      <c r="AZ211" s="330">
        <v>0</v>
      </c>
      <c r="BA211" s="330">
        <v>1</v>
      </c>
      <c r="BB211" s="330">
        <v>0</v>
      </c>
      <c r="BC211" s="330">
        <v>1</v>
      </c>
      <c r="BD211" s="330">
        <v>0</v>
      </c>
      <c r="BE211" s="330">
        <v>12</v>
      </c>
      <c r="BF211" s="329" t="s">
        <v>7561</v>
      </c>
      <c r="BG211" s="330">
        <v>2</v>
      </c>
      <c r="BH211" s="330">
        <v>0</v>
      </c>
      <c r="BI211" s="330">
        <v>1</v>
      </c>
      <c r="BJ211" s="330" t="s">
        <v>112</v>
      </c>
      <c r="BK211" s="330">
        <v>1</v>
      </c>
      <c r="BL211" s="330">
        <v>0</v>
      </c>
      <c r="BM211" s="330">
        <v>0</v>
      </c>
      <c r="BN211" s="330">
        <v>0</v>
      </c>
      <c r="BO211" s="330">
        <v>0</v>
      </c>
      <c r="BP211" s="330">
        <v>0</v>
      </c>
      <c r="BQ211" s="330">
        <v>0</v>
      </c>
    </row>
    <row r="212" spans="1:69" s="334" customFormat="1" x14ac:dyDescent="0.25">
      <c r="A212" s="333" t="s">
        <v>78</v>
      </c>
      <c r="B212" s="330" t="s">
        <v>52</v>
      </c>
      <c r="C212" s="330" t="s">
        <v>310</v>
      </c>
      <c r="D212" s="333">
        <v>48</v>
      </c>
      <c r="E212" s="331" t="s">
        <v>570</v>
      </c>
      <c r="F212" s="330" t="s">
        <v>128</v>
      </c>
      <c r="G212" s="427" t="s">
        <v>7577</v>
      </c>
      <c r="H212" s="330">
        <v>0</v>
      </c>
      <c r="I212" s="330">
        <v>0</v>
      </c>
      <c r="J212" s="336" t="s">
        <v>45</v>
      </c>
      <c r="K212" s="330">
        <v>0</v>
      </c>
      <c r="L212" s="330">
        <v>0</v>
      </c>
      <c r="M212" s="336" t="s">
        <v>45</v>
      </c>
      <c r="N212" s="330">
        <v>0</v>
      </c>
      <c r="O212" s="330" t="s">
        <v>45</v>
      </c>
      <c r="P212" s="330" t="s">
        <v>45</v>
      </c>
      <c r="Q212" s="330" t="s">
        <v>45</v>
      </c>
      <c r="R212" s="336" t="s">
        <v>45</v>
      </c>
      <c r="S212" s="330">
        <v>0</v>
      </c>
      <c r="T212" s="330"/>
      <c r="U212" s="330"/>
      <c r="V212" s="428"/>
      <c r="W212" s="428" t="s">
        <v>45</v>
      </c>
      <c r="X212" s="428" t="s">
        <v>45</v>
      </c>
      <c r="Y212" s="428" t="s">
        <v>45</v>
      </c>
      <c r="Z212" s="428" t="s">
        <v>45</v>
      </c>
      <c r="AA212" s="330">
        <v>0</v>
      </c>
      <c r="AB212" s="330">
        <v>0</v>
      </c>
      <c r="AC212" s="330">
        <v>0</v>
      </c>
      <c r="AD212" s="330">
        <v>0</v>
      </c>
      <c r="AE212" s="330">
        <v>0</v>
      </c>
      <c r="AF212" s="330">
        <v>0</v>
      </c>
      <c r="AG212" s="429" t="s">
        <v>45</v>
      </c>
      <c r="AH212" s="330"/>
      <c r="AI212" s="330"/>
      <c r="AJ212" s="330"/>
      <c r="AK212" s="330"/>
      <c r="AL212" s="330"/>
      <c r="AM212" s="330">
        <v>0</v>
      </c>
      <c r="AN212" s="330">
        <v>0</v>
      </c>
      <c r="AO212" s="330"/>
      <c r="AP212" s="330"/>
      <c r="AQ212" s="330">
        <v>0</v>
      </c>
      <c r="AR212" s="330">
        <v>0</v>
      </c>
      <c r="AS212" s="330">
        <v>0</v>
      </c>
      <c r="AT212" s="330">
        <v>0</v>
      </c>
      <c r="AU212" s="330">
        <v>0</v>
      </c>
      <c r="AV212" s="430" t="s">
        <v>45</v>
      </c>
      <c r="AW212" s="330">
        <v>0</v>
      </c>
      <c r="AX212" s="330">
        <v>0</v>
      </c>
      <c r="AY212" s="330">
        <v>0</v>
      </c>
      <c r="AZ212" s="330">
        <v>0</v>
      </c>
      <c r="BA212" s="330">
        <v>0</v>
      </c>
      <c r="BB212" s="330">
        <v>0</v>
      </c>
      <c r="BC212" s="330">
        <v>0</v>
      </c>
      <c r="BD212" s="330">
        <v>0</v>
      </c>
      <c r="BE212" s="330">
        <v>3</v>
      </c>
      <c r="BF212" s="329" t="s">
        <v>7561</v>
      </c>
      <c r="BG212" s="330">
        <v>1</v>
      </c>
      <c r="BH212" s="330">
        <v>0</v>
      </c>
      <c r="BI212" s="330">
        <v>0</v>
      </c>
      <c r="BJ212" s="330" t="s">
        <v>112</v>
      </c>
      <c r="BK212" s="330">
        <v>0</v>
      </c>
      <c r="BL212" s="330">
        <v>0</v>
      </c>
      <c r="BM212" s="330">
        <v>0</v>
      </c>
      <c r="BN212" s="330">
        <v>0</v>
      </c>
      <c r="BO212" s="330">
        <v>0</v>
      </c>
      <c r="BP212" s="330">
        <v>0</v>
      </c>
      <c r="BQ212" s="330">
        <v>0</v>
      </c>
    </row>
    <row r="213" spans="1:69" s="334" customFormat="1" x14ac:dyDescent="0.25">
      <c r="A213" s="333" t="s">
        <v>78</v>
      </c>
      <c r="B213" s="330" t="s">
        <v>52</v>
      </c>
      <c r="C213" s="330" t="s">
        <v>310</v>
      </c>
      <c r="D213" s="333">
        <v>49</v>
      </c>
      <c r="E213" s="331" t="s">
        <v>571</v>
      </c>
      <c r="F213" s="330" t="s">
        <v>128</v>
      </c>
      <c r="G213" s="427" t="s">
        <v>7577</v>
      </c>
      <c r="H213" s="330">
        <v>0</v>
      </c>
      <c r="I213" s="330">
        <v>0</v>
      </c>
      <c r="J213" s="336" t="s">
        <v>45</v>
      </c>
      <c r="K213" s="330">
        <v>0</v>
      </c>
      <c r="L213" s="330">
        <v>0</v>
      </c>
      <c r="M213" s="336" t="s">
        <v>45</v>
      </c>
      <c r="N213" s="330">
        <v>0</v>
      </c>
      <c r="O213" s="330" t="s">
        <v>45</v>
      </c>
      <c r="P213" s="330" t="s">
        <v>45</v>
      </c>
      <c r="Q213" s="330" t="s">
        <v>45</v>
      </c>
      <c r="R213" s="336" t="s">
        <v>45</v>
      </c>
      <c r="S213" s="330">
        <v>0</v>
      </c>
      <c r="T213" s="330"/>
      <c r="U213" s="330"/>
      <c r="V213" s="428"/>
      <c r="W213" s="428" t="s">
        <v>45</v>
      </c>
      <c r="X213" s="428" t="s">
        <v>45</v>
      </c>
      <c r="Y213" s="428" t="s">
        <v>45</v>
      </c>
      <c r="Z213" s="428" t="s">
        <v>45</v>
      </c>
      <c r="AA213" s="330">
        <v>0</v>
      </c>
      <c r="AB213" s="330">
        <v>0</v>
      </c>
      <c r="AC213" s="330">
        <v>0</v>
      </c>
      <c r="AD213" s="330">
        <v>0</v>
      </c>
      <c r="AE213" s="330">
        <v>0</v>
      </c>
      <c r="AF213" s="330">
        <v>0</v>
      </c>
      <c r="AG213" s="429" t="s">
        <v>45</v>
      </c>
      <c r="AH213" s="330"/>
      <c r="AI213" s="330"/>
      <c r="AJ213" s="330"/>
      <c r="AK213" s="330"/>
      <c r="AL213" s="330"/>
      <c r="AM213" s="330">
        <v>0</v>
      </c>
      <c r="AN213" s="330">
        <v>0</v>
      </c>
      <c r="AO213" s="330"/>
      <c r="AP213" s="330"/>
      <c r="AQ213" s="330">
        <v>0</v>
      </c>
      <c r="AR213" s="330">
        <v>0</v>
      </c>
      <c r="AS213" s="330">
        <v>0</v>
      </c>
      <c r="AT213" s="330">
        <v>0</v>
      </c>
      <c r="AU213" s="330">
        <v>0</v>
      </c>
      <c r="AV213" s="430" t="s">
        <v>45</v>
      </c>
      <c r="AW213" s="330">
        <v>0</v>
      </c>
      <c r="AX213" s="330">
        <v>0</v>
      </c>
      <c r="AY213" s="330">
        <v>0</v>
      </c>
      <c r="AZ213" s="330">
        <v>0</v>
      </c>
      <c r="BA213" s="330">
        <v>0</v>
      </c>
      <c r="BB213" s="330">
        <v>0</v>
      </c>
      <c r="BC213" s="330">
        <v>0</v>
      </c>
      <c r="BD213" s="330">
        <v>0</v>
      </c>
      <c r="BE213" s="330">
        <v>0</v>
      </c>
      <c r="BF213" s="329" t="s">
        <v>7561</v>
      </c>
      <c r="BG213" s="330">
        <v>1</v>
      </c>
      <c r="BH213" s="330">
        <v>0</v>
      </c>
      <c r="BI213" s="330">
        <v>0</v>
      </c>
      <c r="BJ213" s="330" t="s">
        <v>112</v>
      </c>
      <c r="BK213" s="330">
        <v>0</v>
      </c>
      <c r="BL213" s="330">
        <v>0</v>
      </c>
      <c r="BM213" s="330">
        <v>0</v>
      </c>
      <c r="BN213" s="330">
        <v>0</v>
      </c>
      <c r="BO213" s="330">
        <v>0</v>
      </c>
      <c r="BP213" s="330">
        <v>0</v>
      </c>
      <c r="BQ213" s="330">
        <v>0</v>
      </c>
    </row>
    <row r="214" spans="1:69" s="334" customFormat="1" x14ac:dyDescent="0.25">
      <c r="A214" s="333" t="s">
        <v>78</v>
      </c>
      <c r="B214" s="330" t="s">
        <v>52</v>
      </c>
      <c r="C214" s="330" t="s">
        <v>310</v>
      </c>
      <c r="D214" s="333">
        <v>50</v>
      </c>
      <c r="E214" s="331" t="s">
        <v>572</v>
      </c>
      <c r="F214" s="330" t="s">
        <v>128</v>
      </c>
      <c r="G214" s="427" t="s">
        <v>7577</v>
      </c>
      <c r="H214" s="330">
        <v>0</v>
      </c>
      <c r="I214" s="330">
        <v>0</v>
      </c>
      <c r="J214" s="336" t="s">
        <v>45</v>
      </c>
      <c r="K214" s="330">
        <v>0</v>
      </c>
      <c r="L214" s="330">
        <v>0</v>
      </c>
      <c r="M214" s="336" t="s">
        <v>45</v>
      </c>
      <c r="N214" s="330">
        <v>0</v>
      </c>
      <c r="O214" s="330" t="s">
        <v>45</v>
      </c>
      <c r="P214" s="330" t="s">
        <v>45</v>
      </c>
      <c r="Q214" s="330" t="s">
        <v>45</v>
      </c>
      <c r="R214" s="336" t="s">
        <v>45</v>
      </c>
      <c r="S214" s="330">
        <v>0</v>
      </c>
      <c r="T214" s="330"/>
      <c r="U214" s="330"/>
      <c r="V214" s="428"/>
      <c r="W214" s="428" t="s">
        <v>45</v>
      </c>
      <c r="X214" s="428" t="s">
        <v>45</v>
      </c>
      <c r="Y214" s="428" t="s">
        <v>45</v>
      </c>
      <c r="Z214" s="428" t="s">
        <v>45</v>
      </c>
      <c r="AA214" s="330">
        <v>0</v>
      </c>
      <c r="AB214" s="330">
        <v>0</v>
      </c>
      <c r="AC214" s="330">
        <v>0</v>
      </c>
      <c r="AD214" s="330">
        <v>0</v>
      </c>
      <c r="AE214" s="330">
        <v>0</v>
      </c>
      <c r="AF214" s="330">
        <v>0</v>
      </c>
      <c r="AG214" s="429" t="s">
        <v>45</v>
      </c>
      <c r="AH214" s="330"/>
      <c r="AI214" s="330"/>
      <c r="AJ214" s="330"/>
      <c r="AK214" s="330"/>
      <c r="AL214" s="330"/>
      <c r="AM214" s="330">
        <v>0</v>
      </c>
      <c r="AN214" s="330">
        <v>0</v>
      </c>
      <c r="AO214" s="330"/>
      <c r="AP214" s="330"/>
      <c r="AQ214" s="330">
        <v>0</v>
      </c>
      <c r="AR214" s="330">
        <v>0</v>
      </c>
      <c r="AS214" s="330">
        <v>0</v>
      </c>
      <c r="AT214" s="330">
        <v>0</v>
      </c>
      <c r="AU214" s="330">
        <v>0</v>
      </c>
      <c r="AV214" s="430" t="s">
        <v>45</v>
      </c>
      <c r="AW214" s="330">
        <v>1</v>
      </c>
      <c r="AX214" s="330">
        <v>0</v>
      </c>
      <c r="AY214" s="330">
        <v>1</v>
      </c>
      <c r="AZ214" s="330">
        <v>0</v>
      </c>
      <c r="BA214" s="330">
        <v>1</v>
      </c>
      <c r="BB214" s="330">
        <v>0</v>
      </c>
      <c r="BC214" s="330">
        <v>1</v>
      </c>
      <c r="BD214" s="330">
        <v>0</v>
      </c>
      <c r="BE214" s="330">
        <v>0</v>
      </c>
      <c r="BF214" s="329" t="s">
        <v>7561</v>
      </c>
      <c r="BG214" s="330">
        <v>1</v>
      </c>
      <c r="BH214" s="330">
        <v>0</v>
      </c>
      <c r="BI214" s="330">
        <v>1</v>
      </c>
      <c r="BJ214" s="330" t="s">
        <v>112</v>
      </c>
      <c r="BK214" s="330">
        <v>0</v>
      </c>
      <c r="BL214" s="330">
        <v>0</v>
      </c>
      <c r="BM214" s="330">
        <v>0</v>
      </c>
      <c r="BN214" s="330">
        <v>1</v>
      </c>
      <c r="BO214" s="330">
        <v>0</v>
      </c>
      <c r="BP214" s="330">
        <v>0</v>
      </c>
      <c r="BQ214" s="330">
        <v>0</v>
      </c>
    </row>
    <row r="215" spans="1:69" s="334" customFormat="1" x14ac:dyDescent="0.25">
      <c r="A215" s="333" t="s">
        <v>78</v>
      </c>
      <c r="B215" s="330" t="s">
        <v>52</v>
      </c>
      <c r="C215" s="330" t="s">
        <v>310</v>
      </c>
      <c r="D215" s="333">
        <v>51</v>
      </c>
      <c r="E215" s="331" t="s">
        <v>573</v>
      </c>
      <c r="F215" s="330" t="s">
        <v>128</v>
      </c>
      <c r="G215" s="427" t="s">
        <v>7577</v>
      </c>
      <c r="H215" s="330">
        <v>0</v>
      </c>
      <c r="I215" s="330">
        <v>0</v>
      </c>
      <c r="J215" s="336" t="s">
        <v>45</v>
      </c>
      <c r="K215" s="330">
        <v>0</v>
      </c>
      <c r="L215" s="330">
        <v>0</v>
      </c>
      <c r="M215" s="336" t="s">
        <v>45</v>
      </c>
      <c r="N215" s="330">
        <v>0</v>
      </c>
      <c r="O215" s="330" t="s">
        <v>45</v>
      </c>
      <c r="P215" s="330" t="s">
        <v>45</v>
      </c>
      <c r="Q215" s="330" t="s">
        <v>45</v>
      </c>
      <c r="R215" s="336" t="s">
        <v>45</v>
      </c>
      <c r="S215" s="330">
        <v>0</v>
      </c>
      <c r="T215" s="330"/>
      <c r="U215" s="330"/>
      <c r="V215" s="428"/>
      <c r="W215" s="428" t="s">
        <v>45</v>
      </c>
      <c r="X215" s="428" t="s">
        <v>45</v>
      </c>
      <c r="Y215" s="428" t="s">
        <v>45</v>
      </c>
      <c r="Z215" s="428" t="s">
        <v>45</v>
      </c>
      <c r="AA215" s="330">
        <v>0</v>
      </c>
      <c r="AB215" s="330">
        <v>0</v>
      </c>
      <c r="AC215" s="330">
        <v>0</v>
      </c>
      <c r="AD215" s="330">
        <v>0</v>
      </c>
      <c r="AE215" s="330">
        <v>0</v>
      </c>
      <c r="AF215" s="330">
        <v>0</v>
      </c>
      <c r="AG215" s="429" t="s">
        <v>45</v>
      </c>
      <c r="AH215" s="330"/>
      <c r="AI215" s="330"/>
      <c r="AJ215" s="330"/>
      <c r="AK215" s="330"/>
      <c r="AL215" s="330"/>
      <c r="AM215" s="330">
        <v>0</v>
      </c>
      <c r="AN215" s="330">
        <v>0</v>
      </c>
      <c r="AO215" s="330"/>
      <c r="AP215" s="330"/>
      <c r="AQ215" s="330">
        <v>0</v>
      </c>
      <c r="AR215" s="330">
        <v>0</v>
      </c>
      <c r="AS215" s="330">
        <v>0</v>
      </c>
      <c r="AT215" s="330">
        <v>0</v>
      </c>
      <c r="AU215" s="330">
        <v>0</v>
      </c>
      <c r="AV215" s="430" t="s">
        <v>45</v>
      </c>
      <c r="AW215" s="330">
        <v>0</v>
      </c>
      <c r="AX215" s="330">
        <v>0</v>
      </c>
      <c r="AY215" s="330">
        <v>0</v>
      </c>
      <c r="AZ215" s="330">
        <v>0</v>
      </c>
      <c r="BA215" s="330">
        <v>0</v>
      </c>
      <c r="BB215" s="330">
        <v>0</v>
      </c>
      <c r="BC215" s="330">
        <v>0</v>
      </c>
      <c r="BD215" s="330">
        <v>0</v>
      </c>
      <c r="BE215" s="330">
        <v>0</v>
      </c>
      <c r="BF215" s="329" t="s">
        <v>7561</v>
      </c>
      <c r="BG215" s="330">
        <v>2</v>
      </c>
      <c r="BH215" s="330">
        <v>0</v>
      </c>
      <c r="BI215" s="330">
        <v>0</v>
      </c>
      <c r="BJ215" s="330" t="s">
        <v>112</v>
      </c>
      <c r="BK215" s="330">
        <v>0</v>
      </c>
      <c r="BL215" s="330">
        <v>0</v>
      </c>
      <c r="BM215" s="330">
        <v>0</v>
      </c>
      <c r="BN215" s="330">
        <v>0</v>
      </c>
      <c r="BO215" s="330">
        <v>0</v>
      </c>
      <c r="BP215" s="330">
        <v>0</v>
      </c>
      <c r="BQ215" s="330">
        <v>0</v>
      </c>
    </row>
    <row r="216" spans="1:69" s="334" customFormat="1" x14ac:dyDescent="0.25">
      <c r="A216" s="333" t="s">
        <v>78</v>
      </c>
      <c r="B216" s="330" t="s">
        <v>52</v>
      </c>
      <c r="C216" s="330" t="s">
        <v>310</v>
      </c>
      <c r="D216" s="333">
        <v>52</v>
      </c>
      <c r="E216" s="331" t="s">
        <v>6555</v>
      </c>
      <c r="F216" s="330" t="s">
        <v>128</v>
      </c>
      <c r="G216" s="427" t="s">
        <v>7577</v>
      </c>
      <c r="H216" s="330">
        <v>0</v>
      </c>
      <c r="I216" s="330">
        <v>0</v>
      </c>
      <c r="J216" s="336" t="s">
        <v>45</v>
      </c>
      <c r="K216" s="330">
        <v>0</v>
      </c>
      <c r="L216" s="330">
        <v>0</v>
      </c>
      <c r="M216" s="336" t="s">
        <v>45</v>
      </c>
      <c r="N216" s="330">
        <v>0</v>
      </c>
      <c r="O216" s="330" t="s">
        <v>45</v>
      </c>
      <c r="P216" s="330" t="s">
        <v>45</v>
      </c>
      <c r="Q216" s="330" t="s">
        <v>45</v>
      </c>
      <c r="R216" s="336" t="s">
        <v>45</v>
      </c>
      <c r="S216" s="330">
        <v>0</v>
      </c>
      <c r="T216" s="330"/>
      <c r="U216" s="330"/>
      <c r="V216" s="428"/>
      <c r="W216" s="428" t="s">
        <v>45</v>
      </c>
      <c r="X216" s="428" t="s">
        <v>45</v>
      </c>
      <c r="Y216" s="428" t="s">
        <v>45</v>
      </c>
      <c r="Z216" s="428" t="s">
        <v>45</v>
      </c>
      <c r="AA216" s="330">
        <v>0</v>
      </c>
      <c r="AB216" s="330">
        <v>0</v>
      </c>
      <c r="AC216" s="330">
        <v>0</v>
      </c>
      <c r="AD216" s="330">
        <v>0</v>
      </c>
      <c r="AE216" s="330">
        <v>0</v>
      </c>
      <c r="AF216" s="330">
        <v>0</v>
      </c>
      <c r="AG216" s="429" t="s">
        <v>45</v>
      </c>
      <c r="AH216" s="330"/>
      <c r="AI216" s="330"/>
      <c r="AJ216" s="330"/>
      <c r="AK216" s="330"/>
      <c r="AL216" s="330"/>
      <c r="AM216" s="330">
        <v>0</v>
      </c>
      <c r="AN216" s="330">
        <v>0</v>
      </c>
      <c r="AO216" s="330"/>
      <c r="AP216" s="330"/>
      <c r="AQ216" s="330">
        <v>0</v>
      </c>
      <c r="AR216" s="330">
        <v>0</v>
      </c>
      <c r="AS216" s="330">
        <v>0</v>
      </c>
      <c r="AT216" s="330">
        <v>0</v>
      </c>
      <c r="AU216" s="330">
        <v>0</v>
      </c>
      <c r="AV216" s="430" t="s">
        <v>45</v>
      </c>
      <c r="AW216" s="330">
        <v>0</v>
      </c>
      <c r="AX216" s="330">
        <v>0</v>
      </c>
      <c r="AY216" s="330">
        <v>0</v>
      </c>
      <c r="AZ216" s="330">
        <v>0</v>
      </c>
      <c r="BA216" s="330">
        <v>0</v>
      </c>
      <c r="BB216" s="330">
        <v>0</v>
      </c>
      <c r="BC216" s="330">
        <v>0</v>
      </c>
      <c r="BD216" s="330">
        <v>0</v>
      </c>
      <c r="BE216" s="330">
        <v>0</v>
      </c>
      <c r="BF216" s="329" t="s">
        <v>7561</v>
      </c>
      <c r="BG216" s="330">
        <v>0</v>
      </c>
      <c r="BH216" s="330">
        <v>0</v>
      </c>
      <c r="BI216" s="330">
        <v>0</v>
      </c>
      <c r="BJ216" s="330" t="s">
        <v>112</v>
      </c>
      <c r="BK216" s="330">
        <v>0</v>
      </c>
      <c r="BL216" s="330">
        <v>0</v>
      </c>
      <c r="BM216" s="330">
        <v>0</v>
      </c>
      <c r="BN216" s="330">
        <v>0</v>
      </c>
      <c r="BO216" s="330">
        <v>0</v>
      </c>
      <c r="BP216" s="330">
        <v>0</v>
      </c>
      <c r="BQ216" s="330">
        <v>0</v>
      </c>
    </row>
    <row r="217" spans="1:69" s="334" customFormat="1" x14ac:dyDescent="0.25">
      <c r="A217" s="333" t="s">
        <v>78</v>
      </c>
      <c r="B217" s="330" t="s">
        <v>52</v>
      </c>
      <c r="C217" s="330" t="s">
        <v>310</v>
      </c>
      <c r="D217" s="333">
        <v>3</v>
      </c>
      <c r="E217" s="331" t="s">
        <v>6536</v>
      </c>
      <c r="F217" s="330" t="s">
        <v>128</v>
      </c>
      <c r="G217" s="427" t="s">
        <v>7577</v>
      </c>
      <c r="H217" s="330">
        <v>0</v>
      </c>
      <c r="I217" s="330">
        <v>0</v>
      </c>
      <c r="J217" s="336" t="s">
        <v>45</v>
      </c>
      <c r="K217" s="330">
        <v>0</v>
      </c>
      <c r="L217" s="330">
        <v>0</v>
      </c>
      <c r="M217" s="336" t="s">
        <v>45</v>
      </c>
      <c r="N217" s="330">
        <v>0</v>
      </c>
      <c r="O217" s="330" t="s">
        <v>45</v>
      </c>
      <c r="P217" s="330" t="s">
        <v>45</v>
      </c>
      <c r="Q217" s="330" t="s">
        <v>45</v>
      </c>
      <c r="R217" s="336" t="s">
        <v>45</v>
      </c>
      <c r="S217" s="330">
        <v>0</v>
      </c>
      <c r="T217" s="330"/>
      <c r="U217" s="330"/>
      <c r="V217" s="428"/>
      <c r="W217" s="428" t="s">
        <v>45</v>
      </c>
      <c r="X217" s="428" t="s">
        <v>45</v>
      </c>
      <c r="Y217" s="428" t="s">
        <v>45</v>
      </c>
      <c r="Z217" s="428" t="s">
        <v>45</v>
      </c>
      <c r="AA217" s="330">
        <v>0</v>
      </c>
      <c r="AB217" s="330">
        <v>0</v>
      </c>
      <c r="AC217" s="330">
        <v>0</v>
      </c>
      <c r="AD217" s="330">
        <v>0</v>
      </c>
      <c r="AE217" s="330">
        <v>0</v>
      </c>
      <c r="AF217" s="330">
        <v>0</v>
      </c>
      <c r="AG217" s="429" t="s">
        <v>45</v>
      </c>
      <c r="AH217" s="330"/>
      <c r="AI217" s="330"/>
      <c r="AJ217" s="330"/>
      <c r="AK217" s="330"/>
      <c r="AL217" s="330"/>
      <c r="AM217" s="330">
        <v>0</v>
      </c>
      <c r="AN217" s="330">
        <v>0</v>
      </c>
      <c r="AO217" s="330"/>
      <c r="AP217" s="330"/>
      <c r="AQ217" s="330">
        <v>0</v>
      </c>
      <c r="AR217" s="330">
        <v>0</v>
      </c>
      <c r="AS217" s="330">
        <v>0</v>
      </c>
      <c r="AT217" s="330">
        <v>0</v>
      </c>
      <c r="AU217" s="330">
        <v>0</v>
      </c>
      <c r="AV217" s="430" t="s">
        <v>45</v>
      </c>
      <c r="AW217" s="330">
        <v>5</v>
      </c>
      <c r="AX217" s="330">
        <v>0</v>
      </c>
      <c r="AY217" s="330">
        <v>5</v>
      </c>
      <c r="AZ217" s="330">
        <v>0</v>
      </c>
      <c r="BA217" s="330">
        <v>5</v>
      </c>
      <c r="BB217" s="330">
        <v>0</v>
      </c>
      <c r="BC217" s="330">
        <v>5</v>
      </c>
      <c r="BD217" s="330">
        <v>0</v>
      </c>
      <c r="BE217" s="330">
        <v>0</v>
      </c>
      <c r="BF217" s="329" t="s">
        <v>7561</v>
      </c>
      <c r="BG217" s="330">
        <v>9</v>
      </c>
      <c r="BH217" s="330">
        <v>0</v>
      </c>
      <c r="BI217" s="330">
        <v>5</v>
      </c>
      <c r="BJ217" s="330" t="s">
        <v>112</v>
      </c>
      <c r="BK217" s="330">
        <v>5</v>
      </c>
      <c r="BL217" s="330">
        <v>0</v>
      </c>
      <c r="BM217" s="330">
        <v>0</v>
      </c>
      <c r="BN217" s="330">
        <v>0</v>
      </c>
      <c r="BO217" s="330">
        <v>0</v>
      </c>
      <c r="BP217" s="330">
        <v>0</v>
      </c>
      <c r="BQ217" s="330">
        <v>0</v>
      </c>
    </row>
    <row r="218" spans="1:69" s="334" customFormat="1" x14ac:dyDescent="0.25">
      <c r="A218" s="333" t="s">
        <v>78</v>
      </c>
      <c r="B218" s="330" t="s">
        <v>52</v>
      </c>
      <c r="C218" s="330" t="s">
        <v>310</v>
      </c>
      <c r="D218" s="333">
        <v>4</v>
      </c>
      <c r="E218" s="331" t="s">
        <v>6537</v>
      </c>
      <c r="F218" s="330" t="s">
        <v>128</v>
      </c>
      <c r="G218" s="427" t="s">
        <v>7577</v>
      </c>
      <c r="H218" s="330">
        <v>0</v>
      </c>
      <c r="I218" s="330">
        <v>0</v>
      </c>
      <c r="J218" s="336" t="s">
        <v>45</v>
      </c>
      <c r="K218" s="330">
        <v>0</v>
      </c>
      <c r="L218" s="330">
        <v>0</v>
      </c>
      <c r="M218" s="336" t="s">
        <v>45</v>
      </c>
      <c r="N218" s="330">
        <v>0</v>
      </c>
      <c r="O218" s="330" t="s">
        <v>45</v>
      </c>
      <c r="P218" s="330" t="s">
        <v>45</v>
      </c>
      <c r="Q218" s="330" t="s">
        <v>45</v>
      </c>
      <c r="R218" s="336" t="s">
        <v>45</v>
      </c>
      <c r="S218" s="330">
        <v>0</v>
      </c>
      <c r="T218" s="330"/>
      <c r="U218" s="330"/>
      <c r="V218" s="428"/>
      <c r="W218" s="428" t="s">
        <v>45</v>
      </c>
      <c r="X218" s="428" t="s">
        <v>45</v>
      </c>
      <c r="Y218" s="428" t="s">
        <v>45</v>
      </c>
      <c r="Z218" s="428" t="s">
        <v>45</v>
      </c>
      <c r="AA218" s="330">
        <v>1</v>
      </c>
      <c r="AB218" s="330">
        <v>0</v>
      </c>
      <c r="AC218" s="330">
        <v>0</v>
      </c>
      <c r="AD218" s="330">
        <v>0</v>
      </c>
      <c r="AE218" s="330">
        <v>0</v>
      </c>
      <c r="AF218" s="330">
        <v>0</v>
      </c>
      <c r="AG218" s="429" t="s">
        <v>45</v>
      </c>
      <c r="AH218" s="330"/>
      <c r="AI218" s="330"/>
      <c r="AJ218" s="330"/>
      <c r="AK218" s="330"/>
      <c r="AL218" s="330"/>
      <c r="AM218" s="330">
        <v>0</v>
      </c>
      <c r="AN218" s="330">
        <v>0</v>
      </c>
      <c r="AO218" s="330"/>
      <c r="AP218" s="330"/>
      <c r="AQ218" s="330">
        <v>0</v>
      </c>
      <c r="AR218" s="330">
        <v>0</v>
      </c>
      <c r="AS218" s="330">
        <v>0</v>
      </c>
      <c r="AT218" s="330">
        <v>0</v>
      </c>
      <c r="AU218" s="330">
        <v>1</v>
      </c>
      <c r="AV218" s="430">
        <v>1</v>
      </c>
      <c r="AW218" s="330">
        <v>6</v>
      </c>
      <c r="AX218" s="330">
        <v>0</v>
      </c>
      <c r="AY218" s="330">
        <v>6</v>
      </c>
      <c r="AZ218" s="330">
        <v>0</v>
      </c>
      <c r="BA218" s="330">
        <v>6</v>
      </c>
      <c r="BB218" s="330">
        <v>0</v>
      </c>
      <c r="BC218" s="330">
        <v>6</v>
      </c>
      <c r="BD218" s="330">
        <v>0</v>
      </c>
      <c r="BE218" s="330">
        <v>0</v>
      </c>
      <c r="BF218" s="329" t="s">
        <v>7561</v>
      </c>
      <c r="BG218" s="330">
        <v>6</v>
      </c>
      <c r="BH218" s="330">
        <v>0</v>
      </c>
      <c r="BI218" s="330">
        <v>6</v>
      </c>
      <c r="BJ218" s="330" t="s">
        <v>112</v>
      </c>
      <c r="BK218" s="330">
        <v>5</v>
      </c>
      <c r="BL218" s="330">
        <v>1</v>
      </c>
      <c r="BM218" s="330">
        <v>0</v>
      </c>
      <c r="BN218" s="330">
        <v>0</v>
      </c>
      <c r="BO218" s="330">
        <v>0</v>
      </c>
      <c r="BP218" s="330">
        <v>0</v>
      </c>
      <c r="BQ218" s="330">
        <v>0</v>
      </c>
    </row>
    <row r="219" spans="1:69" s="334" customFormat="1" x14ac:dyDescent="0.25">
      <c r="A219" s="333" t="s">
        <v>78</v>
      </c>
      <c r="B219" s="330" t="s">
        <v>52</v>
      </c>
      <c r="C219" s="330" t="s">
        <v>310</v>
      </c>
      <c r="D219" s="333">
        <v>5</v>
      </c>
      <c r="E219" s="331" t="s">
        <v>6538</v>
      </c>
      <c r="F219" s="330" t="s">
        <v>128</v>
      </c>
      <c r="G219" s="427" t="s">
        <v>7577</v>
      </c>
      <c r="H219" s="330">
        <v>0</v>
      </c>
      <c r="I219" s="330">
        <v>0</v>
      </c>
      <c r="J219" s="336" t="s">
        <v>45</v>
      </c>
      <c r="K219" s="330">
        <v>0</v>
      </c>
      <c r="L219" s="330">
        <v>0</v>
      </c>
      <c r="M219" s="336" t="s">
        <v>45</v>
      </c>
      <c r="N219" s="330">
        <v>0</v>
      </c>
      <c r="O219" s="330" t="s">
        <v>45</v>
      </c>
      <c r="P219" s="330" t="s">
        <v>45</v>
      </c>
      <c r="Q219" s="330" t="s">
        <v>45</v>
      </c>
      <c r="R219" s="336" t="s">
        <v>45</v>
      </c>
      <c r="S219" s="330">
        <v>0</v>
      </c>
      <c r="T219" s="330"/>
      <c r="U219" s="330"/>
      <c r="V219" s="428"/>
      <c r="W219" s="428" t="s">
        <v>45</v>
      </c>
      <c r="X219" s="428" t="s">
        <v>45</v>
      </c>
      <c r="Y219" s="428" t="s">
        <v>45</v>
      </c>
      <c r="Z219" s="428" t="s">
        <v>45</v>
      </c>
      <c r="AA219" s="330">
        <v>3</v>
      </c>
      <c r="AB219" s="330">
        <v>0</v>
      </c>
      <c r="AC219" s="330">
        <v>0</v>
      </c>
      <c r="AD219" s="330">
        <v>0</v>
      </c>
      <c r="AE219" s="330">
        <v>0</v>
      </c>
      <c r="AF219" s="330">
        <v>0</v>
      </c>
      <c r="AG219" s="429" t="s">
        <v>45</v>
      </c>
      <c r="AH219" s="330"/>
      <c r="AI219" s="330"/>
      <c r="AJ219" s="330"/>
      <c r="AK219" s="330"/>
      <c r="AL219" s="330"/>
      <c r="AM219" s="330">
        <v>0</v>
      </c>
      <c r="AN219" s="330">
        <v>0</v>
      </c>
      <c r="AO219" s="330"/>
      <c r="AP219" s="330"/>
      <c r="AQ219" s="330">
        <v>0</v>
      </c>
      <c r="AR219" s="330">
        <v>0</v>
      </c>
      <c r="AS219" s="330">
        <v>0</v>
      </c>
      <c r="AT219" s="330">
        <v>1</v>
      </c>
      <c r="AU219" s="330">
        <v>2</v>
      </c>
      <c r="AV219" s="430">
        <v>1</v>
      </c>
      <c r="AW219" s="330">
        <v>16</v>
      </c>
      <c r="AX219" s="330">
        <v>0</v>
      </c>
      <c r="AY219" s="330">
        <v>16</v>
      </c>
      <c r="AZ219" s="330">
        <v>0</v>
      </c>
      <c r="BA219" s="330">
        <v>16</v>
      </c>
      <c r="BB219" s="330">
        <v>0</v>
      </c>
      <c r="BC219" s="330">
        <v>16</v>
      </c>
      <c r="BD219" s="330">
        <v>0</v>
      </c>
      <c r="BE219" s="330">
        <v>0</v>
      </c>
      <c r="BF219" s="329" t="s">
        <v>7561</v>
      </c>
      <c r="BG219" s="330">
        <v>19</v>
      </c>
      <c r="BH219" s="330">
        <v>0</v>
      </c>
      <c r="BI219" s="330">
        <v>16</v>
      </c>
      <c r="BJ219" s="330" t="s">
        <v>112</v>
      </c>
      <c r="BK219" s="330">
        <v>12</v>
      </c>
      <c r="BL219" s="330">
        <v>1</v>
      </c>
      <c r="BM219" s="330">
        <v>1</v>
      </c>
      <c r="BN219" s="330">
        <v>2</v>
      </c>
      <c r="BO219" s="330">
        <v>0</v>
      </c>
      <c r="BP219" s="330">
        <v>0</v>
      </c>
      <c r="BQ219" s="330">
        <v>0</v>
      </c>
    </row>
    <row r="220" spans="1:69" s="334" customFormat="1" x14ac:dyDescent="0.25">
      <c r="A220" s="333" t="s">
        <v>78</v>
      </c>
      <c r="B220" s="330" t="s">
        <v>52</v>
      </c>
      <c r="C220" s="330" t="s">
        <v>310</v>
      </c>
      <c r="D220" s="333">
        <v>6</v>
      </c>
      <c r="E220" s="331" t="s">
        <v>6539</v>
      </c>
      <c r="F220" s="330" t="s">
        <v>128</v>
      </c>
      <c r="G220" s="427" t="s">
        <v>7577</v>
      </c>
      <c r="H220" s="330">
        <v>0</v>
      </c>
      <c r="I220" s="330">
        <v>0</v>
      </c>
      <c r="J220" s="336" t="s">
        <v>45</v>
      </c>
      <c r="K220" s="330">
        <v>0</v>
      </c>
      <c r="L220" s="330">
        <v>0</v>
      </c>
      <c r="M220" s="336" t="s">
        <v>45</v>
      </c>
      <c r="N220" s="330">
        <v>0</v>
      </c>
      <c r="O220" s="330" t="s">
        <v>45</v>
      </c>
      <c r="P220" s="330" t="s">
        <v>45</v>
      </c>
      <c r="Q220" s="330" t="s">
        <v>45</v>
      </c>
      <c r="R220" s="336" t="s">
        <v>45</v>
      </c>
      <c r="S220" s="330">
        <v>0</v>
      </c>
      <c r="T220" s="330"/>
      <c r="U220" s="330"/>
      <c r="V220" s="428"/>
      <c r="W220" s="428" t="s">
        <v>45</v>
      </c>
      <c r="X220" s="428" t="s">
        <v>45</v>
      </c>
      <c r="Y220" s="428" t="s">
        <v>45</v>
      </c>
      <c r="Z220" s="428" t="s">
        <v>45</v>
      </c>
      <c r="AA220" s="330">
        <v>0</v>
      </c>
      <c r="AB220" s="330">
        <v>0</v>
      </c>
      <c r="AC220" s="330">
        <v>0</v>
      </c>
      <c r="AD220" s="330">
        <v>0</v>
      </c>
      <c r="AE220" s="330">
        <v>0</v>
      </c>
      <c r="AF220" s="330">
        <v>0</v>
      </c>
      <c r="AG220" s="429" t="s">
        <v>45</v>
      </c>
      <c r="AH220" s="330"/>
      <c r="AI220" s="330"/>
      <c r="AJ220" s="330"/>
      <c r="AK220" s="330"/>
      <c r="AL220" s="330"/>
      <c r="AM220" s="330">
        <v>0</v>
      </c>
      <c r="AN220" s="330">
        <v>0</v>
      </c>
      <c r="AO220" s="330"/>
      <c r="AP220" s="330"/>
      <c r="AQ220" s="330">
        <v>0</v>
      </c>
      <c r="AR220" s="330">
        <v>0</v>
      </c>
      <c r="AS220" s="330">
        <v>0</v>
      </c>
      <c r="AT220" s="330">
        <v>0</v>
      </c>
      <c r="AU220" s="330">
        <v>0</v>
      </c>
      <c r="AV220" s="430" t="s">
        <v>45</v>
      </c>
      <c r="AW220" s="330">
        <v>0</v>
      </c>
      <c r="AX220" s="330">
        <v>0</v>
      </c>
      <c r="AY220" s="330">
        <v>0</v>
      </c>
      <c r="AZ220" s="330">
        <v>0</v>
      </c>
      <c r="BA220" s="330">
        <v>0</v>
      </c>
      <c r="BB220" s="330">
        <v>0</v>
      </c>
      <c r="BC220" s="330">
        <v>0</v>
      </c>
      <c r="BD220" s="330">
        <v>0</v>
      </c>
      <c r="BE220" s="330">
        <v>0</v>
      </c>
      <c r="BF220" s="329" t="s">
        <v>7561</v>
      </c>
      <c r="BG220" s="330">
        <v>2</v>
      </c>
      <c r="BH220" s="330">
        <v>0</v>
      </c>
      <c r="BI220" s="330">
        <v>0</v>
      </c>
      <c r="BJ220" s="330" t="s">
        <v>112</v>
      </c>
      <c r="BK220" s="330">
        <v>0</v>
      </c>
      <c r="BL220" s="330">
        <v>0</v>
      </c>
      <c r="BM220" s="330">
        <v>0</v>
      </c>
      <c r="BN220" s="330">
        <v>0</v>
      </c>
      <c r="BO220" s="330">
        <v>0</v>
      </c>
      <c r="BP220" s="330">
        <v>0</v>
      </c>
      <c r="BQ220" s="330">
        <v>0</v>
      </c>
    </row>
    <row r="221" spans="1:69" s="334" customFormat="1" x14ac:dyDescent="0.25">
      <c r="A221" s="333" t="s">
        <v>78</v>
      </c>
      <c r="B221" s="330" t="s">
        <v>52</v>
      </c>
      <c r="C221" s="330" t="s">
        <v>310</v>
      </c>
      <c r="D221" s="333">
        <v>7</v>
      </c>
      <c r="E221" s="331" t="s">
        <v>6540</v>
      </c>
      <c r="F221" s="330" t="s">
        <v>128</v>
      </c>
      <c r="G221" s="427" t="s">
        <v>7577</v>
      </c>
      <c r="H221" s="330">
        <v>0</v>
      </c>
      <c r="I221" s="330">
        <v>0</v>
      </c>
      <c r="J221" s="336" t="s">
        <v>45</v>
      </c>
      <c r="K221" s="330">
        <v>0</v>
      </c>
      <c r="L221" s="330">
        <v>0</v>
      </c>
      <c r="M221" s="336" t="s">
        <v>45</v>
      </c>
      <c r="N221" s="330">
        <v>0</v>
      </c>
      <c r="O221" s="330" t="s">
        <v>45</v>
      </c>
      <c r="P221" s="330" t="s">
        <v>45</v>
      </c>
      <c r="Q221" s="330" t="s">
        <v>45</v>
      </c>
      <c r="R221" s="336" t="s">
        <v>45</v>
      </c>
      <c r="S221" s="330">
        <v>0</v>
      </c>
      <c r="T221" s="330"/>
      <c r="U221" s="330"/>
      <c r="V221" s="428"/>
      <c r="W221" s="428" t="s">
        <v>45</v>
      </c>
      <c r="X221" s="428" t="s">
        <v>45</v>
      </c>
      <c r="Y221" s="428" t="s">
        <v>45</v>
      </c>
      <c r="Z221" s="428" t="s">
        <v>45</v>
      </c>
      <c r="AA221" s="330">
        <v>2</v>
      </c>
      <c r="AB221" s="330">
        <v>0</v>
      </c>
      <c r="AC221" s="330">
        <v>0</v>
      </c>
      <c r="AD221" s="330">
        <v>0</v>
      </c>
      <c r="AE221" s="330">
        <v>0</v>
      </c>
      <c r="AF221" s="330">
        <v>0</v>
      </c>
      <c r="AG221" s="429" t="s">
        <v>45</v>
      </c>
      <c r="AH221" s="330"/>
      <c r="AI221" s="330"/>
      <c r="AJ221" s="330"/>
      <c r="AK221" s="330"/>
      <c r="AL221" s="330"/>
      <c r="AM221" s="330">
        <v>0</v>
      </c>
      <c r="AN221" s="330">
        <v>0</v>
      </c>
      <c r="AO221" s="330"/>
      <c r="AP221" s="330"/>
      <c r="AQ221" s="330">
        <v>1</v>
      </c>
      <c r="AR221" s="330">
        <v>0</v>
      </c>
      <c r="AS221" s="330">
        <v>0</v>
      </c>
      <c r="AT221" s="330">
        <v>0</v>
      </c>
      <c r="AU221" s="330">
        <v>1</v>
      </c>
      <c r="AV221" s="430">
        <v>0.5</v>
      </c>
      <c r="AW221" s="330">
        <v>2</v>
      </c>
      <c r="AX221" s="330">
        <v>0</v>
      </c>
      <c r="AY221" s="330">
        <v>2</v>
      </c>
      <c r="AZ221" s="330">
        <v>0</v>
      </c>
      <c r="BA221" s="330">
        <v>2</v>
      </c>
      <c r="BB221" s="330">
        <v>0</v>
      </c>
      <c r="BC221" s="330">
        <v>2</v>
      </c>
      <c r="BD221" s="330">
        <v>0</v>
      </c>
      <c r="BE221" s="330">
        <v>0</v>
      </c>
      <c r="BF221" s="329" t="s">
        <v>7561</v>
      </c>
      <c r="BG221" s="330">
        <v>6</v>
      </c>
      <c r="BH221" s="330">
        <v>0</v>
      </c>
      <c r="BI221" s="330">
        <v>2</v>
      </c>
      <c r="BJ221" s="330" t="s">
        <v>112</v>
      </c>
      <c r="BK221" s="330">
        <v>2</v>
      </c>
      <c r="BL221" s="330">
        <v>0</v>
      </c>
      <c r="BM221" s="330">
        <v>0</v>
      </c>
      <c r="BN221" s="330">
        <v>0</v>
      </c>
      <c r="BO221" s="330">
        <v>0</v>
      </c>
      <c r="BP221" s="330">
        <v>0</v>
      </c>
      <c r="BQ221" s="330">
        <v>0</v>
      </c>
    </row>
    <row r="222" spans="1:69" s="334" customFormat="1" x14ac:dyDescent="0.25">
      <c r="A222" s="333" t="s">
        <v>68</v>
      </c>
      <c r="B222" s="330" t="s">
        <v>43</v>
      </c>
      <c r="C222" s="330" t="s">
        <v>43</v>
      </c>
      <c r="D222" s="333">
        <v>1</v>
      </c>
      <c r="E222" s="331" t="s">
        <v>6534</v>
      </c>
      <c r="F222" s="330" t="s">
        <v>131</v>
      </c>
      <c r="G222" s="427" t="s">
        <v>7557</v>
      </c>
      <c r="H222" s="330">
        <v>0</v>
      </c>
      <c r="I222" s="330">
        <v>0</v>
      </c>
      <c r="J222" s="336" t="s">
        <v>45</v>
      </c>
      <c r="K222" s="330">
        <v>0</v>
      </c>
      <c r="L222" s="330">
        <v>0</v>
      </c>
      <c r="M222" s="336" t="s">
        <v>45</v>
      </c>
      <c r="N222" s="330">
        <v>0</v>
      </c>
      <c r="O222" s="330" t="s">
        <v>45</v>
      </c>
      <c r="P222" s="330" t="s">
        <v>45</v>
      </c>
      <c r="Q222" s="330" t="s">
        <v>45</v>
      </c>
      <c r="R222" s="336" t="s">
        <v>45</v>
      </c>
      <c r="S222" s="330">
        <v>0</v>
      </c>
      <c r="T222" s="330"/>
      <c r="U222" s="330"/>
      <c r="V222" s="428"/>
      <c r="W222" s="428" t="s">
        <v>45</v>
      </c>
      <c r="X222" s="428" t="s">
        <v>45</v>
      </c>
      <c r="Y222" s="428" t="s">
        <v>45</v>
      </c>
      <c r="Z222" s="428" t="s">
        <v>45</v>
      </c>
      <c r="AA222" s="330">
        <v>0</v>
      </c>
      <c r="AB222" s="330">
        <v>0</v>
      </c>
      <c r="AC222" s="330">
        <v>0</v>
      </c>
      <c r="AD222" s="330">
        <v>0</v>
      </c>
      <c r="AE222" s="330">
        <v>0</v>
      </c>
      <c r="AF222" s="330">
        <v>0</v>
      </c>
      <c r="AG222" s="429" t="s">
        <v>45</v>
      </c>
      <c r="AH222" s="330"/>
      <c r="AI222" s="330"/>
      <c r="AJ222" s="330"/>
      <c r="AK222" s="330"/>
      <c r="AL222" s="330"/>
      <c r="AM222" s="330">
        <v>0</v>
      </c>
      <c r="AN222" s="330">
        <v>0</v>
      </c>
      <c r="AO222" s="330"/>
      <c r="AP222" s="330"/>
      <c r="AQ222" s="330">
        <v>0</v>
      </c>
      <c r="AR222" s="330">
        <v>0</v>
      </c>
      <c r="AS222" s="330">
        <v>0</v>
      </c>
      <c r="AT222" s="330">
        <v>0</v>
      </c>
      <c r="AU222" s="330">
        <v>0</v>
      </c>
      <c r="AV222" s="430" t="s">
        <v>45</v>
      </c>
      <c r="AW222" s="330">
        <v>0</v>
      </c>
      <c r="AX222" s="330">
        <v>0</v>
      </c>
      <c r="AY222" s="330">
        <v>0</v>
      </c>
      <c r="AZ222" s="330">
        <v>0</v>
      </c>
      <c r="BA222" s="330">
        <v>0</v>
      </c>
      <c r="BB222" s="330">
        <v>0</v>
      </c>
      <c r="BC222" s="330">
        <v>0</v>
      </c>
      <c r="BD222" s="330">
        <v>0</v>
      </c>
      <c r="BE222" s="330">
        <v>0</v>
      </c>
      <c r="BF222" s="329" t="s">
        <v>7593</v>
      </c>
      <c r="BG222" s="330">
        <v>0</v>
      </c>
      <c r="BH222" s="330">
        <v>3</v>
      </c>
      <c r="BI222" s="330">
        <v>0</v>
      </c>
      <c r="BJ222" s="330" t="s">
        <v>112</v>
      </c>
      <c r="BK222" s="330">
        <v>0</v>
      </c>
      <c r="BL222" s="330">
        <v>0</v>
      </c>
      <c r="BM222" s="330">
        <v>0</v>
      </c>
      <c r="BN222" s="330">
        <v>0</v>
      </c>
      <c r="BO222" s="330">
        <v>0</v>
      </c>
      <c r="BP222" s="330">
        <v>0</v>
      </c>
      <c r="BQ222" s="330">
        <v>0</v>
      </c>
    </row>
    <row r="223" spans="1:69" s="334" customFormat="1" x14ac:dyDescent="0.25">
      <c r="A223" s="333" t="s">
        <v>68</v>
      </c>
      <c r="B223" s="330" t="s">
        <v>43</v>
      </c>
      <c r="C223" s="330" t="s">
        <v>43</v>
      </c>
      <c r="D223" s="333">
        <v>2</v>
      </c>
      <c r="E223" s="331" t="s">
        <v>6535</v>
      </c>
      <c r="F223" s="330" t="s">
        <v>131</v>
      </c>
      <c r="G223" s="427" t="s">
        <v>7557</v>
      </c>
      <c r="H223" s="330">
        <v>0</v>
      </c>
      <c r="I223" s="330">
        <v>0</v>
      </c>
      <c r="J223" s="336" t="s">
        <v>45</v>
      </c>
      <c r="K223" s="330">
        <v>0</v>
      </c>
      <c r="L223" s="330">
        <v>0</v>
      </c>
      <c r="M223" s="336" t="s">
        <v>45</v>
      </c>
      <c r="N223" s="330">
        <v>0</v>
      </c>
      <c r="O223" s="330" t="s">
        <v>45</v>
      </c>
      <c r="P223" s="330" t="s">
        <v>45</v>
      </c>
      <c r="Q223" s="330" t="s">
        <v>45</v>
      </c>
      <c r="R223" s="336" t="s">
        <v>45</v>
      </c>
      <c r="S223" s="330">
        <v>0</v>
      </c>
      <c r="T223" s="330"/>
      <c r="U223" s="330"/>
      <c r="V223" s="428"/>
      <c r="W223" s="428" t="s">
        <v>45</v>
      </c>
      <c r="X223" s="428" t="s">
        <v>45</v>
      </c>
      <c r="Y223" s="428" t="s">
        <v>45</v>
      </c>
      <c r="Z223" s="428" t="s">
        <v>45</v>
      </c>
      <c r="AA223" s="330">
        <v>0</v>
      </c>
      <c r="AB223" s="330">
        <v>0</v>
      </c>
      <c r="AC223" s="330">
        <v>0</v>
      </c>
      <c r="AD223" s="330">
        <v>0</v>
      </c>
      <c r="AE223" s="330">
        <v>0</v>
      </c>
      <c r="AF223" s="330">
        <v>0</v>
      </c>
      <c r="AG223" s="429" t="s">
        <v>45</v>
      </c>
      <c r="AH223" s="330"/>
      <c r="AI223" s="330"/>
      <c r="AJ223" s="330"/>
      <c r="AK223" s="330"/>
      <c r="AL223" s="330"/>
      <c r="AM223" s="330">
        <v>0</v>
      </c>
      <c r="AN223" s="330">
        <v>0</v>
      </c>
      <c r="AO223" s="330"/>
      <c r="AP223" s="330"/>
      <c r="AQ223" s="330">
        <v>0</v>
      </c>
      <c r="AR223" s="330">
        <v>0</v>
      </c>
      <c r="AS223" s="330">
        <v>0</v>
      </c>
      <c r="AT223" s="330">
        <v>0</v>
      </c>
      <c r="AU223" s="330">
        <v>0</v>
      </c>
      <c r="AV223" s="430" t="s">
        <v>45</v>
      </c>
      <c r="AW223" s="330">
        <v>0</v>
      </c>
      <c r="AX223" s="330">
        <v>0</v>
      </c>
      <c r="AY223" s="330">
        <v>0</v>
      </c>
      <c r="AZ223" s="330">
        <v>0</v>
      </c>
      <c r="BA223" s="330">
        <v>0</v>
      </c>
      <c r="BB223" s="330">
        <v>0</v>
      </c>
      <c r="BC223" s="330">
        <v>0</v>
      </c>
      <c r="BD223" s="330">
        <v>0</v>
      </c>
      <c r="BE223" s="330">
        <v>0</v>
      </c>
      <c r="BF223" s="329" t="s">
        <v>7593</v>
      </c>
      <c r="BG223" s="330">
        <v>1</v>
      </c>
      <c r="BH223" s="330">
        <v>0</v>
      </c>
      <c r="BI223" s="330">
        <v>0</v>
      </c>
      <c r="BJ223" s="330" t="s">
        <v>112</v>
      </c>
      <c r="BK223" s="330">
        <v>0</v>
      </c>
      <c r="BL223" s="330">
        <v>0</v>
      </c>
      <c r="BM223" s="330">
        <v>0</v>
      </c>
      <c r="BN223" s="330">
        <v>0</v>
      </c>
      <c r="BO223" s="330">
        <v>0</v>
      </c>
      <c r="BP223" s="330">
        <v>0</v>
      </c>
      <c r="BQ223" s="330">
        <v>0</v>
      </c>
    </row>
    <row r="224" spans="1:69" s="334" customFormat="1" x14ac:dyDescent="0.25">
      <c r="A224" s="333" t="s">
        <v>68</v>
      </c>
      <c r="B224" s="330" t="s">
        <v>43</v>
      </c>
      <c r="C224" s="330" t="s">
        <v>43</v>
      </c>
      <c r="D224" s="333">
        <v>44</v>
      </c>
      <c r="E224" s="331" t="s">
        <v>565</v>
      </c>
      <c r="F224" s="330" t="s">
        <v>131</v>
      </c>
      <c r="G224" s="427" t="s">
        <v>7557</v>
      </c>
      <c r="H224" s="330">
        <v>0</v>
      </c>
      <c r="I224" s="330">
        <v>0</v>
      </c>
      <c r="J224" s="336" t="s">
        <v>45</v>
      </c>
      <c r="K224" s="330">
        <v>0</v>
      </c>
      <c r="L224" s="330">
        <v>0</v>
      </c>
      <c r="M224" s="336" t="s">
        <v>45</v>
      </c>
      <c r="N224" s="330">
        <v>0</v>
      </c>
      <c r="O224" s="330" t="s">
        <v>45</v>
      </c>
      <c r="P224" s="330" t="s">
        <v>45</v>
      </c>
      <c r="Q224" s="330" t="s">
        <v>45</v>
      </c>
      <c r="R224" s="336" t="s">
        <v>45</v>
      </c>
      <c r="S224" s="330">
        <v>0</v>
      </c>
      <c r="T224" s="330"/>
      <c r="U224" s="330"/>
      <c r="V224" s="428"/>
      <c r="W224" s="428" t="s">
        <v>45</v>
      </c>
      <c r="X224" s="428" t="s">
        <v>45</v>
      </c>
      <c r="Y224" s="428" t="s">
        <v>45</v>
      </c>
      <c r="Z224" s="428" t="s">
        <v>45</v>
      </c>
      <c r="AA224" s="330">
        <v>0</v>
      </c>
      <c r="AB224" s="330">
        <v>0</v>
      </c>
      <c r="AC224" s="330">
        <v>0</v>
      </c>
      <c r="AD224" s="330">
        <v>0</v>
      </c>
      <c r="AE224" s="330">
        <v>0</v>
      </c>
      <c r="AF224" s="330">
        <v>0</v>
      </c>
      <c r="AG224" s="429" t="s">
        <v>45</v>
      </c>
      <c r="AH224" s="330"/>
      <c r="AI224" s="330"/>
      <c r="AJ224" s="330"/>
      <c r="AK224" s="330"/>
      <c r="AL224" s="330"/>
      <c r="AM224" s="330">
        <v>0</v>
      </c>
      <c r="AN224" s="330">
        <v>0</v>
      </c>
      <c r="AO224" s="330"/>
      <c r="AP224" s="330"/>
      <c r="AQ224" s="330">
        <v>0</v>
      </c>
      <c r="AR224" s="330">
        <v>0</v>
      </c>
      <c r="AS224" s="330">
        <v>0</v>
      </c>
      <c r="AT224" s="330">
        <v>0</v>
      </c>
      <c r="AU224" s="330">
        <v>0</v>
      </c>
      <c r="AV224" s="430" t="s">
        <v>45</v>
      </c>
      <c r="AW224" s="330">
        <v>0</v>
      </c>
      <c r="AX224" s="330">
        <v>0</v>
      </c>
      <c r="AY224" s="330">
        <v>0</v>
      </c>
      <c r="AZ224" s="330">
        <v>0</v>
      </c>
      <c r="BA224" s="330">
        <v>0</v>
      </c>
      <c r="BB224" s="330">
        <v>0</v>
      </c>
      <c r="BC224" s="330">
        <v>0</v>
      </c>
      <c r="BD224" s="330">
        <v>0</v>
      </c>
      <c r="BE224" s="330">
        <v>0</v>
      </c>
      <c r="BF224" s="329" t="s">
        <v>7593</v>
      </c>
      <c r="BG224" s="330">
        <v>0</v>
      </c>
      <c r="BH224" s="330">
        <v>0</v>
      </c>
      <c r="BI224" s="330">
        <v>0</v>
      </c>
      <c r="BJ224" s="330" t="s">
        <v>112</v>
      </c>
      <c r="BK224" s="330">
        <v>0</v>
      </c>
      <c r="BL224" s="330">
        <v>0</v>
      </c>
      <c r="BM224" s="330">
        <v>0</v>
      </c>
      <c r="BN224" s="330">
        <v>0</v>
      </c>
      <c r="BO224" s="330">
        <v>0</v>
      </c>
      <c r="BP224" s="330">
        <v>0</v>
      </c>
      <c r="BQ224" s="330">
        <v>0</v>
      </c>
    </row>
    <row r="225" spans="1:69" s="334" customFormat="1" x14ac:dyDescent="0.25">
      <c r="A225" s="333" t="s">
        <v>68</v>
      </c>
      <c r="B225" s="330" t="s">
        <v>43</v>
      </c>
      <c r="C225" s="330" t="s">
        <v>43</v>
      </c>
      <c r="D225" s="333">
        <v>45</v>
      </c>
      <c r="E225" s="331" t="s">
        <v>566</v>
      </c>
      <c r="F225" s="330" t="s">
        <v>131</v>
      </c>
      <c r="G225" s="427" t="s">
        <v>7557</v>
      </c>
      <c r="H225" s="330">
        <v>0</v>
      </c>
      <c r="I225" s="330">
        <v>0</v>
      </c>
      <c r="J225" s="336" t="s">
        <v>45</v>
      </c>
      <c r="K225" s="330">
        <v>0</v>
      </c>
      <c r="L225" s="330">
        <v>0</v>
      </c>
      <c r="M225" s="336" t="s">
        <v>45</v>
      </c>
      <c r="N225" s="330">
        <v>0</v>
      </c>
      <c r="O225" s="330" t="s">
        <v>45</v>
      </c>
      <c r="P225" s="330" t="s">
        <v>45</v>
      </c>
      <c r="Q225" s="330" t="s">
        <v>45</v>
      </c>
      <c r="R225" s="336" t="s">
        <v>45</v>
      </c>
      <c r="S225" s="330">
        <v>0</v>
      </c>
      <c r="T225" s="330"/>
      <c r="U225" s="330"/>
      <c r="V225" s="428"/>
      <c r="W225" s="428" t="s">
        <v>45</v>
      </c>
      <c r="X225" s="428" t="s">
        <v>45</v>
      </c>
      <c r="Y225" s="428" t="s">
        <v>45</v>
      </c>
      <c r="Z225" s="428" t="s">
        <v>45</v>
      </c>
      <c r="AA225" s="330">
        <v>0</v>
      </c>
      <c r="AB225" s="330">
        <v>0</v>
      </c>
      <c r="AC225" s="330">
        <v>0</v>
      </c>
      <c r="AD225" s="330">
        <v>0</v>
      </c>
      <c r="AE225" s="330">
        <v>0</v>
      </c>
      <c r="AF225" s="330">
        <v>0</v>
      </c>
      <c r="AG225" s="429" t="s">
        <v>45</v>
      </c>
      <c r="AH225" s="330"/>
      <c r="AI225" s="330"/>
      <c r="AJ225" s="330"/>
      <c r="AK225" s="330"/>
      <c r="AL225" s="330"/>
      <c r="AM225" s="330">
        <v>0</v>
      </c>
      <c r="AN225" s="330">
        <v>0</v>
      </c>
      <c r="AO225" s="330"/>
      <c r="AP225" s="330"/>
      <c r="AQ225" s="330">
        <v>0</v>
      </c>
      <c r="AR225" s="330">
        <v>0</v>
      </c>
      <c r="AS225" s="330">
        <v>0</v>
      </c>
      <c r="AT225" s="330">
        <v>0</v>
      </c>
      <c r="AU225" s="330">
        <v>0</v>
      </c>
      <c r="AV225" s="430" t="s">
        <v>45</v>
      </c>
      <c r="AW225" s="330">
        <v>0</v>
      </c>
      <c r="AX225" s="330">
        <v>0</v>
      </c>
      <c r="AY225" s="330">
        <v>0</v>
      </c>
      <c r="AZ225" s="330">
        <v>0</v>
      </c>
      <c r="BA225" s="330">
        <v>0</v>
      </c>
      <c r="BB225" s="330">
        <v>0</v>
      </c>
      <c r="BC225" s="330">
        <v>0</v>
      </c>
      <c r="BD225" s="330">
        <v>0</v>
      </c>
      <c r="BE225" s="330">
        <v>7</v>
      </c>
      <c r="BF225" s="329" t="s">
        <v>7593</v>
      </c>
      <c r="BG225" s="330">
        <v>0</v>
      </c>
      <c r="BH225" s="330">
        <v>0</v>
      </c>
      <c r="BI225" s="330">
        <v>0</v>
      </c>
      <c r="BJ225" s="330" t="s">
        <v>112</v>
      </c>
      <c r="BK225" s="330">
        <v>0</v>
      </c>
      <c r="BL225" s="330">
        <v>0</v>
      </c>
      <c r="BM225" s="330">
        <v>0</v>
      </c>
      <c r="BN225" s="330">
        <v>0</v>
      </c>
      <c r="BO225" s="330">
        <v>0</v>
      </c>
      <c r="BP225" s="330">
        <v>0</v>
      </c>
      <c r="BQ225" s="330">
        <v>0</v>
      </c>
    </row>
    <row r="226" spans="1:69" s="334" customFormat="1" x14ac:dyDescent="0.25">
      <c r="A226" s="333" t="s">
        <v>68</v>
      </c>
      <c r="B226" s="330" t="s">
        <v>43</v>
      </c>
      <c r="C226" s="330" t="s">
        <v>43</v>
      </c>
      <c r="D226" s="333">
        <v>46</v>
      </c>
      <c r="E226" s="331" t="s">
        <v>567</v>
      </c>
      <c r="F226" s="330" t="s">
        <v>131</v>
      </c>
      <c r="G226" s="427" t="s">
        <v>7557</v>
      </c>
      <c r="H226" s="330">
        <v>0</v>
      </c>
      <c r="I226" s="330">
        <v>0</v>
      </c>
      <c r="J226" s="336" t="s">
        <v>45</v>
      </c>
      <c r="K226" s="330">
        <v>0</v>
      </c>
      <c r="L226" s="330">
        <v>0</v>
      </c>
      <c r="M226" s="336" t="s">
        <v>45</v>
      </c>
      <c r="N226" s="330">
        <v>0</v>
      </c>
      <c r="O226" s="330" t="s">
        <v>45</v>
      </c>
      <c r="P226" s="330" t="s">
        <v>45</v>
      </c>
      <c r="Q226" s="330" t="s">
        <v>45</v>
      </c>
      <c r="R226" s="336" t="s">
        <v>45</v>
      </c>
      <c r="S226" s="330">
        <v>0</v>
      </c>
      <c r="T226" s="330"/>
      <c r="U226" s="330"/>
      <c r="V226" s="428"/>
      <c r="W226" s="428" t="s">
        <v>45</v>
      </c>
      <c r="X226" s="428" t="s">
        <v>45</v>
      </c>
      <c r="Y226" s="428" t="s">
        <v>45</v>
      </c>
      <c r="Z226" s="428" t="s">
        <v>45</v>
      </c>
      <c r="AA226" s="330">
        <v>0</v>
      </c>
      <c r="AB226" s="330">
        <v>0</v>
      </c>
      <c r="AC226" s="330">
        <v>0</v>
      </c>
      <c r="AD226" s="330">
        <v>0</v>
      </c>
      <c r="AE226" s="330">
        <v>0</v>
      </c>
      <c r="AF226" s="330">
        <v>0</v>
      </c>
      <c r="AG226" s="429" t="s">
        <v>45</v>
      </c>
      <c r="AH226" s="330"/>
      <c r="AI226" s="330"/>
      <c r="AJ226" s="330"/>
      <c r="AK226" s="330"/>
      <c r="AL226" s="330"/>
      <c r="AM226" s="330">
        <v>0</v>
      </c>
      <c r="AN226" s="330">
        <v>0</v>
      </c>
      <c r="AO226" s="330"/>
      <c r="AP226" s="330"/>
      <c r="AQ226" s="330">
        <v>0</v>
      </c>
      <c r="AR226" s="330">
        <v>0</v>
      </c>
      <c r="AS226" s="330">
        <v>0</v>
      </c>
      <c r="AT226" s="330">
        <v>0</v>
      </c>
      <c r="AU226" s="330">
        <v>0</v>
      </c>
      <c r="AV226" s="430" t="s">
        <v>45</v>
      </c>
      <c r="AW226" s="330">
        <v>0</v>
      </c>
      <c r="AX226" s="330">
        <v>0</v>
      </c>
      <c r="AY226" s="330">
        <v>0</v>
      </c>
      <c r="AZ226" s="330">
        <v>0</v>
      </c>
      <c r="BA226" s="330">
        <v>0</v>
      </c>
      <c r="BB226" s="330">
        <v>0</v>
      </c>
      <c r="BC226" s="330">
        <v>0</v>
      </c>
      <c r="BD226" s="330">
        <v>0</v>
      </c>
      <c r="BE226" s="330">
        <v>0</v>
      </c>
      <c r="BF226" s="329" t="s">
        <v>7593</v>
      </c>
      <c r="BG226" s="330">
        <v>0</v>
      </c>
      <c r="BH226" s="330">
        <v>2</v>
      </c>
      <c r="BI226" s="330">
        <v>0</v>
      </c>
      <c r="BJ226" s="330" t="s">
        <v>112</v>
      </c>
      <c r="BK226" s="330">
        <v>0</v>
      </c>
      <c r="BL226" s="330">
        <v>0</v>
      </c>
      <c r="BM226" s="330">
        <v>0</v>
      </c>
      <c r="BN226" s="330">
        <v>0</v>
      </c>
      <c r="BO226" s="330">
        <v>0</v>
      </c>
      <c r="BP226" s="330">
        <v>0</v>
      </c>
      <c r="BQ226" s="330">
        <v>0</v>
      </c>
    </row>
    <row r="227" spans="1:69" s="334" customFormat="1" x14ac:dyDescent="0.25">
      <c r="A227" s="333" t="s">
        <v>68</v>
      </c>
      <c r="B227" s="330" t="s">
        <v>43</v>
      </c>
      <c r="C227" s="330" t="s">
        <v>43</v>
      </c>
      <c r="D227" s="333">
        <v>47</v>
      </c>
      <c r="E227" s="331" t="s">
        <v>568</v>
      </c>
      <c r="F227" s="330" t="s">
        <v>131</v>
      </c>
      <c r="G227" s="427" t="s">
        <v>7557</v>
      </c>
      <c r="H227" s="330">
        <v>0</v>
      </c>
      <c r="I227" s="330">
        <v>0</v>
      </c>
      <c r="J227" s="336" t="s">
        <v>45</v>
      </c>
      <c r="K227" s="330">
        <v>0</v>
      </c>
      <c r="L227" s="330">
        <v>0</v>
      </c>
      <c r="M227" s="336" t="s">
        <v>45</v>
      </c>
      <c r="N227" s="330">
        <v>0</v>
      </c>
      <c r="O227" s="330" t="s">
        <v>45</v>
      </c>
      <c r="P227" s="330" t="s">
        <v>45</v>
      </c>
      <c r="Q227" s="330" t="s">
        <v>45</v>
      </c>
      <c r="R227" s="336" t="s">
        <v>45</v>
      </c>
      <c r="S227" s="330">
        <v>0</v>
      </c>
      <c r="T227" s="330"/>
      <c r="U227" s="330"/>
      <c r="V227" s="428"/>
      <c r="W227" s="428" t="s">
        <v>45</v>
      </c>
      <c r="X227" s="428" t="s">
        <v>45</v>
      </c>
      <c r="Y227" s="428" t="s">
        <v>45</v>
      </c>
      <c r="Z227" s="428" t="s">
        <v>45</v>
      </c>
      <c r="AA227" s="330">
        <v>0</v>
      </c>
      <c r="AB227" s="330">
        <v>0</v>
      </c>
      <c r="AC227" s="330">
        <v>0</v>
      </c>
      <c r="AD227" s="330">
        <v>0</v>
      </c>
      <c r="AE227" s="330">
        <v>0</v>
      </c>
      <c r="AF227" s="330">
        <v>0</v>
      </c>
      <c r="AG227" s="429" t="s">
        <v>45</v>
      </c>
      <c r="AH227" s="330"/>
      <c r="AI227" s="330"/>
      <c r="AJ227" s="330"/>
      <c r="AK227" s="330"/>
      <c r="AL227" s="330"/>
      <c r="AM227" s="330">
        <v>0</v>
      </c>
      <c r="AN227" s="330">
        <v>0</v>
      </c>
      <c r="AO227" s="330"/>
      <c r="AP227" s="330"/>
      <c r="AQ227" s="330">
        <v>0</v>
      </c>
      <c r="AR227" s="330">
        <v>0</v>
      </c>
      <c r="AS227" s="330">
        <v>0</v>
      </c>
      <c r="AT227" s="330">
        <v>0</v>
      </c>
      <c r="AU227" s="330">
        <v>0</v>
      </c>
      <c r="AV227" s="430" t="s">
        <v>45</v>
      </c>
      <c r="AW227" s="330">
        <v>0</v>
      </c>
      <c r="AX227" s="330">
        <v>0</v>
      </c>
      <c r="AY227" s="330">
        <v>0</v>
      </c>
      <c r="AZ227" s="330">
        <v>0</v>
      </c>
      <c r="BA227" s="330">
        <v>0</v>
      </c>
      <c r="BB227" s="330">
        <v>0</v>
      </c>
      <c r="BC227" s="330">
        <v>0</v>
      </c>
      <c r="BD227" s="330">
        <v>0</v>
      </c>
      <c r="BE227" s="330">
        <v>0</v>
      </c>
      <c r="BF227" s="329" t="s">
        <v>7593</v>
      </c>
      <c r="BG227" s="330">
        <v>0</v>
      </c>
      <c r="BH227" s="330">
        <v>0</v>
      </c>
      <c r="BI227" s="330">
        <v>0</v>
      </c>
      <c r="BJ227" s="330" t="s">
        <v>112</v>
      </c>
      <c r="BK227" s="330">
        <v>0</v>
      </c>
      <c r="BL227" s="330">
        <v>0</v>
      </c>
      <c r="BM227" s="330">
        <v>0</v>
      </c>
      <c r="BN227" s="330">
        <v>0</v>
      </c>
      <c r="BO227" s="330">
        <v>0</v>
      </c>
      <c r="BP227" s="330">
        <v>0</v>
      </c>
      <c r="BQ227" s="330">
        <v>0</v>
      </c>
    </row>
    <row r="228" spans="1:69" s="334" customFormat="1" x14ac:dyDescent="0.25">
      <c r="A228" s="333" t="s">
        <v>68</v>
      </c>
      <c r="B228" s="330" t="s">
        <v>43</v>
      </c>
      <c r="C228" s="330" t="s">
        <v>43</v>
      </c>
      <c r="D228" s="333">
        <v>48</v>
      </c>
      <c r="E228" s="331" t="s">
        <v>570</v>
      </c>
      <c r="F228" s="330" t="s">
        <v>131</v>
      </c>
      <c r="G228" s="427" t="s">
        <v>7557</v>
      </c>
      <c r="H228" s="330">
        <v>0</v>
      </c>
      <c r="I228" s="330">
        <v>0</v>
      </c>
      <c r="J228" s="336" t="s">
        <v>45</v>
      </c>
      <c r="K228" s="330">
        <v>0</v>
      </c>
      <c r="L228" s="330">
        <v>0</v>
      </c>
      <c r="M228" s="336" t="s">
        <v>45</v>
      </c>
      <c r="N228" s="330">
        <v>0</v>
      </c>
      <c r="O228" s="330" t="s">
        <v>45</v>
      </c>
      <c r="P228" s="330" t="s">
        <v>45</v>
      </c>
      <c r="Q228" s="330" t="s">
        <v>45</v>
      </c>
      <c r="R228" s="336" t="s">
        <v>45</v>
      </c>
      <c r="S228" s="330">
        <v>0</v>
      </c>
      <c r="T228" s="330"/>
      <c r="U228" s="330"/>
      <c r="V228" s="428"/>
      <c r="W228" s="428" t="s">
        <v>45</v>
      </c>
      <c r="X228" s="428" t="s">
        <v>45</v>
      </c>
      <c r="Y228" s="428" t="s">
        <v>45</v>
      </c>
      <c r="Z228" s="428" t="s">
        <v>45</v>
      </c>
      <c r="AA228" s="330">
        <v>0</v>
      </c>
      <c r="AB228" s="330">
        <v>0</v>
      </c>
      <c r="AC228" s="330">
        <v>0</v>
      </c>
      <c r="AD228" s="330">
        <v>0</v>
      </c>
      <c r="AE228" s="330">
        <v>0</v>
      </c>
      <c r="AF228" s="330">
        <v>0</v>
      </c>
      <c r="AG228" s="429" t="s">
        <v>45</v>
      </c>
      <c r="AH228" s="330"/>
      <c r="AI228" s="330"/>
      <c r="AJ228" s="330"/>
      <c r="AK228" s="330"/>
      <c r="AL228" s="330"/>
      <c r="AM228" s="330">
        <v>0</v>
      </c>
      <c r="AN228" s="330">
        <v>0</v>
      </c>
      <c r="AO228" s="330"/>
      <c r="AP228" s="330"/>
      <c r="AQ228" s="330">
        <v>0</v>
      </c>
      <c r="AR228" s="330">
        <v>0</v>
      </c>
      <c r="AS228" s="330">
        <v>0</v>
      </c>
      <c r="AT228" s="330">
        <v>0</v>
      </c>
      <c r="AU228" s="330">
        <v>0</v>
      </c>
      <c r="AV228" s="430" t="s">
        <v>45</v>
      </c>
      <c r="AW228" s="330">
        <v>0</v>
      </c>
      <c r="AX228" s="330">
        <v>0</v>
      </c>
      <c r="AY228" s="330">
        <v>0</v>
      </c>
      <c r="AZ228" s="330">
        <v>0</v>
      </c>
      <c r="BA228" s="330">
        <v>0</v>
      </c>
      <c r="BB228" s="330">
        <v>0</v>
      </c>
      <c r="BC228" s="330">
        <v>0</v>
      </c>
      <c r="BD228" s="330">
        <v>0</v>
      </c>
      <c r="BE228" s="330">
        <v>1</v>
      </c>
      <c r="BF228" s="329" t="s">
        <v>7593</v>
      </c>
      <c r="BG228" s="330">
        <v>0</v>
      </c>
      <c r="BH228" s="330">
        <v>3</v>
      </c>
      <c r="BI228" s="330">
        <v>0</v>
      </c>
      <c r="BJ228" s="330" t="s">
        <v>112</v>
      </c>
      <c r="BK228" s="330">
        <v>0</v>
      </c>
      <c r="BL228" s="330">
        <v>0</v>
      </c>
      <c r="BM228" s="330">
        <v>0</v>
      </c>
      <c r="BN228" s="330">
        <v>0</v>
      </c>
      <c r="BO228" s="330">
        <v>0</v>
      </c>
      <c r="BP228" s="330">
        <v>0</v>
      </c>
      <c r="BQ228" s="330">
        <v>0</v>
      </c>
    </row>
    <row r="229" spans="1:69" s="334" customFormat="1" x14ac:dyDescent="0.25">
      <c r="A229" s="333" t="s">
        <v>68</v>
      </c>
      <c r="B229" s="330" t="s">
        <v>43</v>
      </c>
      <c r="C229" s="330" t="s">
        <v>43</v>
      </c>
      <c r="D229" s="333">
        <v>49</v>
      </c>
      <c r="E229" s="331" t="s">
        <v>571</v>
      </c>
      <c r="F229" s="330" t="s">
        <v>131</v>
      </c>
      <c r="G229" s="427" t="s">
        <v>7557</v>
      </c>
      <c r="H229" s="330">
        <v>0</v>
      </c>
      <c r="I229" s="330">
        <v>0</v>
      </c>
      <c r="J229" s="336" t="s">
        <v>45</v>
      </c>
      <c r="K229" s="330">
        <v>0</v>
      </c>
      <c r="L229" s="330">
        <v>0</v>
      </c>
      <c r="M229" s="336" t="s">
        <v>45</v>
      </c>
      <c r="N229" s="330">
        <v>0</v>
      </c>
      <c r="O229" s="330" t="s">
        <v>45</v>
      </c>
      <c r="P229" s="330" t="s">
        <v>45</v>
      </c>
      <c r="Q229" s="330" t="s">
        <v>45</v>
      </c>
      <c r="R229" s="336" t="s">
        <v>45</v>
      </c>
      <c r="S229" s="330">
        <v>0</v>
      </c>
      <c r="T229" s="330"/>
      <c r="U229" s="330"/>
      <c r="V229" s="428"/>
      <c r="W229" s="428" t="s">
        <v>45</v>
      </c>
      <c r="X229" s="428" t="s">
        <v>45</v>
      </c>
      <c r="Y229" s="428" t="s">
        <v>45</v>
      </c>
      <c r="Z229" s="428" t="s">
        <v>45</v>
      </c>
      <c r="AA229" s="330">
        <v>0</v>
      </c>
      <c r="AB229" s="330">
        <v>0</v>
      </c>
      <c r="AC229" s="330">
        <v>0</v>
      </c>
      <c r="AD229" s="330">
        <v>0</v>
      </c>
      <c r="AE229" s="330">
        <v>0</v>
      </c>
      <c r="AF229" s="330">
        <v>0</v>
      </c>
      <c r="AG229" s="429" t="s">
        <v>45</v>
      </c>
      <c r="AH229" s="330"/>
      <c r="AI229" s="330"/>
      <c r="AJ229" s="330"/>
      <c r="AK229" s="330"/>
      <c r="AL229" s="330"/>
      <c r="AM229" s="330">
        <v>0</v>
      </c>
      <c r="AN229" s="330">
        <v>0</v>
      </c>
      <c r="AO229" s="330"/>
      <c r="AP229" s="330"/>
      <c r="AQ229" s="330">
        <v>0</v>
      </c>
      <c r="AR229" s="330">
        <v>0</v>
      </c>
      <c r="AS229" s="330">
        <v>0</v>
      </c>
      <c r="AT229" s="330">
        <v>0</v>
      </c>
      <c r="AU229" s="330">
        <v>0</v>
      </c>
      <c r="AV229" s="430" t="s">
        <v>45</v>
      </c>
      <c r="AW229" s="330">
        <v>0</v>
      </c>
      <c r="AX229" s="330">
        <v>0</v>
      </c>
      <c r="AY229" s="330">
        <v>0</v>
      </c>
      <c r="AZ229" s="330">
        <v>0</v>
      </c>
      <c r="BA229" s="330">
        <v>0</v>
      </c>
      <c r="BB229" s="330">
        <v>0</v>
      </c>
      <c r="BC229" s="330">
        <v>0</v>
      </c>
      <c r="BD229" s="330">
        <v>0</v>
      </c>
      <c r="BE229" s="330">
        <v>0</v>
      </c>
      <c r="BF229" s="329" t="s">
        <v>7593</v>
      </c>
      <c r="BG229" s="330">
        <v>0</v>
      </c>
      <c r="BH229" s="330">
        <v>4</v>
      </c>
      <c r="BI229" s="330">
        <v>0</v>
      </c>
      <c r="BJ229" s="330" t="s">
        <v>112</v>
      </c>
      <c r="BK229" s="330">
        <v>0</v>
      </c>
      <c r="BL229" s="330">
        <v>0</v>
      </c>
      <c r="BM229" s="330">
        <v>0</v>
      </c>
      <c r="BN229" s="330">
        <v>0</v>
      </c>
      <c r="BO229" s="330">
        <v>0</v>
      </c>
      <c r="BP229" s="330">
        <v>0</v>
      </c>
      <c r="BQ229" s="330">
        <v>0</v>
      </c>
    </row>
    <row r="230" spans="1:69" s="334" customFormat="1" x14ac:dyDescent="0.25">
      <c r="A230" s="333" t="s">
        <v>68</v>
      </c>
      <c r="B230" s="330" t="s">
        <v>43</v>
      </c>
      <c r="C230" s="330" t="s">
        <v>43</v>
      </c>
      <c r="D230" s="333">
        <v>50</v>
      </c>
      <c r="E230" s="331" t="s">
        <v>572</v>
      </c>
      <c r="F230" s="330" t="s">
        <v>131</v>
      </c>
      <c r="G230" s="427" t="s">
        <v>7557</v>
      </c>
      <c r="H230" s="330">
        <v>0</v>
      </c>
      <c r="I230" s="330">
        <v>0</v>
      </c>
      <c r="J230" s="336" t="s">
        <v>45</v>
      </c>
      <c r="K230" s="330">
        <v>0</v>
      </c>
      <c r="L230" s="330">
        <v>0</v>
      </c>
      <c r="M230" s="336" t="s">
        <v>45</v>
      </c>
      <c r="N230" s="330">
        <v>0</v>
      </c>
      <c r="O230" s="330" t="s">
        <v>45</v>
      </c>
      <c r="P230" s="330" t="s">
        <v>45</v>
      </c>
      <c r="Q230" s="330" t="s">
        <v>45</v>
      </c>
      <c r="R230" s="336" t="s">
        <v>45</v>
      </c>
      <c r="S230" s="330">
        <v>0</v>
      </c>
      <c r="T230" s="330"/>
      <c r="U230" s="330"/>
      <c r="V230" s="428"/>
      <c r="W230" s="428" t="s">
        <v>45</v>
      </c>
      <c r="X230" s="428" t="s">
        <v>45</v>
      </c>
      <c r="Y230" s="428" t="s">
        <v>45</v>
      </c>
      <c r="Z230" s="428" t="s">
        <v>45</v>
      </c>
      <c r="AA230" s="330">
        <v>0</v>
      </c>
      <c r="AB230" s="330">
        <v>0</v>
      </c>
      <c r="AC230" s="330">
        <v>0</v>
      </c>
      <c r="AD230" s="330">
        <v>0</v>
      </c>
      <c r="AE230" s="330">
        <v>0</v>
      </c>
      <c r="AF230" s="330">
        <v>0</v>
      </c>
      <c r="AG230" s="429" t="s">
        <v>45</v>
      </c>
      <c r="AH230" s="330"/>
      <c r="AI230" s="330"/>
      <c r="AJ230" s="330"/>
      <c r="AK230" s="330"/>
      <c r="AL230" s="330"/>
      <c r="AM230" s="330">
        <v>0</v>
      </c>
      <c r="AN230" s="330">
        <v>0</v>
      </c>
      <c r="AO230" s="330"/>
      <c r="AP230" s="330"/>
      <c r="AQ230" s="330">
        <v>0</v>
      </c>
      <c r="AR230" s="330">
        <v>0</v>
      </c>
      <c r="AS230" s="330">
        <v>0</v>
      </c>
      <c r="AT230" s="330">
        <v>0</v>
      </c>
      <c r="AU230" s="330">
        <v>0</v>
      </c>
      <c r="AV230" s="430" t="s">
        <v>45</v>
      </c>
      <c r="AW230" s="330">
        <v>0</v>
      </c>
      <c r="AX230" s="330">
        <v>0</v>
      </c>
      <c r="AY230" s="330">
        <v>0</v>
      </c>
      <c r="AZ230" s="330">
        <v>0</v>
      </c>
      <c r="BA230" s="330">
        <v>0</v>
      </c>
      <c r="BB230" s="330">
        <v>0</v>
      </c>
      <c r="BC230" s="330">
        <v>0</v>
      </c>
      <c r="BD230" s="330">
        <v>0</v>
      </c>
      <c r="BE230" s="330">
        <v>0</v>
      </c>
      <c r="BF230" s="329" t="s">
        <v>7593</v>
      </c>
      <c r="BG230" s="330">
        <v>2</v>
      </c>
      <c r="BH230" s="330">
        <v>5</v>
      </c>
      <c r="BI230" s="330">
        <v>2</v>
      </c>
      <c r="BJ230" s="330" t="s">
        <v>112</v>
      </c>
      <c r="BK230" s="330">
        <v>0</v>
      </c>
      <c r="BL230" s="330">
        <v>0</v>
      </c>
      <c r="BM230" s="330">
        <v>0</v>
      </c>
      <c r="BN230" s="330">
        <v>0</v>
      </c>
      <c r="BO230" s="330">
        <v>2</v>
      </c>
      <c r="BP230" s="330">
        <v>0</v>
      </c>
      <c r="BQ230" s="330">
        <v>0</v>
      </c>
    </row>
    <row r="231" spans="1:69" s="334" customFormat="1" x14ac:dyDescent="0.25">
      <c r="A231" s="333" t="s">
        <v>68</v>
      </c>
      <c r="B231" s="330" t="s">
        <v>43</v>
      </c>
      <c r="C231" s="330" t="s">
        <v>43</v>
      </c>
      <c r="D231" s="333">
        <v>51</v>
      </c>
      <c r="E231" s="331" t="s">
        <v>573</v>
      </c>
      <c r="F231" s="330" t="s">
        <v>131</v>
      </c>
      <c r="G231" s="427" t="s">
        <v>7557</v>
      </c>
      <c r="H231" s="330">
        <v>0</v>
      </c>
      <c r="I231" s="330">
        <v>0</v>
      </c>
      <c r="J231" s="336" t="s">
        <v>45</v>
      </c>
      <c r="K231" s="330">
        <v>0</v>
      </c>
      <c r="L231" s="330">
        <v>0</v>
      </c>
      <c r="M231" s="336" t="s">
        <v>45</v>
      </c>
      <c r="N231" s="330">
        <v>0</v>
      </c>
      <c r="O231" s="330" t="s">
        <v>45</v>
      </c>
      <c r="P231" s="330" t="s">
        <v>45</v>
      </c>
      <c r="Q231" s="330" t="s">
        <v>45</v>
      </c>
      <c r="R231" s="336" t="s">
        <v>45</v>
      </c>
      <c r="S231" s="330">
        <v>0</v>
      </c>
      <c r="T231" s="330"/>
      <c r="U231" s="330"/>
      <c r="V231" s="428"/>
      <c r="W231" s="428" t="s">
        <v>45</v>
      </c>
      <c r="X231" s="428" t="s">
        <v>45</v>
      </c>
      <c r="Y231" s="428" t="s">
        <v>45</v>
      </c>
      <c r="Z231" s="428" t="s">
        <v>45</v>
      </c>
      <c r="AA231" s="330">
        <v>0</v>
      </c>
      <c r="AB231" s="330">
        <v>0</v>
      </c>
      <c r="AC231" s="330">
        <v>0</v>
      </c>
      <c r="AD231" s="330">
        <v>0</v>
      </c>
      <c r="AE231" s="330">
        <v>0</v>
      </c>
      <c r="AF231" s="330">
        <v>0</v>
      </c>
      <c r="AG231" s="429" t="s">
        <v>45</v>
      </c>
      <c r="AH231" s="330"/>
      <c r="AI231" s="330"/>
      <c r="AJ231" s="330"/>
      <c r="AK231" s="330"/>
      <c r="AL231" s="330"/>
      <c r="AM231" s="330">
        <v>0</v>
      </c>
      <c r="AN231" s="330">
        <v>0</v>
      </c>
      <c r="AO231" s="330"/>
      <c r="AP231" s="330"/>
      <c r="AQ231" s="330">
        <v>0</v>
      </c>
      <c r="AR231" s="330">
        <v>0</v>
      </c>
      <c r="AS231" s="330">
        <v>0</v>
      </c>
      <c r="AT231" s="330">
        <v>0</v>
      </c>
      <c r="AU231" s="330">
        <v>0</v>
      </c>
      <c r="AV231" s="430" t="s">
        <v>45</v>
      </c>
      <c r="AW231" s="330">
        <v>0</v>
      </c>
      <c r="AX231" s="330">
        <v>0</v>
      </c>
      <c r="AY231" s="330">
        <v>0</v>
      </c>
      <c r="AZ231" s="330">
        <v>0</v>
      </c>
      <c r="BA231" s="330">
        <v>0</v>
      </c>
      <c r="BB231" s="330">
        <v>0</v>
      </c>
      <c r="BC231" s="330">
        <v>0</v>
      </c>
      <c r="BD231" s="330">
        <v>0</v>
      </c>
      <c r="BE231" s="330">
        <v>0</v>
      </c>
      <c r="BF231" s="329" t="s">
        <v>7593</v>
      </c>
      <c r="BG231" s="330">
        <v>0</v>
      </c>
      <c r="BH231" s="330">
        <v>0</v>
      </c>
      <c r="BI231" s="330">
        <v>0</v>
      </c>
      <c r="BJ231" s="330" t="s">
        <v>112</v>
      </c>
      <c r="BK231" s="330">
        <v>0</v>
      </c>
      <c r="BL231" s="330">
        <v>0</v>
      </c>
      <c r="BM231" s="330">
        <v>0</v>
      </c>
      <c r="BN231" s="330">
        <v>0</v>
      </c>
      <c r="BO231" s="330">
        <v>0</v>
      </c>
      <c r="BP231" s="330">
        <v>0</v>
      </c>
      <c r="BQ231" s="330">
        <v>0</v>
      </c>
    </row>
    <row r="232" spans="1:69" s="334" customFormat="1" x14ac:dyDescent="0.25">
      <c r="A232" s="333" t="s">
        <v>68</v>
      </c>
      <c r="B232" s="330" t="s">
        <v>43</v>
      </c>
      <c r="C232" s="330" t="s">
        <v>43</v>
      </c>
      <c r="D232" s="333">
        <v>52</v>
      </c>
      <c r="E232" s="331" t="s">
        <v>6555</v>
      </c>
      <c r="F232" s="330" t="s">
        <v>131</v>
      </c>
      <c r="G232" s="427" t="s">
        <v>7557</v>
      </c>
      <c r="H232" s="330">
        <v>0</v>
      </c>
      <c r="I232" s="330">
        <v>0</v>
      </c>
      <c r="J232" s="336" t="s">
        <v>45</v>
      </c>
      <c r="K232" s="330">
        <v>0</v>
      </c>
      <c r="L232" s="330">
        <v>0</v>
      </c>
      <c r="M232" s="336" t="s">
        <v>45</v>
      </c>
      <c r="N232" s="330">
        <v>0</v>
      </c>
      <c r="O232" s="330" t="s">
        <v>45</v>
      </c>
      <c r="P232" s="330" t="s">
        <v>45</v>
      </c>
      <c r="Q232" s="330" t="s">
        <v>45</v>
      </c>
      <c r="R232" s="336" t="s">
        <v>45</v>
      </c>
      <c r="S232" s="330">
        <v>0</v>
      </c>
      <c r="T232" s="330"/>
      <c r="U232" s="330"/>
      <c r="V232" s="428"/>
      <c r="W232" s="428" t="s">
        <v>45</v>
      </c>
      <c r="X232" s="428" t="s">
        <v>45</v>
      </c>
      <c r="Y232" s="428" t="s">
        <v>45</v>
      </c>
      <c r="Z232" s="428" t="s">
        <v>45</v>
      </c>
      <c r="AA232" s="330">
        <v>0</v>
      </c>
      <c r="AB232" s="330">
        <v>0</v>
      </c>
      <c r="AC232" s="330">
        <v>0</v>
      </c>
      <c r="AD232" s="330">
        <v>0</v>
      </c>
      <c r="AE232" s="330">
        <v>0</v>
      </c>
      <c r="AF232" s="330">
        <v>0</v>
      </c>
      <c r="AG232" s="429" t="s">
        <v>45</v>
      </c>
      <c r="AH232" s="330"/>
      <c r="AI232" s="330"/>
      <c r="AJ232" s="330"/>
      <c r="AK232" s="330"/>
      <c r="AL232" s="330"/>
      <c r="AM232" s="330">
        <v>0</v>
      </c>
      <c r="AN232" s="330">
        <v>0</v>
      </c>
      <c r="AO232" s="330"/>
      <c r="AP232" s="330"/>
      <c r="AQ232" s="330">
        <v>0</v>
      </c>
      <c r="AR232" s="330">
        <v>0</v>
      </c>
      <c r="AS232" s="330">
        <v>0</v>
      </c>
      <c r="AT232" s="330">
        <v>0</v>
      </c>
      <c r="AU232" s="330">
        <v>0</v>
      </c>
      <c r="AV232" s="430" t="s">
        <v>45</v>
      </c>
      <c r="AW232" s="330">
        <v>0</v>
      </c>
      <c r="AX232" s="330">
        <v>0</v>
      </c>
      <c r="AY232" s="330">
        <v>0</v>
      </c>
      <c r="AZ232" s="330">
        <v>0</v>
      </c>
      <c r="BA232" s="330">
        <v>0</v>
      </c>
      <c r="BB232" s="330">
        <v>0</v>
      </c>
      <c r="BC232" s="330">
        <v>0</v>
      </c>
      <c r="BD232" s="330">
        <v>0</v>
      </c>
      <c r="BE232" s="330">
        <v>0</v>
      </c>
      <c r="BF232" s="329" t="s">
        <v>7593</v>
      </c>
      <c r="BG232" s="330">
        <v>0</v>
      </c>
      <c r="BH232" s="330">
        <v>0</v>
      </c>
      <c r="BI232" s="330">
        <v>0</v>
      </c>
      <c r="BJ232" s="330" t="s">
        <v>112</v>
      </c>
      <c r="BK232" s="330">
        <v>0</v>
      </c>
      <c r="BL232" s="330">
        <v>0</v>
      </c>
      <c r="BM232" s="330">
        <v>0</v>
      </c>
      <c r="BN232" s="330">
        <v>0</v>
      </c>
      <c r="BO232" s="330">
        <v>0</v>
      </c>
      <c r="BP232" s="330">
        <v>0</v>
      </c>
      <c r="BQ232" s="330">
        <v>0</v>
      </c>
    </row>
    <row r="233" spans="1:69" s="334" customFormat="1" x14ac:dyDescent="0.25">
      <c r="A233" s="333" t="s">
        <v>68</v>
      </c>
      <c r="B233" s="330" t="s">
        <v>43</v>
      </c>
      <c r="C233" s="330" t="s">
        <v>43</v>
      </c>
      <c r="D233" s="333">
        <v>3</v>
      </c>
      <c r="E233" s="331" t="s">
        <v>6536</v>
      </c>
      <c r="F233" s="330" t="s">
        <v>131</v>
      </c>
      <c r="G233" s="427" t="s">
        <v>7557</v>
      </c>
      <c r="H233" s="330">
        <v>0</v>
      </c>
      <c r="I233" s="330">
        <v>0</v>
      </c>
      <c r="J233" s="336" t="s">
        <v>45</v>
      </c>
      <c r="K233" s="330">
        <v>0</v>
      </c>
      <c r="L233" s="330">
        <v>0</v>
      </c>
      <c r="M233" s="336" t="s">
        <v>45</v>
      </c>
      <c r="N233" s="330">
        <v>0</v>
      </c>
      <c r="O233" s="330" t="s">
        <v>45</v>
      </c>
      <c r="P233" s="330" t="s">
        <v>45</v>
      </c>
      <c r="Q233" s="330" t="s">
        <v>45</v>
      </c>
      <c r="R233" s="336" t="s">
        <v>45</v>
      </c>
      <c r="S233" s="330">
        <v>0</v>
      </c>
      <c r="T233" s="330"/>
      <c r="U233" s="330"/>
      <c r="V233" s="428"/>
      <c r="W233" s="428" t="s">
        <v>45</v>
      </c>
      <c r="X233" s="428" t="s">
        <v>45</v>
      </c>
      <c r="Y233" s="428" t="s">
        <v>45</v>
      </c>
      <c r="Z233" s="428" t="s">
        <v>45</v>
      </c>
      <c r="AA233" s="330">
        <v>0</v>
      </c>
      <c r="AB233" s="330">
        <v>0</v>
      </c>
      <c r="AC233" s="330">
        <v>0</v>
      </c>
      <c r="AD233" s="330">
        <v>0</v>
      </c>
      <c r="AE233" s="330">
        <v>0</v>
      </c>
      <c r="AF233" s="330">
        <v>0</v>
      </c>
      <c r="AG233" s="429" t="s">
        <v>45</v>
      </c>
      <c r="AH233" s="330"/>
      <c r="AI233" s="330"/>
      <c r="AJ233" s="330"/>
      <c r="AK233" s="330"/>
      <c r="AL233" s="330"/>
      <c r="AM233" s="330">
        <v>0</v>
      </c>
      <c r="AN233" s="330">
        <v>0</v>
      </c>
      <c r="AO233" s="330"/>
      <c r="AP233" s="330"/>
      <c r="AQ233" s="330">
        <v>0</v>
      </c>
      <c r="AR233" s="330">
        <v>0</v>
      </c>
      <c r="AS233" s="330">
        <v>0</v>
      </c>
      <c r="AT233" s="330">
        <v>0</v>
      </c>
      <c r="AU233" s="330">
        <v>0</v>
      </c>
      <c r="AV233" s="430" t="s">
        <v>45</v>
      </c>
      <c r="AW233" s="330">
        <v>0</v>
      </c>
      <c r="AX233" s="330">
        <v>0</v>
      </c>
      <c r="AY233" s="330">
        <v>0</v>
      </c>
      <c r="AZ233" s="330">
        <v>0</v>
      </c>
      <c r="BA233" s="330">
        <v>0</v>
      </c>
      <c r="BB233" s="330">
        <v>0</v>
      </c>
      <c r="BC233" s="330">
        <v>0</v>
      </c>
      <c r="BD233" s="330">
        <v>0</v>
      </c>
      <c r="BE233" s="330">
        <v>0</v>
      </c>
      <c r="BF233" s="329" t="s">
        <v>7593</v>
      </c>
      <c r="BG233" s="330">
        <v>1</v>
      </c>
      <c r="BH233" s="330">
        <v>0</v>
      </c>
      <c r="BI233" s="330">
        <v>0</v>
      </c>
      <c r="BJ233" s="330" t="s">
        <v>112</v>
      </c>
      <c r="BK233" s="330">
        <v>0</v>
      </c>
      <c r="BL233" s="330">
        <v>0</v>
      </c>
      <c r="BM233" s="330">
        <v>0</v>
      </c>
      <c r="BN233" s="330">
        <v>0</v>
      </c>
      <c r="BO233" s="330">
        <v>0</v>
      </c>
      <c r="BP233" s="330">
        <v>0</v>
      </c>
      <c r="BQ233" s="330">
        <v>0</v>
      </c>
    </row>
    <row r="234" spans="1:69" s="334" customFormat="1" x14ac:dyDescent="0.25">
      <c r="A234" s="333" t="s">
        <v>307</v>
      </c>
      <c r="B234" s="330" t="s">
        <v>52</v>
      </c>
      <c r="C234" s="330" t="s">
        <v>312</v>
      </c>
      <c r="D234" s="333">
        <v>1</v>
      </c>
      <c r="E234" s="331" t="s">
        <v>6534</v>
      </c>
      <c r="F234" s="330" t="s">
        <v>128</v>
      </c>
      <c r="G234" s="427" t="s">
        <v>7606</v>
      </c>
      <c r="H234" s="330">
        <v>0</v>
      </c>
      <c r="I234" s="330">
        <v>0</v>
      </c>
      <c r="J234" s="336" t="s">
        <v>45</v>
      </c>
      <c r="K234" s="330">
        <v>0</v>
      </c>
      <c r="L234" s="330">
        <v>0</v>
      </c>
      <c r="M234" s="336" t="s">
        <v>45</v>
      </c>
      <c r="N234" s="330">
        <v>0</v>
      </c>
      <c r="O234" s="330">
        <v>0</v>
      </c>
      <c r="P234" s="330" t="s">
        <v>6890</v>
      </c>
      <c r="Q234" s="330" t="s">
        <v>6891</v>
      </c>
      <c r="R234" s="336">
        <v>0.51992647673155656</v>
      </c>
      <c r="S234" s="330">
        <v>0</v>
      </c>
      <c r="T234" s="330"/>
      <c r="U234" s="330"/>
      <c r="V234" s="428"/>
      <c r="W234" s="428" t="s">
        <v>45</v>
      </c>
      <c r="X234" s="428" t="s">
        <v>45</v>
      </c>
      <c r="Y234" s="428" t="s">
        <v>45</v>
      </c>
      <c r="Z234" s="428" t="s">
        <v>45</v>
      </c>
      <c r="AA234" s="330">
        <v>4</v>
      </c>
      <c r="AB234" s="330">
        <v>0</v>
      </c>
      <c r="AC234" s="330">
        <v>0</v>
      </c>
      <c r="AD234" s="330">
        <v>0</v>
      </c>
      <c r="AE234" s="330">
        <v>0</v>
      </c>
      <c r="AF234" s="330">
        <v>0</v>
      </c>
      <c r="AG234" s="429" t="s">
        <v>45</v>
      </c>
      <c r="AH234" s="330"/>
      <c r="AI234" s="330"/>
      <c r="AJ234" s="330"/>
      <c r="AK234" s="330"/>
      <c r="AL234" s="330"/>
      <c r="AM234" s="330">
        <v>0</v>
      </c>
      <c r="AN234" s="330">
        <v>0</v>
      </c>
      <c r="AO234" s="330"/>
      <c r="AP234" s="330"/>
      <c r="AQ234" s="330">
        <v>0</v>
      </c>
      <c r="AR234" s="330">
        <v>0</v>
      </c>
      <c r="AS234" s="330">
        <v>0</v>
      </c>
      <c r="AT234" s="330">
        <v>0</v>
      </c>
      <c r="AU234" s="330">
        <v>4</v>
      </c>
      <c r="AV234" s="430">
        <v>1</v>
      </c>
      <c r="AW234" s="330">
        <v>34</v>
      </c>
      <c r="AX234" s="330">
        <v>0</v>
      </c>
      <c r="AY234" s="330">
        <v>34</v>
      </c>
      <c r="AZ234" s="330">
        <v>0</v>
      </c>
      <c r="BA234" s="330">
        <v>34</v>
      </c>
      <c r="BB234" s="330">
        <v>0</v>
      </c>
      <c r="BC234" s="330">
        <v>34</v>
      </c>
      <c r="BD234" s="330">
        <v>0</v>
      </c>
      <c r="BE234" s="330">
        <v>75</v>
      </c>
      <c r="BF234" s="329" t="s">
        <v>7593</v>
      </c>
      <c r="BG234" s="330">
        <v>33</v>
      </c>
      <c r="BH234" s="330">
        <v>2</v>
      </c>
      <c r="BI234" s="330">
        <v>34</v>
      </c>
      <c r="BJ234" s="330" t="s">
        <v>112</v>
      </c>
      <c r="BK234" s="330">
        <v>30</v>
      </c>
      <c r="BL234" s="330">
        <v>0</v>
      </c>
      <c r="BM234" s="330">
        <v>1</v>
      </c>
      <c r="BN234" s="330">
        <v>3</v>
      </c>
      <c r="BO234" s="330">
        <v>0</v>
      </c>
      <c r="BP234" s="330">
        <v>0</v>
      </c>
      <c r="BQ234" s="330">
        <v>0</v>
      </c>
    </row>
    <row r="235" spans="1:69" s="334" customFormat="1" x14ac:dyDescent="0.25">
      <c r="A235" s="333" t="s">
        <v>307</v>
      </c>
      <c r="B235" s="330" t="s">
        <v>52</v>
      </c>
      <c r="C235" s="330" t="s">
        <v>312</v>
      </c>
      <c r="D235" s="333">
        <v>2</v>
      </c>
      <c r="E235" s="331" t="s">
        <v>6535</v>
      </c>
      <c r="F235" s="330" t="s">
        <v>128</v>
      </c>
      <c r="G235" s="427" t="s">
        <v>7606</v>
      </c>
      <c r="H235" s="330">
        <v>0</v>
      </c>
      <c r="I235" s="330">
        <v>0</v>
      </c>
      <c r="J235" s="336" t="s">
        <v>45</v>
      </c>
      <c r="K235" s="330">
        <v>0</v>
      </c>
      <c r="L235" s="330">
        <v>0</v>
      </c>
      <c r="M235" s="336" t="s">
        <v>45</v>
      </c>
      <c r="N235" s="330">
        <v>0</v>
      </c>
      <c r="O235" s="330" t="s">
        <v>45</v>
      </c>
      <c r="P235" s="330" t="s">
        <v>45</v>
      </c>
      <c r="Q235" s="330" t="s">
        <v>45</v>
      </c>
      <c r="R235" s="336" t="s">
        <v>45</v>
      </c>
      <c r="S235" s="330">
        <v>0</v>
      </c>
      <c r="T235" s="330"/>
      <c r="U235" s="330"/>
      <c r="V235" s="428"/>
      <c r="W235" s="428" t="s">
        <v>45</v>
      </c>
      <c r="X235" s="428" t="s">
        <v>45</v>
      </c>
      <c r="Y235" s="428" t="s">
        <v>45</v>
      </c>
      <c r="Z235" s="428" t="s">
        <v>45</v>
      </c>
      <c r="AA235" s="330">
        <v>0</v>
      </c>
      <c r="AB235" s="330">
        <v>0</v>
      </c>
      <c r="AC235" s="330">
        <v>0</v>
      </c>
      <c r="AD235" s="330">
        <v>0</v>
      </c>
      <c r="AE235" s="330">
        <v>0</v>
      </c>
      <c r="AF235" s="330">
        <v>0</v>
      </c>
      <c r="AG235" s="429" t="s">
        <v>45</v>
      </c>
      <c r="AH235" s="330"/>
      <c r="AI235" s="330"/>
      <c r="AJ235" s="330"/>
      <c r="AK235" s="330"/>
      <c r="AL235" s="330"/>
      <c r="AM235" s="330">
        <v>0</v>
      </c>
      <c r="AN235" s="330">
        <v>0</v>
      </c>
      <c r="AO235" s="330"/>
      <c r="AP235" s="330"/>
      <c r="AQ235" s="330">
        <v>0</v>
      </c>
      <c r="AR235" s="330">
        <v>0</v>
      </c>
      <c r="AS235" s="330">
        <v>0</v>
      </c>
      <c r="AT235" s="330">
        <v>0</v>
      </c>
      <c r="AU235" s="330">
        <v>0</v>
      </c>
      <c r="AV235" s="430" t="s">
        <v>45</v>
      </c>
      <c r="AW235" s="330">
        <v>0</v>
      </c>
      <c r="AX235" s="330">
        <v>0</v>
      </c>
      <c r="AY235" s="330">
        <v>0</v>
      </c>
      <c r="AZ235" s="330">
        <v>0</v>
      </c>
      <c r="BA235" s="330">
        <v>0</v>
      </c>
      <c r="BB235" s="330">
        <v>0</v>
      </c>
      <c r="BC235" s="330">
        <v>0</v>
      </c>
      <c r="BD235" s="330">
        <v>0</v>
      </c>
      <c r="BE235" s="330">
        <v>3</v>
      </c>
      <c r="BF235" s="329" t="s">
        <v>7593</v>
      </c>
      <c r="BG235" s="330">
        <v>0</v>
      </c>
      <c r="BH235" s="330">
        <v>0</v>
      </c>
      <c r="BI235" s="330">
        <v>0</v>
      </c>
      <c r="BJ235" s="330" t="s">
        <v>112</v>
      </c>
      <c r="BK235" s="330">
        <v>0</v>
      </c>
      <c r="BL235" s="330">
        <v>0</v>
      </c>
      <c r="BM235" s="330">
        <v>0</v>
      </c>
      <c r="BN235" s="330">
        <v>0</v>
      </c>
      <c r="BO235" s="330">
        <v>0</v>
      </c>
      <c r="BP235" s="330">
        <v>0</v>
      </c>
      <c r="BQ235" s="330">
        <v>0</v>
      </c>
    </row>
    <row r="236" spans="1:69" s="334" customFormat="1" x14ac:dyDescent="0.25">
      <c r="A236" s="333" t="s">
        <v>307</v>
      </c>
      <c r="B236" s="330" t="s">
        <v>52</v>
      </c>
      <c r="C236" s="330" t="s">
        <v>312</v>
      </c>
      <c r="D236" s="333">
        <v>44</v>
      </c>
      <c r="E236" s="331" t="s">
        <v>565</v>
      </c>
      <c r="F236" s="330" t="s">
        <v>128</v>
      </c>
      <c r="G236" s="427" t="s">
        <v>7606</v>
      </c>
      <c r="H236" s="330">
        <v>0</v>
      </c>
      <c r="I236" s="330">
        <v>0</v>
      </c>
      <c r="J236" s="336" t="s">
        <v>45</v>
      </c>
      <c r="K236" s="330">
        <v>0</v>
      </c>
      <c r="L236" s="330">
        <v>0</v>
      </c>
      <c r="M236" s="336" t="s">
        <v>45</v>
      </c>
      <c r="N236" s="330">
        <v>0</v>
      </c>
      <c r="O236" s="330">
        <v>0</v>
      </c>
      <c r="P236" s="330" t="s">
        <v>2675</v>
      </c>
      <c r="Q236" s="330" t="s">
        <v>2676</v>
      </c>
      <c r="R236" s="336">
        <v>0.25255516286178237</v>
      </c>
      <c r="S236" s="330">
        <v>0</v>
      </c>
      <c r="T236" s="330"/>
      <c r="U236" s="330"/>
      <c r="V236" s="428"/>
      <c r="W236" s="428" t="s">
        <v>45</v>
      </c>
      <c r="X236" s="428" t="s">
        <v>45</v>
      </c>
      <c r="Y236" s="428" t="s">
        <v>45</v>
      </c>
      <c r="Z236" s="428" t="s">
        <v>45</v>
      </c>
      <c r="AA236" s="330">
        <v>0</v>
      </c>
      <c r="AB236" s="330">
        <v>0</v>
      </c>
      <c r="AC236" s="330">
        <v>0</v>
      </c>
      <c r="AD236" s="330">
        <v>0</v>
      </c>
      <c r="AE236" s="330">
        <v>0</v>
      </c>
      <c r="AF236" s="330">
        <v>0</v>
      </c>
      <c r="AG236" s="429" t="s">
        <v>45</v>
      </c>
      <c r="AH236" s="330"/>
      <c r="AI236" s="330"/>
      <c r="AJ236" s="330"/>
      <c r="AK236" s="330"/>
      <c r="AL236" s="330"/>
      <c r="AM236" s="330">
        <v>0</v>
      </c>
      <c r="AN236" s="330">
        <v>0</v>
      </c>
      <c r="AO236" s="330"/>
      <c r="AP236" s="330"/>
      <c r="AQ236" s="330">
        <v>0</v>
      </c>
      <c r="AR236" s="330">
        <v>0</v>
      </c>
      <c r="AS236" s="330">
        <v>0</v>
      </c>
      <c r="AT236" s="330">
        <v>0</v>
      </c>
      <c r="AU236" s="330">
        <v>0</v>
      </c>
      <c r="AV236" s="430" t="s">
        <v>45</v>
      </c>
      <c r="AW236" s="330">
        <v>18</v>
      </c>
      <c r="AX236" s="330">
        <v>0</v>
      </c>
      <c r="AY236" s="330">
        <v>18</v>
      </c>
      <c r="AZ236" s="330">
        <v>0</v>
      </c>
      <c r="BA236" s="330">
        <v>18</v>
      </c>
      <c r="BB236" s="330">
        <v>0</v>
      </c>
      <c r="BC236" s="330">
        <v>18</v>
      </c>
      <c r="BD236" s="330">
        <v>0</v>
      </c>
      <c r="BE236" s="330">
        <v>132</v>
      </c>
      <c r="BF236" s="329" t="s">
        <v>7593</v>
      </c>
      <c r="BG236" s="330">
        <v>18</v>
      </c>
      <c r="BH236" s="330">
        <v>2</v>
      </c>
      <c r="BI236" s="330">
        <v>18</v>
      </c>
      <c r="BJ236" s="330" t="s">
        <v>112</v>
      </c>
      <c r="BK236" s="330">
        <v>15</v>
      </c>
      <c r="BL236" s="330">
        <v>1</v>
      </c>
      <c r="BM236" s="330">
        <v>0</v>
      </c>
      <c r="BN236" s="330">
        <v>2</v>
      </c>
      <c r="BO236" s="330">
        <v>0</v>
      </c>
      <c r="BP236" s="330">
        <v>0</v>
      </c>
      <c r="BQ236" s="330">
        <v>0</v>
      </c>
    </row>
    <row r="237" spans="1:69" s="334" customFormat="1" x14ac:dyDescent="0.25">
      <c r="A237" s="333" t="s">
        <v>307</v>
      </c>
      <c r="B237" s="330" t="s">
        <v>52</v>
      </c>
      <c r="C237" s="330" t="s">
        <v>312</v>
      </c>
      <c r="D237" s="333">
        <v>45</v>
      </c>
      <c r="E237" s="331" t="s">
        <v>566</v>
      </c>
      <c r="F237" s="330" t="s">
        <v>128</v>
      </c>
      <c r="G237" s="427" t="s">
        <v>7606</v>
      </c>
      <c r="H237" s="330">
        <v>0</v>
      </c>
      <c r="I237" s="330">
        <v>0</v>
      </c>
      <c r="J237" s="336" t="s">
        <v>45</v>
      </c>
      <c r="K237" s="330">
        <v>0</v>
      </c>
      <c r="L237" s="330">
        <v>0</v>
      </c>
      <c r="M237" s="336" t="s">
        <v>45</v>
      </c>
      <c r="N237" s="330">
        <v>0</v>
      </c>
      <c r="O237" s="330" t="s">
        <v>45</v>
      </c>
      <c r="P237" s="330" t="s">
        <v>45</v>
      </c>
      <c r="Q237" s="330" t="s">
        <v>45</v>
      </c>
      <c r="R237" s="336" t="s">
        <v>45</v>
      </c>
      <c r="S237" s="330">
        <v>0</v>
      </c>
      <c r="T237" s="330"/>
      <c r="U237" s="330"/>
      <c r="V237" s="428"/>
      <c r="W237" s="428" t="s">
        <v>45</v>
      </c>
      <c r="X237" s="428" t="s">
        <v>45</v>
      </c>
      <c r="Y237" s="428" t="s">
        <v>45</v>
      </c>
      <c r="Z237" s="428" t="s">
        <v>45</v>
      </c>
      <c r="AA237" s="330">
        <v>1</v>
      </c>
      <c r="AB237" s="330">
        <v>0</v>
      </c>
      <c r="AC237" s="330">
        <v>0</v>
      </c>
      <c r="AD237" s="330">
        <v>0</v>
      </c>
      <c r="AE237" s="330">
        <v>0</v>
      </c>
      <c r="AF237" s="330">
        <v>0</v>
      </c>
      <c r="AG237" s="429" t="s">
        <v>45</v>
      </c>
      <c r="AH237" s="330"/>
      <c r="AI237" s="330"/>
      <c r="AJ237" s="330"/>
      <c r="AK237" s="330"/>
      <c r="AL237" s="330"/>
      <c r="AM237" s="330">
        <v>0</v>
      </c>
      <c r="AN237" s="330">
        <v>0</v>
      </c>
      <c r="AO237" s="330"/>
      <c r="AP237" s="330"/>
      <c r="AQ237" s="330">
        <v>0</v>
      </c>
      <c r="AR237" s="330">
        <v>0</v>
      </c>
      <c r="AS237" s="330">
        <v>0</v>
      </c>
      <c r="AT237" s="330">
        <v>0</v>
      </c>
      <c r="AU237" s="330">
        <v>1</v>
      </c>
      <c r="AV237" s="430">
        <v>1</v>
      </c>
      <c r="AW237" s="330">
        <v>35</v>
      </c>
      <c r="AX237" s="330">
        <v>0</v>
      </c>
      <c r="AY237" s="330">
        <v>35</v>
      </c>
      <c r="AZ237" s="330">
        <v>0</v>
      </c>
      <c r="BA237" s="330">
        <v>35</v>
      </c>
      <c r="BB237" s="330">
        <v>0</v>
      </c>
      <c r="BC237" s="330">
        <v>35</v>
      </c>
      <c r="BD237" s="330">
        <v>0</v>
      </c>
      <c r="BE237" s="330">
        <v>147</v>
      </c>
      <c r="BF237" s="329" t="s">
        <v>7593</v>
      </c>
      <c r="BG237" s="330">
        <v>37</v>
      </c>
      <c r="BH237" s="330">
        <v>7</v>
      </c>
      <c r="BI237" s="330">
        <v>35</v>
      </c>
      <c r="BJ237" s="330" t="s">
        <v>112</v>
      </c>
      <c r="BK237" s="330">
        <v>25</v>
      </c>
      <c r="BL237" s="330">
        <v>0</v>
      </c>
      <c r="BM237" s="330">
        <v>2</v>
      </c>
      <c r="BN237" s="330">
        <v>8</v>
      </c>
      <c r="BO237" s="330">
        <v>0</v>
      </c>
      <c r="BP237" s="330">
        <v>0</v>
      </c>
      <c r="BQ237" s="330">
        <v>0</v>
      </c>
    </row>
    <row r="238" spans="1:69" s="334" customFormat="1" x14ac:dyDescent="0.25">
      <c r="A238" s="333" t="s">
        <v>307</v>
      </c>
      <c r="B238" s="330" t="s">
        <v>52</v>
      </c>
      <c r="C238" s="330" t="s">
        <v>312</v>
      </c>
      <c r="D238" s="333">
        <v>46</v>
      </c>
      <c r="E238" s="331" t="s">
        <v>567</v>
      </c>
      <c r="F238" s="330" t="s">
        <v>128</v>
      </c>
      <c r="G238" s="427" t="s">
        <v>7606</v>
      </c>
      <c r="H238" s="330">
        <v>0</v>
      </c>
      <c r="I238" s="330">
        <v>1</v>
      </c>
      <c r="J238" s="336">
        <v>1</v>
      </c>
      <c r="K238" s="330">
        <v>0</v>
      </c>
      <c r="L238" s="330">
        <v>0</v>
      </c>
      <c r="M238" s="336" t="s">
        <v>45</v>
      </c>
      <c r="N238" s="330">
        <v>0</v>
      </c>
      <c r="O238" s="330">
        <v>0</v>
      </c>
      <c r="P238" s="330" t="s">
        <v>2844</v>
      </c>
      <c r="Q238" s="330" t="s">
        <v>2845</v>
      </c>
      <c r="R238" s="336">
        <v>0.19407223863528061</v>
      </c>
      <c r="S238" s="330">
        <v>0</v>
      </c>
      <c r="T238" s="330"/>
      <c r="U238" s="330"/>
      <c r="V238" s="428"/>
      <c r="W238" s="428" t="s">
        <v>45</v>
      </c>
      <c r="X238" s="428" t="s">
        <v>45</v>
      </c>
      <c r="Y238" s="428" t="s">
        <v>45</v>
      </c>
      <c r="Z238" s="428" t="s">
        <v>45</v>
      </c>
      <c r="AA238" s="330">
        <v>5</v>
      </c>
      <c r="AB238" s="330">
        <v>0</v>
      </c>
      <c r="AC238" s="330">
        <v>0</v>
      </c>
      <c r="AD238" s="330">
        <v>0</v>
      </c>
      <c r="AE238" s="330">
        <v>0</v>
      </c>
      <c r="AF238" s="330">
        <v>0</v>
      </c>
      <c r="AG238" s="429" t="s">
        <v>45</v>
      </c>
      <c r="AH238" s="330"/>
      <c r="AI238" s="330"/>
      <c r="AJ238" s="330"/>
      <c r="AK238" s="330"/>
      <c r="AL238" s="330"/>
      <c r="AM238" s="330">
        <v>0</v>
      </c>
      <c r="AN238" s="330">
        <v>0</v>
      </c>
      <c r="AO238" s="330"/>
      <c r="AP238" s="330"/>
      <c r="AQ238" s="330">
        <v>0</v>
      </c>
      <c r="AR238" s="330">
        <v>0</v>
      </c>
      <c r="AS238" s="330">
        <v>0</v>
      </c>
      <c r="AT238" s="330">
        <v>0</v>
      </c>
      <c r="AU238" s="330">
        <v>5</v>
      </c>
      <c r="AV238" s="430">
        <v>1</v>
      </c>
      <c r="AW238" s="330">
        <v>23</v>
      </c>
      <c r="AX238" s="330">
        <v>0</v>
      </c>
      <c r="AY238" s="330">
        <v>23</v>
      </c>
      <c r="AZ238" s="330">
        <v>0</v>
      </c>
      <c r="BA238" s="330">
        <v>23</v>
      </c>
      <c r="BB238" s="330">
        <v>0</v>
      </c>
      <c r="BC238" s="330">
        <v>23</v>
      </c>
      <c r="BD238" s="330">
        <v>0</v>
      </c>
      <c r="BE238" s="330">
        <v>256</v>
      </c>
      <c r="BF238" s="329" t="s">
        <v>7593</v>
      </c>
      <c r="BG238" s="330">
        <v>25</v>
      </c>
      <c r="BH238" s="330">
        <v>1</v>
      </c>
      <c r="BI238" s="330">
        <v>23</v>
      </c>
      <c r="BJ238" s="330" t="s">
        <v>112</v>
      </c>
      <c r="BK238" s="330">
        <v>22</v>
      </c>
      <c r="BL238" s="330">
        <v>0</v>
      </c>
      <c r="BM238" s="330">
        <v>0</v>
      </c>
      <c r="BN238" s="330">
        <v>1</v>
      </c>
      <c r="BO238" s="330">
        <v>0</v>
      </c>
      <c r="BP238" s="330">
        <v>0</v>
      </c>
      <c r="BQ238" s="330">
        <v>0</v>
      </c>
    </row>
    <row r="239" spans="1:69" s="334" customFormat="1" x14ac:dyDescent="0.25">
      <c r="A239" s="333" t="s">
        <v>307</v>
      </c>
      <c r="B239" s="330" t="s">
        <v>52</v>
      </c>
      <c r="C239" s="330" t="s">
        <v>312</v>
      </c>
      <c r="D239" s="333">
        <v>47</v>
      </c>
      <c r="E239" s="331" t="s">
        <v>568</v>
      </c>
      <c r="F239" s="330" t="s">
        <v>128</v>
      </c>
      <c r="G239" s="427" t="s">
        <v>7606</v>
      </c>
      <c r="H239" s="330">
        <v>0</v>
      </c>
      <c r="I239" s="330">
        <v>0</v>
      </c>
      <c r="J239" s="336" t="s">
        <v>45</v>
      </c>
      <c r="K239" s="330">
        <v>0</v>
      </c>
      <c r="L239" s="330">
        <v>0</v>
      </c>
      <c r="M239" s="336" t="s">
        <v>45</v>
      </c>
      <c r="N239" s="330">
        <v>0</v>
      </c>
      <c r="O239" s="330">
        <v>0</v>
      </c>
      <c r="P239" s="330" t="s">
        <v>2928</v>
      </c>
      <c r="Q239" s="330" t="s">
        <v>2250</v>
      </c>
      <c r="R239" s="336">
        <v>0.11583515027147193</v>
      </c>
      <c r="S239" s="330">
        <v>0</v>
      </c>
      <c r="T239" s="330"/>
      <c r="U239" s="330"/>
      <c r="V239" s="428"/>
      <c r="W239" s="428" t="s">
        <v>45</v>
      </c>
      <c r="X239" s="428" t="s">
        <v>45</v>
      </c>
      <c r="Y239" s="428" t="s">
        <v>45</v>
      </c>
      <c r="Z239" s="428" t="s">
        <v>45</v>
      </c>
      <c r="AA239" s="330">
        <v>3</v>
      </c>
      <c r="AB239" s="330">
        <v>0</v>
      </c>
      <c r="AC239" s="330">
        <v>0</v>
      </c>
      <c r="AD239" s="330">
        <v>0</v>
      </c>
      <c r="AE239" s="330">
        <v>0</v>
      </c>
      <c r="AF239" s="330">
        <v>0</v>
      </c>
      <c r="AG239" s="429" t="s">
        <v>45</v>
      </c>
      <c r="AH239" s="330"/>
      <c r="AI239" s="330"/>
      <c r="AJ239" s="330"/>
      <c r="AK239" s="330"/>
      <c r="AL239" s="330"/>
      <c r="AM239" s="330">
        <v>0</v>
      </c>
      <c r="AN239" s="330">
        <v>0</v>
      </c>
      <c r="AO239" s="330"/>
      <c r="AP239" s="330"/>
      <c r="AQ239" s="330">
        <v>0</v>
      </c>
      <c r="AR239" s="330">
        <v>0</v>
      </c>
      <c r="AS239" s="330">
        <v>1</v>
      </c>
      <c r="AT239" s="330">
        <v>0</v>
      </c>
      <c r="AU239" s="330">
        <v>2</v>
      </c>
      <c r="AV239" s="430">
        <v>0.66666666666666663</v>
      </c>
      <c r="AW239" s="330">
        <v>20</v>
      </c>
      <c r="AX239" s="330">
        <v>0</v>
      </c>
      <c r="AY239" s="330">
        <v>20</v>
      </c>
      <c r="AZ239" s="330">
        <v>0</v>
      </c>
      <c r="BA239" s="330">
        <v>20</v>
      </c>
      <c r="BB239" s="330">
        <v>0</v>
      </c>
      <c r="BC239" s="330">
        <v>20</v>
      </c>
      <c r="BD239" s="330">
        <v>0</v>
      </c>
      <c r="BE239" s="330">
        <v>163</v>
      </c>
      <c r="BF239" s="329" t="s">
        <v>7593</v>
      </c>
      <c r="BG239" s="330">
        <v>21</v>
      </c>
      <c r="BH239" s="330">
        <v>1</v>
      </c>
      <c r="BI239" s="330">
        <v>20</v>
      </c>
      <c r="BJ239" s="330" t="s">
        <v>112</v>
      </c>
      <c r="BK239" s="330">
        <v>18</v>
      </c>
      <c r="BL239" s="330">
        <v>0</v>
      </c>
      <c r="BM239" s="330">
        <v>0</v>
      </c>
      <c r="BN239" s="330">
        <v>1</v>
      </c>
      <c r="BO239" s="330">
        <v>0</v>
      </c>
      <c r="BP239" s="330">
        <v>0</v>
      </c>
      <c r="BQ239" s="330">
        <v>1</v>
      </c>
    </row>
    <row r="240" spans="1:69" s="334" customFormat="1" x14ac:dyDescent="0.25">
      <c r="A240" s="333" t="s">
        <v>307</v>
      </c>
      <c r="B240" s="330" t="s">
        <v>52</v>
      </c>
      <c r="C240" s="330" t="s">
        <v>312</v>
      </c>
      <c r="D240" s="333">
        <v>48</v>
      </c>
      <c r="E240" s="331" t="s">
        <v>570</v>
      </c>
      <c r="F240" s="330" t="s">
        <v>128</v>
      </c>
      <c r="G240" s="427" t="s">
        <v>7606</v>
      </c>
      <c r="H240" s="330">
        <v>0</v>
      </c>
      <c r="I240" s="330">
        <v>0</v>
      </c>
      <c r="J240" s="336" t="s">
        <v>45</v>
      </c>
      <c r="K240" s="330">
        <v>1</v>
      </c>
      <c r="L240" s="330">
        <v>0</v>
      </c>
      <c r="M240" s="336">
        <v>0</v>
      </c>
      <c r="N240" s="330">
        <v>0</v>
      </c>
      <c r="O240" s="330" t="s">
        <v>3015</v>
      </c>
      <c r="P240" s="330" t="s">
        <v>3016</v>
      </c>
      <c r="Q240" s="330" t="s">
        <v>3017</v>
      </c>
      <c r="R240" s="336">
        <v>0.5240690065437239</v>
      </c>
      <c r="S240" s="330">
        <v>0</v>
      </c>
      <c r="T240" s="330"/>
      <c r="U240" s="330"/>
      <c r="V240" s="428"/>
      <c r="W240" s="428" t="s">
        <v>45</v>
      </c>
      <c r="X240" s="428" t="s">
        <v>45</v>
      </c>
      <c r="Y240" s="428" t="s">
        <v>45</v>
      </c>
      <c r="Z240" s="428" t="s">
        <v>45</v>
      </c>
      <c r="AA240" s="330">
        <v>4</v>
      </c>
      <c r="AB240" s="330">
        <v>0</v>
      </c>
      <c r="AC240" s="330">
        <v>0</v>
      </c>
      <c r="AD240" s="330">
        <v>0</v>
      </c>
      <c r="AE240" s="330">
        <v>1</v>
      </c>
      <c r="AF240" s="330">
        <v>0</v>
      </c>
      <c r="AG240" s="429">
        <v>1</v>
      </c>
      <c r="AH240" s="330"/>
      <c r="AI240" s="330"/>
      <c r="AJ240" s="330"/>
      <c r="AK240" s="330"/>
      <c r="AL240" s="330"/>
      <c r="AM240" s="330">
        <v>0</v>
      </c>
      <c r="AN240" s="330">
        <v>0</v>
      </c>
      <c r="AO240" s="330"/>
      <c r="AP240" s="330"/>
      <c r="AQ240" s="330">
        <v>1</v>
      </c>
      <c r="AR240" s="330">
        <v>0</v>
      </c>
      <c r="AS240" s="330">
        <v>0</v>
      </c>
      <c r="AT240" s="330">
        <v>0</v>
      </c>
      <c r="AU240" s="330">
        <v>3</v>
      </c>
      <c r="AV240" s="430">
        <v>0.75</v>
      </c>
      <c r="AW240" s="330">
        <v>28</v>
      </c>
      <c r="AX240" s="330">
        <v>0</v>
      </c>
      <c r="AY240" s="330">
        <v>28</v>
      </c>
      <c r="AZ240" s="330">
        <v>0</v>
      </c>
      <c r="BA240" s="330">
        <v>28</v>
      </c>
      <c r="BB240" s="330">
        <v>0</v>
      </c>
      <c r="BC240" s="330">
        <v>28</v>
      </c>
      <c r="BD240" s="330">
        <v>0</v>
      </c>
      <c r="BE240" s="330">
        <v>134</v>
      </c>
      <c r="BF240" s="329" t="s">
        <v>7593</v>
      </c>
      <c r="BG240" s="330">
        <v>29</v>
      </c>
      <c r="BH240" s="330">
        <v>2</v>
      </c>
      <c r="BI240" s="330">
        <v>28</v>
      </c>
      <c r="BJ240" s="330" t="s">
        <v>112</v>
      </c>
      <c r="BK240" s="330">
        <v>25</v>
      </c>
      <c r="BL240" s="330">
        <v>0</v>
      </c>
      <c r="BM240" s="330">
        <v>2</v>
      </c>
      <c r="BN240" s="330">
        <v>1</v>
      </c>
      <c r="BO240" s="330">
        <v>0</v>
      </c>
      <c r="BP240" s="330">
        <v>0</v>
      </c>
      <c r="BQ240" s="330">
        <v>0</v>
      </c>
    </row>
    <row r="241" spans="1:69" s="334" customFormat="1" x14ac:dyDescent="0.25">
      <c r="A241" s="333" t="s">
        <v>307</v>
      </c>
      <c r="B241" s="330" t="s">
        <v>52</v>
      </c>
      <c r="C241" s="330" t="s">
        <v>312</v>
      </c>
      <c r="D241" s="333">
        <v>49</v>
      </c>
      <c r="E241" s="331" t="s">
        <v>571</v>
      </c>
      <c r="F241" s="330" t="s">
        <v>128</v>
      </c>
      <c r="G241" s="427" t="s">
        <v>7606</v>
      </c>
      <c r="H241" s="330">
        <v>0</v>
      </c>
      <c r="I241" s="330">
        <v>0</v>
      </c>
      <c r="J241" s="336" t="s">
        <v>45</v>
      </c>
      <c r="K241" s="330">
        <v>0</v>
      </c>
      <c r="L241" s="330">
        <v>0</v>
      </c>
      <c r="M241" s="336" t="s">
        <v>45</v>
      </c>
      <c r="N241" s="330">
        <v>0</v>
      </c>
      <c r="O241" s="330" t="s">
        <v>45</v>
      </c>
      <c r="P241" s="330" t="s">
        <v>45</v>
      </c>
      <c r="Q241" s="330" t="s">
        <v>45</v>
      </c>
      <c r="R241" s="336" t="s">
        <v>45</v>
      </c>
      <c r="S241" s="330">
        <v>0</v>
      </c>
      <c r="T241" s="330"/>
      <c r="U241" s="330"/>
      <c r="V241" s="428"/>
      <c r="W241" s="428" t="s">
        <v>45</v>
      </c>
      <c r="X241" s="428" t="s">
        <v>45</v>
      </c>
      <c r="Y241" s="428" t="s">
        <v>45</v>
      </c>
      <c r="Z241" s="428" t="s">
        <v>45</v>
      </c>
      <c r="AA241" s="330">
        <v>1</v>
      </c>
      <c r="AB241" s="330">
        <v>0</v>
      </c>
      <c r="AC241" s="330">
        <v>0</v>
      </c>
      <c r="AD241" s="330">
        <v>0</v>
      </c>
      <c r="AE241" s="330">
        <v>0</v>
      </c>
      <c r="AF241" s="330">
        <v>0</v>
      </c>
      <c r="AG241" s="429" t="s">
        <v>45</v>
      </c>
      <c r="AH241" s="330"/>
      <c r="AI241" s="330"/>
      <c r="AJ241" s="330"/>
      <c r="AK241" s="330"/>
      <c r="AL241" s="330"/>
      <c r="AM241" s="330">
        <v>0</v>
      </c>
      <c r="AN241" s="330">
        <v>0</v>
      </c>
      <c r="AO241" s="330"/>
      <c r="AP241" s="330"/>
      <c r="AQ241" s="330">
        <v>0</v>
      </c>
      <c r="AR241" s="330">
        <v>0</v>
      </c>
      <c r="AS241" s="330">
        <v>0</v>
      </c>
      <c r="AT241" s="330">
        <v>0</v>
      </c>
      <c r="AU241" s="330">
        <v>1</v>
      </c>
      <c r="AV241" s="430">
        <v>1</v>
      </c>
      <c r="AW241" s="330">
        <v>16</v>
      </c>
      <c r="AX241" s="330">
        <v>0</v>
      </c>
      <c r="AY241" s="330">
        <v>16</v>
      </c>
      <c r="AZ241" s="330">
        <v>0</v>
      </c>
      <c r="BA241" s="330">
        <v>16</v>
      </c>
      <c r="BB241" s="330">
        <v>0</v>
      </c>
      <c r="BC241" s="330">
        <v>16</v>
      </c>
      <c r="BD241" s="330">
        <v>0</v>
      </c>
      <c r="BE241" s="330">
        <v>88</v>
      </c>
      <c r="BF241" s="329" t="s">
        <v>7593</v>
      </c>
      <c r="BG241" s="330">
        <v>14</v>
      </c>
      <c r="BH241" s="330">
        <v>1</v>
      </c>
      <c r="BI241" s="330">
        <v>16</v>
      </c>
      <c r="BJ241" s="330" t="s">
        <v>112</v>
      </c>
      <c r="BK241" s="330">
        <v>16</v>
      </c>
      <c r="BL241" s="330">
        <v>0</v>
      </c>
      <c r="BM241" s="330">
        <v>0</v>
      </c>
      <c r="BN241" s="330">
        <v>0</v>
      </c>
      <c r="BO241" s="330">
        <v>0</v>
      </c>
      <c r="BP241" s="330">
        <v>0</v>
      </c>
      <c r="BQ241" s="330">
        <v>0</v>
      </c>
    </row>
    <row r="242" spans="1:69" s="334" customFormat="1" x14ac:dyDescent="0.25">
      <c r="A242" s="333" t="s">
        <v>307</v>
      </c>
      <c r="B242" s="330" t="s">
        <v>52</v>
      </c>
      <c r="C242" s="330" t="s">
        <v>312</v>
      </c>
      <c r="D242" s="333">
        <v>50</v>
      </c>
      <c r="E242" s="331" t="s">
        <v>572</v>
      </c>
      <c r="F242" s="330" t="s">
        <v>128</v>
      </c>
      <c r="G242" s="427" t="s">
        <v>7606</v>
      </c>
      <c r="H242" s="330">
        <v>0</v>
      </c>
      <c r="I242" s="330">
        <v>0</v>
      </c>
      <c r="J242" s="336" t="s">
        <v>45</v>
      </c>
      <c r="K242" s="330">
        <v>0</v>
      </c>
      <c r="L242" s="330">
        <v>0</v>
      </c>
      <c r="M242" s="336" t="s">
        <v>45</v>
      </c>
      <c r="N242" s="330">
        <v>0</v>
      </c>
      <c r="O242" s="330" t="s">
        <v>45</v>
      </c>
      <c r="P242" s="330" t="s">
        <v>45</v>
      </c>
      <c r="Q242" s="330" t="s">
        <v>45</v>
      </c>
      <c r="R242" s="336" t="s">
        <v>45</v>
      </c>
      <c r="S242" s="330">
        <v>0</v>
      </c>
      <c r="T242" s="330"/>
      <c r="U242" s="330"/>
      <c r="V242" s="428"/>
      <c r="W242" s="428" t="s">
        <v>45</v>
      </c>
      <c r="X242" s="428" t="s">
        <v>45</v>
      </c>
      <c r="Y242" s="428" t="s">
        <v>45</v>
      </c>
      <c r="Z242" s="428" t="s">
        <v>45</v>
      </c>
      <c r="AA242" s="330">
        <v>1</v>
      </c>
      <c r="AB242" s="330">
        <v>0</v>
      </c>
      <c r="AC242" s="330">
        <v>0</v>
      </c>
      <c r="AD242" s="330">
        <v>0</v>
      </c>
      <c r="AE242" s="330">
        <v>0</v>
      </c>
      <c r="AF242" s="330">
        <v>0</v>
      </c>
      <c r="AG242" s="429" t="s">
        <v>45</v>
      </c>
      <c r="AH242" s="330"/>
      <c r="AI242" s="330"/>
      <c r="AJ242" s="330"/>
      <c r="AK242" s="330"/>
      <c r="AL242" s="330"/>
      <c r="AM242" s="330">
        <v>0</v>
      </c>
      <c r="AN242" s="330">
        <v>0</v>
      </c>
      <c r="AO242" s="330"/>
      <c r="AP242" s="330"/>
      <c r="AQ242" s="330">
        <v>0</v>
      </c>
      <c r="AR242" s="330">
        <v>0</v>
      </c>
      <c r="AS242" s="330">
        <v>0</v>
      </c>
      <c r="AT242" s="330">
        <v>0</v>
      </c>
      <c r="AU242" s="330">
        <v>1</v>
      </c>
      <c r="AV242" s="430">
        <v>1</v>
      </c>
      <c r="AW242" s="330">
        <v>25</v>
      </c>
      <c r="AX242" s="330">
        <v>0</v>
      </c>
      <c r="AY242" s="330">
        <v>25</v>
      </c>
      <c r="AZ242" s="330">
        <v>0</v>
      </c>
      <c r="BA242" s="330">
        <v>25</v>
      </c>
      <c r="BB242" s="330">
        <v>0</v>
      </c>
      <c r="BC242" s="330">
        <v>25</v>
      </c>
      <c r="BD242" s="330">
        <v>0</v>
      </c>
      <c r="BE242" s="330">
        <v>138</v>
      </c>
      <c r="BF242" s="329" t="s">
        <v>7593</v>
      </c>
      <c r="BG242" s="330">
        <v>28</v>
      </c>
      <c r="BH242" s="330">
        <v>2</v>
      </c>
      <c r="BI242" s="330">
        <v>25</v>
      </c>
      <c r="BJ242" s="330" t="s">
        <v>112</v>
      </c>
      <c r="BK242" s="330">
        <v>25</v>
      </c>
      <c r="BL242" s="330">
        <v>0</v>
      </c>
      <c r="BM242" s="330">
        <v>0</v>
      </c>
      <c r="BN242" s="330">
        <v>0</v>
      </c>
      <c r="BO242" s="330">
        <v>0</v>
      </c>
      <c r="BP242" s="330">
        <v>0</v>
      </c>
      <c r="BQ242" s="330">
        <v>0</v>
      </c>
    </row>
    <row r="243" spans="1:69" s="334" customFormat="1" x14ac:dyDescent="0.25">
      <c r="A243" s="333" t="s">
        <v>307</v>
      </c>
      <c r="B243" s="330" t="s">
        <v>52</v>
      </c>
      <c r="C243" s="330" t="s">
        <v>312</v>
      </c>
      <c r="D243" s="333">
        <v>51</v>
      </c>
      <c r="E243" s="331" t="s">
        <v>573</v>
      </c>
      <c r="F243" s="330" t="s">
        <v>128</v>
      </c>
      <c r="G243" s="427" t="s">
        <v>7606</v>
      </c>
      <c r="H243" s="330">
        <v>0</v>
      </c>
      <c r="I243" s="330">
        <v>0</v>
      </c>
      <c r="J243" s="336" t="s">
        <v>45</v>
      </c>
      <c r="K243" s="330">
        <v>0</v>
      </c>
      <c r="L243" s="330">
        <v>0</v>
      </c>
      <c r="M243" s="336" t="s">
        <v>45</v>
      </c>
      <c r="N243" s="330">
        <v>0</v>
      </c>
      <c r="O243" s="330" t="s">
        <v>45</v>
      </c>
      <c r="P243" s="330" t="s">
        <v>45</v>
      </c>
      <c r="Q243" s="330" t="s">
        <v>45</v>
      </c>
      <c r="R243" s="336" t="s">
        <v>45</v>
      </c>
      <c r="S243" s="330">
        <v>0</v>
      </c>
      <c r="T243" s="330"/>
      <c r="U243" s="330"/>
      <c r="V243" s="428"/>
      <c r="W243" s="428" t="s">
        <v>45</v>
      </c>
      <c r="X243" s="428" t="s">
        <v>45</v>
      </c>
      <c r="Y243" s="428" t="s">
        <v>45</v>
      </c>
      <c r="Z243" s="428" t="s">
        <v>45</v>
      </c>
      <c r="AA243" s="330">
        <v>0</v>
      </c>
      <c r="AB243" s="330">
        <v>0</v>
      </c>
      <c r="AC243" s="330">
        <v>0</v>
      </c>
      <c r="AD243" s="330">
        <v>0</v>
      </c>
      <c r="AE243" s="330">
        <v>0</v>
      </c>
      <c r="AF243" s="330">
        <v>0</v>
      </c>
      <c r="AG243" s="429" t="s">
        <v>45</v>
      </c>
      <c r="AH243" s="330"/>
      <c r="AI243" s="330"/>
      <c r="AJ243" s="330"/>
      <c r="AK243" s="330"/>
      <c r="AL243" s="330"/>
      <c r="AM243" s="330">
        <v>0</v>
      </c>
      <c r="AN243" s="330">
        <v>0</v>
      </c>
      <c r="AO243" s="330"/>
      <c r="AP243" s="330"/>
      <c r="AQ243" s="330">
        <v>0</v>
      </c>
      <c r="AR243" s="330">
        <v>0</v>
      </c>
      <c r="AS243" s="330">
        <v>0</v>
      </c>
      <c r="AT243" s="330">
        <v>0</v>
      </c>
      <c r="AU243" s="330">
        <v>0</v>
      </c>
      <c r="AV243" s="430" t="s">
        <v>45</v>
      </c>
      <c r="AW243" s="330">
        <v>2</v>
      </c>
      <c r="AX243" s="330">
        <v>0</v>
      </c>
      <c r="AY243" s="330">
        <v>2</v>
      </c>
      <c r="AZ243" s="330">
        <v>0</v>
      </c>
      <c r="BA243" s="330">
        <v>2</v>
      </c>
      <c r="BB243" s="330">
        <v>0</v>
      </c>
      <c r="BC243" s="330">
        <v>2</v>
      </c>
      <c r="BD243" s="330">
        <v>0</v>
      </c>
      <c r="BE243" s="330">
        <v>9</v>
      </c>
      <c r="BF243" s="329" t="s">
        <v>7593</v>
      </c>
      <c r="BG243" s="330">
        <v>3</v>
      </c>
      <c r="BH243" s="330">
        <v>0</v>
      </c>
      <c r="BI243" s="330">
        <v>2</v>
      </c>
      <c r="BJ243" s="330" t="s">
        <v>112</v>
      </c>
      <c r="BK243" s="330">
        <v>2</v>
      </c>
      <c r="BL243" s="330">
        <v>0</v>
      </c>
      <c r="BM243" s="330">
        <v>0</v>
      </c>
      <c r="BN243" s="330">
        <v>0</v>
      </c>
      <c r="BO243" s="330">
        <v>0</v>
      </c>
      <c r="BP243" s="330">
        <v>0</v>
      </c>
      <c r="BQ243" s="330">
        <v>0</v>
      </c>
    </row>
    <row r="244" spans="1:69" s="334" customFormat="1" x14ac:dyDescent="0.25">
      <c r="A244" s="333" t="s">
        <v>307</v>
      </c>
      <c r="B244" s="330" t="s">
        <v>52</v>
      </c>
      <c r="C244" s="330" t="s">
        <v>312</v>
      </c>
      <c r="D244" s="333">
        <v>52</v>
      </c>
      <c r="E244" s="331" t="s">
        <v>6555</v>
      </c>
      <c r="F244" s="330" t="s">
        <v>128</v>
      </c>
      <c r="G244" s="427" t="s">
        <v>7606</v>
      </c>
      <c r="H244" s="330">
        <v>0</v>
      </c>
      <c r="I244" s="330">
        <v>0</v>
      </c>
      <c r="J244" s="336" t="s">
        <v>45</v>
      </c>
      <c r="K244" s="330">
        <v>0</v>
      </c>
      <c r="L244" s="330">
        <v>0</v>
      </c>
      <c r="M244" s="336" t="s">
        <v>45</v>
      </c>
      <c r="N244" s="330">
        <v>0</v>
      </c>
      <c r="O244" s="330">
        <v>0</v>
      </c>
      <c r="P244" s="330" t="s">
        <v>6813</v>
      </c>
      <c r="Q244" s="330" t="s">
        <v>2457</v>
      </c>
      <c r="R244" s="336">
        <v>2.4801458143470897E-2</v>
      </c>
      <c r="S244" s="330">
        <v>0</v>
      </c>
      <c r="T244" s="330"/>
      <c r="U244" s="330"/>
      <c r="V244" s="428"/>
      <c r="W244" s="428" t="s">
        <v>45</v>
      </c>
      <c r="X244" s="428" t="s">
        <v>45</v>
      </c>
      <c r="Y244" s="428" t="s">
        <v>45</v>
      </c>
      <c r="Z244" s="428" t="s">
        <v>45</v>
      </c>
      <c r="AA244" s="330">
        <v>0</v>
      </c>
      <c r="AB244" s="330">
        <v>0</v>
      </c>
      <c r="AC244" s="330">
        <v>0</v>
      </c>
      <c r="AD244" s="330">
        <v>0</v>
      </c>
      <c r="AE244" s="330">
        <v>0</v>
      </c>
      <c r="AF244" s="330">
        <v>0</v>
      </c>
      <c r="AG244" s="429" t="s">
        <v>45</v>
      </c>
      <c r="AH244" s="330"/>
      <c r="AI244" s="330"/>
      <c r="AJ244" s="330"/>
      <c r="AK244" s="330"/>
      <c r="AL244" s="330"/>
      <c r="AM244" s="330">
        <v>0</v>
      </c>
      <c r="AN244" s="330">
        <v>0</v>
      </c>
      <c r="AO244" s="330"/>
      <c r="AP244" s="330"/>
      <c r="AQ244" s="330">
        <v>0</v>
      </c>
      <c r="AR244" s="330">
        <v>0</v>
      </c>
      <c r="AS244" s="330">
        <v>0</v>
      </c>
      <c r="AT244" s="330">
        <v>0</v>
      </c>
      <c r="AU244" s="330">
        <v>0</v>
      </c>
      <c r="AV244" s="430" t="s">
        <v>45</v>
      </c>
      <c r="AW244" s="330">
        <v>0</v>
      </c>
      <c r="AX244" s="330">
        <v>0</v>
      </c>
      <c r="AY244" s="330">
        <v>0</v>
      </c>
      <c r="AZ244" s="330">
        <v>0</v>
      </c>
      <c r="BA244" s="330">
        <v>0</v>
      </c>
      <c r="BB244" s="330">
        <v>0</v>
      </c>
      <c r="BC244" s="330">
        <v>0</v>
      </c>
      <c r="BD244" s="330">
        <v>0</v>
      </c>
      <c r="BE244" s="330">
        <v>40</v>
      </c>
      <c r="BF244" s="329" t="s">
        <v>7593</v>
      </c>
      <c r="BG244" s="330">
        <v>0</v>
      </c>
      <c r="BH244" s="330">
        <v>0</v>
      </c>
      <c r="BI244" s="330">
        <v>0</v>
      </c>
      <c r="BJ244" s="330" t="s">
        <v>112</v>
      </c>
      <c r="BK244" s="330">
        <v>0</v>
      </c>
      <c r="BL244" s="330">
        <v>0</v>
      </c>
      <c r="BM244" s="330">
        <v>0</v>
      </c>
      <c r="BN244" s="330">
        <v>0</v>
      </c>
      <c r="BO244" s="330">
        <v>0</v>
      </c>
      <c r="BP244" s="330">
        <v>0</v>
      </c>
      <c r="BQ244" s="330">
        <v>0</v>
      </c>
    </row>
    <row r="245" spans="1:69" s="334" customFormat="1" x14ac:dyDescent="0.25">
      <c r="A245" s="333" t="s">
        <v>307</v>
      </c>
      <c r="B245" s="330" t="s">
        <v>52</v>
      </c>
      <c r="C245" s="330" t="s">
        <v>312</v>
      </c>
      <c r="D245" s="333">
        <v>3</v>
      </c>
      <c r="E245" s="331" t="s">
        <v>6536</v>
      </c>
      <c r="F245" s="330" t="s">
        <v>128</v>
      </c>
      <c r="G245" s="427" t="s">
        <v>7606</v>
      </c>
      <c r="H245" s="330">
        <v>0</v>
      </c>
      <c r="I245" s="330">
        <v>0</v>
      </c>
      <c r="J245" s="336" t="s">
        <v>45</v>
      </c>
      <c r="K245" s="330">
        <v>0</v>
      </c>
      <c r="L245" s="330">
        <v>0</v>
      </c>
      <c r="M245" s="336" t="s">
        <v>45</v>
      </c>
      <c r="N245" s="330">
        <v>0</v>
      </c>
      <c r="O245" s="330" t="s">
        <v>45</v>
      </c>
      <c r="P245" s="330" t="s">
        <v>45</v>
      </c>
      <c r="Q245" s="330" t="s">
        <v>45</v>
      </c>
      <c r="R245" s="336" t="s">
        <v>45</v>
      </c>
      <c r="S245" s="330">
        <v>0</v>
      </c>
      <c r="T245" s="330"/>
      <c r="U245" s="330"/>
      <c r="V245" s="428"/>
      <c r="W245" s="428" t="s">
        <v>45</v>
      </c>
      <c r="X245" s="428" t="s">
        <v>45</v>
      </c>
      <c r="Y245" s="428" t="s">
        <v>45</v>
      </c>
      <c r="Z245" s="428" t="s">
        <v>45</v>
      </c>
      <c r="AA245" s="330">
        <v>0</v>
      </c>
      <c r="AB245" s="330">
        <v>0</v>
      </c>
      <c r="AC245" s="330">
        <v>0</v>
      </c>
      <c r="AD245" s="330">
        <v>0</v>
      </c>
      <c r="AE245" s="330">
        <v>0</v>
      </c>
      <c r="AF245" s="330">
        <v>0</v>
      </c>
      <c r="AG245" s="429" t="s">
        <v>45</v>
      </c>
      <c r="AH245" s="330"/>
      <c r="AI245" s="330"/>
      <c r="AJ245" s="330"/>
      <c r="AK245" s="330"/>
      <c r="AL245" s="330"/>
      <c r="AM245" s="330">
        <v>0</v>
      </c>
      <c r="AN245" s="330">
        <v>0</v>
      </c>
      <c r="AO245" s="330"/>
      <c r="AP245" s="330"/>
      <c r="AQ245" s="330">
        <v>0</v>
      </c>
      <c r="AR245" s="330">
        <v>0</v>
      </c>
      <c r="AS245" s="330">
        <v>0</v>
      </c>
      <c r="AT245" s="330">
        <v>0</v>
      </c>
      <c r="AU245" s="330">
        <v>0</v>
      </c>
      <c r="AV245" s="430" t="s">
        <v>45</v>
      </c>
      <c r="AW245" s="330">
        <v>32</v>
      </c>
      <c r="AX245" s="330">
        <v>0</v>
      </c>
      <c r="AY245" s="330">
        <v>32</v>
      </c>
      <c r="AZ245" s="330">
        <v>0</v>
      </c>
      <c r="BA245" s="330">
        <v>32</v>
      </c>
      <c r="BB245" s="330">
        <v>0</v>
      </c>
      <c r="BC245" s="330">
        <v>32</v>
      </c>
      <c r="BD245" s="330">
        <v>0</v>
      </c>
      <c r="BE245" s="330">
        <v>147</v>
      </c>
      <c r="BF245" s="329" t="s">
        <v>7593</v>
      </c>
      <c r="BG245" s="330">
        <v>33</v>
      </c>
      <c r="BH245" s="330">
        <v>1</v>
      </c>
      <c r="BI245" s="330">
        <v>32</v>
      </c>
      <c r="BJ245" s="330" t="s">
        <v>112</v>
      </c>
      <c r="BK245" s="330">
        <v>30</v>
      </c>
      <c r="BL245" s="330">
        <v>0</v>
      </c>
      <c r="BM245" s="330">
        <v>1</v>
      </c>
      <c r="BN245" s="330">
        <v>1</v>
      </c>
      <c r="BO245" s="330">
        <v>0</v>
      </c>
      <c r="BP245" s="330">
        <v>0</v>
      </c>
      <c r="BQ245" s="330">
        <v>0</v>
      </c>
    </row>
    <row r="246" spans="1:69" s="334" customFormat="1" x14ac:dyDescent="0.25">
      <c r="A246" s="333" t="s">
        <v>307</v>
      </c>
      <c r="B246" s="330" t="s">
        <v>52</v>
      </c>
      <c r="C246" s="330" t="s">
        <v>312</v>
      </c>
      <c r="D246" s="333">
        <v>4</v>
      </c>
      <c r="E246" s="331" t="s">
        <v>6537</v>
      </c>
      <c r="F246" s="330" t="s">
        <v>128</v>
      </c>
      <c r="G246" s="427" t="s">
        <v>7606</v>
      </c>
      <c r="H246" s="330">
        <v>0</v>
      </c>
      <c r="I246" s="330">
        <v>0</v>
      </c>
      <c r="J246" s="336" t="s">
        <v>45</v>
      </c>
      <c r="K246" s="330">
        <v>0</v>
      </c>
      <c r="L246" s="330">
        <v>0</v>
      </c>
      <c r="M246" s="336" t="s">
        <v>45</v>
      </c>
      <c r="N246" s="330">
        <v>0</v>
      </c>
      <c r="O246" s="330">
        <v>0</v>
      </c>
      <c r="P246" s="330" t="s">
        <v>7214</v>
      </c>
      <c r="Q246" s="330" t="s">
        <v>7215</v>
      </c>
      <c r="R246" s="336">
        <v>1.1857707509881422E-2</v>
      </c>
      <c r="S246" s="330">
        <v>0</v>
      </c>
      <c r="T246" s="330"/>
      <c r="U246" s="330"/>
      <c r="V246" s="428"/>
      <c r="W246" s="428" t="s">
        <v>45</v>
      </c>
      <c r="X246" s="428" t="s">
        <v>45</v>
      </c>
      <c r="Y246" s="428" t="s">
        <v>45</v>
      </c>
      <c r="Z246" s="428" t="s">
        <v>45</v>
      </c>
      <c r="AA246" s="330">
        <v>0</v>
      </c>
      <c r="AB246" s="330">
        <v>0</v>
      </c>
      <c r="AC246" s="330">
        <v>0</v>
      </c>
      <c r="AD246" s="330">
        <v>0</v>
      </c>
      <c r="AE246" s="330">
        <v>0</v>
      </c>
      <c r="AF246" s="330">
        <v>0</v>
      </c>
      <c r="AG246" s="429" t="s">
        <v>45</v>
      </c>
      <c r="AH246" s="330"/>
      <c r="AI246" s="330"/>
      <c r="AJ246" s="330"/>
      <c r="AK246" s="330"/>
      <c r="AL246" s="330"/>
      <c r="AM246" s="330">
        <v>0</v>
      </c>
      <c r="AN246" s="330">
        <v>0</v>
      </c>
      <c r="AO246" s="330"/>
      <c r="AP246" s="330"/>
      <c r="AQ246" s="330">
        <v>0</v>
      </c>
      <c r="AR246" s="330">
        <v>0</v>
      </c>
      <c r="AS246" s="330">
        <v>0</v>
      </c>
      <c r="AT246" s="330">
        <v>0</v>
      </c>
      <c r="AU246" s="330">
        <v>0</v>
      </c>
      <c r="AV246" s="430" t="s">
        <v>45</v>
      </c>
      <c r="AW246" s="330">
        <v>24</v>
      </c>
      <c r="AX246" s="330">
        <v>0</v>
      </c>
      <c r="AY246" s="330">
        <v>24</v>
      </c>
      <c r="AZ246" s="330">
        <v>0</v>
      </c>
      <c r="BA246" s="330">
        <v>24</v>
      </c>
      <c r="BB246" s="330">
        <v>0</v>
      </c>
      <c r="BC246" s="330">
        <v>24</v>
      </c>
      <c r="BD246" s="330">
        <v>0</v>
      </c>
      <c r="BE246" s="330">
        <v>348</v>
      </c>
      <c r="BF246" s="329" t="s">
        <v>7593</v>
      </c>
      <c r="BG246" s="330">
        <v>25</v>
      </c>
      <c r="BH246" s="330">
        <v>3</v>
      </c>
      <c r="BI246" s="330">
        <v>24</v>
      </c>
      <c r="BJ246" s="330" t="s">
        <v>112</v>
      </c>
      <c r="BK246" s="330">
        <v>23</v>
      </c>
      <c r="BL246" s="330">
        <v>0</v>
      </c>
      <c r="BM246" s="330">
        <v>0</v>
      </c>
      <c r="BN246" s="330">
        <v>0</v>
      </c>
      <c r="BO246" s="330">
        <v>1</v>
      </c>
      <c r="BP246" s="330">
        <v>0</v>
      </c>
      <c r="BQ246" s="330">
        <v>0</v>
      </c>
    </row>
    <row r="247" spans="1:69" s="334" customFormat="1" x14ac:dyDescent="0.25">
      <c r="A247" s="333" t="s">
        <v>307</v>
      </c>
      <c r="B247" s="330" t="s">
        <v>52</v>
      </c>
      <c r="C247" s="330" t="s">
        <v>312</v>
      </c>
      <c r="D247" s="333">
        <v>5</v>
      </c>
      <c r="E247" s="331" t="s">
        <v>6538</v>
      </c>
      <c r="F247" s="330" t="s">
        <v>128</v>
      </c>
      <c r="G247" s="427" t="s">
        <v>7606</v>
      </c>
      <c r="H247" s="330">
        <v>0</v>
      </c>
      <c r="I247" s="330">
        <v>0</v>
      </c>
      <c r="J247" s="336" t="s">
        <v>45</v>
      </c>
      <c r="K247" s="330">
        <v>0</v>
      </c>
      <c r="L247" s="330">
        <v>0</v>
      </c>
      <c r="M247" s="336" t="s">
        <v>45</v>
      </c>
      <c r="N247" s="330">
        <v>0</v>
      </c>
      <c r="O247" s="330" t="s">
        <v>45</v>
      </c>
      <c r="P247" s="330" t="s">
        <v>45</v>
      </c>
      <c r="Q247" s="330" t="s">
        <v>45</v>
      </c>
      <c r="R247" s="336" t="s">
        <v>45</v>
      </c>
      <c r="S247" s="330">
        <v>0</v>
      </c>
      <c r="T247" s="330"/>
      <c r="U247" s="330"/>
      <c r="V247" s="428"/>
      <c r="W247" s="428" t="s">
        <v>45</v>
      </c>
      <c r="X247" s="428" t="s">
        <v>45</v>
      </c>
      <c r="Y247" s="428" t="s">
        <v>45</v>
      </c>
      <c r="Z247" s="428" t="s">
        <v>45</v>
      </c>
      <c r="AA247" s="330">
        <v>3</v>
      </c>
      <c r="AB247" s="330">
        <v>0</v>
      </c>
      <c r="AC247" s="330">
        <v>0</v>
      </c>
      <c r="AD247" s="330">
        <v>0</v>
      </c>
      <c r="AE247" s="330">
        <v>0</v>
      </c>
      <c r="AF247" s="330">
        <v>0</v>
      </c>
      <c r="AG247" s="429" t="s">
        <v>45</v>
      </c>
      <c r="AH247" s="330"/>
      <c r="AI247" s="330"/>
      <c r="AJ247" s="330"/>
      <c r="AK247" s="330"/>
      <c r="AL247" s="330"/>
      <c r="AM247" s="330">
        <v>0</v>
      </c>
      <c r="AN247" s="330">
        <v>0</v>
      </c>
      <c r="AO247" s="330"/>
      <c r="AP247" s="330"/>
      <c r="AQ247" s="330">
        <v>0</v>
      </c>
      <c r="AR247" s="330">
        <v>0</v>
      </c>
      <c r="AS247" s="330">
        <v>0</v>
      </c>
      <c r="AT247" s="330">
        <v>2</v>
      </c>
      <c r="AU247" s="330">
        <v>1</v>
      </c>
      <c r="AV247" s="430">
        <v>1</v>
      </c>
      <c r="AW247" s="330">
        <v>28</v>
      </c>
      <c r="AX247" s="330">
        <v>0</v>
      </c>
      <c r="AY247" s="330">
        <v>28</v>
      </c>
      <c r="AZ247" s="330">
        <v>0</v>
      </c>
      <c r="BA247" s="330">
        <v>28</v>
      </c>
      <c r="BB247" s="330">
        <v>0</v>
      </c>
      <c r="BC247" s="330">
        <v>28</v>
      </c>
      <c r="BD247" s="330">
        <v>0</v>
      </c>
      <c r="BE247" s="330">
        <v>241</v>
      </c>
      <c r="BF247" s="329" t="s">
        <v>7593</v>
      </c>
      <c r="BG247" s="330">
        <v>29</v>
      </c>
      <c r="BH247" s="330">
        <v>1</v>
      </c>
      <c r="BI247" s="330">
        <v>28</v>
      </c>
      <c r="BJ247" s="330" t="s">
        <v>112</v>
      </c>
      <c r="BK247" s="330">
        <v>23</v>
      </c>
      <c r="BL247" s="330">
        <v>0</v>
      </c>
      <c r="BM247" s="330">
        <v>1</v>
      </c>
      <c r="BN247" s="330">
        <v>4</v>
      </c>
      <c r="BO247" s="330">
        <v>0</v>
      </c>
      <c r="BP247" s="330">
        <v>0</v>
      </c>
      <c r="BQ247" s="330">
        <v>0</v>
      </c>
    </row>
    <row r="248" spans="1:69" s="334" customFormat="1" x14ac:dyDescent="0.25">
      <c r="A248" s="333" t="s">
        <v>307</v>
      </c>
      <c r="B248" s="330" t="s">
        <v>52</v>
      </c>
      <c r="C248" s="330" t="s">
        <v>312</v>
      </c>
      <c r="D248" s="333">
        <v>6</v>
      </c>
      <c r="E248" s="331" t="s">
        <v>6539</v>
      </c>
      <c r="F248" s="330" t="s">
        <v>128</v>
      </c>
      <c r="G248" s="427" t="s">
        <v>7606</v>
      </c>
      <c r="H248" s="330">
        <v>0</v>
      </c>
      <c r="I248" s="330">
        <v>0</v>
      </c>
      <c r="J248" s="336" t="s">
        <v>45</v>
      </c>
      <c r="K248" s="330">
        <v>0</v>
      </c>
      <c r="L248" s="330">
        <v>0</v>
      </c>
      <c r="M248" s="336" t="s">
        <v>45</v>
      </c>
      <c r="N248" s="330">
        <v>0</v>
      </c>
      <c r="O248" s="330" t="s">
        <v>45</v>
      </c>
      <c r="P248" s="330" t="s">
        <v>45</v>
      </c>
      <c r="Q248" s="330" t="s">
        <v>45</v>
      </c>
      <c r="R248" s="336" t="s">
        <v>45</v>
      </c>
      <c r="S248" s="330">
        <v>0</v>
      </c>
      <c r="T248" s="330"/>
      <c r="U248" s="330"/>
      <c r="V248" s="428"/>
      <c r="W248" s="428" t="s">
        <v>45</v>
      </c>
      <c r="X248" s="428" t="s">
        <v>45</v>
      </c>
      <c r="Y248" s="428" t="s">
        <v>45</v>
      </c>
      <c r="Z248" s="428" t="s">
        <v>45</v>
      </c>
      <c r="AA248" s="330">
        <v>1</v>
      </c>
      <c r="AB248" s="330">
        <v>0</v>
      </c>
      <c r="AC248" s="330">
        <v>0</v>
      </c>
      <c r="AD248" s="330">
        <v>0</v>
      </c>
      <c r="AE248" s="330">
        <v>0</v>
      </c>
      <c r="AF248" s="330">
        <v>0</v>
      </c>
      <c r="AG248" s="429" t="s">
        <v>45</v>
      </c>
      <c r="AH248" s="330"/>
      <c r="AI248" s="330"/>
      <c r="AJ248" s="330"/>
      <c r="AK248" s="330"/>
      <c r="AL248" s="330"/>
      <c r="AM248" s="330">
        <v>0</v>
      </c>
      <c r="AN248" s="330">
        <v>0</v>
      </c>
      <c r="AO248" s="330"/>
      <c r="AP248" s="330"/>
      <c r="AQ248" s="330">
        <v>0</v>
      </c>
      <c r="AR248" s="330">
        <v>0</v>
      </c>
      <c r="AS248" s="330">
        <v>0</v>
      </c>
      <c r="AT248" s="330">
        <v>1</v>
      </c>
      <c r="AU248" s="330">
        <v>0</v>
      </c>
      <c r="AV248" s="430">
        <v>1</v>
      </c>
      <c r="AW248" s="330">
        <v>41</v>
      </c>
      <c r="AX248" s="330">
        <v>0</v>
      </c>
      <c r="AY248" s="330">
        <v>41</v>
      </c>
      <c r="AZ248" s="330">
        <v>0</v>
      </c>
      <c r="BA248" s="330">
        <v>41</v>
      </c>
      <c r="BB248" s="330">
        <v>0</v>
      </c>
      <c r="BC248" s="330">
        <v>41</v>
      </c>
      <c r="BD248" s="330">
        <v>0</v>
      </c>
      <c r="BE248" s="330">
        <v>203</v>
      </c>
      <c r="BF248" s="329" t="s">
        <v>7593</v>
      </c>
      <c r="BG248" s="330">
        <v>42</v>
      </c>
      <c r="BH248" s="330">
        <v>3</v>
      </c>
      <c r="BI248" s="330">
        <v>41</v>
      </c>
      <c r="BJ248" s="330" t="s">
        <v>112</v>
      </c>
      <c r="BK248" s="330">
        <v>38</v>
      </c>
      <c r="BL248" s="330">
        <v>0</v>
      </c>
      <c r="BM248" s="330">
        <v>0</v>
      </c>
      <c r="BN248" s="330">
        <v>3</v>
      </c>
      <c r="BO248" s="330">
        <v>0</v>
      </c>
      <c r="BP248" s="330">
        <v>0</v>
      </c>
      <c r="BQ248" s="330">
        <v>0</v>
      </c>
    </row>
    <row r="249" spans="1:69" s="334" customFormat="1" x14ac:dyDescent="0.25">
      <c r="A249" s="333" t="s">
        <v>307</v>
      </c>
      <c r="B249" s="330" t="s">
        <v>52</v>
      </c>
      <c r="C249" s="330" t="s">
        <v>312</v>
      </c>
      <c r="D249" s="333">
        <v>7</v>
      </c>
      <c r="E249" s="331" t="s">
        <v>6540</v>
      </c>
      <c r="F249" s="330" t="s">
        <v>128</v>
      </c>
      <c r="G249" s="427" t="s">
        <v>7606</v>
      </c>
      <c r="H249" s="330">
        <v>0</v>
      </c>
      <c r="I249" s="330">
        <v>0</v>
      </c>
      <c r="J249" s="336" t="s">
        <v>45</v>
      </c>
      <c r="K249" s="330">
        <v>0</v>
      </c>
      <c r="L249" s="330">
        <v>0</v>
      </c>
      <c r="M249" s="336" t="s">
        <v>45</v>
      </c>
      <c r="N249" s="330">
        <v>0</v>
      </c>
      <c r="O249" s="330">
        <v>0</v>
      </c>
      <c r="P249" s="330" t="s">
        <v>7480</v>
      </c>
      <c r="Q249" s="330" t="s">
        <v>7481</v>
      </c>
      <c r="R249" s="336">
        <v>0.56042531120331951</v>
      </c>
      <c r="S249" s="330">
        <v>0</v>
      </c>
      <c r="T249" s="330"/>
      <c r="U249" s="330"/>
      <c r="V249" s="428"/>
      <c r="W249" s="428" t="s">
        <v>45</v>
      </c>
      <c r="X249" s="428" t="s">
        <v>45</v>
      </c>
      <c r="Y249" s="428" t="s">
        <v>45</v>
      </c>
      <c r="Z249" s="428" t="s">
        <v>45</v>
      </c>
      <c r="AA249" s="330">
        <v>2</v>
      </c>
      <c r="AB249" s="330">
        <v>0</v>
      </c>
      <c r="AC249" s="330">
        <v>0</v>
      </c>
      <c r="AD249" s="330">
        <v>0</v>
      </c>
      <c r="AE249" s="330">
        <v>0</v>
      </c>
      <c r="AF249" s="330">
        <v>0</v>
      </c>
      <c r="AG249" s="429" t="s">
        <v>45</v>
      </c>
      <c r="AH249" s="330"/>
      <c r="AI249" s="330"/>
      <c r="AJ249" s="330"/>
      <c r="AK249" s="330"/>
      <c r="AL249" s="330"/>
      <c r="AM249" s="330">
        <v>0</v>
      </c>
      <c r="AN249" s="330">
        <v>0</v>
      </c>
      <c r="AO249" s="330"/>
      <c r="AP249" s="330"/>
      <c r="AQ249" s="330">
        <v>0</v>
      </c>
      <c r="AR249" s="330">
        <v>0</v>
      </c>
      <c r="AS249" s="330">
        <v>0</v>
      </c>
      <c r="AT249" s="330">
        <v>0</v>
      </c>
      <c r="AU249" s="330">
        <v>2</v>
      </c>
      <c r="AV249" s="430">
        <v>1</v>
      </c>
      <c r="AW249" s="330">
        <v>27</v>
      </c>
      <c r="AX249" s="330">
        <v>0</v>
      </c>
      <c r="AY249" s="330">
        <v>27</v>
      </c>
      <c r="AZ249" s="330">
        <v>0</v>
      </c>
      <c r="BA249" s="330">
        <v>27</v>
      </c>
      <c r="BB249" s="330">
        <v>0</v>
      </c>
      <c r="BC249" s="330">
        <v>27</v>
      </c>
      <c r="BD249" s="330">
        <v>0</v>
      </c>
      <c r="BE249" s="330">
        <v>85</v>
      </c>
      <c r="BF249" s="329" t="s">
        <v>7593</v>
      </c>
      <c r="BG249" s="330">
        <v>27</v>
      </c>
      <c r="BH249" s="330">
        <v>3</v>
      </c>
      <c r="BI249" s="330">
        <v>27</v>
      </c>
      <c r="BJ249" s="330" t="s">
        <v>112</v>
      </c>
      <c r="BK249" s="330">
        <v>27</v>
      </c>
      <c r="BL249" s="330">
        <v>0</v>
      </c>
      <c r="BM249" s="330">
        <v>0</v>
      </c>
      <c r="BN249" s="330">
        <v>0</v>
      </c>
      <c r="BO249" s="330">
        <v>0</v>
      </c>
      <c r="BP249" s="330">
        <v>0</v>
      </c>
      <c r="BQ249" s="330">
        <v>0</v>
      </c>
    </row>
    <row r="250" spans="1:69" s="334" customFormat="1" x14ac:dyDescent="0.25">
      <c r="A250" s="333" t="s">
        <v>87</v>
      </c>
      <c r="B250" s="330" t="s">
        <v>52</v>
      </c>
      <c r="C250" s="330" t="s">
        <v>310</v>
      </c>
      <c r="D250" s="333">
        <v>1</v>
      </c>
      <c r="E250" s="331" t="s">
        <v>6534</v>
      </c>
      <c r="F250" s="330" t="s">
        <v>6556</v>
      </c>
      <c r="G250" s="427" t="s">
        <v>7578</v>
      </c>
      <c r="H250" s="330">
        <v>0</v>
      </c>
      <c r="I250" s="330">
        <v>0</v>
      </c>
      <c r="J250" s="336" t="s">
        <v>45</v>
      </c>
      <c r="K250" s="330">
        <v>0</v>
      </c>
      <c r="L250" s="330">
        <v>0</v>
      </c>
      <c r="M250" s="336" t="s">
        <v>45</v>
      </c>
      <c r="N250" s="330">
        <v>0</v>
      </c>
      <c r="O250" s="330" t="s">
        <v>45</v>
      </c>
      <c r="P250" s="330" t="s">
        <v>45</v>
      </c>
      <c r="Q250" s="330" t="s">
        <v>45</v>
      </c>
      <c r="R250" s="336" t="s">
        <v>45</v>
      </c>
      <c r="S250" s="330">
        <v>0</v>
      </c>
      <c r="T250" s="330"/>
      <c r="U250" s="330"/>
      <c r="V250" s="428"/>
      <c r="W250" s="428" t="s">
        <v>45</v>
      </c>
      <c r="X250" s="428" t="s">
        <v>45</v>
      </c>
      <c r="Y250" s="428" t="s">
        <v>45</v>
      </c>
      <c r="Z250" s="428" t="s">
        <v>45</v>
      </c>
      <c r="AA250" s="330">
        <v>0</v>
      </c>
      <c r="AB250" s="330">
        <v>0</v>
      </c>
      <c r="AC250" s="330">
        <v>0</v>
      </c>
      <c r="AD250" s="330">
        <v>0</v>
      </c>
      <c r="AE250" s="330">
        <v>0</v>
      </c>
      <c r="AF250" s="330">
        <v>0</v>
      </c>
      <c r="AG250" s="429" t="s">
        <v>45</v>
      </c>
      <c r="AH250" s="330"/>
      <c r="AI250" s="330"/>
      <c r="AJ250" s="330"/>
      <c r="AK250" s="330"/>
      <c r="AL250" s="330"/>
      <c r="AM250" s="330">
        <v>0</v>
      </c>
      <c r="AN250" s="330">
        <v>0</v>
      </c>
      <c r="AO250" s="330"/>
      <c r="AP250" s="330"/>
      <c r="AQ250" s="330">
        <v>0</v>
      </c>
      <c r="AR250" s="330">
        <v>0</v>
      </c>
      <c r="AS250" s="330">
        <v>0</v>
      </c>
      <c r="AT250" s="330">
        <v>0</v>
      </c>
      <c r="AU250" s="330">
        <v>0</v>
      </c>
      <c r="AV250" s="430" t="s">
        <v>45</v>
      </c>
      <c r="AW250" s="330">
        <v>0</v>
      </c>
      <c r="AX250" s="330">
        <v>0</v>
      </c>
      <c r="AY250" s="330">
        <v>0</v>
      </c>
      <c r="AZ250" s="330">
        <v>0</v>
      </c>
      <c r="BA250" s="330">
        <v>0</v>
      </c>
      <c r="BB250" s="330">
        <v>0</v>
      </c>
      <c r="BC250" s="330">
        <v>0</v>
      </c>
      <c r="BD250" s="330">
        <v>0</v>
      </c>
      <c r="BE250" s="330">
        <v>42</v>
      </c>
      <c r="BF250" s="329" t="s">
        <v>7561</v>
      </c>
      <c r="BG250" s="330">
        <v>0</v>
      </c>
      <c r="BH250" s="330">
        <v>0</v>
      </c>
      <c r="BI250" s="330">
        <v>0</v>
      </c>
      <c r="BJ250" s="330" t="s">
        <v>112</v>
      </c>
      <c r="BK250" s="330">
        <v>0</v>
      </c>
      <c r="BL250" s="330">
        <v>0</v>
      </c>
      <c r="BM250" s="330">
        <v>0</v>
      </c>
      <c r="BN250" s="330">
        <v>0</v>
      </c>
      <c r="BO250" s="330">
        <v>0</v>
      </c>
      <c r="BP250" s="330">
        <v>0</v>
      </c>
      <c r="BQ250" s="330">
        <v>0</v>
      </c>
    </row>
    <row r="251" spans="1:69" s="334" customFormat="1" x14ac:dyDescent="0.25">
      <c r="A251" s="333" t="s">
        <v>87</v>
      </c>
      <c r="B251" s="330" t="s">
        <v>52</v>
      </c>
      <c r="C251" s="330" t="s">
        <v>310</v>
      </c>
      <c r="D251" s="333">
        <v>2</v>
      </c>
      <c r="E251" s="331" t="s">
        <v>6535</v>
      </c>
      <c r="F251" s="330" t="s">
        <v>6556</v>
      </c>
      <c r="G251" s="427" t="s">
        <v>7578</v>
      </c>
      <c r="H251" s="330">
        <v>0</v>
      </c>
      <c r="I251" s="330">
        <v>0</v>
      </c>
      <c r="J251" s="336" t="s">
        <v>45</v>
      </c>
      <c r="K251" s="330">
        <v>0</v>
      </c>
      <c r="L251" s="330">
        <v>0</v>
      </c>
      <c r="M251" s="336" t="s">
        <v>45</v>
      </c>
      <c r="N251" s="330">
        <v>0</v>
      </c>
      <c r="O251" s="330" t="s">
        <v>45</v>
      </c>
      <c r="P251" s="330" t="s">
        <v>45</v>
      </c>
      <c r="Q251" s="330" t="s">
        <v>45</v>
      </c>
      <c r="R251" s="336" t="s">
        <v>45</v>
      </c>
      <c r="S251" s="330">
        <v>0</v>
      </c>
      <c r="T251" s="330"/>
      <c r="U251" s="330"/>
      <c r="V251" s="428"/>
      <c r="W251" s="428" t="s">
        <v>45</v>
      </c>
      <c r="X251" s="428" t="s">
        <v>45</v>
      </c>
      <c r="Y251" s="428" t="s">
        <v>45</v>
      </c>
      <c r="Z251" s="428" t="s">
        <v>45</v>
      </c>
      <c r="AA251" s="330">
        <v>0</v>
      </c>
      <c r="AB251" s="330">
        <v>0</v>
      </c>
      <c r="AC251" s="330">
        <v>0</v>
      </c>
      <c r="AD251" s="330">
        <v>0</v>
      </c>
      <c r="AE251" s="330">
        <v>0</v>
      </c>
      <c r="AF251" s="330">
        <v>0</v>
      </c>
      <c r="AG251" s="429" t="s">
        <v>45</v>
      </c>
      <c r="AH251" s="330"/>
      <c r="AI251" s="330"/>
      <c r="AJ251" s="330"/>
      <c r="AK251" s="330"/>
      <c r="AL251" s="330"/>
      <c r="AM251" s="330">
        <v>0</v>
      </c>
      <c r="AN251" s="330">
        <v>0</v>
      </c>
      <c r="AO251" s="330"/>
      <c r="AP251" s="330"/>
      <c r="AQ251" s="330">
        <v>0</v>
      </c>
      <c r="AR251" s="330">
        <v>0</v>
      </c>
      <c r="AS251" s="330">
        <v>0</v>
      </c>
      <c r="AT251" s="330">
        <v>0</v>
      </c>
      <c r="AU251" s="330">
        <v>0</v>
      </c>
      <c r="AV251" s="430" t="s">
        <v>45</v>
      </c>
      <c r="AW251" s="330">
        <v>0</v>
      </c>
      <c r="AX251" s="330">
        <v>0</v>
      </c>
      <c r="AY251" s="330">
        <v>0</v>
      </c>
      <c r="AZ251" s="330">
        <v>0</v>
      </c>
      <c r="BA251" s="330">
        <v>0</v>
      </c>
      <c r="BB251" s="330">
        <v>0</v>
      </c>
      <c r="BC251" s="330">
        <v>0</v>
      </c>
      <c r="BD251" s="330">
        <v>0</v>
      </c>
      <c r="BE251" s="330">
        <v>3</v>
      </c>
      <c r="BF251" s="329" t="s">
        <v>7561</v>
      </c>
      <c r="BG251" s="330">
        <v>0</v>
      </c>
      <c r="BH251" s="330">
        <v>1</v>
      </c>
      <c r="BI251" s="330">
        <v>0</v>
      </c>
      <c r="BJ251" s="330" t="s">
        <v>112</v>
      </c>
      <c r="BK251" s="330">
        <v>0</v>
      </c>
      <c r="BL251" s="330">
        <v>0</v>
      </c>
      <c r="BM251" s="330">
        <v>0</v>
      </c>
      <c r="BN251" s="330">
        <v>0</v>
      </c>
      <c r="BO251" s="330">
        <v>0</v>
      </c>
      <c r="BP251" s="330">
        <v>0</v>
      </c>
      <c r="BQ251" s="330">
        <v>0</v>
      </c>
    </row>
    <row r="252" spans="1:69" s="334" customFormat="1" x14ac:dyDescent="0.25">
      <c r="A252" s="333" t="s">
        <v>87</v>
      </c>
      <c r="B252" s="330" t="s">
        <v>52</v>
      </c>
      <c r="C252" s="330" t="s">
        <v>310</v>
      </c>
      <c r="D252" s="333">
        <v>44</v>
      </c>
      <c r="E252" s="331" t="s">
        <v>565</v>
      </c>
      <c r="F252" s="330" t="s">
        <v>6556</v>
      </c>
      <c r="G252" s="427" t="s">
        <v>7578</v>
      </c>
      <c r="H252" s="330">
        <v>0</v>
      </c>
      <c r="I252" s="330">
        <v>0</v>
      </c>
      <c r="J252" s="336" t="s">
        <v>45</v>
      </c>
      <c r="K252" s="330">
        <v>0</v>
      </c>
      <c r="L252" s="330">
        <v>0</v>
      </c>
      <c r="M252" s="336" t="s">
        <v>45</v>
      </c>
      <c r="N252" s="330">
        <v>0</v>
      </c>
      <c r="O252" s="330" t="s">
        <v>45</v>
      </c>
      <c r="P252" s="330" t="s">
        <v>45</v>
      </c>
      <c r="Q252" s="330" t="s">
        <v>45</v>
      </c>
      <c r="R252" s="336" t="s">
        <v>45</v>
      </c>
      <c r="S252" s="330">
        <v>0</v>
      </c>
      <c r="T252" s="330"/>
      <c r="U252" s="330"/>
      <c r="V252" s="428"/>
      <c r="W252" s="428" t="s">
        <v>45</v>
      </c>
      <c r="X252" s="428" t="s">
        <v>45</v>
      </c>
      <c r="Y252" s="428" t="s">
        <v>45</v>
      </c>
      <c r="Z252" s="428" t="s">
        <v>45</v>
      </c>
      <c r="AA252" s="330">
        <v>0</v>
      </c>
      <c r="AB252" s="330">
        <v>0</v>
      </c>
      <c r="AC252" s="330">
        <v>0</v>
      </c>
      <c r="AD252" s="330">
        <v>0</v>
      </c>
      <c r="AE252" s="330">
        <v>0</v>
      </c>
      <c r="AF252" s="330">
        <v>0</v>
      </c>
      <c r="AG252" s="429" t="s">
        <v>45</v>
      </c>
      <c r="AH252" s="330"/>
      <c r="AI252" s="330"/>
      <c r="AJ252" s="330"/>
      <c r="AK252" s="330"/>
      <c r="AL252" s="330"/>
      <c r="AM252" s="330">
        <v>0</v>
      </c>
      <c r="AN252" s="330">
        <v>0</v>
      </c>
      <c r="AO252" s="330"/>
      <c r="AP252" s="330"/>
      <c r="AQ252" s="330">
        <v>0</v>
      </c>
      <c r="AR252" s="330">
        <v>0</v>
      </c>
      <c r="AS252" s="330">
        <v>0</v>
      </c>
      <c r="AT252" s="330">
        <v>0</v>
      </c>
      <c r="AU252" s="330">
        <v>0</v>
      </c>
      <c r="AV252" s="430" t="s">
        <v>45</v>
      </c>
      <c r="AW252" s="330">
        <v>0</v>
      </c>
      <c r="AX252" s="330">
        <v>0</v>
      </c>
      <c r="AY252" s="330">
        <v>0</v>
      </c>
      <c r="AZ252" s="330">
        <v>0</v>
      </c>
      <c r="BA252" s="330">
        <v>0</v>
      </c>
      <c r="BB252" s="330">
        <v>0</v>
      </c>
      <c r="BC252" s="330">
        <v>0</v>
      </c>
      <c r="BD252" s="330">
        <v>0</v>
      </c>
      <c r="BE252" s="330">
        <v>3</v>
      </c>
      <c r="BF252" s="329" t="s">
        <v>7561</v>
      </c>
      <c r="BG252" s="330">
        <v>0</v>
      </c>
      <c r="BH252" s="330">
        <v>0</v>
      </c>
      <c r="BI252" s="330">
        <v>0</v>
      </c>
      <c r="BJ252" s="330" t="s">
        <v>112</v>
      </c>
      <c r="BK252" s="330">
        <v>0</v>
      </c>
      <c r="BL252" s="330">
        <v>0</v>
      </c>
      <c r="BM252" s="330">
        <v>0</v>
      </c>
      <c r="BN252" s="330">
        <v>0</v>
      </c>
      <c r="BO252" s="330">
        <v>0</v>
      </c>
      <c r="BP252" s="330">
        <v>0</v>
      </c>
      <c r="BQ252" s="330">
        <v>0</v>
      </c>
    </row>
    <row r="253" spans="1:69" s="334" customFormat="1" x14ac:dyDescent="0.25">
      <c r="A253" s="333" t="s">
        <v>87</v>
      </c>
      <c r="B253" s="330" t="s">
        <v>52</v>
      </c>
      <c r="C253" s="330" t="s">
        <v>310</v>
      </c>
      <c r="D253" s="333">
        <v>45</v>
      </c>
      <c r="E253" s="331" t="s">
        <v>566</v>
      </c>
      <c r="F253" s="330" t="s">
        <v>6556</v>
      </c>
      <c r="G253" s="427" t="s">
        <v>7578</v>
      </c>
      <c r="H253" s="330">
        <v>0</v>
      </c>
      <c r="I253" s="330">
        <v>0</v>
      </c>
      <c r="J253" s="336" t="s">
        <v>45</v>
      </c>
      <c r="K253" s="330">
        <v>0</v>
      </c>
      <c r="L253" s="330">
        <v>0</v>
      </c>
      <c r="M253" s="336" t="s">
        <v>45</v>
      </c>
      <c r="N253" s="330">
        <v>0</v>
      </c>
      <c r="O253" s="330" t="s">
        <v>45</v>
      </c>
      <c r="P253" s="330" t="s">
        <v>45</v>
      </c>
      <c r="Q253" s="330" t="s">
        <v>45</v>
      </c>
      <c r="R253" s="336" t="s">
        <v>45</v>
      </c>
      <c r="S253" s="330">
        <v>0</v>
      </c>
      <c r="T253" s="330"/>
      <c r="U253" s="330"/>
      <c r="V253" s="428"/>
      <c r="W253" s="428" t="s">
        <v>45</v>
      </c>
      <c r="X253" s="428" t="s">
        <v>45</v>
      </c>
      <c r="Y253" s="428" t="s">
        <v>45</v>
      </c>
      <c r="Z253" s="428" t="s">
        <v>45</v>
      </c>
      <c r="AA253" s="330">
        <v>0</v>
      </c>
      <c r="AB253" s="330">
        <v>0</v>
      </c>
      <c r="AC253" s="330">
        <v>0</v>
      </c>
      <c r="AD253" s="330">
        <v>0</v>
      </c>
      <c r="AE253" s="330">
        <v>0</v>
      </c>
      <c r="AF253" s="330">
        <v>0</v>
      </c>
      <c r="AG253" s="429" t="s">
        <v>45</v>
      </c>
      <c r="AH253" s="330"/>
      <c r="AI253" s="330"/>
      <c r="AJ253" s="330"/>
      <c r="AK253" s="330"/>
      <c r="AL253" s="330"/>
      <c r="AM253" s="330">
        <v>0</v>
      </c>
      <c r="AN253" s="330">
        <v>0</v>
      </c>
      <c r="AO253" s="330"/>
      <c r="AP253" s="330"/>
      <c r="AQ253" s="330">
        <v>0</v>
      </c>
      <c r="AR253" s="330">
        <v>0</v>
      </c>
      <c r="AS253" s="330">
        <v>0</v>
      </c>
      <c r="AT253" s="330">
        <v>0</v>
      </c>
      <c r="AU253" s="330">
        <v>0</v>
      </c>
      <c r="AV253" s="430" t="s">
        <v>45</v>
      </c>
      <c r="AW253" s="330">
        <v>0</v>
      </c>
      <c r="AX253" s="330">
        <v>0</v>
      </c>
      <c r="AY253" s="330">
        <v>0</v>
      </c>
      <c r="AZ253" s="330">
        <v>0</v>
      </c>
      <c r="BA253" s="330">
        <v>0</v>
      </c>
      <c r="BB253" s="330">
        <v>0</v>
      </c>
      <c r="BC253" s="330">
        <v>0</v>
      </c>
      <c r="BD253" s="330">
        <v>0</v>
      </c>
      <c r="BE253" s="330">
        <v>0</v>
      </c>
      <c r="BF253" s="329" t="s">
        <v>7561</v>
      </c>
      <c r="BG253" s="330">
        <v>0</v>
      </c>
      <c r="BH253" s="330">
        <v>0</v>
      </c>
      <c r="BI253" s="330">
        <v>0</v>
      </c>
      <c r="BJ253" s="330" t="s">
        <v>112</v>
      </c>
      <c r="BK253" s="330">
        <v>0</v>
      </c>
      <c r="BL253" s="330">
        <v>0</v>
      </c>
      <c r="BM253" s="330">
        <v>0</v>
      </c>
      <c r="BN253" s="330">
        <v>0</v>
      </c>
      <c r="BO253" s="330">
        <v>0</v>
      </c>
      <c r="BP253" s="330">
        <v>0</v>
      </c>
      <c r="BQ253" s="330">
        <v>0</v>
      </c>
    </row>
    <row r="254" spans="1:69" s="334" customFormat="1" x14ac:dyDescent="0.25">
      <c r="A254" s="333" t="s">
        <v>87</v>
      </c>
      <c r="B254" s="330" t="s">
        <v>52</v>
      </c>
      <c r="C254" s="330" t="s">
        <v>310</v>
      </c>
      <c r="D254" s="333">
        <v>46</v>
      </c>
      <c r="E254" s="331" t="s">
        <v>567</v>
      </c>
      <c r="F254" s="330" t="s">
        <v>6556</v>
      </c>
      <c r="G254" s="427" t="s">
        <v>7578</v>
      </c>
      <c r="H254" s="330">
        <v>0</v>
      </c>
      <c r="I254" s="330">
        <v>0</v>
      </c>
      <c r="J254" s="336" t="s">
        <v>45</v>
      </c>
      <c r="K254" s="330">
        <v>0</v>
      </c>
      <c r="L254" s="330">
        <v>0</v>
      </c>
      <c r="M254" s="336" t="s">
        <v>45</v>
      </c>
      <c r="N254" s="330">
        <v>0</v>
      </c>
      <c r="O254" s="330" t="s">
        <v>45</v>
      </c>
      <c r="P254" s="330" t="s">
        <v>45</v>
      </c>
      <c r="Q254" s="330" t="s">
        <v>45</v>
      </c>
      <c r="R254" s="336" t="s">
        <v>45</v>
      </c>
      <c r="S254" s="330">
        <v>0</v>
      </c>
      <c r="T254" s="330"/>
      <c r="U254" s="330"/>
      <c r="V254" s="428"/>
      <c r="W254" s="428" t="s">
        <v>45</v>
      </c>
      <c r="X254" s="428" t="s">
        <v>45</v>
      </c>
      <c r="Y254" s="428" t="s">
        <v>45</v>
      </c>
      <c r="Z254" s="428" t="s">
        <v>45</v>
      </c>
      <c r="AA254" s="330">
        <v>0</v>
      </c>
      <c r="AB254" s="330">
        <v>0</v>
      </c>
      <c r="AC254" s="330">
        <v>0</v>
      </c>
      <c r="AD254" s="330">
        <v>0</v>
      </c>
      <c r="AE254" s="330">
        <v>0</v>
      </c>
      <c r="AF254" s="330">
        <v>0</v>
      </c>
      <c r="AG254" s="429" t="s">
        <v>45</v>
      </c>
      <c r="AH254" s="330"/>
      <c r="AI254" s="330"/>
      <c r="AJ254" s="330"/>
      <c r="AK254" s="330"/>
      <c r="AL254" s="330"/>
      <c r="AM254" s="330">
        <v>0</v>
      </c>
      <c r="AN254" s="330">
        <v>0</v>
      </c>
      <c r="AO254" s="330"/>
      <c r="AP254" s="330"/>
      <c r="AQ254" s="330">
        <v>0</v>
      </c>
      <c r="AR254" s="330">
        <v>0</v>
      </c>
      <c r="AS254" s="330">
        <v>0</v>
      </c>
      <c r="AT254" s="330">
        <v>0</v>
      </c>
      <c r="AU254" s="330">
        <v>0</v>
      </c>
      <c r="AV254" s="430" t="s">
        <v>45</v>
      </c>
      <c r="AW254" s="330">
        <v>0</v>
      </c>
      <c r="AX254" s="330">
        <v>0</v>
      </c>
      <c r="AY254" s="330">
        <v>0</v>
      </c>
      <c r="AZ254" s="330">
        <v>0</v>
      </c>
      <c r="BA254" s="330">
        <v>0</v>
      </c>
      <c r="BB254" s="330">
        <v>0</v>
      </c>
      <c r="BC254" s="330">
        <v>0</v>
      </c>
      <c r="BD254" s="330">
        <v>0</v>
      </c>
      <c r="BE254" s="330">
        <v>0</v>
      </c>
      <c r="BF254" s="329" t="s">
        <v>7561</v>
      </c>
      <c r="BG254" s="330">
        <v>0</v>
      </c>
      <c r="BH254" s="330">
        <v>1</v>
      </c>
      <c r="BI254" s="330">
        <v>0</v>
      </c>
      <c r="BJ254" s="330" t="s">
        <v>112</v>
      </c>
      <c r="BK254" s="330">
        <v>0</v>
      </c>
      <c r="BL254" s="330">
        <v>0</v>
      </c>
      <c r="BM254" s="330">
        <v>0</v>
      </c>
      <c r="BN254" s="330">
        <v>0</v>
      </c>
      <c r="BO254" s="330">
        <v>0</v>
      </c>
      <c r="BP254" s="330">
        <v>0</v>
      </c>
      <c r="BQ254" s="330">
        <v>0</v>
      </c>
    </row>
    <row r="255" spans="1:69" s="334" customFormat="1" x14ac:dyDescent="0.25">
      <c r="A255" s="333" t="s">
        <v>87</v>
      </c>
      <c r="B255" s="330" t="s">
        <v>52</v>
      </c>
      <c r="C255" s="330" t="s">
        <v>310</v>
      </c>
      <c r="D255" s="333">
        <v>47</v>
      </c>
      <c r="E255" s="331" t="s">
        <v>568</v>
      </c>
      <c r="F255" s="330" t="s">
        <v>6556</v>
      </c>
      <c r="G255" s="427" t="s">
        <v>7578</v>
      </c>
      <c r="H255" s="330">
        <v>0</v>
      </c>
      <c r="I255" s="330">
        <v>0</v>
      </c>
      <c r="J255" s="336" t="s">
        <v>45</v>
      </c>
      <c r="K255" s="330">
        <v>0</v>
      </c>
      <c r="L255" s="330">
        <v>0</v>
      </c>
      <c r="M255" s="336" t="s">
        <v>45</v>
      </c>
      <c r="N255" s="330">
        <v>0</v>
      </c>
      <c r="O255" s="330" t="s">
        <v>45</v>
      </c>
      <c r="P255" s="330" t="s">
        <v>45</v>
      </c>
      <c r="Q255" s="330" t="s">
        <v>45</v>
      </c>
      <c r="R255" s="336" t="s">
        <v>45</v>
      </c>
      <c r="S255" s="330">
        <v>0</v>
      </c>
      <c r="T255" s="330"/>
      <c r="U255" s="330"/>
      <c r="V255" s="428"/>
      <c r="W255" s="428" t="s">
        <v>45</v>
      </c>
      <c r="X255" s="428" t="s">
        <v>45</v>
      </c>
      <c r="Y255" s="428" t="s">
        <v>45</v>
      </c>
      <c r="Z255" s="428" t="s">
        <v>45</v>
      </c>
      <c r="AA255" s="330">
        <v>0</v>
      </c>
      <c r="AB255" s="330">
        <v>0</v>
      </c>
      <c r="AC255" s="330">
        <v>0</v>
      </c>
      <c r="AD255" s="330">
        <v>0</v>
      </c>
      <c r="AE255" s="330">
        <v>0</v>
      </c>
      <c r="AF255" s="330">
        <v>0</v>
      </c>
      <c r="AG255" s="429" t="s">
        <v>45</v>
      </c>
      <c r="AH255" s="330"/>
      <c r="AI255" s="330"/>
      <c r="AJ255" s="330"/>
      <c r="AK255" s="330"/>
      <c r="AL255" s="330"/>
      <c r="AM255" s="330">
        <v>0</v>
      </c>
      <c r="AN255" s="330">
        <v>0</v>
      </c>
      <c r="AO255" s="330"/>
      <c r="AP255" s="330"/>
      <c r="AQ255" s="330">
        <v>0</v>
      </c>
      <c r="AR255" s="330">
        <v>0</v>
      </c>
      <c r="AS255" s="330">
        <v>0</v>
      </c>
      <c r="AT255" s="330">
        <v>0</v>
      </c>
      <c r="AU255" s="330">
        <v>0</v>
      </c>
      <c r="AV255" s="430" t="s">
        <v>45</v>
      </c>
      <c r="AW255" s="330">
        <v>0</v>
      </c>
      <c r="AX255" s="330">
        <v>0</v>
      </c>
      <c r="AY255" s="330">
        <v>0</v>
      </c>
      <c r="AZ255" s="330">
        <v>0</v>
      </c>
      <c r="BA255" s="330">
        <v>0</v>
      </c>
      <c r="BB255" s="330">
        <v>0</v>
      </c>
      <c r="BC255" s="330">
        <v>0</v>
      </c>
      <c r="BD255" s="330">
        <v>0</v>
      </c>
      <c r="BE255" s="330">
        <v>12</v>
      </c>
      <c r="BF255" s="329" t="s">
        <v>7561</v>
      </c>
      <c r="BG255" s="330">
        <v>0</v>
      </c>
      <c r="BH255" s="330">
        <v>0</v>
      </c>
      <c r="BI255" s="330">
        <v>0</v>
      </c>
      <c r="BJ255" s="330" t="s">
        <v>112</v>
      </c>
      <c r="BK255" s="330">
        <v>0</v>
      </c>
      <c r="BL255" s="330">
        <v>0</v>
      </c>
      <c r="BM255" s="330">
        <v>0</v>
      </c>
      <c r="BN255" s="330">
        <v>0</v>
      </c>
      <c r="BO255" s="330">
        <v>0</v>
      </c>
      <c r="BP255" s="330">
        <v>0</v>
      </c>
      <c r="BQ255" s="330">
        <v>0</v>
      </c>
    </row>
    <row r="256" spans="1:69" s="334" customFormat="1" x14ac:dyDescent="0.25">
      <c r="A256" s="333" t="s">
        <v>87</v>
      </c>
      <c r="B256" s="330" t="s">
        <v>52</v>
      </c>
      <c r="C256" s="330" t="s">
        <v>310</v>
      </c>
      <c r="D256" s="333">
        <v>48</v>
      </c>
      <c r="E256" s="331" t="s">
        <v>570</v>
      </c>
      <c r="F256" s="330" t="s">
        <v>6556</v>
      </c>
      <c r="G256" s="427" t="s">
        <v>7578</v>
      </c>
      <c r="H256" s="330">
        <v>0</v>
      </c>
      <c r="I256" s="330">
        <v>0</v>
      </c>
      <c r="J256" s="336" t="s">
        <v>45</v>
      </c>
      <c r="K256" s="330">
        <v>0</v>
      </c>
      <c r="L256" s="330">
        <v>0</v>
      </c>
      <c r="M256" s="336" t="s">
        <v>45</v>
      </c>
      <c r="N256" s="330">
        <v>0</v>
      </c>
      <c r="O256" s="330" t="s">
        <v>45</v>
      </c>
      <c r="P256" s="330" t="s">
        <v>45</v>
      </c>
      <c r="Q256" s="330" t="s">
        <v>45</v>
      </c>
      <c r="R256" s="336" t="s">
        <v>45</v>
      </c>
      <c r="S256" s="330">
        <v>0</v>
      </c>
      <c r="T256" s="330"/>
      <c r="U256" s="330"/>
      <c r="V256" s="428"/>
      <c r="W256" s="428" t="s">
        <v>45</v>
      </c>
      <c r="X256" s="428" t="s">
        <v>45</v>
      </c>
      <c r="Y256" s="428" t="s">
        <v>45</v>
      </c>
      <c r="Z256" s="428" t="s">
        <v>45</v>
      </c>
      <c r="AA256" s="330">
        <v>0</v>
      </c>
      <c r="AB256" s="330">
        <v>0</v>
      </c>
      <c r="AC256" s="330">
        <v>0</v>
      </c>
      <c r="AD256" s="330">
        <v>0</v>
      </c>
      <c r="AE256" s="330">
        <v>0</v>
      </c>
      <c r="AF256" s="330">
        <v>0</v>
      </c>
      <c r="AG256" s="429" t="s">
        <v>45</v>
      </c>
      <c r="AH256" s="330"/>
      <c r="AI256" s="330"/>
      <c r="AJ256" s="330"/>
      <c r="AK256" s="330"/>
      <c r="AL256" s="330"/>
      <c r="AM256" s="330">
        <v>0</v>
      </c>
      <c r="AN256" s="330">
        <v>0</v>
      </c>
      <c r="AO256" s="330"/>
      <c r="AP256" s="330"/>
      <c r="AQ256" s="330">
        <v>0</v>
      </c>
      <c r="AR256" s="330">
        <v>0</v>
      </c>
      <c r="AS256" s="330">
        <v>0</v>
      </c>
      <c r="AT256" s="330">
        <v>0</v>
      </c>
      <c r="AU256" s="330">
        <v>0</v>
      </c>
      <c r="AV256" s="430" t="s">
        <v>45</v>
      </c>
      <c r="AW256" s="330">
        <v>0</v>
      </c>
      <c r="AX256" s="330">
        <v>0</v>
      </c>
      <c r="AY256" s="330">
        <v>0</v>
      </c>
      <c r="AZ256" s="330">
        <v>0</v>
      </c>
      <c r="BA256" s="330">
        <v>0</v>
      </c>
      <c r="BB256" s="330">
        <v>0</v>
      </c>
      <c r="BC256" s="330">
        <v>0</v>
      </c>
      <c r="BD256" s="330">
        <v>0</v>
      </c>
      <c r="BE256" s="330">
        <v>33</v>
      </c>
      <c r="BF256" s="329" t="s">
        <v>7561</v>
      </c>
      <c r="BG256" s="330">
        <v>0</v>
      </c>
      <c r="BH256" s="330">
        <v>0</v>
      </c>
      <c r="BI256" s="330">
        <v>0</v>
      </c>
      <c r="BJ256" s="330" t="s">
        <v>112</v>
      </c>
      <c r="BK256" s="330">
        <v>0</v>
      </c>
      <c r="BL256" s="330">
        <v>0</v>
      </c>
      <c r="BM256" s="330">
        <v>0</v>
      </c>
      <c r="BN256" s="330">
        <v>0</v>
      </c>
      <c r="BO256" s="330">
        <v>0</v>
      </c>
      <c r="BP256" s="330">
        <v>0</v>
      </c>
      <c r="BQ256" s="330">
        <v>0</v>
      </c>
    </row>
    <row r="257" spans="1:69" s="334" customFormat="1" x14ac:dyDescent="0.25">
      <c r="A257" s="333" t="s">
        <v>87</v>
      </c>
      <c r="B257" s="330" t="s">
        <v>52</v>
      </c>
      <c r="C257" s="330" t="s">
        <v>310</v>
      </c>
      <c r="D257" s="333">
        <v>49</v>
      </c>
      <c r="E257" s="331" t="s">
        <v>571</v>
      </c>
      <c r="F257" s="330" t="s">
        <v>6556</v>
      </c>
      <c r="G257" s="427" t="s">
        <v>7578</v>
      </c>
      <c r="H257" s="330">
        <v>0</v>
      </c>
      <c r="I257" s="330">
        <v>0</v>
      </c>
      <c r="J257" s="336" t="s">
        <v>45</v>
      </c>
      <c r="K257" s="330">
        <v>0</v>
      </c>
      <c r="L257" s="330">
        <v>0</v>
      </c>
      <c r="M257" s="336" t="s">
        <v>45</v>
      </c>
      <c r="N257" s="330">
        <v>0</v>
      </c>
      <c r="O257" s="330" t="s">
        <v>45</v>
      </c>
      <c r="P257" s="330" t="s">
        <v>45</v>
      </c>
      <c r="Q257" s="330" t="s">
        <v>45</v>
      </c>
      <c r="R257" s="336" t="s">
        <v>45</v>
      </c>
      <c r="S257" s="330">
        <v>0</v>
      </c>
      <c r="T257" s="330"/>
      <c r="U257" s="330"/>
      <c r="V257" s="428"/>
      <c r="W257" s="428" t="s">
        <v>45</v>
      </c>
      <c r="X257" s="428" t="s">
        <v>45</v>
      </c>
      <c r="Y257" s="428" t="s">
        <v>45</v>
      </c>
      <c r="Z257" s="428" t="s">
        <v>45</v>
      </c>
      <c r="AA257" s="330">
        <v>0</v>
      </c>
      <c r="AB257" s="330">
        <v>0</v>
      </c>
      <c r="AC257" s="330">
        <v>0</v>
      </c>
      <c r="AD257" s="330">
        <v>0</v>
      </c>
      <c r="AE257" s="330">
        <v>0</v>
      </c>
      <c r="AF257" s="330">
        <v>0</v>
      </c>
      <c r="AG257" s="429" t="s">
        <v>45</v>
      </c>
      <c r="AH257" s="330"/>
      <c r="AI257" s="330"/>
      <c r="AJ257" s="330"/>
      <c r="AK257" s="330"/>
      <c r="AL257" s="330"/>
      <c r="AM257" s="330">
        <v>0</v>
      </c>
      <c r="AN257" s="330">
        <v>0</v>
      </c>
      <c r="AO257" s="330"/>
      <c r="AP257" s="330"/>
      <c r="AQ257" s="330">
        <v>0</v>
      </c>
      <c r="AR257" s="330">
        <v>0</v>
      </c>
      <c r="AS257" s="330">
        <v>0</v>
      </c>
      <c r="AT257" s="330">
        <v>0</v>
      </c>
      <c r="AU257" s="330">
        <v>0</v>
      </c>
      <c r="AV257" s="430" t="s">
        <v>45</v>
      </c>
      <c r="AW257" s="330">
        <v>0</v>
      </c>
      <c r="AX257" s="330">
        <v>0</v>
      </c>
      <c r="AY257" s="330">
        <v>0</v>
      </c>
      <c r="AZ257" s="330">
        <v>0</v>
      </c>
      <c r="BA257" s="330">
        <v>0</v>
      </c>
      <c r="BB257" s="330">
        <v>0</v>
      </c>
      <c r="BC257" s="330">
        <v>0</v>
      </c>
      <c r="BD257" s="330">
        <v>0</v>
      </c>
      <c r="BE257" s="330">
        <v>0</v>
      </c>
      <c r="BF257" s="329" t="s">
        <v>7561</v>
      </c>
      <c r="BG257" s="330">
        <v>0</v>
      </c>
      <c r="BH257" s="330">
        <v>0</v>
      </c>
      <c r="BI257" s="330">
        <v>0</v>
      </c>
      <c r="BJ257" s="330" t="s">
        <v>112</v>
      </c>
      <c r="BK257" s="330">
        <v>0</v>
      </c>
      <c r="BL257" s="330">
        <v>0</v>
      </c>
      <c r="BM257" s="330">
        <v>0</v>
      </c>
      <c r="BN257" s="330">
        <v>0</v>
      </c>
      <c r="BO257" s="330">
        <v>0</v>
      </c>
      <c r="BP257" s="330">
        <v>0</v>
      </c>
      <c r="BQ257" s="330">
        <v>0</v>
      </c>
    </row>
    <row r="258" spans="1:69" s="334" customFormat="1" x14ac:dyDescent="0.25">
      <c r="A258" s="333" t="s">
        <v>87</v>
      </c>
      <c r="B258" s="330" t="s">
        <v>52</v>
      </c>
      <c r="C258" s="330" t="s">
        <v>310</v>
      </c>
      <c r="D258" s="333">
        <v>50</v>
      </c>
      <c r="E258" s="331" t="s">
        <v>572</v>
      </c>
      <c r="F258" s="330" t="s">
        <v>6556</v>
      </c>
      <c r="G258" s="427" t="s">
        <v>7578</v>
      </c>
      <c r="H258" s="330">
        <v>0</v>
      </c>
      <c r="I258" s="330">
        <v>0</v>
      </c>
      <c r="J258" s="336" t="s">
        <v>45</v>
      </c>
      <c r="K258" s="330">
        <v>0</v>
      </c>
      <c r="L258" s="330">
        <v>0</v>
      </c>
      <c r="M258" s="336" t="s">
        <v>45</v>
      </c>
      <c r="N258" s="330">
        <v>0</v>
      </c>
      <c r="O258" s="330" t="s">
        <v>45</v>
      </c>
      <c r="P258" s="330" t="s">
        <v>45</v>
      </c>
      <c r="Q258" s="330" t="s">
        <v>45</v>
      </c>
      <c r="R258" s="336" t="s">
        <v>45</v>
      </c>
      <c r="S258" s="330">
        <v>0</v>
      </c>
      <c r="T258" s="330"/>
      <c r="U258" s="330"/>
      <c r="V258" s="428"/>
      <c r="W258" s="428" t="s">
        <v>45</v>
      </c>
      <c r="X258" s="428" t="s">
        <v>45</v>
      </c>
      <c r="Y258" s="428" t="s">
        <v>45</v>
      </c>
      <c r="Z258" s="428" t="s">
        <v>45</v>
      </c>
      <c r="AA258" s="330">
        <v>1</v>
      </c>
      <c r="AB258" s="330">
        <v>0</v>
      </c>
      <c r="AC258" s="330">
        <v>0</v>
      </c>
      <c r="AD258" s="330">
        <v>0</v>
      </c>
      <c r="AE258" s="330">
        <v>0</v>
      </c>
      <c r="AF258" s="330">
        <v>0</v>
      </c>
      <c r="AG258" s="429" t="s">
        <v>45</v>
      </c>
      <c r="AH258" s="330"/>
      <c r="AI258" s="330"/>
      <c r="AJ258" s="330"/>
      <c r="AK258" s="330"/>
      <c r="AL258" s="330"/>
      <c r="AM258" s="330">
        <v>0</v>
      </c>
      <c r="AN258" s="330">
        <v>0</v>
      </c>
      <c r="AO258" s="330"/>
      <c r="AP258" s="330"/>
      <c r="AQ258" s="330">
        <v>0</v>
      </c>
      <c r="AR258" s="330">
        <v>0</v>
      </c>
      <c r="AS258" s="330">
        <v>0</v>
      </c>
      <c r="AT258" s="330">
        <v>0</v>
      </c>
      <c r="AU258" s="330">
        <v>1</v>
      </c>
      <c r="AV258" s="430">
        <v>1</v>
      </c>
      <c r="AW258" s="330">
        <v>0</v>
      </c>
      <c r="AX258" s="330">
        <v>0</v>
      </c>
      <c r="AY258" s="330">
        <v>0</v>
      </c>
      <c r="AZ258" s="330">
        <v>0</v>
      </c>
      <c r="BA258" s="330">
        <v>0</v>
      </c>
      <c r="BB258" s="330">
        <v>0</v>
      </c>
      <c r="BC258" s="330">
        <v>0</v>
      </c>
      <c r="BD258" s="330">
        <v>0</v>
      </c>
      <c r="BE258" s="330">
        <v>0</v>
      </c>
      <c r="BF258" s="329" t="s">
        <v>7561</v>
      </c>
      <c r="BG258" s="330">
        <v>4</v>
      </c>
      <c r="BH258" s="330">
        <v>1</v>
      </c>
      <c r="BI258" s="330">
        <v>0</v>
      </c>
      <c r="BJ258" s="330" t="s">
        <v>112</v>
      </c>
      <c r="BK258" s="330">
        <v>0</v>
      </c>
      <c r="BL258" s="330">
        <v>0</v>
      </c>
      <c r="BM258" s="330">
        <v>0</v>
      </c>
      <c r="BN258" s="330">
        <v>0</v>
      </c>
      <c r="BO258" s="330">
        <v>0</v>
      </c>
      <c r="BP258" s="330">
        <v>0</v>
      </c>
      <c r="BQ258" s="330">
        <v>0</v>
      </c>
    </row>
    <row r="259" spans="1:69" s="334" customFormat="1" x14ac:dyDescent="0.25">
      <c r="A259" s="333" t="s">
        <v>87</v>
      </c>
      <c r="B259" s="330" t="s">
        <v>52</v>
      </c>
      <c r="C259" s="330" t="s">
        <v>310</v>
      </c>
      <c r="D259" s="333">
        <v>51</v>
      </c>
      <c r="E259" s="331" t="s">
        <v>573</v>
      </c>
      <c r="F259" s="330" t="s">
        <v>6556</v>
      </c>
      <c r="G259" s="427" t="s">
        <v>7578</v>
      </c>
      <c r="H259" s="330">
        <v>0</v>
      </c>
      <c r="I259" s="330">
        <v>0</v>
      </c>
      <c r="J259" s="336" t="s">
        <v>45</v>
      </c>
      <c r="K259" s="330">
        <v>0</v>
      </c>
      <c r="L259" s="330">
        <v>0</v>
      </c>
      <c r="M259" s="336" t="s">
        <v>45</v>
      </c>
      <c r="N259" s="330">
        <v>0</v>
      </c>
      <c r="O259" s="330" t="s">
        <v>45</v>
      </c>
      <c r="P259" s="330" t="s">
        <v>45</v>
      </c>
      <c r="Q259" s="330" t="s">
        <v>45</v>
      </c>
      <c r="R259" s="336" t="s">
        <v>45</v>
      </c>
      <c r="S259" s="330">
        <v>0</v>
      </c>
      <c r="T259" s="330"/>
      <c r="U259" s="330"/>
      <c r="V259" s="428"/>
      <c r="W259" s="428" t="s">
        <v>45</v>
      </c>
      <c r="X259" s="428" t="s">
        <v>45</v>
      </c>
      <c r="Y259" s="428" t="s">
        <v>45</v>
      </c>
      <c r="Z259" s="428" t="s">
        <v>45</v>
      </c>
      <c r="AA259" s="330">
        <v>0</v>
      </c>
      <c r="AB259" s="330">
        <v>0</v>
      </c>
      <c r="AC259" s="330">
        <v>0</v>
      </c>
      <c r="AD259" s="330">
        <v>0</v>
      </c>
      <c r="AE259" s="330">
        <v>0</v>
      </c>
      <c r="AF259" s="330">
        <v>0</v>
      </c>
      <c r="AG259" s="429" t="s">
        <v>45</v>
      </c>
      <c r="AH259" s="330"/>
      <c r="AI259" s="330"/>
      <c r="AJ259" s="330"/>
      <c r="AK259" s="330"/>
      <c r="AL259" s="330"/>
      <c r="AM259" s="330">
        <v>0</v>
      </c>
      <c r="AN259" s="330">
        <v>0</v>
      </c>
      <c r="AO259" s="330"/>
      <c r="AP259" s="330"/>
      <c r="AQ259" s="330">
        <v>0</v>
      </c>
      <c r="AR259" s="330">
        <v>0</v>
      </c>
      <c r="AS259" s="330">
        <v>0</v>
      </c>
      <c r="AT259" s="330">
        <v>0</v>
      </c>
      <c r="AU259" s="330">
        <v>0</v>
      </c>
      <c r="AV259" s="430" t="s">
        <v>45</v>
      </c>
      <c r="AW259" s="330">
        <v>0</v>
      </c>
      <c r="AX259" s="330">
        <v>0</v>
      </c>
      <c r="AY259" s="330">
        <v>0</v>
      </c>
      <c r="AZ259" s="330">
        <v>0</v>
      </c>
      <c r="BA259" s="330">
        <v>0</v>
      </c>
      <c r="BB259" s="330">
        <v>0</v>
      </c>
      <c r="BC259" s="330">
        <v>0</v>
      </c>
      <c r="BD259" s="330">
        <v>0</v>
      </c>
      <c r="BE259" s="330">
        <v>0</v>
      </c>
      <c r="BF259" s="329" t="s">
        <v>7561</v>
      </c>
      <c r="BG259" s="330">
        <v>0</v>
      </c>
      <c r="BH259" s="330">
        <v>0</v>
      </c>
      <c r="BI259" s="330">
        <v>0</v>
      </c>
      <c r="BJ259" s="330" t="s">
        <v>112</v>
      </c>
      <c r="BK259" s="330">
        <v>0</v>
      </c>
      <c r="BL259" s="330">
        <v>0</v>
      </c>
      <c r="BM259" s="330">
        <v>0</v>
      </c>
      <c r="BN259" s="330">
        <v>0</v>
      </c>
      <c r="BO259" s="330">
        <v>0</v>
      </c>
      <c r="BP259" s="330">
        <v>0</v>
      </c>
      <c r="BQ259" s="330">
        <v>0</v>
      </c>
    </row>
    <row r="260" spans="1:69" s="334" customFormat="1" x14ac:dyDescent="0.25">
      <c r="A260" s="333" t="s">
        <v>87</v>
      </c>
      <c r="B260" s="330" t="s">
        <v>52</v>
      </c>
      <c r="C260" s="330" t="s">
        <v>310</v>
      </c>
      <c r="D260" s="333">
        <v>52</v>
      </c>
      <c r="E260" s="331" t="s">
        <v>6555</v>
      </c>
      <c r="F260" s="330" t="s">
        <v>6556</v>
      </c>
      <c r="G260" s="427" t="s">
        <v>7578</v>
      </c>
      <c r="H260" s="330">
        <v>0</v>
      </c>
      <c r="I260" s="330">
        <v>0</v>
      </c>
      <c r="J260" s="336" t="s">
        <v>45</v>
      </c>
      <c r="K260" s="330">
        <v>0</v>
      </c>
      <c r="L260" s="330">
        <v>0</v>
      </c>
      <c r="M260" s="336" t="s">
        <v>45</v>
      </c>
      <c r="N260" s="330">
        <v>0</v>
      </c>
      <c r="O260" s="330" t="s">
        <v>45</v>
      </c>
      <c r="P260" s="330" t="s">
        <v>45</v>
      </c>
      <c r="Q260" s="330" t="s">
        <v>45</v>
      </c>
      <c r="R260" s="336" t="s">
        <v>45</v>
      </c>
      <c r="S260" s="330">
        <v>0</v>
      </c>
      <c r="T260" s="330"/>
      <c r="U260" s="330"/>
      <c r="V260" s="428"/>
      <c r="W260" s="428" t="s">
        <v>45</v>
      </c>
      <c r="X260" s="428" t="s">
        <v>45</v>
      </c>
      <c r="Y260" s="428" t="s">
        <v>45</v>
      </c>
      <c r="Z260" s="428" t="s">
        <v>45</v>
      </c>
      <c r="AA260" s="330">
        <v>0</v>
      </c>
      <c r="AB260" s="330">
        <v>0</v>
      </c>
      <c r="AC260" s="330">
        <v>0</v>
      </c>
      <c r="AD260" s="330">
        <v>0</v>
      </c>
      <c r="AE260" s="330">
        <v>0</v>
      </c>
      <c r="AF260" s="330">
        <v>0</v>
      </c>
      <c r="AG260" s="429" t="s">
        <v>45</v>
      </c>
      <c r="AH260" s="330"/>
      <c r="AI260" s="330"/>
      <c r="AJ260" s="330"/>
      <c r="AK260" s="330"/>
      <c r="AL260" s="330"/>
      <c r="AM260" s="330">
        <v>0</v>
      </c>
      <c r="AN260" s="330">
        <v>0</v>
      </c>
      <c r="AO260" s="330"/>
      <c r="AP260" s="330"/>
      <c r="AQ260" s="330">
        <v>0</v>
      </c>
      <c r="AR260" s="330">
        <v>0</v>
      </c>
      <c r="AS260" s="330">
        <v>0</v>
      </c>
      <c r="AT260" s="330">
        <v>0</v>
      </c>
      <c r="AU260" s="330">
        <v>0</v>
      </c>
      <c r="AV260" s="430" t="s">
        <v>45</v>
      </c>
      <c r="AW260" s="330">
        <v>0</v>
      </c>
      <c r="AX260" s="330">
        <v>0</v>
      </c>
      <c r="AY260" s="330">
        <v>0</v>
      </c>
      <c r="AZ260" s="330">
        <v>0</v>
      </c>
      <c r="BA260" s="330">
        <v>0</v>
      </c>
      <c r="BB260" s="330">
        <v>0</v>
      </c>
      <c r="BC260" s="330">
        <v>0</v>
      </c>
      <c r="BD260" s="330">
        <v>0</v>
      </c>
      <c r="BE260" s="330">
        <v>0</v>
      </c>
      <c r="BF260" s="329" t="s">
        <v>7561</v>
      </c>
      <c r="BG260" s="330">
        <v>0</v>
      </c>
      <c r="BH260" s="330">
        <v>0</v>
      </c>
      <c r="BI260" s="330">
        <v>0</v>
      </c>
      <c r="BJ260" s="330" t="s">
        <v>112</v>
      </c>
      <c r="BK260" s="330">
        <v>0</v>
      </c>
      <c r="BL260" s="330">
        <v>0</v>
      </c>
      <c r="BM260" s="330">
        <v>0</v>
      </c>
      <c r="BN260" s="330">
        <v>0</v>
      </c>
      <c r="BO260" s="330">
        <v>0</v>
      </c>
      <c r="BP260" s="330">
        <v>0</v>
      </c>
      <c r="BQ260" s="330">
        <v>0</v>
      </c>
    </row>
    <row r="261" spans="1:69" s="334" customFormat="1" x14ac:dyDescent="0.25">
      <c r="A261" s="333" t="s">
        <v>87</v>
      </c>
      <c r="B261" s="330" t="s">
        <v>52</v>
      </c>
      <c r="C261" s="330" t="s">
        <v>310</v>
      </c>
      <c r="D261" s="333">
        <v>3</v>
      </c>
      <c r="E261" s="331" t="s">
        <v>6536</v>
      </c>
      <c r="F261" s="330" t="s">
        <v>6556</v>
      </c>
      <c r="G261" s="427" t="s">
        <v>7578</v>
      </c>
      <c r="H261" s="330">
        <v>0</v>
      </c>
      <c r="I261" s="330">
        <v>0</v>
      </c>
      <c r="J261" s="336" t="s">
        <v>45</v>
      </c>
      <c r="K261" s="330">
        <v>0</v>
      </c>
      <c r="L261" s="330">
        <v>0</v>
      </c>
      <c r="M261" s="336" t="s">
        <v>45</v>
      </c>
      <c r="N261" s="330">
        <v>0</v>
      </c>
      <c r="O261" s="330" t="s">
        <v>45</v>
      </c>
      <c r="P261" s="330" t="s">
        <v>45</v>
      </c>
      <c r="Q261" s="330" t="s">
        <v>45</v>
      </c>
      <c r="R261" s="336" t="s">
        <v>45</v>
      </c>
      <c r="S261" s="330">
        <v>0</v>
      </c>
      <c r="T261" s="330"/>
      <c r="U261" s="330"/>
      <c r="V261" s="428"/>
      <c r="W261" s="428" t="s">
        <v>45</v>
      </c>
      <c r="X261" s="428" t="s">
        <v>45</v>
      </c>
      <c r="Y261" s="428" t="s">
        <v>45</v>
      </c>
      <c r="Z261" s="428" t="s">
        <v>45</v>
      </c>
      <c r="AA261" s="330">
        <v>0</v>
      </c>
      <c r="AB261" s="330">
        <v>0</v>
      </c>
      <c r="AC261" s="330">
        <v>0</v>
      </c>
      <c r="AD261" s="330">
        <v>0</v>
      </c>
      <c r="AE261" s="330">
        <v>0</v>
      </c>
      <c r="AF261" s="330">
        <v>0</v>
      </c>
      <c r="AG261" s="429" t="s">
        <v>45</v>
      </c>
      <c r="AH261" s="330"/>
      <c r="AI261" s="330"/>
      <c r="AJ261" s="330"/>
      <c r="AK261" s="330"/>
      <c r="AL261" s="330"/>
      <c r="AM261" s="330">
        <v>0</v>
      </c>
      <c r="AN261" s="330">
        <v>0</v>
      </c>
      <c r="AO261" s="330"/>
      <c r="AP261" s="330"/>
      <c r="AQ261" s="330">
        <v>0</v>
      </c>
      <c r="AR261" s="330">
        <v>0</v>
      </c>
      <c r="AS261" s="330">
        <v>0</v>
      </c>
      <c r="AT261" s="330">
        <v>0</v>
      </c>
      <c r="AU261" s="330">
        <v>0</v>
      </c>
      <c r="AV261" s="430" t="s">
        <v>45</v>
      </c>
      <c r="AW261" s="330">
        <v>0</v>
      </c>
      <c r="AX261" s="330">
        <v>0</v>
      </c>
      <c r="AY261" s="330">
        <v>0</v>
      </c>
      <c r="AZ261" s="330">
        <v>0</v>
      </c>
      <c r="BA261" s="330">
        <v>0</v>
      </c>
      <c r="BB261" s="330">
        <v>0</v>
      </c>
      <c r="BC261" s="330">
        <v>0</v>
      </c>
      <c r="BD261" s="330">
        <v>0</v>
      </c>
      <c r="BE261" s="330">
        <v>0</v>
      </c>
      <c r="BF261" s="329" t="s">
        <v>7561</v>
      </c>
      <c r="BG261" s="330">
        <v>0</v>
      </c>
      <c r="BH261" s="330">
        <v>0</v>
      </c>
      <c r="BI261" s="330">
        <v>0</v>
      </c>
      <c r="BJ261" s="330" t="s">
        <v>112</v>
      </c>
      <c r="BK261" s="330">
        <v>0</v>
      </c>
      <c r="BL261" s="330">
        <v>0</v>
      </c>
      <c r="BM261" s="330">
        <v>0</v>
      </c>
      <c r="BN261" s="330">
        <v>0</v>
      </c>
      <c r="BO261" s="330">
        <v>0</v>
      </c>
      <c r="BP261" s="330">
        <v>0</v>
      </c>
      <c r="BQ261" s="330">
        <v>0</v>
      </c>
    </row>
    <row r="262" spans="1:69" s="334" customFormat="1" x14ac:dyDescent="0.25">
      <c r="A262" s="333" t="s">
        <v>87</v>
      </c>
      <c r="B262" s="330" t="s">
        <v>52</v>
      </c>
      <c r="C262" s="330" t="s">
        <v>310</v>
      </c>
      <c r="D262" s="333">
        <v>4</v>
      </c>
      <c r="E262" s="331" t="s">
        <v>6537</v>
      </c>
      <c r="F262" s="330" t="s">
        <v>6556</v>
      </c>
      <c r="G262" s="427" t="s">
        <v>7578</v>
      </c>
      <c r="H262" s="330">
        <v>0</v>
      </c>
      <c r="I262" s="330">
        <v>0</v>
      </c>
      <c r="J262" s="336" t="s">
        <v>45</v>
      </c>
      <c r="K262" s="330">
        <v>0</v>
      </c>
      <c r="L262" s="330">
        <v>0</v>
      </c>
      <c r="M262" s="336" t="s">
        <v>45</v>
      </c>
      <c r="N262" s="330">
        <v>0</v>
      </c>
      <c r="O262" s="330" t="s">
        <v>45</v>
      </c>
      <c r="P262" s="330" t="s">
        <v>45</v>
      </c>
      <c r="Q262" s="330" t="s">
        <v>45</v>
      </c>
      <c r="R262" s="336" t="s">
        <v>45</v>
      </c>
      <c r="S262" s="330">
        <v>0</v>
      </c>
      <c r="T262" s="330"/>
      <c r="U262" s="330"/>
      <c r="V262" s="428"/>
      <c r="W262" s="428" t="s">
        <v>45</v>
      </c>
      <c r="X262" s="428" t="s">
        <v>45</v>
      </c>
      <c r="Y262" s="428" t="s">
        <v>45</v>
      </c>
      <c r="Z262" s="428" t="s">
        <v>45</v>
      </c>
      <c r="AA262" s="330">
        <v>0</v>
      </c>
      <c r="AB262" s="330">
        <v>0</v>
      </c>
      <c r="AC262" s="330">
        <v>0</v>
      </c>
      <c r="AD262" s="330">
        <v>0</v>
      </c>
      <c r="AE262" s="330">
        <v>0</v>
      </c>
      <c r="AF262" s="330">
        <v>0</v>
      </c>
      <c r="AG262" s="429" t="s">
        <v>45</v>
      </c>
      <c r="AH262" s="330"/>
      <c r="AI262" s="330"/>
      <c r="AJ262" s="330"/>
      <c r="AK262" s="330"/>
      <c r="AL262" s="330"/>
      <c r="AM262" s="330">
        <v>0</v>
      </c>
      <c r="AN262" s="330">
        <v>0</v>
      </c>
      <c r="AO262" s="330"/>
      <c r="AP262" s="330"/>
      <c r="AQ262" s="330">
        <v>0</v>
      </c>
      <c r="AR262" s="330">
        <v>0</v>
      </c>
      <c r="AS262" s="330">
        <v>0</v>
      </c>
      <c r="AT262" s="330">
        <v>0</v>
      </c>
      <c r="AU262" s="330">
        <v>0</v>
      </c>
      <c r="AV262" s="430" t="s">
        <v>45</v>
      </c>
      <c r="AW262" s="330">
        <v>0</v>
      </c>
      <c r="AX262" s="330">
        <v>0</v>
      </c>
      <c r="AY262" s="330">
        <v>0</v>
      </c>
      <c r="AZ262" s="330">
        <v>0</v>
      </c>
      <c r="BA262" s="330">
        <v>0</v>
      </c>
      <c r="BB262" s="330">
        <v>0</v>
      </c>
      <c r="BC262" s="330">
        <v>0</v>
      </c>
      <c r="BD262" s="330">
        <v>0</v>
      </c>
      <c r="BE262" s="330">
        <v>0</v>
      </c>
      <c r="BF262" s="329" t="s">
        <v>7561</v>
      </c>
      <c r="BG262" s="330">
        <v>0</v>
      </c>
      <c r="BH262" s="330">
        <v>0</v>
      </c>
      <c r="BI262" s="330">
        <v>0</v>
      </c>
      <c r="BJ262" s="330" t="s">
        <v>112</v>
      </c>
      <c r="BK262" s="330">
        <v>0</v>
      </c>
      <c r="BL262" s="330">
        <v>0</v>
      </c>
      <c r="BM262" s="330">
        <v>0</v>
      </c>
      <c r="BN262" s="330">
        <v>0</v>
      </c>
      <c r="BO262" s="330">
        <v>0</v>
      </c>
      <c r="BP262" s="330">
        <v>0</v>
      </c>
      <c r="BQ262" s="330">
        <v>0</v>
      </c>
    </row>
    <row r="263" spans="1:69" s="334" customFormat="1" x14ac:dyDescent="0.25">
      <c r="A263" s="333" t="s">
        <v>87</v>
      </c>
      <c r="B263" s="330" t="s">
        <v>52</v>
      </c>
      <c r="C263" s="330" t="s">
        <v>310</v>
      </c>
      <c r="D263" s="333">
        <v>5</v>
      </c>
      <c r="E263" s="331" t="s">
        <v>6538</v>
      </c>
      <c r="F263" s="330" t="s">
        <v>6556</v>
      </c>
      <c r="G263" s="427" t="s">
        <v>7578</v>
      </c>
      <c r="H263" s="330">
        <v>0</v>
      </c>
      <c r="I263" s="330">
        <v>0</v>
      </c>
      <c r="J263" s="336" t="s">
        <v>45</v>
      </c>
      <c r="K263" s="330">
        <v>0</v>
      </c>
      <c r="L263" s="330">
        <v>0</v>
      </c>
      <c r="M263" s="336" t="s">
        <v>45</v>
      </c>
      <c r="N263" s="330">
        <v>0</v>
      </c>
      <c r="O263" s="330" t="s">
        <v>45</v>
      </c>
      <c r="P263" s="330" t="s">
        <v>45</v>
      </c>
      <c r="Q263" s="330" t="s">
        <v>45</v>
      </c>
      <c r="R263" s="336" t="s">
        <v>45</v>
      </c>
      <c r="S263" s="330">
        <v>0</v>
      </c>
      <c r="T263" s="330"/>
      <c r="U263" s="330"/>
      <c r="V263" s="428"/>
      <c r="W263" s="428" t="s">
        <v>45</v>
      </c>
      <c r="X263" s="428" t="s">
        <v>45</v>
      </c>
      <c r="Y263" s="428" t="s">
        <v>45</v>
      </c>
      <c r="Z263" s="428" t="s">
        <v>45</v>
      </c>
      <c r="AA263" s="330">
        <v>0</v>
      </c>
      <c r="AB263" s="330">
        <v>0</v>
      </c>
      <c r="AC263" s="330">
        <v>0</v>
      </c>
      <c r="AD263" s="330">
        <v>0</v>
      </c>
      <c r="AE263" s="330">
        <v>0</v>
      </c>
      <c r="AF263" s="330">
        <v>0</v>
      </c>
      <c r="AG263" s="429" t="s">
        <v>45</v>
      </c>
      <c r="AH263" s="330"/>
      <c r="AI263" s="330"/>
      <c r="AJ263" s="330"/>
      <c r="AK263" s="330"/>
      <c r="AL263" s="330"/>
      <c r="AM263" s="330">
        <v>0</v>
      </c>
      <c r="AN263" s="330">
        <v>0</v>
      </c>
      <c r="AO263" s="330"/>
      <c r="AP263" s="330"/>
      <c r="AQ263" s="330">
        <v>0</v>
      </c>
      <c r="AR263" s="330">
        <v>0</v>
      </c>
      <c r="AS263" s="330">
        <v>0</v>
      </c>
      <c r="AT263" s="330">
        <v>0</v>
      </c>
      <c r="AU263" s="330">
        <v>0</v>
      </c>
      <c r="AV263" s="430" t="s">
        <v>45</v>
      </c>
      <c r="AW263" s="330">
        <v>0</v>
      </c>
      <c r="AX263" s="330">
        <v>0</v>
      </c>
      <c r="AY263" s="330">
        <v>0</v>
      </c>
      <c r="AZ263" s="330">
        <v>0</v>
      </c>
      <c r="BA263" s="330">
        <v>0</v>
      </c>
      <c r="BB263" s="330">
        <v>0</v>
      </c>
      <c r="BC263" s="330">
        <v>0</v>
      </c>
      <c r="BD263" s="330">
        <v>0</v>
      </c>
      <c r="BE263" s="330">
        <v>0</v>
      </c>
      <c r="BF263" s="329" t="s">
        <v>7561</v>
      </c>
      <c r="BG263" s="330">
        <v>0</v>
      </c>
      <c r="BH263" s="330">
        <v>0</v>
      </c>
      <c r="BI263" s="330">
        <v>0</v>
      </c>
      <c r="BJ263" s="330" t="s">
        <v>112</v>
      </c>
      <c r="BK263" s="330">
        <v>0</v>
      </c>
      <c r="BL263" s="330">
        <v>0</v>
      </c>
      <c r="BM263" s="330">
        <v>0</v>
      </c>
      <c r="BN263" s="330">
        <v>0</v>
      </c>
      <c r="BO263" s="330">
        <v>0</v>
      </c>
      <c r="BP263" s="330">
        <v>0</v>
      </c>
      <c r="BQ263" s="330">
        <v>0</v>
      </c>
    </row>
    <row r="264" spans="1:69" s="334" customFormat="1" x14ac:dyDescent="0.25">
      <c r="A264" s="333" t="s">
        <v>87</v>
      </c>
      <c r="B264" s="330" t="s">
        <v>52</v>
      </c>
      <c r="C264" s="330" t="s">
        <v>310</v>
      </c>
      <c r="D264" s="333">
        <v>6</v>
      </c>
      <c r="E264" s="331" t="s">
        <v>6539</v>
      </c>
      <c r="F264" s="330" t="s">
        <v>6556</v>
      </c>
      <c r="G264" s="427" t="s">
        <v>7578</v>
      </c>
      <c r="H264" s="330">
        <v>0</v>
      </c>
      <c r="I264" s="330">
        <v>0</v>
      </c>
      <c r="J264" s="336" t="s">
        <v>45</v>
      </c>
      <c r="K264" s="330">
        <v>0</v>
      </c>
      <c r="L264" s="330">
        <v>0</v>
      </c>
      <c r="M264" s="336" t="s">
        <v>45</v>
      </c>
      <c r="N264" s="330">
        <v>0</v>
      </c>
      <c r="O264" s="330" t="s">
        <v>45</v>
      </c>
      <c r="P264" s="330" t="s">
        <v>45</v>
      </c>
      <c r="Q264" s="330" t="s">
        <v>45</v>
      </c>
      <c r="R264" s="336" t="s">
        <v>45</v>
      </c>
      <c r="S264" s="330">
        <v>0</v>
      </c>
      <c r="T264" s="330"/>
      <c r="U264" s="330"/>
      <c r="V264" s="428"/>
      <c r="W264" s="428" t="s">
        <v>45</v>
      </c>
      <c r="X264" s="428" t="s">
        <v>45</v>
      </c>
      <c r="Y264" s="428" t="s">
        <v>45</v>
      </c>
      <c r="Z264" s="428" t="s">
        <v>45</v>
      </c>
      <c r="AA264" s="330">
        <v>0</v>
      </c>
      <c r="AB264" s="330">
        <v>0</v>
      </c>
      <c r="AC264" s="330">
        <v>0</v>
      </c>
      <c r="AD264" s="330">
        <v>0</v>
      </c>
      <c r="AE264" s="330">
        <v>0</v>
      </c>
      <c r="AF264" s="330">
        <v>0</v>
      </c>
      <c r="AG264" s="429" t="s">
        <v>45</v>
      </c>
      <c r="AH264" s="330"/>
      <c r="AI264" s="330"/>
      <c r="AJ264" s="330"/>
      <c r="AK264" s="330"/>
      <c r="AL264" s="330"/>
      <c r="AM264" s="330">
        <v>0</v>
      </c>
      <c r="AN264" s="330">
        <v>0</v>
      </c>
      <c r="AO264" s="330"/>
      <c r="AP264" s="330"/>
      <c r="AQ264" s="330">
        <v>0</v>
      </c>
      <c r="AR264" s="330">
        <v>0</v>
      </c>
      <c r="AS264" s="330">
        <v>0</v>
      </c>
      <c r="AT264" s="330">
        <v>0</v>
      </c>
      <c r="AU264" s="330">
        <v>0</v>
      </c>
      <c r="AV264" s="430" t="s">
        <v>45</v>
      </c>
      <c r="AW264" s="330">
        <v>0</v>
      </c>
      <c r="AX264" s="330">
        <v>0</v>
      </c>
      <c r="AY264" s="330">
        <v>0</v>
      </c>
      <c r="AZ264" s="330">
        <v>0</v>
      </c>
      <c r="BA264" s="330">
        <v>0</v>
      </c>
      <c r="BB264" s="330">
        <v>0</v>
      </c>
      <c r="BC264" s="330">
        <v>0</v>
      </c>
      <c r="BD264" s="330">
        <v>0</v>
      </c>
      <c r="BE264" s="330">
        <v>0</v>
      </c>
      <c r="BF264" s="329" t="s">
        <v>7561</v>
      </c>
      <c r="BG264" s="330">
        <v>1</v>
      </c>
      <c r="BH264" s="330">
        <v>0</v>
      </c>
      <c r="BI264" s="330">
        <v>0</v>
      </c>
      <c r="BJ264" s="330" t="s">
        <v>112</v>
      </c>
      <c r="BK264" s="330">
        <v>0</v>
      </c>
      <c r="BL264" s="330">
        <v>0</v>
      </c>
      <c r="BM264" s="330">
        <v>0</v>
      </c>
      <c r="BN264" s="330">
        <v>0</v>
      </c>
      <c r="BO264" s="330">
        <v>0</v>
      </c>
      <c r="BP264" s="330">
        <v>0</v>
      </c>
      <c r="BQ264" s="330">
        <v>0</v>
      </c>
    </row>
    <row r="265" spans="1:69" s="334" customFormat="1" x14ac:dyDescent="0.25">
      <c r="A265" s="333" t="s">
        <v>87</v>
      </c>
      <c r="B265" s="330" t="s">
        <v>52</v>
      </c>
      <c r="C265" s="330" t="s">
        <v>310</v>
      </c>
      <c r="D265" s="333">
        <v>7</v>
      </c>
      <c r="E265" s="331" t="s">
        <v>6540</v>
      </c>
      <c r="F265" s="330" t="s">
        <v>6556</v>
      </c>
      <c r="G265" s="427" t="s">
        <v>7578</v>
      </c>
      <c r="H265" s="330">
        <v>0</v>
      </c>
      <c r="I265" s="330">
        <v>0</v>
      </c>
      <c r="J265" s="336" t="s">
        <v>45</v>
      </c>
      <c r="K265" s="330">
        <v>0</v>
      </c>
      <c r="L265" s="330">
        <v>0</v>
      </c>
      <c r="M265" s="336" t="s">
        <v>45</v>
      </c>
      <c r="N265" s="330">
        <v>0</v>
      </c>
      <c r="O265" s="330" t="s">
        <v>45</v>
      </c>
      <c r="P265" s="330" t="s">
        <v>45</v>
      </c>
      <c r="Q265" s="330" t="s">
        <v>45</v>
      </c>
      <c r="R265" s="336" t="s">
        <v>45</v>
      </c>
      <c r="S265" s="330">
        <v>0</v>
      </c>
      <c r="T265" s="330"/>
      <c r="U265" s="330"/>
      <c r="V265" s="428"/>
      <c r="W265" s="428" t="s">
        <v>45</v>
      </c>
      <c r="X265" s="428" t="s">
        <v>45</v>
      </c>
      <c r="Y265" s="428" t="s">
        <v>45</v>
      </c>
      <c r="Z265" s="428" t="s">
        <v>45</v>
      </c>
      <c r="AA265" s="330">
        <v>0</v>
      </c>
      <c r="AB265" s="330">
        <v>0</v>
      </c>
      <c r="AC265" s="330">
        <v>0</v>
      </c>
      <c r="AD265" s="330">
        <v>0</v>
      </c>
      <c r="AE265" s="330">
        <v>0</v>
      </c>
      <c r="AF265" s="330">
        <v>0</v>
      </c>
      <c r="AG265" s="429" t="s">
        <v>45</v>
      </c>
      <c r="AH265" s="330"/>
      <c r="AI265" s="330"/>
      <c r="AJ265" s="330"/>
      <c r="AK265" s="330"/>
      <c r="AL265" s="330"/>
      <c r="AM265" s="330">
        <v>0</v>
      </c>
      <c r="AN265" s="330">
        <v>0</v>
      </c>
      <c r="AO265" s="330"/>
      <c r="AP265" s="330"/>
      <c r="AQ265" s="330">
        <v>0</v>
      </c>
      <c r="AR265" s="330">
        <v>0</v>
      </c>
      <c r="AS265" s="330">
        <v>0</v>
      </c>
      <c r="AT265" s="330">
        <v>0</v>
      </c>
      <c r="AU265" s="330">
        <v>0</v>
      </c>
      <c r="AV265" s="430" t="s">
        <v>45</v>
      </c>
      <c r="AW265" s="330">
        <v>0</v>
      </c>
      <c r="AX265" s="330">
        <v>0</v>
      </c>
      <c r="AY265" s="330">
        <v>0</v>
      </c>
      <c r="AZ265" s="330">
        <v>0</v>
      </c>
      <c r="BA265" s="330">
        <v>0</v>
      </c>
      <c r="BB265" s="330">
        <v>0</v>
      </c>
      <c r="BC265" s="330">
        <v>0</v>
      </c>
      <c r="BD265" s="330">
        <v>0</v>
      </c>
      <c r="BE265" s="330">
        <v>0</v>
      </c>
      <c r="BF265" s="329" t="s">
        <v>7561</v>
      </c>
      <c r="BG265" s="330">
        <v>0</v>
      </c>
      <c r="BH265" s="330">
        <v>0</v>
      </c>
      <c r="BI265" s="330">
        <v>0</v>
      </c>
      <c r="BJ265" s="330" t="s">
        <v>112</v>
      </c>
      <c r="BK265" s="330">
        <v>0</v>
      </c>
      <c r="BL265" s="330">
        <v>0</v>
      </c>
      <c r="BM265" s="330">
        <v>0</v>
      </c>
      <c r="BN265" s="330">
        <v>0</v>
      </c>
      <c r="BO265" s="330">
        <v>0</v>
      </c>
      <c r="BP265" s="330">
        <v>0</v>
      </c>
      <c r="BQ265" s="330">
        <v>0</v>
      </c>
    </row>
    <row r="266" spans="1:69" s="334" customFormat="1" x14ac:dyDescent="0.25">
      <c r="A266" s="333" t="s">
        <v>2247</v>
      </c>
      <c r="B266" s="330" t="s">
        <v>52</v>
      </c>
      <c r="C266" s="330" t="s">
        <v>52</v>
      </c>
      <c r="D266" s="333">
        <v>1</v>
      </c>
      <c r="E266" s="331" t="s">
        <v>6534</v>
      </c>
      <c r="F266" s="330" t="s">
        <v>129</v>
      </c>
      <c r="G266" s="427" t="s">
        <v>7611</v>
      </c>
      <c r="H266" s="330">
        <v>0</v>
      </c>
      <c r="I266" s="330">
        <v>0</v>
      </c>
      <c r="J266" s="336" t="s">
        <v>45</v>
      </c>
      <c r="K266" s="330">
        <v>0</v>
      </c>
      <c r="L266" s="330">
        <v>0</v>
      </c>
      <c r="M266" s="336" t="s">
        <v>45</v>
      </c>
      <c r="N266" s="330">
        <v>0</v>
      </c>
      <c r="O266" s="330" t="s">
        <v>45</v>
      </c>
      <c r="P266" s="330" t="s">
        <v>45</v>
      </c>
      <c r="Q266" s="330" t="s">
        <v>45</v>
      </c>
      <c r="R266" s="336" t="s">
        <v>45</v>
      </c>
      <c r="S266" s="330">
        <v>0</v>
      </c>
      <c r="T266" s="330"/>
      <c r="U266" s="330"/>
      <c r="V266" s="428"/>
      <c r="W266" s="428" t="s">
        <v>45</v>
      </c>
      <c r="X266" s="428" t="s">
        <v>45</v>
      </c>
      <c r="Y266" s="428" t="s">
        <v>45</v>
      </c>
      <c r="Z266" s="428" t="s">
        <v>45</v>
      </c>
      <c r="AA266" s="330">
        <v>2</v>
      </c>
      <c r="AB266" s="330">
        <v>0</v>
      </c>
      <c r="AC266" s="330">
        <v>0</v>
      </c>
      <c r="AD266" s="330">
        <v>0</v>
      </c>
      <c r="AE266" s="330">
        <v>0</v>
      </c>
      <c r="AF266" s="330">
        <v>0</v>
      </c>
      <c r="AG266" s="429" t="s">
        <v>45</v>
      </c>
      <c r="AH266" s="330"/>
      <c r="AI266" s="330"/>
      <c r="AJ266" s="330"/>
      <c r="AK266" s="330"/>
      <c r="AL266" s="330"/>
      <c r="AM266" s="330">
        <v>0</v>
      </c>
      <c r="AN266" s="330">
        <v>0</v>
      </c>
      <c r="AO266" s="330"/>
      <c r="AP266" s="330"/>
      <c r="AQ266" s="330">
        <v>0</v>
      </c>
      <c r="AR266" s="330">
        <v>0</v>
      </c>
      <c r="AS266" s="330">
        <v>0</v>
      </c>
      <c r="AT266" s="330">
        <v>0</v>
      </c>
      <c r="AU266" s="330">
        <v>2</v>
      </c>
      <c r="AV266" s="430">
        <v>1</v>
      </c>
      <c r="AW266" s="330">
        <v>2</v>
      </c>
      <c r="AX266" s="330">
        <v>0</v>
      </c>
      <c r="AY266" s="330">
        <v>2</v>
      </c>
      <c r="AZ266" s="330">
        <v>0</v>
      </c>
      <c r="BA266" s="330">
        <v>2</v>
      </c>
      <c r="BB266" s="330">
        <v>0</v>
      </c>
      <c r="BC266" s="330">
        <v>2</v>
      </c>
      <c r="BD266" s="330">
        <v>0</v>
      </c>
      <c r="BE266" s="330">
        <v>13</v>
      </c>
      <c r="BF266" s="329" t="s">
        <v>7549</v>
      </c>
      <c r="BG266" s="330">
        <v>10</v>
      </c>
      <c r="BH266" s="330">
        <v>1</v>
      </c>
      <c r="BI266" s="330">
        <v>2</v>
      </c>
      <c r="BJ266" s="330" t="s">
        <v>112</v>
      </c>
      <c r="BK266" s="330">
        <v>2</v>
      </c>
      <c r="BL266" s="330">
        <v>0</v>
      </c>
      <c r="BM266" s="330">
        <v>0</v>
      </c>
      <c r="BN266" s="330">
        <v>0</v>
      </c>
      <c r="BO266" s="330">
        <v>0</v>
      </c>
      <c r="BP266" s="330">
        <v>0</v>
      </c>
      <c r="BQ266" s="330">
        <v>0</v>
      </c>
    </row>
    <row r="267" spans="1:69" s="334" customFormat="1" x14ac:dyDescent="0.25">
      <c r="A267" s="333" t="s">
        <v>2247</v>
      </c>
      <c r="B267" s="330" t="s">
        <v>52</v>
      </c>
      <c r="C267" s="330" t="s">
        <v>52</v>
      </c>
      <c r="D267" s="333">
        <v>2</v>
      </c>
      <c r="E267" s="331" t="s">
        <v>6535</v>
      </c>
      <c r="F267" s="330" t="s">
        <v>129</v>
      </c>
      <c r="G267" s="427" t="s">
        <v>7611</v>
      </c>
      <c r="H267" s="330">
        <v>0</v>
      </c>
      <c r="I267" s="330">
        <v>0</v>
      </c>
      <c r="J267" s="336" t="s">
        <v>45</v>
      </c>
      <c r="K267" s="330">
        <v>0</v>
      </c>
      <c r="L267" s="330">
        <v>0</v>
      </c>
      <c r="M267" s="336" t="s">
        <v>45</v>
      </c>
      <c r="N267" s="330">
        <v>0</v>
      </c>
      <c r="O267" s="330" t="s">
        <v>45</v>
      </c>
      <c r="P267" s="330" t="s">
        <v>45</v>
      </c>
      <c r="Q267" s="330" t="s">
        <v>45</v>
      </c>
      <c r="R267" s="336" t="s">
        <v>45</v>
      </c>
      <c r="S267" s="330">
        <v>0</v>
      </c>
      <c r="T267" s="330"/>
      <c r="U267" s="330"/>
      <c r="V267" s="428"/>
      <c r="W267" s="428" t="s">
        <v>45</v>
      </c>
      <c r="X267" s="428" t="s">
        <v>45</v>
      </c>
      <c r="Y267" s="428" t="s">
        <v>45</v>
      </c>
      <c r="Z267" s="428" t="s">
        <v>45</v>
      </c>
      <c r="AA267" s="330">
        <v>2</v>
      </c>
      <c r="AB267" s="330">
        <v>0</v>
      </c>
      <c r="AC267" s="330">
        <v>0</v>
      </c>
      <c r="AD267" s="330">
        <v>0</v>
      </c>
      <c r="AE267" s="330">
        <v>0</v>
      </c>
      <c r="AF267" s="330">
        <v>0</v>
      </c>
      <c r="AG267" s="429" t="s">
        <v>45</v>
      </c>
      <c r="AH267" s="330"/>
      <c r="AI267" s="330"/>
      <c r="AJ267" s="330"/>
      <c r="AK267" s="330"/>
      <c r="AL267" s="330"/>
      <c r="AM267" s="330">
        <v>0</v>
      </c>
      <c r="AN267" s="330">
        <v>0</v>
      </c>
      <c r="AO267" s="330"/>
      <c r="AP267" s="330"/>
      <c r="AQ267" s="330">
        <v>0</v>
      </c>
      <c r="AR267" s="330">
        <v>0</v>
      </c>
      <c r="AS267" s="330">
        <v>0</v>
      </c>
      <c r="AT267" s="330">
        <v>0</v>
      </c>
      <c r="AU267" s="330">
        <v>2</v>
      </c>
      <c r="AV267" s="430">
        <v>1</v>
      </c>
      <c r="AW267" s="330">
        <v>1</v>
      </c>
      <c r="AX267" s="330">
        <v>0</v>
      </c>
      <c r="AY267" s="330">
        <v>1</v>
      </c>
      <c r="AZ267" s="330">
        <v>0</v>
      </c>
      <c r="BA267" s="330">
        <v>1</v>
      </c>
      <c r="BB267" s="330">
        <v>0</v>
      </c>
      <c r="BC267" s="330">
        <v>1</v>
      </c>
      <c r="BD267" s="330">
        <v>0</v>
      </c>
      <c r="BE267" s="330">
        <v>32</v>
      </c>
      <c r="BF267" s="329" t="s">
        <v>7549</v>
      </c>
      <c r="BG267" s="330">
        <v>18</v>
      </c>
      <c r="BH267" s="330">
        <v>0</v>
      </c>
      <c r="BI267" s="330">
        <v>1</v>
      </c>
      <c r="BJ267" s="330" t="s">
        <v>112</v>
      </c>
      <c r="BK267" s="330">
        <v>1</v>
      </c>
      <c r="BL267" s="330">
        <v>0</v>
      </c>
      <c r="BM267" s="330">
        <v>0</v>
      </c>
      <c r="BN267" s="330">
        <v>0</v>
      </c>
      <c r="BO267" s="330">
        <v>0</v>
      </c>
      <c r="BP267" s="330">
        <v>0</v>
      </c>
      <c r="BQ267" s="330">
        <v>0</v>
      </c>
    </row>
    <row r="268" spans="1:69" s="334" customFormat="1" x14ac:dyDescent="0.25">
      <c r="A268" s="333" t="s">
        <v>2247</v>
      </c>
      <c r="B268" s="330" t="s">
        <v>52</v>
      </c>
      <c r="C268" s="330" t="s">
        <v>52</v>
      </c>
      <c r="D268" s="333">
        <v>44</v>
      </c>
      <c r="E268" s="331" t="s">
        <v>565</v>
      </c>
      <c r="F268" s="330" t="s">
        <v>129</v>
      </c>
      <c r="G268" s="427" t="s">
        <v>7611</v>
      </c>
      <c r="H268" s="330">
        <v>0</v>
      </c>
      <c r="I268" s="330">
        <v>0</v>
      </c>
      <c r="J268" s="336" t="s">
        <v>45</v>
      </c>
      <c r="K268" s="330">
        <v>0</v>
      </c>
      <c r="L268" s="330">
        <v>0</v>
      </c>
      <c r="M268" s="336" t="s">
        <v>45</v>
      </c>
      <c r="N268" s="330">
        <v>0</v>
      </c>
      <c r="O268" s="330" t="s">
        <v>45</v>
      </c>
      <c r="P268" s="330" t="s">
        <v>45</v>
      </c>
      <c r="Q268" s="330" t="s">
        <v>45</v>
      </c>
      <c r="R268" s="336" t="s">
        <v>45</v>
      </c>
      <c r="S268" s="330">
        <v>0</v>
      </c>
      <c r="T268" s="330"/>
      <c r="U268" s="330"/>
      <c r="V268" s="428"/>
      <c r="W268" s="428" t="s">
        <v>45</v>
      </c>
      <c r="X268" s="428" t="s">
        <v>45</v>
      </c>
      <c r="Y268" s="428" t="s">
        <v>45</v>
      </c>
      <c r="Z268" s="428" t="s">
        <v>45</v>
      </c>
      <c r="AA268" s="330">
        <v>0</v>
      </c>
      <c r="AB268" s="330">
        <v>0</v>
      </c>
      <c r="AC268" s="330">
        <v>0</v>
      </c>
      <c r="AD268" s="330">
        <v>0</v>
      </c>
      <c r="AE268" s="330">
        <v>0</v>
      </c>
      <c r="AF268" s="330">
        <v>0</v>
      </c>
      <c r="AG268" s="429" t="s">
        <v>45</v>
      </c>
      <c r="AH268" s="330"/>
      <c r="AI268" s="330"/>
      <c r="AJ268" s="330"/>
      <c r="AK268" s="330"/>
      <c r="AL268" s="330"/>
      <c r="AM268" s="330">
        <v>0</v>
      </c>
      <c r="AN268" s="330">
        <v>0</v>
      </c>
      <c r="AO268" s="330"/>
      <c r="AP268" s="330"/>
      <c r="AQ268" s="330">
        <v>0</v>
      </c>
      <c r="AR268" s="330">
        <v>0</v>
      </c>
      <c r="AS268" s="330">
        <v>0</v>
      </c>
      <c r="AT268" s="330">
        <v>0</v>
      </c>
      <c r="AU268" s="330">
        <v>0</v>
      </c>
      <c r="AV268" s="430" t="s">
        <v>45</v>
      </c>
      <c r="AW268" s="330">
        <v>23</v>
      </c>
      <c r="AX268" s="330">
        <v>0</v>
      </c>
      <c r="AY268" s="330">
        <v>23</v>
      </c>
      <c r="AZ268" s="330">
        <v>0</v>
      </c>
      <c r="BA268" s="330">
        <v>23</v>
      </c>
      <c r="BB268" s="330">
        <v>0</v>
      </c>
      <c r="BC268" s="330">
        <v>23</v>
      </c>
      <c r="BD268" s="330">
        <v>0</v>
      </c>
      <c r="BE268" s="330">
        <v>47</v>
      </c>
      <c r="BF268" s="329" t="s">
        <v>7549</v>
      </c>
      <c r="BG268" s="330">
        <v>25</v>
      </c>
      <c r="BH268" s="330">
        <v>0</v>
      </c>
      <c r="BI268" s="330">
        <v>23</v>
      </c>
      <c r="BJ268" s="330" t="s">
        <v>112</v>
      </c>
      <c r="BK268" s="330">
        <v>20</v>
      </c>
      <c r="BL268" s="330">
        <v>0</v>
      </c>
      <c r="BM268" s="330">
        <v>1</v>
      </c>
      <c r="BN268" s="330">
        <v>2</v>
      </c>
      <c r="BO268" s="330">
        <v>0</v>
      </c>
      <c r="BP268" s="330">
        <v>0</v>
      </c>
      <c r="BQ268" s="330">
        <v>0</v>
      </c>
    </row>
    <row r="269" spans="1:69" s="334" customFormat="1" x14ac:dyDescent="0.25">
      <c r="A269" s="333" t="s">
        <v>2247</v>
      </c>
      <c r="B269" s="330" t="s">
        <v>52</v>
      </c>
      <c r="C269" s="330" t="s">
        <v>52</v>
      </c>
      <c r="D269" s="333">
        <v>45</v>
      </c>
      <c r="E269" s="331" t="s">
        <v>566</v>
      </c>
      <c r="F269" s="330" t="s">
        <v>129</v>
      </c>
      <c r="G269" s="427" t="s">
        <v>7611</v>
      </c>
      <c r="H269" s="330">
        <v>0</v>
      </c>
      <c r="I269" s="330">
        <v>0</v>
      </c>
      <c r="J269" s="336" t="s">
        <v>45</v>
      </c>
      <c r="K269" s="330">
        <v>0</v>
      </c>
      <c r="L269" s="330">
        <v>0</v>
      </c>
      <c r="M269" s="336" t="s">
        <v>45</v>
      </c>
      <c r="N269" s="330">
        <v>0</v>
      </c>
      <c r="O269" s="330" t="s">
        <v>45</v>
      </c>
      <c r="P269" s="330" t="s">
        <v>45</v>
      </c>
      <c r="Q269" s="330" t="s">
        <v>45</v>
      </c>
      <c r="R269" s="336" t="s">
        <v>45</v>
      </c>
      <c r="S269" s="330">
        <v>0</v>
      </c>
      <c r="T269" s="330"/>
      <c r="U269" s="330"/>
      <c r="V269" s="428"/>
      <c r="W269" s="428" t="s">
        <v>45</v>
      </c>
      <c r="X269" s="428" t="s">
        <v>45</v>
      </c>
      <c r="Y269" s="428" t="s">
        <v>45</v>
      </c>
      <c r="Z269" s="428" t="s">
        <v>45</v>
      </c>
      <c r="AA269" s="330">
        <v>2</v>
      </c>
      <c r="AB269" s="330">
        <v>0</v>
      </c>
      <c r="AC269" s="330">
        <v>0</v>
      </c>
      <c r="AD269" s="330">
        <v>0</v>
      </c>
      <c r="AE269" s="330">
        <v>0</v>
      </c>
      <c r="AF269" s="330">
        <v>0</v>
      </c>
      <c r="AG269" s="429" t="s">
        <v>45</v>
      </c>
      <c r="AH269" s="330"/>
      <c r="AI269" s="330"/>
      <c r="AJ269" s="330"/>
      <c r="AK269" s="330"/>
      <c r="AL269" s="330"/>
      <c r="AM269" s="330">
        <v>0</v>
      </c>
      <c r="AN269" s="330">
        <v>0</v>
      </c>
      <c r="AO269" s="330"/>
      <c r="AP269" s="330"/>
      <c r="AQ269" s="330">
        <v>0</v>
      </c>
      <c r="AR269" s="330">
        <v>0</v>
      </c>
      <c r="AS269" s="330">
        <v>0</v>
      </c>
      <c r="AT269" s="330">
        <v>0</v>
      </c>
      <c r="AU269" s="330">
        <v>2</v>
      </c>
      <c r="AV269" s="430">
        <v>1</v>
      </c>
      <c r="AW269" s="330">
        <v>5</v>
      </c>
      <c r="AX269" s="330">
        <v>0</v>
      </c>
      <c r="AY269" s="330">
        <v>5</v>
      </c>
      <c r="AZ269" s="330">
        <v>0</v>
      </c>
      <c r="BA269" s="330">
        <v>5</v>
      </c>
      <c r="BB269" s="330">
        <v>0</v>
      </c>
      <c r="BC269" s="330">
        <v>5</v>
      </c>
      <c r="BD269" s="330">
        <v>0</v>
      </c>
      <c r="BE269" s="330">
        <v>53</v>
      </c>
      <c r="BF269" s="329" t="s">
        <v>7549</v>
      </c>
      <c r="BG269" s="330">
        <v>22</v>
      </c>
      <c r="BH269" s="330">
        <v>0</v>
      </c>
      <c r="BI269" s="330">
        <v>5</v>
      </c>
      <c r="BJ269" s="330" t="s">
        <v>112</v>
      </c>
      <c r="BK269" s="330">
        <v>5</v>
      </c>
      <c r="BL269" s="330">
        <v>0</v>
      </c>
      <c r="BM269" s="330">
        <v>0</v>
      </c>
      <c r="BN269" s="330">
        <v>0</v>
      </c>
      <c r="BO269" s="330">
        <v>0</v>
      </c>
      <c r="BP269" s="330">
        <v>0</v>
      </c>
      <c r="BQ269" s="330">
        <v>0</v>
      </c>
    </row>
    <row r="270" spans="1:69" s="334" customFormat="1" x14ac:dyDescent="0.25">
      <c r="A270" s="333" t="s">
        <v>2247</v>
      </c>
      <c r="B270" s="330" t="s">
        <v>52</v>
      </c>
      <c r="C270" s="330" t="s">
        <v>52</v>
      </c>
      <c r="D270" s="333">
        <v>46</v>
      </c>
      <c r="E270" s="331" t="s">
        <v>567</v>
      </c>
      <c r="F270" s="330" t="s">
        <v>129</v>
      </c>
      <c r="G270" s="427" t="s">
        <v>7611</v>
      </c>
      <c r="H270" s="330">
        <v>0</v>
      </c>
      <c r="I270" s="330">
        <v>0</v>
      </c>
      <c r="J270" s="336" t="s">
        <v>45</v>
      </c>
      <c r="K270" s="330">
        <v>0</v>
      </c>
      <c r="L270" s="330">
        <v>0</v>
      </c>
      <c r="M270" s="336" t="s">
        <v>45</v>
      </c>
      <c r="N270" s="330">
        <v>0</v>
      </c>
      <c r="O270" s="330" t="s">
        <v>45</v>
      </c>
      <c r="P270" s="330" t="s">
        <v>45</v>
      </c>
      <c r="Q270" s="330" t="s">
        <v>45</v>
      </c>
      <c r="R270" s="336" t="s">
        <v>45</v>
      </c>
      <c r="S270" s="330">
        <v>0</v>
      </c>
      <c r="T270" s="330"/>
      <c r="U270" s="330"/>
      <c r="V270" s="428"/>
      <c r="W270" s="428" t="s">
        <v>45</v>
      </c>
      <c r="X270" s="428" t="s">
        <v>45</v>
      </c>
      <c r="Y270" s="428" t="s">
        <v>45</v>
      </c>
      <c r="Z270" s="428" t="s">
        <v>45</v>
      </c>
      <c r="AA270" s="330">
        <v>3</v>
      </c>
      <c r="AB270" s="330">
        <v>0</v>
      </c>
      <c r="AC270" s="330">
        <v>0</v>
      </c>
      <c r="AD270" s="330">
        <v>0</v>
      </c>
      <c r="AE270" s="330">
        <v>0</v>
      </c>
      <c r="AF270" s="330">
        <v>0</v>
      </c>
      <c r="AG270" s="429" t="s">
        <v>45</v>
      </c>
      <c r="AH270" s="330"/>
      <c r="AI270" s="330"/>
      <c r="AJ270" s="330"/>
      <c r="AK270" s="330"/>
      <c r="AL270" s="330"/>
      <c r="AM270" s="330">
        <v>0</v>
      </c>
      <c r="AN270" s="330">
        <v>0</v>
      </c>
      <c r="AO270" s="330"/>
      <c r="AP270" s="330"/>
      <c r="AQ270" s="330">
        <v>0</v>
      </c>
      <c r="AR270" s="330">
        <v>0</v>
      </c>
      <c r="AS270" s="330">
        <v>0</v>
      </c>
      <c r="AT270" s="330">
        <v>2</v>
      </c>
      <c r="AU270" s="330">
        <v>1</v>
      </c>
      <c r="AV270" s="430">
        <v>1</v>
      </c>
      <c r="AW270" s="330">
        <v>16</v>
      </c>
      <c r="AX270" s="330">
        <v>0</v>
      </c>
      <c r="AY270" s="330">
        <v>16</v>
      </c>
      <c r="AZ270" s="330">
        <v>0</v>
      </c>
      <c r="BA270" s="330">
        <v>16</v>
      </c>
      <c r="BB270" s="330">
        <v>0</v>
      </c>
      <c r="BC270" s="330">
        <v>16</v>
      </c>
      <c r="BD270" s="330">
        <v>0</v>
      </c>
      <c r="BE270" s="330">
        <v>13</v>
      </c>
      <c r="BF270" s="329" t="s">
        <v>7549</v>
      </c>
      <c r="BG270" s="330">
        <v>23</v>
      </c>
      <c r="BH270" s="330">
        <v>0</v>
      </c>
      <c r="BI270" s="330">
        <v>16</v>
      </c>
      <c r="BJ270" s="330" t="s">
        <v>112</v>
      </c>
      <c r="BK270" s="330">
        <v>12</v>
      </c>
      <c r="BL270" s="330">
        <v>0</v>
      </c>
      <c r="BM270" s="330">
        <v>1</v>
      </c>
      <c r="BN270" s="330">
        <v>3</v>
      </c>
      <c r="BO270" s="330">
        <v>0</v>
      </c>
      <c r="BP270" s="330">
        <v>0</v>
      </c>
      <c r="BQ270" s="330">
        <v>0</v>
      </c>
    </row>
    <row r="271" spans="1:69" s="334" customFormat="1" x14ac:dyDescent="0.25">
      <c r="A271" s="333" t="s">
        <v>2247</v>
      </c>
      <c r="B271" s="330" t="s">
        <v>52</v>
      </c>
      <c r="C271" s="330" t="s">
        <v>52</v>
      </c>
      <c r="D271" s="333">
        <v>47</v>
      </c>
      <c r="E271" s="331" t="s">
        <v>568</v>
      </c>
      <c r="F271" s="330" t="s">
        <v>129</v>
      </c>
      <c r="G271" s="427" t="s">
        <v>7611</v>
      </c>
      <c r="H271" s="330">
        <v>0</v>
      </c>
      <c r="I271" s="330">
        <v>0</v>
      </c>
      <c r="J271" s="336" t="s">
        <v>45</v>
      </c>
      <c r="K271" s="330">
        <v>0</v>
      </c>
      <c r="L271" s="330">
        <v>0</v>
      </c>
      <c r="M271" s="336" t="s">
        <v>45</v>
      </c>
      <c r="N271" s="330">
        <v>0</v>
      </c>
      <c r="O271" s="330" t="s">
        <v>45</v>
      </c>
      <c r="P271" s="330" t="s">
        <v>45</v>
      </c>
      <c r="Q271" s="330" t="s">
        <v>45</v>
      </c>
      <c r="R271" s="336" t="s">
        <v>45</v>
      </c>
      <c r="S271" s="330">
        <v>0</v>
      </c>
      <c r="T271" s="330"/>
      <c r="U271" s="330"/>
      <c r="V271" s="428"/>
      <c r="W271" s="428" t="s">
        <v>45</v>
      </c>
      <c r="X271" s="428" t="s">
        <v>45</v>
      </c>
      <c r="Y271" s="428" t="s">
        <v>45</v>
      </c>
      <c r="Z271" s="428" t="s">
        <v>45</v>
      </c>
      <c r="AA271" s="330">
        <v>6</v>
      </c>
      <c r="AB271" s="330">
        <v>0</v>
      </c>
      <c r="AC271" s="330">
        <v>0</v>
      </c>
      <c r="AD271" s="330">
        <v>0</v>
      </c>
      <c r="AE271" s="330">
        <v>0</v>
      </c>
      <c r="AF271" s="330">
        <v>0</v>
      </c>
      <c r="AG271" s="429" t="s">
        <v>45</v>
      </c>
      <c r="AH271" s="330"/>
      <c r="AI271" s="330"/>
      <c r="AJ271" s="330"/>
      <c r="AK271" s="330"/>
      <c r="AL271" s="330"/>
      <c r="AM271" s="330">
        <v>0</v>
      </c>
      <c r="AN271" s="330">
        <v>0</v>
      </c>
      <c r="AO271" s="330"/>
      <c r="AP271" s="330"/>
      <c r="AQ271" s="330">
        <v>0</v>
      </c>
      <c r="AR271" s="330">
        <v>0</v>
      </c>
      <c r="AS271" s="330">
        <v>2</v>
      </c>
      <c r="AT271" s="330">
        <v>4</v>
      </c>
      <c r="AU271" s="330">
        <v>0</v>
      </c>
      <c r="AV271" s="430">
        <v>0.66666666666666663</v>
      </c>
      <c r="AW271" s="330">
        <v>24</v>
      </c>
      <c r="AX271" s="330">
        <v>0</v>
      </c>
      <c r="AY271" s="330">
        <v>24</v>
      </c>
      <c r="AZ271" s="330">
        <v>0</v>
      </c>
      <c r="BA271" s="330">
        <v>24</v>
      </c>
      <c r="BB271" s="330">
        <v>0</v>
      </c>
      <c r="BC271" s="330">
        <v>24</v>
      </c>
      <c r="BD271" s="330">
        <v>0</v>
      </c>
      <c r="BE271" s="330">
        <v>69</v>
      </c>
      <c r="BF271" s="329" t="s">
        <v>7549</v>
      </c>
      <c r="BG271" s="330">
        <v>29</v>
      </c>
      <c r="BH271" s="330">
        <v>2</v>
      </c>
      <c r="BI271" s="330">
        <v>24</v>
      </c>
      <c r="BJ271" s="330" t="s">
        <v>112</v>
      </c>
      <c r="BK271" s="330">
        <v>19</v>
      </c>
      <c r="BL271" s="330">
        <v>0</v>
      </c>
      <c r="BM271" s="330">
        <v>0</v>
      </c>
      <c r="BN271" s="330">
        <v>5</v>
      </c>
      <c r="BO271" s="330">
        <v>0</v>
      </c>
      <c r="BP271" s="330">
        <v>0</v>
      </c>
      <c r="BQ271" s="330">
        <v>0</v>
      </c>
    </row>
    <row r="272" spans="1:69" s="334" customFormat="1" x14ac:dyDescent="0.25">
      <c r="A272" s="333" t="s">
        <v>2247</v>
      </c>
      <c r="B272" s="330" t="s">
        <v>52</v>
      </c>
      <c r="C272" s="330" t="s">
        <v>52</v>
      </c>
      <c r="D272" s="333">
        <v>48</v>
      </c>
      <c r="E272" s="331" t="s">
        <v>570</v>
      </c>
      <c r="F272" s="330" t="s">
        <v>129</v>
      </c>
      <c r="G272" s="427" t="s">
        <v>7611</v>
      </c>
      <c r="H272" s="330">
        <v>0</v>
      </c>
      <c r="I272" s="330">
        <v>0</v>
      </c>
      <c r="J272" s="336" t="s">
        <v>45</v>
      </c>
      <c r="K272" s="330">
        <v>0</v>
      </c>
      <c r="L272" s="330">
        <v>0</v>
      </c>
      <c r="M272" s="336" t="s">
        <v>45</v>
      </c>
      <c r="N272" s="330">
        <v>0</v>
      </c>
      <c r="O272" s="330" t="s">
        <v>45</v>
      </c>
      <c r="P272" s="330" t="s">
        <v>45</v>
      </c>
      <c r="Q272" s="330" t="s">
        <v>45</v>
      </c>
      <c r="R272" s="336" t="s">
        <v>45</v>
      </c>
      <c r="S272" s="330">
        <v>0</v>
      </c>
      <c r="T272" s="330"/>
      <c r="U272" s="330"/>
      <c r="V272" s="428"/>
      <c r="W272" s="428" t="s">
        <v>45</v>
      </c>
      <c r="X272" s="428" t="s">
        <v>45</v>
      </c>
      <c r="Y272" s="428" t="s">
        <v>45</v>
      </c>
      <c r="Z272" s="428" t="s">
        <v>45</v>
      </c>
      <c r="AA272" s="330">
        <v>4</v>
      </c>
      <c r="AB272" s="330">
        <v>0</v>
      </c>
      <c r="AC272" s="330">
        <v>0</v>
      </c>
      <c r="AD272" s="330">
        <v>0</v>
      </c>
      <c r="AE272" s="330">
        <v>0</v>
      </c>
      <c r="AF272" s="330">
        <v>0</v>
      </c>
      <c r="AG272" s="429" t="s">
        <v>45</v>
      </c>
      <c r="AH272" s="330"/>
      <c r="AI272" s="330"/>
      <c r="AJ272" s="330"/>
      <c r="AK272" s="330"/>
      <c r="AL272" s="330"/>
      <c r="AM272" s="330">
        <v>0</v>
      </c>
      <c r="AN272" s="330">
        <v>0</v>
      </c>
      <c r="AO272" s="330"/>
      <c r="AP272" s="330"/>
      <c r="AQ272" s="330">
        <v>0</v>
      </c>
      <c r="AR272" s="330">
        <v>0</v>
      </c>
      <c r="AS272" s="330">
        <v>1</v>
      </c>
      <c r="AT272" s="330">
        <v>2</v>
      </c>
      <c r="AU272" s="330">
        <v>1</v>
      </c>
      <c r="AV272" s="430">
        <v>0.75</v>
      </c>
      <c r="AW272" s="330">
        <v>20</v>
      </c>
      <c r="AX272" s="330">
        <v>0</v>
      </c>
      <c r="AY272" s="330">
        <v>20</v>
      </c>
      <c r="AZ272" s="330">
        <v>0</v>
      </c>
      <c r="BA272" s="330">
        <v>20</v>
      </c>
      <c r="BB272" s="330">
        <v>0</v>
      </c>
      <c r="BC272" s="330">
        <v>20</v>
      </c>
      <c r="BD272" s="330">
        <v>0</v>
      </c>
      <c r="BE272" s="330">
        <v>35</v>
      </c>
      <c r="BF272" s="329" t="s">
        <v>7549</v>
      </c>
      <c r="BG272" s="330">
        <v>29</v>
      </c>
      <c r="BH272" s="330">
        <v>0</v>
      </c>
      <c r="BI272" s="330">
        <v>20</v>
      </c>
      <c r="BJ272" s="330" t="s">
        <v>112</v>
      </c>
      <c r="BK272" s="330">
        <v>20</v>
      </c>
      <c r="BL272" s="330">
        <v>0</v>
      </c>
      <c r="BM272" s="330">
        <v>0</v>
      </c>
      <c r="BN272" s="330">
        <v>0</v>
      </c>
      <c r="BO272" s="330">
        <v>0</v>
      </c>
      <c r="BP272" s="330">
        <v>0</v>
      </c>
      <c r="BQ272" s="330">
        <v>0</v>
      </c>
    </row>
    <row r="273" spans="1:69" s="334" customFormat="1" x14ac:dyDescent="0.25">
      <c r="A273" s="333" t="s">
        <v>2247</v>
      </c>
      <c r="B273" s="330" t="s">
        <v>52</v>
      </c>
      <c r="C273" s="330" t="s">
        <v>52</v>
      </c>
      <c r="D273" s="333">
        <v>49</v>
      </c>
      <c r="E273" s="331" t="s">
        <v>571</v>
      </c>
      <c r="F273" s="330" t="s">
        <v>129</v>
      </c>
      <c r="G273" s="427" t="s">
        <v>7611</v>
      </c>
      <c r="H273" s="330">
        <v>0</v>
      </c>
      <c r="I273" s="330">
        <v>0</v>
      </c>
      <c r="J273" s="336" t="s">
        <v>45</v>
      </c>
      <c r="K273" s="330">
        <v>0</v>
      </c>
      <c r="L273" s="330">
        <v>0</v>
      </c>
      <c r="M273" s="336" t="s">
        <v>45</v>
      </c>
      <c r="N273" s="330">
        <v>0</v>
      </c>
      <c r="O273" s="330" t="s">
        <v>45</v>
      </c>
      <c r="P273" s="330" t="s">
        <v>45</v>
      </c>
      <c r="Q273" s="330" t="s">
        <v>45</v>
      </c>
      <c r="R273" s="336" t="s">
        <v>45</v>
      </c>
      <c r="S273" s="330">
        <v>0</v>
      </c>
      <c r="T273" s="330"/>
      <c r="U273" s="330"/>
      <c r="V273" s="428"/>
      <c r="W273" s="428" t="s">
        <v>45</v>
      </c>
      <c r="X273" s="428" t="s">
        <v>45</v>
      </c>
      <c r="Y273" s="428" t="s">
        <v>45</v>
      </c>
      <c r="Z273" s="428" t="s">
        <v>45</v>
      </c>
      <c r="AA273" s="330">
        <v>1</v>
      </c>
      <c r="AB273" s="330">
        <v>0</v>
      </c>
      <c r="AC273" s="330">
        <v>0</v>
      </c>
      <c r="AD273" s="330">
        <v>0</v>
      </c>
      <c r="AE273" s="330">
        <v>0</v>
      </c>
      <c r="AF273" s="330">
        <v>0</v>
      </c>
      <c r="AG273" s="429" t="s">
        <v>45</v>
      </c>
      <c r="AH273" s="330"/>
      <c r="AI273" s="330"/>
      <c r="AJ273" s="330"/>
      <c r="AK273" s="330"/>
      <c r="AL273" s="330"/>
      <c r="AM273" s="330">
        <v>0</v>
      </c>
      <c r="AN273" s="330">
        <v>0</v>
      </c>
      <c r="AO273" s="330"/>
      <c r="AP273" s="330"/>
      <c r="AQ273" s="330">
        <v>0</v>
      </c>
      <c r="AR273" s="330">
        <v>0</v>
      </c>
      <c r="AS273" s="330">
        <v>0</v>
      </c>
      <c r="AT273" s="330">
        <v>0</v>
      </c>
      <c r="AU273" s="330">
        <v>1</v>
      </c>
      <c r="AV273" s="430">
        <v>1</v>
      </c>
      <c r="AW273" s="330">
        <v>6</v>
      </c>
      <c r="AX273" s="330">
        <v>0</v>
      </c>
      <c r="AY273" s="330">
        <v>6</v>
      </c>
      <c r="AZ273" s="330">
        <v>0</v>
      </c>
      <c r="BA273" s="330">
        <v>6</v>
      </c>
      <c r="BB273" s="330">
        <v>0</v>
      </c>
      <c r="BC273" s="330">
        <v>6</v>
      </c>
      <c r="BD273" s="330">
        <v>0</v>
      </c>
      <c r="BE273" s="330">
        <v>28</v>
      </c>
      <c r="BF273" s="329" t="s">
        <v>7549</v>
      </c>
      <c r="BG273" s="330">
        <v>10</v>
      </c>
      <c r="BH273" s="330">
        <v>0</v>
      </c>
      <c r="BI273" s="330">
        <v>6</v>
      </c>
      <c r="BJ273" s="330" t="s">
        <v>112</v>
      </c>
      <c r="BK273" s="330">
        <v>5</v>
      </c>
      <c r="BL273" s="330">
        <v>0</v>
      </c>
      <c r="BM273" s="330">
        <v>0</v>
      </c>
      <c r="BN273" s="330">
        <v>1</v>
      </c>
      <c r="BO273" s="330">
        <v>0</v>
      </c>
      <c r="BP273" s="330">
        <v>0</v>
      </c>
      <c r="BQ273" s="330">
        <v>0</v>
      </c>
    </row>
    <row r="274" spans="1:69" s="334" customFormat="1" x14ac:dyDescent="0.25">
      <c r="A274" s="333" t="s">
        <v>2247</v>
      </c>
      <c r="B274" s="330" t="s">
        <v>52</v>
      </c>
      <c r="C274" s="330" t="s">
        <v>52</v>
      </c>
      <c r="D274" s="333">
        <v>50</v>
      </c>
      <c r="E274" s="331" t="s">
        <v>572</v>
      </c>
      <c r="F274" s="330" t="s">
        <v>129</v>
      </c>
      <c r="G274" s="427" t="s">
        <v>7611</v>
      </c>
      <c r="H274" s="330">
        <v>0</v>
      </c>
      <c r="I274" s="330">
        <v>0</v>
      </c>
      <c r="J274" s="336" t="s">
        <v>45</v>
      </c>
      <c r="K274" s="330">
        <v>0</v>
      </c>
      <c r="L274" s="330">
        <v>0</v>
      </c>
      <c r="M274" s="336" t="s">
        <v>45</v>
      </c>
      <c r="N274" s="330">
        <v>0</v>
      </c>
      <c r="O274" s="330" t="s">
        <v>45</v>
      </c>
      <c r="P274" s="330" t="s">
        <v>45</v>
      </c>
      <c r="Q274" s="330" t="s">
        <v>45</v>
      </c>
      <c r="R274" s="336" t="s">
        <v>45</v>
      </c>
      <c r="S274" s="330">
        <v>0</v>
      </c>
      <c r="T274" s="330"/>
      <c r="U274" s="330"/>
      <c r="V274" s="428"/>
      <c r="W274" s="428" t="s">
        <v>45</v>
      </c>
      <c r="X274" s="428" t="s">
        <v>45</v>
      </c>
      <c r="Y274" s="428" t="s">
        <v>45</v>
      </c>
      <c r="Z274" s="428" t="s">
        <v>45</v>
      </c>
      <c r="AA274" s="330">
        <v>0</v>
      </c>
      <c r="AB274" s="330">
        <v>0</v>
      </c>
      <c r="AC274" s="330">
        <v>0</v>
      </c>
      <c r="AD274" s="330">
        <v>0</v>
      </c>
      <c r="AE274" s="330">
        <v>0</v>
      </c>
      <c r="AF274" s="330">
        <v>0</v>
      </c>
      <c r="AG274" s="429" t="s">
        <v>45</v>
      </c>
      <c r="AH274" s="330"/>
      <c r="AI274" s="330"/>
      <c r="AJ274" s="330"/>
      <c r="AK274" s="330"/>
      <c r="AL274" s="330"/>
      <c r="AM274" s="330">
        <v>0</v>
      </c>
      <c r="AN274" s="330">
        <v>0</v>
      </c>
      <c r="AO274" s="330"/>
      <c r="AP274" s="330"/>
      <c r="AQ274" s="330">
        <v>0</v>
      </c>
      <c r="AR274" s="330">
        <v>0</v>
      </c>
      <c r="AS274" s="330">
        <v>0</v>
      </c>
      <c r="AT274" s="330">
        <v>0</v>
      </c>
      <c r="AU274" s="330">
        <v>0</v>
      </c>
      <c r="AV274" s="430" t="s">
        <v>45</v>
      </c>
      <c r="AW274" s="330">
        <v>0</v>
      </c>
      <c r="AX274" s="330">
        <v>0</v>
      </c>
      <c r="AY274" s="330">
        <v>0</v>
      </c>
      <c r="AZ274" s="330">
        <v>0</v>
      </c>
      <c r="BA274" s="330">
        <v>0</v>
      </c>
      <c r="BB274" s="330">
        <v>0</v>
      </c>
      <c r="BC274" s="330">
        <v>0</v>
      </c>
      <c r="BD274" s="330">
        <v>0</v>
      </c>
      <c r="BE274" s="330">
        <v>0</v>
      </c>
      <c r="BF274" s="329" t="s">
        <v>7549</v>
      </c>
      <c r="BG274" s="330">
        <v>0</v>
      </c>
      <c r="BH274" s="330">
        <v>0</v>
      </c>
      <c r="BI274" s="330">
        <v>0</v>
      </c>
      <c r="BJ274" s="330" t="s">
        <v>112</v>
      </c>
      <c r="BK274" s="330">
        <v>0</v>
      </c>
      <c r="BL274" s="330">
        <v>0</v>
      </c>
      <c r="BM274" s="330">
        <v>0</v>
      </c>
      <c r="BN274" s="330">
        <v>0</v>
      </c>
      <c r="BO274" s="330">
        <v>0</v>
      </c>
      <c r="BP274" s="330">
        <v>0</v>
      </c>
      <c r="BQ274" s="330">
        <v>0</v>
      </c>
    </row>
    <row r="275" spans="1:69" s="334" customFormat="1" x14ac:dyDescent="0.25">
      <c r="A275" s="333" t="s">
        <v>2247</v>
      </c>
      <c r="B275" s="330" t="s">
        <v>52</v>
      </c>
      <c r="C275" s="330" t="s">
        <v>52</v>
      </c>
      <c r="D275" s="333">
        <v>51</v>
      </c>
      <c r="E275" s="331" t="s">
        <v>573</v>
      </c>
      <c r="F275" s="330" t="s">
        <v>129</v>
      </c>
      <c r="G275" s="427" t="s">
        <v>7611</v>
      </c>
      <c r="H275" s="330">
        <v>0</v>
      </c>
      <c r="I275" s="330">
        <v>0</v>
      </c>
      <c r="J275" s="336" t="s">
        <v>45</v>
      </c>
      <c r="K275" s="330">
        <v>0</v>
      </c>
      <c r="L275" s="330">
        <v>0</v>
      </c>
      <c r="M275" s="336" t="s">
        <v>45</v>
      </c>
      <c r="N275" s="330">
        <v>0</v>
      </c>
      <c r="O275" s="330" t="s">
        <v>45</v>
      </c>
      <c r="P275" s="330" t="s">
        <v>45</v>
      </c>
      <c r="Q275" s="330" t="s">
        <v>45</v>
      </c>
      <c r="R275" s="336" t="s">
        <v>45</v>
      </c>
      <c r="S275" s="330">
        <v>0</v>
      </c>
      <c r="T275" s="330"/>
      <c r="U275" s="330"/>
      <c r="V275" s="428"/>
      <c r="W275" s="428" t="s">
        <v>45</v>
      </c>
      <c r="X275" s="428" t="s">
        <v>45</v>
      </c>
      <c r="Y275" s="428" t="s">
        <v>45</v>
      </c>
      <c r="Z275" s="428" t="s">
        <v>45</v>
      </c>
      <c r="AA275" s="330">
        <v>0</v>
      </c>
      <c r="AB275" s="330">
        <v>0</v>
      </c>
      <c r="AC275" s="330">
        <v>0</v>
      </c>
      <c r="AD275" s="330">
        <v>0</v>
      </c>
      <c r="AE275" s="330">
        <v>0</v>
      </c>
      <c r="AF275" s="330">
        <v>0</v>
      </c>
      <c r="AG275" s="429" t="s">
        <v>45</v>
      </c>
      <c r="AH275" s="330"/>
      <c r="AI275" s="330"/>
      <c r="AJ275" s="330"/>
      <c r="AK275" s="330"/>
      <c r="AL275" s="330"/>
      <c r="AM275" s="330">
        <v>0</v>
      </c>
      <c r="AN275" s="330">
        <v>0</v>
      </c>
      <c r="AO275" s="330"/>
      <c r="AP275" s="330"/>
      <c r="AQ275" s="330">
        <v>0</v>
      </c>
      <c r="AR275" s="330">
        <v>0</v>
      </c>
      <c r="AS275" s="330">
        <v>0</v>
      </c>
      <c r="AT275" s="330">
        <v>0</v>
      </c>
      <c r="AU275" s="330">
        <v>0</v>
      </c>
      <c r="AV275" s="430" t="s">
        <v>45</v>
      </c>
      <c r="AW275" s="330">
        <v>0</v>
      </c>
      <c r="AX275" s="330">
        <v>0</v>
      </c>
      <c r="AY275" s="330">
        <v>0</v>
      </c>
      <c r="AZ275" s="330">
        <v>0</v>
      </c>
      <c r="BA275" s="330">
        <v>0</v>
      </c>
      <c r="BB275" s="330">
        <v>0</v>
      </c>
      <c r="BC275" s="330">
        <v>0</v>
      </c>
      <c r="BD275" s="330">
        <v>0</v>
      </c>
      <c r="BE275" s="330">
        <v>31</v>
      </c>
      <c r="BF275" s="329" t="s">
        <v>7549</v>
      </c>
      <c r="BG275" s="330">
        <v>3</v>
      </c>
      <c r="BH275" s="330">
        <v>0</v>
      </c>
      <c r="BI275" s="330">
        <v>0</v>
      </c>
      <c r="BJ275" s="330" t="s">
        <v>112</v>
      </c>
      <c r="BK275" s="330">
        <v>0</v>
      </c>
      <c r="BL275" s="330">
        <v>0</v>
      </c>
      <c r="BM275" s="330">
        <v>0</v>
      </c>
      <c r="BN275" s="330">
        <v>0</v>
      </c>
      <c r="BO275" s="330">
        <v>0</v>
      </c>
      <c r="BP275" s="330">
        <v>0</v>
      </c>
      <c r="BQ275" s="330">
        <v>0</v>
      </c>
    </row>
    <row r="276" spans="1:69" s="334" customFormat="1" x14ac:dyDescent="0.25">
      <c r="A276" s="333" t="s">
        <v>2247</v>
      </c>
      <c r="B276" s="330" t="s">
        <v>52</v>
      </c>
      <c r="C276" s="330" t="s">
        <v>52</v>
      </c>
      <c r="D276" s="333">
        <v>52</v>
      </c>
      <c r="E276" s="331" t="s">
        <v>6555</v>
      </c>
      <c r="F276" s="330" t="s">
        <v>129</v>
      </c>
      <c r="G276" s="427" t="s">
        <v>7611</v>
      </c>
      <c r="H276" s="330">
        <v>0</v>
      </c>
      <c r="I276" s="330">
        <v>0</v>
      </c>
      <c r="J276" s="336" t="s">
        <v>45</v>
      </c>
      <c r="K276" s="330">
        <v>0</v>
      </c>
      <c r="L276" s="330">
        <v>0</v>
      </c>
      <c r="M276" s="336" t="s">
        <v>45</v>
      </c>
      <c r="N276" s="330">
        <v>0</v>
      </c>
      <c r="O276" s="330" t="s">
        <v>45</v>
      </c>
      <c r="P276" s="330" t="s">
        <v>45</v>
      </c>
      <c r="Q276" s="330" t="s">
        <v>45</v>
      </c>
      <c r="R276" s="336" t="s">
        <v>45</v>
      </c>
      <c r="S276" s="330">
        <v>0</v>
      </c>
      <c r="T276" s="330"/>
      <c r="U276" s="330"/>
      <c r="V276" s="428"/>
      <c r="W276" s="428" t="s">
        <v>45</v>
      </c>
      <c r="X276" s="428" t="s">
        <v>45</v>
      </c>
      <c r="Y276" s="428" t="s">
        <v>45</v>
      </c>
      <c r="Z276" s="428" t="s">
        <v>45</v>
      </c>
      <c r="AA276" s="330">
        <v>0</v>
      </c>
      <c r="AB276" s="330">
        <v>0</v>
      </c>
      <c r="AC276" s="330">
        <v>0</v>
      </c>
      <c r="AD276" s="330">
        <v>0</v>
      </c>
      <c r="AE276" s="330">
        <v>0</v>
      </c>
      <c r="AF276" s="330">
        <v>0</v>
      </c>
      <c r="AG276" s="429" t="s">
        <v>45</v>
      </c>
      <c r="AH276" s="330"/>
      <c r="AI276" s="330"/>
      <c r="AJ276" s="330"/>
      <c r="AK276" s="330"/>
      <c r="AL276" s="330"/>
      <c r="AM276" s="330">
        <v>0</v>
      </c>
      <c r="AN276" s="330">
        <v>0</v>
      </c>
      <c r="AO276" s="330"/>
      <c r="AP276" s="330"/>
      <c r="AQ276" s="330">
        <v>0</v>
      </c>
      <c r="AR276" s="330">
        <v>0</v>
      </c>
      <c r="AS276" s="330">
        <v>0</v>
      </c>
      <c r="AT276" s="330">
        <v>0</v>
      </c>
      <c r="AU276" s="330">
        <v>0</v>
      </c>
      <c r="AV276" s="430" t="s">
        <v>45</v>
      </c>
      <c r="AW276" s="330">
        <v>0</v>
      </c>
      <c r="AX276" s="330">
        <v>0</v>
      </c>
      <c r="AY276" s="330">
        <v>0</v>
      </c>
      <c r="AZ276" s="330">
        <v>0</v>
      </c>
      <c r="BA276" s="330">
        <v>0</v>
      </c>
      <c r="BB276" s="330">
        <v>0</v>
      </c>
      <c r="BC276" s="330">
        <v>0</v>
      </c>
      <c r="BD276" s="330">
        <v>0</v>
      </c>
      <c r="BE276" s="330">
        <v>30</v>
      </c>
      <c r="BF276" s="329" t="s">
        <v>7549</v>
      </c>
      <c r="BG276" s="330">
        <v>0</v>
      </c>
      <c r="BH276" s="330">
        <v>0</v>
      </c>
      <c r="BI276" s="330">
        <v>0</v>
      </c>
      <c r="BJ276" s="330" t="s">
        <v>112</v>
      </c>
      <c r="BK276" s="330">
        <v>0</v>
      </c>
      <c r="BL276" s="330">
        <v>0</v>
      </c>
      <c r="BM276" s="330">
        <v>0</v>
      </c>
      <c r="BN276" s="330">
        <v>0</v>
      </c>
      <c r="BO276" s="330">
        <v>0</v>
      </c>
      <c r="BP276" s="330">
        <v>0</v>
      </c>
      <c r="BQ276" s="330">
        <v>0</v>
      </c>
    </row>
    <row r="277" spans="1:69" s="334" customFormat="1" x14ac:dyDescent="0.25">
      <c r="A277" s="333" t="s">
        <v>2247</v>
      </c>
      <c r="B277" s="330" t="s">
        <v>52</v>
      </c>
      <c r="C277" s="330" t="s">
        <v>52</v>
      </c>
      <c r="D277" s="333">
        <v>3</v>
      </c>
      <c r="E277" s="331" t="s">
        <v>6536</v>
      </c>
      <c r="F277" s="330" t="s">
        <v>129</v>
      </c>
      <c r="G277" s="427" t="s">
        <v>7611</v>
      </c>
      <c r="H277" s="330">
        <v>0</v>
      </c>
      <c r="I277" s="330">
        <v>0</v>
      </c>
      <c r="J277" s="336" t="s">
        <v>45</v>
      </c>
      <c r="K277" s="330">
        <v>0</v>
      </c>
      <c r="L277" s="330">
        <v>0</v>
      </c>
      <c r="M277" s="336" t="s">
        <v>45</v>
      </c>
      <c r="N277" s="330">
        <v>0</v>
      </c>
      <c r="O277" s="330" t="s">
        <v>45</v>
      </c>
      <c r="P277" s="330" t="s">
        <v>45</v>
      </c>
      <c r="Q277" s="330" t="s">
        <v>45</v>
      </c>
      <c r="R277" s="336" t="s">
        <v>45</v>
      </c>
      <c r="S277" s="330">
        <v>0</v>
      </c>
      <c r="T277" s="330"/>
      <c r="U277" s="330"/>
      <c r="V277" s="428"/>
      <c r="W277" s="428" t="s">
        <v>45</v>
      </c>
      <c r="X277" s="428" t="s">
        <v>45</v>
      </c>
      <c r="Y277" s="428" t="s">
        <v>45</v>
      </c>
      <c r="Z277" s="428" t="s">
        <v>45</v>
      </c>
      <c r="AA277" s="330">
        <v>1</v>
      </c>
      <c r="AB277" s="330">
        <v>0</v>
      </c>
      <c r="AC277" s="330">
        <v>0</v>
      </c>
      <c r="AD277" s="330">
        <v>0</v>
      </c>
      <c r="AE277" s="330">
        <v>0</v>
      </c>
      <c r="AF277" s="330">
        <v>0</v>
      </c>
      <c r="AG277" s="429" t="s">
        <v>45</v>
      </c>
      <c r="AH277" s="330"/>
      <c r="AI277" s="330"/>
      <c r="AJ277" s="330"/>
      <c r="AK277" s="330"/>
      <c r="AL277" s="330"/>
      <c r="AM277" s="330">
        <v>0</v>
      </c>
      <c r="AN277" s="330">
        <v>0</v>
      </c>
      <c r="AO277" s="330"/>
      <c r="AP277" s="330"/>
      <c r="AQ277" s="330">
        <v>0</v>
      </c>
      <c r="AR277" s="330">
        <v>0</v>
      </c>
      <c r="AS277" s="330">
        <v>0</v>
      </c>
      <c r="AT277" s="330">
        <v>0</v>
      </c>
      <c r="AU277" s="330">
        <v>1</v>
      </c>
      <c r="AV277" s="430">
        <v>1</v>
      </c>
      <c r="AW277" s="330">
        <v>10</v>
      </c>
      <c r="AX277" s="330">
        <v>0</v>
      </c>
      <c r="AY277" s="330">
        <v>10</v>
      </c>
      <c r="AZ277" s="330">
        <v>0</v>
      </c>
      <c r="BA277" s="330">
        <v>10</v>
      </c>
      <c r="BB277" s="330">
        <v>0</v>
      </c>
      <c r="BC277" s="330">
        <v>10</v>
      </c>
      <c r="BD277" s="330">
        <v>0</v>
      </c>
      <c r="BE277" s="330">
        <v>73</v>
      </c>
      <c r="BF277" s="329" t="s">
        <v>7549</v>
      </c>
      <c r="BG277" s="330">
        <v>17</v>
      </c>
      <c r="BH277" s="330">
        <v>0</v>
      </c>
      <c r="BI277" s="330">
        <v>10</v>
      </c>
      <c r="BJ277" s="330" t="s">
        <v>112</v>
      </c>
      <c r="BK277" s="330">
        <v>8</v>
      </c>
      <c r="BL277" s="330">
        <v>1</v>
      </c>
      <c r="BM277" s="330">
        <v>0</v>
      </c>
      <c r="BN277" s="330">
        <v>1</v>
      </c>
      <c r="BO277" s="330">
        <v>0</v>
      </c>
      <c r="BP277" s="330">
        <v>0</v>
      </c>
      <c r="BQ277" s="330">
        <v>0</v>
      </c>
    </row>
    <row r="278" spans="1:69" s="334" customFormat="1" x14ac:dyDescent="0.25">
      <c r="A278" s="333" t="s">
        <v>2247</v>
      </c>
      <c r="B278" s="330" t="s">
        <v>52</v>
      </c>
      <c r="C278" s="330" t="s">
        <v>52</v>
      </c>
      <c r="D278" s="333">
        <v>4</v>
      </c>
      <c r="E278" s="331" t="s">
        <v>6537</v>
      </c>
      <c r="F278" s="330" t="s">
        <v>129</v>
      </c>
      <c r="G278" s="427" t="s">
        <v>7611</v>
      </c>
      <c r="H278" s="330">
        <v>0</v>
      </c>
      <c r="I278" s="330">
        <v>0</v>
      </c>
      <c r="J278" s="336" t="s">
        <v>45</v>
      </c>
      <c r="K278" s="330">
        <v>0</v>
      </c>
      <c r="L278" s="330">
        <v>0</v>
      </c>
      <c r="M278" s="336" t="s">
        <v>45</v>
      </c>
      <c r="N278" s="330">
        <v>0</v>
      </c>
      <c r="O278" s="330" t="s">
        <v>45</v>
      </c>
      <c r="P278" s="330" t="s">
        <v>45</v>
      </c>
      <c r="Q278" s="330" t="s">
        <v>45</v>
      </c>
      <c r="R278" s="336" t="s">
        <v>45</v>
      </c>
      <c r="S278" s="330">
        <v>0</v>
      </c>
      <c r="T278" s="330"/>
      <c r="U278" s="330"/>
      <c r="V278" s="428"/>
      <c r="W278" s="428" t="s">
        <v>45</v>
      </c>
      <c r="X278" s="428" t="s">
        <v>45</v>
      </c>
      <c r="Y278" s="428" t="s">
        <v>45</v>
      </c>
      <c r="Z278" s="428" t="s">
        <v>45</v>
      </c>
      <c r="AA278" s="330">
        <v>4</v>
      </c>
      <c r="AB278" s="330">
        <v>0</v>
      </c>
      <c r="AC278" s="330">
        <v>0</v>
      </c>
      <c r="AD278" s="330">
        <v>0</v>
      </c>
      <c r="AE278" s="330">
        <v>0</v>
      </c>
      <c r="AF278" s="330">
        <v>0</v>
      </c>
      <c r="AG278" s="429" t="s">
        <v>45</v>
      </c>
      <c r="AH278" s="330"/>
      <c r="AI278" s="330"/>
      <c r="AJ278" s="330"/>
      <c r="AK278" s="330"/>
      <c r="AL278" s="330"/>
      <c r="AM278" s="330">
        <v>0</v>
      </c>
      <c r="AN278" s="330">
        <v>0</v>
      </c>
      <c r="AO278" s="330"/>
      <c r="AP278" s="330"/>
      <c r="AQ278" s="330">
        <v>0</v>
      </c>
      <c r="AR278" s="330">
        <v>0</v>
      </c>
      <c r="AS278" s="330">
        <v>1</v>
      </c>
      <c r="AT278" s="330">
        <v>0</v>
      </c>
      <c r="AU278" s="330">
        <v>3</v>
      </c>
      <c r="AV278" s="430">
        <v>0.75</v>
      </c>
      <c r="AW278" s="330">
        <v>17</v>
      </c>
      <c r="AX278" s="330">
        <v>0</v>
      </c>
      <c r="AY278" s="330">
        <v>17</v>
      </c>
      <c r="AZ278" s="330">
        <v>0</v>
      </c>
      <c r="BA278" s="330">
        <v>17</v>
      </c>
      <c r="BB278" s="330">
        <v>0</v>
      </c>
      <c r="BC278" s="330">
        <v>17</v>
      </c>
      <c r="BD278" s="330">
        <v>0</v>
      </c>
      <c r="BE278" s="330">
        <v>51</v>
      </c>
      <c r="BF278" s="329" t="s">
        <v>7549</v>
      </c>
      <c r="BG278" s="330">
        <v>32</v>
      </c>
      <c r="BH278" s="330">
        <v>0</v>
      </c>
      <c r="BI278" s="330">
        <v>17</v>
      </c>
      <c r="BJ278" s="330" t="s">
        <v>112</v>
      </c>
      <c r="BK278" s="330">
        <v>14</v>
      </c>
      <c r="BL278" s="330">
        <v>2</v>
      </c>
      <c r="BM278" s="330">
        <v>0</v>
      </c>
      <c r="BN278" s="330">
        <v>1</v>
      </c>
      <c r="BO278" s="330">
        <v>0</v>
      </c>
      <c r="BP278" s="330">
        <v>0</v>
      </c>
      <c r="BQ278" s="330">
        <v>0</v>
      </c>
    </row>
    <row r="279" spans="1:69" s="334" customFormat="1" x14ac:dyDescent="0.25">
      <c r="A279" s="333" t="s">
        <v>2247</v>
      </c>
      <c r="B279" s="330" t="s">
        <v>52</v>
      </c>
      <c r="C279" s="330" t="s">
        <v>52</v>
      </c>
      <c r="D279" s="333">
        <v>5</v>
      </c>
      <c r="E279" s="331" t="s">
        <v>6538</v>
      </c>
      <c r="F279" s="330" t="s">
        <v>129</v>
      </c>
      <c r="G279" s="427" t="s">
        <v>7611</v>
      </c>
      <c r="H279" s="330">
        <v>0</v>
      </c>
      <c r="I279" s="330">
        <v>0</v>
      </c>
      <c r="J279" s="336" t="s">
        <v>45</v>
      </c>
      <c r="K279" s="330">
        <v>0</v>
      </c>
      <c r="L279" s="330">
        <v>0</v>
      </c>
      <c r="M279" s="336" t="s">
        <v>45</v>
      </c>
      <c r="N279" s="330">
        <v>0</v>
      </c>
      <c r="O279" s="330" t="s">
        <v>45</v>
      </c>
      <c r="P279" s="330" t="s">
        <v>45</v>
      </c>
      <c r="Q279" s="330" t="s">
        <v>45</v>
      </c>
      <c r="R279" s="336" t="s">
        <v>45</v>
      </c>
      <c r="S279" s="330">
        <v>0</v>
      </c>
      <c r="T279" s="330"/>
      <c r="U279" s="330"/>
      <c r="V279" s="428"/>
      <c r="W279" s="428" t="s">
        <v>45</v>
      </c>
      <c r="X279" s="428" t="s">
        <v>45</v>
      </c>
      <c r="Y279" s="428" t="s">
        <v>45</v>
      </c>
      <c r="Z279" s="428" t="s">
        <v>45</v>
      </c>
      <c r="AA279" s="330">
        <v>3</v>
      </c>
      <c r="AB279" s="330">
        <v>0</v>
      </c>
      <c r="AC279" s="330">
        <v>0</v>
      </c>
      <c r="AD279" s="330">
        <v>0</v>
      </c>
      <c r="AE279" s="330">
        <v>0</v>
      </c>
      <c r="AF279" s="330">
        <v>0</v>
      </c>
      <c r="AG279" s="429" t="s">
        <v>45</v>
      </c>
      <c r="AH279" s="330"/>
      <c r="AI279" s="330"/>
      <c r="AJ279" s="330"/>
      <c r="AK279" s="330"/>
      <c r="AL279" s="330"/>
      <c r="AM279" s="330">
        <v>0</v>
      </c>
      <c r="AN279" s="330">
        <v>0</v>
      </c>
      <c r="AO279" s="330"/>
      <c r="AP279" s="330"/>
      <c r="AQ279" s="330">
        <v>1</v>
      </c>
      <c r="AR279" s="330">
        <v>0</v>
      </c>
      <c r="AS279" s="330">
        <v>1</v>
      </c>
      <c r="AT279" s="330">
        <v>0</v>
      </c>
      <c r="AU279" s="330">
        <v>1</v>
      </c>
      <c r="AV279" s="430">
        <v>0.33333333333333331</v>
      </c>
      <c r="AW279" s="330">
        <v>10</v>
      </c>
      <c r="AX279" s="330">
        <v>0</v>
      </c>
      <c r="AY279" s="330">
        <v>10</v>
      </c>
      <c r="AZ279" s="330">
        <v>0</v>
      </c>
      <c r="BA279" s="330">
        <v>10</v>
      </c>
      <c r="BB279" s="330">
        <v>0</v>
      </c>
      <c r="BC279" s="330">
        <v>10</v>
      </c>
      <c r="BD279" s="330">
        <v>0</v>
      </c>
      <c r="BE279" s="330">
        <v>101</v>
      </c>
      <c r="BF279" s="329" t="s">
        <v>7549</v>
      </c>
      <c r="BG279" s="330">
        <v>17</v>
      </c>
      <c r="BH279" s="330">
        <v>2</v>
      </c>
      <c r="BI279" s="330">
        <v>10</v>
      </c>
      <c r="BJ279" s="330" t="s">
        <v>112</v>
      </c>
      <c r="BK279" s="330">
        <v>7</v>
      </c>
      <c r="BL279" s="330">
        <v>0</v>
      </c>
      <c r="BM279" s="330">
        <v>0</v>
      </c>
      <c r="BN279" s="330">
        <v>3</v>
      </c>
      <c r="BO279" s="330">
        <v>0</v>
      </c>
      <c r="BP279" s="330">
        <v>0</v>
      </c>
      <c r="BQ279" s="330">
        <v>0</v>
      </c>
    </row>
    <row r="280" spans="1:69" s="334" customFormat="1" x14ac:dyDescent="0.25">
      <c r="A280" s="333" t="s">
        <v>2247</v>
      </c>
      <c r="B280" s="330" t="s">
        <v>52</v>
      </c>
      <c r="C280" s="330" t="s">
        <v>52</v>
      </c>
      <c r="D280" s="333">
        <v>6</v>
      </c>
      <c r="E280" s="331" t="s">
        <v>6539</v>
      </c>
      <c r="F280" s="330" t="s">
        <v>129</v>
      </c>
      <c r="G280" s="427" t="s">
        <v>7611</v>
      </c>
      <c r="H280" s="330">
        <v>0</v>
      </c>
      <c r="I280" s="330">
        <v>0</v>
      </c>
      <c r="J280" s="336" t="s">
        <v>45</v>
      </c>
      <c r="K280" s="330">
        <v>0</v>
      </c>
      <c r="L280" s="330">
        <v>0</v>
      </c>
      <c r="M280" s="336" t="s">
        <v>45</v>
      </c>
      <c r="N280" s="330">
        <v>0</v>
      </c>
      <c r="O280" s="330" t="s">
        <v>45</v>
      </c>
      <c r="P280" s="330" t="s">
        <v>45</v>
      </c>
      <c r="Q280" s="330" t="s">
        <v>45</v>
      </c>
      <c r="R280" s="336" t="s">
        <v>45</v>
      </c>
      <c r="S280" s="330">
        <v>0</v>
      </c>
      <c r="T280" s="330"/>
      <c r="U280" s="330"/>
      <c r="V280" s="428"/>
      <c r="W280" s="428" t="s">
        <v>45</v>
      </c>
      <c r="X280" s="428" t="s">
        <v>45</v>
      </c>
      <c r="Y280" s="428" t="s">
        <v>45</v>
      </c>
      <c r="Z280" s="428" t="s">
        <v>45</v>
      </c>
      <c r="AA280" s="330">
        <v>4</v>
      </c>
      <c r="AB280" s="330">
        <v>0</v>
      </c>
      <c r="AC280" s="330">
        <v>0</v>
      </c>
      <c r="AD280" s="330">
        <v>0</v>
      </c>
      <c r="AE280" s="330">
        <v>0</v>
      </c>
      <c r="AF280" s="330">
        <v>0</v>
      </c>
      <c r="AG280" s="429" t="s">
        <v>45</v>
      </c>
      <c r="AH280" s="330"/>
      <c r="AI280" s="330"/>
      <c r="AJ280" s="330"/>
      <c r="AK280" s="330"/>
      <c r="AL280" s="330"/>
      <c r="AM280" s="330">
        <v>0</v>
      </c>
      <c r="AN280" s="330">
        <v>0</v>
      </c>
      <c r="AO280" s="330"/>
      <c r="AP280" s="330"/>
      <c r="AQ280" s="330">
        <v>0</v>
      </c>
      <c r="AR280" s="330">
        <v>0</v>
      </c>
      <c r="AS280" s="330">
        <v>1</v>
      </c>
      <c r="AT280" s="330">
        <v>2</v>
      </c>
      <c r="AU280" s="330">
        <v>1</v>
      </c>
      <c r="AV280" s="430">
        <v>0.75</v>
      </c>
      <c r="AW280" s="330">
        <v>10</v>
      </c>
      <c r="AX280" s="330">
        <v>0</v>
      </c>
      <c r="AY280" s="330">
        <v>10</v>
      </c>
      <c r="AZ280" s="330">
        <v>0</v>
      </c>
      <c r="BA280" s="330">
        <v>10</v>
      </c>
      <c r="BB280" s="330">
        <v>0</v>
      </c>
      <c r="BC280" s="330">
        <v>10</v>
      </c>
      <c r="BD280" s="330">
        <v>0</v>
      </c>
      <c r="BE280" s="330">
        <v>245</v>
      </c>
      <c r="BF280" s="329" t="s">
        <v>7549</v>
      </c>
      <c r="BG280" s="330">
        <v>27</v>
      </c>
      <c r="BH280" s="330">
        <v>1</v>
      </c>
      <c r="BI280" s="330">
        <v>10</v>
      </c>
      <c r="BJ280" s="330" t="s">
        <v>112</v>
      </c>
      <c r="BK280" s="330">
        <v>9</v>
      </c>
      <c r="BL280" s="330">
        <v>0</v>
      </c>
      <c r="BM280" s="330">
        <v>1</v>
      </c>
      <c r="BN280" s="330">
        <v>0</v>
      </c>
      <c r="BO280" s="330">
        <v>0</v>
      </c>
      <c r="BP280" s="330">
        <v>0</v>
      </c>
      <c r="BQ280" s="330">
        <v>0</v>
      </c>
    </row>
    <row r="281" spans="1:69" s="334" customFormat="1" x14ac:dyDescent="0.25">
      <c r="A281" s="333" t="s">
        <v>2247</v>
      </c>
      <c r="B281" s="330" t="s">
        <v>52</v>
      </c>
      <c r="C281" s="330" t="s">
        <v>52</v>
      </c>
      <c r="D281" s="333">
        <v>7</v>
      </c>
      <c r="E281" s="331" t="s">
        <v>6540</v>
      </c>
      <c r="F281" s="330" t="s">
        <v>129</v>
      </c>
      <c r="G281" s="427" t="s">
        <v>7611</v>
      </c>
      <c r="H281" s="330">
        <v>0</v>
      </c>
      <c r="I281" s="330">
        <v>0</v>
      </c>
      <c r="J281" s="336" t="s">
        <v>45</v>
      </c>
      <c r="K281" s="330">
        <v>0</v>
      </c>
      <c r="L281" s="330">
        <v>0</v>
      </c>
      <c r="M281" s="336" t="s">
        <v>45</v>
      </c>
      <c r="N281" s="330">
        <v>0</v>
      </c>
      <c r="O281" s="330" t="s">
        <v>45</v>
      </c>
      <c r="P281" s="330" t="s">
        <v>45</v>
      </c>
      <c r="Q281" s="330" t="s">
        <v>45</v>
      </c>
      <c r="R281" s="336" t="s">
        <v>45</v>
      </c>
      <c r="S281" s="330">
        <v>0</v>
      </c>
      <c r="T281" s="330"/>
      <c r="U281" s="330"/>
      <c r="V281" s="428"/>
      <c r="W281" s="428" t="s">
        <v>45</v>
      </c>
      <c r="X281" s="428" t="s">
        <v>45</v>
      </c>
      <c r="Y281" s="428" t="s">
        <v>45</v>
      </c>
      <c r="Z281" s="428" t="s">
        <v>45</v>
      </c>
      <c r="AA281" s="330">
        <v>2</v>
      </c>
      <c r="AB281" s="330">
        <v>0</v>
      </c>
      <c r="AC281" s="330">
        <v>0</v>
      </c>
      <c r="AD281" s="330">
        <v>0</v>
      </c>
      <c r="AE281" s="330">
        <v>0</v>
      </c>
      <c r="AF281" s="330">
        <v>0</v>
      </c>
      <c r="AG281" s="429" t="s">
        <v>45</v>
      </c>
      <c r="AH281" s="330"/>
      <c r="AI281" s="330"/>
      <c r="AJ281" s="330"/>
      <c r="AK281" s="330"/>
      <c r="AL281" s="330"/>
      <c r="AM281" s="330">
        <v>0</v>
      </c>
      <c r="AN281" s="330">
        <v>0</v>
      </c>
      <c r="AO281" s="330"/>
      <c r="AP281" s="330"/>
      <c r="AQ281" s="330">
        <v>0</v>
      </c>
      <c r="AR281" s="330">
        <v>0</v>
      </c>
      <c r="AS281" s="330">
        <v>0</v>
      </c>
      <c r="AT281" s="330">
        <v>0</v>
      </c>
      <c r="AU281" s="330">
        <v>2</v>
      </c>
      <c r="AV281" s="430">
        <v>1</v>
      </c>
      <c r="AW281" s="330">
        <v>18</v>
      </c>
      <c r="AX281" s="330">
        <v>0</v>
      </c>
      <c r="AY281" s="330">
        <v>18</v>
      </c>
      <c r="AZ281" s="330">
        <v>0</v>
      </c>
      <c r="BA281" s="330">
        <v>18</v>
      </c>
      <c r="BB281" s="330">
        <v>0</v>
      </c>
      <c r="BC281" s="330">
        <v>18</v>
      </c>
      <c r="BD281" s="330">
        <v>0</v>
      </c>
      <c r="BE281" s="330">
        <v>45</v>
      </c>
      <c r="BF281" s="329" t="s">
        <v>7549</v>
      </c>
      <c r="BG281" s="330">
        <v>29</v>
      </c>
      <c r="BH281" s="330">
        <v>1</v>
      </c>
      <c r="BI281" s="330">
        <v>18</v>
      </c>
      <c r="BJ281" s="330" t="s">
        <v>112</v>
      </c>
      <c r="BK281" s="330">
        <v>15</v>
      </c>
      <c r="BL281" s="330">
        <v>0</v>
      </c>
      <c r="BM281" s="330">
        <v>0</v>
      </c>
      <c r="BN281" s="330">
        <v>3</v>
      </c>
      <c r="BO281" s="330">
        <v>0</v>
      </c>
      <c r="BP281" s="330">
        <v>0</v>
      </c>
      <c r="BQ281" s="330">
        <v>0</v>
      </c>
    </row>
    <row r="282" spans="1:69" s="334" customFormat="1" x14ac:dyDescent="0.25">
      <c r="A282" s="333" t="s">
        <v>2244</v>
      </c>
      <c r="B282" s="330" t="s">
        <v>55</v>
      </c>
      <c r="C282" s="330" t="s">
        <v>55</v>
      </c>
      <c r="D282" s="333">
        <v>1</v>
      </c>
      <c r="E282" s="331" t="s">
        <v>6534</v>
      </c>
      <c r="F282" s="330" t="s">
        <v>128</v>
      </c>
      <c r="G282" s="427" t="s">
        <v>7612</v>
      </c>
      <c r="H282" s="330">
        <v>7</v>
      </c>
      <c r="I282" s="330">
        <v>0</v>
      </c>
      <c r="J282" s="336">
        <v>0</v>
      </c>
      <c r="K282" s="330">
        <v>14</v>
      </c>
      <c r="L282" s="330">
        <v>0</v>
      </c>
      <c r="M282" s="336">
        <v>0</v>
      </c>
      <c r="N282" s="330">
        <v>0</v>
      </c>
      <c r="O282" s="330" t="s">
        <v>6939</v>
      </c>
      <c r="P282" s="330" t="s">
        <v>6940</v>
      </c>
      <c r="Q282" s="330" t="s">
        <v>6941</v>
      </c>
      <c r="R282" s="336">
        <v>0.10390934036563201</v>
      </c>
      <c r="S282" s="330">
        <v>0</v>
      </c>
      <c r="T282" s="330"/>
      <c r="U282" s="330"/>
      <c r="V282" s="428"/>
      <c r="W282" s="428" t="s">
        <v>45</v>
      </c>
      <c r="X282" s="428" t="s">
        <v>45</v>
      </c>
      <c r="Y282" s="428" t="s">
        <v>45</v>
      </c>
      <c r="Z282" s="428" t="s">
        <v>45</v>
      </c>
      <c r="AA282" s="330">
        <v>0</v>
      </c>
      <c r="AB282" s="330">
        <v>0</v>
      </c>
      <c r="AC282" s="330">
        <v>7</v>
      </c>
      <c r="AD282" s="330">
        <v>0</v>
      </c>
      <c r="AE282" s="330">
        <v>14</v>
      </c>
      <c r="AF282" s="330">
        <v>0</v>
      </c>
      <c r="AG282" s="429">
        <v>1</v>
      </c>
      <c r="AH282" s="330"/>
      <c r="AI282" s="330"/>
      <c r="AJ282" s="330"/>
      <c r="AK282" s="330"/>
      <c r="AL282" s="330"/>
      <c r="AM282" s="330">
        <v>0</v>
      </c>
      <c r="AN282" s="330">
        <v>0</v>
      </c>
      <c r="AO282" s="330"/>
      <c r="AP282" s="330"/>
      <c r="AQ282" s="330">
        <v>0</v>
      </c>
      <c r="AR282" s="330">
        <v>0</v>
      </c>
      <c r="AS282" s="330">
        <v>0</v>
      </c>
      <c r="AT282" s="330">
        <v>0</v>
      </c>
      <c r="AU282" s="330">
        <v>0</v>
      </c>
      <c r="AV282" s="430" t="s">
        <v>45</v>
      </c>
      <c r="AW282" s="330">
        <v>1</v>
      </c>
      <c r="AX282" s="330">
        <v>0</v>
      </c>
      <c r="AY282" s="330">
        <v>1</v>
      </c>
      <c r="AZ282" s="330">
        <v>0</v>
      </c>
      <c r="BA282" s="330">
        <v>1</v>
      </c>
      <c r="BB282" s="330">
        <v>0</v>
      </c>
      <c r="BC282" s="330">
        <v>1</v>
      </c>
      <c r="BD282" s="330">
        <v>0</v>
      </c>
      <c r="BE282" s="330">
        <v>164</v>
      </c>
      <c r="BF282" s="329" t="s">
        <v>7595</v>
      </c>
      <c r="BG282" s="330">
        <v>13</v>
      </c>
      <c r="BH282" s="330">
        <v>26</v>
      </c>
      <c r="BI282" s="330">
        <v>2</v>
      </c>
      <c r="BJ282" s="330" t="s">
        <v>112</v>
      </c>
      <c r="BK282" s="330">
        <v>1</v>
      </c>
      <c r="BL282" s="330">
        <v>0</v>
      </c>
      <c r="BM282" s="330">
        <v>0</v>
      </c>
      <c r="BN282" s="330">
        <v>0</v>
      </c>
      <c r="BO282" s="330">
        <v>1</v>
      </c>
      <c r="BP282" s="330">
        <v>0</v>
      </c>
      <c r="BQ282" s="330">
        <v>0</v>
      </c>
    </row>
    <row r="283" spans="1:69" s="334" customFormat="1" x14ac:dyDescent="0.25">
      <c r="A283" s="333" t="s">
        <v>2244</v>
      </c>
      <c r="B283" s="330" t="s">
        <v>55</v>
      </c>
      <c r="C283" s="330" t="s">
        <v>55</v>
      </c>
      <c r="D283" s="333">
        <v>2</v>
      </c>
      <c r="E283" s="331" t="s">
        <v>6535</v>
      </c>
      <c r="F283" s="330" t="s">
        <v>128</v>
      </c>
      <c r="G283" s="427" t="s">
        <v>7612</v>
      </c>
      <c r="H283" s="330">
        <v>14</v>
      </c>
      <c r="I283" s="330">
        <v>1</v>
      </c>
      <c r="J283" s="336">
        <v>6.6666666666666666E-2</v>
      </c>
      <c r="K283" s="330">
        <v>14</v>
      </c>
      <c r="L283" s="330">
        <v>0</v>
      </c>
      <c r="M283" s="336">
        <v>0</v>
      </c>
      <c r="N283" s="330">
        <v>0</v>
      </c>
      <c r="O283" s="330" t="s">
        <v>7076</v>
      </c>
      <c r="P283" s="330" t="s">
        <v>7077</v>
      </c>
      <c r="Q283" s="330" t="s">
        <v>7078</v>
      </c>
      <c r="R283" s="336">
        <v>9.9755175361080126E-2</v>
      </c>
      <c r="S283" s="330">
        <v>0</v>
      </c>
      <c r="T283" s="330"/>
      <c r="U283" s="330"/>
      <c r="V283" s="428"/>
      <c r="W283" s="428" t="s">
        <v>45</v>
      </c>
      <c r="X283" s="428" t="s">
        <v>45</v>
      </c>
      <c r="Y283" s="428" t="s">
        <v>45</v>
      </c>
      <c r="Z283" s="428" t="s">
        <v>45</v>
      </c>
      <c r="AA283" s="330">
        <v>1</v>
      </c>
      <c r="AB283" s="330">
        <v>0</v>
      </c>
      <c r="AC283" s="330">
        <v>14</v>
      </c>
      <c r="AD283" s="330">
        <v>0</v>
      </c>
      <c r="AE283" s="330">
        <v>14</v>
      </c>
      <c r="AF283" s="330">
        <v>0</v>
      </c>
      <c r="AG283" s="429">
        <v>1</v>
      </c>
      <c r="AH283" s="330"/>
      <c r="AI283" s="330"/>
      <c r="AJ283" s="330"/>
      <c r="AK283" s="330"/>
      <c r="AL283" s="330"/>
      <c r="AM283" s="330">
        <v>0</v>
      </c>
      <c r="AN283" s="330">
        <v>0</v>
      </c>
      <c r="AO283" s="330"/>
      <c r="AP283" s="330"/>
      <c r="AQ283" s="330">
        <v>0</v>
      </c>
      <c r="AR283" s="330">
        <v>0</v>
      </c>
      <c r="AS283" s="330">
        <v>0</v>
      </c>
      <c r="AT283" s="330">
        <v>0</v>
      </c>
      <c r="AU283" s="330">
        <v>1</v>
      </c>
      <c r="AV283" s="430">
        <v>1</v>
      </c>
      <c r="AW283" s="330">
        <v>1</v>
      </c>
      <c r="AX283" s="330">
        <v>1</v>
      </c>
      <c r="AY283" s="330">
        <v>1</v>
      </c>
      <c r="AZ283" s="330">
        <v>1</v>
      </c>
      <c r="BA283" s="330">
        <v>1</v>
      </c>
      <c r="BB283" s="330">
        <v>1</v>
      </c>
      <c r="BC283" s="330">
        <v>1</v>
      </c>
      <c r="BD283" s="330">
        <v>1</v>
      </c>
      <c r="BE283" s="330">
        <v>117</v>
      </c>
      <c r="BF283" s="329" t="s">
        <v>7595</v>
      </c>
      <c r="BG283" s="330">
        <v>43</v>
      </c>
      <c r="BH283" s="330">
        <v>24</v>
      </c>
      <c r="BI283" s="330">
        <v>2</v>
      </c>
      <c r="BJ283" s="330" t="s">
        <v>112</v>
      </c>
      <c r="BK283" s="330">
        <v>2</v>
      </c>
      <c r="BL283" s="330">
        <v>0</v>
      </c>
      <c r="BM283" s="330">
        <v>0</v>
      </c>
      <c r="BN283" s="330">
        <v>0</v>
      </c>
      <c r="BO283" s="330">
        <v>0</v>
      </c>
      <c r="BP283" s="330">
        <v>0</v>
      </c>
      <c r="BQ283" s="330">
        <v>0</v>
      </c>
    </row>
    <row r="284" spans="1:69" s="334" customFormat="1" x14ac:dyDescent="0.25">
      <c r="A284" s="333" t="s">
        <v>2244</v>
      </c>
      <c r="B284" s="330" t="s">
        <v>55</v>
      </c>
      <c r="C284" s="330" t="s">
        <v>55</v>
      </c>
      <c r="D284" s="333">
        <v>44</v>
      </c>
      <c r="E284" s="331" t="s">
        <v>565</v>
      </c>
      <c r="F284" s="330" t="s">
        <v>128</v>
      </c>
      <c r="G284" s="427" t="s">
        <v>7612</v>
      </c>
      <c r="H284" s="330">
        <v>9</v>
      </c>
      <c r="I284" s="330">
        <v>0</v>
      </c>
      <c r="J284" s="336">
        <v>0</v>
      </c>
      <c r="K284" s="330">
        <v>9</v>
      </c>
      <c r="L284" s="330">
        <v>0</v>
      </c>
      <c r="M284" s="336">
        <v>0</v>
      </c>
      <c r="N284" s="330">
        <v>0</v>
      </c>
      <c r="O284" s="330" t="s">
        <v>2716</v>
      </c>
      <c r="P284" s="330" t="s">
        <v>2717</v>
      </c>
      <c r="Q284" s="330" t="s">
        <v>2718</v>
      </c>
      <c r="R284" s="336">
        <v>0.15087733378813567</v>
      </c>
      <c r="S284" s="330">
        <v>0</v>
      </c>
      <c r="T284" s="330"/>
      <c r="U284" s="330"/>
      <c r="V284" s="428"/>
      <c r="W284" s="428" t="s">
        <v>45</v>
      </c>
      <c r="X284" s="428" t="s">
        <v>45</v>
      </c>
      <c r="Y284" s="428" t="s">
        <v>45</v>
      </c>
      <c r="Z284" s="428" t="s">
        <v>45</v>
      </c>
      <c r="AA284" s="330">
        <v>1</v>
      </c>
      <c r="AB284" s="330">
        <v>0</v>
      </c>
      <c r="AC284" s="330">
        <v>9</v>
      </c>
      <c r="AD284" s="330">
        <v>0</v>
      </c>
      <c r="AE284" s="330">
        <v>8</v>
      </c>
      <c r="AF284" s="330">
        <v>1</v>
      </c>
      <c r="AG284" s="429">
        <v>0.94444444444444442</v>
      </c>
      <c r="AH284" s="330"/>
      <c r="AI284" s="330"/>
      <c r="AJ284" s="330"/>
      <c r="AK284" s="330"/>
      <c r="AL284" s="330"/>
      <c r="AM284" s="330">
        <v>0</v>
      </c>
      <c r="AN284" s="330">
        <v>0</v>
      </c>
      <c r="AO284" s="330"/>
      <c r="AP284" s="330"/>
      <c r="AQ284" s="330">
        <v>0</v>
      </c>
      <c r="AR284" s="330">
        <v>0</v>
      </c>
      <c r="AS284" s="330">
        <v>0</v>
      </c>
      <c r="AT284" s="330">
        <v>0</v>
      </c>
      <c r="AU284" s="330">
        <v>1</v>
      </c>
      <c r="AV284" s="430">
        <v>1</v>
      </c>
      <c r="AW284" s="330">
        <v>0</v>
      </c>
      <c r="AX284" s="330">
        <v>2</v>
      </c>
      <c r="AY284" s="330">
        <v>0</v>
      </c>
      <c r="AZ284" s="330">
        <v>2</v>
      </c>
      <c r="BA284" s="330">
        <v>0</v>
      </c>
      <c r="BB284" s="330">
        <v>2</v>
      </c>
      <c r="BC284" s="330">
        <v>0</v>
      </c>
      <c r="BD284" s="330">
        <v>2</v>
      </c>
      <c r="BE284" s="330">
        <v>76</v>
      </c>
      <c r="BF284" s="329" t="s">
        <v>7595</v>
      </c>
      <c r="BG284" s="330">
        <v>15</v>
      </c>
      <c r="BH284" s="330">
        <v>11</v>
      </c>
      <c r="BI284" s="330">
        <v>2</v>
      </c>
      <c r="BJ284" s="330" t="s">
        <v>112</v>
      </c>
      <c r="BK284" s="330">
        <v>2</v>
      </c>
      <c r="BL284" s="330">
        <v>0</v>
      </c>
      <c r="BM284" s="330">
        <v>0</v>
      </c>
      <c r="BN284" s="330">
        <v>0</v>
      </c>
      <c r="BO284" s="330">
        <v>0</v>
      </c>
      <c r="BP284" s="330">
        <v>0</v>
      </c>
      <c r="BQ284" s="330">
        <v>0</v>
      </c>
    </row>
    <row r="285" spans="1:69" s="334" customFormat="1" x14ac:dyDescent="0.25">
      <c r="A285" s="333" t="s">
        <v>2244</v>
      </c>
      <c r="B285" s="330" t="s">
        <v>55</v>
      </c>
      <c r="C285" s="330" t="s">
        <v>55</v>
      </c>
      <c r="D285" s="333">
        <v>45</v>
      </c>
      <c r="E285" s="331" t="s">
        <v>566</v>
      </c>
      <c r="F285" s="330" t="s">
        <v>128</v>
      </c>
      <c r="G285" s="427" t="s">
        <v>7612</v>
      </c>
      <c r="H285" s="330">
        <v>7</v>
      </c>
      <c r="I285" s="330">
        <v>0</v>
      </c>
      <c r="J285" s="336">
        <v>0</v>
      </c>
      <c r="K285" s="330">
        <v>6</v>
      </c>
      <c r="L285" s="330">
        <v>0</v>
      </c>
      <c r="M285" s="336">
        <v>0</v>
      </c>
      <c r="N285" s="330">
        <v>0</v>
      </c>
      <c r="O285" s="330" t="s">
        <v>2799</v>
      </c>
      <c r="P285" s="330" t="s">
        <v>2800</v>
      </c>
      <c r="Q285" s="330" t="s">
        <v>2801</v>
      </c>
      <c r="R285" s="336">
        <v>0.15710124188685032</v>
      </c>
      <c r="S285" s="330">
        <v>0</v>
      </c>
      <c r="T285" s="330"/>
      <c r="U285" s="330"/>
      <c r="V285" s="428"/>
      <c r="W285" s="428" t="s">
        <v>45</v>
      </c>
      <c r="X285" s="428" t="s">
        <v>45</v>
      </c>
      <c r="Y285" s="428" t="s">
        <v>45</v>
      </c>
      <c r="Z285" s="428" t="s">
        <v>45</v>
      </c>
      <c r="AA285" s="330">
        <v>3</v>
      </c>
      <c r="AB285" s="330">
        <v>0</v>
      </c>
      <c r="AC285" s="330">
        <v>7</v>
      </c>
      <c r="AD285" s="330">
        <v>0</v>
      </c>
      <c r="AE285" s="330">
        <v>6</v>
      </c>
      <c r="AF285" s="330">
        <v>0</v>
      </c>
      <c r="AG285" s="429">
        <v>1</v>
      </c>
      <c r="AH285" s="330"/>
      <c r="AI285" s="330"/>
      <c r="AJ285" s="330"/>
      <c r="AK285" s="330"/>
      <c r="AL285" s="330"/>
      <c r="AM285" s="330">
        <v>0</v>
      </c>
      <c r="AN285" s="330">
        <v>0</v>
      </c>
      <c r="AO285" s="330"/>
      <c r="AP285" s="330"/>
      <c r="AQ285" s="330">
        <v>0</v>
      </c>
      <c r="AR285" s="330">
        <v>0</v>
      </c>
      <c r="AS285" s="330">
        <v>0</v>
      </c>
      <c r="AT285" s="330">
        <v>2</v>
      </c>
      <c r="AU285" s="330">
        <v>1</v>
      </c>
      <c r="AV285" s="430">
        <v>1</v>
      </c>
      <c r="AW285" s="330">
        <v>1</v>
      </c>
      <c r="AX285" s="330">
        <v>0</v>
      </c>
      <c r="AY285" s="330">
        <v>1</v>
      </c>
      <c r="AZ285" s="330">
        <v>0</v>
      </c>
      <c r="BA285" s="330">
        <v>1</v>
      </c>
      <c r="BB285" s="330">
        <v>0</v>
      </c>
      <c r="BC285" s="330">
        <v>1</v>
      </c>
      <c r="BD285" s="330">
        <v>0</v>
      </c>
      <c r="BE285" s="330">
        <v>85</v>
      </c>
      <c r="BF285" s="329" t="s">
        <v>7595</v>
      </c>
      <c r="BG285" s="330">
        <v>39</v>
      </c>
      <c r="BH285" s="330">
        <v>9</v>
      </c>
      <c r="BI285" s="330">
        <v>1</v>
      </c>
      <c r="BJ285" s="330" t="s">
        <v>112</v>
      </c>
      <c r="BK285" s="330">
        <v>1</v>
      </c>
      <c r="BL285" s="330">
        <v>0</v>
      </c>
      <c r="BM285" s="330">
        <v>0</v>
      </c>
      <c r="BN285" s="330">
        <v>0</v>
      </c>
      <c r="BO285" s="330">
        <v>0</v>
      </c>
      <c r="BP285" s="330">
        <v>0</v>
      </c>
      <c r="BQ285" s="330">
        <v>0</v>
      </c>
    </row>
    <row r="286" spans="1:69" s="334" customFormat="1" x14ac:dyDescent="0.25">
      <c r="A286" s="333" t="s">
        <v>2244</v>
      </c>
      <c r="B286" s="330" t="s">
        <v>55</v>
      </c>
      <c r="C286" s="330" t="s">
        <v>55</v>
      </c>
      <c r="D286" s="333">
        <v>46</v>
      </c>
      <c r="E286" s="331" t="s">
        <v>567</v>
      </c>
      <c r="F286" s="330" t="s">
        <v>128</v>
      </c>
      <c r="G286" s="427" t="s">
        <v>7612</v>
      </c>
      <c r="H286" s="330">
        <v>14</v>
      </c>
      <c r="I286" s="330">
        <v>0</v>
      </c>
      <c r="J286" s="336">
        <v>0</v>
      </c>
      <c r="K286" s="330">
        <v>12</v>
      </c>
      <c r="L286" s="330">
        <v>0</v>
      </c>
      <c r="M286" s="336">
        <v>0</v>
      </c>
      <c r="N286" s="330">
        <v>0</v>
      </c>
      <c r="O286" s="330" t="s">
        <v>2892</v>
      </c>
      <c r="P286" s="330" t="s">
        <v>2893</v>
      </c>
      <c r="Q286" s="330" t="s">
        <v>2630</v>
      </c>
      <c r="R286" s="336">
        <v>0.11528655519843996</v>
      </c>
      <c r="S286" s="330">
        <v>0</v>
      </c>
      <c r="T286" s="330"/>
      <c r="U286" s="330"/>
      <c r="V286" s="428"/>
      <c r="W286" s="428" t="s">
        <v>45</v>
      </c>
      <c r="X286" s="428" t="s">
        <v>45</v>
      </c>
      <c r="Y286" s="428" t="s">
        <v>45</v>
      </c>
      <c r="Z286" s="428" t="s">
        <v>45</v>
      </c>
      <c r="AA286" s="330">
        <v>0</v>
      </c>
      <c r="AB286" s="330">
        <v>0</v>
      </c>
      <c r="AC286" s="330">
        <v>14</v>
      </c>
      <c r="AD286" s="330">
        <v>0</v>
      </c>
      <c r="AE286" s="330">
        <v>12</v>
      </c>
      <c r="AF286" s="330">
        <v>0</v>
      </c>
      <c r="AG286" s="429">
        <v>1</v>
      </c>
      <c r="AH286" s="330"/>
      <c r="AI286" s="330"/>
      <c r="AJ286" s="330"/>
      <c r="AK286" s="330"/>
      <c r="AL286" s="330"/>
      <c r="AM286" s="330">
        <v>0</v>
      </c>
      <c r="AN286" s="330">
        <v>0</v>
      </c>
      <c r="AO286" s="330"/>
      <c r="AP286" s="330"/>
      <c r="AQ286" s="330">
        <v>0</v>
      </c>
      <c r="AR286" s="330">
        <v>0</v>
      </c>
      <c r="AS286" s="330">
        <v>0</v>
      </c>
      <c r="AT286" s="330">
        <v>0</v>
      </c>
      <c r="AU286" s="330">
        <v>0</v>
      </c>
      <c r="AV286" s="430" t="s">
        <v>45</v>
      </c>
      <c r="AW286" s="330">
        <v>2</v>
      </c>
      <c r="AX286" s="330">
        <v>0</v>
      </c>
      <c r="AY286" s="330">
        <v>2</v>
      </c>
      <c r="AZ286" s="330">
        <v>0</v>
      </c>
      <c r="BA286" s="330">
        <v>2</v>
      </c>
      <c r="BB286" s="330">
        <v>0</v>
      </c>
      <c r="BC286" s="330">
        <v>2</v>
      </c>
      <c r="BD286" s="330">
        <v>0</v>
      </c>
      <c r="BE286" s="330">
        <v>98</v>
      </c>
      <c r="BF286" s="329" t="s">
        <v>7595</v>
      </c>
      <c r="BG286" s="330">
        <v>27</v>
      </c>
      <c r="BH286" s="330">
        <v>19</v>
      </c>
      <c r="BI286" s="330">
        <v>2</v>
      </c>
      <c r="BJ286" s="330" t="s">
        <v>112</v>
      </c>
      <c r="BK286" s="330">
        <v>1</v>
      </c>
      <c r="BL286" s="330">
        <v>0</v>
      </c>
      <c r="BM286" s="330">
        <v>0</v>
      </c>
      <c r="BN286" s="330">
        <v>1</v>
      </c>
      <c r="BO286" s="330">
        <v>0</v>
      </c>
      <c r="BP286" s="330">
        <v>0</v>
      </c>
      <c r="BQ286" s="330">
        <v>0</v>
      </c>
    </row>
    <row r="287" spans="1:69" s="334" customFormat="1" x14ac:dyDescent="0.25">
      <c r="A287" s="333" t="s">
        <v>2244</v>
      </c>
      <c r="B287" s="330" t="s">
        <v>55</v>
      </c>
      <c r="C287" s="330" t="s">
        <v>55</v>
      </c>
      <c r="D287" s="333">
        <v>47</v>
      </c>
      <c r="E287" s="331" t="s">
        <v>568</v>
      </c>
      <c r="F287" s="330" t="s">
        <v>128</v>
      </c>
      <c r="G287" s="427" t="s">
        <v>7612</v>
      </c>
      <c r="H287" s="330">
        <v>11</v>
      </c>
      <c r="I287" s="330">
        <v>0</v>
      </c>
      <c r="J287" s="336">
        <v>0</v>
      </c>
      <c r="K287" s="330">
        <v>8</v>
      </c>
      <c r="L287" s="330">
        <v>1</v>
      </c>
      <c r="M287" s="336">
        <v>0.1111111111111111</v>
      </c>
      <c r="N287" s="330">
        <v>0</v>
      </c>
      <c r="O287" s="330" t="s">
        <v>2971</v>
      </c>
      <c r="P287" s="330" t="s">
        <v>2972</v>
      </c>
      <c r="Q287" s="330" t="s">
        <v>2973</v>
      </c>
      <c r="R287" s="336">
        <v>0.15051339844728273</v>
      </c>
      <c r="S287" s="330">
        <v>0</v>
      </c>
      <c r="T287" s="330"/>
      <c r="U287" s="330"/>
      <c r="V287" s="428"/>
      <c r="W287" s="428" t="s">
        <v>45</v>
      </c>
      <c r="X287" s="428" t="s">
        <v>45</v>
      </c>
      <c r="Y287" s="428" t="s">
        <v>45</v>
      </c>
      <c r="Z287" s="428" t="s">
        <v>45</v>
      </c>
      <c r="AA287" s="330">
        <v>1</v>
      </c>
      <c r="AB287" s="330">
        <v>0</v>
      </c>
      <c r="AC287" s="330">
        <v>11</v>
      </c>
      <c r="AD287" s="330">
        <v>0</v>
      </c>
      <c r="AE287" s="330">
        <v>8</v>
      </c>
      <c r="AF287" s="330">
        <v>0</v>
      </c>
      <c r="AG287" s="429">
        <v>1</v>
      </c>
      <c r="AH287" s="330"/>
      <c r="AI287" s="330"/>
      <c r="AJ287" s="330"/>
      <c r="AK287" s="330"/>
      <c r="AL287" s="330"/>
      <c r="AM287" s="330">
        <v>0</v>
      </c>
      <c r="AN287" s="330">
        <v>0</v>
      </c>
      <c r="AO287" s="330"/>
      <c r="AP287" s="330"/>
      <c r="AQ287" s="330">
        <v>0</v>
      </c>
      <c r="AR287" s="330">
        <v>0</v>
      </c>
      <c r="AS287" s="330">
        <v>0</v>
      </c>
      <c r="AT287" s="330">
        <v>0</v>
      </c>
      <c r="AU287" s="330">
        <v>1</v>
      </c>
      <c r="AV287" s="430">
        <v>1</v>
      </c>
      <c r="AW287" s="330">
        <v>2</v>
      </c>
      <c r="AX287" s="330">
        <v>1</v>
      </c>
      <c r="AY287" s="330">
        <v>2</v>
      </c>
      <c r="AZ287" s="330">
        <v>1</v>
      </c>
      <c r="BA287" s="330">
        <v>2</v>
      </c>
      <c r="BB287" s="330">
        <v>1</v>
      </c>
      <c r="BC287" s="330">
        <v>2</v>
      </c>
      <c r="BD287" s="330">
        <v>1</v>
      </c>
      <c r="BE287" s="330">
        <v>69</v>
      </c>
      <c r="BF287" s="329" t="s">
        <v>7595</v>
      </c>
      <c r="BG287" s="330">
        <v>41</v>
      </c>
      <c r="BH287" s="330">
        <v>19</v>
      </c>
      <c r="BI287" s="330">
        <v>3</v>
      </c>
      <c r="BJ287" s="330" t="s">
        <v>112</v>
      </c>
      <c r="BK287" s="330">
        <v>1</v>
      </c>
      <c r="BL287" s="330">
        <v>1</v>
      </c>
      <c r="BM287" s="330">
        <v>0</v>
      </c>
      <c r="BN287" s="330">
        <v>1</v>
      </c>
      <c r="BO287" s="330">
        <v>0</v>
      </c>
      <c r="BP287" s="330">
        <v>0</v>
      </c>
      <c r="BQ287" s="330">
        <v>0</v>
      </c>
    </row>
    <row r="288" spans="1:69" s="334" customFormat="1" x14ac:dyDescent="0.25">
      <c r="A288" s="333" t="s">
        <v>2244</v>
      </c>
      <c r="B288" s="330" t="s">
        <v>55</v>
      </c>
      <c r="C288" s="330" t="s">
        <v>55</v>
      </c>
      <c r="D288" s="333">
        <v>48</v>
      </c>
      <c r="E288" s="331" t="s">
        <v>570</v>
      </c>
      <c r="F288" s="330" t="s">
        <v>128</v>
      </c>
      <c r="G288" s="427" t="s">
        <v>7612</v>
      </c>
      <c r="H288" s="330">
        <v>18</v>
      </c>
      <c r="I288" s="330">
        <v>0</v>
      </c>
      <c r="J288" s="336">
        <v>0</v>
      </c>
      <c r="K288" s="330">
        <v>8</v>
      </c>
      <c r="L288" s="330">
        <v>0</v>
      </c>
      <c r="M288" s="336">
        <v>0</v>
      </c>
      <c r="N288" s="330">
        <v>0</v>
      </c>
      <c r="O288" s="330" t="s">
        <v>2472</v>
      </c>
      <c r="P288" s="330" t="s">
        <v>3061</v>
      </c>
      <c r="Q288" s="330" t="s">
        <v>3062</v>
      </c>
      <c r="R288" s="336">
        <v>0.13828829801787013</v>
      </c>
      <c r="S288" s="330">
        <v>0</v>
      </c>
      <c r="T288" s="330"/>
      <c r="U288" s="330"/>
      <c r="V288" s="428"/>
      <c r="W288" s="428" t="s">
        <v>45</v>
      </c>
      <c r="X288" s="428" t="s">
        <v>45</v>
      </c>
      <c r="Y288" s="428" t="s">
        <v>45</v>
      </c>
      <c r="Z288" s="428" t="s">
        <v>45</v>
      </c>
      <c r="AA288" s="330">
        <v>3</v>
      </c>
      <c r="AB288" s="330">
        <v>0</v>
      </c>
      <c r="AC288" s="330">
        <v>18</v>
      </c>
      <c r="AD288" s="330">
        <v>0</v>
      </c>
      <c r="AE288" s="330">
        <v>8</v>
      </c>
      <c r="AF288" s="330">
        <v>0</v>
      </c>
      <c r="AG288" s="429">
        <v>1</v>
      </c>
      <c r="AH288" s="330"/>
      <c r="AI288" s="330"/>
      <c r="AJ288" s="330"/>
      <c r="AK288" s="330"/>
      <c r="AL288" s="330"/>
      <c r="AM288" s="330">
        <v>0</v>
      </c>
      <c r="AN288" s="330">
        <v>0</v>
      </c>
      <c r="AO288" s="330"/>
      <c r="AP288" s="330"/>
      <c r="AQ288" s="330">
        <v>0</v>
      </c>
      <c r="AR288" s="330">
        <v>0</v>
      </c>
      <c r="AS288" s="330">
        <v>1</v>
      </c>
      <c r="AT288" s="330">
        <v>1</v>
      </c>
      <c r="AU288" s="330">
        <v>1</v>
      </c>
      <c r="AV288" s="430">
        <v>0.66666666666666663</v>
      </c>
      <c r="AW288" s="330">
        <v>2</v>
      </c>
      <c r="AX288" s="330">
        <v>0</v>
      </c>
      <c r="AY288" s="330">
        <v>2</v>
      </c>
      <c r="AZ288" s="330">
        <v>0</v>
      </c>
      <c r="BA288" s="330">
        <v>2</v>
      </c>
      <c r="BB288" s="330">
        <v>0</v>
      </c>
      <c r="BC288" s="330">
        <v>2</v>
      </c>
      <c r="BD288" s="330">
        <v>0</v>
      </c>
      <c r="BE288" s="330">
        <v>95</v>
      </c>
      <c r="BF288" s="329" t="s">
        <v>7595</v>
      </c>
      <c r="BG288" s="330">
        <v>76</v>
      </c>
      <c r="BH288" s="330">
        <v>15</v>
      </c>
      <c r="BI288" s="330">
        <v>3</v>
      </c>
      <c r="BJ288" s="330" t="s">
        <v>112</v>
      </c>
      <c r="BK288" s="330">
        <v>2</v>
      </c>
      <c r="BL288" s="330">
        <v>0</v>
      </c>
      <c r="BM288" s="330">
        <v>0</v>
      </c>
      <c r="BN288" s="330">
        <v>0</v>
      </c>
      <c r="BO288" s="330">
        <v>1</v>
      </c>
      <c r="BP288" s="330">
        <v>0</v>
      </c>
      <c r="BQ288" s="330">
        <v>0</v>
      </c>
    </row>
    <row r="289" spans="1:69" s="334" customFormat="1" x14ac:dyDescent="0.25">
      <c r="A289" s="333" t="s">
        <v>2244</v>
      </c>
      <c r="B289" s="330" t="s">
        <v>55</v>
      </c>
      <c r="C289" s="330" t="s">
        <v>55</v>
      </c>
      <c r="D289" s="333">
        <v>49</v>
      </c>
      <c r="E289" s="331" t="s">
        <v>571</v>
      </c>
      <c r="F289" s="330" t="s">
        <v>128</v>
      </c>
      <c r="G289" s="427" t="s">
        <v>7612</v>
      </c>
      <c r="H289" s="330">
        <v>13</v>
      </c>
      <c r="I289" s="330">
        <v>0</v>
      </c>
      <c r="J289" s="336">
        <v>0</v>
      </c>
      <c r="K289" s="330">
        <v>15</v>
      </c>
      <c r="L289" s="330">
        <v>0</v>
      </c>
      <c r="M289" s="336">
        <v>0</v>
      </c>
      <c r="N289" s="330">
        <v>0</v>
      </c>
      <c r="O289" s="330" t="s">
        <v>6638</v>
      </c>
      <c r="P289" s="330" t="s">
        <v>6639</v>
      </c>
      <c r="Q289" s="330" t="s">
        <v>6640</v>
      </c>
      <c r="R289" s="336">
        <v>0.13334132784063657</v>
      </c>
      <c r="S289" s="330">
        <v>0</v>
      </c>
      <c r="T289" s="330"/>
      <c r="U289" s="330"/>
      <c r="V289" s="428"/>
      <c r="W289" s="428" t="s">
        <v>45</v>
      </c>
      <c r="X289" s="428" t="s">
        <v>45</v>
      </c>
      <c r="Y289" s="428" t="s">
        <v>45</v>
      </c>
      <c r="Z289" s="428" t="s">
        <v>45</v>
      </c>
      <c r="AA289" s="330">
        <v>0</v>
      </c>
      <c r="AB289" s="330">
        <v>0</v>
      </c>
      <c r="AC289" s="330">
        <v>13</v>
      </c>
      <c r="AD289" s="330">
        <v>0</v>
      </c>
      <c r="AE289" s="330">
        <v>15</v>
      </c>
      <c r="AF289" s="330">
        <v>0</v>
      </c>
      <c r="AG289" s="429">
        <v>1</v>
      </c>
      <c r="AH289" s="330"/>
      <c r="AI289" s="330"/>
      <c r="AJ289" s="330"/>
      <c r="AK289" s="330"/>
      <c r="AL289" s="330"/>
      <c r="AM289" s="330">
        <v>0</v>
      </c>
      <c r="AN289" s="330">
        <v>0</v>
      </c>
      <c r="AO289" s="330"/>
      <c r="AP289" s="330"/>
      <c r="AQ289" s="330">
        <v>0</v>
      </c>
      <c r="AR289" s="330">
        <v>0</v>
      </c>
      <c r="AS289" s="330">
        <v>0</v>
      </c>
      <c r="AT289" s="330">
        <v>0</v>
      </c>
      <c r="AU289" s="330">
        <v>0</v>
      </c>
      <c r="AV289" s="430" t="s">
        <v>45</v>
      </c>
      <c r="AW289" s="330">
        <v>0</v>
      </c>
      <c r="AX289" s="330">
        <v>0</v>
      </c>
      <c r="AY289" s="330">
        <v>0</v>
      </c>
      <c r="AZ289" s="330">
        <v>0</v>
      </c>
      <c r="BA289" s="330">
        <v>0</v>
      </c>
      <c r="BB289" s="330">
        <v>0</v>
      </c>
      <c r="BC289" s="330">
        <v>0</v>
      </c>
      <c r="BD289" s="330">
        <v>0</v>
      </c>
      <c r="BE289" s="330">
        <v>102</v>
      </c>
      <c r="BF289" s="329" t="s">
        <v>7595</v>
      </c>
      <c r="BG289" s="330">
        <v>71</v>
      </c>
      <c r="BH289" s="330">
        <v>26</v>
      </c>
      <c r="BI289" s="330">
        <v>1</v>
      </c>
      <c r="BJ289" s="330" t="s">
        <v>112</v>
      </c>
      <c r="BK289" s="330">
        <v>0</v>
      </c>
      <c r="BL289" s="330">
        <v>0</v>
      </c>
      <c r="BM289" s="330">
        <v>0</v>
      </c>
      <c r="BN289" s="330">
        <v>0</v>
      </c>
      <c r="BO289" s="330">
        <v>1</v>
      </c>
      <c r="BP289" s="330">
        <v>0</v>
      </c>
      <c r="BQ289" s="330">
        <v>0</v>
      </c>
    </row>
    <row r="290" spans="1:69" s="334" customFormat="1" x14ac:dyDescent="0.25">
      <c r="A290" s="333" t="s">
        <v>2244</v>
      </c>
      <c r="B290" s="330" t="s">
        <v>55</v>
      </c>
      <c r="C290" s="330" t="s">
        <v>55</v>
      </c>
      <c r="D290" s="333">
        <v>50</v>
      </c>
      <c r="E290" s="331" t="s">
        <v>572</v>
      </c>
      <c r="F290" s="330" t="s">
        <v>128</v>
      </c>
      <c r="G290" s="427" t="s">
        <v>7612</v>
      </c>
      <c r="H290" s="330">
        <v>9</v>
      </c>
      <c r="I290" s="330">
        <v>0</v>
      </c>
      <c r="J290" s="336">
        <v>0</v>
      </c>
      <c r="K290" s="330">
        <v>11</v>
      </c>
      <c r="L290" s="330">
        <v>0</v>
      </c>
      <c r="M290" s="336">
        <v>0</v>
      </c>
      <c r="N290" s="330">
        <v>0</v>
      </c>
      <c r="O290" s="330" t="s">
        <v>6727</v>
      </c>
      <c r="P290" s="330" t="s">
        <v>6728</v>
      </c>
      <c r="Q290" s="330" t="s">
        <v>6729</v>
      </c>
      <c r="R290" s="336">
        <v>0.14750135873451758</v>
      </c>
      <c r="S290" s="330">
        <v>0</v>
      </c>
      <c r="T290" s="330"/>
      <c r="U290" s="330"/>
      <c r="V290" s="428"/>
      <c r="W290" s="428" t="s">
        <v>45</v>
      </c>
      <c r="X290" s="428" t="s">
        <v>45</v>
      </c>
      <c r="Y290" s="428" t="s">
        <v>45</v>
      </c>
      <c r="Z290" s="428" t="s">
        <v>45</v>
      </c>
      <c r="AA290" s="330">
        <v>0</v>
      </c>
      <c r="AB290" s="330">
        <v>0</v>
      </c>
      <c r="AC290" s="330">
        <v>9</v>
      </c>
      <c r="AD290" s="330">
        <v>0</v>
      </c>
      <c r="AE290" s="330">
        <v>11</v>
      </c>
      <c r="AF290" s="330">
        <v>0</v>
      </c>
      <c r="AG290" s="429">
        <v>1</v>
      </c>
      <c r="AH290" s="330"/>
      <c r="AI290" s="330"/>
      <c r="AJ290" s="330"/>
      <c r="AK290" s="330"/>
      <c r="AL290" s="330"/>
      <c r="AM290" s="330">
        <v>0</v>
      </c>
      <c r="AN290" s="330">
        <v>0</v>
      </c>
      <c r="AO290" s="330"/>
      <c r="AP290" s="330"/>
      <c r="AQ290" s="330">
        <v>0</v>
      </c>
      <c r="AR290" s="330">
        <v>0</v>
      </c>
      <c r="AS290" s="330">
        <v>0</v>
      </c>
      <c r="AT290" s="330">
        <v>0</v>
      </c>
      <c r="AU290" s="330">
        <v>0</v>
      </c>
      <c r="AV290" s="430" t="s">
        <v>45</v>
      </c>
      <c r="AW290" s="330">
        <v>0</v>
      </c>
      <c r="AX290" s="330">
        <v>0</v>
      </c>
      <c r="AY290" s="330">
        <v>0</v>
      </c>
      <c r="AZ290" s="330">
        <v>0</v>
      </c>
      <c r="BA290" s="330">
        <v>0</v>
      </c>
      <c r="BB290" s="330">
        <v>0</v>
      </c>
      <c r="BC290" s="330">
        <v>0</v>
      </c>
      <c r="BD290" s="330">
        <v>0</v>
      </c>
      <c r="BE290" s="330">
        <v>87</v>
      </c>
      <c r="BF290" s="329" t="s">
        <v>7595</v>
      </c>
      <c r="BG290" s="330">
        <v>60</v>
      </c>
      <c r="BH290" s="330">
        <v>17</v>
      </c>
      <c r="BI290" s="330">
        <v>1</v>
      </c>
      <c r="BJ290" s="330" t="s">
        <v>112</v>
      </c>
      <c r="BK290" s="330">
        <v>0</v>
      </c>
      <c r="BL290" s="330">
        <v>0</v>
      </c>
      <c r="BM290" s="330">
        <v>0</v>
      </c>
      <c r="BN290" s="330">
        <v>0</v>
      </c>
      <c r="BO290" s="330">
        <v>1</v>
      </c>
      <c r="BP290" s="330">
        <v>0</v>
      </c>
      <c r="BQ290" s="330">
        <v>0</v>
      </c>
    </row>
    <row r="291" spans="1:69" s="334" customFormat="1" x14ac:dyDescent="0.25">
      <c r="A291" s="333" t="s">
        <v>2244</v>
      </c>
      <c r="B291" s="330" t="s">
        <v>55</v>
      </c>
      <c r="C291" s="330" t="s">
        <v>55</v>
      </c>
      <c r="D291" s="333">
        <v>51</v>
      </c>
      <c r="E291" s="331" t="s">
        <v>573</v>
      </c>
      <c r="F291" s="330" t="s">
        <v>128</v>
      </c>
      <c r="G291" s="427" t="s">
        <v>7612</v>
      </c>
      <c r="H291" s="330">
        <v>0</v>
      </c>
      <c r="I291" s="330">
        <v>0</v>
      </c>
      <c r="J291" s="336" t="s">
        <v>45</v>
      </c>
      <c r="K291" s="330">
        <v>0</v>
      </c>
      <c r="L291" s="330">
        <v>0</v>
      </c>
      <c r="M291" s="336" t="s">
        <v>45</v>
      </c>
      <c r="N291" s="330">
        <v>0</v>
      </c>
      <c r="O291" s="330" t="s">
        <v>45</v>
      </c>
      <c r="P291" s="330" t="s">
        <v>45</v>
      </c>
      <c r="Q291" s="330" t="s">
        <v>45</v>
      </c>
      <c r="R291" s="336" t="s">
        <v>45</v>
      </c>
      <c r="S291" s="330">
        <v>0</v>
      </c>
      <c r="T291" s="330"/>
      <c r="U291" s="330"/>
      <c r="V291" s="428"/>
      <c r="W291" s="428" t="s">
        <v>45</v>
      </c>
      <c r="X291" s="428" t="s">
        <v>45</v>
      </c>
      <c r="Y291" s="428" t="s">
        <v>45</v>
      </c>
      <c r="Z291" s="428" t="s">
        <v>45</v>
      </c>
      <c r="AA291" s="330">
        <v>1</v>
      </c>
      <c r="AB291" s="330">
        <v>0</v>
      </c>
      <c r="AC291" s="330">
        <v>0</v>
      </c>
      <c r="AD291" s="330">
        <v>0</v>
      </c>
      <c r="AE291" s="330">
        <v>0</v>
      </c>
      <c r="AF291" s="330">
        <v>0</v>
      </c>
      <c r="AG291" s="429" t="s">
        <v>45</v>
      </c>
      <c r="AH291" s="330"/>
      <c r="AI291" s="330"/>
      <c r="AJ291" s="330"/>
      <c r="AK291" s="330"/>
      <c r="AL291" s="330"/>
      <c r="AM291" s="330">
        <v>0</v>
      </c>
      <c r="AN291" s="330">
        <v>0</v>
      </c>
      <c r="AO291" s="330"/>
      <c r="AP291" s="330"/>
      <c r="AQ291" s="330">
        <v>0</v>
      </c>
      <c r="AR291" s="330">
        <v>0</v>
      </c>
      <c r="AS291" s="330">
        <v>0</v>
      </c>
      <c r="AT291" s="330">
        <v>0</v>
      </c>
      <c r="AU291" s="330">
        <v>1</v>
      </c>
      <c r="AV291" s="430">
        <v>1</v>
      </c>
      <c r="AW291" s="330">
        <v>0</v>
      </c>
      <c r="AX291" s="330">
        <v>0</v>
      </c>
      <c r="AY291" s="330">
        <v>0</v>
      </c>
      <c r="AZ291" s="330">
        <v>0</v>
      </c>
      <c r="BA291" s="330">
        <v>0</v>
      </c>
      <c r="BB291" s="330">
        <v>0</v>
      </c>
      <c r="BC291" s="330">
        <v>0</v>
      </c>
      <c r="BD291" s="330">
        <v>0</v>
      </c>
      <c r="BE291" s="330">
        <v>0</v>
      </c>
      <c r="BF291" s="329" t="s">
        <v>7595</v>
      </c>
      <c r="BG291" s="330">
        <v>34</v>
      </c>
      <c r="BH291" s="330">
        <v>0</v>
      </c>
      <c r="BI291" s="330">
        <v>0</v>
      </c>
      <c r="BJ291" s="330" t="s">
        <v>112</v>
      </c>
      <c r="BK291" s="330">
        <v>0</v>
      </c>
      <c r="BL291" s="330">
        <v>0</v>
      </c>
      <c r="BM291" s="330">
        <v>0</v>
      </c>
      <c r="BN291" s="330">
        <v>0</v>
      </c>
      <c r="BO291" s="330">
        <v>0</v>
      </c>
      <c r="BP291" s="330">
        <v>0</v>
      </c>
      <c r="BQ291" s="330">
        <v>0</v>
      </c>
    </row>
    <row r="292" spans="1:69" s="334" customFormat="1" x14ac:dyDescent="0.25">
      <c r="A292" s="333" t="s">
        <v>2244</v>
      </c>
      <c r="B292" s="330" t="s">
        <v>55</v>
      </c>
      <c r="C292" s="330" t="s">
        <v>55</v>
      </c>
      <c r="D292" s="333">
        <v>52</v>
      </c>
      <c r="E292" s="331" t="s">
        <v>6555</v>
      </c>
      <c r="F292" s="330" t="s">
        <v>128</v>
      </c>
      <c r="G292" s="427" t="s">
        <v>7612</v>
      </c>
      <c r="H292" s="330">
        <v>0</v>
      </c>
      <c r="I292" s="330">
        <v>0</v>
      </c>
      <c r="J292" s="336" t="s">
        <v>45</v>
      </c>
      <c r="K292" s="330">
        <v>0</v>
      </c>
      <c r="L292" s="330">
        <v>0</v>
      </c>
      <c r="M292" s="336" t="s">
        <v>45</v>
      </c>
      <c r="N292" s="330">
        <v>0</v>
      </c>
      <c r="O292" s="330" t="s">
        <v>45</v>
      </c>
      <c r="P292" s="330" t="s">
        <v>45</v>
      </c>
      <c r="Q292" s="330" t="s">
        <v>45</v>
      </c>
      <c r="R292" s="336" t="s">
        <v>45</v>
      </c>
      <c r="S292" s="330">
        <v>0</v>
      </c>
      <c r="T292" s="330"/>
      <c r="U292" s="330"/>
      <c r="V292" s="428"/>
      <c r="W292" s="428" t="s">
        <v>45</v>
      </c>
      <c r="X292" s="428" t="s">
        <v>45</v>
      </c>
      <c r="Y292" s="428" t="s">
        <v>45</v>
      </c>
      <c r="Z292" s="428" t="s">
        <v>45</v>
      </c>
      <c r="AA292" s="330">
        <v>0</v>
      </c>
      <c r="AB292" s="330">
        <v>0</v>
      </c>
      <c r="AC292" s="330">
        <v>0</v>
      </c>
      <c r="AD292" s="330">
        <v>0</v>
      </c>
      <c r="AE292" s="330">
        <v>0</v>
      </c>
      <c r="AF292" s="330">
        <v>0</v>
      </c>
      <c r="AG292" s="429" t="s">
        <v>45</v>
      </c>
      <c r="AH292" s="330"/>
      <c r="AI292" s="330"/>
      <c r="AJ292" s="330"/>
      <c r="AK292" s="330"/>
      <c r="AL292" s="330"/>
      <c r="AM292" s="330">
        <v>0</v>
      </c>
      <c r="AN292" s="330">
        <v>0</v>
      </c>
      <c r="AO292" s="330"/>
      <c r="AP292" s="330"/>
      <c r="AQ292" s="330">
        <v>0</v>
      </c>
      <c r="AR292" s="330">
        <v>0</v>
      </c>
      <c r="AS292" s="330">
        <v>0</v>
      </c>
      <c r="AT292" s="330">
        <v>0</v>
      </c>
      <c r="AU292" s="330">
        <v>0</v>
      </c>
      <c r="AV292" s="430" t="s">
        <v>45</v>
      </c>
      <c r="AW292" s="330">
        <v>0</v>
      </c>
      <c r="AX292" s="330">
        <v>0</v>
      </c>
      <c r="AY292" s="330">
        <v>0</v>
      </c>
      <c r="AZ292" s="330">
        <v>0</v>
      </c>
      <c r="BA292" s="330">
        <v>0</v>
      </c>
      <c r="BB292" s="330">
        <v>0</v>
      </c>
      <c r="BC292" s="330">
        <v>0</v>
      </c>
      <c r="BD292" s="330">
        <v>0</v>
      </c>
      <c r="BE292" s="330">
        <v>0</v>
      </c>
      <c r="BF292" s="329" t="s">
        <v>7595</v>
      </c>
      <c r="BG292" s="330">
        <v>0</v>
      </c>
      <c r="BH292" s="330">
        <v>0</v>
      </c>
      <c r="BI292" s="330">
        <v>0</v>
      </c>
      <c r="BJ292" s="330" t="s">
        <v>112</v>
      </c>
      <c r="BK292" s="330">
        <v>0</v>
      </c>
      <c r="BL292" s="330">
        <v>0</v>
      </c>
      <c r="BM292" s="330">
        <v>0</v>
      </c>
      <c r="BN292" s="330">
        <v>0</v>
      </c>
      <c r="BO292" s="330">
        <v>0</v>
      </c>
      <c r="BP292" s="330">
        <v>0</v>
      </c>
      <c r="BQ292" s="330">
        <v>0</v>
      </c>
    </row>
    <row r="293" spans="1:69" s="334" customFormat="1" x14ac:dyDescent="0.25">
      <c r="A293" s="333" t="s">
        <v>2244</v>
      </c>
      <c r="B293" s="330" t="s">
        <v>55</v>
      </c>
      <c r="C293" s="330" t="s">
        <v>55</v>
      </c>
      <c r="D293" s="333">
        <v>3</v>
      </c>
      <c r="E293" s="331" t="s">
        <v>6536</v>
      </c>
      <c r="F293" s="330" t="s">
        <v>128</v>
      </c>
      <c r="G293" s="427" t="s">
        <v>7612</v>
      </c>
      <c r="H293" s="330">
        <v>20</v>
      </c>
      <c r="I293" s="330">
        <v>0</v>
      </c>
      <c r="J293" s="336">
        <v>0</v>
      </c>
      <c r="K293" s="330">
        <v>14</v>
      </c>
      <c r="L293" s="330">
        <v>0</v>
      </c>
      <c r="M293" s="336">
        <v>0</v>
      </c>
      <c r="N293" s="330">
        <v>0</v>
      </c>
      <c r="O293" s="330" t="s">
        <v>7166</v>
      </c>
      <c r="P293" s="330" t="s">
        <v>7167</v>
      </c>
      <c r="Q293" s="330" t="s">
        <v>7168</v>
      </c>
      <c r="R293" s="336">
        <v>0.13679276231856591</v>
      </c>
      <c r="S293" s="330">
        <v>0</v>
      </c>
      <c r="T293" s="330"/>
      <c r="U293" s="330"/>
      <c r="V293" s="428"/>
      <c r="W293" s="428" t="s">
        <v>45</v>
      </c>
      <c r="X293" s="428" t="s">
        <v>45</v>
      </c>
      <c r="Y293" s="428" t="s">
        <v>45</v>
      </c>
      <c r="Z293" s="428" t="s">
        <v>45</v>
      </c>
      <c r="AA293" s="330">
        <v>2</v>
      </c>
      <c r="AB293" s="330">
        <v>0</v>
      </c>
      <c r="AC293" s="330">
        <v>20</v>
      </c>
      <c r="AD293" s="330">
        <v>0</v>
      </c>
      <c r="AE293" s="330">
        <v>14</v>
      </c>
      <c r="AF293" s="330">
        <v>0</v>
      </c>
      <c r="AG293" s="429">
        <v>1</v>
      </c>
      <c r="AH293" s="330"/>
      <c r="AI293" s="330"/>
      <c r="AJ293" s="330"/>
      <c r="AK293" s="330"/>
      <c r="AL293" s="330"/>
      <c r="AM293" s="330">
        <v>0</v>
      </c>
      <c r="AN293" s="330">
        <v>0</v>
      </c>
      <c r="AO293" s="330"/>
      <c r="AP293" s="330"/>
      <c r="AQ293" s="330">
        <v>0</v>
      </c>
      <c r="AR293" s="330">
        <v>0</v>
      </c>
      <c r="AS293" s="330">
        <v>0</v>
      </c>
      <c r="AT293" s="330">
        <v>1</v>
      </c>
      <c r="AU293" s="330">
        <v>1</v>
      </c>
      <c r="AV293" s="430">
        <v>1</v>
      </c>
      <c r="AW293" s="330">
        <v>1</v>
      </c>
      <c r="AX293" s="330">
        <v>0</v>
      </c>
      <c r="AY293" s="330">
        <v>1</v>
      </c>
      <c r="AZ293" s="330">
        <v>0</v>
      </c>
      <c r="BA293" s="330">
        <v>1</v>
      </c>
      <c r="BB293" s="330">
        <v>0</v>
      </c>
      <c r="BC293" s="330">
        <v>1</v>
      </c>
      <c r="BD293" s="330">
        <v>0</v>
      </c>
      <c r="BE293" s="330">
        <v>200</v>
      </c>
      <c r="BF293" s="329" t="s">
        <v>7595</v>
      </c>
      <c r="BG293" s="330">
        <v>60</v>
      </c>
      <c r="BH293" s="330">
        <v>20</v>
      </c>
      <c r="BI293" s="330">
        <v>3</v>
      </c>
      <c r="BJ293" s="330" t="s">
        <v>112</v>
      </c>
      <c r="BK293" s="330">
        <v>1</v>
      </c>
      <c r="BL293" s="330">
        <v>0</v>
      </c>
      <c r="BM293" s="330">
        <v>0</v>
      </c>
      <c r="BN293" s="330">
        <v>0</v>
      </c>
      <c r="BO293" s="330">
        <v>2</v>
      </c>
      <c r="BP293" s="330">
        <v>0</v>
      </c>
      <c r="BQ293" s="330">
        <v>0</v>
      </c>
    </row>
    <row r="294" spans="1:69" s="334" customFormat="1" x14ac:dyDescent="0.25">
      <c r="A294" s="333" t="s">
        <v>57</v>
      </c>
      <c r="B294" s="330" t="s">
        <v>55</v>
      </c>
      <c r="C294" s="330" t="s">
        <v>55</v>
      </c>
      <c r="D294" s="333">
        <v>1</v>
      </c>
      <c r="E294" s="331" t="s">
        <v>6534</v>
      </c>
      <c r="F294" s="330" t="s">
        <v>128</v>
      </c>
      <c r="G294" s="427" t="s">
        <v>7568</v>
      </c>
      <c r="H294" s="330">
        <v>9</v>
      </c>
      <c r="I294" s="330">
        <v>0</v>
      </c>
      <c r="J294" s="336">
        <v>0</v>
      </c>
      <c r="K294" s="330">
        <v>3</v>
      </c>
      <c r="L294" s="330">
        <v>0</v>
      </c>
      <c r="M294" s="336">
        <v>0</v>
      </c>
      <c r="N294" s="330">
        <v>0</v>
      </c>
      <c r="O294" s="330" t="s">
        <v>6849</v>
      </c>
      <c r="P294" s="330" t="s">
        <v>6850</v>
      </c>
      <c r="Q294" s="330" t="s">
        <v>6851</v>
      </c>
      <c r="R294" s="336">
        <v>0.2598107431116059</v>
      </c>
      <c r="S294" s="330">
        <v>0</v>
      </c>
      <c r="T294" s="330"/>
      <c r="U294" s="330"/>
      <c r="V294" s="428"/>
      <c r="W294" s="428" t="s">
        <v>45</v>
      </c>
      <c r="X294" s="428" t="s">
        <v>45</v>
      </c>
      <c r="Y294" s="428" t="s">
        <v>45</v>
      </c>
      <c r="Z294" s="428" t="s">
        <v>45</v>
      </c>
      <c r="AA294" s="330">
        <v>1</v>
      </c>
      <c r="AB294" s="330">
        <v>0</v>
      </c>
      <c r="AC294" s="330">
        <v>9</v>
      </c>
      <c r="AD294" s="330">
        <v>0</v>
      </c>
      <c r="AE294" s="330">
        <v>3</v>
      </c>
      <c r="AF294" s="330">
        <v>0</v>
      </c>
      <c r="AG294" s="429">
        <v>1</v>
      </c>
      <c r="AH294" s="330"/>
      <c r="AI294" s="330"/>
      <c r="AJ294" s="330"/>
      <c r="AK294" s="330"/>
      <c r="AL294" s="330"/>
      <c r="AM294" s="330">
        <v>0</v>
      </c>
      <c r="AN294" s="330">
        <v>0</v>
      </c>
      <c r="AO294" s="330"/>
      <c r="AP294" s="330"/>
      <c r="AQ294" s="330">
        <v>0</v>
      </c>
      <c r="AR294" s="330">
        <v>0</v>
      </c>
      <c r="AS294" s="330">
        <v>0</v>
      </c>
      <c r="AT294" s="330">
        <v>1</v>
      </c>
      <c r="AU294" s="330">
        <v>0</v>
      </c>
      <c r="AV294" s="430">
        <v>1</v>
      </c>
      <c r="AW294" s="330">
        <v>0</v>
      </c>
      <c r="AX294" s="330">
        <v>0</v>
      </c>
      <c r="AY294" s="330">
        <v>0</v>
      </c>
      <c r="AZ294" s="330">
        <v>0</v>
      </c>
      <c r="BA294" s="330">
        <v>0</v>
      </c>
      <c r="BB294" s="330">
        <v>0</v>
      </c>
      <c r="BC294" s="330">
        <v>0</v>
      </c>
      <c r="BD294" s="330">
        <v>0</v>
      </c>
      <c r="BE294" s="330">
        <v>91</v>
      </c>
      <c r="BF294" s="329" t="s">
        <v>7595</v>
      </c>
      <c r="BG294" s="330">
        <v>24</v>
      </c>
      <c r="BH294" s="330">
        <v>20</v>
      </c>
      <c r="BI294" s="330">
        <v>1</v>
      </c>
      <c r="BJ294" s="330" t="s">
        <v>112</v>
      </c>
      <c r="BK294" s="330">
        <v>0</v>
      </c>
      <c r="BL294" s="330">
        <v>0</v>
      </c>
      <c r="BM294" s="330">
        <v>0</v>
      </c>
      <c r="BN294" s="330">
        <v>0</v>
      </c>
      <c r="BO294" s="330">
        <v>1</v>
      </c>
      <c r="BP294" s="330">
        <v>0</v>
      </c>
      <c r="BQ294" s="330">
        <v>0</v>
      </c>
    </row>
    <row r="295" spans="1:69" s="334" customFormat="1" x14ac:dyDescent="0.25">
      <c r="A295" s="333" t="s">
        <v>57</v>
      </c>
      <c r="B295" s="330" t="s">
        <v>55</v>
      </c>
      <c r="C295" s="330" t="s">
        <v>55</v>
      </c>
      <c r="D295" s="333">
        <v>2</v>
      </c>
      <c r="E295" s="331" t="s">
        <v>6535</v>
      </c>
      <c r="F295" s="330" t="s">
        <v>128</v>
      </c>
      <c r="G295" s="427" t="s">
        <v>7568</v>
      </c>
      <c r="H295" s="330">
        <v>9</v>
      </c>
      <c r="I295" s="330">
        <v>0</v>
      </c>
      <c r="J295" s="336">
        <v>0</v>
      </c>
      <c r="K295" s="330">
        <v>2</v>
      </c>
      <c r="L295" s="330">
        <v>1</v>
      </c>
      <c r="M295" s="336">
        <v>0.33333333333333331</v>
      </c>
      <c r="N295" s="330">
        <v>0</v>
      </c>
      <c r="O295" s="330" t="s">
        <v>6994</v>
      </c>
      <c r="P295" s="330" t="s">
        <v>6995</v>
      </c>
      <c r="Q295" s="330" t="s">
        <v>6996</v>
      </c>
      <c r="R295" s="336">
        <v>0.21907420811360429</v>
      </c>
      <c r="S295" s="330">
        <v>0</v>
      </c>
      <c r="T295" s="330"/>
      <c r="U295" s="330"/>
      <c r="V295" s="428"/>
      <c r="W295" s="428" t="s">
        <v>45</v>
      </c>
      <c r="X295" s="428" t="s">
        <v>45</v>
      </c>
      <c r="Y295" s="428" t="s">
        <v>45</v>
      </c>
      <c r="Z295" s="428" t="s">
        <v>45</v>
      </c>
      <c r="AA295" s="330">
        <v>0</v>
      </c>
      <c r="AB295" s="330">
        <v>0</v>
      </c>
      <c r="AC295" s="330">
        <v>9</v>
      </c>
      <c r="AD295" s="330">
        <v>0</v>
      </c>
      <c r="AE295" s="330">
        <v>2</v>
      </c>
      <c r="AF295" s="330">
        <v>0</v>
      </c>
      <c r="AG295" s="429">
        <v>1</v>
      </c>
      <c r="AH295" s="330"/>
      <c r="AI295" s="330"/>
      <c r="AJ295" s="330"/>
      <c r="AK295" s="330"/>
      <c r="AL295" s="330"/>
      <c r="AM295" s="330">
        <v>0</v>
      </c>
      <c r="AN295" s="330">
        <v>0</v>
      </c>
      <c r="AO295" s="330"/>
      <c r="AP295" s="330"/>
      <c r="AQ295" s="330">
        <v>0</v>
      </c>
      <c r="AR295" s="330">
        <v>0</v>
      </c>
      <c r="AS295" s="330">
        <v>0</v>
      </c>
      <c r="AT295" s="330">
        <v>0</v>
      </c>
      <c r="AU295" s="330">
        <v>0</v>
      </c>
      <c r="AV295" s="430" t="s">
        <v>45</v>
      </c>
      <c r="AW295" s="330">
        <v>0</v>
      </c>
      <c r="AX295" s="330">
        <v>0</v>
      </c>
      <c r="AY295" s="330">
        <v>0</v>
      </c>
      <c r="AZ295" s="330">
        <v>0</v>
      </c>
      <c r="BA295" s="330">
        <v>0</v>
      </c>
      <c r="BB295" s="330">
        <v>0</v>
      </c>
      <c r="BC295" s="330">
        <v>0</v>
      </c>
      <c r="BD295" s="330">
        <v>0</v>
      </c>
      <c r="BE295" s="330">
        <v>8</v>
      </c>
      <c r="BF295" s="329" t="s">
        <v>7595</v>
      </c>
      <c r="BG295" s="330">
        <v>21</v>
      </c>
      <c r="BH295" s="330">
        <v>6</v>
      </c>
      <c r="BI295" s="330">
        <v>0</v>
      </c>
      <c r="BJ295" s="330" t="s">
        <v>112</v>
      </c>
      <c r="BK295" s="330">
        <v>0</v>
      </c>
      <c r="BL295" s="330">
        <v>0</v>
      </c>
      <c r="BM295" s="330">
        <v>0</v>
      </c>
      <c r="BN295" s="330">
        <v>0</v>
      </c>
      <c r="BO295" s="330">
        <v>0</v>
      </c>
      <c r="BP295" s="330">
        <v>0</v>
      </c>
      <c r="BQ295" s="330">
        <v>0</v>
      </c>
    </row>
    <row r="296" spans="1:69" s="334" customFormat="1" x14ac:dyDescent="0.25">
      <c r="A296" s="333" t="s">
        <v>57</v>
      </c>
      <c r="B296" s="330" t="s">
        <v>55</v>
      </c>
      <c r="C296" s="330" t="s">
        <v>55</v>
      </c>
      <c r="D296" s="333">
        <v>44</v>
      </c>
      <c r="E296" s="331" t="s">
        <v>565</v>
      </c>
      <c r="F296" s="330" t="s">
        <v>128</v>
      </c>
      <c r="G296" s="427" t="s">
        <v>7568</v>
      </c>
      <c r="H296" s="330">
        <v>1</v>
      </c>
      <c r="I296" s="330">
        <v>0</v>
      </c>
      <c r="J296" s="336">
        <v>0</v>
      </c>
      <c r="K296" s="330">
        <v>1</v>
      </c>
      <c r="L296" s="330">
        <v>0</v>
      </c>
      <c r="M296" s="336">
        <v>0</v>
      </c>
      <c r="N296" s="330">
        <v>0</v>
      </c>
      <c r="O296" s="330" t="s">
        <v>2635</v>
      </c>
      <c r="P296" s="330" t="s">
        <v>2636</v>
      </c>
      <c r="Q296" s="330" t="s">
        <v>2637</v>
      </c>
      <c r="R296" s="336">
        <v>0.72464578450849992</v>
      </c>
      <c r="S296" s="330">
        <v>0</v>
      </c>
      <c r="T296" s="330"/>
      <c r="U296" s="330"/>
      <c r="V296" s="428"/>
      <c r="W296" s="428" t="s">
        <v>45</v>
      </c>
      <c r="X296" s="428" t="s">
        <v>45</v>
      </c>
      <c r="Y296" s="428" t="s">
        <v>45</v>
      </c>
      <c r="Z296" s="428" t="s">
        <v>45</v>
      </c>
      <c r="AA296" s="330">
        <v>1</v>
      </c>
      <c r="AB296" s="330">
        <v>0</v>
      </c>
      <c r="AC296" s="330">
        <v>1</v>
      </c>
      <c r="AD296" s="330">
        <v>0</v>
      </c>
      <c r="AE296" s="330">
        <v>1</v>
      </c>
      <c r="AF296" s="330">
        <v>0</v>
      </c>
      <c r="AG296" s="429">
        <v>1</v>
      </c>
      <c r="AH296" s="330"/>
      <c r="AI296" s="330"/>
      <c r="AJ296" s="330"/>
      <c r="AK296" s="330"/>
      <c r="AL296" s="330"/>
      <c r="AM296" s="330">
        <v>0</v>
      </c>
      <c r="AN296" s="330">
        <v>0</v>
      </c>
      <c r="AO296" s="330"/>
      <c r="AP296" s="330"/>
      <c r="AQ296" s="330">
        <v>0</v>
      </c>
      <c r="AR296" s="330">
        <v>0</v>
      </c>
      <c r="AS296" s="330">
        <v>1</v>
      </c>
      <c r="AT296" s="330">
        <v>0</v>
      </c>
      <c r="AU296" s="330">
        <v>0</v>
      </c>
      <c r="AV296" s="430">
        <v>0</v>
      </c>
      <c r="AW296" s="330">
        <v>0</v>
      </c>
      <c r="AX296" s="330">
        <v>0</v>
      </c>
      <c r="AY296" s="330">
        <v>0</v>
      </c>
      <c r="AZ296" s="330">
        <v>0</v>
      </c>
      <c r="BA296" s="330">
        <v>0</v>
      </c>
      <c r="BB296" s="330">
        <v>0</v>
      </c>
      <c r="BC296" s="330">
        <v>0</v>
      </c>
      <c r="BD296" s="330">
        <v>0</v>
      </c>
      <c r="BE296" s="330">
        <v>57</v>
      </c>
      <c r="BF296" s="329" t="s">
        <v>7595</v>
      </c>
      <c r="BG296" s="330">
        <v>27</v>
      </c>
      <c r="BH296" s="330">
        <v>4</v>
      </c>
      <c r="BI296" s="330">
        <v>1</v>
      </c>
      <c r="BJ296" s="330" t="s">
        <v>112</v>
      </c>
      <c r="BK296" s="330">
        <v>0</v>
      </c>
      <c r="BL296" s="330">
        <v>0</v>
      </c>
      <c r="BM296" s="330">
        <v>0</v>
      </c>
      <c r="BN296" s="330">
        <v>0</v>
      </c>
      <c r="BO296" s="330">
        <v>1</v>
      </c>
      <c r="BP296" s="330">
        <v>0</v>
      </c>
      <c r="BQ296" s="330">
        <v>0</v>
      </c>
    </row>
    <row r="297" spans="1:69" s="334" customFormat="1" x14ac:dyDescent="0.25">
      <c r="A297" s="333" t="s">
        <v>57</v>
      </c>
      <c r="B297" s="330" t="s">
        <v>55</v>
      </c>
      <c r="C297" s="330" t="s">
        <v>55</v>
      </c>
      <c r="D297" s="333">
        <v>45</v>
      </c>
      <c r="E297" s="331" t="s">
        <v>566</v>
      </c>
      <c r="F297" s="330" t="s">
        <v>128</v>
      </c>
      <c r="G297" s="427" t="s">
        <v>7568</v>
      </c>
      <c r="H297" s="330">
        <v>7</v>
      </c>
      <c r="I297" s="330">
        <v>0</v>
      </c>
      <c r="J297" s="336">
        <v>0</v>
      </c>
      <c r="K297" s="330">
        <v>5</v>
      </c>
      <c r="L297" s="330">
        <v>0</v>
      </c>
      <c r="M297" s="336">
        <v>0</v>
      </c>
      <c r="N297" s="330">
        <v>0</v>
      </c>
      <c r="O297" s="330" t="s">
        <v>2724</v>
      </c>
      <c r="P297" s="330" t="s">
        <v>2725</v>
      </c>
      <c r="Q297" s="330" t="s">
        <v>2726</v>
      </c>
      <c r="R297" s="336">
        <v>0.36343805470604584</v>
      </c>
      <c r="S297" s="330">
        <v>0</v>
      </c>
      <c r="T297" s="330"/>
      <c r="U297" s="330"/>
      <c r="V297" s="428"/>
      <c r="W297" s="428" t="s">
        <v>45</v>
      </c>
      <c r="X297" s="428" t="s">
        <v>45</v>
      </c>
      <c r="Y297" s="428" t="s">
        <v>45</v>
      </c>
      <c r="Z297" s="428" t="s">
        <v>45</v>
      </c>
      <c r="AA297" s="330">
        <v>0</v>
      </c>
      <c r="AB297" s="330">
        <v>0</v>
      </c>
      <c r="AC297" s="330">
        <v>7</v>
      </c>
      <c r="AD297" s="330">
        <v>0</v>
      </c>
      <c r="AE297" s="330">
        <v>4</v>
      </c>
      <c r="AF297" s="330">
        <v>1</v>
      </c>
      <c r="AG297" s="429">
        <v>0.91666666666666663</v>
      </c>
      <c r="AH297" s="330"/>
      <c r="AI297" s="330"/>
      <c r="AJ297" s="330"/>
      <c r="AK297" s="330"/>
      <c r="AL297" s="330"/>
      <c r="AM297" s="330">
        <v>0</v>
      </c>
      <c r="AN297" s="330">
        <v>0</v>
      </c>
      <c r="AO297" s="330"/>
      <c r="AP297" s="330"/>
      <c r="AQ297" s="330">
        <v>0</v>
      </c>
      <c r="AR297" s="330">
        <v>0</v>
      </c>
      <c r="AS297" s="330">
        <v>0</v>
      </c>
      <c r="AT297" s="330">
        <v>0</v>
      </c>
      <c r="AU297" s="330">
        <v>0</v>
      </c>
      <c r="AV297" s="430" t="s">
        <v>45</v>
      </c>
      <c r="AW297" s="330">
        <v>0</v>
      </c>
      <c r="AX297" s="330">
        <v>0</v>
      </c>
      <c r="AY297" s="330">
        <v>0</v>
      </c>
      <c r="AZ297" s="330">
        <v>0</v>
      </c>
      <c r="BA297" s="330">
        <v>0</v>
      </c>
      <c r="BB297" s="330">
        <v>0</v>
      </c>
      <c r="BC297" s="330">
        <v>0</v>
      </c>
      <c r="BD297" s="330">
        <v>0</v>
      </c>
      <c r="BE297" s="330">
        <v>54</v>
      </c>
      <c r="BF297" s="329" t="s">
        <v>7595</v>
      </c>
      <c r="BG297" s="330">
        <v>18</v>
      </c>
      <c r="BH297" s="330">
        <v>9</v>
      </c>
      <c r="BI297" s="330">
        <v>0</v>
      </c>
      <c r="BJ297" s="330" t="s">
        <v>112</v>
      </c>
      <c r="BK297" s="330">
        <v>0</v>
      </c>
      <c r="BL297" s="330">
        <v>0</v>
      </c>
      <c r="BM297" s="330">
        <v>0</v>
      </c>
      <c r="BN297" s="330">
        <v>0</v>
      </c>
      <c r="BO297" s="330">
        <v>0</v>
      </c>
      <c r="BP297" s="330">
        <v>0</v>
      </c>
      <c r="BQ297" s="330">
        <v>0</v>
      </c>
    </row>
    <row r="298" spans="1:69" s="334" customFormat="1" x14ac:dyDescent="0.25">
      <c r="A298" s="333" t="s">
        <v>57</v>
      </c>
      <c r="B298" s="330" t="s">
        <v>55</v>
      </c>
      <c r="C298" s="330" t="s">
        <v>55</v>
      </c>
      <c r="D298" s="333">
        <v>46</v>
      </c>
      <c r="E298" s="331" t="s">
        <v>567</v>
      </c>
      <c r="F298" s="330" t="s">
        <v>128</v>
      </c>
      <c r="G298" s="427" t="s">
        <v>7568</v>
      </c>
      <c r="H298" s="330">
        <v>4</v>
      </c>
      <c r="I298" s="330">
        <v>0</v>
      </c>
      <c r="J298" s="336">
        <v>0</v>
      </c>
      <c r="K298" s="330">
        <v>0</v>
      </c>
      <c r="L298" s="330">
        <v>0</v>
      </c>
      <c r="M298" s="336" t="s">
        <v>45</v>
      </c>
      <c r="N298" s="330">
        <v>0</v>
      </c>
      <c r="O298" s="330" t="s">
        <v>2808</v>
      </c>
      <c r="P298" s="330" t="s">
        <v>2809</v>
      </c>
      <c r="Q298" s="330" t="s">
        <v>2810</v>
      </c>
      <c r="R298" s="336">
        <v>0.76787511494377714</v>
      </c>
      <c r="S298" s="330">
        <v>0</v>
      </c>
      <c r="T298" s="330"/>
      <c r="U298" s="330"/>
      <c r="V298" s="428"/>
      <c r="W298" s="428" t="s">
        <v>45</v>
      </c>
      <c r="X298" s="428" t="s">
        <v>45</v>
      </c>
      <c r="Y298" s="428" t="s">
        <v>45</v>
      </c>
      <c r="Z298" s="428" t="s">
        <v>45</v>
      </c>
      <c r="AA298" s="330">
        <v>0</v>
      </c>
      <c r="AB298" s="330">
        <v>0</v>
      </c>
      <c r="AC298" s="330">
        <v>4</v>
      </c>
      <c r="AD298" s="330">
        <v>0</v>
      </c>
      <c r="AE298" s="330">
        <v>0</v>
      </c>
      <c r="AF298" s="330">
        <v>0</v>
      </c>
      <c r="AG298" s="429">
        <v>1</v>
      </c>
      <c r="AH298" s="330"/>
      <c r="AI298" s="330"/>
      <c r="AJ298" s="330"/>
      <c r="AK298" s="330"/>
      <c r="AL298" s="330"/>
      <c r="AM298" s="330">
        <v>0</v>
      </c>
      <c r="AN298" s="330">
        <v>0</v>
      </c>
      <c r="AO298" s="330"/>
      <c r="AP298" s="330"/>
      <c r="AQ298" s="330">
        <v>0</v>
      </c>
      <c r="AR298" s="330">
        <v>0</v>
      </c>
      <c r="AS298" s="330">
        <v>0</v>
      </c>
      <c r="AT298" s="330">
        <v>0</v>
      </c>
      <c r="AU298" s="330">
        <v>0</v>
      </c>
      <c r="AV298" s="430" t="s">
        <v>45</v>
      </c>
      <c r="AW298" s="330">
        <v>1</v>
      </c>
      <c r="AX298" s="330">
        <v>0</v>
      </c>
      <c r="AY298" s="330">
        <v>1</v>
      </c>
      <c r="AZ298" s="330">
        <v>0</v>
      </c>
      <c r="BA298" s="330">
        <v>1</v>
      </c>
      <c r="BB298" s="330">
        <v>0</v>
      </c>
      <c r="BC298" s="330">
        <v>1</v>
      </c>
      <c r="BD298" s="330">
        <v>0</v>
      </c>
      <c r="BE298" s="330">
        <v>51</v>
      </c>
      <c r="BF298" s="329" t="s">
        <v>7595</v>
      </c>
      <c r="BG298" s="330">
        <v>14</v>
      </c>
      <c r="BH298" s="330">
        <v>4</v>
      </c>
      <c r="BI298" s="330">
        <v>2</v>
      </c>
      <c r="BJ298" s="330" t="s">
        <v>112</v>
      </c>
      <c r="BK298" s="330">
        <v>1</v>
      </c>
      <c r="BL298" s="330">
        <v>0</v>
      </c>
      <c r="BM298" s="330">
        <v>0</v>
      </c>
      <c r="BN298" s="330">
        <v>0</v>
      </c>
      <c r="BO298" s="330">
        <v>1</v>
      </c>
      <c r="BP298" s="330">
        <v>0</v>
      </c>
      <c r="BQ298" s="330">
        <v>0</v>
      </c>
    </row>
    <row r="299" spans="1:69" s="334" customFormat="1" x14ac:dyDescent="0.25">
      <c r="A299" s="333" t="s">
        <v>57</v>
      </c>
      <c r="B299" s="330" t="s">
        <v>55</v>
      </c>
      <c r="C299" s="330" t="s">
        <v>55</v>
      </c>
      <c r="D299" s="333">
        <v>47</v>
      </c>
      <c r="E299" s="331" t="s">
        <v>568</v>
      </c>
      <c r="F299" s="330" t="s">
        <v>128</v>
      </c>
      <c r="G299" s="427" t="s">
        <v>7568</v>
      </c>
      <c r="H299" s="330">
        <v>4</v>
      </c>
      <c r="I299" s="330">
        <v>0</v>
      </c>
      <c r="J299" s="336">
        <v>0</v>
      </c>
      <c r="K299" s="330">
        <v>5</v>
      </c>
      <c r="L299" s="330">
        <v>1</v>
      </c>
      <c r="M299" s="336">
        <v>0.16666666666666666</v>
      </c>
      <c r="N299" s="330">
        <v>0</v>
      </c>
      <c r="O299" s="330" t="s">
        <v>2900</v>
      </c>
      <c r="P299" s="330" t="s">
        <v>2901</v>
      </c>
      <c r="Q299" s="330" t="s">
        <v>2902</v>
      </c>
      <c r="R299" s="336">
        <v>0.33277388692385512</v>
      </c>
      <c r="S299" s="330">
        <v>0</v>
      </c>
      <c r="T299" s="330"/>
      <c r="U299" s="330"/>
      <c r="V299" s="428"/>
      <c r="W299" s="428" t="s">
        <v>45</v>
      </c>
      <c r="X299" s="428" t="s">
        <v>45</v>
      </c>
      <c r="Y299" s="428" t="s">
        <v>45</v>
      </c>
      <c r="Z299" s="428" t="s">
        <v>45</v>
      </c>
      <c r="AA299" s="330">
        <v>0</v>
      </c>
      <c r="AB299" s="330">
        <v>0</v>
      </c>
      <c r="AC299" s="330">
        <v>4</v>
      </c>
      <c r="AD299" s="330">
        <v>0</v>
      </c>
      <c r="AE299" s="330">
        <v>4</v>
      </c>
      <c r="AF299" s="330">
        <v>1</v>
      </c>
      <c r="AG299" s="429">
        <v>0.88888888888888884</v>
      </c>
      <c r="AH299" s="330"/>
      <c r="AI299" s="330"/>
      <c r="AJ299" s="330"/>
      <c r="AK299" s="330"/>
      <c r="AL299" s="330"/>
      <c r="AM299" s="330">
        <v>0</v>
      </c>
      <c r="AN299" s="330">
        <v>0</v>
      </c>
      <c r="AO299" s="330"/>
      <c r="AP299" s="330"/>
      <c r="AQ299" s="330">
        <v>0</v>
      </c>
      <c r="AR299" s="330">
        <v>0</v>
      </c>
      <c r="AS299" s="330">
        <v>0</v>
      </c>
      <c r="AT299" s="330">
        <v>0</v>
      </c>
      <c r="AU299" s="330">
        <v>0</v>
      </c>
      <c r="AV299" s="430" t="s">
        <v>45</v>
      </c>
      <c r="AW299" s="330">
        <v>1</v>
      </c>
      <c r="AX299" s="330">
        <v>0</v>
      </c>
      <c r="AY299" s="330">
        <v>1</v>
      </c>
      <c r="AZ299" s="330">
        <v>0</v>
      </c>
      <c r="BA299" s="330">
        <v>1</v>
      </c>
      <c r="BB299" s="330">
        <v>0</v>
      </c>
      <c r="BC299" s="330">
        <v>1</v>
      </c>
      <c r="BD299" s="330">
        <v>0</v>
      </c>
      <c r="BE299" s="330">
        <v>91</v>
      </c>
      <c r="BF299" s="329" t="s">
        <v>7595</v>
      </c>
      <c r="BG299" s="330">
        <v>23</v>
      </c>
      <c r="BH299" s="330">
        <v>7</v>
      </c>
      <c r="BI299" s="330">
        <v>1</v>
      </c>
      <c r="BJ299" s="330" t="s">
        <v>112</v>
      </c>
      <c r="BK299" s="330">
        <v>0</v>
      </c>
      <c r="BL299" s="330">
        <v>1</v>
      </c>
      <c r="BM299" s="330">
        <v>0</v>
      </c>
      <c r="BN299" s="330">
        <v>0</v>
      </c>
      <c r="BO299" s="330">
        <v>0</v>
      </c>
      <c r="BP299" s="330">
        <v>0</v>
      </c>
      <c r="BQ299" s="330">
        <v>0</v>
      </c>
    </row>
    <row r="300" spans="1:69" s="334" customFormat="1" x14ac:dyDescent="0.25">
      <c r="A300" s="333" t="s">
        <v>57</v>
      </c>
      <c r="B300" s="330" t="s">
        <v>55</v>
      </c>
      <c r="C300" s="330" t="s">
        <v>55</v>
      </c>
      <c r="D300" s="333">
        <v>48</v>
      </c>
      <c r="E300" s="331" t="s">
        <v>570</v>
      </c>
      <c r="F300" s="330" t="s">
        <v>128</v>
      </c>
      <c r="G300" s="427" t="s">
        <v>7568</v>
      </c>
      <c r="H300" s="330">
        <v>6</v>
      </c>
      <c r="I300" s="330">
        <v>0</v>
      </c>
      <c r="J300" s="336">
        <v>0</v>
      </c>
      <c r="K300" s="330">
        <v>3</v>
      </c>
      <c r="L300" s="330">
        <v>0</v>
      </c>
      <c r="M300" s="336">
        <v>0</v>
      </c>
      <c r="N300" s="330">
        <v>0</v>
      </c>
      <c r="O300" s="330" t="s">
        <v>2978</v>
      </c>
      <c r="P300" s="330" t="s">
        <v>2979</v>
      </c>
      <c r="Q300" s="330" t="s">
        <v>2980</v>
      </c>
      <c r="R300" s="336">
        <v>0.46269361095642159</v>
      </c>
      <c r="S300" s="330">
        <v>0</v>
      </c>
      <c r="T300" s="330"/>
      <c r="U300" s="330"/>
      <c r="V300" s="428"/>
      <c r="W300" s="428" t="s">
        <v>45</v>
      </c>
      <c r="X300" s="428" t="s">
        <v>45</v>
      </c>
      <c r="Y300" s="428" t="s">
        <v>45</v>
      </c>
      <c r="Z300" s="428" t="s">
        <v>45</v>
      </c>
      <c r="AA300" s="330">
        <v>0</v>
      </c>
      <c r="AB300" s="330">
        <v>0</v>
      </c>
      <c r="AC300" s="330">
        <v>6</v>
      </c>
      <c r="AD300" s="330">
        <v>0</v>
      </c>
      <c r="AE300" s="330">
        <v>3</v>
      </c>
      <c r="AF300" s="330">
        <v>0</v>
      </c>
      <c r="AG300" s="429">
        <v>1</v>
      </c>
      <c r="AH300" s="330"/>
      <c r="AI300" s="330"/>
      <c r="AJ300" s="330"/>
      <c r="AK300" s="330"/>
      <c r="AL300" s="330"/>
      <c r="AM300" s="330">
        <v>0</v>
      </c>
      <c r="AN300" s="330">
        <v>0</v>
      </c>
      <c r="AO300" s="330"/>
      <c r="AP300" s="330"/>
      <c r="AQ300" s="330">
        <v>0</v>
      </c>
      <c r="AR300" s="330">
        <v>0</v>
      </c>
      <c r="AS300" s="330">
        <v>0</v>
      </c>
      <c r="AT300" s="330">
        <v>0</v>
      </c>
      <c r="AU300" s="330">
        <v>0</v>
      </c>
      <c r="AV300" s="430" t="s">
        <v>45</v>
      </c>
      <c r="AW300" s="330">
        <v>4</v>
      </c>
      <c r="AX300" s="330">
        <v>0</v>
      </c>
      <c r="AY300" s="330">
        <v>4</v>
      </c>
      <c r="AZ300" s="330">
        <v>0</v>
      </c>
      <c r="BA300" s="330">
        <v>4</v>
      </c>
      <c r="BB300" s="330">
        <v>0</v>
      </c>
      <c r="BC300" s="330">
        <v>4</v>
      </c>
      <c r="BD300" s="330">
        <v>0</v>
      </c>
      <c r="BE300" s="330">
        <v>66</v>
      </c>
      <c r="BF300" s="329" t="s">
        <v>7595</v>
      </c>
      <c r="BG300" s="330">
        <v>48</v>
      </c>
      <c r="BH300" s="330">
        <v>13</v>
      </c>
      <c r="BI300" s="330">
        <v>7</v>
      </c>
      <c r="BJ300" s="330" t="s">
        <v>112</v>
      </c>
      <c r="BK300" s="330">
        <v>2</v>
      </c>
      <c r="BL300" s="330">
        <v>1</v>
      </c>
      <c r="BM300" s="330">
        <v>1</v>
      </c>
      <c r="BN300" s="330">
        <v>0</v>
      </c>
      <c r="BO300" s="330">
        <v>2</v>
      </c>
      <c r="BP300" s="330">
        <v>0</v>
      </c>
      <c r="BQ300" s="330">
        <v>1</v>
      </c>
    </row>
    <row r="301" spans="1:69" s="334" customFormat="1" x14ac:dyDescent="0.25">
      <c r="A301" s="333" t="s">
        <v>57</v>
      </c>
      <c r="B301" s="330" t="s">
        <v>55</v>
      </c>
      <c r="C301" s="330" t="s">
        <v>55</v>
      </c>
      <c r="D301" s="333">
        <v>49</v>
      </c>
      <c r="E301" s="331" t="s">
        <v>571</v>
      </c>
      <c r="F301" s="330" t="s">
        <v>128</v>
      </c>
      <c r="G301" s="427" t="s">
        <v>7568</v>
      </c>
      <c r="H301" s="330">
        <v>11</v>
      </c>
      <c r="I301" s="330">
        <v>0</v>
      </c>
      <c r="J301" s="336">
        <v>0</v>
      </c>
      <c r="K301" s="330">
        <v>11</v>
      </c>
      <c r="L301" s="330">
        <v>0</v>
      </c>
      <c r="M301" s="336">
        <v>0</v>
      </c>
      <c r="N301" s="330">
        <v>0</v>
      </c>
      <c r="O301" s="330" t="s">
        <v>6557</v>
      </c>
      <c r="P301" s="330" t="s">
        <v>6558</v>
      </c>
      <c r="Q301" s="330" t="s">
        <v>6559</v>
      </c>
      <c r="R301" s="336">
        <v>0.19689309939532973</v>
      </c>
      <c r="S301" s="330">
        <v>0</v>
      </c>
      <c r="T301" s="330"/>
      <c r="U301" s="330"/>
      <c r="V301" s="428"/>
      <c r="W301" s="428" t="s">
        <v>45</v>
      </c>
      <c r="X301" s="428" t="s">
        <v>45</v>
      </c>
      <c r="Y301" s="428" t="s">
        <v>45</v>
      </c>
      <c r="Z301" s="428" t="s">
        <v>45</v>
      </c>
      <c r="AA301" s="330">
        <v>2</v>
      </c>
      <c r="AB301" s="330">
        <v>0</v>
      </c>
      <c r="AC301" s="330">
        <v>11</v>
      </c>
      <c r="AD301" s="330">
        <v>0</v>
      </c>
      <c r="AE301" s="330">
        <v>11</v>
      </c>
      <c r="AF301" s="330">
        <v>0</v>
      </c>
      <c r="AG301" s="429">
        <v>1</v>
      </c>
      <c r="AH301" s="330"/>
      <c r="AI301" s="330"/>
      <c r="AJ301" s="330"/>
      <c r="AK301" s="330"/>
      <c r="AL301" s="330"/>
      <c r="AM301" s="330">
        <v>0</v>
      </c>
      <c r="AN301" s="330">
        <v>0</v>
      </c>
      <c r="AO301" s="330"/>
      <c r="AP301" s="330"/>
      <c r="AQ301" s="330">
        <v>0</v>
      </c>
      <c r="AR301" s="330">
        <v>0</v>
      </c>
      <c r="AS301" s="330">
        <v>0</v>
      </c>
      <c r="AT301" s="330">
        <v>1</v>
      </c>
      <c r="AU301" s="330">
        <v>1</v>
      </c>
      <c r="AV301" s="430">
        <v>1</v>
      </c>
      <c r="AW301" s="330">
        <v>0</v>
      </c>
      <c r="AX301" s="330">
        <v>0</v>
      </c>
      <c r="AY301" s="330">
        <v>0</v>
      </c>
      <c r="AZ301" s="330">
        <v>0</v>
      </c>
      <c r="BA301" s="330">
        <v>0</v>
      </c>
      <c r="BB301" s="330">
        <v>0</v>
      </c>
      <c r="BC301" s="330">
        <v>0</v>
      </c>
      <c r="BD301" s="330">
        <v>0</v>
      </c>
      <c r="BE301" s="330">
        <v>76</v>
      </c>
      <c r="BF301" s="329" t="s">
        <v>7595</v>
      </c>
      <c r="BG301" s="330">
        <v>35</v>
      </c>
      <c r="BH301" s="330">
        <v>16</v>
      </c>
      <c r="BI301" s="330">
        <v>1</v>
      </c>
      <c r="BJ301" s="330" t="s">
        <v>112</v>
      </c>
      <c r="BK301" s="330">
        <v>0</v>
      </c>
      <c r="BL301" s="330">
        <v>0</v>
      </c>
      <c r="BM301" s="330">
        <v>0</v>
      </c>
      <c r="BN301" s="330">
        <v>0</v>
      </c>
      <c r="BO301" s="330">
        <v>1</v>
      </c>
      <c r="BP301" s="330">
        <v>0</v>
      </c>
      <c r="BQ301" s="330">
        <v>0</v>
      </c>
    </row>
    <row r="302" spans="1:69" s="334" customFormat="1" x14ac:dyDescent="0.25">
      <c r="A302" s="333" t="s">
        <v>57</v>
      </c>
      <c r="B302" s="330" t="s">
        <v>55</v>
      </c>
      <c r="C302" s="330" t="s">
        <v>55</v>
      </c>
      <c r="D302" s="333">
        <v>50</v>
      </c>
      <c r="E302" s="331" t="s">
        <v>572</v>
      </c>
      <c r="F302" s="330" t="s">
        <v>128</v>
      </c>
      <c r="G302" s="427" t="s">
        <v>7568</v>
      </c>
      <c r="H302" s="330">
        <v>4</v>
      </c>
      <c r="I302" s="330">
        <v>0</v>
      </c>
      <c r="J302" s="336">
        <v>0</v>
      </c>
      <c r="K302" s="330">
        <v>6</v>
      </c>
      <c r="L302" s="330">
        <v>0</v>
      </c>
      <c r="M302" s="336">
        <v>0</v>
      </c>
      <c r="N302" s="330">
        <v>0</v>
      </c>
      <c r="O302" s="330" t="s">
        <v>6647</v>
      </c>
      <c r="P302" s="330" t="s">
        <v>6648</v>
      </c>
      <c r="Q302" s="330" t="s">
        <v>6649</v>
      </c>
      <c r="R302" s="336">
        <v>0.31699432526924226</v>
      </c>
      <c r="S302" s="330">
        <v>0</v>
      </c>
      <c r="T302" s="330"/>
      <c r="U302" s="330"/>
      <c r="V302" s="428"/>
      <c r="W302" s="428" t="s">
        <v>45</v>
      </c>
      <c r="X302" s="428" t="s">
        <v>45</v>
      </c>
      <c r="Y302" s="428" t="s">
        <v>45</v>
      </c>
      <c r="Z302" s="428" t="s">
        <v>45</v>
      </c>
      <c r="AA302" s="330">
        <v>0</v>
      </c>
      <c r="AB302" s="330">
        <v>0</v>
      </c>
      <c r="AC302" s="330">
        <v>4</v>
      </c>
      <c r="AD302" s="330">
        <v>0</v>
      </c>
      <c r="AE302" s="330">
        <v>6</v>
      </c>
      <c r="AF302" s="330">
        <v>0</v>
      </c>
      <c r="AG302" s="429">
        <v>1</v>
      </c>
      <c r="AH302" s="330"/>
      <c r="AI302" s="330"/>
      <c r="AJ302" s="330"/>
      <c r="AK302" s="330"/>
      <c r="AL302" s="330"/>
      <c r="AM302" s="330">
        <v>0</v>
      </c>
      <c r="AN302" s="330">
        <v>0</v>
      </c>
      <c r="AO302" s="330"/>
      <c r="AP302" s="330"/>
      <c r="AQ302" s="330">
        <v>0</v>
      </c>
      <c r="AR302" s="330">
        <v>0</v>
      </c>
      <c r="AS302" s="330">
        <v>0</v>
      </c>
      <c r="AT302" s="330">
        <v>0</v>
      </c>
      <c r="AU302" s="330">
        <v>0</v>
      </c>
      <c r="AV302" s="430" t="s">
        <v>45</v>
      </c>
      <c r="AW302" s="330">
        <v>1</v>
      </c>
      <c r="AX302" s="330">
        <v>0</v>
      </c>
      <c r="AY302" s="330">
        <v>1</v>
      </c>
      <c r="AZ302" s="330">
        <v>0</v>
      </c>
      <c r="BA302" s="330">
        <v>1</v>
      </c>
      <c r="BB302" s="330">
        <v>0</v>
      </c>
      <c r="BC302" s="330">
        <v>1</v>
      </c>
      <c r="BD302" s="330">
        <v>0</v>
      </c>
      <c r="BE302" s="330">
        <v>99</v>
      </c>
      <c r="BF302" s="329" t="s">
        <v>7595</v>
      </c>
      <c r="BG302" s="330">
        <v>31</v>
      </c>
      <c r="BH302" s="330">
        <v>8</v>
      </c>
      <c r="BI302" s="330">
        <v>1</v>
      </c>
      <c r="BJ302" s="330" t="s">
        <v>112</v>
      </c>
      <c r="BK302" s="330">
        <v>0</v>
      </c>
      <c r="BL302" s="330">
        <v>1</v>
      </c>
      <c r="BM302" s="330">
        <v>0</v>
      </c>
      <c r="BN302" s="330">
        <v>0</v>
      </c>
      <c r="BO302" s="330">
        <v>0</v>
      </c>
      <c r="BP302" s="330">
        <v>0</v>
      </c>
      <c r="BQ302" s="330">
        <v>0</v>
      </c>
    </row>
    <row r="303" spans="1:69" s="334" customFormat="1" x14ac:dyDescent="0.25">
      <c r="A303" s="333" t="s">
        <v>57</v>
      </c>
      <c r="B303" s="330" t="s">
        <v>55</v>
      </c>
      <c r="C303" s="330" t="s">
        <v>55</v>
      </c>
      <c r="D303" s="333">
        <v>51</v>
      </c>
      <c r="E303" s="331" t="s">
        <v>573</v>
      </c>
      <c r="F303" s="330" t="s">
        <v>128</v>
      </c>
      <c r="G303" s="427" t="s">
        <v>7568</v>
      </c>
      <c r="H303" s="330">
        <v>5</v>
      </c>
      <c r="I303" s="330">
        <v>0</v>
      </c>
      <c r="J303" s="336">
        <v>0</v>
      </c>
      <c r="K303" s="330">
        <v>2</v>
      </c>
      <c r="L303" s="330">
        <v>0</v>
      </c>
      <c r="M303" s="336">
        <v>0</v>
      </c>
      <c r="N303" s="330">
        <v>0</v>
      </c>
      <c r="O303" s="330" t="s">
        <v>6736</v>
      </c>
      <c r="P303" s="330" t="s">
        <v>6737</v>
      </c>
      <c r="Q303" s="330" t="s">
        <v>6738</v>
      </c>
      <c r="R303" s="336">
        <v>0.14290142591444513</v>
      </c>
      <c r="S303" s="330">
        <v>0</v>
      </c>
      <c r="T303" s="330"/>
      <c r="U303" s="330"/>
      <c r="V303" s="428"/>
      <c r="W303" s="428" t="s">
        <v>45</v>
      </c>
      <c r="X303" s="428" t="s">
        <v>45</v>
      </c>
      <c r="Y303" s="428" t="s">
        <v>45</v>
      </c>
      <c r="Z303" s="428" t="s">
        <v>45</v>
      </c>
      <c r="AA303" s="330">
        <v>0</v>
      </c>
      <c r="AB303" s="330">
        <v>0</v>
      </c>
      <c r="AC303" s="330">
        <v>2</v>
      </c>
      <c r="AD303" s="330">
        <v>3</v>
      </c>
      <c r="AE303" s="330">
        <v>2</v>
      </c>
      <c r="AF303" s="330">
        <v>0</v>
      </c>
      <c r="AG303" s="429">
        <v>0.5714285714285714</v>
      </c>
      <c r="AH303" s="330"/>
      <c r="AI303" s="330"/>
      <c r="AJ303" s="330"/>
      <c r="AK303" s="330"/>
      <c r="AL303" s="330"/>
      <c r="AM303" s="330">
        <v>0</v>
      </c>
      <c r="AN303" s="330">
        <v>0</v>
      </c>
      <c r="AO303" s="330"/>
      <c r="AP303" s="330"/>
      <c r="AQ303" s="330">
        <v>0</v>
      </c>
      <c r="AR303" s="330">
        <v>0</v>
      </c>
      <c r="AS303" s="330">
        <v>0</v>
      </c>
      <c r="AT303" s="330">
        <v>0</v>
      </c>
      <c r="AU303" s="330">
        <v>0</v>
      </c>
      <c r="AV303" s="430" t="s">
        <v>45</v>
      </c>
      <c r="AW303" s="330">
        <v>2</v>
      </c>
      <c r="AX303" s="330">
        <v>0</v>
      </c>
      <c r="AY303" s="330">
        <v>2</v>
      </c>
      <c r="AZ303" s="330">
        <v>0</v>
      </c>
      <c r="BA303" s="330">
        <v>2</v>
      </c>
      <c r="BB303" s="330">
        <v>0</v>
      </c>
      <c r="BC303" s="330">
        <v>2</v>
      </c>
      <c r="BD303" s="330">
        <v>0</v>
      </c>
      <c r="BE303" s="330">
        <v>42</v>
      </c>
      <c r="BF303" s="329" t="s">
        <v>7595</v>
      </c>
      <c r="BG303" s="330">
        <v>18</v>
      </c>
      <c r="BH303" s="330">
        <v>9</v>
      </c>
      <c r="BI303" s="330">
        <v>2</v>
      </c>
      <c r="BJ303" s="330" t="s">
        <v>112</v>
      </c>
      <c r="BK303" s="330">
        <v>2</v>
      </c>
      <c r="BL303" s="330">
        <v>0</v>
      </c>
      <c r="BM303" s="330">
        <v>0</v>
      </c>
      <c r="BN303" s="330">
        <v>0</v>
      </c>
      <c r="BO303" s="330">
        <v>0</v>
      </c>
      <c r="BP303" s="330">
        <v>0</v>
      </c>
      <c r="BQ303" s="330">
        <v>0</v>
      </c>
    </row>
    <row r="304" spans="1:69" s="334" customFormat="1" x14ac:dyDescent="0.25">
      <c r="A304" s="333" t="s">
        <v>57</v>
      </c>
      <c r="B304" s="330" t="s">
        <v>55</v>
      </c>
      <c r="C304" s="330" t="s">
        <v>55</v>
      </c>
      <c r="D304" s="333">
        <v>52</v>
      </c>
      <c r="E304" s="331" t="s">
        <v>6555</v>
      </c>
      <c r="F304" s="330" t="s">
        <v>128</v>
      </c>
      <c r="G304" s="427" t="s">
        <v>7568</v>
      </c>
      <c r="H304" s="330">
        <v>8</v>
      </c>
      <c r="I304" s="330">
        <v>0</v>
      </c>
      <c r="J304" s="336">
        <v>0</v>
      </c>
      <c r="K304" s="330">
        <v>5</v>
      </c>
      <c r="L304" s="330">
        <v>1</v>
      </c>
      <c r="M304" s="336">
        <v>0.16666666666666666</v>
      </c>
      <c r="N304" s="330">
        <v>0</v>
      </c>
      <c r="O304" s="330" t="s">
        <v>6788</v>
      </c>
      <c r="P304" s="330" t="s">
        <v>6789</v>
      </c>
      <c r="Q304" s="330" t="s">
        <v>6790</v>
      </c>
      <c r="R304" s="336">
        <v>0.12383548197681044</v>
      </c>
      <c r="S304" s="330">
        <v>0</v>
      </c>
      <c r="T304" s="330"/>
      <c r="U304" s="330"/>
      <c r="V304" s="428"/>
      <c r="W304" s="428" t="s">
        <v>45</v>
      </c>
      <c r="X304" s="428" t="s">
        <v>45</v>
      </c>
      <c r="Y304" s="428" t="s">
        <v>45</v>
      </c>
      <c r="Z304" s="428" t="s">
        <v>45</v>
      </c>
      <c r="AA304" s="330">
        <v>0</v>
      </c>
      <c r="AB304" s="330">
        <v>0</v>
      </c>
      <c r="AC304" s="330">
        <v>8</v>
      </c>
      <c r="AD304" s="330">
        <v>0</v>
      </c>
      <c r="AE304" s="330">
        <v>3</v>
      </c>
      <c r="AF304" s="330">
        <v>2</v>
      </c>
      <c r="AG304" s="429">
        <v>0.84615384615384615</v>
      </c>
      <c r="AH304" s="330"/>
      <c r="AI304" s="330"/>
      <c r="AJ304" s="330"/>
      <c r="AK304" s="330"/>
      <c r="AL304" s="330"/>
      <c r="AM304" s="330">
        <v>0</v>
      </c>
      <c r="AN304" s="330">
        <v>0</v>
      </c>
      <c r="AO304" s="330"/>
      <c r="AP304" s="330"/>
      <c r="AQ304" s="330">
        <v>0</v>
      </c>
      <c r="AR304" s="330">
        <v>0</v>
      </c>
      <c r="AS304" s="330">
        <v>0</v>
      </c>
      <c r="AT304" s="330">
        <v>0</v>
      </c>
      <c r="AU304" s="330">
        <v>0</v>
      </c>
      <c r="AV304" s="430" t="s">
        <v>45</v>
      </c>
      <c r="AW304" s="330">
        <v>0</v>
      </c>
      <c r="AX304" s="330">
        <v>0</v>
      </c>
      <c r="AY304" s="330">
        <v>0</v>
      </c>
      <c r="AZ304" s="330">
        <v>0</v>
      </c>
      <c r="BA304" s="330">
        <v>0</v>
      </c>
      <c r="BB304" s="330">
        <v>0</v>
      </c>
      <c r="BC304" s="330">
        <v>0</v>
      </c>
      <c r="BD304" s="330">
        <v>0</v>
      </c>
      <c r="BE304" s="330">
        <v>56</v>
      </c>
      <c r="BF304" s="329" t="s">
        <v>7595</v>
      </c>
      <c r="BG304" s="330">
        <v>0</v>
      </c>
      <c r="BH304" s="330">
        <v>0</v>
      </c>
      <c r="BI304" s="330">
        <v>0</v>
      </c>
      <c r="BJ304" s="330" t="s">
        <v>112</v>
      </c>
      <c r="BK304" s="330">
        <v>0</v>
      </c>
      <c r="BL304" s="330">
        <v>0</v>
      </c>
      <c r="BM304" s="330">
        <v>0</v>
      </c>
      <c r="BN304" s="330">
        <v>0</v>
      </c>
      <c r="BO304" s="330">
        <v>0</v>
      </c>
      <c r="BP304" s="330">
        <v>0</v>
      </c>
      <c r="BQ304" s="330">
        <v>0</v>
      </c>
    </row>
    <row r="305" spans="1:69" s="334" customFormat="1" x14ac:dyDescent="0.25">
      <c r="A305" s="333" t="s">
        <v>57</v>
      </c>
      <c r="B305" s="330" t="s">
        <v>55</v>
      </c>
      <c r="C305" s="330" t="s">
        <v>55</v>
      </c>
      <c r="D305" s="333">
        <v>3</v>
      </c>
      <c r="E305" s="331" t="s">
        <v>6536</v>
      </c>
      <c r="F305" s="330" t="s">
        <v>128</v>
      </c>
      <c r="G305" s="427" t="s">
        <v>7568</v>
      </c>
      <c r="H305" s="330">
        <v>0</v>
      </c>
      <c r="I305" s="330">
        <v>0</v>
      </c>
      <c r="J305" s="336" t="s">
        <v>45</v>
      </c>
      <c r="K305" s="330">
        <v>0</v>
      </c>
      <c r="L305" s="330">
        <v>0</v>
      </c>
      <c r="M305" s="336" t="s">
        <v>45</v>
      </c>
      <c r="N305" s="330">
        <v>0</v>
      </c>
      <c r="O305" s="330" t="s">
        <v>45</v>
      </c>
      <c r="P305" s="330" t="s">
        <v>45</v>
      </c>
      <c r="Q305" s="330" t="s">
        <v>45</v>
      </c>
      <c r="R305" s="336" t="s">
        <v>45</v>
      </c>
      <c r="S305" s="330">
        <v>0</v>
      </c>
      <c r="T305" s="330"/>
      <c r="U305" s="330"/>
      <c r="V305" s="337"/>
      <c r="W305" s="337" t="s">
        <v>45</v>
      </c>
      <c r="X305" s="337" t="s">
        <v>45</v>
      </c>
      <c r="Y305" s="337" t="s">
        <v>45</v>
      </c>
      <c r="Z305" s="337" t="s">
        <v>45</v>
      </c>
      <c r="AA305" s="330">
        <v>0</v>
      </c>
      <c r="AB305" s="330">
        <v>0</v>
      </c>
      <c r="AC305" s="330">
        <v>0</v>
      </c>
      <c r="AD305" s="330">
        <v>0</v>
      </c>
      <c r="AE305" s="330">
        <v>0</v>
      </c>
      <c r="AF305" s="330">
        <v>0</v>
      </c>
      <c r="AG305" s="429" t="s">
        <v>45</v>
      </c>
      <c r="AH305" s="330"/>
      <c r="AI305" s="330"/>
      <c r="AJ305" s="330"/>
      <c r="AK305" s="330"/>
      <c r="AL305" s="330"/>
      <c r="AM305" s="330">
        <v>0</v>
      </c>
      <c r="AN305" s="330">
        <v>0</v>
      </c>
      <c r="AO305" s="330"/>
      <c r="AP305" s="330"/>
      <c r="AQ305" s="330">
        <v>0</v>
      </c>
      <c r="AR305" s="330">
        <v>0</v>
      </c>
      <c r="AS305" s="330">
        <v>0</v>
      </c>
      <c r="AT305" s="330">
        <v>0</v>
      </c>
      <c r="AU305" s="330">
        <v>0</v>
      </c>
      <c r="AV305" s="432" t="s">
        <v>45</v>
      </c>
      <c r="AW305" s="330">
        <v>0</v>
      </c>
      <c r="AX305" s="330">
        <v>0</v>
      </c>
      <c r="AY305" s="330">
        <v>0</v>
      </c>
      <c r="AZ305" s="330">
        <v>0</v>
      </c>
      <c r="BA305" s="330">
        <v>0</v>
      </c>
      <c r="BB305" s="330">
        <v>0</v>
      </c>
      <c r="BC305" s="330">
        <v>0</v>
      </c>
      <c r="BD305" s="330">
        <v>0</v>
      </c>
      <c r="BE305" s="330">
        <v>0</v>
      </c>
      <c r="BF305" s="329" t="s">
        <v>7595</v>
      </c>
      <c r="BG305" s="330">
        <v>18</v>
      </c>
      <c r="BH305" s="330">
        <v>0</v>
      </c>
      <c r="BI305" s="330">
        <v>0</v>
      </c>
      <c r="BJ305" s="330" t="s">
        <v>112</v>
      </c>
      <c r="BK305" s="330">
        <v>0</v>
      </c>
      <c r="BL305" s="330">
        <v>0</v>
      </c>
      <c r="BM305" s="330">
        <v>0</v>
      </c>
      <c r="BN305" s="330">
        <v>0</v>
      </c>
      <c r="BO305" s="330">
        <v>0</v>
      </c>
      <c r="BP305" s="330">
        <v>0</v>
      </c>
      <c r="BQ305" s="330">
        <v>0</v>
      </c>
    </row>
    <row r="306" spans="1:69" s="334" customFormat="1" x14ac:dyDescent="0.25">
      <c r="A306" s="333" t="s">
        <v>57</v>
      </c>
      <c r="B306" s="330" t="s">
        <v>55</v>
      </c>
      <c r="C306" s="330" t="s">
        <v>55</v>
      </c>
      <c r="D306" s="333">
        <v>4</v>
      </c>
      <c r="E306" s="331" t="s">
        <v>6537</v>
      </c>
      <c r="F306" s="330" t="s">
        <v>128</v>
      </c>
      <c r="G306" s="427" t="s">
        <v>7568</v>
      </c>
      <c r="H306" s="330">
        <v>0</v>
      </c>
      <c r="I306" s="330">
        <v>0</v>
      </c>
      <c r="J306" s="336" t="s">
        <v>45</v>
      </c>
      <c r="K306" s="330">
        <v>0</v>
      </c>
      <c r="L306" s="330">
        <v>0</v>
      </c>
      <c r="M306" s="336" t="s">
        <v>45</v>
      </c>
      <c r="N306" s="330">
        <v>0</v>
      </c>
      <c r="O306" s="330" t="s">
        <v>45</v>
      </c>
      <c r="P306" s="330" t="s">
        <v>45</v>
      </c>
      <c r="Q306" s="330" t="s">
        <v>45</v>
      </c>
      <c r="R306" s="336" t="s">
        <v>45</v>
      </c>
      <c r="S306" s="330">
        <v>0</v>
      </c>
      <c r="T306" s="330"/>
      <c r="U306" s="330"/>
      <c r="V306" s="428"/>
      <c r="W306" s="428" t="s">
        <v>45</v>
      </c>
      <c r="X306" s="428" t="s">
        <v>45</v>
      </c>
      <c r="Y306" s="428" t="s">
        <v>45</v>
      </c>
      <c r="Z306" s="428" t="s">
        <v>45</v>
      </c>
      <c r="AA306" s="330">
        <v>0</v>
      </c>
      <c r="AB306" s="330">
        <v>0</v>
      </c>
      <c r="AC306" s="330">
        <v>0</v>
      </c>
      <c r="AD306" s="330">
        <v>0</v>
      </c>
      <c r="AE306" s="330">
        <v>0</v>
      </c>
      <c r="AF306" s="330">
        <v>0</v>
      </c>
      <c r="AG306" s="429" t="s">
        <v>45</v>
      </c>
      <c r="AH306" s="330"/>
      <c r="AI306" s="330"/>
      <c r="AJ306" s="330"/>
      <c r="AK306" s="330"/>
      <c r="AL306" s="330"/>
      <c r="AM306" s="330">
        <v>0</v>
      </c>
      <c r="AN306" s="330">
        <v>0</v>
      </c>
      <c r="AO306" s="330"/>
      <c r="AP306" s="330"/>
      <c r="AQ306" s="330">
        <v>0</v>
      </c>
      <c r="AR306" s="330">
        <v>0</v>
      </c>
      <c r="AS306" s="330">
        <v>0</v>
      </c>
      <c r="AT306" s="330">
        <v>0</v>
      </c>
      <c r="AU306" s="330">
        <v>0</v>
      </c>
      <c r="AV306" s="430" t="s">
        <v>45</v>
      </c>
      <c r="AW306" s="330">
        <v>0</v>
      </c>
      <c r="AX306" s="330">
        <v>0</v>
      </c>
      <c r="AY306" s="330">
        <v>0</v>
      </c>
      <c r="AZ306" s="330">
        <v>0</v>
      </c>
      <c r="BA306" s="330">
        <v>0</v>
      </c>
      <c r="BB306" s="330">
        <v>0</v>
      </c>
      <c r="BC306" s="330">
        <v>0</v>
      </c>
      <c r="BD306" s="330">
        <v>0</v>
      </c>
      <c r="BE306" s="330">
        <v>0</v>
      </c>
      <c r="BF306" s="329" t="s">
        <v>7595</v>
      </c>
      <c r="BG306" s="330">
        <v>0</v>
      </c>
      <c r="BH306" s="330">
        <v>0</v>
      </c>
      <c r="BI306" s="330">
        <v>0</v>
      </c>
      <c r="BJ306" s="330" t="s">
        <v>112</v>
      </c>
      <c r="BK306" s="330">
        <v>0</v>
      </c>
      <c r="BL306" s="330">
        <v>0</v>
      </c>
      <c r="BM306" s="330">
        <v>0</v>
      </c>
      <c r="BN306" s="330">
        <v>0</v>
      </c>
      <c r="BO306" s="330">
        <v>0</v>
      </c>
      <c r="BP306" s="330">
        <v>0</v>
      </c>
      <c r="BQ306" s="330">
        <v>0</v>
      </c>
    </row>
    <row r="307" spans="1:69" s="334" customFormat="1" x14ac:dyDescent="0.25">
      <c r="A307" s="333" t="s">
        <v>57</v>
      </c>
      <c r="B307" s="330" t="s">
        <v>55</v>
      </c>
      <c r="C307" s="330" t="s">
        <v>55</v>
      </c>
      <c r="D307" s="333">
        <v>5</v>
      </c>
      <c r="E307" s="331" t="s">
        <v>6538</v>
      </c>
      <c r="F307" s="330" t="s">
        <v>128</v>
      </c>
      <c r="G307" s="427" t="s">
        <v>7568</v>
      </c>
      <c r="H307" s="330">
        <v>0</v>
      </c>
      <c r="I307" s="330">
        <v>0</v>
      </c>
      <c r="J307" s="336" t="s">
        <v>45</v>
      </c>
      <c r="K307" s="330">
        <v>0</v>
      </c>
      <c r="L307" s="330">
        <v>0</v>
      </c>
      <c r="M307" s="336" t="s">
        <v>45</v>
      </c>
      <c r="N307" s="330">
        <v>0</v>
      </c>
      <c r="O307" s="330" t="s">
        <v>45</v>
      </c>
      <c r="P307" s="330" t="s">
        <v>45</v>
      </c>
      <c r="Q307" s="330" t="s">
        <v>45</v>
      </c>
      <c r="R307" s="336" t="s">
        <v>45</v>
      </c>
      <c r="S307" s="330">
        <v>0</v>
      </c>
      <c r="T307" s="330"/>
      <c r="U307" s="330"/>
      <c r="V307" s="428"/>
      <c r="W307" s="428" t="s">
        <v>45</v>
      </c>
      <c r="X307" s="428" t="s">
        <v>45</v>
      </c>
      <c r="Y307" s="428" t="s">
        <v>45</v>
      </c>
      <c r="Z307" s="428" t="s">
        <v>45</v>
      </c>
      <c r="AA307" s="330">
        <v>0</v>
      </c>
      <c r="AB307" s="330">
        <v>0</v>
      </c>
      <c r="AC307" s="330">
        <v>0</v>
      </c>
      <c r="AD307" s="330">
        <v>0</v>
      </c>
      <c r="AE307" s="330">
        <v>0</v>
      </c>
      <c r="AF307" s="330">
        <v>0</v>
      </c>
      <c r="AG307" s="429" t="s">
        <v>45</v>
      </c>
      <c r="AH307" s="330"/>
      <c r="AI307" s="330"/>
      <c r="AJ307" s="330"/>
      <c r="AK307" s="330"/>
      <c r="AL307" s="330"/>
      <c r="AM307" s="330">
        <v>0</v>
      </c>
      <c r="AN307" s="330">
        <v>0</v>
      </c>
      <c r="AO307" s="330"/>
      <c r="AP307" s="330"/>
      <c r="AQ307" s="330">
        <v>0</v>
      </c>
      <c r="AR307" s="330">
        <v>0</v>
      </c>
      <c r="AS307" s="330">
        <v>0</v>
      </c>
      <c r="AT307" s="330">
        <v>0</v>
      </c>
      <c r="AU307" s="330">
        <v>0</v>
      </c>
      <c r="AV307" s="430" t="s">
        <v>45</v>
      </c>
      <c r="AW307" s="330">
        <v>0</v>
      </c>
      <c r="AX307" s="330">
        <v>0</v>
      </c>
      <c r="AY307" s="330">
        <v>0</v>
      </c>
      <c r="AZ307" s="330">
        <v>0</v>
      </c>
      <c r="BA307" s="330">
        <v>0</v>
      </c>
      <c r="BB307" s="330">
        <v>0</v>
      </c>
      <c r="BC307" s="330">
        <v>0</v>
      </c>
      <c r="BD307" s="330">
        <v>0</v>
      </c>
      <c r="BE307" s="330">
        <v>0</v>
      </c>
      <c r="BF307" s="329" t="s">
        <v>7595</v>
      </c>
      <c r="BG307" s="330">
        <v>0</v>
      </c>
      <c r="BH307" s="330">
        <v>0</v>
      </c>
      <c r="BI307" s="330">
        <v>0</v>
      </c>
      <c r="BJ307" s="330" t="s">
        <v>112</v>
      </c>
      <c r="BK307" s="330">
        <v>0</v>
      </c>
      <c r="BL307" s="330">
        <v>0</v>
      </c>
      <c r="BM307" s="330">
        <v>0</v>
      </c>
      <c r="BN307" s="330">
        <v>0</v>
      </c>
      <c r="BO307" s="330">
        <v>0</v>
      </c>
      <c r="BP307" s="330">
        <v>0</v>
      </c>
      <c r="BQ307" s="330">
        <v>0</v>
      </c>
    </row>
    <row r="308" spans="1:69" s="334" customFormat="1" x14ac:dyDescent="0.25">
      <c r="A308" s="333" t="s">
        <v>57</v>
      </c>
      <c r="B308" s="330" t="s">
        <v>55</v>
      </c>
      <c r="C308" s="330" t="s">
        <v>55</v>
      </c>
      <c r="D308" s="333">
        <v>6</v>
      </c>
      <c r="E308" s="331" t="s">
        <v>6539</v>
      </c>
      <c r="F308" s="330" t="s">
        <v>128</v>
      </c>
      <c r="G308" s="427" t="s">
        <v>7568</v>
      </c>
      <c r="H308" s="330">
        <v>2</v>
      </c>
      <c r="I308" s="330">
        <v>0</v>
      </c>
      <c r="J308" s="336">
        <v>0</v>
      </c>
      <c r="K308" s="330">
        <v>2</v>
      </c>
      <c r="L308" s="330">
        <v>0</v>
      </c>
      <c r="M308" s="336">
        <v>0</v>
      </c>
      <c r="N308" s="330">
        <v>0</v>
      </c>
      <c r="O308" s="330" t="s">
        <v>7353</v>
      </c>
      <c r="P308" s="330" t="s">
        <v>7354</v>
      </c>
      <c r="Q308" s="330" t="s">
        <v>7355</v>
      </c>
      <c r="R308" s="336">
        <v>9.2250085101554524E-2</v>
      </c>
      <c r="S308" s="330">
        <v>0</v>
      </c>
      <c r="T308" s="330"/>
      <c r="U308" s="330"/>
      <c r="V308" s="428"/>
      <c r="W308" s="428" t="s">
        <v>45</v>
      </c>
      <c r="X308" s="428" t="s">
        <v>45</v>
      </c>
      <c r="Y308" s="428" t="s">
        <v>45</v>
      </c>
      <c r="Z308" s="428" t="s">
        <v>45</v>
      </c>
      <c r="AA308" s="330">
        <v>0</v>
      </c>
      <c r="AB308" s="330">
        <v>0</v>
      </c>
      <c r="AC308" s="330">
        <v>2</v>
      </c>
      <c r="AD308" s="330">
        <v>0</v>
      </c>
      <c r="AE308" s="330">
        <v>2</v>
      </c>
      <c r="AF308" s="330">
        <v>0</v>
      </c>
      <c r="AG308" s="429">
        <v>1</v>
      </c>
      <c r="AH308" s="330"/>
      <c r="AI308" s="330"/>
      <c r="AJ308" s="330"/>
      <c r="AK308" s="330"/>
      <c r="AL308" s="330"/>
      <c r="AM308" s="330">
        <v>0</v>
      </c>
      <c r="AN308" s="330">
        <v>0</v>
      </c>
      <c r="AO308" s="330"/>
      <c r="AP308" s="330"/>
      <c r="AQ308" s="330">
        <v>0</v>
      </c>
      <c r="AR308" s="330">
        <v>0</v>
      </c>
      <c r="AS308" s="330">
        <v>0</v>
      </c>
      <c r="AT308" s="330">
        <v>0</v>
      </c>
      <c r="AU308" s="330">
        <v>0</v>
      </c>
      <c r="AV308" s="430" t="s">
        <v>45</v>
      </c>
      <c r="AW308" s="330">
        <v>0</v>
      </c>
      <c r="AX308" s="330">
        <v>0</v>
      </c>
      <c r="AY308" s="330">
        <v>0</v>
      </c>
      <c r="AZ308" s="330">
        <v>0</v>
      </c>
      <c r="BA308" s="330">
        <v>0</v>
      </c>
      <c r="BB308" s="330">
        <v>0</v>
      </c>
      <c r="BC308" s="330">
        <v>0</v>
      </c>
      <c r="BD308" s="330">
        <v>0</v>
      </c>
      <c r="BE308" s="330">
        <v>9</v>
      </c>
      <c r="BF308" s="329" t="s">
        <v>7595</v>
      </c>
      <c r="BG308" s="330">
        <v>1</v>
      </c>
      <c r="BH308" s="330">
        <v>2</v>
      </c>
      <c r="BI308" s="330">
        <v>1</v>
      </c>
      <c r="BJ308" s="330" t="s">
        <v>112</v>
      </c>
      <c r="BK308" s="330">
        <v>0</v>
      </c>
      <c r="BL308" s="330">
        <v>0</v>
      </c>
      <c r="BM308" s="330">
        <v>0</v>
      </c>
      <c r="BN308" s="330">
        <v>0</v>
      </c>
      <c r="BO308" s="330">
        <v>1</v>
      </c>
      <c r="BP308" s="330">
        <v>0</v>
      </c>
      <c r="BQ308" s="330">
        <v>0</v>
      </c>
    </row>
    <row r="309" spans="1:69" s="334" customFormat="1" x14ac:dyDescent="0.25">
      <c r="A309" s="333" t="s">
        <v>57</v>
      </c>
      <c r="B309" s="330" t="s">
        <v>55</v>
      </c>
      <c r="C309" s="330" t="s">
        <v>55</v>
      </c>
      <c r="D309" s="333">
        <v>7</v>
      </c>
      <c r="E309" s="331" t="s">
        <v>6540</v>
      </c>
      <c r="F309" s="330" t="s">
        <v>128</v>
      </c>
      <c r="G309" s="427" t="s">
        <v>7568</v>
      </c>
      <c r="H309" s="330">
        <v>8</v>
      </c>
      <c r="I309" s="330">
        <v>0</v>
      </c>
      <c r="J309" s="336">
        <v>0</v>
      </c>
      <c r="K309" s="330">
        <v>8</v>
      </c>
      <c r="L309" s="330">
        <v>0</v>
      </c>
      <c r="M309" s="336">
        <v>0</v>
      </c>
      <c r="N309" s="330">
        <v>0</v>
      </c>
      <c r="O309" s="330" t="s">
        <v>7440</v>
      </c>
      <c r="P309" s="330" t="s">
        <v>7441</v>
      </c>
      <c r="Q309" s="330" t="s">
        <v>7442</v>
      </c>
      <c r="R309" s="336">
        <v>0.29475451853815904</v>
      </c>
      <c r="S309" s="330">
        <v>0</v>
      </c>
      <c r="T309" s="330"/>
      <c r="U309" s="330"/>
      <c r="V309" s="428"/>
      <c r="W309" s="428" t="s">
        <v>45</v>
      </c>
      <c r="X309" s="428" t="s">
        <v>45</v>
      </c>
      <c r="Y309" s="428" t="s">
        <v>45</v>
      </c>
      <c r="Z309" s="428" t="s">
        <v>45</v>
      </c>
      <c r="AA309" s="330">
        <v>1</v>
      </c>
      <c r="AB309" s="330">
        <v>0</v>
      </c>
      <c r="AC309" s="330">
        <v>7</v>
      </c>
      <c r="AD309" s="330">
        <v>1</v>
      </c>
      <c r="AE309" s="330">
        <v>8</v>
      </c>
      <c r="AF309" s="330">
        <v>0</v>
      </c>
      <c r="AG309" s="429">
        <v>0.9375</v>
      </c>
      <c r="AH309" s="330"/>
      <c r="AI309" s="330"/>
      <c r="AJ309" s="330"/>
      <c r="AK309" s="330"/>
      <c r="AL309" s="330"/>
      <c r="AM309" s="330">
        <v>0</v>
      </c>
      <c r="AN309" s="330">
        <v>0</v>
      </c>
      <c r="AO309" s="330"/>
      <c r="AP309" s="330"/>
      <c r="AQ309" s="330">
        <v>0</v>
      </c>
      <c r="AR309" s="330">
        <v>0</v>
      </c>
      <c r="AS309" s="330">
        <v>0</v>
      </c>
      <c r="AT309" s="330">
        <v>0</v>
      </c>
      <c r="AU309" s="330">
        <v>1</v>
      </c>
      <c r="AV309" s="430">
        <v>1</v>
      </c>
      <c r="AW309" s="330">
        <v>1</v>
      </c>
      <c r="AX309" s="330">
        <v>0</v>
      </c>
      <c r="AY309" s="330">
        <v>1</v>
      </c>
      <c r="AZ309" s="330">
        <v>0</v>
      </c>
      <c r="BA309" s="330">
        <v>1</v>
      </c>
      <c r="BB309" s="330">
        <v>0</v>
      </c>
      <c r="BC309" s="330">
        <v>1</v>
      </c>
      <c r="BD309" s="330">
        <v>0</v>
      </c>
      <c r="BE309" s="330">
        <v>30</v>
      </c>
      <c r="BF309" s="329" t="s">
        <v>7595</v>
      </c>
      <c r="BG309" s="330">
        <v>9</v>
      </c>
      <c r="BH309" s="330">
        <v>17</v>
      </c>
      <c r="BI309" s="330">
        <v>3</v>
      </c>
      <c r="BJ309" s="330" t="s">
        <v>112</v>
      </c>
      <c r="BK309" s="330">
        <v>0</v>
      </c>
      <c r="BL309" s="330">
        <v>1</v>
      </c>
      <c r="BM309" s="330">
        <v>0</v>
      </c>
      <c r="BN309" s="330">
        <v>0</v>
      </c>
      <c r="BO309" s="330">
        <v>2</v>
      </c>
      <c r="BP309" s="330">
        <v>0</v>
      </c>
      <c r="BQ309" s="330">
        <v>0</v>
      </c>
    </row>
    <row r="310" spans="1:69" s="334" customFormat="1" x14ac:dyDescent="0.25">
      <c r="A310" s="333" t="s">
        <v>46</v>
      </c>
      <c r="B310" s="330" t="s">
        <v>43</v>
      </c>
      <c r="C310" s="330" t="s">
        <v>43</v>
      </c>
      <c r="D310" s="333">
        <v>1</v>
      </c>
      <c r="E310" s="331" t="s">
        <v>6534</v>
      </c>
      <c r="F310" s="330" t="s">
        <v>128</v>
      </c>
      <c r="G310" s="427" t="s">
        <v>7569</v>
      </c>
      <c r="H310" s="330">
        <v>15</v>
      </c>
      <c r="I310" s="330">
        <v>0</v>
      </c>
      <c r="J310" s="336">
        <v>0</v>
      </c>
      <c r="K310" s="330">
        <v>8</v>
      </c>
      <c r="L310" s="330">
        <v>0</v>
      </c>
      <c r="M310" s="336">
        <v>0</v>
      </c>
      <c r="N310" s="330">
        <v>0</v>
      </c>
      <c r="O310" s="330" t="s">
        <v>6902</v>
      </c>
      <c r="P310" s="330" t="s">
        <v>6903</v>
      </c>
      <c r="Q310" s="330" t="s">
        <v>6904</v>
      </c>
      <c r="R310" s="336">
        <v>0.47441466109763641</v>
      </c>
      <c r="S310" s="330">
        <v>0</v>
      </c>
      <c r="T310" s="330"/>
      <c r="U310" s="330"/>
      <c r="V310" s="428"/>
      <c r="W310" s="428" t="s">
        <v>45</v>
      </c>
      <c r="X310" s="428" t="s">
        <v>45</v>
      </c>
      <c r="Y310" s="428" t="s">
        <v>45</v>
      </c>
      <c r="Z310" s="428" t="s">
        <v>45</v>
      </c>
      <c r="AA310" s="330">
        <v>0</v>
      </c>
      <c r="AB310" s="330">
        <v>0</v>
      </c>
      <c r="AC310" s="330">
        <v>15</v>
      </c>
      <c r="AD310" s="330">
        <v>0</v>
      </c>
      <c r="AE310" s="330">
        <v>8</v>
      </c>
      <c r="AF310" s="330">
        <v>0</v>
      </c>
      <c r="AG310" s="429">
        <v>1</v>
      </c>
      <c r="AH310" s="330"/>
      <c r="AI310" s="330"/>
      <c r="AJ310" s="330"/>
      <c r="AK310" s="330"/>
      <c r="AL310" s="330"/>
      <c r="AM310" s="330">
        <v>0</v>
      </c>
      <c r="AN310" s="330">
        <v>0</v>
      </c>
      <c r="AO310" s="330"/>
      <c r="AP310" s="330"/>
      <c r="AQ310" s="330">
        <v>0</v>
      </c>
      <c r="AR310" s="330">
        <v>0</v>
      </c>
      <c r="AS310" s="330">
        <v>0</v>
      </c>
      <c r="AT310" s="330">
        <v>0</v>
      </c>
      <c r="AU310" s="330">
        <v>0</v>
      </c>
      <c r="AV310" s="430" t="s">
        <v>45</v>
      </c>
      <c r="AW310" s="330">
        <v>19</v>
      </c>
      <c r="AX310" s="330">
        <v>0</v>
      </c>
      <c r="AY310" s="330">
        <v>19</v>
      </c>
      <c r="AZ310" s="330">
        <v>0</v>
      </c>
      <c r="BA310" s="330">
        <v>19</v>
      </c>
      <c r="BB310" s="330">
        <v>0</v>
      </c>
      <c r="BC310" s="330">
        <v>19</v>
      </c>
      <c r="BD310" s="330">
        <v>0</v>
      </c>
      <c r="BE310" s="330">
        <v>15</v>
      </c>
      <c r="BF310" s="329" t="s">
        <v>7583</v>
      </c>
      <c r="BG310" s="330">
        <v>19</v>
      </c>
      <c r="BH310" s="330">
        <v>23</v>
      </c>
      <c r="BI310" s="330">
        <v>19</v>
      </c>
      <c r="BJ310" s="330" t="s">
        <v>112</v>
      </c>
      <c r="BK310" s="330">
        <v>0</v>
      </c>
      <c r="BL310" s="330">
        <v>10</v>
      </c>
      <c r="BM310" s="330">
        <v>8</v>
      </c>
      <c r="BN310" s="330">
        <v>1</v>
      </c>
      <c r="BO310" s="330">
        <v>0</v>
      </c>
      <c r="BP310" s="330">
        <v>0</v>
      </c>
      <c r="BQ310" s="330">
        <v>0</v>
      </c>
    </row>
    <row r="311" spans="1:69" s="334" customFormat="1" x14ac:dyDescent="0.25">
      <c r="A311" s="333" t="s">
        <v>46</v>
      </c>
      <c r="B311" s="330" t="s">
        <v>43</v>
      </c>
      <c r="C311" s="330" t="s">
        <v>43</v>
      </c>
      <c r="D311" s="333">
        <v>2</v>
      </c>
      <c r="E311" s="331" t="s">
        <v>6535</v>
      </c>
      <c r="F311" s="330" t="s">
        <v>128</v>
      </c>
      <c r="G311" s="427" t="s">
        <v>7569</v>
      </c>
      <c r="H311" s="330">
        <v>33</v>
      </c>
      <c r="I311" s="330">
        <v>1</v>
      </c>
      <c r="J311" s="336">
        <v>2.9411764705882353E-2</v>
      </c>
      <c r="K311" s="330">
        <v>12</v>
      </c>
      <c r="L311" s="330">
        <v>2</v>
      </c>
      <c r="M311" s="336">
        <v>0.14285714285714285</v>
      </c>
      <c r="N311" s="330">
        <v>0</v>
      </c>
      <c r="O311" s="330" t="s">
        <v>7042</v>
      </c>
      <c r="P311" s="330" t="s">
        <v>7043</v>
      </c>
      <c r="Q311" s="330" t="s">
        <v>7044</v>
      </c>
      <c r="R311" s="336">
        <v>0.42790882012348053</v>
      </c>
      <c r="S311" s="330">
        <v>0</v>
      </c>
      <c r="T311" s="330"/>
      <c r="U311" s="330"/>
      <c r="V311" s="428"/>
      <c r="W311" s="428" t="s">
        <v>45</v>
      </c>
      <c r="X311" s="428" t="s">
        <v>45</v>
      </c>
      <c r="Y311" s="428" t="s">
        <v>45</v>
      </c>
      <c r="Z311" s="428" t="s">
        <v>45</v>
      </c>
      <c r="AA311" s="330">
        <v>0</v>
      </c>
      <c r="AB311" s="330">
        <v>0</v>
      </c>
      <c r="AC311" s="330">
        <v>33</v>
      </c>
      <c r="AD311" s="330">
        <v>0</v>
      </c>
      <c r="AE311" s="330">
        <v>11</v>
      </c>
      <c r="AF311" s="330">
        <v>1</v>
      </c>
      <c r="AG311" s="429">
        <v>0.97777777777777775</v>
      </c>
      <c r="AH311" s="330"/>
      <c r="AI311" s="330"/>
      <c r="AJ311" s="330"/>
      <c r="AK311" s="330"/>
      <c r="AL311" s="330"/>
      <c r="AM311" s="330">
        <v>0</v>
      </c>
      <c r="AN311" s="330">
        <v>0</v>
      </c>
      <c r="AO311" s="330"/>
      <c r="AP311" s="330"/>
      <c r="AQ311" s="330">
        <v>0</v>
      </c>
      <c r="AR311" s="330">
        <v>0</v>
      </c>
      <c r="AS311" s="330">
        <v>0</v>
      </c>
      <c r="AT311" s="330">
        <v>0</v>
      </c>
      <c r="AU311" s="330">
        <v>0</v>
      </c>
      <c r="AV311" s="430" t="s">
        <v>45</v>
      </c>
      <c r="AW311" s="330">
        <v>41</v>
      </c>
      <c r="AX311" s="330">
        <v>0</v>
      </c>
      <c r="AY311" s="330">
        <v>41</v>
      </c>
      <c r="AZ311" s="330">
        <v>0</v>
      </c>
      <c r="BA311" s="330">
        <v>41</v>
      </c>
      <c r="BB311" s="330">
        <v>0</v>
      </c>
      <c r="BC311" s="330">
        <v>41</v>
      </c>
      <c r="BD311" s="330">
        <v>0</v>
      </c>
      <c r="BE311" s="330">
        <v>15</v>
      </c>
      <c r="BF311" s="329" t="s">
        <v>7583</v>
      </c>
      <c r="BG311" s="330">
        <v>41</v>
      </c>
      <c r="BH311" s="330">
        <v>46</v>
      </c>
      <c r="BI311" s="330">
        <v>41</v>
      </c>
      <c r="BJ311" s="330" t="s">
        <v>112</v>
      </c>
      <c r="BK311" s="330">
        <v>5</v>
      </c>
      <c r="BL311" s="330">
        <v>27</v>
      </c>
      <c r="BM311" s="330">
        <v>9</v>
      </c>
      <c r="BN311" s="330">
        <v>0</v>
      </c>
      <c r="BO311" s="330">
        <v>0</v>
      </c>
      <c r="BP311" s="330">
        <v>0</v>
      </c>
      <c r="BQ311" s="330">
        <v>0</v>
      </c>
    </row>
    <row r="312" spans="1:69" s="334" customFormat="1" x14ac:dyDescent="0.25">
      <c r="A312" s="333" t="s">
        <v>46</v>
      </c>
      <c r="B312" s="330" t="s">
        <v>43</v>
      </c>
      <c r="C312" s="330" t="s">
        <v>43</v>
      </c>
      <c r="D312" s="333">
        <v>44</v>
      </c>
      <c r="E312" s="331" t="s">
        <v>565</v>
      </c>
      <c r="F312" s="330" t="s">
        <v>128</v>
      </c>
      <c r="G312" s="427" t="s">
        <v>7569</v>
      </c>
      <c r="H312" s="330">
        <v>32</v>
      </c>
      <c r="I312" s="330">
        <v>0</v>
      </c>
      <c r="J312" s="336">
        <v>0</v>
      </c>
      <c r="K312" s="330">
        <v>13</v>
      </c>
      <c r="L312" s="330">
        <v>0</v>
      </c>
      <c r="M312" s="336">
        <v>0</v>
      </c>
      <c r="N312" s="330">
        <v>0</v>
      </c>
      <c r="O312" s="330" t="s">
        <v>2687</v>
      </c>
      <c r="P312" s="330" t="s">
        <v>2688</v>
      </c>
      <c r="Q312" s="330" t="s">
        <v>2689</v>
      </c>
      <c r="R312" s="336">
        <v>0.45119647163885335</v>
      </c>
      <c r="S312" s="330">
        <v>0</v>
      </c>
      <c r="T312" s="330"/>
      <c r="U312" s="330"/>
      <c r="V312" s="428"/>
      <c r="W312" s="428" t="s">
        <v>45</v>
      </c>
      <c r="X312" s="428" t="s">
        <v>45</v>
      </c>
      <c r="Y312" s="428" t="s">
        <v>45</v>
      </c>
      <c r="Z312" s="428" t="s">
        <v>45</v>
      </c>
      <c r="AA312" s="330">
        <v>1</v>
      </c>
      <c r="AB312" s="330">
        <v>0</v>
      </c>
      <c r="AC312" s="330">
        <v>31</v>
      </c>
      <c r="AD312" s="330">
        <v>1</v>
      </c>
      <c r="AE312" s="330">
        <v>12</v>
      </c>
      <c r="AF312" s="330">
        <v>1</v>
      </c>
      <c r="AG312" s="429">
        <v>0.9555555555555556</v>
      </c>
      <c r="AH312" s="330"/>
      <c r="AI312" s="330"/>
      <c r="AJ312" s="330"/>
      <c r="AK312" s="330"/>
      <c r="AL312" s="330"/>
      <c r="AM312" s="330">
        <v>0</v>
      </c>
      <c r="AN312" s="330">
        <v>0</v>
      </c>
      <c r="AO312" s="330"/>
      <c r="AP312" s="330"/>
      <c r="AQ312" s="330">
        <v>1</v>
      </c>
      <c r="AR312" s="330">
        <v>0</v>
      </c>
      <c r="AS312" s="330">
        <v>0</v>
      </c>
      <c r="AT312" s="330">
        <v>0</v>
      </c>
      <c r="AU312" s="330">
        <v>0</v>
      </c>
      <c r="AV312" s="430">
        <v>0</v>
      </c>
      <c r="AW312" s="330">
        <v>44</v>
      </c>
      <c r="AX312" s="330">
        <v>0</v>
      </c>
      <c r="AY312" s="330">
        <v>44</v>
      </c>
      <c r="AZ312" s="330">
        <v>0</v>
      </c>
      <c r="BA312" s="330">
        <v>44</v>
      </c>
      <c r="BB312" s="330">
        <v>0</v>
      </c>
      <c r="BC312" s="330">
        <v>44</v>
      </c>
      <c r="BD312" s="330">
        <v>0</v>
      </c>
      <c r="BE312" s="330">
        <v>26</v>
      </c>
      <c r="BF312" s="329" t="s">
        <v>7583</v>
      </c>
      <c r="BG312" s="330">
        <v>44</v>
      </c>
      <c r="BH312" s="330">
        <v>48</v>
      </c>
      <c r="BI312" s="330">
        <v>44</v>
      </c>
      <c r="BJ312" s="330" t="s">
        <v>112</v>
      </c>
      <c r="BK312" s="330">
        <v>9</v>
      </c>
      <c r="BL312" s="330">
        <v>24</v>
      </c>
      <c r="BM312" s="330">
        <v>11</v>
      </c>
      <c r="BN312" s="330">
        <v>0</v>
      </c>
      <c r="BO312" s="330">
        <v>0</v>
      </c>
      <c r="BP312" s="330">
        <v>0</v>
      </c>
      <c r="BQ312" s="330">
        <v>0</v>
      </c>
    </row>
    <row r="313" spans="1:69" s="334" customFormat="1" x14ac:dyDescent="0.25">
      <c r="A313" s="333" t="s">
        <v>46</v>
      </c>
      <c r="B313" s="330" t="s">
        <v>43</v>
      </c>
      <c r="C313" s="330" t="s">
        <v>43</v>
      </c>
      <c r="D313" s="333">
        <v>45</v>
      </c>
      <c r="E313" s="331" t="s">
        <v>566</v>
      </c>
      <c r="F313" s="330" t="s">
        <v>128</v>
      </c>
      <c r="G313" s="427" t="s">
        <v>7569</v>
      </c>
      <c r="H313" s="330">
        <v>21</v>
      </c>
      <c r="I313" s="330">
        <v>0</v>
      </c>
      <c r="J313" s="336">
        <v>0</v>
      </c>
      <c r="K313" s="330">
        <v>8</v>
      </c>
      <c r="L313" s="330">
        <v>0</v>
      </c>
      <c r="M313" s="336">
        <v>0</v>
      </c>
      <c r="N313" s="330">
        <v>0</v>
      </c>
      <c r="O313" s="330" t="s">
        <v>2768</v>
      </c>
      <c r="P313" s="330" t="s">
        <v>2769</v>
      </c>
      <c r="Q313" s="330" t="s">
        <v>2770</v>
      </c>
      <c r="R313" s="336">
        <v>0.38834427997255172</v>
      </c>
      <c r="S313" s="330">
        <v>0</v>
      </c>
      <c r="T313" s="330"/>
      <c r="U313" s="330"/>
      <c r="V313" s="428"/>
      <c r="W313" s="428" t="s">
        <v>45</v>
      </c>
      <c r="X313" s="428" t="s">
        <v>45</v>
      </c>
      <c r="Y313" s="428" t="s">
        <v>45</v>
      </c>
      <c r="Z313" s="428" t="s">
        <v>45</v>
      </c>
      <c r="AA313" s="330">
        <v>1</v>
      </c>
      <c r="AB313" s="330">
        <v>0</v>
      </c>
      <c r="AC313" s="330">
        <v>21</v>
      </c>
      <c r="AD313" s="330">
        <v>0</v>
      </c>
      <c r="AE313" s="330">
        <v>7</v>
      </c>
      <c r="AF313" s="330">
        <v>1</v>
      </c>
      <c r="AG313" s="429">
        <v>0.96551724137931039</v>
      </c>
      <c r="AH313" s="330"/>
      <c r="AI313" s="330"/>
      <c r="AJ313" s="330"/>
      <c r="AK313" s="330"/>
      <c r="AL313" s="330"/>
      <c r="AM313" s="330">
        <v>0</v>
      </c>
      <c r="AN313" s="330">
        <v>0</v>
      </c>
      <c r="AO313" s="330"/>
      <c r="AP313" s="330"/>
      <c r="AQ313" s="330">
        <v>1</v>
      </c>
      <c r="AR313" s="330">
        <v>0</v>
      </c>
      <c r="AS313" s="330">
        <v>0</v>
      </c>
      <c r="AT313" s="330">
        <v>0</v>
      </c>
      <c r="AU313" s="330">
        <v>0</v>
      </c>
      <c r="AV313" s="430">
        <v>0</v>
      </c>
      <c r="AW313" s="330">
        <v>30</v>
      </c>
      <c r="AX313" s="330">
        <v>0</v>
      </c>
      <c r="AY313" s="330">
        <v>30</v>
      </c>
      <c r="AZ313" s="330">
        <v>0</v>
      </c>
      <c r="BA313" s="330">
        <v>30</v>
      </c>
      <c r="BB313" s="330">
        <v>0</v>
      </c>
      <c r="BC313" s="330">
        <v>30</v>
      </c>
      <c r="BD313" s="330">
        <v>0</v>
      </c>
      <c r="BE313" s="330">
        <v>8</v>
      </c>
      <c r="BF313" s="329" t="s">
        <v>7583</v>
      </c>
      <c r="BG313" s="330">
        <v>30</v>
      </c>
      <c r="BH313" s="330">
        <v>28</v>
      </c>
      <c r="BI313" s="330">
        <v>30</v>
      </c>
      <c r="BJ313" s="330" t="s">
        <v>112</v>
      </c>
      <c r="BK313" s="330">
        <v>11</v>
      </c>
      <c r="BL313" s="330">
        <v>13</v>
      </c>
      <c r="BM313" s="330">
        <v>6</v>
      </c>
      <c r="BN313" s="330">
        <v>0</v>
      </c>
      <c r="BO313" s="330">
        <v>0</v>
      </c>
      <c r="BP313" s="330">
        <v>0</v>
      </c>
      <c r="BQ313" s="330">
        <v>0</v>
      </c>
    </row>
    <row r="314" spans="1:69" s="334" customFormat="1" x14ac:dyDescent="0.25">
      <c r="A314" s="333" t="s">
        <v>46</v>
      </c>
      <c r="B314" s="330" t="s">
        <v>43</v>
      </c>
      <c r="C314" s="330" t="s">
        <v>43</v>
      </c>
      <c r="D314" s="333">
        <v>46</v>
      </c>
      <c r="E314" s="331" t="s">
        <v>567</v>
      </c>
      <c r="F314" s="330" t="s">
        <v>128</v>
      </c>
      <c r="G314" s="427" t="s">
        <v>7569</v>
      </c>
      <c r="H314" s="330">
        <v>32</v>
      </c>
      <c r="I314" s="330">
        <v>0</v>
      </c>
      <c r="J314" s="336">
        <v>0</v>
      </c>
      <c r="K314" s="330">
        <v>9</v>
      </c>
      <c r="L314" s="330">
        <v>1</v>
      </c>
      <c r="M314" s="336">
        <v>0.1</v>
      </c>
      <c r="N314" s="330">
        <v>0</v>
      </c>
      <c r="O314" s="330" t="s">
        <v>2856</v>
      </c>
      <c r="P314" s="330" t="s">
        <v>2857</v>
      </c>
      <c r="Q314" s="330" t="s">
        <v>2858</v>
      </c>
      <c r="R314" s="336">
        <v>0.40426948474449065</v>
      </c>
      <c r="S314" s="330">
        <v>0</v>
      </c>
      <c r="T314" s="330"/>
      <c r="U314" s="330"/>
      <c r="V314" s="428"/>
      <c r="W314" s="428" t="s">
        <v>45</v>
      </c>
      <c r="X314" s="428" t="s">
        <v>45</v>
      </c>
      <c r="Y314" s="428" t="s">
        <v>45</v>
      </c>
      <c r="Z314" s="428" t="s">
        <v>45</v>
      </c>
      <c r="AA314" s="330">
        <v>0</v>
      </c>
      <c r="AB314" s="330">
        <v>0</v>
      </c>
      <c r="AC314" s="330">
        <v>32</v>
      </c>
      <c r="AD314" s="330">
        <v>0</v>
      </c>
      <c r="AE314" s="330">
        <v>9</v>
      </c>
      <c r="AF314" s="330">
        <v>0</v>
      </c>
      <c r="AG314" s="429">
        <v>1</v>
      </c>
      <c r="AH314" s="330"/>
      <c r="AI314" s="330"/>
      <c r="AJ314" s="330"/>
      <c r="AK314" s="330"/>
      <c r="AL314" s="330"/>
      <c r="AM314" s="330">
        <v>0</v>
      </c>
      <c r="AN314" s="330">
        <v>0</v>
      </c>
      <c r="AO314" s="330"/>
      <c r="AP314" s="330"/>
      <c r="AQ314" s="330">
        <v>0</v>
      </c>
      <c r="AR314" s="330">
        <v>0</v>
      </c>
      <c r="AS314" s="330">
        <v>0</v>
      </c>
      <c r="AT314" s="330">
        <v>0</v>
      </c>
      <c r="AU314" s="330">
        <v>0</v>
      </c>
      <c r="AV314" s="430" t="s">
        <v>45</v>
      </c>
      <c r="AW314" s="330">
        <v>43</v>
      </c>
      <c r="AX314" s="330">
        <v>0</v>
      </c>
      <c r="AY314" s="330">
        <v>43</v>
      </c>
      <c r="AZ314" s="330">
        <v>0</v>
      </c>
      <c r="BA314" s="330">
        <v>43</v>
      </c>
      <c r="BB314" s="330">
        <v>0</v>
      </c>
      <c r="BC314" s="330">
        <v>43</v>
      </c>
      <c r="BD314" s="330">
        <v>0</v>
      </c>
      <c r="BE314" s="330">
        <v>8</v>
      </c>
      <c r="BF314" s="329" t="s">
        <v>7583</v>
      </c>
      <c r="BG314" s="330">
        <v>42</v>
      </c>
      <c r="BH314" s="330">
        <v>42</v>
      </c>
      <c r="BI314" s="330">
        <v>43</v>
      </c>
      <c r="BJ314" s="330" t="s">
        <v>112</v>
      </c>
      <c r="BK314" s="330">
        <v>12</v>
      </c>
      <c r="BL314" s="330">
        <v>22</v>
      </c>
      <c r="BM314" s="330">
        <v>6</v>
      </c>
      <c r="BN314" s="330">
        <v>1</v>
      </c>
      <c r="BO314" s="330">
        <v>0</v>
      </c>
      <c r="BP314" s="330">
        <v>0</v>
      </c>
      <c r="BQ314" s="330">
        <v>2</v>
      </c>
    </row>
    <row r="315" spans="1:69" s="334" customFormat="1" x14ac:dyDescent="0.25">
      <c r="A315" s="333" t="s">
        <v>46</v>
      </c>
      <c r="B315" s="330" t="s">
        <v>43</v>
      </c>
      <c r="C315" s="330" t="s">
        <v>43</v>
      </c>
      <c r="D315" s="333">
        <v>47</v>
      </c>
      <c r="E315" s="331" t="s">
        <v>568</v>
      </c>
      <c r="F315" s="330" t="s">
        <v>128</v>
      </c>
      <c r="G315" s="427" t="s">
        <v>7569</v>
      </c>
      <c r="H315" s="330">
        <v>18</v>
      </c>
      <c r="I315" s="330">
        <v>1</v>
      </c>
      <c r="J315" s="336">
        <v>5.2631578947368418E-2</v>
      </c>
      <c r="K315" s="330">
        <v>10</v>
      </c>
      <c r="L315" s="330">
        <v>1</v>
      </c>
      <c r="M315" s="336">
        <v>9.0909090909090912E-2</v>
      </c>
      <c r="N315" s="330">
        <v>0</v>
      </c>
      <c r="O315" s="330" t="s">
        <v>2939</v>
      </c>
      <c r="P315" s="330" t="s">
        <v>2940</v>
      </c>
      <c r="Q315" s="330" t="s">
        <v>2941</v>
      </c>
      <c r="R315" s="336">
        <v>0.34938450398262128</v>
      </c>
      <c r="S315" s="330">
        <v>0</v>
      </c>
      <c r="T315" s="330"/>
      <c r="U315" s="330"/>
      <c r="V315" s="428"/>
      <c r="W315" s="428" t="s">
        <v>45</v>
      </c>
      <c r="X315" s="428" t="s">
        <v>45</v>
      </c>
      <c r="Y315" s="428" t="s">
        <v>45</v>
      </c>
      <c r="Z315" s="428" t="s">
        <v>45</v>
      </c>
      <c r="AA315" s="330">
        <v>3</v>
      </c>
      <c r="AB315" s="330">
        <v>0</v>
      </c>
      <c r="AC315" s="330">
        <v>18</v>
      </c>
      <c r="AD315" s="330">
        <v>0</v>
      </c>
      <c r="AE315" s="330">
        <v>10</v>
      </c>
      <c r="AF315" s="330">
        <v>0</v>
      </c>
      <c r="AG315" s="429">
        <v>1</v>
      </c>
      <c r="AH315" s="330"/>
      <c r="AI315" s="330"/>
      <c r="AJ315" s="330"/>
      <c r="AK315" s="330"/>
      <c r="AL315" s="330"/>
      <c r="AM315" s="330">
        <v>0</v>
      </c>
      <c r="AN315" s="330">
        <v>0</v>
      </c>
      <c r="AO315" s="330"/>
      <c r="AP315" s="330"/>
      <c r="AQ315" s="330">
        <v>0</v>
      </c>
      <c r="AR315" s="330">
        <v>0</v>
      </c>
      <c r="AS315" s="330">
        <v>0</v>
      </c>
      <c r="AT315" s="330">
        <v>0</v>
      </c>
      <c r="AU315" s="330">
        <v>3</v>
      </c>
      <c r="AV315" s="430">
        <v>1</v>
      </c>
      <c r="AW315" s="330">
        <v>31</v>
      </c>
      <c r="AX315" s="330">
        <v>0</v>
      </c>
      <c r="AY315" s="330">
        <v>31</v>
      </c>
      <c r="AZ315" s="330">
        <v>0</v>
      </c>
      <c r="BA315" s="330">
        <v>31</v>
      </c>
      <c r="BB315" s="330">
        <v>0</v>
      </c>
      <c r="BC315" s="330">
        <v>31</v>
      </c>
      <c r="BD315" s="330">
        <v>0</v>
      </c>
      <c r="BE315" s="330">
        <v>28</v>
      </c>
      <c r="BF315" s="329" t="s">
        <v>7583</v>
      </c>
      <c r="BG315" s="330">
        <v>30</v>
      </c>
      <c r="BH315" s="330">
        <v>27</v>
      </c>
      <c r="BI315" s="330">
        <v>31</v>
      </c>
      <c r="BJ315" s="330" t="s">
        <v>112</v>
      </c>
      <c r="BK315" s="330">
        <v>13</v>
      </c>
      <c r="BL315" s="330">
        <v>12</v>
      </c>
      <c r="BM315" s="330">
        <v>6</v>
      </c>
      <c r="BN315" s="330">
        <v>0</v>
      </c>
      <c r="BO315" s="330">
        <v>0</v>
      </c>
      <c r="BP315" s="330">
        <v>0</v>
      </c>
      <c r="BQ315" s="330">
        <v>0</v>
      </c>
    </row>
    <row r="316" spans="1:69" s="334" customFormat="1" x14ac:dyDescent="0.25">
      <c r="A316" s="333" t="s">
        <v>46</v>
      </c>
      <c r="B316" s="330" t="s">
        <v>43</v>
      </c>
      <c r="C316" s="330" t="s">
        <v>43</v>
      </c>
      <c r="D316" s="333">
        <v>48</v>
      </c>
      <c r="E316" s="331" t="s">
        <v>570</v>
      </c>
      <c r="F316" s="330" t="s">
        <v>128</v>
      </c>
      <c r="G316" s="427" t="s">
        <v>7569</v>
      </c>
      <c r="H316" s="330">
        <v>21</v>
      </c>
      <c r="I316" s="330">
        <v>0</v>
      </c>
      <c r="J316" s="336">
        <v>0</v>
      </c>
      <c r="K316" s="330">
        <v>7</v>
      </c>
      <c r="L316" s="330">
        <v>0</v>
      </c>
      <c r="M316" s="336">
        <v>0</v>
      </c>
      <c r="N316" s="330">
        <v>0</v>
      </c>
      <c r="O316" s="330" t="s">
        <v>3027</v>
      </c>
      <c r="P316" s="330" t="s">
        <v>3028</v>
      </c>
      <c r="Q316" s="330" t="s">
        <v>3029</v>
      </c>
      <c r="R316" s="336">
        <v>0.4047005673619557</v>
      </c>
      <c r="S316" s="330">
        <v>0</v>
      </c>
      <c r="T316" s="330"/>
      <c r="U316" s="330"/>
      <c r="V316" s="428"/>
      <c r="W316" s="428" t="s">
        <v>45</v>
      </c>
      <c r="X316" s="428" t="s">
        <v>45</v>
      </c>
      <c r="Y316" s="428" t="s">
        <v>45</v>
      </c>
      <c r="Z316" s="428" t="s">
        <v>45</v>
      </c>
      <c r="AA316" s="330">
        <v>1</v>
      </c>
      <c r="AB316" s="330">
        <v>0</v>
      </c>
      <c r="AC316" s="330">
        <v>21</v>
      </c>
      <c r="AD316" s="330">
        <v>0</v>
      </c>
      <c r="AE316" s="330">
        <v>7</v>
      </c>
      <c r="AF316" s="330">
        <v>0</v>
      </c>
      <c r="AG316" s="429">
        <v>1</v>
      </c>
      <c r="AH316" s="330"/>
      <c r="AI316" s="330"/>
      <c r="AJ316" s="330"/>
      <c r="AK316" s="330"/>
      <c r="AL316" s="330"/>
      <c r="AM316" s="330">
        <v>0</v>
      </c>
      <c r="AN316" s="330">
        <v>0</v>
      </c>
      <c r="AO316" s="330"/>
      <c r="AP316" s="330"/>
      <c r="AQ316" s="330">
        <v>0</v>
      </c>
      <c r="AR316" s="330">
        <v>0</v>
      </c>
      <c r="AS316" s="330">
        <v>0</v>
      </c>
      <c r="AT316" s="330">
        <v>0</v>
      </c>
      <c r="AU316" s="330">
        <v>1</v>
      </c>
      <c r="AV316" s="430">
        <v>1</v>
      </c>
      <c r="AW316" s="330">
        <v>22</v>
      </c>
      <c r="AX316" s="330">
        <v>0</v>
      </c>
      <c r="AY316" s="330">
        <v>22</v>
      </c>
      <c r="AZ316" s="330">
        <v>0</v>
      </c>
      <c r="BA316" s="330">
        <v>22</v>
      </c>
      <c r="BB316" s="330">
        <v>0</v>
      </c>
      <c r="BC316" s="330">
        <v>22</v>
      </c>
      <c r="BD316" s="330">
        <v>0</v>
      </c>
      <c r="BE316" s="330">
        <v>5</v>
      </c>
      <c r="BF316" s="329" t="s">
        <v>7583</v>
      </c>
      <c r="BG316" s="330">
        <v>22</v>
      </c>
      <c r="BH316" s="330">
        <v>30</v>
      </c>
      <c r="BI316" s="330">
        <v>22</v>
      </c>
      <c r="BJ316" s="330" t="s">
        <v>112</v>
      </c>
      <c r="BK316" s="330">
        <v>3</v>
      </c>
      <c r="BL316" s="330">
        <v>15</v>
      </c>
      <c r="BM316" s="330">
        <v>4</v>
      </c>
      <c r="BN316" s="330">
        <v>0</v>
      </c>
      <c r="BO316" s="330">
        <v>0</v>
      </c>
      <c r="BP316" s="330">
        <v>0</v>
      </c>
      <c r="BQ316" s="330">
        <v>0</v>
      </c>
    </row>
    <row r="317" spans="1:69" s="334" customFormat="1" x14ac:dyDescent="0.25">
      <c r="A317" s="333" t="s">
        <v>46</v>
      </c>
      <c r="B317" s="330" t="s">
        <v>43</v>
      </c>
      <c r="C317" s="330" t="s">
        <v>43</v>
      </c>
      <c r="D317" s="333">
        <v>49</v>
      </c>
      <c r="E317" s="331" t="s">
        <v>571</v>
      </c>
      <c r="F317" s="330" t="s">
        <v>128</v>
      </c>
      <c r="G317" s="427" t="s">
        <v>7569</v>
      </c>
      <c r="H317" s="330">
        <v>20</v>
      </c>
      <c r="I317" s="330">
        <v>0</v>
      </c>
      <c r="J317" s="336">
        <v>0</v>
      </c>
      <c r="K317" s="330">
        <v>10</v>
      </c>
      <c r="L317" s="330">
        <v>0</v>
      </c>
      <c r="M317" s="336">
        <v>0</v>
      </c>
      <c r="N317" s="330">
        <v>0</v>
      </c>
      <c r="O317" s="330" t="s">
        <v>6606</v>
      </c>
      <c r="P317" s="330" t="s">
        <v>6607</v>
      </c>
      <c r="Q317" s="330" t="s">
        <v>6608</v>
      </c>
      <c r="R317" s="336">
        <v>0.27747529743899985</v>
      </c>
      <c r="S317" s="330">
        <v>0</v>
      </c>
      <c r="T317" s="330"/>
      <c r="U317" s="330"/>
      <c r="V317" s="428"/>
      <c r="W317" s="428" t="s">
        <v>45</v>
      </c>
      <c r="X317" s="428" t="s">
        <v>45</v>
      </c>
      <c r="Y317" s="428" t="s">
        <v>45</v>
      </c>
      <c r="Z317" s="428" t="s">
        <v>45</v>
      </c>
      <c r="AA317" s="330">
        <v>1</v>
      </c>
      <c r="AB317" s="330">
        <v>0</v>
      </c>
      <c r="AC317" s="330">
        <v>20</v>
      </c>
      <c r="AD317" s="330">
        <v>0</v>
      </c>
      <c r="AE317" s="330">
        <v>10</v>
      </c>
      <c r="AF317" s="330">
        <v>0</v>
      </c>
      <c r="AG317" s="429">
        <v>1</v>
      </c>
      <c r="AH317" s="330"/>
      <c r="AI317" s="330"/>
      <c r="AJ317" s="330"/>
      <c r="AK317" s="330"/>
      <c r="AL317" s="330"/>
      <c r="AM317" s="330">
        <v>0</v>
      </c>
      <c r="AN317" s="330">
        <v>0</v>
      </c>
      <c r="AO317" s="330"/>
      <c r="AP317" s="330"/>
      <c r="AQ317" s="330">
        <v>1</v>
      </c>
      <c r="AR317" s="330">
        <v>0</v>
      </c>
      <c r="AS317" s="330">
        <v>0</v>
      </c>
      <c r="AT317" s="330">
        <v>0</v>
      </c>
      <c r="AU317" s="330">
        <v>0</v>
      </c>
      <c r="AV317" s="430">
        <v>0</v>
      </c>
      <c r="AW317" s="330">
        <v>34</v>
      </c>
      <c r="AX317" s="330">
        <v>0</v>
      </c>
      <c r="AY317" s="330">
        <v>34</v>
      </c>
      <c r="AZ317" s="330">
        <v>0</v>
      </c>
      <c r="BA317" s="330">
        <v>34</v>
      </c>
      <c r="BB317" s="330">
        <v>0</v>
      </c>
      <c r="BC317" s="330">
        <v>34</v>
      </c>
      <c r="BD317" s="330">
        <v>0</v>
      </c>
      <c r="BE317" s="330">
        <v>13</v>
      </c>
      <c r="BF317" s="329" t="s">
        <v>7583</v>
      </c>
      <c r="BG317" s="330">
        <v>34</v>
      </c>
      <c r="BH317" s="330">
        <v>33</v>
      </c>
      <c r="BI317" s="330">
        <v>34</v>
      </c>
      <c r="BJ317" s="330" t="s">
        <v>112</v>
      </c>
      <c r="BK317" s="330">
        <v>11</v>
      </c>
      <c r="BL317" s="330">
        <v>16</v>
      </c>
      <c r="BM317" s="330">
        <v>7</v>
      </c>
      <c r="BN317" s="330">
        <v>0</v>
      </c>
      <c r="BO317" s="330">
        <v>0</v>
      </c>
      <c r="BP317" s="330">
        <v>0</v>
      </c>
      <c r="BQ317" s="330">
        <v>0</v>
      </c>
    </row>
    <row r="318" spans="1:69" s="334" customFormat="1" x14ac:dyDescent="0.25">
      <c r="A318" s="333" t="s">
        <v>46</v>
      </c>
      <c r="B318" s="330" t="s">
        <v>43</v>
      </c>
      <c r="C318" s="330" t="s">
        <v>43</v>
      </c>
      <c r="D318" s="333">
        <v>50</v>
      </c>
      <c r="E318" s="331" t="s">
        <v>572</v>
      </c>
      <c r="F318" s="330" t="s">
        <v>128</v>
      </c>
      <c r="G318" s="427" t="s">
        <v>7569</v>
      </c>
      <c r="H318" s="330">
        <v>15</v>
      </c>
      <c r="I318" s="330">
        <v>0</v>
      </c>
      <c r="J318" s="336">
        <v>0</v>
      </c>
      <c r="K318" s="330">
        <v>7</v>
      </c>
      <c r="L318" s="330">
        <v>0</v>
      </c>
      <c r="M318" s="336">
        <v>0</v>
      </c>
      <c r="N318" s="330">
        <v>0</v>
      </c>
      <c r="O318" s="330" t="s">
        <v>6697</v>
      </c>
      <c r="P318" s="330" t="s">
        <v>6698</v>
      </c>
      <c r="Q318" s="330" t="s">
        <v>6699</v>
      </c>
      <c r="R318" s="336">
        <v>0.40662795480052699</v>
      </c>
      <c r="S318" s="330">
        <v>0</v>
      </c>
      <c r="T318" s="330"/>
      <c r="U318" s="330"/>
      <c r="V318" s="428"/>
      <c r="W318" s="428" t="s">
        <v>45</v>
      </c>
      <c r="X318" s="428" t="s">
        <v>45</v>
      </c>
      <c r="Y318" s="428" t="s">
        <v>45</v>
      </c>
      <c r="Z318" s="428" t="s">
        <v>45</v>
      </c>
      <c r="AA318" s="330">
        <v>0</v>
      </c>
      <c r="AB318" s="330">
        <v>0</v>
      </c>
      <c r="AC318" s="330">
        <v>15</v>
      </c>
      <c r="AD318" s="330">
        <v>0</v>
      </c>
      <c r="AE318" s="330">
        <v>7</v>
      </c>
      <c r="AF318" s="330">
        <v>0</v>
      </c>
      <c r="AG318" s="429">
        <v>1</v>
      </c>
      <c r="AH318" s="330"/>
      <c r="AI318" s="330"/>
      <c r="AJ318" s="330"/>
      <c r="AK318" s="330"/>
      <c r="AL318" s="330"/>
      <c r="AM318" s="330">
        <v>0</v>
      </c>
      <c r="AN318" s="330">
        <v>0</v>
      </c>
      <c r="AO318" s="330"/>
      <c r="AP318" s="330"/>
      <c r="AQ318" s="330">
        <v>0</v>
      </c>
      <c r="AR318" s="330">
        <v>0</v>
      </c>
      <c r="AS318" s="330">
        <v>0</v>
      </c>
      <c r="AT318" s="330">
        <v>0</v>
      </c>
      <c r="AU318" s="330">
        <v>0</v>
      </c>
      <c r="AV318" s="430" t="s">
        <v>45</v>
      </c>
      <c r="AW318" s="330">
        <v>27</v>
      </c>
      <c r="AX318" s="330">
        <v>0</v>
      </c>
      <c r="AY318" s="330">
        <v>27</v>
      </c>
      <c r="AZ318" s="330">
        <v>0</v>
      </c>
      <c r="BA318" s="330">
        <v>27</v>
      </c>
      <c r="BB318" s="330">
        <v>0</v>
      </c>
      <c r="BC318" s="330">
        <v>27</v>
      </c>
      <c r="BD318" s="330">
        <v>0</v>
      </c>
      <c r="BE318" s="330">
        <v>7</v>
      </c>
      <c r="BF318" s="329" t="s">
        <v>7583</v>
      </c>
      <c r="BG318" s="330">
        <v>28</v>
      </c>
      <c r="BH318" s="330">
        <v>29</v>
      </c>
      <c r="BI318" s="330">
        <v>29</v>
      </c>
      <c r="BJ318" s="330" t="s">
        <v>112</v>
      </c>
      <c r="BK318" s="330">
        <v>8</v>
      </c>
      <c r="BL318" s="330">
        <v>14</v>
      </c>
      <c r="BM318" s="330">
        <v>5</v>
      </c>
      <c r="BN318" s="330">
        <v>0</v>
      </c>
      <c r="BO318" s="330">
        <v>2</v>
      </c>
      <c r="BP318" s="330">
        <v>0</v>
      </c>
      <c r="BQ318" s="330">
        <v>0</v>
      </c>
    </row>
    <row r="319" spans="1:69" s="334" customFormat="1" x14ac:dyDescent="0.25">
      <c r="A319" s="333" t="s">
        <v>46</v>
      </c>
      <c r="B319" s="330" t="s">
        <v>43</v>
      </c>
      <c r="C319" s="330" t="s">
        <v>43</v>
      </c>
      <c r="D319" s="333">
        <v>51</v>
      </c>
      <c r="E319" s="331" t="s">
        <v>573</v>
      </c>
      <c r="F319" s="330" t="s">
        <v>128</v>
      </c>
      <c r="G319" s="427" t="s">
        <v>7569</v>
      </c>
      <c r="H319" s="330">
        <v>13</v>
      </c>
      <c r="I319" s="330">
        <v>0</v>
      </c>
      <c r="J319" s="336">
        <v>0</v>
      </c>
      <c r="K319" s="330">
        <v>4</v>
      </c>
      <c r="L319" s="330">
        <v>0</v>
      </c>
      <c r="M319" s="336">
        <v>0</v>
      </c>
      <c r="N319" s="330">
        <v>0</v>
      </c>
      <c r="O319" s="330" t="s">
        <v>6768</v>
      </c>
      <c r="P319" s="330" t="s">
        <v>6769</v>
      </c>
      <c r="Q319" s="330" t="s">
        <v>6770</v>
      </c>
      <c r="R319" s="336">
        <v>0.40748775367389778</v>
      </c>
      <c r="S319" s="330">
        <v>0</v>
      </c>
      <c r="T319" s="330"/>
      <c r="U319" s="330"/>
      <c r="V319" s="428"/>
      <c r="W319" s="428" t="s">
        <v>45</v>
      </c>
      <c r="X319" s="428" t="s">
        <v>45</v>
      </c>
      <c r="Y319" s="428" t="s">
        <v>45</v>
      </c>
      <c r="Z319" s="428" t="s">
        <v>45</v>
      </c>
      <c r="AA319" s="330">
        <v>0</v>
      </c>
      <c r="AB319" s="330">
        <v>0</v>
      </c>
      <c r="AC319" s="330">
        <v>13</v>
      </c>
      <c r="AD319" s="330">
        <v>0</v>
      </c>
      <c r="AE319" s="330">
        <v>4</v>
      </c>
      <c r="AF319" s="330">
        <v>0</v>
      </c>
      <c r="AG319" s="429">
        <v>1</v>
      </c>
      <c r="AH319" s="330"/>
      <c r="AI319" s="330"/>
      <c r="AJ319" s="330"/>
      <c r="AK319" s="330"/>
      <c r="AL319" s="330"/>
      <c r="AM319" s="330">
        <v>0</v>
      </c>
      <c r="AN319" s="330">
        <v>0</v>
      </c>
      <c r="AO319" s="330"/>
      <c r="AP319" s="330"/>
      <c r="AQ319" s="330">
        <v>0</v>
      </c>
      <c r="AR319" s="330">
        <v>0</v>
      </c>
      <c r="AS319" s="330">
        <v>0</v>
      </c>
      <c r="AT319" s="330">
        <v>0</v>
      </c>
      <c r="AU319" s="330">
        <v>0</v>
      </c>
      <c r="AV319" s="430" t="s">
        <v>45</v>
      </c>
      <c r="AW319" s="330">
        <v>25</v>
      </c>
      <c r="AX319" s="330">
        <v>0</v>
      </c>
      <c r="AY319" s="330">
        <v>25</v>
      </c>
      <c r="AZ319" s="330">
        <v>0</v>
      </c>
      <c r="BA319" s="330">
        <v>25</v>
      </c>
      <c r="BB319" s="330">
        <v>0</v>
      </c>
      <c r="BC319" s="330">
        <v>25</v>
      </c>
      <c r="BD319" s="330">
        <v>0</v>
      </c>
      <c r="BE319" s="330">
        <v>15</v>
      </c>
      <c r="BF319" s="329" t="s">
        <v>7583</v>
      </c>
      <c r="BG319" s="330">
        <v>25</v>
      </c>
      <c r="BH319" s="330">
        <v>19</v>
      </c>
      <c r="BI319" s="330">
        <v>25</v>
      </c>
      <c r="BJ319" s="330" t="s">
        <v>112</v>
      </c>
      <c r="BK319" s="330">
        <v>10</v>
      </c>
      <c r="BL319" s="330">
        <v>11</v>
      </c>
      <c r="BM319" s="330">
        <v>4</v>
      </c>
      <c r="BN319" s="330">
        <v>0</v>
      </c>
      <c r="BO319" s="330">
        <v>0</v>
      </c>
      <c r="BP319" s="330">
        <v>0</v>
      </c>
      <c r="BQ319" s="330">
        <v>0</v>
      </c>
    </row>
    <row r="320" spans="1:69" s="334" customFormat="1" x14ac:dyDescent="0.25">
      <c r="A320" s="333" t="s">
        <v>46</v>
      </c>
      <c r="B320" s="330" t="s">
        <v>43</v>
      </c>
      <c r="C320" s="330" t="s">
        <v>43</v>
      </c>
      <c r="D320" s="333">
        <v>52</v>
      </c>
      <c r="E320" s="331" t="s">
        <v>6555</v>
      </c>
      <c r="F320" s="330" t="s">
        <v>128</v>
      </c>
      <c r="G320" s="427" t="s">
        <v>7569</v>
      </c>
      <c r="H320" s="330">
        <v>20</v>
      </c>
      <c r="I320" s="330">
        <v>0</v>
      </c>
      <c r="J320" s="336">
        <v>0</v>
      </c>
      <c r="K320" s="330">
        <v>8</v>
      </c>
      <c r="L320" s="330">
        <v>1</v>
      </c>
      <c r="M320" s="336">
        <v>0.1111111111111111</v>
      </c>
      <c r="N320" s="330">
        <v>0</v>
      </c>
      <c r="O320" s="330" t="s">
        <v>6818</v>
      </c>
      <c r="P320" s="330" t="s">
        <v>6819</v>
      </c>
      <c r="Q320" s="330" t="s">
        <v>6820</v>
      </c>
      <c r="R320" s="336">
        <v>0.41098273175185357</v>
      </c>
      <c r="S320" s="330">
        <v>0</v>
      </c>
      <c r="T320" s="330"/>
      <c r="U320" s="330"/>
      <c r="V320" s="428"/>
      <c r="W320" s="428" t="s">
        <v>45</v>
      </c>
      <c r="X320" s="428" t="s">
        <v>45</v>
      </c>
      <c r="Y320" s="428" t="s">
        <v>45</v>
      </c>
      <c r="Z320" s="428" t="s">
        <v>45</v>
      </c>
      <c r="AA320" s="330">
        <v>0</v>
      </c>
      <c r="AB320" s="330">
        <v>0</v>
      </c>
      <c r="AC320" s="330">
        <v>19</v>
      </c>
      <c r="AD320" s="330">
        <v>1</v>
      </c>
      <c r="AE320" s="330">
        <v>8</v>
      </c>
      <c r="AF320" s="330">
        <v>0</v>
      </c>
      <c r="AG320" s="429">
        <v>0.9642857142857143</v>
      </c>
      <c r="AH320" s="330"/>
      <c r="AI320" s="330"/>
      <c r="AJ320" s="330"/>
      <c r="AK320" s="330"/>
      <c r="AL320" s="330"/>
      <c r="AM320" s="330">
        <v>0</v>
      </c>
      <c r="AN320" s="330">
        <v>0</v>
      </c>
      <c r="AO320" s="330"/>
      <c r="AP320" s="330"/>
      <c r="AQ320" s="330">
        <v>0</v>
      </c>
      <c r="AR320" s="330">
        <v>0</v>
      </c>
      <c r="AS320" s="330">
        <v>0</v>
      </c>
      <c r="AT320" s="330">
        <v>0</v>
      </c>
      <c r="AU320" s="330">
        <v>0</v>
      </c>
      <c r="AV320" s="430" t="s">
        <v>45</v>
      </c>
      <c r="AW320" s="330">
        <v>0</v>
      </c>
      <c r="AX320" s="330">
        <v>0</v>
      </c>
      <c r="AY320" s="330">
        <v>0</v>
      </c>
      <c r="AZ320" s="330">
        <v>0</v>
      </c>
      <c r="BA320" s="330">
        <v>0</v>
      </c>
      <c r="BB320" s="330">
        <v>0</v>
      </c>
      <c r="BC320" s="330">
        <v>0</v>
      </c>
      <c r="BD320" s="330">
        <v>0</v>
      </c>
      <c r="BE320" s="330">
        <v>9</v>
      </c>
      <c r="BF320" s="329" t="s">
        <v>7583</v>
      </c>
      <c r="BG320" s="330">
        <v>0</v>
      </c>
      <c r="BH320" s="330">
        <v>0</v>
      </c>
      <c r="BI320" s="330">
        <v>0</v>
      </c>
      <c r="BJ320" s="330" t="s">
        <v>112</v>
      </c>
      <c r="BK320" s="330">
        <v>0</v>
      </c>
      <c r="BL320" s="330">
        <v>0</v>
      </c>
      <c r="BM320" s="330">
        <v>0</v>
      </c>
      <c r="BN320" s="330">
        <v>0</v>
      </c>
      <c r="BO320" s="330">
        <v>0</v>
      </c>
      <c r="BP320" s="330">
        <v>0</v>
      </c>
      <c r="BQ320" s="330">
        <v>0</v>
      </c>
    </row>
    <row r="321" spans="1:69" s="334" customFormat="1" x14ac:dyDescent="0.25">
      <c r="A321" s="333" t="s">
        <v>46</v>
      </c>
      <c r="B321" s="330" t="s">
        <v>43</v>
      </c>
      <c r="C321" s="330" t="s">
        <v>43</v>
      </c>
      <c r="D321" s="333">
        <v>3</v>
      </c>
      <c r="E321" s="331" t="s">
        <v>6536</v>
      </c>
      <c r="F321" s="330" t="s">
        <v>128</v>
      </c>
      <c r="G321" s="427" t="s">
        <v>7569</v>
      </c>
      <c r="H321" s="330">
        <v>30</v>
      </c>
      <c r="I321" s="330">
        <v>1</v>
      </c>
      <c r="J321" s="336">
        <v>3.2258064516129031E-2</v>
      </c>
      <c r="K321" s="330">
        <v>9</v>
      </c>
      <c r="L321" s="330">
        <v>2</v>
      </c>
      <c r="M321" s="336">
        <v>0.18181818181818182</v>
      </c>
      <c r="N321" s="330">
        <v>0</v>
      </c>
      <c r="O321" s="330" t="s">
        <v>7131</v>
      </c>
      <c r="P321" s="330" t="s">
        <v>7132</v>
      </c>
      <c r="Q321" s="330" t="s">
        <v>7133</v>
      </c>
      <c r="R321" s="336">
        <v>0.47386157958908565</v>
      </c>
      <c r="S321" s="330">
        <v>0</v>
      </c>
      <c r="T321" s="330"/>
      <c r="U321" s="330"/>
      <c r="V321" s="428"/>
      <c r="W321" s="428" t="s">
        <v>45</v>
      </c>
      <c r="X321" s="428" t="s">
        <v>45</v>
      </c>
      <c r="Y321" s="428" t="s">
        <v>45</v>
      </c>
      <c r="Z321" s="428" t="s">
        <v>45</v>
      </c>
      <c r="AA321" s="330">
        <v>0</v>
      </c>
      <c r="AB321" s="330">
        <v>0</v>
      </c>
      <c r="AC321" s="330">
        <v>29</v>
      </c>
      <c r="AD321" s="330">
        <v>1</v>
      </c>
      <c r="AE321" s="330">
        <v>9</v>
      </c>
      <c r="AF321" s="330">
        <v>0</v>
      </c>
      <c r="AG321" s="429">
        <v>0.97435897435897434</v>
      </c>
      <c r="AH321" s="330"/>
      <c r="AI321" s="330"/>
      <c r="AJ321" s="330"/>
      <c r="AK321" s="330"/>
      <c r="AL321" s="330"/>
      <c r="AM321" s="330">
        <v>0</v>
      </c>
      <c r="AN321" s="330">
        <v>0</v>
      </c>
      <c r="AO321" s="330"/>
      <c r="AP321" s="330"/>
      <c r="AQ321" s="330">
        <v>0</v>
      </c>
      <c r="AR321" s="330">
        <v>0</v>
      </c>
      <c r="AS321" s="330">
        <v>0</v>
      </c>
      <c r="AT321" s="330">
        <v>0</v>
      </c>
      <c r="AU321" s="330">
        <v>0</v>
      </c>
      <c r="AV321" s="430" t="s">
        <v>45</v>
      </c>
      <c r="AW321" s="330">
        <v>34</v>
      </c>
      <c r="AX321" s="330">
        <v>0</v>
      </c>
      <c r="AY321" s="330">
        <v>34</v>
      </c>
      <c r="AZ321" s="330">
        <v>0</v>
      </c>
      <c r="BA321" s="330">
        <v>34</v>
      </c>
      <c r="BB321" s="330">
        <v>0</v>
      </c>
      <c r="BC321" s="330">
        <v>34</v>
      </c>
      <c r="BD321" s="330">
        <v>0</v>
      </c>
      <c r="BE321" s="330">
        <v>27</v>
      </c>
      <c r="BF321" s="329" t="s">
        <v>7583</v>
      </c>
      <c r="BG321" s="330">
        <v>34</v>
      </c>
      <c r="BH321" s="330">
        <v>38</v>
      </c>
      <c r="BI321" s="330">
        <v>34</v>
      </c>
      <c r="BJ321" s="330" t="s">
        <v>112</v>
      </c>
      <c r="BK321" s="330">
        <v>5</v>
      </c>
      <c r="BL321" s="330">
        <v>24</v>
      </c>
      <c r="BM321" s="330">
        <v>5</v>
      </c>
      <c r="BN321" s="330">
        <v>0</v>
      </c>
      <c r="BO321" s="330">
        <v>0</v>
      </c>
      <c r="BP321" s="330">
        <v>0</v>
      </c>
      <c r="BQ321" s="330">
        <v>0</v>
      </c>
    </row>
    <row r="322" spans="1:69" s="334" customFormat="1" x14ac:dyDescent="0.25">
      <c r="A322" s="333" t="s">
        <v>46</v>
      </c>
      <c r="B322" s="330" t="s">
        <v>43</v>
      </c>
      <c r="C322" s="330" t="s">
        <v>43</v>
      </c>
      <c r="D322" s="333">
        <v>4</v>
      </c>
      <c r="E322" s="331" t="s">
        <v>6537</v>
      </c>
      <c r="F322" s="330" t="s">
        <v>128</v>
      </c>
      <c r="G322" s="427" t="s">
        <v>7569</v>
      </c>
      <c r="H322" s="330">
        <v>45</v>
      </c>
      <c r="I322" s="330">
        <v>0</v>
      </c>
      <c r="J322" s="336">
        <v>0</v>
      </c>
      <c r="K322" s="330">
        <v>4</v>
      </c>
      <c r="L322" s="330">
        <v>4</v>
      </c>
      <c r="M322" s="336">
        <v>0.5</v>
      </c>
      <c r="N322" s="330">
        <v>0</v>
      </c>
      <c r="O322" s="330" t="s">
        <v>7223</v>
      </c>
      <c r="P322" s="330" t="s">
        <v>7224</v>
      </c>
      <c r="Q322" s="330" t="s">
        <v>7225</v>
      </c>
      <c r="R322" s="336">
        <v>0.45418531727984301</v>
      </c>
      <c r="S322" s="330">
        <v>0</v>
      </c>
      <c r="T322" s="330"/>
      <c r="U322" s="330"/>
      <c r="V322" s="428"/>
      <c r="W322" s="428" t="s">
        <v>45</v>
      </c>
      <c r="X322" s="428" t="s">
        <v>45</v>
      </c>
      <c r="Y322" s="428" t="s">
        <v>45</v>
      </c>
      <c r="Z322" s="428" t="s">
        <v>45</v>
      </c>
      <c r="AA322" s="330">
        <v>1</v>
      </c>
      <c r="AB322" s="330">
        <v>0</v>
      </c>
      <c r="AC322" s="330">
        <v>45</v>
      </c>
      <c r="AD322" s="330">
        <v>0</v>
      </c>
      <c r="AE322" s="330">
        <v>4</v>
      </c>
      <c r="AF322" s="330">
        <v>0</v>
      </c>
      <c r="AG322" s="429">
        <v>1</v>
      </c>
      <c r="AH322" s="330"/>
      <c r="AI322" s="330"/>
      <c r="AJ322" s="330"/>
      <c r="AK322" s="330"/>
      <c r="AL322" s="330"/>
      <c r="AM322" s="330">
        <v>0</v>
      </c>
      <c r="AN322" s="330">
        <v>0</v>
      </c>
      <c r="AO322" s="330"/>
      <c r="AP322" s="330"/>
      <c r="AQ322" s="330">
        <v>0</v>
      </c>
      <c r="AR322" s="330">
        <v>0</v>
      </c>
      <c r="AS322" s="330">
        <v>0</v>
      </c>
      <c r="AT322" s="330">
        <v>0</v>
      </c>
      <c r="AU322" s="330">
        <v>1</v>
      </c>
      <c r="AV322" s="430">
        <v>1</v>
      </c>
      <c r="AW322" s="330">
        <v>39</v>
      </c>
      <c r="AX322" s="330">
        <v>0</v>
      </c>
      <c r="AY322" s="330">
        <v>39</v>
      </c>
      <c r="AZ322" s="330">
        <v>0</v>
      </c>
      <c r="BA322" s="330">
        <v>39</v>
      </c>
      <c r="BB322" s="330">
        <v>0</v>
      </c>
      <c r="BC322" s="330">
        <v>39</v>
      </c>
      <c r="BD322" s="330">
        <v>0</v>
      </c>
      <c r="BE322" s="330">
        <v>26</v>
      </c>
      <c r="BF322" s="329" t="s">
        <v>7583</v>
      </c>
      <c r="BG322" s="330">
        <v>41</v>
      </c>
      <c r="BH322" s="330">
        <v>45</v>
      </c>
      <c r="BI322" s="330">
        <v>39</v>
      </c>
      <c r="BJ322" s="330" t="s">
        <v>112</v>
      </c>
      <c r="BK322" s="330">
        <v>10</v>
      </c>
      <c r="BL322" s="330">
        <v>26</v>
      </c>
      <c r="BM322" s="330">
        <v>3</v>
      </c>
      <c r="BN322" s="330">
        <v>0</v>
      </c>
      <c r="BO322" s="330">
        <v>0</v>
      </c>
      <c r="BP322" s="330">
        <v>0</v>
      </c>
      <c r="BQ322" s="330">
        <v>0</v>
      </c>
    </row>
    <row r="323" spans="1:69" s="334" customFormat="1" x14ac:dyDescent="0.25">
      <c r="A323" s="333" t="s">
        <v>46</v>
      </c>
      <c r="B323" s="330" t="s">
        <v>43</v>
      </c>
      <c r="C323" s="330" t="s">
        <v>43</v>
      </c>
      <c r="D323" s="333">
        <v>5</v>
      </c>
      <c r="E323" s="331" t="s">
        <v>6538</v>
      </c>
      <c r="F323" s="330" t="s">
        <v>128</v>
      </c>
      <c r="G323" s="427" t="s">
        <v>7569</v>
      </c>
      <c r="H323" s="330">
        <v>41</v>
      </c>
      <c r="I323" s="330">
        <v>0</v>
      </c>
      <c r="J323" s="336">
        <v>0</v>
      </c>
      <c r="K323" s="330">
        <v>10</v>
      </c>
      <c r="L323" s="330">
        <v>0</v>
      </c>
      <c r="M323" s="336">
        <v>0</v>
      </c>
      <c r="N323" s="330">
        <v>0</v>
      </c>
      <c r="O323" s="330" t="s">
        <v>7311</v>
      </c>
      <c r="P323" s="330" t="s">
        <v>7312</v>
      </c>
      <c r="Q323" s="330" t="s">
        <v>7313</v>
      </c>
      <c r="R323" s="336">
        <v>0.46643010551872255</v>
      </c>
      <c r="S323" s="330">
        <v>0</v>
      </c>
      <c r="T323" s="330"/>
      <c r="U323" s="330"/>
      <c r="V323" s="428"/>
      <c r="W323" s="428" t="s">
        <v>45</v>
      </c>
      <c r="X323" s="428" t="s">
        <v>45</v>
      </c>
      <c r="Y323" s="428" t="s">
        <v>45</v>
      </c>
      <c r="Z323" s="428" t="s">
        <v>45</v>
      </c>
      <c r="AA323" s="330">
        <v>0</v>
      </c>
      <c r="AB323" s="330">
        <v>0</v>
      </c>
      <c r="AC323" s="330">
        <v>39</v>
      </c>
      <c r="AD323" s="330">
        <v>2</v>
      </c>
      <c r="AE323" s="330">
        <v>10</v>
      </c>
      <c r="AF323" s="330">
        <v>0</v>
      </c>
      <c r="AG323" s="429">
        <v>0.96078431372549022</v>
      </c>
      <c r="AH323" s="330"/>
      <c r="AI323" s="330"/>
      <c r="AJ323" s="330"/>
      <c r="AK323" s="330"/>
      <c r="AL323" s="330"/>
      <c r="AM323" s="330">
        <v>0</v>
      </c>
      <c r="AN323" s="330">
        <v>0</v>
      </c>
      <c r="AO323" s="330"/>
      <c r="AP323" s="330"/>
      <c r="AQ323" s="330">
        <v>0</v>
      </c>
      <c r="AR323" s="330">
        <v>0</v>
      </c>
      <c r="AS323" s="330">
        <v>0</v>
      </c>
      <c r="AT323" s="330">
        <v>0</v>
      </c>
      <c r="AU323" s="330">
        <v>0</v>
      </c>
      <c r="AV323" s="430" t="s">
        <v>45</v>
      </c>
      <c r="AW323" s="330">
        <v>39</v>
      </c>
      <c r="AX323" s="330">
        <v>0</v>
      </c>
      <c r="AY323" s="330">
        <v>39</v>
      </c>
      <c r="AZ323" s="330">
        <v>0</v>
      </c>
      <c r="BA323" s="330">
        <v>39</v>
      </c>
      <c r="BB323" s="330">
        <v>0</v>
      </c>
      <c r="BC323" s="330">
        <v>39</v>
      </c>
      <c r="BD323" s="330">
        <v>0</v>
      </c>
      <c r="BE323" s="330">
        <v>14</v>
      </c>
      <c r="BF323" s="329" t="s">
        <v>7583</v>
      </c>
      <c r="BG323" s="330">
        <v>36</v>
      </c>
      <c r="BH323" s="330">
        <v>49</v>
      </c>
      <c r="BI323" s="330">
        <v>39</v>
      </c>
      <c r="BJ323" s="330" t="s">
        <v>112</v>
      </c>
      <c r="BK323" s="330">
        <v>7</v>
      </c>
      <c r="BL323" s="330">
        <v>22</v>
      </c>
      <c r="BM323" s="330">
        <v>10</v>
      </c>
      <c r="BN323" s="330">
        <v>0</v>
      </c>
      <c r="BO323" s="330">
        <v>0</v>
      </c>
      <c r="BP323" s="330">
        <v>0</v>
      </c>
      <c r="BQ323" s="330">
        <v>0</v>
      </c>
    </row>
    <row r="324" spans="1:69" s="334" customFormat="1" x14ac:dyDescent="0.25">
      <c r="A324" s="333" t="s">
        <v>46</v>
      </c>
      <c r="B324" s="330" t="s">
        <v>43</v>
      </c>
      <c r="C324" s="330" t="s">
        <v>43</v>
      </c>
      <c r="D324" s="333">
        <v>6</v>
      </c>
      <c r="E324" s="331" t="s">
        <v>6539</v>
      </c>
      <c r="F324" s="330" t="s">
        <v>128</v>
      </c>
      <c r="G324" s="427" t="s">
        <v>7569</v>
      </c>
      <c r="H324" s="330">
        <v>25</v>
      </c>
      <c r="I324" s="330">
        <v>1</v>
      </c>
      <c r="J324" s="336">
        <v>3.8461538461538464E-2</v>
      </c>
      <c r="K324" s="330">
        <v>8</v>
      </c>
      <c r="L324" s="330">
        <v>1</v>
      </c>
      <c r="M324" s="336">
        <v>0.1111111111111111</v>
      </c>
      <c r="N324" s="330">
        <v>0</v>
      </c>
      <c r="O324" s="330" t="s">
        <v>7399</v>
      </c>
      <c r="P324" s="330" t="s">
        <v>7400</v>
      </c>
      <c r="Q324" s="330" t="s">
        <v>7401</v>
      </c>
      <c r="R324" s="336">
        <v>0.39958207286996877</v>
      </c>
      <c r="S324" s="330">
        <v>0</v>
      </c>
      <c r="T324" s="330"/>
      <c r="U324" s="330"/>
      <c r="V324" s="428"/>
      <c r="W324" s="428" t="s">
        <v>45</v>
      </c>
      <c r="X324" s="428" t="s">
        <v>45</v>
      </c>
      <c r="Y324" s="428" t="s">
        <v>45</v>
      </c>
      <c r="Z324" s="428" t="s">
        <v>45</v>
      </c>
      <c r="AA324" s="330">
        <v>3</v>
      </c>
      <c r="AB324" s="330">
        <v>0</v>
      </c>
      <c r="AC324" s="330">
        <v>25</v>
      </c>
      <c r="AD324" s="330">
        <v>0</v>
      </c>
      <c r="AE324" s="330">
        <v>8</v>
      </c>
      <c r="AF324" s="330">
        <v>0</v>
      </c>
      <c r="AG324" s="429">
        <v>1</v>
      </c>
      <c r="AH324" s="330"/>
      <c r="AI324" s="330"/>
      <c r="AJ324" s="330"/>
      <c r="AK324" s="330"/>
      <c r="AL324" s="330"/>
      <c r="AM324" s="330">
        <v>0</v>
      </c>
      <c r="AN324" s="330">
        <v>0</v>
      </c>
      <c r="AO324" s="330"/>
      <c r="AP324" s="330"/>
      <c r="AQ324" s="330">
        <v>0</v>
      </c>
      <c r="AR324" s="330">
        <v>0</v>
      </c>
      <c r="AS324" s="330">
        <v>0</v>
      </c>
      <c r="AT324" s="330">
        <v>1</v>
      </c>
      <c r="AU324" s="330">
        <v>2</v>
      </c>
      <c r="AV324" s="430">
        <v>1</v>
      </c>
      <c r="AW324" s="330">
        <v>25</v>
      </c>
      <c r="AX324" s="330">
        <v>0</v>
      </c>
      <c r="AY324" s="330">
        <v>25</v>
      </c>
      <c r="AZ324" s="330">
        <v>0</v>
      </c>
      <c r="BA324" s="330">
        <v>25</v>
      </c>
      <c r="BB324" s="330">
        <v>0</v>
      </c>
      <c r="BC324" s="330">
        <v>25</v>
      </c>
      <c r="BD324" s="330">
        <v>0</v>
      </c>
      <c r="BE324" s="330">
        <v>12</v>
      </c>
      <c r="BF324" s="329" t="s">
        <v>7583</v>
      </c>
      <c r="BG324" s="330">
        <v>27</v>
      </c>
      <c r="BH324" s="330">
        <v>34</v>
      </c>
      <c r="BI324" s="330">
        <v>26</v>
      </c>
      <c r="BJ324" s="330" t="s">
        <v>112</v>
      </c>
      <c r="BK324" s="330">
        <v>4</v>
      </c>
      <c r="BL324" s="330">
        <v>14</v>
      </c>
      <c r="BM324" s="330">
        <v>7</v>
      </c>
      <c r="BN324" s="330">
        <v>0</v>
      </c>
      <c r="BO324" s="330">
        <v>1</v>
      </c>
      <c r="BP324" s="330">
        <v>0</v>
      </c>
      <c r="BQ324" s="330">
        <v>0</v>
      </c>
    </row>
    <row r="325" spans="1:69" s="334" customFormat="1" x14ac:dyDescent="0.25">
      <c r="A325" s="333" t="s">
        <v>46</v>
      </c>
      <c r="B325" s="330" t="s">
        <v>43</v>
      </c>
      <c r="C325" s="330" t="s">
        <v>43</v>
      </c>
      <c r="D325" s="333">
        <v>7</v>
      </c>
      <c r="E325" s="331" t="s">
        <v>6540</v>
      </c>
      <c r="F325" s="330" t="s">
        <v>128</v>
      </c>
      <c r="G325" s="427" t="s">
        <v>7569</v>
      </c>
      <c r="H325" s="330">
        <v>34</v>
      </c>
      <c r="I325" s="330">
        <v>1</v>
      </c>
      <c r="J325" s="336">
        <v>2.8571428571428571E-2</v>
      </c>
      <c r="K325" s="330">
        <v>6</v>
      </c>
      <c r="L325" s="330">
        <v>0</v>
      </c>
      <c r="M325" s="336">
        <v>0</v>
      </c>
      <c r="N325" s="330">
        <v>0</v>
      </c>
      <c r="O325" s="330" t="s">
        <v>7489</v>
      </c>
      <c r="P325" s="330" t="s">
        <v>7490</v>
      </c>
      <c r="Q325" s="330" t="s">
        <v>7491</v>
      </c>
      <c r="R325" s="336">
        <v>0.3435949844738807</v>
      </c>
      <c r="S325" s="330">
        <v>0</v>
      </c>
      <c r="T325" s="330"/>
      <c r="U325" s="330"/>
      <c r="V325" s="428"/>
      <c r="W325" s="428" t="s">
        <v>45</v>
      </c>
      <c r="X325" s="428" t="s">
        <v>45</v>
      </c>
      <c r="Y325" s="428" t="s">
        <v>45</v>
      </c>
      <c r="Z325" s="428" t="s">
        <v>45</v>
      </c>
      <c r="AA325" s="330">
        <v>1</v>
      </c>
      <c r="AB325" s="330">
        <v>0</v>
      </c>
      <c r="AC325" s="330">
        <v>34</v>
      </c>
      <c r="AD325" s="330">
        <v>0</v>
      </c>
      <c r="AE325" s="330">
        <v>5</v>
      </c>
      <c r="AF325" s="330">
        <v>1</v>
      </c>
      <c r="AG325" s="429">
        <v>0.97499999999999998</v>
      </c>
      <c r="AH325" s="330"/>
      <c r="AI325" s="330"/>
      <c r="AJ325" s="330"/>
      <c r="AK325" s="330"/>
      <c r="AL325" s="330"/>
      <c r="AM325" s="330">
        <v>0</v>
      </c>
      <c r="AN325" s="330">
        <v>0</v>
      </c>
      <c r="AO325" s="330"/>
      <c r="AP325" s="330"/>
      <c r="AQ325" s="330">
        <v>0</v>
      </c>
      <c r="AR325" s="330">
        <v>0</v>
      </c>
      <c r="AS325" s="330">
        <v>0</v>
      </c>
      <c r="AT325" s="330">
        <v>0</v>
      </c>
      <c r="AU325" s="330">
        <v>1</v>
      </c>
      <c r="AV325" s="430">
        <v>1</v>
      </c>
      <c r="AW325" s="330">
        <v>32</v>
      </c>
      <c r="AX325" s="330">
        <v>0</v>
      </c>
      <c r="AY325" s="330">
        <v>32</v>
      </c>
      <c r="AZ325" s="330">
        <v>0</v>
      </c>
      <c r="BA325" s="330">
        <v>32</v>
      </c>
      <c r="BB325" s="330">
        <v>0</v>
      </c>
      <c r="BC325" s="330">
        <v>32</v>
      </c>
      <c r="BD325" s="330">
        <v>0</v>
      </c>
      <c r="BE325" s="330">
        <v>10</v>
      </c>
      <c r="BF325" s="329" t="s">
        <v>7583</v>
      </c>
      <c r="BG325" s="330">
        <v>32</v>
      </c>
      <c r="BH325" s="330">
        <v>49</v>
      </c>
      <c r="BI325" s="330">
        <v>32</v>
      </c>
      <c r="BJ325" s="330" t="s">
        <v>112</v>
      </c>
      <c r="BK325" s="330">
        <v>7</v>
      </c>
      <c r="BL325" s="330">
        <v>22</v>
      </c>
      <c r="BM325" s="330">
        <v>3</v>
      </c>
      <c r="BN325" s="330">
        <v>0</v>
      </c>
      <c r="BO325" s="330">
        <v>0</v>
      </c>
      <c r="BP325" s="330">
        <v>0</v>
      </c>
      <c r="BQ325" s="330">
        <v>0</v>
      </c>
    </row>
    <row r="326" spans="1:69" s="334" customFormat="1" x14ac:dyDescent="0.25">
      <c r="A326" s="333" t="s">
        <v>293</v>
      </c>
      <c r="B326" s="330" t="s">
        <v>52</v>
      </c>
      <c r="C326" s="330" t="s">
        <v>312</v>
      </c>
      <c r="D326" s="333">
        <v>1</v>
      </c>
      <c r="E326" s="331" t="s">
        <v>6534</v>
      </c>
      <c r="F326" s="330" t="s">
        <v>128</v>
      </c>
      <c r="G326" s="427" t="s">
        <v>7604</v>
      </c>
      <c r="H326" s="330">
        <v>0</v>
      </c>
      <c r="I326" s="330">
        <v>0</v>
      </c>
      <c r="J326" s="336" t="s">
        <v>45</v>
      </c>
      <c r="K326" s="330">
        <v>0</v>
      </c>
      <c r="L326" s="330">
        <v>0</v>
      </c>
      <c r="M326" s="336" t="s">
        <v>45</v>
      </c>
      <c r="N326" s="330">
        <v>0</v>
      </c>
      <c r="O326" s="330" t="s">
        <v>45</v>
      </c>
      <c r="P326" s="330" t="s">
        <v>45</v>
      </c>
      <c r="Q326" s="330" t="s">
        <v>45</v>
      </c>
      <c r="R326" s="336" t="s">
        <v>45</v>
      </c>
      <c r="S326" s="330">
        <v>0</v>
      </c>
      <c r="T326" s="330"/>
      <c r="U326" s="330"/>
      <c r="V326" s="428"/>
      <c r="W326" s="428" t="s">
        <v>45</v>
      </c>
      <c r="X326" s="428" t="s">
        <v>45</v>
      </c>
      <c r="Y326" s="428" t="s">
        <v>45</v>
      </c>
      <c r="Z326" s="428" t="s">
        <v>45</v>
      </c>
      <c r="AA326" s="330">
        <v>0</v>
      </c>
      <c r="AB326" s="330">
        <v>0</v>
      </c>
      <c r="AC326" s="330">
        <v>0</v>
      </c>
      <c r="AD326" s="330">
        <v>0</v>
      </c>
      <c r="AE326" s="330">
        <v>0</v>
      </c>
      <c r="AF326" s="330">
        <v>0</v>
      </c>
      <c r="AG326" s="429" t="s">
        <v>45</v>
      </c>
      <c r="AH326" s="330"/>
      <c r="AI326" s="330"/>
      <c r="AJ326" s="330"/>
      <c r="AK326" s="330"/>
      <c r="AL326" s="330"/>
      <c r="AM326" s="330">
        <v>0</v>
      </c>
      <c r="AN326" s="330">
        <v>0</v>
      </c>
      <c r="AO326" s="330"/>
      <c r="AP326" s="330"/>
      <c r="AQ326" s="330">
        <v>0</v>
      </c>
      <c r="AR326" s="330">
        <v>0</v>
      </c>
      <c r="AS326" s="330">
        <v>0</v>
      </c>
      <c r="AT326" s="330">
        <v>0</v>
      </c>
      <c r="AU326" s="330">
        <v>0</v>
      </c>
      <c r="AV326" s="430" t="s">
        <v>45</v>
      </c>
      <c r="AW326" s="330">
        <v>0</v>
      </c>
      <c r="AX326" s="330">
        <v>0</v>
      </c>
      <c r="AY326" s="330">
        <v>0</v>
      </c>
      <c r="AZ326" s="330">
        <v>0</v>
      </c>
      <c r="BA326" s="330">
        <v>0</v>
      </c>
      <c r="BB326" s="330">
        <v>0</v>
      </c>
      <c r="BC326" s="330">
        <v>0</v>
      </c>
      <c r="BD326" s="330">
        <v>0</v>
      </c>
      <c r="BE326" s="330">
        <v>6</v>
      </c>
      <c r="BF326" s="329" t="s">
        <v>7593</v>
      </c>
      <c r="BG326" s="330">
        <v>0</v>
      </c>
      <c r="BH326" s="330">
        <v>0</v>
      </c>
      <c r="BI326" s="330">
        <v>0</v>
      </c>
      <c r="BJ326" s="330" t="s">
        <v>112</v>
      </c>
      <c r="BK326" s="330">
        <v>0</v>
      </c>
      <c r="BL326" s="330">
        <v>0</v>
      </c>
      <c r="BM326" s="330">
        <v>0</v>
      </c>
      <c r="BN326" s="330">
        <v>0</v>
      </c>
      <c r="BO326" s="330">
        <v>0</v>
      </c>
      <c r="BP326" s="330">
        <v>0</v>
      </c>
      <c r="BQ326" s="330">
        <v>0</v>
      </c>
    </row>
    <row r="327" spans="1:69" s="334" customFormat="1" x14ac:dyDescent="0.25">
      <c r="A327" s="333" t="s">
        <v>293</v>
      </c>
      <c r="B327" s="330" t="s">
        <v>52</v>
      </c>
      <c r="C327" s="330" t="s">
        <v>312</v>
      </c>
      <c r="D327" s="333">
        <v>2</v>
      </c>
      <c r="E327" s="331" t="s">
        <v>6535</v>
      </c>
      <c r="F327" s="330" t="s">
        <v>128</v>
      </c>
      <c r="G327" s="427" t="s">
        <v>7604</v>
      </c>
      <c r="H327" s="330">
        <v>4</v>
      </c>
      <c r="I327" s="330">
        <v>0</v>
      </c>
      <c r="J327" s="336">
        <v>0</v>
      </c>
      <c r="K327" s="330">
        <v>0</v>
      </c>
      <c r="L327" s="330">
        <v>0</v>
      </c>
      <c r="M327" s="336" t="s">
        <v>45</v>
      </c>
      <c r="N327" s="330">
        <v>0</v>
      </c>
      <c r="O327" s="330" t="s">
        <v>7062</v>
      </c>
      <c r="P327" s="330" t="s">
        <v>7063</v>
      </c>
      <c r="Q327" s="330" t="s">
        <v>7064</v>
      </c>
      <c r="R327" s="336">
        <v>0.65380462493626468</v>
      </c>
      <c r="S327" s="330">
        <v>0</v>
      </c>
      <c r="T327" s="330"/>
      <c r="U327" s="330"/>
      <c r="V327" s="428"/>
      <c r="W327" s="428" t="s">
        <v>45</v>
      </c>
      <c r="X327" s="428" t="s">
        <v>45</v>
      </c>
      <c r="Y327" s="428" t="s">
        <v>45</v>
      </c>
      <c r="Z327" s="428" t="s">
        <v>45</v>
      </c>
      <c r="AA327" s="330">
        <v>5</v>
      </c>
      <c r="AB327" s="330">
        <v>0</v>
      </c>
      <c r="AC327" s="330">
        <v>2</v>
      </c>
      <c r="AD327" s="330">
        <v>2</v>
      </c>
      <c r="AE327" s="330">
        <v>0</v>
      </c>
      <c r="AF327" s="330">
        <v>0</v>
      </c>
      <c r="AG327" s="429">
        <v>0.5</v>
      </c>
      <c r="AH327" s="330"/>
      <c r="AI327" s="330"/>
      <c r="AJ327" s="330"/>
      <c r="AK327" s="330"/>
      <c r="AL327" s="330"/>
      <c r="AM327" s="330">
        <v>0</v>
      </c>
      <c r="AN327" s="330">
        <v>0</v>
      </c>
      <c r="AO327" s="330"/>
      <c r="AP327" s="330"/>
      <c r="AQ327" s="330">
        <v>0</v>
      </c>
      <c r="AR327" s="330">
        <v>1</v>
      </c>
      <c r="AS327" s="330">
        <v>0</v>
      </c>
      <c r="AT327" s="330">
        <v>2</v>
      </c>
      <c r="AU327" s="330">
        <v>2</v>
      </c>
      <c r="AV327" s="430">
        <v>0.8</v>
      </c>
      <c r="AW327" s="330">
        <v>10</v>
      </c>
      <c r="AX327" s="330">
        <v>0</v>
      </c>
      <c r="AY327" s="330">
        <v>10</v>
      </c>
      <c r="AZ327" s="330">
        <v>0</v>
      </c>
      <c r="BA327" s="330">
        <v>10</v>
      </c>
      <c r="BB327" s="330">
        <v>0</v>
      </c>
      <c r="BC327" s="330">
        <v>10</v>
      </c>
      <c r="BD327" s="330">
        <v>0</v>
      </c>
      <c r="BE327" s="330">
        <v>48</v>
      </c>
      <c r="BF327" s="329" t="s">
        <v>7593</v>
      </c>
      <c r="BG327" s="330">
        <v>12</v>
      </c>
      <c r="BH327" s="330">
        <v>1</v>
      </c>
      <c r="BI327" s="330">
        <v>10</v>
      </c>
      <c r="BJ327" s="330" t="s">
        <v>112</v>
      </c>
      <c r="BK327" s="330">
        <v>6</v>
      </c>
      <c r="BL327" s="330">
        <v>1</v>
      </c>
      <c r="BM327" s="330">
        <v>1</v>
      </c>
      <c r="BN327" s="330">
        <v>2</v>
      </c>
      <c r="BO327" s="330">
        <v>0</v>
      </c>
      <c r="BP327" s="330">
        <v>0</v>
      </c>
      <c r="BQ327" s="330">
        <v>0</v>
      </c>
    </row>
    <row r="328" spans="1:69" s="334" customFormat="1" x14ac:dyDescent="0.25">
      <c r="A328" s="333" t="s">
        <v>293</v>
      </c>
      <c r="B328" s="330" t="s">
        <v>52</v>
      </c>
      <c r="C328" s="330" t="s">
        <v>312</v>
      </c>
      <c r="D328" s="333">
        <v>44</v>
      </c>
      <c r="E328" s="331" t="s">
        <v>565</v>
      </c>
      <c r="F328" s="330" t="s">
        <v>128</v>
      </c>
      <c r="G328" s="427" t="s">
        <v>7604</v>
      </c>
      <c r="H328" s="330">
        <v>1</v>
      </c>
      <c r="I328" s="330">
        <v>0</v>
      </c>
      <c r="J328" s="336">
        <v>0</v>
      </c>
      <c r="K328" s="330">
        <v>3</v>
      </c>
      <c r="L328" s="330">
        <v>1</v>
      </c>
      <c r="M328" s="336">
        <v>0.25</v>
      </c>
      <c r="N328" s="330">
        <v>0</v>
      </c>
      <c r="O328" s="330" t="s">
        <v>2705</v>
      </c>
      <c r="P328" s="330" t="s">
        <v>2706</v>
      </c>
      <c r="Q328" s="330" t="s">
        <v>2707</v>
      </c>
      <c r="R328" s="336">
        <v>0.43653502958316981</v>
      </c>
      <c r="S328" s="330">
        <v>0</v>
      </c>
      <c r="T328" s="330"/>
      <c r="U328" s="330"/>
      <c r="V328" s="428"/>
      <c r="W328" s="428" t="s">
        <v>45</v>
      </c>
      <c r="X328" s="428" t="s">
        <v>45</v>
      </c>
      <c r="Y328" s="428" t="s">
        <v>45</v>
      </c>
      <c r="Z328" s="428" t="s">
        <v>45</v>
      </c>
      <c r="AA328" s="330">
        <v>1</v>
      </c>
      <c r="AB328" s="330">
        <v>0</v>
      </c>
      <c r="AC328" s="330">
        <v>1</v>
      </c>
      <c r="AD328" s="330">
        <v>0</v>
      </c>
      <c r="AE328" s="330">
        <v>0</v>
      </c>
      <c r="AF328" s="330">
        <v>3</v>
      </c>
      <c r="AG328" s="429">
        <v>0.25</v>
      </c>
      <c r="AH328" s="330"/>
      <c r="AI328" s="330"/>
      <c r="AJ328" s="330"/>
      <c r="AK328" s="330"/>
      <c r="AL328" s="330"/>
      <c r="AM328" s="330">
        <v>0</v>
      </c>
      <c r="AN328" s="330">
        <v>0</v>
      </c>
      <c r="AO328" s="330"/>
      <c r="AP328" s="330"/>
      <c r="AQ328" s="330">
        <v>0</v>
      </c>
      <c r="AR328" s="330">
        <v>0</v>
      </c>
      <c r="AS328" s="330">
        <v>0</v>
      </c>
      <c r="AT328" s="330">
        <v>1</v>
      </c>
      <c r="AU328" s="330">
        <v>0</v>
      </c>
      <c r="AV328" s="430">
        <v>1</v>
      </c>
      <c r="AW328" s="330">
        <v>18</v>
      </c>
      <c r="AX328" s="330">
        <v>1</v>
      </c>
      <c r="AY328" s="330">
        <v>18</v>
      </c>
      <c r="AZ328" s="330">
        <v>1</v>
      </c>
      <c r="BA328" s="330">
        <v>18</v>
      </c>
      <c r="BB328" s="330">
        <v>1</v>
      </c>
      <c r="BC328" s="330">
        <v>18</v>
      </c>
      <c r="BD328" s="330">
        <v>1</v>
      </c>
      <c r="BE328" s="330">
        <v>58</v>
      </c>
      <c r="BF328" s="329" t="s">
        <v>7593</v>
      </c>
      <c r="BG328" s="330">
        <v>20</v>
      </c>
      <c r="BH328" s="330">
        <v>2</v>
      </c>
      <c r="BI328" s="330">
        <v>20</v>
      </c>
      <c r="BJ328" s="330" t="s">
        <v>112</v>
      </c>
      <c r="BK328" s="330">
        <v>15</v>
      </c>
      <c r="BL328" s="330">
        <v>0</v>
      </c>
      <c r="BM328" s="330">
        <v>2</v>
      </c>
      <c r="BN328" s="330">
        <v>2</v>
      </c>
      <c r="BO328" s="330">
        <v>1</v>
      </c>
      <c r="BP328" s="330">
        <v>0</v>
      </c>
      <c r="BQ328" s="330">
        <v>0</v>
      </c>
    </row>
    <row r="329" spans="1:69" s="334" customFormat="1" x14ac:dyDescent="0.25">
      <c r="A329" s="333" t="s">
        <v>293</v>
      </c>
      <c r="B329" s="330" t="s">
        <v>52</v>
      </c>
      <c r="C329" s="330" t="s">
        <v>312</v>
      </c>
      <c r="D329" s="333">
        <v>45</v>
      </c>
      <c r="E329" s="331" t="s">
        <v>566</v>
      </c>
      <c r="F329" s="330" t="s">
        <v>128</v>
      </c>
      <c r="G329" s="427" t="s">
        <v>7604</v>
      </c>
      <c r="H329" s="330">
        <v>1</v>
      </c>
      <c r="I329" s="330">
        <v>0</v>
      </c>
      <c r="J329" s="336">
        <v>0</v>
      </c>
      <c r="K329" s="330">
        <v>1</v>
      </c>
      <c r="L329" s="330">
        <v>0</v>
      </c>
      <c r="M329" s="336">
        <v>0</v>
      </c>
      <c r="N329" s="330">
        <v>0</v>
      </c>
      <c r="O329" s="330" t="s">
        <v>2788</v>
      </c>
      <c r="P329" s="330" t="s">
        <v>2789</v>
      </c>
      <c r="Q329" s="330" t="s">
        <v>2790</v>
      </c>
      <c r="R329" s="336">
        <v>0.5170219093883216</v>
      </c>
      <c r="S329" s="330">
        <v>0</v>
      </c>
      <c r="T329" s="330"/>
      <c r="U329" s="330"/>
      <c r="V329" s="428"/>
      <c r="W329" s="428" t="s">
        <v>45</v>
      </c>
      <c r="X329" s="428" t="s">
        <v>45</v>
      </c>
      <c r="Y329" s="428" t="s">
        <v>45</v>
      </c>
      <c r="Z329" s="428" t="s">
        <v>45</v>
      </c>
      <c r="AA329" s="330">
        <v>0</v>
      </c>
      <c r="AB329" s="330">
        <v>0</v>
      </c>
      <c r="AC329" s="330">
        <v>0</v>
      </c>
      <c r="AD329" s="330">
        <v>1</v>
      </c>
      <c r="AE329" s="330">
        <v>0</v>
      </c>
      <c r="AF329" s="330">
        <v>1</v>
      </c>
      <c r="AG329" s="429">
        <v>0</v>
      </c>
      <c r="AH329" s="330"/>
      <c r="AI329" s="330"/>
      <c r="AJ329" s="330"/>
      <c r="AK329" s="330"/>
      <c r="AL329" s="330"/>
      <c r="AM329" s="330">
        <v>0</v>
      </c>
      <c r="AN329" s="330">
        <v>0</v>
      </c>
      <c r="AO329" s="330"/>
      <c r="AP329" s="330"/>
      <c r="AQ329" s="330">
        <v>0</v>
      </c>
      <c r="AR329" s="330">
        <v>0</v>
      </c>
      <c r="AS329" s="330">
        <v>0</v>
      </c>
      <c r="AT329" s="330">
        <v>0</v>
      </c>
      <c r="AU329" s="330">
        <v>0</v>
      </c>
      <c r="AV329" s="430" t="s">
        <v>45</v>
      </c>
      <c r="AW329" s="330">
        <v>5</v>
      </c>
      <c r="AX329" s="330">
        <v>0</v>
      </c>
      <c r="AY329" s="330">
        <v>5</v>
      </c>
      <c r="AZ329" s="330">
        <v>0</v>
      </c>
      <c r="BA329" s="330">
        <v>5</v>
      </c>
      <c r="BB329" s="330">
        <v>0</v>
      </c>
      <c r="BC329" s="330">
        <v>5</v>
      </c>
      <c r="BD329" s="330">
        <v>0</v>
      </c>
      <c r="BE329" s="330">
        <v>9</v>
      </c>
      <c r="BF329" s="329" t="s">
        <v>7593</v>
      </c>
      <c r="BG329" s="330">
        <v>7</v>
      </c>
      <c r="BH329" s="330">
        <v>2</v>
      </c>
      <c r="BI329" s="330">
        <v>5</v>
      </c>
      <c r="BJ329" s="330" t="s">
        <v>112</v>
      </c>
      <c r="BK329" s="330">
        <v>3</v>
      </c>
      <c r="BL329" s="330">
        <v>1</v>
      </c>
      <c r="BM329" s="330">
        <v>0</v>
      </c>
      <c r="BN329" s="330">
        <v>1</v>
      </c>
      <c r="BO329" s="330">
        <v>0</v>
      </c>
      <c r="BP329" s="330">
        <v>0</v>
      </c>
      <c r="BQ329" s="330">
        <v>0</v>
      </c>
    </row>
    <row r="330" spans="1:69" s="334" customFormat="1" x14ac:dyDescent="0.25">
      <c r="A330" s="333" t="s">
        <v>293</v>
      </c>
      <c r="B330" s="330" t="s">
        <v>52</v>
      </c>
      <c r="C330" s="330" t="s">
        <v>312</v>
      </c>
      <c r="D330" s="333">
        <v>46</v>
      </c>
      <c r="E330" s="331" t="s">
        <v>567</v>
      </c>
      <c r="F330" s="330" t="s">
        <v>128</v>
      </c>
      <c r="G330" s="427" t="s">
        <v>7604</v>
      </c>
      <c r="H330" s="330">
        <v>3</v>
      </c>
      <c r="I330" s="330">
        <v>0</v>
      </c>
      <c r="J330" s="336">
        <v>0</v>
      </c>
      <c r="K330" s="330">
        <v>0</v>
      </c>
      <c r="L330" s="330">
        <v>0</v>
      </c>
      <c r="M330" s="336" t="s">
        <v>45</v>
      </c>
      <c r="N330" s="330">
        <v>0</v>
      </c>
      <c r="O330" s="330" t="s">
        <v>2879</v>
      </c>
      <c r="P330" s="330" t="s">
        <v>2880</v>
      </c>
      <c r="Q330" s="330" t="s">
        <v>2881</v>
      </c>
      <c r="R330" s="336">
        <v>0.48744524596570649</v>
      </c>
      <c r="S330" s="330">
        <v>0</v>
      </c>
      <c r="T330" s="330"/>
      <c r="U330" s="330"/>
      <c r="V330" s="428"/>
      <c r="W330" s="428" t="s">
        <v>45</v>
      </c>
      <c r="X330" s="428" t="s">
        <v>45</v>
      </c>
      <c r="Y330" s="428" t="s">
        <v>45</v>
      </c>
      <c r="Z330" s="428" t="s">
        <v>45</v>
      </c>
      <c r="AA330" s="330">
        <v>0</v>
      </c>
      <c r="AB330" s="330">
        <v>0</v>
      </c>
      <c r="AC330" s="330">
        <v>1</v>
      </c>
      <c r="AD330" s="330">
        <v>2</v>
      </c>
      <c r="AE330" s="330">
        <v>0</v>
      </c>
      <c r="AF330" s="330">
        <v>0</v>
      </c>
      <c r="AG330" s="429">
        <v>0.33333333333333331</v>
      </c>
      <c r="AH330" s="330"/>
      <c r="AI330" s="330"/>
      <c r="AJ330" s="330"/>
      <c r="AK330" s="330"/>
      <c r="AL330" s="330"/>
      <c r="AM330" s="330">
        <v>0</v>
      </c>
      <c r="AN330" s="330">
        <v>0</v>
      </c>
      <c r="AO330" s="330"/>
      <c r="AP330" s="330"/>
      <c r="AQ330" s="330">
        <v>0</v>
      </c>
      <c r="AR330" s="330">
        <v>0</v>
      </c>
      <c r="AS330" s="330">
        <v>0</v>
      </c>
      <c r="AT330" s="330">
        <v>0</v>
      </c>
      <c r="AU330" s="330">
        <v>0</v>
      </c>
      <c r="AV330" s="430" t="s">
        <v>45</v>
      </c>
      <c r="AW330" s="330">
        <v>17</v>
      </c>
      <c r="AX330" s="330">
        <v>0</v>
      </c>
      <c r="AY330" s="330">
        <v>17</v>
      </c>
      <c r="AZ330" s="330">
        <v>0</v>
      </c>
      <c r="BA330" s="330">
        <v>17</v>
      </c>
      <c r="BB330" s="330">
        <v>0</v>
      </c>
      <c r="BC330" s="330">
        <v>17</v>
      </c>
      <c r="BD330" s="330">
        <v>0</v>
      </c>
      <c r="BE330" s="330">
        <v>118</v>
      </c>
      <c r="BF330" s="329" t="s">
        <v>7593</v>
      </c>
      <c r="BG330" s="330">
        <v>19</v>
      </c>
      <c r="BH330" s="330">
        <v>2</v>
      </c>
      <c r="BI330" s="330">
        <v>17</v>
      </c>
      <c r="BJ330" s="330" t="s">
        <v>112</v>
      </c>
      <c r="BK330" s="330">
        <v>15</v>
      </c>
      <c r="BL330" s="330">
        <v>1</v>
      </c>
      <c r="BM330" s="330">
        <v>1</v>
      </c>
      <c r="BN330" s="330">
        <v>0</v>
      </c>
      <c r="BO330" s="330">
        <v>0</v>
      </c>
      <c r="BP330" s="330">
        <v>0</v>
      </c>
      <c r="BQ330" s="330">
        <v>0</v>
      </c>
    </row>
    <row r="331" spans="1:69" s="334" customFormat="1" x14ac:dyDescent="0.25">
      <c r="A331" s="333" t="s">
        <v>293</v>
      </c>
      <c r="B331" s="330" t="s">
        <v>52</v>
      </c>
      <c r="C331" s="330" t="s">
        <v>312</v>
      </c>
      <c r="D331" s="333">
        <v>47</v>
      </c>
      <c r="E331" s="331" t="s">
        <v>568</v>
      </c>
      <c r="F331" s="330" t="s">
        <v>128</v>
      </c>
      <c r="G331" s="427" t="s">
        <v>7604</v>
      </c>
      <c r="H331" s="330">
        <v>0</v>
      </c>
      <c r="I331" s="330">
        <v>0</v>
      </c>
      <c r="J331" s="336" t="s">
        <v>45</v>
      </c>
      <c r="K331" s="330">
        <v>0</v>
      </c>
      <c r="L331" s="330">
        <v>0</v>
      </c>
      <c r="M331" s="336" t="s">
        <v>45</v>
      </c>
      <c r="N331" s="330">
        <v>0</v>
      </c>
      <c r="O331" s="330">
        <v>0</v>
      </c>
      <c r="P331" s="330" t="s">
        <v>2958</v>
      </c>
      <c r="Q331" s="330" t="s">
        <v>2959</v>
      </c>
      <c r="R331" s="336">
        <v>0.48514278438227093</v>
      </c>
      <c r="S331" s="330">
        <v>0</v>
      </c>
      <c r="T331" s="330"/>
      <c r="U331" s="330"/>
      <c r="V331" s="428"/>
      <c r="W331" s="428" t="s">
        <v>45</v>
      </c>
      <c r="X331" s="428" t="s">
        <v>45</v>
      </c>
      <c r="Y331" s="428" t="s">
        <v>45</v>
      </c>
      <c r="Z331" s="428" t="s">
        <v>45</v>
      </c>
      <c r="AA331" s="330">
        <v>2</v>
      </c>
      <c r="AB331" s="330">
        <v>0</v>
      </c>
      <c r="AC331" s="330">
        <v>0</v>
      </c>
      <c r="AD331" s="330">
        <v>0</v>
      </c>
      <c r="AE331" s="330">
        <v>0</v>
      </c>
      <c r="AF331" s="330">
        <v>0</v>
      </c>
      <c r="AG331" s="429" t="s">
        <v>45</v>
      </c>
      <c r="AH331" s="330"/>
      <c r="AI331" s="330"/>
      <c r="AJ331" s="330"/>
      <c r="AK331" s="330"/>
      <c r="AL331" s="330"/>
      <c r="AM331" s="330">
        <v>0</v>
      </c>
      <c r="AN331" s="330">
        <v>0</v>
      </c>
      <c r="AO331" s="330"/>
      <c r="AP331" s="330"/>
      <c r="AQ331" s="330">
        <v>2</v>
      </c>
      <c r="AR331" s="330">
        <v>0</v>
      </c>
      <c r="AS331" s="330">
        <v>0</v>
      </c>
      <c r="AT331" s="330">
        <v>0</v>
      </c>
      <c r="AU331" s="330">
        <v>0</v>
      </c>
      <c r="AV331" s="430">
        <v>0</v>
      </c>
      <c r="AW331" s="330">
        <v>13</v>
      </c>
      <c r="AX331" s="330">
        <v>0</v>
      </c>
      <c r="AY331" s="330">
        <v>13</v>
      </c>
      <c r="AZ331" s="330">
        <v>0</v>
      </c>
      <c r="BA331" s="330">
        <v>13</v>
      </c>
      <c r="BB331" s="330">
        <v>0</v>
      </c>
      <c r="BC331" s="330">
        <v>13</v>
      </c>
      <c r="BD331" s="330">
        <v>0</v>
      </c>
      <c r="BE331" s="330">
        <v>87</v>
      </c>
      <c r="BF331" s="329" t="s">
        <v>7593</v>
      </c>
      <c r="BG331" s="330">
        <v>17</v>
      </c>
      <c r="BH331" s="330">
        <v>0</v>
      </c>
      <c r="BI331" s="330">
        <v>13</v>
      </c>
      <c r="BJ331" s="330" t="s">
        <v>112</v>
      </c>
      <c r="BK331" s="330">
        <v>12</v>
      </c>
      <c r="BL331" s="330">
        <v>0</v>
      </c>
      <c r="BM331" s="330">
        <v>0</v>
      </c>
      <c r="BN331" s="330">
        <v>1</v>
      </c>
      <c r="BO331" s="330">
        <v>0</v>
      </c>
      <c r="BP331" s="330">
        <v>0</v>
      </c>
      <c r="BQ331" s="330">
        <v>0</v>
      </c>
    </row>
    <row r="332" spans="1:69" s="334" customFormat="1" x14ac:dyDescent="0.25">
      <c r="A332" s="333" t="s">
        <v>293</v>
      </c>
      <c r="B332" s="330" t="s">
        <v>52</v>
      </c>
      <c r="C332" s="330" t="s">
        <v>312</v>
      </c>
      <c r="D332" s="333">
        <v>48</v>
      </c>
      <c r="E332" s="331" t="s">
        <v>570</v>
      </c>
      <c r="F332" s="330" t="s">
        <v>128</v>
      </c>
      <c r="G332" s="427" t="s">
        <v>7604</v>
      </c>
      <c r="H332" s="330">
        <v>0</v>
      </c>
      <c r="I332" s="330">
        <v>0</v>
      </c>
      <c r="J332" s="336" t="s">
        <v>45</v>
      </c>
      <c r="K332" s="330">
        <v>0</v>
      </c>
      <c r="L332" s="330">
        <v>0</v>
      </c>
      <c r="M332" s="336" t="s">
        <v>45</v>
      </c>
      <c r="N332" s="330">
        <v>0</v>
      </c>
      <c r="O332" s="330">
        <v>0</v>
      </c>
      <c r="P332" s="330" t="s">
        <v>3047</v>
      </c>
      <c r="Q332" s="330" t="s">
        <v>3048</v>
      </c>
      <c r="R332" s="336">
        <v>0.36971945659253741</v>
      </c>
      <c r="S332" s="330">
        <v>0</v>
      </c>
      <c r="T332" s="330"/>
      <c r="U332" s="330"/>
      <c r="V332" s="428"/>
      <c r="W332" s="428" t="s">
        <v>45</v>
      </c>
      <c r="X332" s="428" t="s">
        <v>45</v>
      </c>
      <c r="Y332" s="428" t="s">
        <v>45</v>
      </c>
      <c r="Z332" s="428" t="s">
        <v>45</v>
      </c>
      <c r="AA332" s="330">
        <v>1</v>
      </c>
      <c r="AB332" s="330">
        <v>0</v>
      </c>
      <c r="AC332" s="330">
        <v>0</v>
      </c>
      <c r="AD332" s="330">
        <v>0</v>
      </c>
      <c r="AE332" s="330">
        <v>0</v>
      </c>
      <c r="AF332" s="330">
        <v>0</v>
      </c>
      <c r="AG332" s="429" t="s">
        <v>45</v>
      </c>
      <c r="AH332" s="330"/>
      <c r="AI332" s="330"/>
      <c r="AJ332" s="330"/>
      <c r="AK332" s="330"/>
      <c r="AL332" s="330"/>
      <c r="AM332" s="330">
        <v>0</v>
      </c>
      <c r="AN332" s="330">
        <v>0</v>
      </c>
      <c r="AO332" s="330"/>
      <c r="AP332" s="330"/>
      <c r="AQ332" s="330">
        <v>0</v>
      </c>
      <c r="AR332" s="330">
        <v>0</v>
      </c>
      <c r="AS332" s="330">
        <v>0</v>
      </c>
      <c r="AT332" s="330">
        <v>1</v>
      </c>
      <c r="AU332" s="330">
        <v>0</v>
      </c>
      <c r="AV332" s="430">
        <v>1</v>
      </c>
      <c r="AW332" s="330">
        <v>13</v>
      </c>
      <c r="AX332" s="330">
        <v>0</v>
      </c>
      <c r="AY332" s="330">
        <v>13</v>
      </c>
      <c r="AZ332" s="330">
        <v>0</v>
      </c>
      <c r="BA332" s="330">
        <v>13</v>
      </c>
      <c r="BB332" s="330">
        <v>0</v>
      </c>
      <c r="BC332" s="330">
        <v>13</v>
      </c>
      <c r="BD332" s="330">
        <v>0</v>
      </c>
      <c r="BE332" s="330">
        <v>169</v>
      </c>
      <c r="BF332" s="329" t="s">
        <v>7593</v>
      </c>
      <c r="BG332" s="330">
        <v>20</v>
      </c>
      <c r="BH332" s="330">
        <v>0</v>
      </c>
      <c r="BI332" s="330">
        <v>13</v>
      </c>
      <c r="BJ332" s="330" t="s">
        <v>112</v>
      </c>
      <c r="BK332" s="330">
        <v>12</v>
      </c>
      <c r="BL332" s="330">
        <v>0</v>
      </c>
      <c r="BM332" s="330">
        <v>0</v>
      </c>
      <c r="BN332" s="330">
        <v>1</v>
      </c>
      <c r="BO332" s="330">
        <v>0</v>
      </c>
      <c r="BP332" s="330">
        <v>0</v>
      </c>
      <c r="BQ332" s="330">
        <v>0</v>
      </c>
    </row>
    <row r="333" spans="1:69" s="334" customFormat="1" x14ac:dyDescent="0.25">
      <c r="A333" s="333" t="s">
        <v>293</v>
      </c>
      <c r="B333" s="330" t="s">
        <v>52</v>
      </c>
      <c r="C333" s="330" t="s">
        <v>312</v>
      </c>
      <c r="D333" s="333">
        <v>49</v>
      </c>
      <c r="E333" s="331" t="s">
        <v>571</v>
      </c>
      <c r="F333" s="330" t="s">
        <v>128</v>
      </c>
      <c r="G333" s="427" t="s">
        <v>7604</v>
      </c>
      <c r="H333" s="330">
        <v>1</v>
      </c>
      <c r="I333" s="330">
        <v>0</v>
      </c>
      <c r="J333" s="336">
        <v>0</v>
      </c>
      <c r="K333" s="330">
        <v>0</v>
      </c>
      <c r="L333" s="330">
        <v>0</v>
      </c>
      <c r="M333" s="336" t="s">
        <v>45</v>
      </c>
      <c r="N333" s="330">
        <v>0</v>
      </c>
      <c r="O333" s="330" t="s">
        <v>6625</v>
      </c>
      <c r="P333" s="330" t="s">
        <v>6626</v>
      </c>
      <c r="Q333" s="330" t="s">
        <v>6627</v>
      </c>
      <c r="R333" s="336">
        <v>0.46331811725746053</v>
      </c>
      <c r="S333" s="330">
        <v>0</v>
      </c>
      <c r="T333" s="330"/>
      <c r="U333" s="330"/>
      <c r="V333" s="428"/>
      <c r="W333" s="428" t="s">
        <v>45</v>
      </c>
      <c r="X333" s="428" t="s">
        <v>45</v>
      </c>
      <c r="Y333" s="428" t="s">
        <v>45</v>
      </c>
      <c r="Z333" s="428" t="s">
        <v>45</v>
      </c>
      <c r="AA333" s="330">
        <v>0</v>
      </c>
      <c r="AB333" s="330">
        <v>0</v>
      </c>
      <c r="AC333" s="330">
        <v>1</v>
      </c>
      <c r="AD333" s="330">
        <v>0</v>
      </c>
      <c r="AE333" s="330">
        <v>0</v>
      </c>
      <c r="AF333" s="330">
        <v>0</v>
      </c>
      <c r="AG333" s="429">
        <v>1</v>
      </c>
      <c r="AH333" s="330"/>
      <c r="AI333" s="330"/>
      <c r="AJ333" s="330"/>
      <c r="AK333" s="330"/>
      <c r="AL333" s="330"/>
      <c r="AM333" s="330">
        <v>0</v>
      </c>
      <c r="AN333" s="330">
        <v>0</v>
      </c>
      <c r="AO333" s="330"/>
      <c r="AP333" s="330"/>
      <c r="AQ333" s="330">
        <v>0</v>
      </c>
      <c r="AR333" s="330">
        <v>0</v>
      </c>
      <c r="AS333" s="330">
        <v>0</v>
      </c>
      <c r="AT333" s="330">
        <v>0</v>
      </c>
      <c r="AU333" s="330">
        <v>0</v>
      </c>
      <c r="AV333" s="430" t="s">
        <v>45</v>
      </c>
      <c r="AW333" s="330">
        <v>18</v>
      </c>
      <c r="AX333" s="330">
        <v>0</v>
      </c>
      <c r="AY333" s="330">
        <v>18</v>
      </c>
      <c r="AZ333" s="330">
        <v>0</v>
      </c>
      <c r="BA333" s="330">
        <v>18</v>
      </c>
      <c r="BB333" s="330">
        <v>0</v>
      </c>
      <c r="BC333" s="330">
        <v>18</v>
      </c>
      <c r="BD333" s="330">
        <v>0</v>
      </c>
      <c r="BE333" s="330">
        <v>147</v>
      </c>
      <c r="BF333" s="329" t="s">
        <v>7593</v>
      </c>
      <c r="BG333" s="330">
        <v>24</v>
      </c>
      <c r="BH333" s="330">
        <v>0</v>
      </c>
      <c r="BI333" s="330">
        <v>18</v>
      </c>
      <c r="BJ333" s="330" t="s">
        <v>112</v>
      </c>
      <c r="BK333" s="330">
        <v>15</v>
      </c>
      <c r="BL333" s="330">
        <v>0</v>
      </c>
      <c r="BM333" s="330">
        <v>0</v>
      </c>
      <c r="BN333" s="330">
        <v>3</v>
      </c>
      <c r="BO333" s="330">
        <v>0</v>
      </c>
      <c r="BP333" s="330">
        <v>0</v>
      </c>
      <c r="BQ333" s="330">
        <v>0</v>
      </c>
    </row>
    <row r="334" spans="1:69" s="334" customFormat="1" x14ac:dyDescent="0.25">
      <c r="A334" s="333" t="s">
        <v>293</v>
      </c>
      <c r="B334" s="330" t="s">
        <v>52</v>
      </c>
      <c r="C334" s="330" t="s">
        <v>312</v>
      </c>
      <c r="D334" s="333">
        <v>50</v>
      </c>
      <c r="E334" s="331" t="s">
        <v>572</v>
      </c>
      <c r="F334" s="330" t="s">
        <v>128</v>
      </c>
      <c r="G334" s="427" t="s">
        <v>7604</v>
      </c>
      <c r="H334" s="330">
        <v>0</v>
      </c>
      <c r="I334" s="330">
        <v>0</v>
      </c>
      <c r="J334" s="336" t="s">
        <v>45</v>
      </c>
      <c r="K334" s="330">
        <v>1</v>
      </c>
      <c r="L334" s="330">
        <v>1</v>
      </c>
      <c r="M334" s="336">
        <v>0.5</v>
      </c>
      <c r="N334" s="330">
        <v>0</v>
      </c>
      <c r="O334" s="330" t="s">
        <v>6716</v>
      </c>
      <c r="P334" s="330" t="s">
        <v>6717</v>
      </c>
      <c r="Q334" s="330" t="s">
        <v>575</v>
      </c>
      <c r="R334" s="336">
        <v>0.47121808456958314</v>
      </c>
      <c r="S334" s="330">
        <v>0</v>
      </c>
      <c r="T334" s="330"/>
      <c r="U334" s="330"/>
      <c r="V334" s="428"/>
      <c r="W334" s="428" t="s">
        <v>45</v>
      </c>
      <c r="X334" s="428" t="s">
        <v>45</v>
      </c>
      <c r="Y334" s="428" t="s">
        <v>45</v>
      </c>
      <c r="Z334" s="428" t="s">
        <v>45</v>
      </c>
      <c r="AA334" s="330">
        <v>0</v>
      </c>
      <c r="AB334" s="330">
        <v>0</v>
      </c>
      <c r="AC334" s="330">
        <v>0</v>
      </c>
      <c r="AD334" s="330">
        <v>0</v>
      </c>
      <c r="AE334" s="330">
        <v>0</v>
      </c>
      <c r="AF334" s="330">
        <v>1</v>
      </c>
      <c r="AG334" s="429">
        <v>0</v>
      </c>
      <c r="AH334" s="330"/>
      <c r="AI334" s="330"/>
      <c r="AJ334" s="330"/>
      <c r="AK334" s="330"/>
      <c r="AL334" s="330"/>
      <c r="AM334" s="330">
        <v>0</v>
      </c>
      <c r="AN334" s="330">
        <v>0</v>
      </c>
      <c r="AO334" s="330"/>
      <c r="AP334" s="330"/>
      <c r="AQ334" s="330">
        <v>0</v>
      </c>
      <c r="AR334" s="330">
        <v>0</v>
      </c>
      <c r="AS334" s="330">
        <v>0</v>
      </c>
      <c r="AT334" s="330">
        <v>0</v>
      </c>
      <c r="AU334" s="330">
        <v>0</v>
      </c>
      <c r="AV334" s="430" t="s">
        <v>45</v>
      </c>
      <c r="AW334" s="330">
        <v>12</v>
      </c>
      <c r="AX334" s="330">
        <v>0</v>
      </c>
      <c r="AY334" s="330">
        <v>12</v>
      </c>
      <c r="AZ334" s="330">
        <v>0</v>
      </c>
      <c r="BA334" s="330">
        <v>12</v>
      </c>
      <c r="BB334" s="330">
        <v>0</v>
      </c>
      <c r="BC334" s="330">
        <v>12</v>
      </c>
      <c r="BD334" s="330">
        <v>0</v>
      </c>
      <c r="BE334" s="330">
        <v>81</v>
      </c>
      <c r="BF334" s="329" t="s">
        <v>7593</v>
      </c>
      <c r="BG334" s="330">
        <v>15</v>
      </c>
      <c r="BH334" s="330">
        <v>5</v>
      </c>
      <c r="BI334" s="330">
        <v>17</v>
      </c>
      <c r="BJ334" s="330" t="s">
        <v>112</v>
      </c>
      <c r="BK334" s="330">
        <v>12</v>
      </c>
      <c r="BL334" s="330">
        <v>0</v>
      </c>
      <c r="BM334" s="330">
        <v>0</v>
      </c>
      <c r="BN334" s="330">
        <v>0</v>
      </c>
      <c r="BO334" s="330">
        <v>5</v>
      </c>
      <c r="BP334" s="330">
        <v>0</v>
      </c>
      <c r="BQ334" s="330">
        <v>0</v>
      </c>
    </row>
    <row r="335" spans="1:69" s="334" customFormat="1" x14ac:dyDescent="0.25">
      <c r="A335" s="333" t="s">
        <v>293</v>
      </c>
      <c r="B335" s="330" t="s">
        <v>52</v>
      </c>
      <c r="C335" s="330" t="s">
        <v>312</v>
      </c>
      <c r="D335" s="333">
        <v>51</v>
      </c>
      <c r="E335" s="331" t="s">
        <v>573</v>
      </c>
      <c r="F335" s="330" t="s">
        <v>128</v>
      </c>
      <c r="G335" s="427" t="s">
        <v>7604</v>
      </c>
      <c r="H335" s="330">
        <v>0</v>
      </c>
      <c r="I335" s="330">
        <v>0</v>
      </c>
      <c r="J335" s="336" t="s">
        <v>45</v>
      </c>
      <c r="K335" s="330">
        <v>0</v>
      </c>
      <c r="L335" s="330">
        <v>0</v>
      </c>
      <c r="M335" s="336" t="s">
        <v>45</v>
      </c>
      <c r="N335" s="330">
        <v>0</v>
      </c>
      <c r="O335" s="330">
        <v>0</v>
      </c>
      <c r="P335" s="330" t="s">
        <v>6777</v>
      </c>
      <c r="Q335" s="330" t="s">
        <v>6778</v>
      </c>
      <c r="R335" s="336">
        <v>0.30999855063461501</v>
      </c>
      <c r="S335" s="330">
        <v>0</v>
      </c>
      <c r="T335" s="330"/>
      <c r="U335" s="330"/>
      <c r="V335" s="428"/>
      <c r="W335" s="428" t="s">
        <v>45</v>
      </c>
      <c r="X335" s="428" t="s">
        <v>45</v>
      </c>
      <c r="Y335" s="428" t="s">
        <v>45</v>
      </c>
      <c r="Z335" s="428" t="s">
        <v>45</v>
      </c>
      <c r="AA335" s="330">
        <v>0</v>
      </c>
      <c r="AB335" s="330">
        <v>0</v>
      </c>
      <c r="AC335" s="330">
        <v>0</v>
      </c>
      <c r="AD335" s="330">
        <v>0</v>
      </c>
      <c r="AE335" s="330">
        <v>0</v>
      </c>
      <c r="AF335" s="330">
        <v>0</v>
      </c>
      <c r="AG335" s="429" t="s">
        <v>45</v>
      </c>
      <c r="AH335" s="330"/>
      <c r="AI335" s="330"/>
      <c r="AJ335" s="330"/>
      <c r="AK335" s="330"/>
      <c r="AL335" s="330"/>
      <c r="AM335" s="330">
        <v>0</v>
      </c>
      <c r="AN335" s="330">
        <v>0</v>
      </c>
      <c r="AO335" s="330"/>
      <c r="AP335" s="330"/>
      <c r="AQ335" s="330">
        <v>0</v>
      </c>
      <c r="AR335" s="330">
        <v>0</v>
      </c>
      <c r="AS335" s="330">
        <v>0</v>
      </c>
      <c r="AT335" s="330">
        <v>0</v>
      </c>
      <c r="AU335" s="330">
        <v>0</v>
      </c>
      <c r="AV335" s="430" t="s">
        <v>45</v>
      </c>
      <c r="AW335" s="330">
        <v>6</v>
      </c>
      <c r="AX335" s="330">
        <v>0</v>
      </c>
      <c r="AY335" s="330">
        <v>6</v>
      </c>
      <c r="AZ335" s="330">
        <v>0</v>
      </c>
      <c r="BA335" s="330">
        <v>6</v>
      </c>
      <c r="BB335" s="330">
        <v>0</v>
      </c>
      <c r="BC335" s="330">
        <v>6</v>
      </c>
      <c r="BD335" s="330">
        <v>0</v>
      </c>
      <c r="BE335" s="330">
        <v>38</v>
      </c>
      <c r="BF335" s="329" t="s">
        <v>7593</v>
      </c>
      <c r="BG335" s="330">
        <v>8</v>
      </c>
      <c r="BH335" s="330">
        <v>0</v>
      </c>
      <c r="BI335" s="330">
        <v>6</v>
      </c>
      <c r="BJ335" s="330" t="s">
        <v>112</v>
      </c>
      <c r="BK335" s="330">
        <v>6</v>
      </c>
      <c r="BL335" s="330">
        <v>0</v>
      </c>
      <c r="BM335" s="330">
        <v>0</v>
      </c>
      <c r="BN335" s="330">
        <v>0</v>
      </c>
      <c r="BO335" s="330">
        <v>0</v>
      </c>
      <c r="BP335" s="330">
        <v>0</v>
      </c>
      <c r="BQ335" s="330">
        <v>0</v>
      </c>
    </row>
    <row r="336" spans="1:69" s="334" customFormat="1" x14ac:dyDescent="0.25">
      <c r="A336" s="333" t="s">
        <v>293</v>
      </c>
      <c r="B336" s="330" t="s">
        <v>52</v>
      </c>
      <c r="C336" s="330" t="s">
        <v>312</v>
      </c>
      <c r="D336" s="333">
        <v>52</v>
      </c>
      <c r="E336" s="331" t="s">
        <v>6555</v>
      </c>
      <c r="F336" s="330" t="s">
        <v>128</v>
      </c>
      <c r="G336" s="427" t="s">
        <v>7604</v>
      </c>
      <c r="H336" s="330">
        <v>0</v>
      </c>
      <c r="I336" s="330">
        <v>0</v>
      </c>
      <c r="J336" s="336" t="s">
        <v>45</v>
      </c>
      <c r="K336" s="330">
        <v>0</v>
      </c>
      <c r="L336" s="330">
        <v>0</v>
      </c>
      <c r="M336" s="336" t="s">
        <v>45</v>
      </c>
      <c r="N336" s="330">
        <v>0</v>
      </c>
      <c r="O336" s="330">
        <v>0</v>
      </c>
      <c r="P336" s="330" t="s">
        <v>6838</v>
      </c>
      <c r="Q336" s="330" t="s">
        <v>6839</v>
      </c>
      <c r="R336" s="336">
        <v>0.34169546571178738</v>
      </c>
      <c r="S336" s="330">
        <v>0</v>
      </c>
      <c r="T336" s="330"/>
      <c r="U336" s="330"/>
      <c r="V336" s="428"/>
      <c r="W336" s="428" t="s">
        <v>45</v>
      </c>
      <c r="X336" s="428" t="s">
        <v>45</v>
      </c>
      <c r="Y336" s="428" t="s">
        <v>45</v>
      </c>
      <c r="Z336" s="428" t="s">
        <v>45</v>
      </c>
      <c r="AA336" s="330">
        <v>0</v>
      </c>
      <c r="AB336" s="330">
        <v>0</v>
      </c>
      <c r="AC336" s="330">
        <v>0</v>
      </c>
      <c r="AD336" s="330">
        <v>0</v>
      </c>
      <c r="AE336" s="330">
        <v>0</v>
      </c>
      <c r="AF336" s="330">
        <v>0</v>
      </c>
      <c r="AG336" s="429" t="s">
        <v>45</v>
      </c>
      <c r="AH336" s="330"/>
      <c r="AI336" s="330"/>
      <c r="AJ336" s="330"/>
      <c r="AK336" s="330"/>
      <c r="AL336" s="330"/>
      <c r="AM336" s="330">
        <v>0</v>
      </c>
      <c r="AN336" s="330">
        <v>0</v>
      </c>
      <c r="AO336" s="330"/>
      <c r="AP336" s="330"/>
      <c r="AQ336" s="330">
        <v>0</v>
      </c>
      <c r="AR336" s="330">
        <v>0</v>
      </c>
      <c r="AS336" s="330">
        <v>0</v>
      </c>
      <c r="AT336" s="330">
        <v>0</v>
      </c>
      <c r="AU336" s="330">
        <v>0</v>
      </c>
      <c r="AV336" s="430" t="s">
        <v>45</v>
      </c>
      <c r="AW336" s="330">
        <v>0</v>
      </c>
      <c r="AX336" s="330">
        <v>0</v>
      </c>
      <c r="AY336" s="330">
        <v>0</v>
      </c>
      <c r="AZ336" s="330">
        <v>0</v>
      </c>
      <c r="BA336" s="330">
        <v>0</v>
      </c>
      <c r="BB336" s="330">
        <v>0</v>
      </c>
      <c r="BC336" s="330">
        <v>0</v>
      </c>
      <c r="BD336" s="330">
        <v>0</v>
      </c>
      <c r="BE336" s="330">
        <v>14</v>
      </c>
      <c r="BF336" s="329" t="s">
        <v>7593</v>
      </c>
      <c r="BG336" s="330">
        <v>0</v>
      </c>
      <c r="BH336" s="330">
        <v>0</v>
      </c>
      <c r="BI336" s="330">
        <v>0</v>
      </c>
      <c r="BJ336" s="330" t="s">
        <v>112</v>
      </c>
      <c r="BK336" s="330">
        <v>0</v>
      </c>
      <c r="BL336" s="330">
        <v>0</v>
      </c>
      <c r="BM336" s="330">
        <v>0</v>
      </c>
      <c r="BN336" s="330">
        <v>0</v>
      </c>
      <c r="BO336" s="330">
        <v>0</v>
      </c>
      <c r="BP336" s="330">
        <v>0</v>
      </c>
      <c r="BQ336" s="330">
        <v>0</v>
      </c>
    </row>
    <row r="337" spans="1:69" s="334" customFormat="1" x14ac:dyDescent="0.25">
      <c r="A337" s="333" t="s">
        <v>293</v>
      </c>
      <c r="B337" s="330" t="s">
        <v>52</v>
      </c>
      <c r="C337" s="330" t="s">
        <v>312</v>
      </c>
      <c r="D337" s="333">
        <v>3</v>
      </c>
      <c r="E337" s="331" t="s">
        <v>6536</v>
      </c>
      <c r="F337" s="330" t="s">
        <v>128</v>
      </c>
      <c r="G337" s="427" t="s">
        <v>7604</v>
      </c>
      <c r="H337" s="330">
        <v>3</v>
      </c>
      <c r="I337" s="330">
        <v>0</v>
      </c>
      <c r="J337" s="336">
        <v>0</v>
      </c>
      <c r="K337" s="330">
        <v>1</v>
      </c>
      <c r="L337" s="330">
        <v>1</v>
      </c>
      <c r="M337" s="336">
        <v>0.5</v>
      </c>
      <c r="N337" s="330">
        <v>0</v>
      </c>
      <c r="O337" s="330" t="s">
        <v>7153</v>
      </c>
      <c r="P337" s="330" t="s">
        <v>7154</v>
      </c>
      <c r="Q337" s="330" t="s">
        <v>7155</v>
      </c>
      <c r="R337" s="336">
        <v>0.20231526012926307</v>
      </c>
      <c r="S337" s="330">
        <v>0</v>
      </c>
      <c r="T337" s="330"/>
      <c r="U337" s="330"/>
      <c r="V337" s="428"/>
      <c r="W337" s="428" t="s">
        <v>45</v>
      </c>
      <c r="X337" s="428" t="s">
        <v>45</v>
      </c>
      <c r="Y337" s="428" t="s">
        <v>45</v>
      </c>
      <c r="Z337" s="428" t="s">
        <v>45</v>
      </c>
      <c r="AA337" s="330">
        <v>3</v>
      </c>
      <c r="AB337" s="330">
        <v>0</v>
      </c>
      <c r="AC337" s="330">
        <v>3</v>
      </c>
      <c r="AD337" s="330">
        <v>0</v>
      </c>
      <c r="AE337" s="330">
        <v>0</v>
      </c>
      <c r="AF337" s="330">
        <v>1</v>
      </c>
      <c r="AG337" s="429">
        <v>0.75</v>
      </c>
      <c r="AH337" s="330"/>
      <c r="AI337" s="330"/>
      <c r="AJ337" s="330"/>
      <c r="AK337" s="330"/>
      <c r="AL337" s="330"/>
      <c r="AM337" s="330">
        <v>0</v>
      </c>
      <c r="AN337" s="330">
        <v>0</v>
      </c>
      <c r="AO337" s="330"/>
      <c r="AP337" s="330"/>
      <c r="AQ337" s="330">
        <v>1</v>
      </c>
      <c r="AR337" s="330">
        <v>0</v>
      </c>
      <c r="AS337" s="330">
        <v>0</v>
      </c>
      <c r="AT337" s="330">
        <v>0</v>
      </c>
      <c r="AU337" s="330">
        <v>2</v>
      </c>
      <c r="AV337" s="430">
        <v>0.66666666666666663</v>
      </c>
      <c r="AW337" s="330">
        <v>24</v>
      </c>
      <c r="AX337" s="330">
        <v>0</v>
      </c>
      <c r="AY337" s="330">
        <v>24</v>
      </c>
      <c r="AZ337" s="330">
        <v>0</v>
      </c>
      <c r="BA337" s="330">
        <v>24</v>
      </c>
      <c r="BB337" s="330">
        <v>0</v>
      </c>
      <c r="BC337" s="330">
        <v>24</v>
      </c>
      <c r="BD337" s="330">
        <v>0</v>
      </c>
      <c r="BE337" s="330">
        <v>61</v>
      </c>
      <c r="BF337" s="329" t="s">
        <v>7593</v>
      </c>
      <c r="BG337" s="330">
        <v>26</v>
      </c>
      <c r="BH337" s="330">
        <v>2</v>
      </c>
      <c r="BI337" s="330">
        <v>25</v>
      </c>
      <c r="BJ337" s="330" t="s">
        <v>112</v>
      </c>
      <c r="BK337" s="330">
        <v>21</v>
      </c>
      <c r="BL337" s="330">
        <v>0</v>
      </c>
      <c r="BM337" s="330">
        <v>1</v>
      </c>
      <c r="BN337" s="330">
        <v>2</v>
      </c>
      <c r="BO337" s="330">
        <v>1</v>
      </c>
      <c r="BP337" s="330">
        <v>0</v>
      </c>
      <c r="BQ337" s="330">
        <v>0</v>
      </c>
    </row>
    <row r="338" spans="1:69" s="334" customFormat="1" x14ac:dyDescent="0.25">
      <c r="A338" s="333" t="s">
        <v>293</v>
      </c>
      <c r="B338" s="330" t="s">
        <v>52</v>
      </c>
      <c r="C338" s="330" t="s">
        <v>312</v>
      </c>
      <c r="D338" s="333">
        <v>4</v>
      </c>
      <c r="E338" s="331" t="s">
        <v>6537</v>
      </c>
      <c r="F338" s="330" t="s">
        <v>128</v>
      </c>
      <c r="G338" s="427" t="s">
        <v>7604</v>
      </c>
      <c r="H338" s="330">
        <v>3</v>
      </c>
      <c r="I338" s="330">
        <v>0</v>
      </c>
      <c r="J338" s="336">
        <v>0</v>
      </c>
      <c r="K338" s="330">
        <v>2</v>
      </c>
      <c r="L338" s="330">
        <v>2</v>
      </c>
      <c r="M338" s="336">
        <v>0.5</v>
      </c>
      <c r="N338" s="330">
        <v>0</v>
      </c>
      <c r="O338" s="330" t="s">
        <v>7246</v>
      </c>
      <c r="P338" s="330" t="s">
        <v>7247</v>
      </c>
      <c r="Q338" s="330" t="s">
        <v>7248</v>
      </c>
      <c r="R338" s="336">
        <v>0.17258429207953715</v>
      </c>
      <c r="S338" s="330">
        <v>0</v>
      </c>
      <c r="T338" s="330"/>
      <c r="U338" s="330"/>
      <c r="V338" s="428"/>
      <c r="W338" s="428" t="s">
        <v>45</v>
      </c>
      <c r="X338" s="428" t="s">
        <v>45</v>
      </c>
      <c r="Y338" s="428" t="s">
        <v>45</v>
      </c>
      <c r="Z338" s="428" t="s">
        <v>45</v>
      </c>
      <c r="AA338" s="330">
        <v>2</v>
      </c>
      <c r="AB338" s="330">
        <v>0</v>
      </c>
      <c r="AC338" s="330">
        <v>3</v>
      </c>
      <c r="AD338" s="330">
        <v>0</v>
      </c>
      <c r="AE338" s="330">
        <v>0</v>
      </c>
      <c r="AF338" s="330">
        <v>2</v>
      </c>
      <c r="AG338" s="429">
        <v>0.6</v>
      </c>
      <c r="AH338" s="330"/>
      <c r="AI338" s="330"/>
      <c r="AJ338" s="330"/>
      <c r="AK338" s="330"/>
      <c r="AL338" s="330"/>
      <c r="AM338" s="330">
        <v>0</v>
      </c>
      <c r="AN338" s="330">
        <v>0</v>
      </c>
      <c r="AO338" s="330"/>
      <c r="AP338" s="330"/>
      <c r="AQ338" s="330">
        <v>0</v>
      </c>
      <c r="AR338" s="330">
        <v>0</v>
      </c>
      <c r="AS338" s="330">
        <v>0</v>
      </c>
      <c r="AT338" s="330">
        <v>2</v>
      </c>
      <c r="AU338" s="330">
        <v>0</v>
      </c>
      <c r="AV338" s="430">
        <v>1</v>
      </c>
      <c r="AW338" s="330">
        <v>14</v>
      </c>
      <c r="AX338" s="330">
        <v>0</v>
      </c>
      <c r="AY338" s="330">
        <v>14</v>
      </c>
      <c r="AZ338" s="330">
        <v>0</v>
      </c>
      <c r="BA338" s="330">
        <v>14</v>
      </c>
      <c r="BB338" s="330">
        <v>0</v>
      </c>
      <c r="BC338" s="330">
        <v>14</v>
      </c>
      <c r="BD338" s="330">
        <v>0</v>
      </c>
      <c r="BE338" s="330">
        <v>54</v>
      </c>
      <c r="BF338" s="329" t="s">
        <v>7593</v>
      </c>
      <c r="BG338" s="330">
        <v>19</v>
      </c>
      <c r="BH338" s="330">
        <v>2</v>
      </c>
      <c r="BI338" s="330">
        <v>14</v>
      </c>
      <c r="BJ338" s="330" t="s">
        <v>112</v>
      </c>
      <c r="BK338" s="330">
        <v>12</v>
      </c>
      <c r="BL338" s="330">
        <v>2</v>
      </c>
      <c r="BM338" s="330">
        <v>0</v>
      </c>
      <c r="BN338" s="330">
        <v>0</v>
      </c>
      <c r="BO338" s="330">
        <v>0</v>
      </c>
      <c r="BP338" s="330">
        <v>0</v>
      </c>
      <c r="BQ338" s="330">
        <v>0</v>
      </c>
    </row>
    <row r="339" spans="1:69" s="334" customFormat="1" x14ac:dyDescent="0.25">
      <c r="A339" s="333" t="s">
        <v>293</v>
      </c>
      <c r="B339" s="330" t="s">
        <v>52</v>
      </c>
      <c r="C339" s="330" t="s">
        <v>312</v>
      </c>
      <c r="D339" s="333">
        <v>5</v>
      </c>
      <c r="E339" s="331" t="s">
        <v>6538</v>
      </c>
      <c r="F339" s="330" t="s">
        <v>128</v>
      </c>
      <c r="G339" s="427" t="s">
        <v>7604</v>
      </c>
      <c r="H339" s="330">
        <v>1</v>
      </c>
      <c r="I339" s="330">
        <v>0</v>
      </c>
      <c r="J339" s="336">
        <v>0</v>
      </c>
      <c r="K339" s="330">
        <v>2</v>
      </c>
      <c r="L339" s="330">
        <v>2</v>
      </c>
      <c r="M339" s="336">
        <v>0.5</v>
      </c>
      <c r="N339" s="330">
        <v>0</v>
      </c>
      <c r="O339" s="330" t="s">
        <v>7334</v>
      </c>
      <c r="P339" s="330" t="s">
        <v>7335</v>
      </c>
      <c r="Q339" s="330" t="s">
        <v>7336</v>
      </c>
      <c r="R339" s="336">
        <v>0.59765947160367427</v>
      </c>
      <c r="S339" s="330">
        <v>0</v>
      </c>
      <c r="T339" s="330"/>
      <c r="U339" s="330"/>
      <c r="V339" s="428"/>
      <c r="W339" s="428" t="s">
        <v>45</v>
      </c>
      <c r="X339" s="428" t="s">
        <v>45</v>
      </c>
      <c r="Y339" s="428" t="s">
        <v>45</v>
      </c>
      <c r="Z339" s="428" t="s">
        <v>45</v>
      </c>
      <c r="AA339" s="330">
        <v>1</v>
      </c>
      <c r="AB339" s="330">
        <v>0</v>
      </c>
      <c r="AC339" s="330">
        <v>0</v>
      </c>
      <c r="AD339" s="330">
        <v>1</v>
      </c>
      <c r="AE339" s="330">
        <v>0</v>
      </c>
      <c r="AF339" s="330">
        <v>2</v>
      </c>
      <c r="AG339" s="429">
        <v>0</v>
      </c>
      <c r="AH339" s="330"/>
      <c r="AI339" s="330"/>
      <c r="AJ339" s="330"/>
      <c r="AK339" s="330"/>
      <c r="AL339" s="330"/>
      <c r="AM339" s="330">
        <v>0</v>
      </c>
      <c r="AN339" s="330">
        <v>0</v>
      </c>
      <c r="AO339" s="330"/>
      <c r="AP339" s="330"/>
      <c r="AQ339" s="330">
        <v>0</v>
      </c>
      <c r="AR339" s="330">
        <v>0</v>
      </c>
      <c r="AS339" s="330">
        <v>0</v>
      </c>
      <c r="AT339" s="330">
        <v>0</v>
      </c>
      <c r="AU339" s="330">
        <v>1</v>
      </c>
      <c r="AV339" s="430">
        <v>1</v>
      </c>
      <c r="AW339" s="330">
        <v>10</v>
      </c>
      <c r="AX339" s="330">
        <v>0</v>
      </c>
      <c r="AY339" s="330">
        <v>10</v>
      </c>
      <c r="AZ339" s="330">
        <v>0</v>
      </c>
      <c r="BA339" s="330">
        <v>10</v>
      </c>
      <c r="BB339" s="330">
        <v>0</v>
      </c>
      <c r="BC339" s="330">
        <v>10</v>
      </c>
      <c r="BD339" s="330">
        <v>0</v>
      </c>
      <c r="BE339" s="330">
        <v>43</v>
      </c>
      <c r="BF339" s="329" t="s">
        <v>7593</v>
      </c>
      <c r="BG339" s="330">
        <v>11</v>
      </c>
      <c r="BH339" s="330">
        <v>2</v>
      </c>
      <c r="BI339" s="330">
        <v>10</v>
      </c>
      <c r="BJ339" s="330" t="s">
        <v>112</v>
      </c>
      <c r="BK339" s="330">
        <v>9</v>
      </c>
      <c r="BL339" s="330">
        <v>1</v>
      </c>
      <c r="BM339" s="330">
        <v>0</v>
      </c>
      <c r="BN339" s="330">
        <v>0</v>
      </c>
      <c r="BO339" s="330">
        <v>0</v>
      </c>
      <c r="BP339" s="330">
        <v>0</v>
      </c>
      <c r="BQ339" s="330">
        <v>0</v>
      </c>
    </row>
    <row r="340" spans="1:69" s="334" customFormat="1" x14ac:dyDescent="0.25">
      <c r="A340" s="333" t="s">
        <v>293</v>
      </c>
      <c r="B340" s="330" t="s">
        <v>52</v>
      </c>
      <c r="C340" s="330" t="s">
        <v>312</v>
      </c>
      <c r="D340" s="333">
        <v>6</v>
      </c>
      <c r="E340" s="331" t="s">
        <v>6539</v>
      </c>
      <c r="F340" s="330" t="s">
        <v>128</v>
      </c>
      <c r="G340" s="427" t="s">
        <v>7604</v>
      </c>
      <c r="H340" s="330">
        <v>0</v>
      </c>
      <c r="I340" s="330">
        <v>0</v>
      </c>
      <c r="J340" s="336" t="s">
        <v>45</v>
      </c>
      <c r="K340" s="330">
        <v>1</v>
      </c>
      <c r="L340" s="330">
        <v>0</v>
      </c>
      <c r="M340" s="336">
        <v>0</v>
      </c>
      <c r="N340" s="330">
        <v>0</v>
      </c>
      <c r="O340" s="330" t="s">
        <v>7422</v>
      </c>
      <c r="P340" s="330" t="s">
        <v>7423</v>
      </c>
      <c r="Q340" s="330" t="s">
        <v>7424</v>
      </c>
      <c r="R340" s="336">
        <v>0.46195612630966232</v>
      </c>
      <c r="S340" s="330">
        <v>0</v>
      </c>
      <c r="T340" s="330"/>
      <c r="U340" s="330"/>
      <c r="V340" s="428"/>
      <c r="W340" s="428" t="s">
        <v>45</v>
      </c>
      <c r="X340" s="428" t="s">
        <v>45</v>
      </c>
      <c r="Y340" s="428" t="s">
        <v>45</v>
      </c>
      <c r="Z340" s="428" t="s">
        <v>45</v>
      </c>
      <c r="AA340" s="330">
        <v>2</v>
      </c>
      <c r="AB340" s="330">
        <v>0</v>
      </c>
      <c r="AC340" s="330">
        <v>0</v>
      </c>
      <c r="AD340" s="330">
        <v>0</v>
      </c>
      <c r="AE340" s="330">
        <v>0</v>
      </c>
      <c r="AF340" s="330">
        <v>1</v>
      </c>
      <c r="AG340" s="429">
        <v>0</v>
      </c>
      <c r="AH340" s="330"/>
      <c r="AI340" s="330"/>
      <c r="AJ340" s="330"/>
      <c r="AK340" s="330"/>
      <c r="AL340" s="330"/>
      <c r="AM340" s="330">
        <v>0</v>
      </c>
      <c r="AN340" s="330">
        <v>0</v>
      </c>
      <c r="AO340" s="330"/>
      <c r="AP340" s="330"/>
      <c r="AQ340" s="330">
        <v>1</v>
      </c>
      <c r="AR340" s="330">
        <v>0</v>
      </c>
      <c r="AS340" s="330">
        <v>0</v>
      </c>
      <c r="AT340" s="330">
        <v>1</v>
      </c>
      <c r="AU340" s="330">
        <v>0</v>
      </c>
      <c r="AV340" s="430">
        <v>0.5</v>
      </c>
      <c r="AW340" s="330">
        <v>13</v>
      </c>
      <c r="AX340" s="330">
        <v>0</v>
      </c>
      <c r="AY340" s="330">
        <v>13</v>
      </c>
      <c r="AZ340" s="330">
        <v>0</v>
      </c>
      <c r="BA340" s="330">
        <v>13</v>
      </c>
      <c r="BB340" s="330">
        <v>0</v>
      </c>
      <c r="BC340" s="330">
        <v>13</v>
      </c>
      <c r="BD340" s="330">
        <v>0</v>
      </c>
      <c r="BE340" s="330">
        <v>52</v>
      </c>
      <c r="BF340" s="329" t="s">
        <v>7593</v>
      </c>
      <c r="BG340" s="330">
        <v>16</v>
      </c>
      <c r="BH340" s="330">
        <v>1</v>
      </c>
      <c r="BI340" s="330">
        <v>13</v>
      </c>
      <c r="BJ340" s="330" t="s">
        <v>112</v>
      </c>
      <c r="BK340" s="330">
        <v>12</v>
      </c>
      <c r="BL340" s="330">
        <v>0</v>
      </c>
      <c r="BM340" s="330">
        <v>1</v>
      </c>
      <c r="BN340" s="330">
        <v>0</v>
      </c>
      <c r="BO340" s="330">
        <v>0</v>
      </c>
      <c r="BP340" s="330">
        <v>0</v>
      </c>
      <c r="BQ340" s="330">
        <v>0</v>
      </c>
    </row>
    <row r="341" spans="1:69" s="334" customFormat="1" x14ac:dyDescent="0.25">
      <c r="A341" s="333" t="s">
        <v>293</v>
      </c>
      <c r="B341" s="330" t="s">
        <v>52</v>
      </c>
      <c r="C341" s="330" t="s">
        <v>312</v>
      </c>
      <c r="D341" s="333">
        <v>7</v>
      </c>
      <c r="E341" s="331" t="s">
        <v>6540</v>
      </c>
      <c r="F341" s="330" t="s">
        <v>128</v>
      </c>
      <c r="G341" s="427" t="s">
        <v>7604</v>
      </c>
      <c r="H341" s="330">
        <v>0</v>
      </c>
      <c r="I341" s="330">
        <v>0</v>
      </c>
      <c r="J341" s="336" t="s">
        <v>45</v>
      </c>
      <c r="K341" s="330">
        <v>1</v>
      </c>
      <c r="L341" s="330">
        <v>1</v>
      </c>
      <c r="M341" s="336">
        <v>0.5</v>
      </c>
      <c r="N341" s="330">
        <v>0</v>
      </c>
      <c r="O341" s="330" t="s">
        <v>7511</v>
      </c>
      <c r="P341" s="330" t="s">
        <v>7512</v>
      </c>
      <c r="Q341" s="330" t="s">
        <v>7513</v>
      </c>
      <c r="R341" s="336">
        <v>0.3527012396883244</v>
      </c>
      <c r="S341" s="330">
        <v>0</v>
      </c>
      <c r="T341" s="330"/>
      <c r="U341" s="330"/>
      <c r="V341" s="428"/>
      <c r="W341" s="428" t="s">
        <v>45</v>
      </c>
      <c r="X341" s="428" t="s">
        <v>45</v>
      </c>
      <c r="Y341" s="428" t="s">
        <v>45</v>
      </c>
      <c r="Z341" s="428" t="s">
        <v>45</v>
      </c>
      <c r="AA341" s="330">
        <v>1</v>
      </c>
      <c r="AB341" s="330">
        <v>0</v>
      </c>
      <c r="AC341" s="330">
        <v>0</v>
      </c>
      <c r="AD341" s="330">
        <v>0</v>
      </c>
      <c r="AE341" s="330">
        <v>0</v>
      </c>
      <c r="AF341" s="330">
        <v>1</v>
      </c>
      <c r="AG341" s="429">
        <v>0</v>
      </c>
      <c r="AH341" s="330"/>
      <c r="AI341" s="330"/>
      <c r="AJ341" s="330"/>
      <c r="AK341" s="330"/>
      <c r="AL341" s="330"/>
      <c r="AM341" s="330">
        <v>0</v>
      </c>
      <c r="AN341" s="330">
        <v>0</v>
      </c>
      <c r="AO341" s="330"/>
      <c r="AP341" s="330"/>
      <c r="AQ341" s="330">
        <v>1</v>
      </c>
      <c r="AR341" s="330">
        <v>0</v>
      </c>
      <c r="AS341" s="330">
        <v>0</v>
      </c>
      <c r="AT341" s="330">
        <v>0</v>
      </c>
      <c r="AU341" s="330">
        <v>0</v>
      </c>
      <c r="AV341" s="430">
        <v>0</v>
      </c>
      <c r="AW341" s="330">
        <v>12</v>
      </c>
      <c r="AX341" s="330">
        <v>0</v>
      </c>
      <c r="AY341" s="330">
        <v>12</v>
      </c>
      <c r="AZ341" s="330">
        <v>0</v>
      </c>
      <c r="BA341" s="330">
        <v>12</v>
      </c>
      <c r="BB341" s="330">
        <v>0</v>
      </c>
      <c r="BC341" s="330">
        <v>12</v>
      </c>
      <c r="BD341" s="330">
        <v>0</v>
      </c>
      <c r="BE341" s="330">
        <v>37</v>
      </c>
      <c r="BF341" s="329" t="s">
        <v>7593</v>
      </c>
      <c r="BG341" s="330">
        <v>16</v>
      </c>
      <c r="BH341" s="330">
        <v>0</v>
      </c>
      <c r="BI341" s="330">
        <v>12</v>
      </c>
      <c r="BJ341" s="330" t="s">
        <v>112</v>
      </c>
      <c r="BK341" s="330">
        <v>11</v>
      </c>
      <c r="BL341" s="330">
        <v>0</v>
      </c>
      <c r="BM341" s="330">
        <v>1</v>
      </c>
      <c r="BN341" s="330">
        <v>0</v>
      </c>
      <c r="BO341" s="330">
        <v>0</v>
      </c>
      <c r="BP341" s="330">
        <v>0</v>
      </c>
      <c r="BQ341" s="330">
        <v>0</v>
      </c>
    </row>
    <row r="342" spans="1:69" s="334" customFormat="1" x14ac:dyDescent="0.25">
      <c r="A342" s="333" t="s">
        <v>294</v>
      </c>
      <c r="B342" s="330" t="s">
        <v>52</v>
      </c>
      <c r="C342" s="330" t="s">
        <v>309</v>
      </c>
      <c r="D342" s="333">
        <v>1</v>
      </c>
      <c r="E342" s="331" t="s">
        <v>6534</v>
      </c>
      <c r="F342" s="330" t="s">
        <v>128</v>
      </c>
      <c r="G342" s="427" t="s">
        <v>7598</v>
      </c>
      <c r="H342" s="330">
        <v>0</v>
      </c>
      <c r="I342" s="330">
        <v>0</v>
      </c>
      <c r="J342" s="336" t="s">
        <v>45</v>
      </c>
      <c r="K342" s="330">
        <v>1</v>
      </c>
      <c r="L342" s="330">
        <v>0</v>
      </c>
      <c r="M342" s="336">
        <v>0</v>
      </c>
      <c r="N342" s="330">
        <v>0</v>
      </c>
      <c r="O342" s="330" t="s">
        <v>6936</v>
      </c>
      <c r="P342" s="330" t="s">
        <v>6937</v>
      </c>
      <c r="Q342" s="330" t="s">
        <v>6938</v>
      </c>
      <c r="R342" s="336">
        <v>0.20217736448174189</v>
      </c>
      <c r="S342" s="330">
        <v>0</v>
      </c>
      <c r="T342" s="330"/>
      <c r="U342" s="330"/>
      <c r="V342" s="428"/>
      <c r="W342" s="428" t="s">
        <v>45</v>
      </c>
      <c r="X342" s="428" t="s">
        <v>45</v>
      </c>
      <c r="Y342" s="428" t="s">
        <v>45</v>
      </c>
      <c r="Z342" s="428" t="s">
        <v>45</v>
      </c>
      <c r="AA342" s="330">
        <v>1</v>
      </c>
      <c r="AB342" s="330">
        <v>0</v>
      </c>
      <c r="AC342" s="330">
        <v>0</v>
      </c>
      <c r="AD342" s="330">
        <v>0</v>
      </c>
      <c r="AE342" s="330">
        <v>1</v>
      </c>
      <c r="AF342" s="330">
        <v>0</v>
      </c>
      <c r="AG342" s="429">
        <v>1</v>
      </c>
      <c r="AH342" s="330"/>
      <c r="AI342" s="330"/>
      <c r="AJ342" s="330"/>
      <c r="AK342" s="330"/>
      <c r="AL342" s="330"/>
      <c r="AM342" s="330">
        <v>0</v>
      </c>
      <c r="AN342" s="330">
        <v>0</v>
      </c>
      <c r="AO342" s="330"/>
      <c r="AP342" s="330"/>
      <c r="AQ342" s="330">
        <v>0</v>
      </c>
      <c r="AR342" s="330">
        <v>0</v>
      </c>
      <c r="AS342" s="330">
        <v>0</v>
      </c>
      <c r="AT342" s="330">
        <v>0</v>
      </c>
      <c r="AU342" s="330">
        <v>1</v>
      </c>
      <c r="AV342" s="430">
        <v>1</v>
      </c>
      <c r="AW342" s="330">
        <v>14</v>
      </c>
      <c r="AX342" s="330">
        <v>0</v>
      </c>
      <c r="AY342" s="330">
        <v>14</v>
      </c>
      <c r="AZ342" s="330">
        <v>0</v>
      </c>
      <c r="BA342" s="330">
        <v>14</v>
      </c>
      <c r="BB342" s="330">
        <v>0</v>
      </c>
      <c r="BC342" s="330">
        <v>14</v>
      </c>
      <c r="BD342" s="330">
        <v>0</v>
      </c>
      <c r="BE342" s="330">
        <v>51</v>
      </c>
      <c r="BF342" s="329" t="s">
        <v>7593</v>
      </c>
      <c r="BG342" s="330">
        <v>19</v>
      </c>
      <c r="BH342" s="330">
        <v>2</v>
      </c>
      <c r="BI342" s="330">
        <v>14</v>
      </c>
      <c r="BJ342" s="330" t="s">
        <v>112</v>
      </c>
      <c r="BK342" s="330">
        <v>13</v>
      </c>
      <c r="BL342" s="330">
        <v>0</v>
      </c>
      <c r="BM342" s="330">
        <v>0</v>
      </c>
      <c r="BN342" s="330">
        <v>1</v>
      </c>
      <c r="BO342" s="330">
        <v>0</v>
      </c>
      <c r="BP342" s="330">
        <v>0</v>
      </c>
      <c r="BQ342" s="330">
        <v>0</v>
      </c>
    </row>
    <row r="343" spans="1:69" s="334" customFormat="1" x14ac:dyDescent="0.25">
      <c r="A343" s="333" t="s">
        <v>294</v>
      </c>
      <c r="B343" s="330" t="s">
        <v>52</v>
      </c>
      <c r="C343" s="330" t="s">
        <v>309</v>
      </c>
      <c r="D343" s="333">
        <v>2</v>
      </c>
      <c r="E343" s="331" t="s">
        <v>6535</v>
      </c>
      <c r="F343" s="330" t="s">
        <v>128</v>
      </c>
      <c r="G343" s="427" t="s">
        <v>7598</v>
      </c>
      <c r="H343" s="330">
        <v>0</v>
      </c>
      <c r="I343" s="330">
        <v>0</v>
      </c>
      <c r="J343" s="336" t="s">
        <v>45</v>
      </c>
      <c r="K343" s="330">
        <v>2</v>
      </c>
      <c r="L343" s="330">
        <v>0</v>
      </c>
      <c r="M343" s="336">
        <v>0</v>
      </c>
      <c r="N343" s="330">
        <v>0</v>
      </c>
      <c r="O343" s="330" t="s">
        <v>7037</v>
      </c>
      <c r="P343" s="330" t="s">
        <v>7074</v>
      </c>
      <c r="Q343" s="330" t="s">
        <v>7075</v>
      </c>
      <c r="R343" s="336">
        <v>9.5693779904306234E-3</v>
      </c>
      <c r="S343" s="330">
        <v>0</v>
      </c>
      <c r="T343" s="330"/>
      <c r="U343" s="330"/>
      <c r="V343" s="428"/>
      <c r="W343" s="428" t="s">
        <v>45</v>
      </c>
      <c r="X343" s="428" t="s">
        <v>45</v>
      </c>
      <c r="Y343" s="428" t="s">
        <v>45</v>
      </c>
      <c r="Z343" s="428" t="s">
        <v>45</v>
      </c>
      <c r="AA343" s="330">
        <v>1</v>
      </c>
      <c r="AB343" s="330">
        <v>0</v>
      </c>
      <c r="AC343" s="330">
        <v>0</v>
      </c>
      <c r="AD343" s="330">
        <v>0</v>
      </c>
      <c r="AE343" s="330">
        <v>0</v>
      </c>
      <c r="AF343" s="330">
        <v>2</v>
      </c>
      <c r="AG343" s="429">
        <v>0</v>
      </c>
      <c r="AH343" s="330"/>
      <c r="AI343" s="330"/>
      <c r="AJ343" s="330"/>
      <c r="AK343" s="330"/>
      <c r="AL343" s="330"/>
      <c r="AM343" s="330">
        <v>0</v>
      </c>
      <c r="AN343" s="330">
        <v>0</v>
      </c>
      <c r="AO343" s="330"/>
      <c r="AP343" s="330"/>
      <c r="AQ343" s="330">
        <v>0</v>
      </c>
      <c r="AR343" s="330">
        <v>0</v>
      </c>
      <c r="AS343" s="330">
        <v>0</v>
      </c>
      <c r="AT343" s="330">
        <v>1</v>
      </c>
      <c r="AU343" s="330">
        <v>0</v>
      </c>
      <c r="AV343" s="430">
        <v>1</v>
      </c>
      <c r="AW343" s="330">
        <v>25</v>
      </c>
      <c r="AX343" s="330">
        <v>0</v>
      </c>
      <c r="AY343" s="330">
        <v>25</v>
      </c>
      <c r="AZ343" s="330">
        <v>0</v>
      </c>
      <c r="BA343" s="330">
        <v>25</v>
      </c>
      <c r="BB343" s="330">
        <v>0</v>
      </c>
      <c r="BC343" s="330">
        <v>25</v>
      </c>
      <c r="BD343" s="330">
        <v>0</v>
      </c>
      <c r="BE343" s="330">
        <v>91</v>
      </c>
      <c r="BF343" s="329" t="s">
        <v>7593</v>
      </c>
      <c r="BG343" s="330">
        <v>26</v>
      </c>
      <c r="BH343" s="330">
        <v>10</v>
      </c>
      <c r="BI343" s="330">
        <v>25</v>
      </c>
      <c r="BJ343" s="330" t="s">
        <v>112</v>
      </c>
      <c r="BK343" s="330">
        <v>21</v>
      </c>
      <c r="BL343" s="330">
        <v>0</v>
      </c>
      <c r="BM343" s="330">
        <v>1</v>
      </c>
      <c r="BN343" s="330">
        <v>3</v>
      </c>
      <c r="BO343" s="330">
        <v>0</v>
      </c>
      <c r="BP343" s="330">
        <v>0</v>
      </c>
      <c r="BQ343" s="330">
        <v>0</v>
      </c>
    </row>
    <row r="344" spans="1:69" s="334" customFormat="1" x14ac:dyDescent="0.25">
      <c r="A344" s="333" t="s">
        <v>294</v>
      </c>
      <c r="B344" s="330" t="s">
        <v>52</v>
      </c>
      <c r="C344" s="330" t="s">
        <v>309</v>
      </c>
      <c r="D344" s="333">
        <v>44</v>
      </c>
      <c r="E344" s="331" t="s">
        <v>565</v>
      </c>
      <c r="F344" s="330" t="s">
        <v>128</v>
      </c>
      <c r="G344" s="427" t="s">
        <v>7598</v>
      </c>
      <c r="H344" s="330">
        <v>0</v>
      </c>
      <c r="I344" s="330">
        <v>0</v>
      </c>
      <c r="J344" s="336" t="s">
        <v>45</v>
      </c>
      <c r="K344" s="330">
        <v>0</v>
      </c>
      <c r="L344" s="330">
        <v>0</v>
      </c>
      <c r="M344" s="336" t="s">
        <v>45</v>
      </c>
      <c r="N344" s="330">
        <v>0</v>
      </c>
      <c r="O344" s="330">
        <v>0</v>
      </c>
      <c r="P344" s="330" t="s">
        <v>2714</v>
      </c>
      <c r="Q344" s="330" t="s">
        <v>2715</v>
      </c>
      <c r="R344" s="336">
        <v>0.30665889471785052</v>
      </c>
      <c r="S344" s="330">
        <v>0</v>
      </c>
      <c r="T344" s="330"/>
      <c r="U344" s="330"/>
      <c r="V344" s="428"/>
      <c r="W344" s="428" t="s">
        <v>45</v>
      </c>
      <c r="X344" s="428" t="s">
        <v>45</v>
      </c>
      <c r="Y344" s="428" t="s">
        <v>45</v>
      </c>
      <c r="Z344" s="428" t="s">
        <v>45</v>
      </c>
      <c r="AA344" s="330">
        <v>2</v>
      </c>
      <c r="AB344" s="330">
        <v>0</v>
      </c>
      <c r="AC344" s="330">
        <v>0</v>
      </c>
      <c r="AD344" s="330">
        <v>0</v>
      </c>
      <c r="AE344" s="330">
        <v>0</v>
      </c>
      <c r="AF344" s="330">
        <v>0</v>
      </c>
      <c r="AG344" s="429" t="s">
        <v>45</v>
      </c>
      <c r="AH344" s="330"/>
      <c r="AI344" s="330"/>
      <c r="AJ344" s="330"/>
      <c r="AK344" s="330"/>
      <c r="AL344" s="330"/>
      <c r="AM344" s="330">
        <v>0</v>
      </c>
      <c r="AN344" s="330">
        <v>0</v>
      </c>
      <c r="AO344" s="330"/>
      <c r="AP344" s="330"/>
      <c r="AQ344" s="330">
        <v>0</v>
      </c>
      <c r="AR344" s="330">
        <v>0</v>
      </c>
      <c r="AS344" s="330">
        <v>0</v>
      </c>
      <c r="AT344" s="330">
        <v>0</v>
      </c>
      <c r="AU344" s="330">
        <v>2</v>
      </c>
      <c r="AV344" s="430">
        <v>1</v>
      </c>
      <c r="AW344" s="330">
        <v>15</v>
      </c>
      <c r="AX344" s="330">
        <v>0</v>
      </c>
      <c r="AY344" s="330">
        <v>15</v>
      </c>
      <c r="AZ344" s="330">
        <v>0</v>
      </c>
      <c r="BA344" s="330">
        <v>15</v>
      </c>
      <c r="BB344" s="330">
        <v>0</v>
      </c>
      <c r="BC344" s="330">
        <v>15</v>
      </c>
      <c r="BD344" s="330">
        <v>0</v>
      </c>
      <c r="BE344" s="330">
        <v>57</v>
      </c>
      <c r="BF344" s="329" t="s">
        <v>7593</v>
      </c>
      <c r="BG344" s="330">
        <v>22</v>
      </c>
      <c r="BH344" s="330">
        <v>2</v>
      </c>
      <c r="BI344" s="330">
        <v>15</v>
      </c>
      <c r="BJ344" s="330" t="s">
        <v>112</v>
      </c>
      <c r="BK344" s="330">
        <v>11</v>
      </c>
      <c r="BL344" s="330">
        <v>0</v>
      </c>
      <c r="BM344" s="330">
        <v>0</v>
      </c>
      <c r="BN344" s="330">
        <v>4</v>
      </c>
      <c r="BO344" s="330">
        <v>0</v>
      </c>
      <c r="BP344" s="330">
        <v>0</v>
      </c>
      <c r="BQ344" s="330">
        <v>0</v>
      </c>
    </row>
    <row r="345" spans="1:69" s="334" customFormat="1" x14ac:dyDescent="0.25">
      <c r="A345" s="333" t="s">
        <v>294</v>
      </c>
      <c r="B345" s="330" t="s">
        <v>52</v>
      </c>
      <c r="C345" s="330" t="s">
        <v>309</v>
      </c>
      <c r="D345" s="333">
        <v>45</v>
      </c>
      <c r="E345" s="331" t="s">
        <v>566</v>
      </c>
      <c r="F345" s="330" t="s">
        <v>128</v>
      </c>
      <c r="G345" s="427" t="s">
        <v>7598</v>
      </c>
      <c r="H345" s="330">
        <v>0</v>
      </c>
      <c r="I345" s="330">
        <v>0</v>
      </c>
      <c r="J345" s="336" t="s">
        <v>45</v>
      </c>
      <c r="K345" s="330">
        <v>0</v>
      </c>
      <c r="L345" s="330">
        <v>0</v>
      </c>
      <c r="M345" s="336" t="s">
        <v>45</v>
      </c>
      <c r="N345" s="330">
        <v>0</v>
      </c>
      <c r="O345" s="330" t="s">
        <v>45</v>
      </c>
      <c r="P345" s="330" t="s">
        <v>45</v>
      </c>
      <c r="Q345" s="330" t="s">
        <v>45</v>
      </c>
      <c r="R345" s="336" t="s">
        <v>45</v>
      </c>
      <c r="S345" s="330">
        <v>0</v>
      </c>
      <c r="T345" s="330"/>
      <c r="U345" s="330"/>
      <c r="V345" s="428"/>
      <c r="W345" s="428" t="s">
        <v>45</v>
      </c>
      <c r="X345" s="428" t="s">
        <v>45</v>
      </c>
      <c r="Y345" s="428" t="s">
        <v>45</v>
      </c>
      <c r="Z345" s="428" t="s">
        <v>45</v>
      </c>
      <c r="AA345" s="330">
        <v>2</v>
      </c>
      <c r="AB345" s="330">
        <v>0</v>
      </c>
      <c r="AC345" s="330">
        <v>0</v>
      </c>
      <c r="AD345" s="330">
        <v>0</v>
      </c>
      <c r="AE345" s="330">
        <v>0</v>
      </c>
      <c r="AF345" s="330">
        <v>0</v>
      </c>
      <c r="AG345" s="429" t="s">
        <v>45</v>
      </c>
      <c r="AH345" s="330"/>
      <c r="AI345" s="330"/>
      <c r="AJ345" s="330"/>
      <c r="AK345" s="330"/>
      <c r="AL345" s="330"/>
      <c r="AM345" s="330">
        <v>0</v>
      </c>
      <c r="AN345" s="330">
        <v>0</v>
      </c>
      <c r="AO345" s="330"/>
      <c r="AP345" s="330"/>
      <c r="AQ345" s="330">
        <v>0</v>
      </c>
      <c r="AR345" s="330">
        <v>0</v>
      </c>
      <c r="AS345" s="330">
        <v>0</v>
      </c>
      <c r="AT345" s="330">
        <v>1</v>
      </c>
      <c r="AU345" s="330">
        <v>1</v>
      </c>
      <c r="AV345" s="430">
        <v>1</v>
      </c>
      <c r="AW345" s="330">
        <v>22</v>
      </c>
      <c r="AX345" s="330">
        <v>0</v>
      </c>
      <c r="AY345" s="330">
        <v>22</v>
      </c>
      <c r="AZ345" s="330">
        <v>0</v>
      </c>
      <c r="BA345" s="330">
        <v>22</v>
      </c>
      <c r="BB345" s="330">
        <v>0</v>
      </c>
      <c r="BC345" s="330">
        <v>22</v>
      </c>
      <c r="BD345" s="330">
        <v>0</v>
      </c>
      <c r="BE345" s="330">
        <v>51</v>
      </c>
      <c r="BF345" s="329" t="s">
        <v>7593</v>
      </c>
      <c r="BG345" s="330">
        <v>26</v>
      </c>
      <c r="BH345" s="330">
        <v>1</v>
      </c>
      <c r="BI345" s="330">
        <v>22</v>
      </c>
      <c r="BJ345" s="330" t="s">
        <v>112</v>
      </c>
      <c r="BK345" s="330">
        <v>20</v>
      </c>
      <c r="BL345" s="330">
        <v>0</v>
      </c>
      <c r="BM345" s="330">
        <v>0</v>
      </c>
      <c r="BN345" s="330">
        <v>2</v>
      </c>
      <c r="BO345" s="330">
        <v>0</v>
      </c>
      <c r="BP345" s="330">
        <v>0</v>
      </c>
      <c r="BQ345" s="330">
        <v>0</v>
      </c>
    </row>
    <row r="346" spans="1:69" s="334" customFormat="1" x14ac:dyDescent="0.25">
      <c r="A346" s="333" t="s">
        <v>294</v>
      </c>
      <c r="B346" s="330" t="s">
        <v>52</v>
      </c>
      <c r="C346" s="330" t="s">
        <v>309</v>
      </c>
      <c r="D346" s="333">
        <v>46</v>
      </c>
      <c r="E346" s="331" t="s">
        <v>567</v>
      </c>
      <c r="F346" s="330" t="s">
        <v>128</v>
      </c>
      <c r="G346" s="427" t="s">
        <v>7598</v>
      </c>
      <c r="H346" s="330">
        <v>2</v>
      </c>
      <c r="I346" s="330">
        <v>0</v>
      </c>
      <c r="J346" s="336">
        <v>0</v>
      </c>
      <c r="K346" s="330">
        <v>1</v>
      </c>
      <c r="L346" s="330">
        <v>1</v>
      </c>
      <c r="M346" s="336">
        <v>0.5</v>
      </c>
      <c r="N346" s="330">
        <v>0</v>
      </c>
      <c r="O346" s="330" t="s">
        <v>2890</v>
      </c>
      <c r="P346" s="330" t="s">
        <v>2469</v>
      </c>
      <c r="Q346" s="330" t="s">
        <v>2891</v>
      </c>
      <c r="R346" s="336">
        <v>0.44127397039526689</v>
      </c>
      <c r="S346" s="330">
        <v>0</v>
      </c>
      <c r="T346" s="330"/>
      <c r="U346" s="330"/>
      <c r="V346" s="428"/>
      <c r="W346" s="428" t="s">
        <v>45</v>
      </c>
      <c r="X346" s="428" t="s">
        <v>45</v>
      </c>
      <c r="Y346" s="428" t="s">
        <v>45</v>
      </c>
      <c r="Z346" s="428" t="s">
        <v>45</v>
      </c>
      <c r="AA346" s="330">
        <v>1</v>
      </c>
      <c r="AB346" s="330">
        <v>0</v>
      </c>
      <c r="AC346" s="330">
        <v>2</v>
      </c>
      <c r="AD346" s="330">
        <v>0</v>
      </c>
      <c r="AE346" s="330">
        <v>0</v>
      </c>
      <c r="AF346" s="330">
        <v>1</v>
      </c>
      <c r="AG346" s="429">
        <v>0.66666666666666663</v>
      </c>
      <c r="AH346" s="330"/>
      <c r="AI346" s="330"/>
      <c r="AJ346" s="330"/>
      <c r="AK346" s="330"/>
      <c r="AL346" s="330"/>
      <c r="AM346" s="330">
        <v>0</v>
      </c>
      <c r="AN346" s="330">
        <v>0</v>
      </c>
      <c r="AO346" s="330"/>
      <c r="AP346" s="330"/>
      <c r="AQ346" s="330">
        <v>0</v>
      </c>
      <c r="AR346" s="330">
        <v>0</v>
      </c>
      <c r="AS346" s="330">
        <v>0</v>
      </c>
      <c r="AT346" s="330">
        <v>0</v>
      </c>
      <c r="AU346" s="330">
        <v>1</v>
      </c>
      <c r="AV346" s="430">
        <v>1</v>
      </c>
      <c r="AW346" s="330">
        <v>18</v>
      </c>
      <c r="AX346" s="330">
        <v>0</v>
      </c>
      <c r="AY346" s="330">
        <v>18</v>
      </c>
      <c r="AZ346" s="330">
        <v>0</v>
      </c>
      <c r="BA346" s="330">
        <v>18</v>
      </c>
      <c r="BB346" s="330">
        <v>0</v>
      </c>
      <c r="BC346" s="330">
        <v>18</v>
      </c>
      <c r="BD346" s="330">
        <v>0</v>
      </c>
      <c r="BE346" s="330">
        <v>117</v>
      </c>
      <c r="BF346" s="329" t="s">
        <v>7593</v>
      </c>
      <c r="BG346" s="330">
        <v>20</v>
      </c>
      <c r="BH346" s="330">
        <v>5</v>
      </c>
      <c r="BI346" s="330">
        <v>18</v>
      </c>
      <c r="BJ346" s="330" t="s">
        <v>112</v>
      </c>
      <c r="BK346" s="330">
        <v>15</v>
      </c>
      <c r="BL346" s="330">
        <v>0</v>
      </c>
      <c r="BM346" s="330">
        <v>1</v>
      </c>
      <c r="BN346" s="330">
        <v>2</v>
      </c>
      <c r="BO346" s="330">
        <v>0</v>
      </c>
      <c r="BP346" s="330">
        <v>0</v>
      </c>
      <c r="BQ346" s="330">
        <v>0</v>
      </c>
    </row>
    <row r="347" spans="1:69" s="334" customFormat="1" x14ac:dyDescent="0.25">
      <c r="A347" s="333" t="s">
        <v>294</v>
      </c>
      <c r="B347" s="330" t="s">
        <v>52</v>
      </c>
      <c r="C347" s="330" t="s">
        <v>309</v>
      </c>
      <c r="D347" s="333">
        <v>47</v>
      </c>
      <c r="E347" s="331" t="s">
        <v>568</v>
      </c>
      <c r="F347" s="330" t="s">
        <v>128</v>
      </c>
      <c r="G347" s="427" t="s">
        <v>7598</v>
      </c>
      <c r="H347" s="330">
        <v>0</v>
      </c>
      <c r="I347" s="330">
        <v>0</v>
      </c>
      <c r="J347" s="336" t="s">
        <v>45</v>
      </c>
      <c r="K347" s="330">
        <v>0</v>
      </c>
      <c r="L347" s="330">
        <v>0</v>
      </c>
      <c r="M347" s="336" t="s">
        <v>45</v>
      </c>
      <c r="N347" s="330">
        <v>0</v>
      </c>
      <c r="O347" s="330">
        <v>0</v>
      </c>
      <c r="P347" s="330" t="s">
        <v>2969</v>
      </c>
      <c r="Q347" s="330" t="s">
        <v>2970</v>
      </c>
      <c r="R347" s="336">
        <v>0.17474582690010779</v>
      </c>
      <c r="S347" s="330">
        <v>0</v>
      </c>
      <c r="T347" s="330"/>
      <c r="U347" s="330"/>
      <c r="V347" s="428"/>
      <c r="W347" s="428" t="s">
        <v>45</v>
      </c>
      <c r="X347" s="428" t="s">
        <v>45</v>
      </c>
      <c r="Y347" s="428" t="s">
        <v>45</v>
      </c>
      <c r="Z347" s="428" t="s">
        <v>45</v>
      </c>
      <c r="AA347" s="330">
        <v>3</v>
      </c>
      <c r="AB347" s="330">
        <v>0</v>
      </c>
      <c r="AC347" s="330">
        <v>0</v>
      </c>
      <c r="AD347" s="330">
        <v>0</v>
      </c>
      <c r="AE347" s="330">
        <v>0</v>
      </c>
      <c r="AF347" s="330">
        <v>0</v>
      </c>
      <c r="AG347" s="429" t="s">
        <v>45</v>
      </c>
      <c r="AH347" s="330"/>
      <c r="AI347" s="330"/>
      <c r="AJ347" s="330"/>
      <c r="AK347" s="330"/>
      <c r="AL347" s="330"/>
      <c r="AM347" s="330">
        <v>0</v>
      </c>
      <c r="AN347" s="330">
        <v>0</v>
      </c>
      <c r="AO347" s="330"/>
      <c r="AP347" s="330"/>
      <c r="AQ347" s="330">
        <v>0</v>
      </c>
      <c r="AR347" s="330">
        <v>0</v>
      </c>
      <c r="AS347" s="330">
        <v>0</v>
      </c>
      <c r="AT347" s="330">
        <v>1</v>
      </c>
      <c r="AU347" s="330">
        <v>2</v>
      </c>
      <c r="AV347" s="430">
        <v>1</v>
      </c>
      <c r="AW347" s="330">
        <v>18</v>
      </c>
      <c r="AX347" s="330">
        <v>0</v>
      </c>
      <c r="AY347" s="330">
        <v>18</v>
      </c>
      <c r="AZ347" s="330">
        <v>0</v>
      </c>
      <c r="BA347" s="330">
        <v>18</v>
      </c>
      <c r="BB347" s="330">
        <v>0</v>
      </c>
      <c r="BC347" s="330">
        <v>18</v>
      </c>
      <c r="BD347" s="330">
        <v>0</v>
      </c>
      <c r="BE347" s="330">
        <v>129</v>
      </c>
      <c r="BF347" s="329" t="s">
        <v>7593</v>
      </c>
      <c r="BG347" s="330">
        <v>20</v>
      </c>
      <c r="BH347" s="330">
        <v>1</v>
      </c>
      <c r="BI347" s="330">
        <v>18</v>
      </c>
      <c r="BJ347" s="330" t="s">
        <v>112</v>
      </c>
      <c r="BK347" s="330">
        <v>13</v>
      </c>
      <c r="BL347" s="330">
        <v>0</v>
      </c>
      <c r="BM347" s="330">
        <v>0</v>
      </c>
      <c r="BN347" s="330">
        <v>5</v>
      </c>
      <c r="BO347" s="330">
        <v>0</v>
      </c>
      <c r="BP347" s="330">
        <v>0</v>
      </c>
      <c r="BQ347" s="330">
        <v>0</v>
      </c>
    </row>
    <row r="348" spans="1:69" s="334" customFormat="1" x14ac:dyDescent="0.25">
      <c r="A348" s="333" t="s">
        <v>294</v>
      </c>
      <c r="B348" s="330" t="s">
        <v>52</v>
      </c>
      <c r="C348" s="330" t="s">
        <v>309</v>
      </c>
      <c r="D348" s="333">
        <v>48</v>
      </c>
      <c r="E348" s="331" t="s">
        <v>570</v>
      </c>
      <c r="F348" s="330" t="s">
        <v>128</v>
      </c>
      <c r="G348" s="427" t="s">
        <v>7598</v>
      </c>
      <c r="H348" s="330">
        <v>1</v>
      </c>
      <c r="I348" s="330">
        <v>0</v>
      </c>
      <c r="J348" s="336">
        <v>0</v>
      </c>
      <c r="K348" s="330">
        <v>0</v>
      </c>
      <c r="L348" s="330">
        <v>0</v>
      </c>
      <c r="M348" s="336" t="s">
        <v>45</v>
      </c>
      <c r="N348" s="330">
        <v>0</v>
      </c>
      <c r="O348" s="330" t="s">
        <v>3058</v>
      </c>
      <c r="P348" s="330" t="s">
        <v>3059</v>
      </c>
      <c r="Q348" s="330" t="s">
        <v>3060</v>
      </c>
      <c r="R348" s="336">
        <v>0.49889747473779078</v>
      </c>
      <c r="S348" s="330">
        <v>0</v>
      </c>
      <c r="T348" s="330"/>
      <c r="U348" s="330"/>
      <c r="V348" s="428"/>
      <c r="W348" s="428" t="s">
        <v>45</v>
      </c>
      <c r="X348" s="428" t="s">
        <v>45</v>
      </c>
      <c r="Y348" s="428" t="s">
        <v>45</v>
      </c>
      <c r="Z348" s="428" t="s">
        <v>45</v>
      </c>
      <c r="AA348" s="330">
        <v>0</v>
      </c>
      <c r="AB348" s="330">
        <v>0</v>
      </c>
      <c r="AC348" s="330">
        <v>1</v>
      </c>
      <c r="AD348" s="330">
        <v>0</v>
      </c>
      <c r="AE348" s="330">
        <v>0</v>
      </c>
      <c r="AF348" s="330">
        <v>0</v>
      </c>
      <c r="AG348" s="429">
        <v>1</v>
      </c>
      <c r="AH348" s="330"/>
      <c r="AI348" s="330"/>
      <c r="AJ348" s="330"/>
      <c r="AK348" s="330"/>
      <c r="AL348" s="330"/>
      <c r="AM348" s="330">
        <v>0</v>
      </c>
      <c r="AN348" s="330">
        <v>0</v>
      </c>
      <c r="AO348" s="330"/>
      <c r="AP348" s="330"/>
      <c r="AQ348" s="330">
        <v>0</v>
      </c>
      <c r="AR348" s="330">
        <v>0</v>
      </c>
      <c r="AS348" s="330">
        <v>0</v>
      </c>
      <c r="AT348" s="330">
        <v>0</v>
      </c>
      <c r="AU348" s="330">
        <v>0</v>
      </c>
      <c r="AV348" s="430" t="s">
        <v>45</v>
      </c>
      <c r="AW348" s="330">
        <v>18</v>
      </c>
      <c r="AX348" s="330">
        <v>0</v>
      </c>
      <c r="AY348" s="330">
        <v>18</v>
      </c>
      <c r="AZ348" s="330">
        <v>0</v>
      </c>
      <c r="BA348" s="330">
        <v>18</v>
      </c>
      <c r="BB348" s="330">
        <v>0</v>
      </c>
      <c r="BC348" s="330">
        <v>18</v>
      </c>
      <c r="BD348" s="330">
        <v>0</v>
      </c>
      <c r="BE348" s="330">
        <v>70</v>
      </c>
      <c r="BF348" s="329" t="s">
        <v>7593</v>
      </c>
      <c r="BG348" s="330">
        <v>20</v>
      </c>
      <c r="BH348" s="330">
        <v>2</v>
      </c>
      <c r="BI348" s="330">
        <v>18</v>
      </c>
      <c r="BJ348" s="330" t="s">
        <v>112</v>
      </c>
      <c r="BK348" s="330">
        <v>16</v>
      </c>
      <c r="BL348" s="330">
        <v>0</v>
      </c>
      <c r="BM348" s="330">
        <v>0</v>
      </c>
      <c r="BN348" s="330">
        <v>2</v>
      </c>
      <c r="BO348" s="330">
        <v>0</v>
      </c>
      <c r="BP348" s="330">
        <v>0</v>
      </c>
      <c r="BQ348" s="330">
        <v>0</v>
      </c>
    </row>
    <row r="349" spans="1:69" s="334" customFormat="1" x14ac:dyDescent="0.25">
      <c r="A349" s="333" t="s">
        <v>294</v>
      </c>
      <c r="B349" s="330" t="s">
        <v>52</v>
      </c>
      <c r="C349" s="330" t="s">
        <v>309</v>
      </c>
      <c r="D349" s="333">
        <v>49</v>
      </c>
      <c r="E349" s="331" t="s">
        <v>571</v>
      </c>
      <c r="F349" s="330" t="s">
        <v>128</v>
      </c>
      <c r="G349" s="427" t="s">
        <v>7598</v>
      </c>
      <c r="H349" s="330">
        <v>0</v>
      </c>
      <c r="I349" s="330">
        <v>0</v>
      </c>
      <c r="J349" s="336" t="s">
        <v>45</v>
      </c>
      <c r="K349" s="330">
        <v>1</v>
      </c>
      <c r="L349" s="330">
        <v>0</v>
      </c>
      <c r="M349" s="336">
        <v>0</v>
      </c>
      <c r="N349" s="330">
        <v>0</v>
      </c>
      <c r="O349" s="330" t="s">
        <v>6635</v>
      </c>
      <c r="P349" s="330" t="s">
        <v>6636</v>
      </c>
      <c r="Q349" s="330" t="s">
        <v>6637</v>
      </c>
      <c r="R349" s="336">
        <v>0.76591622791257208</v>
      </c>
      <c r="S349" s="330">
        <v>0</v>
      </c>
      <c r="T349" s="330"/>
      <c r="U349" s="330"/>
      <c r="V349" s="428"/>
      <c r="W349" s="428" t="s">
        <v>45</v>
      </c>
      <c r="X349" s="428" t="s">
        <v>45</v>
      </c>
      <c r="Y349" s="428" t="s">
        <v>45</v>
      </c>
      <c r="Z349" s="428" t="s">
        <v>45</v>
      </c>
      <c r="AA349" s="330">
        <v>0</v>
      </c>
      <c r="AB349" s="330">
        <v>0</v>
      </c>
      <c r="AC349" s="330">
        <v>0</v>
      </c>
      <c r="AD349" s="330">
        <v>0</v>
      </c>
      <c r="AE349" s="330">
        <v>0</v>
      </c>
      <c r="AF349" s="330">
        <v>1</v>
      </c>
      <c r="AG349" s="429">
        <v>0</v>
      </c>
      <c r="AH349" s="330"/>
      <c r="AI349" s="330"/>
      <c r="AJ349" s="330"/>
      <c r="AK349" s="330"/>
      <c r="AL349" s="330"/>
      <c r="AM349" s="330">
        <v>0</v>
      </c>
      <c r="AN349" s="330">
        <v>0</v>
      </c>
      <c r="AO349" s="330"/>
      <c r="AP349" s="330"/>
      <c r="AQ349" s="330">
        <v>0</v>
      </c>
      <c r="AR349" s="330">
        <v>0</v>
      </c>
      <c r="AS349" s="330">
        <v>0</v>
      </c>
      <c r="AT349" s="330">
        <v>0</v>
      </c>
      <c r="AU349" s="330">
        <v>0</v>
      </c>
      <c r="AV349" s="430" t="s">
        <v>45</v>
      </c>
      <c r="AW349" s="330">
        <v>11</v>
      </c>
      <c r="AX349" s="330">
        <v>0</v>
      </c>
      <c r="AY349" s="330">
        <v>11</v>
      </c>
      <c r="AZ349" s="330">
        <v>0</v>
      </c>
      <c r="BA349" s="330">
        <v>11</v>
      </c>
      <c r="BB349" s="330">
        <v>0</v>
      </c>
      <c r="BC349" s="330">
        <v>11</v>
      </c>
      <c r="BD349" s="330">
        <v>0</v>
      </c>
      <c r="BE349" s="330">
        <v>156</v>
      </c>
      <c r="BF349" s="329" t="s">
        <v>7593</v>
      </c>
      <c r="BG349" s="330">
        <v>13</v>
      </c>
      <c r="BH349" s="330">
        <v>3</v>
      </c>
      <c r="BI349" s="330">
        <v>11</v>
      </c>
      <c r="BJ349" s="330" t="s">
        <v>112</v>
      </c>
      <c r="BK349" s="330">
        <v>10</v>
      </c>
      <c r="BL349" s="330">
        <v>0</v>
      </c>
      <c r="BM349" s="330">
        <v>1</v>
      </c>
      <c r="BN349" s="330">
        <v>0</v>
      </c>
      <c r="BO349" s="330">
        <v>0</v>
      </c>
      <c r="BP349" s="330">
        <v>0</v>
      </c>
      <c r="BQ349" s="330">
        <v>0</v>
      </c>
    </row>
    <row r="350" spans="1:69" s="334" customFormat="1" x14ac:dyDescent="0.25">
      <c r="A350" s="333" t="s">
        <v>294</v>
      </c>
      <c r="B350" s="330" t="s">
        <v>52</v>
      </c>
      <c r="C350" s="330" t="s">
        <v>309</v>
      </c>
      <c r="D350" s="333">
        <v>50</v>
      </c>
      <c r="E350" s="331" t="s">
        <v>572</v>
      </c>
      <c r="F350" s="330" t="s">
        <v>128</v>
      </c>
      <c r="G350" s="427" t="s">
        <v>7598</v>
      </c>
      <c r="H350" s="330">
        <v>0</v>
      </c>
      <c r="I350" s="330">
        <v>0</v>
      </c>
      <c r="J350" s="336" t="s">
        <v>45</v>
      </c>
      <c r="K350" s="330">
        <v>0</v>
      </c>
      <c r="L350" s="330">
        <v>0</v>
      </c>
      <c r="M350" s="336" t="s">
        <v>45</v>
      </c>
      <c r="N350" s="330">
        <v>0</v>
      </c>
      <c r="O350" s="330">
        <v>0</v>
      </c>
      <c r="P350" s="330" t="s">
        <v>6589</v>
      </c>
      <c r="Q350" s="330" t="s">
        <v>6726</v>
      </c>
      <c r="R350" s="336">
        <v>0.18478759519221946</v>
      </c>
      <c r="S350" s="330">
        <v>0</v>
      </c>
      <c r="T350" s="330"/>
      <c r="U350" s="330"/>
      <c r="V350" s="428"/>
      <c r="W350" s="428" t="s">
        <v>45</v>
      </c>
      <c r="X350" s="428" t="s">
        <v>45</v>
      </c>
      <c r="Y350" s="428" t="s">
        <v>45</v>
      </c>
      <c r="Z350" s="428" t="s">
        <v>45</v>
      </c>
      <c r="AA350" s="330">
        <v>3</v>
      </c>
      <c r="AB350" s="330">
        <v>0</v>
      </c>
      <c r="AC350" s="330">
        <v>0</v>
      </c>
      <c r="AD350" s="330">
        <v>0</v>
      </c>
      <c r="AE350" s="330">
        <v>0</v>
      </c>
      <c r="AF350" s="330">
        <v>0</v>
      </c>
      <c r="AG350" s="429" t="s">
        <v>45</v>
      </c>
      <c r="AH350" s="330"/>
      <c r="AI350" s="330"/>
      <c r="AJ350" s="330"/>
      <c r="AK350" s="330"/>
      <c r="AL350" s="330"/>
      <c r="AM350" s="330">
        <v>0</v>
      </c>
      <c r="AN350" s="330">
        <v>0</v>
      </c>
      <c r="AO350" s="330"/>
      <c r="AP350" s="330"/>
      <c r="AQ350" s="330">
        <v>1</v>
      </c>
      <c r="AR350" s="330">
        <v>0</v>
      </c>
      <c r="AS350" s="330">
        <v>0</v>
      </c>
      <c r="AT350" s="330">
        <v>1</v>
      </c>
      <c r="AU350" s="330">
        <v>1</v>
      </c>
      <c r="AV350" s="430">
        <v>0.66666666666666663</v>
      </c>
      <c r="AW350" s="330">
        <v>23</v>
      </c>
      <c r="AX350" s="330">
        <v>0</v>
      </c>
      <c r="AY350" s="330">
        <v>23</v>
      </c>
      <c r="AZ350" s="330">
        <v>0</v>
      </c>
      <c r="BA350" s="330">
        <v>23</v>
      </c>
      <c r="BB350" s="330">
        <v>0</v>
      </c>
      <c r="BC350" s="330">
        <v>23</v>
      </c>
      <c r="BD350" s="330">
        <v>0</v>
      </c>
      <c r="BE350" s="330">
        <v>59</v>
      </c>
      <c r="BF350" s="329" t="s">
        <v>7593</v>
      </c>
      <c r="BG350" s="330">
        <v>27</v>
      </c>
      <c r="BH350" s="330">
        <v>3</v>
      </c>
      <c r="BI350" s="330">
        <v>23</v>
      </c>
      <c r="BJ350" s="330" t="s">
        <v>112</v>
      </c>
      <c r="BK350" s="330">
        <v>19</v>
      </c>
      <c r="BL350" s="330">
        <v>0</v>
      </c>
      <c r="BM350" s="330">
        <v>1</v>
      </c>
      <c r="BN350" s="330">
        <v>3</v>
      </c>
      <c r="BO350" s="330">
        <v>0</v>
      </c>
      <c r="BP350" s="330">
        <v>0</v>
      </c>
      <c r="BQ350" s="330">
        <v>0</v>
      </c>
    </row>
    <row r="351" spans="1:69" s="334" customFormat="1" x14ac:dyDescent="0.25">
      <c r="A351" s="333" t="s">
        <v>294</v>
      </c>
      <c r="B351" s="330" t="s">
        <v>52</v>
      </c>
      <c r="C351" s="330" t="s">
        <v>309</v>
      </c>
      <c r="D351" s="333">
        <v>51</v>
      </c>
      <c r="E351" s="331" t="s">
        <v>573</v>
      </c>
      <c r="F351" s="330" t="s">
        <v>128</v>
      </c>
      <c r="G351" s="427" t="s">
        <v>7598</v>
      </c>
      <c r="H351" s="330">
        <v>0</v>
      </c>
      <c r="I351" s="330">
        <v>0</v>
      </c>
      <c r="J351" s="336" t="s">
        <v>45</v>
      </c>
      <c r="K351" s="330">
        <v>0</v>
      </c>
      <c r="L351" s="330">
        <v>0</v>
      </c>
      <c r="M351" s="336" t="s">
        <v>45</v>
      </c>
      <c r="N351" s="330">
        <v>0</v>
      </c>
      <c r="O351" s="330" t="s">
        <v>45</v>
      </c>
      <c r="P351" s="330" t="s">
        <v>45</v>
      </c>
      <c r="Q351" s="330" t="s">
        <v>45</v>
      </c>
      <c r="R351" s="336" t="s">
        <v>45</v>
      </c>
      <c r="S351" s="330">
        <v>0</v>
      </c>
      <c r="T351" s="330"/>
      <c r="U351" s="330"/>
      <c r="V351" s="428"/>
      <c r="W351" s="428" t="s">
        <v>45</v>
      </c>
      <c r="X351" s="428" t="s">
        <v>45</v>
      </c>
      <c r="Y351" s="428" t="s">
        <v>45</v>
      </c>
      <c r="Z351" s="428" t="s">
        <v>45</v>
      </c>
      <c r="AA351" s="330">
        <v>0</v>
      </c>
      <c r="AB351" s="330">
        <v>0</v>
      </c>
      <c r="AC351" s="330">
        <v>0</v>
      </c>
      <c r="AD351" s="330">
        <v>0</v>
      </c>
      <c r="AE351" s="330">
        <v>0</v>
      </c>
      <c r="AF351" s="330">
        <v>0</v>
      </c>
      <c r="AG351" s="429" t="s">
        <v>45</v>
      </c>
      <c r="AH351" s="330"/>
      <c r="AI351" s="330"/>
      <c r="AJ351" s="330"/>
      <c r="AK351" s="330"/>
      <c r="AL351" s="330"/>
      <c r="AM351" s="330">
        <v>0</v>
      </c>
      <c r="AN351" s="330">
        <v>0</v>
      </c>
      <c r="AO351" s="330"/>
      <c r="AP351" s="330"/>
      <c r="AQ351" s="330">
        <v>0</v>
      </c>
      <c r="AR351" s="330">
        <v>0</v>
      </c>
      <c r="AS351" s="330">
        <v>0</v>
      </c>
      <c r="AT351" s="330">
        <v>0</v>
      </c>
      <c r="AU351" s="330">
        <v>0</v>
      </c>
      <c r="AV351" s="430" t="s">
        <v>45</v>
      </c>
      <c r="AW351" s="330">
        <v>0</v>
      </c>
      <c r="AX351" s="330">
        <v>0</v>
      </c>
      <c r="AY351" s="330">
        <v>0</v>
      </c>
      <c r="AZ351" s="330">
        <v>0</v>
      </c>
      <c r="BA351" s="330">
        <v>0</v>
      </c>
      <c r="BB351" s="330">
        <v>0</v>
      </c>
      <c r="BC351" s="330">
        <v>0</v>
      </c>
      <c r="BD351" s="330">
        <v>0</v>
      </c>
      <c r="BE351" s="330">
        <v>0</v>
      </c>
      <c r="BF351" s="329" t="s">
        <v>7593</v>
      </c>
      <c r="BG351" s="330">
        <v>4</v>
      </c>
      <c r="BH351" s="330">
        <v>0</v>
      </c>
      <c r="BI351" s="330">
        <v>0</v>
      </c>
      <c r="BJ351" s="330" t="s">
        <v>112</v>
      </c>
      <c r="BK351" s="330">
        <v>0</v>
      </c>
      <c r="BL351" s="330">
        <v>0</v>
      </c>
      <c r="BM351" s="330">
        <v>0</v>
      </c>
      <c r="BN351" s="330">
        <v>0</v>
      </c>
      <c r="BO351" s="330">
        <v>0</v>
      </c>
      <c r="BP351" s="330">
        <v>0</v>
      </c>
      <c r="BQ351" s="330">
        <v>0</v>
      </c>
    </row>
    <row r="352" spans="1:69" s="334" customFormat="1" x14ac:dyDescent="0.25">
      <c r="A352" s="333" t="s">
        <v>294</v>
      </c>
      <c r="B352" s="330" t="s">
        <v>52</v>
      </c>
      <c r="C352" s="330" t="s">
        <v>309</v>
      </c>
      <c r="D352" s="333">
        <v>52</v>
      </c>
      <c r="E352" s="331" t="s">
        <v>6555</v>
      </c>
      <c r="F352" s="330" t="s">
        <v>128</v>
      </c>
      <c r="G352" s="427" t="s">
        <v>7598</v>
      </c>
      <c r="H352" s="330">
        <v>0</v>
      </c>
      <c r="I352" s="330">
        <v>0</v>
      </c>
      <c r="J352" s="336" t="s">
        <v>45</v>
      </c>
      <c r="K352" s="330">
        <v>0</v>
      </c>
      <c r="L352" s="330">
        <v>0</v>
      </c>
      <c r="M352" s="336" t="s">
        <v>45</v>
      </c>
      <c r="N352" s="330">
        <v>0</v>
      </c>
      <c r="O352" s="330" t="s">
        <v>45</v>
      </c>
      <c r="P352" s="330" t="s">
        <v>45</v>
      </c>
      <c r="Q352" s="330" t="s">
        <v>45</v>
      </c>
      <c r="R352" s="336" t="s">
        <v>45</v>
      </c>
      <c r="S352" s="330">
        <v>0</v>
      </c>
      <c r="T352" s="330"/>
      <c r="U352" s="330"/>
      <c r="V352" s="428"/>
      <c r="W352" s="428" t="s">
        <v>45</v>
      </c>
      <c r="X352" s="428" t="s">
        <v>45</v>
      </c>
      <c r="Y352" s="428" t="s">
        <v>45</v>
      </c>
      <c r="Z352" s="428" t="s">
        <v>45</v>
      </c>
      <c r="AA352" s="330">
        <v>0</v>
      </c>
      <c r="AB352" s="330">
        <v>0</v>
      </c>
      <c r="AC352" s="330">
        <v>0</v>
      </c>
      <c r="AD352" s="330">
        <v>0</v>
      </c>
      <c r="AE352" s="330">
        <v>0</v>
      </c>
      <c r="AF352" s="330">
        <v>0</v>
      </c>
      <c r="AG352" s="429" t="s">
        <v>45</v>
      </c>
      <c r="AH352" s="330"/>
      <c r="AI352" s="330"/>
      <c r="AJ352" s="330"/>
      <c r="AK352" s="330"/>
      <c r="AL352" s="330"/>
      <c r="AM352" s="330">
        <v>0</v>
      </c>
      <c r="AN352" s="330">
        <v>0</v>
      </c>
      <c r="AO352" s="330"/>
      <c r="AP352" s="330"/>
      <c r="AQ352" s="330">
        <v>0</v>
      </c>
      <c r="AR352" s="330">
        <v>0</v>
      </c>
      <c r="AS352" s="330">
        <v>0</v>
      </c>
      <c r="AT352" s="330">
        <v>0</v>
      </c>
      <c r="AU352" s="330">
        <v>0</v>
      </c>
      <c r="AV352" s="430" t="s">
        <v>45</v>
      </c>
      <c r="AW352" s="330">
        <v>0</v>
      </c>
      <c r="AX352" s="330">
        <v>0</v>
      </c>
      <c r="AY352" s="330">
        <v>0</v>
      </c>
      <c r="AZ352" s="330">
        <v>0</v>
      </c>
      <c r="BA352" s="330">
        <v>0</v>
      </c>
      <c r="BB352" s="330">
        <v>0</v>
      </c>
      <c r="BC352" s="330">
        <v>0</v>
      </c>
      <c r="BD352" s="330">
        <v>0</v>
      </c>
      <c r="BE352" s="330">
        <v>14</v>
      </c>
      <c r="BF352" s="329" t="s">
        <v>7593</v>
      </c>
      <c r="BG352" s="330">
        <v>0</v>
      </c>
      <c r="BH352" s="330">
        <v>0</v>
      </c>
      <c r="BI352" s="330">
        <v>0</v>
      </c>
      <c r="BJ352" s="330" t="s">
        <v>112</v>
      </c>
      <c r="BK352" s="330">
        <v>0</v>
      </c>
      <c r="BL352" s="330">
        <v>0</v>
      </c>
      <c r="BM352" s="330">
        <v>0</v>
      </c>
      <c r="BN352" s="330">
        <v>0</v>
      </c>
      <c r="BO352" s="330">
        <v>0</v>
      </c>
      <c r="BP352" s="330">
        <v>0</v>
      </c>
      <c r="BQ352" s="330">
        <v>0</v>
      </c>
    </row>
    <row r="353" spans="1:69" s="334" customFormat="1" x14ac:dyDescent="0.25">
      <c r="A353" s="333" t="s">
        <v>294</v>
      </c>
      <c r="B353" s="330" t="s">
        <v>52</v>
      </c>
      <c r="C353" s="330" t="s">
        <v>309</v>
      </c>
      <c r="D353" s="333">
        <v>3</v>
      </c>
      <c r="E353" s="331" t="s">
        <v>6536</v>
      </c>
      <c r="F353" s="330" t="s">
        <v>128</v>
      </c>
      <c r="G353" s="427" t="s">
        <v>7598</v>
      </c>
      <c r="H353" s="330">
        <v>0</v>
      </c>
      <c r="I353" s="330">
        <v>0</v>
      </c>
      <c r="J353" s="336" t="s">
        <v>45</v>
      </c>
      <c r="K353" s="330">
        <v>0</v>
      </c>
      <c r="L353" s="330">
        <v>0</v>
      </c>
      <c r="M353" s="336" t="s">
        <v>45</v>
      </c>
      <c r="N353" s="330">
        <v>0</v>
      </c>
      <c r="O353" s="330" t="s">
        <v>45</v>
      </c>
      <c r="P353" s="330" t="s">
        <v>45</v>
      </c>
      <c r="Q353" s="330" t="s">
        <v>45</v>
      </c>
      <c r="R353" s="336" t="s">
        <v>45</v>
      </c>
      <c r="S353" s="330">
        <v>0</v>
      </c>
      <c r="T353" s="330"/>
      <c r="U353" s="330"/>
      <c r="V353" s="428"/>
      <c r="W353" s="428" t="s">
        <v>45</v>
      </c>
      <c r="X353" s="428" t="s">
        <v>45</v>
      </c>
      <c r="Y353" s="428" t="s">
        <v>45</v>
      </c>
      <c r="Z353" s="428" t="s">
        <v>45</v>
      </c>
      <c r="AA353" s="330">
        <v>0</v>
      </c>
      <c r="AB353" s="330">
        <v>0</v>
      </c>
      <c r="AC353" s="330">
        <v>0</v>
      </c>
      <c r="AD353" s="330">
        <v>0</v>
      </c>
      <c r="AE353" s="330">
        <v>0</v>
      </c>
      <c r="AF353" s="330">
        <v>0</v>
      </c>
      <c r="AG353" s="429" t="s">
        <v>45</v>
      </c>
      <c r="AH353" s="330"/>
      <c r="AI353" s="330"/>
      <c r="AJ353" s="330"/>
      <c r="AK353" s="330"/>
      <c r="AL353" s="330"/>
      <c r="AM353" s="330">
        <v>0</v>
      </c>
      <c r="AN353" s="330">
        <v>0</v>
      </c>
      <c r="AO353" s="330"/>
      <c r="AP353" s="330"/>
      <c r="AQ353" s="330">
        <v>0</v>
      </c>
      <c r="AR353" s="330">
        <v>0</v>
      </c>
      <c r="AS353" s="330">
        <v>0</v>
      </c>
      <c r="AT353" s="330">
        <v>0</v>
      </c>
      <c r="AU353" s="330">
        <v>0</v>
      </c>
      <c r="AV353" s="430" t="s">
        <v>45</v>
      </c>
      <c r="AW353" s="330">
        <v>17</v>
      </c>
      <c r="AX353" s="330">
        <v>2</v>
      </c>
      <c r="AY353" s="330">
        <v>17</v>
      </c>
      <c r="AZ353" s="330">
        <v>2</v>
      </c>
      <c r="BA353" s="330">
        <v>17</v>
      </c>
      <c r="BB353" s="330">
        <v>2</v>
      </c>
      <c r="BC353" s="330">
        <v>17</v>
      </c>
      <c r="BD353" s="330">
        <v>2</v>
      </c>
      <c r="BE353" s="330">
        <v>206</v>
      </c>
      <c r="BF353" s="329" t="s">
        <v>7593</v>
      </c>
      <c r="BG353" s="330">
        <v>22</v>
      </c>
      <c r="BH353" s="330">
        <v>3</v>
      </c>
      <c r="BI353" s="330">
        <v>20</v>
      </c>
      <c r="BJ353" s="330" t="s">
        <v>112</v>
      </c>
      <c r="BK353" s="330">
        <v>15</v>
      </c>
      <c r="BL353" s="330">
        <v>0</v>
      </c>
      <c r="BM353" s="330">
        <v>1</v>
      </c>
      <c r="BN353" s="330">
        <v>3</v>
      </c>
      <c r="BO353" s="330">
        <v>1</v>
      </c>
      <c r="BP353" s="330">
        <v>0</v>
      </c>
      <c r="BQ353" s="330">
        <v>0</v>
      </c>
    </row>
    <row r="354" spans="1:69" s="334" customFormat="1" x14ac:dyDescent="0.25">
      <c r="A354" s="333" t="s">
        <v>294</v>
      </c>
      <c r="B354" s="330" t="s">
        <v>52</v>
      </c>
      <c r="C354" s="330" t="s">
        <v>309</v>
      </c>
      <c r="D354" s="333">
        <v>4</v>
      </c>
      <c r="E354" s="331" t="s">
        <v>6537</v>
      </c>
      <c r="F354" s="330" t="s">
        <v>128</v>
      </c>
      <c r="G354" s="427" t="s">
        <v>7598</v>
      </c>
      <c r="H354" s="330">
        <v>0</v>
      </c>
      <c r="I354" s="330">
        <v>0</v>
      </c>
      <c r="J354" s="336" t="s">
        <v>45</v>
      </c>
      <c r="K354" s="330">
        <v>0</v>
      </c>
      <c r="L354" s="330">
        <v>0</v>
      </c>
      <c r="M354" s="336" t="s">
        <v>45</v>
      </c>
      <c r="N354" s="330">
        <v>0</v>
      </c>
      <c r="O354" s="330">
        <v>0</v>
      </c>
      <c r="P354" s="330" t="s">
        <v>7258</v>
      </c>
      <c r="Q354" s="330" t="s">
        <v>7259</v>
      </c>
      <c r="R354" s="336">
        <v>0.20603776853776853</v>
      </c>
      <c r="S354" s="330">
        <v>0</v>
      </c>
      <c r="T354" s="330"/>
      <c r="U354" s="330"/>
      <c r="V354" s="428"/>
      <c r="W354" s="428" t="s">
        <v>45</v>
      </c>
      <c r="X354" s="428" t="s">
        <v>45</v>
      </c>
      <c r="Y354" s="428" t="s">
        <v>45</v>
      </c>
      <c r="Z354" s="428" t="s">
        <v>45</v>
      </c>
      <c r="AA354" s="330">
        <v>0</v>
      </c>
      <c r="AB354" s="330">
        <v>0</v>
      </c>
      <c r="AC354" s="330">
        <v>0</v>
      </c>
      <c r="AD354" s="330">
        <v>0</v>
      </c>
      <c r="AE354" s="330">
        <v>0</v>
      </c>
      <c r="AF354" s="330">
        <v>0</v>
      </c>
      <c r="AG354" s="429" t="s">
        <v>45</v>
      </c>
      <c r="AH354" s="330"/>
      <c r="AI354" s="330"/>
      <c r="AJ354" s="330"/>
      <c r="AK354" s="330"/>
      <c r="AL354" s="330"/>
      <c r="AM354" s="330">
        <v>0</v>
      </c>
      <c r="AN354" s="330">
        <v>0</v>
      </c>
      <c r="AO354" s="330"/>
      <c r="AP354" s="330"/>
      <c r="AQ354" s="330">
        <v>0</v>
      </c>
      <c r="AR354" s="330">
        <v>0</v>
      </c>
      <c r="AS354" s="330">
        <v>0</v>
      </c>
      <c r="AT354" s="330">
        <v>0</v>
      </c>
      <c r="AU354" s="330">
        <v>0</v>
      </c>
      <c r="AV354" s="430" t="s">
        <v>45</v>
      </c>
      <c r="AW354" s="330">
        <v>9</v>
      </c>
      <c r="AX354" s="330">
        <v>0</v>
      </c>
      <c r="AY354" s="330">
        <v>9</v>
      </c>
      <c r="AZ354" s="330">
        <v>0</v>
      </c>
      <c r="BA354" s="330">
        <v>9</v>
      </c>
      <c r="BB354" s="330">
        <v>0</v>
      </c>
      <c r="BC354" s="330">
        <v>9</v>
      </c>
      <c r="BD354" s="330">
        <v>0</v>
      </c>
      <c r="BE354" s="330">
        <v>53</v>
      </c>
      <c r="BF354" s="329" t="s">
        <v>7593</v>
      </c>
      <c r="BG354" s="330">
        <v>9</v>
      </c>
      <c r="BH354" s="330">
        <v>0</v>
      </c>
      <c r="BI354" s="330">
        <v>9</v>
      </c>
      <c r="BJ354" s="330" t="s">
        <v>112</v>
      </c>
      <c r="BK354" s="330">
        <v>6</v>
      </c>
      <c r="BL354" s="330">
        <v>0</v>
      </c>
      <c r="BM354" s="330">
        <v>0</v>
      </c>
      <c r="BN354" s="330">
        <v>3</v>
      </c>
      <c r="BO354" s="330">
        <v>0</v>
      </c>
      <c r="BP354" s="330">
        <v>0</v>
      </c>
      <c r="BQ354" s="330">
        <v>0</v>
      </c>
    </row>
    <row r="355" spans="1:69" s="334" customFormat="1" x14ac:dyDescent="0.25">
      <c r="A355" s="333" t="s">
        <v>294</v>
      </c>
      <c r="B355" s="330" t="s">
        <v>52</v>
      </c>
      <c r="C355" s="330" t="s">
        <v>309</v>
      </c>
      <c r="D355" s="333">
        <v>5</v>
      </c>
      <c r="E355" s="331" t="s">
        <v>6538</v>
      </c>
      <c r="F355" s="330" t="s">
        <v>128</v>
      </c>
      <c r="G355" s="427" t="s">
        <v>7598</v>
      </c>
      <c r="H355" s="330">
        <v>0</v>
      </c>
      <c r="I355" s="330">
        <v>0</v>
      </c>
      <c r="J355" s="336" t="s">
        <v>45</v>
      </c>
      <c r="K355" s="330">
        <v>0</v>
      </c>
      <c r="L355" s="330">
        <v>0</v>
      </c>
      <c r="M355" s="336" t="s">
        <v>45</v>
      </c>
      <c r="N355" s="330">
        <v>0</v>
      </c>
      <c r="O355" s="330">
        <v>0</v>
      </c>
      <c r="P355" s="330">
        <v>0</v>
      </c>
      <c r="Q355" s="330" t="s">
        <v>7346</v>
      </c>
      <c r="R355" s="336">
        <v>1</v>
      </c>
      <c r="S355" s="330">
        <v>0</v>
      </c>
      <c r="T355" s="330"/>
      <c r="U355" s="330"/>
      <c r="V355" s="428"/>
      <c r="W355" s="428" t="s">
        <v>45</v>
      </c>
      <c r="X355" s="428" t="s">
        <v>45</v>
      </c>
      <c r="Y355" s="428" t="s">
        <v>45</v>
      </c>
      <c r="Z355" s="428" t="s">
        <v>45</v>
      </c>
      <c r="AA355" s="330">
        <v>2</v>
      </c>
      <c r="AB355" s="330">
        <v>0</v>
      </c>
      <c r="AC355" s="330">
        <v>0</v>
      </c>
      <c r="AD355" s="330">
        <v>0</v>
      </c>
      <c r="AE355" s="330">
        <v>0</v>
      </c>
      <c r="AF355" s="330">
        <v>0</v>
      </c>
      <c r="AG355" s="429" t="s">
        <v>45</v>
      </c>
      <c r="AH355" s="330"/>
      <c r="AI355" s="330"/>
      <c r="AJ355" s="330"/>
      <c r="AK355" s="330"/>
      <c r="AL355" s="330"/>
      <c r="AM355" s="330">
        <v>0</v>
      </c>
      <c r="AN355" s="330">
        <v>0</v>
      </c>
      <c r="AO355" s="330"/>
      <c r="AP355" s="330"/>
      <c r="AQ355" s="330">
        <v>0</v>
      </c>
      <c r="AR355" s="330">
        <v>0</v>
      </c>
      <c r="AS355" s="330">
        <v>0</v>
      </c>
      <c r="AT355" s="330">
        <v>1</v>
      </c>
      <c r="AU355" s="330">
        <v>1</v>
      </c>
      <c r="AV355" s="430">
        <v>1</v>
      </c>
      <c r="AW355" s="330">
        <v>12</v>
      </c>
      <c r="AX355" s="330">
        <v>0</v>
      </c>
      <c r="AY355" s="330">
        <v>12</v>
      </c>
      <c r="AZ355" s="330">
        <v>0</v>
      </c>
      <c r="BA355" s="330">
        <v>12</v>
      </c>
      <c r="BB355" s="330">
        <v>0</v>
      </c>
      <c r="BC355" s="330">
        <v>12</v>
      </c>
      <c r="BD355" s="330">
        <v>0</v>
      </c>
      <c r="BE355" s="330">
        <v>138</v>
      </c>
      <c r="BF355" s="329" t="s">
        <v>7593</v>
      </c>
      <c r="BG355" s="330">
        <v>19</v>
      </c>
      <c r="BH355" s="330">
        <v>2</v>
      </c>
      <c r="BI355" s="330">
        <v>12</v>
      </c>
      <c r="BJ355" s="330" t="s">
        <v>112</v>
      </c>
      <c r="BK355" s="330">
        <v>10</v>
      </c>
      <c r="BL355" s="330">
        <v>0</v>
      </c>
      <c r="BM355" s="330">
        <v>0</v>
      </c>
      <c r="BN355" s="330">
        <v>2</v>
      </c>
      <c r="BO355" s="330">
        <v>0</v>
      </c>
      <c r="BP355" s="330">
        <v>0</v>
      </c>
      <c r="BQ355" s="330">
        <v>0</v>
      </c>
    </row>
    <row r="356" spans="1:69" s="334" customFormat="1" x14ac:dyDescent="0.25">
      <c r="A356" s="333" t="s">
        <v>294</v>
      </c>
      <c r="B356" s="330" t="s">
        <v>52</v>
      </c>
      <c r="C356" s="330" t="s">
        <v>309</v>
      </c>
      <c r="D356" s="333">
        <v>6</v>
      </c>
      <c r="E356" s="331" t="s">
        <v>6539</v>
      </c>
      <c r="F356" s="330" t="s">
        <v>128</v>
      </c>
      <c r="G356" s="427" t="s">
        <v>7598</v>
      </c>
      <c r="H356" s="330">
        <v>0</v>
      </c>
      <c r="I356" s="330">
        <v>0</v>
      </c>
      <c r="J356" s="336" t="s">
        <v>45</v>
      </c>
      <c r="K356" s="330">
        <v>0</v>
      </c>
      <c r="L356" s="330">
        <v>0</v>
      </c>
      <c r="M356" s="336" t="s">
        <v>45</v>
      </c>
      <c r="N356" s="330">
        <v>0</v>
      </c>
      <c r="O356" s="330" t="s">
        <v>45</v>
      </c>
      <c r="P356" s="330" t="s">
        <v>45</v>
      </c>
      <c r="Q356" s="330" t="s">
        <v>45</v>
      </c>
      <c r="R356" s="336" t="s">
        <v>45</v>
      </c>
      <c r="S356" s="330">
        <v>0</v>
      </c>
      <c r="T356" s="330"/>
      <c r="U356" s="330"/>
      <c r="V356" s="428"/>
      <c r="W356" s="428" t="s">
        <v>45</v>
      </c>
      <c r="X356" s="428" t="s">
        <v>45</v>
      </c>
      <c r="Y356" s="428" t="s">
        <v>45</v>
      </c>
      <c r="Z356" s="428" t="s">
        <v>45</v>
      </c>
      <c r="AA356" s="330">
        <v>1</v>
      </c>
      <c r="AB356" s="330">
        <v>0</v>
      </c>
      <c r="AC356" s="330">
        <v>0</v>
      </c>
      <c r="AD356" s="330">
        <v>0</v>
      </c>
      <c r="AE356" s="330">
        <v>0</v>
      </c>
      <c r="AF356" s="330">
        <v>0</v>
      </c>
      <c r="AG356" s="429" t="s">
        <v>45</v>
      </c>
      <c r="AH356" s="330"/>
      <c r="AI356" s="330"/>
      <c r="AJ356" s="330"/>
      <c r="AK356" s="330"/>
      <c r="AL356" s="330"/>
      <c r="AM356" s="330">
        <v>0</v>
      </c>
      <c r="AN356" s="330">
        <v>0</v>
      </c>
      <c r="AO356" s="330"/>
      <c r="AP356" s="330"/>
      <c r="AQ356" s="330">
        <v>0</v>
      </c>
      <c r="AR356" s="330">
        <v>0</v>
      </c>
      <c r="AS356" s="330">
        <v>0</v>
      </c>
      <c r="AT356" s="330">
        <v>0</v>
      </c>
      <c r="AU356" s="330">
        <v>1</v>
      </c>
      <c r="AV356" s="430">
        <v>1</v>
      </c>
      <c r="AW356" s="330">
        <v>9</v>
      </c>
      <c r="AX356" s="330">
        <v>0</v>
      </c>
      <c r="AY356" s="330">
        <v>9</v>
      </c>
      <c r="AZ356" s="330">
        <v>0</v>
      </c>
      <c r="BA356" s="330">
        <v>9</v>
      </c>
      <c r="BB356" s="330">
        <v>0</v>
      </c>
      <c r="BC356" s="330">
        <v>9</v>
      </c>
      <c r="BD356" s="330">
        <v>0</v>
      </c>
      <c r="BE356" s="330">
        <v>89</v>
      </c>
      <c r="BF356" s="329" t="s">
        <v>7593</v>
      </c>
      <c r="BG356" s="330">
        <v>12</v>
      </c>
      <c r="BH356" s="330">
        <v>0</v>
      </c>
      <c r="BI356" s="330">
        <v>9</v>
      </c>
      <c r="BJ356" s="330" t="s">
        <v>112</v>
      </c>
      <c r="BK356" s="330">
        <v>9</v>
      </c>
      <c r="BL356" s="330">
        <v>0</v>
      </c>
      <c r="BM356" s="330">
        <v>0</v>
      </c>
      <c r="BN356" s="330">
        <v>0</v>
      </c>
      <c r="BO356" s="330">
        <v>0</v>
      </c>
      <c r="BP356" s="330">
        <v>0</v>
      </c>
      <c r="BQ356" s="330">
        <v>0</v>
      </c>
    </row>
    <row r="357" spans="1:69" s="334" customFormat="1" x14ac:dyDescent="0.25">
      <c r="A357" s="333" t="s">
        <v>294</v>
      </c>
      <c r="B357" s="330" t="s">
        <v>52</v>
      </c>
      <c r="C357" s="330" t="s">
        <v>309</v>
      </c>
      <c r="D357" s="333">
        <v>7</v>
      </c>
      <c r="E357" s="331" t="s">
        <v>6540</v>
      </c>
      <c r="F357" s="330" t="s">
        <v>128</v>
      </c>
      <c r="G357" s="427" t="s">
        <v>7598</v>
      </c>
      <c r="H357" s="330">
        <v>0</v>
      </c>
      <c r="I357" s="330">
        <v>0</v>
      </c>
      <c r="J357" s="336" t="s">
        <v>45</v>
      </c>
      <c r="K357" s="330">
        <v>0</v>
      </c>
      <c r="L357" s="330">
        <v>0</v>
      </c>
      <c r="M357" s="336" t="s">
        <v>45</v>
      </c>
      <c r="N357" s="330">
        <v>0</v>
      </c>
      <c r="O357" s="330">
        <v>0</v>
      </c>
      <c r="P357" s="330" t="s">
        <v>7525</v>
      </c>
      <c r="Q357" s="330" t="s">
        <v>7526</v>
      </c>
      <c r="R357" s="336">
        <v>0.44874789152718308</v>
      </c>
      <c r="S357" s="330">
        <v>0</v>
      </c>
      <c r="T357" s="330"/>
      <c r="U357" s="330"/>
      <c r="V357" s="428"/>
      <c r="W357" s="428" t="s">
        <v>45</v>
      </c>
      <c r="X357" s="428" t="s">
        <v>45</v>
      </c>
      <c r="Y357" s="428" t="s">
        <v>45</v>
      </c>
      <c r="Z357" s="428" t="s">
        <v>45</v>
      </c>
      <c r="AA357" s="330">
        <v>4</v>
      </c>
      <c r="AB357" s="330">
        <v>0</v>
      </c>
      <c r="AC357" s="330">
        <v>0</v>
      </c>
      <c r="AD357" s="330">
        <v>0</v>
      </c>
      <c r="AE357" s="330">
        <v>0</v>
      </c>
      <c r="AF357" s="330">
        <v>0</v>
      </c>
      <c r="AG357" s="429" t="s">
        <v>45</v>
      </c>
      <c r="AH357" s="330"/>
      <c r="AI357" s="330"/>
      <c r="AJ357" s="330"/>
      <c r="AK357" s="330"/>
      <c r="AL357" s="330"/>
      <c r="AM357" s="330">
        <v>0</v>
      </c>
      <c r="AN357" s="330">
        <v>0</v>
      </c>
      <c r="AO357" s="330"/>
      <c r="AP357" s="330"/>
      <c r="AQ357" s="330">
        <v>0</v>
      </c>
      <c r="AR357" s="330">
        <v>0</v>
      </c>
      <c r="AS357" s="330">
        <v>1</v>
      </c>
      <c r="AT357" s="330">
        <v>1</v>
      </c>
      <c r="AU357" s="330">
        <v>2</v>
      </c>
      <c r="AV357" s="430">
        <v>0.75</v>
      </c>
      <c r="AW357" s="330">
        <v>14</v>
      </c>
      <c r="AX357" s="330">
        <v>0</v>
      </c>
      <c r="AY357" s="330">
        <v>14</v>
      </c>
      <c r="AZ357" s="330">
        <v>0</v>
      </c>
      <c r="BA357" s="330">
        <v>14</v>
      </c>
      <c r="BB357" s="330">
        <v>0</v>
      </c>
      <c r="BC357" s="330">
        <v>14</v>
      </c>
      <c r="BD357" s="330">
        <v>0</v>
      </c>
      <c r="BE357" s="330">
        <v>96</v>
      </c>
      <c r="BF357" s="329" t="s">
        <v>7593</v>
      </c>
      <c r="BG357" s="330">
        <v>17</v>
      </c>
      <c r="BH357" s="330">
        <v>3</v>
      </c>
      <c r="BI357" s="330">
        <v>14</v>
      </c>
      <c r="BJ357" s="330" t="s">
        <v>112</v>
      </c>
      <c r="BK357" s="330">
        <v>13</v>
      </c>
      <c r="BL357" s="330">
        <v>0</v>
      </c>
      <c r="BM357" s="330">
        <v>0</v>
      </c>
      <c r="BN357" s="330">
        <v>0</v>
      </c>
      <c r="BO357" s="330">
        <v>0</v>
      </c>
      <c r="BP357" s="330">
        <v>0</v>
      </c>
      <c r="BQ357" s="330">
        <v>1</v>
      </c>
    </row>
    <row r="358" spans="1:69" s="334" customFormat="1" x14ac:dyDescent="0.25">
      <c r="A358" s="333" t="s">
        <v>109</v>
      </c>
      <c r="B358" s="330" t="s">
        <v>43</v>
      </c>
      <c r="C358" s="330" t="s">
        <v>43</v>
      </c>
      <c r="D358" s="333">
        <v>1</v>
      </c>
      <c r="E358" s="331" t="s">
        <v>6534</v>
      </c>
      <c r="F358" s="330" t="s">
        <v>129</v>
      </c>
      <c r="G358" s="427" t="s">
        <v>7579</v>
      </c>
      <c r="H358" s="330">
        <v>0</v>
      </c>
      <c r="I358" s="330">
        <v>0</v>
      </c>
      <c r="J358" s="336" t="s">
        <v>45</v>
      </c>
      <c r="K358" s="330">
        <v>0</v>
      </c>
      <c r="L358" s="330">
        <v>0</v>
      </c>
      <c r="M358" s="336" t="s">
        <v>45</v>
      </c>
      <c r="N358" s="330">
        <v>0</v>
      </c>
      <c r="O358" s="330" t="s">
        <v>45</v>
      </c>
      <c r="P358" s="330" t="s">
        <v>45</v>
      </c>
      <c r="Q358" s="330" t="s">
        <v>45</v>
      </c>
      <c r="R358" s="336" t="s">
        <v>45</v>
      </c>
      <c r="S358" s="330">
        <v>0</v>
      </c>
      <c r="T358" s="330"/>
      <c r="U358" s="330"/>
      <c r="V358" s="428"/>
      <c r="W358" s="428" t="s">
        <v>45</v>
      </c>
      <c r="X358" s="428" t="s">
        <v>45</v>
      </c>
      <c r="Y358" s="428" t="s">
        <v>45</v>
      </c>
      <c r="Z358" s="428" t="s">
        <v>45</v>
      </c>
      <c r="AA358" s="330">
        <v>0</v>
      </c>
      <c r="AB358" s="330">
        <v>0</v>
      </c>
      <c r="AC358" s="330">
        <v>0</v>
      </c>
      <c r="AD358" s="330">
        <v>0</v>
      </c>
      <c r="AE358" s="330">
        <v>0</v>
      </c>
      <c r="AF358" s="330">
        <v>0</v>
      </c>
      <c r="AG358" s="429" t="s">
        <v>45</v>
      </c>
      <c r="AH358" s="330"/>
      <c r="AI358" s="330"/>
      <c r="AJ358" s="330"/>
      <c r="AK358" s="330"/>
      <c r="AL358" s="330"/>
      <c r="AM358" s="330">
        <v>0</v>
      </c>
      <c r="AN358" s="330">
        <v>0</v>
      </c>
      <c r="AO358" s="330"/>
      <c r="AP358" s="330"/>
      <c r="AQ358" s="330">
        <v>0</v>
      </c>
      <c r="AR358" s="330">
        <v>0</v>
      </c>
      <c r="AS358" s="330">
        <v>0</v>
      </c>
      <c r="AT358" s="330">
        <v>0</v>
      </c>
      <c r="AU358" s="330">
        <v>0</v>
      </c>
      <c r="AV358" s="430" t="s">
        <v>45</v>
      </c>
      <c r="AW358" s="330">
        <v>17</v>
      </c>
      <c r="AX358" s="330">
        <v>6</v>
      </c>
      <c r="AY358" s="330">
        <v>17</v>
      </c>
      <c r="AZ358" s="330">
        <v>6</v>
      </c>
      <c r="BA358" s="330">
        <v>17</v>
      </c>
      <c r="BB358" s="330">
        <v>6</v>
      </c>
      <c r="BC358" s="330">
        <v>17</v>
      </c>
      <c r="BD358" s="330">
        <v>6</v>
      </c>
      <c r="BE358" s="330">
        <v>6</v>
      </c>
      <c r="BF358" s="329" t="s">
        <v>7547</v>
      </c>
      <c r="BG358" s="330">
        <v>23</v>
      </c>
      <c r="BH358" s="330">
        <v>1</v>
      </c>
      <c r="BI358" s="330">
        <v>23</v>
      </c>
      <c r="BJ358" s="330" t="s">
        <v>112</v>
      </c>
      <c r="BK358" s="330">
        <v>22</v>
      </c>
      <c r="BL358" s="330">
        <v>0</v>
      </c>
      <c r="BM358" s="330">
        <v>1</v>
      </c>
      <c r="BN358" s="330">
        <v>0</v>
      </c>
      <c r="BO358" s="330">
        <v>0</v>
      </c>
      <c r="BP358" s="330">
        <v>0</v>
      </c>
      <c r="BQ358" s="330">
        <v>0</v>
      </c>
    </row>
    <row r="359" spans="1:69" s="334" customFormat="1" x14ac:dyDescent="0.25">
      <c r="A359" s="333" t="s">
        <v>109</v>
      </c>
      <c r="B359" s="330" t="s">
        <v>43</v>
      </c>
      <c r="C359" s="330" t="s">
        <v>43</v>
      </c>
      <c r="D359" s="333">
        <v>2</v>
      </c>
      <c r="E359" s="331" t="s">
        <v>6535</v>
      </c>
      <c r="F359" s="330" t="s">
        <v>129</v>
      </c>
      <c r="G359" s="427" t="s">
        <v>7579</v>
      </c>
      <c r="H359" s="330">
        <v>0</v>
      </c>
      <c r="I359" s="330">
        <v>0</v>
      </c>
      <c r="J359" s="336" t="s">
        <v>45</v>
      </c>
      <c r="K359" s="330">
        <v>0</v>
      </c>
      <c r="L359" s="330">
        <v>0</v>
      </c>
      <c r="M359" s="336" t="s">
        <v>45</v>
      </c>
      <c r="N359" s="330">
        <v>0</v>
      </c>
      <c r="O359" s="330" t="s">
        <v>45</v>
      </c>
      <c r="P359" s="330" t="s">
        <v>45</v>
      </c>
      <c r="Q359" s="330" t="s">
        <v>45</v>
      </c>
      <c r="R359" s="336" t="s">
        <v>45</v>
      </c>
      <c r="S359" s="330">
        <v>0</v>
      </c>
      <c r="T359" s="330"/>
      <c r="U359" s="330"/>
      <c r="V359" s="428"/>
      <c r="W359" s="428" t="s">
        <v>45</v>
      </c>
      <c r="X359" s="428" t="s">
        <v>45</v>
      </c>
      <c r="Y359" s="428" t="s">
        <v>45</v>
      </c>
      <c r="Z359" s="428" t="s">
        <v>45</v>
      </c>
      <c r="AA359" s="330">
        <v>0</v>
      </c>
      <c r="AB359" s="330">
        <v>0</v>
      </c>
      <c r="AC359" s="330">
        <v>0</v>
      </c>
      <c r="AD359" s="330">
        <v>0</v>
      </c>
      <c r="AE359" s="330">
        <v>0</v>
      </c>
      <c r="AF359" s="330">
        <v>0</v>
      </c>
      <c r="AG359" s="429" t="s">
        <v>45</v>
      </c>
      <c r="AH359" s="330"/>
      <c r="AI359" s="330"/>
      <c r="AJ359" s="330"/>
      <c r="AK359" s="330"/>
      <c r="AL359" s="330"/>
      <c r="AM359" s="330">
        <v>0</v>
      </c>
      <c r="AN359" s="330">
        <v>0</v>
      </c>
      <c r="AO359" s="330"/>
      <c r="AP359" s="330"/>
      <c r="AQ359" s="330">
        <v>0</v>
      </c>
      <c r="AR359" s="330">
        <v>0</v>
      </c>
      <c r="AS359" s="330">
        <v>0</v>
      </c>
      <c r="AT359" s="330">
        <v>0</v>
      </c>
      <c r="AU359" s="330">
        <v>0</v>
      </c>
      <c r="AV359" s="430" t="s">
        <v>45</v>
      </c>
      <c r="AW359" s="330">
        <v>26</v>
      </c>
      <c r="AX359" s="330">
        <v>5</v>
      </c>
      <c r="AY359" s="330">
        <v>26</v>
      </c>
      <c r="AZ359" s="330">
        <v>5</v>
      </c>
      <c r="BA359" s="330">
        <v>26</v>
      </c>
      <c r="BB359" s="330">
        <v>5</v>
      </c>
      <c r="BC359" s="330">
        <v>26</v>
      </c>
      <c r="BD359" s="330">
        <v>5</v>
      </c>
      <c r="BE359" s="330">
        <v>45</v>
      </c>
      <c r="BF359" s="329" t="s">
        <v>7547</v>
      </c>
      <c r="BG359" s="330">
        <v>31</v>
      </c>
      <c r="BH359" s="330">
        <v>0</v>
      </c>
      <c r="BI359" s="330">
        <v>31</v>
      </c>
      <c r="BJ359" s="330" t="s">
        <v>112</v>
      </c>
      <c r="BK359" s="330">
        <v>26</v>
      </c>
      <c r="BL359" s="330">
        <v>4</v>
      </c>
      <c r="BM359" s="330">
        <v>0</v>
      </c>
      <c r="BN359" s="330">
        <v>1</v>
      </c>
      <c r="BO359" s="330">
        <v>0</v>
      </c>
      <c r="BP359" s="330">
        <v>0</v>
      </c>
      <c r="BQ359" s="330">
        <v>0</v>
      </c>
    </row>
    <row r="360" spans="1:69" s="334" customFormat="1" x14ac:dyDescent="0.25">
      <c r="A360" s="333" t="s">
        <v>109</v>
      </c>
      <c r="B360" s="330" t="s">
        <v>43</v>
      </c>
      <c r="C360" s="330" t="s">
        <v>43</v>
      </c>
      <c r="D360" s="333">
        <v>44</v>
      </c>
      <c r="E360" s="331" t="s">
        <v>565</v>
      </c>
      <c r="F360" s="330" t="s">
        <v>129</v>
      </c>
      <c r="G360" s="427" t="s">
        <v>7579</v>
      </c>
      <c r="H360" s="330">
        <v>0</v>
      </c>
      <c r="I360" s="330">
        <v>0</v>
      </c>
      <c r="J360" s="336" t="s">
        <v>45</v>
      </c>
      <c r="K360" s="330">
        <v>0</v>
      </c>
      <c r="L360" s="330">
        <v>0</v>
      </c>
      <c r="M360" s="336" t="s">
        <v>45</v>
      </c>
      <c r="N360" s="330">
        <v>0</v>
      </c>
      <c r="O360" s="330" t="s">
        <v>45</v>
      </c>
      <c r="P360" s="330" t="s">
        <v>45</v>
      </c>
      <c r="Q360" s="330" t="s">
        <v>45</v>
      </c>
      <c r="R360" s="336" t="s">
        <v>45</v>
      </c>
      <c r="S360" s="330">
        <v>0</v>
      </c>
      <c r="T360" s="330"/>
      <c r="U360" s="330"/>
      <c r="V360" s="428"/>
      <c r="W360" s="428" t="s">
        <v>45</v>
      </c>
      <c r="X360" s="428" t="s">
        <v>45</v>
      </c>
      <c r="Y360" s="428" t="s">
        <v>45</v>
      </c>
      <c r="Z360" s="428" t="s">
        <v>45</v>
      </c>
      <c r="AA360" s="330">
        <v>1</v>
      </c>
      <c r="AB360" s="330">
        <v>0</v>
      </c>
      <c r="AC360" s="330">
        <v>0</v>
      </c>
      <c r="AD360" s="330">
        <v>0</v>
      </c>
      <c r="AE360" s="330">
        <v>0</v>
      </c>
      <c r="AF360" s="330">
        <v>0</v>
      </c>
      <c r="AG360" s="429" t="s">
        <v>45</v>
      </c>
      <c r="AH360" s="330"/>
      <c r="AI360" s="330"/>
      <c r="AJ360" s="330"/>
      <c r="AK360" s="330"/>
      <c r="AL360" s="330"/>
      <c r="AM360" s="330">
        <v>0</v>
      </c>
      <c r="AN360" s="330">
        <v>0</v>
      </c>
      <c r="AO360" s="330"/>
      <c r="AP360" s="330"/>
      <c r="AQ360" s="330">
        <v>0</v>
      </c>
      <c r="AR360" s="330">
        <v>0</v>
      </c>
      <c r="AS360" s="330">
        <v>0</v>
      </c>
      <c r="AT360" s="330">
        <v>0</v>
      </c>
      <c r="AU360" s="330">
        <v>1</v>
      </c>
      <c r="AV360" s="430">
        <v>1</v>
      </c>
      <c r="AW360" s="330">
        <v>6</v>
      </c>
      <c r="AX360" s="330">
        <v>1</v>
      </c>
      <c r="AY360" s="330">
        <v>6</v>
      </c>
      <c r="AZ360" s="330">
        <v>1</v>
      </c>
      <c r="BA360" s="330">
        <v>6</v>
      </c>
      <c r="BB360" s="330">
        <v>1</v>
      </c>
      <c r="BC360" s="330">
        <v>6</v>
      </c>
      <c r="BD360" s="330">
        <v>1</v>
      </c>
      <c r="BE360" s="330">
        <v>256</v>
      </c>
      <c r="BF360" s="329" t="s">
        <v>7547</v>
      </c>
      <c r="BG360" s="330">
        <v>7</v>
      </c>
      <c r="BH360" s="330">
        <v>0</v>
      </c>
      <c r="BI360" s="330">
        <v>7</v>
      </c>
      <c r="BJ360" s="330" t="s">
        <v>112</v>
      </c>
      <c r="BK360" s="330">
        <v>6</v>
      </c>
      <c r="BL360" s="330">
        <v>1</v>
      </c>
      <c r="BM360" s="330">
        <v>0</v>
      </c>
      <c r="BN360" s="330">
        <v>0</v>
      </c>
      <c r="BO360" s="330">
        <v>0</v>
      </c>
      <c r="BP360" s="330">
        <v>0</v>
      </c>
      <c r="BQ360" s="330">
        <v>0</v>
      </c>
    </row>
    <row r="361" spans="1:69" s="334" customFormat="1" x14ac:dyDescent="0.25">
      <c r="A361" s="333" t="s">
        <v>109</v>
      </c>
      <c r="B361" s="330" t="s">
        <v>43</v>
      </c>
      <c r="C361" s="330" t="s">
        <v>43</v>
      </c>
      <c r="D361" s="333">
        <v>45</v>
      </c>
      <c r="E361" s="331" t="s">
        <v>566</v>
      </c>
      <c r="F361" s="330" t="s">
        <v>129</v>
      </c>
      <c r="G361" s="427" t="s">
        <v>7579</v>
      </c>
      <c r="H361" s="330">
        <v>0</v>
      </c>
      <c r="I361" s="330">
        <v>0</v>
      </c>
      <c r="J361" s="336" t="s">
        <v>45</v>
      </c>
      <c r="K361" s="330">
        <v>0</v>
      </c>
      <c r="L361" s="330">
        <v>0</v>
      </c>
      <c r="M361" s="336" t="s">
        <v>45</v>
      </c>
      <c r="N361" s="330">
        <v>0</v>
      </c>
      <c r="O361" s="330" t="s">
        <v>45</v>
      </c>
      <c r="P361" s="330" t="s">
        <v>45</v>
      </c>
      <c r="Q361" s="330" t="s">
        <v>45</v>
      </c>
      <c r="R361" s="336" t="s">
        <v>45</v>
      </c>
      <c r="S361" s="330">
        <v>0</v>
      </c>
      <c r="T361" s="330"/>
      <c r="U361" s="330"/>
      <c r="V361" s="428"/>
      <c r="W361" s="428" t="s">
        <v>45</v>
      </c>
      <c r="X361" s="428" t="s">
        <v>45</v>
      </c>
      <c r="Y361" s="428" t="s">
        <v>45</v>
      </c>
      <c r="Z361" s="428" t="s">
        <v>45</v>
      </c>
      <c r="AA361" s="330">
        <v>0</v>
      </c>
      <c r="AB361" s="330">
        <v>0</v>
      </c>
      <c r="AC361" s="330">
        <v>0</v>
      </c>
      <c r="AD361" s="330">
        <v>0</v>
      </c>
      <c r="AE361" s="330">
        <v>0</v>
      </c>
      <c r="AF361" s="330">
        <v>0</v>
      </c>
      <c r="AG361" s="429" t="s">
        <v>45</v>
      </c>
      <c r="AH361" s="330"/>
      <c r="AI361" s="330"/>
      <c r="AJ361" s="330"/>
      <c r="AK361" s="330"/>
      <c r="AL361" s="330"/>
      <c r="AM361" s="330">
        <v>0</v>
      </c>
      <c r="AN361" s="330">
        <v>0</v>
      </c>
      <c r="AO361" s="330"/>
      <c r="AP361" s="330"/>
      <c r="AQ361" s="330">
        <v>0</v>
      </c>
      <c r="AR361" s="330">
        <v>0</v>
      </c>
      <c r="AS361" s="330">
        <v>0</v>
      </c>
      <c r="AT361" s="330">
        <v>0</v>
      </c>
      <c r="AU361" s="330">
        <v>0</v>
      </c>
      <c r="AV361" s="430" t="s">
        <v>45</v>
      </c>
      <c r="AW361" s="330">
        <v>7</v>
      </c>
      <c r="AX361" s="330">
        <v>0</v>
      </c>
      <c r="AY361" s="330">
        <v>7</v>
      </c>
      <c r="AZ361" s="330">
        <v>0</v>
      </c>
      <c r="BA361" s="330">
        <v>7</v>
      </c>
      <c r="BB361" s="330">
        <v>0</v>
      </c>
      <c r="BC361" s="330">
        <v>7</v>
      </c>
      <c r="BD361" s="330">
        <v>0</v>
      </c>
      <c r="BE361" s="330">
        <v>231</v>
      </c>
      <c r="BF361" s="329" t="s">
        <v>7547</v>
      </c>
      <c r="BG361" s="330">
        <v>8</v>
      </c>
      <c r="BH361" s="330">
        <v>1</v>
      </c>
      <c r="BI361" s="330">
        <v>8</v>
      </c>
      <c r="BJ361" s="330" t="s">
        <v>112</v>
      </c>
      <c r="BK361" s="330">
        <v>6</v>
      </c>
      <c r="BL361" s="330">
        <v>0</v>
      </c>
      <c r="BM361" s="330">
        <v>1</v>
      </c>
      <c r="BN361" s="330">
        <v>0</v>
      </c>
      <c r="BO361" s="330">
        <v>1</v>
      </c>
      <c r="BP361" s="330">
        <v>0</v>
      </c>
      <c r="BQ361" s="330">
        <v>0</v>
      </c>
    </row>
    <row r="362" spans="1:69" s="334" customFormat="1" x14ac:dyDescent="0.25">
      <c r="A362" s="333" t="s">
        <v>109</v>
      </c>
      <c r="B362" s="330" t="s">
        <v>43</v>
      </c>
      <c r="C362" s="330" t="s">
        <v>43</v>
      </c>
      <c r="D362" s="333">
        <v>46</v>
      </c>
      <c r="E362" s="331" t="s">
        <v>567</v>
      </c>
      <c r="F362" s="330" t="s">
        <v>129</v>
      </c>
      <c r="G362" s="427" t="s">
        <v>7579</v>
      </c>
      <c r="H362" s="330">
        <v>0</v>
      </c>
      <c r="I362" s="330">
        <v>0</v>
      </c>
      <c r="J362" s="336" t="s">
        <v>45</v>
      </c>
      <c r="K362" s="330">
        <v>0</v>
      </c>
      <c r="L362" s="330">
        <v>0</v>
      </c>
      <c r="M362" s="336" t="s">
        <v>45</v>
      </c>
      <c r="N362" s="330">
        <v>0</v>
      </c>
      <c r="O362" s="330" t="s">
        <v>45</v>
      </c>
      <c r="P362" s="330" t="s">
        <v>45</v>
      </c>
      <c r="Q362" s="330" t="s">
        <v>45</v>
      </c>
      <c r="R362" s="336" t="s">
        <v>45</v>
      </c>
      <c r="S362" s="330">
        <v>0</v>
      </c>
      <c r="T362" s="330"/>
      <c r="U362" s="330"/>
      <c r="V362" s="428"/>
      <c r="W362" s="428" t="s">
        <v>45</v>
      </c>
      <c r="X362" s="428" t="s">
        <v>45</v>
      </c>
      <c r="Y362" s="428" t="s">
        <v>45</v>
      </c>
      <c r="Z362" s="428" t="s">
        <v>45</v>
      </c>
      <c r="AA362" s="330">
        <v>0</v>
      </c>
      <c r="AB362" s="330">
        <v>0</v>
      </c>
      <c r="AC362" s="330">
        <v>0</v>
      </c>
      <c r="AD362" s="330">
        <v>0</v>
      </c>
      <c r="AE362" s="330">
        <v>0</v>
      </c>
      <c r="AF362" s="330">
        <v>0</v>
      </c>
      <c r="AG362" s="429" t="s">
        <v>45</v>
      </c>
      <c r="AH362" s="330"/>
      <c r="AI362" s="330"/>
      <c r="AJ362" s="330"/>
      <c r="AK362" s="330"/>
      <c r="AL362" s="330"/>
      <c r="AM362" s="330">
        <v>0</v>
      </c>
      <c r="AN362" s="330">
        <v>0</v>
      </c>
      <c r="AO362" s="330"/>
      <c r="AP362" s="330"/>
      <c r="AQ362" s="330">
        <v>0</v>
      </c>
      <c r="AR362" s="330">
        <v>0</v>
      </c>
      <c r="AS362" s="330">
        <v>0</v>
      </c>
      <c r="AT362" s="330">
        <v>0</v>
      </c>
      <c r="AU362" s="330">
        <v>0</v>
      </c>
      <c r="AV362" s="430" t="s">
        <v>45</v>
      </c>
      <c r="AW362" s="330">
        <v>8</v>
      </c>
      <c r="AX362" s="330">
        <v>4</v>
      </c>
      <c r="AY362" s="330">
        <v>8</v>
      </c>
      <c r="AZ362" s="330">
        <v>4</v>
      </c>
      <c r="BA362" s="330">
        <v>8</v>
      </c>
      <c r="BB362" s="330">
        <v>4</v>
      </c>
      <c r="BC362" s="330">
        <v>8</v>
      </c>
      <c r="BD362" s="330">
        <v>4</v>
      </c>
      <c r="BE362" s="330">
        <v>105</v>
      </c>
      <c r="BF362" s="329" t="s">
        <v>7547</v>
      </c>
      <c r="BG362" s="330">
        <v>13</v>
      </c>
      <c r="BH362" s="330">
        <v>0</v>
      </c>
      <c r="BI362" s="330">
        <v>12</v>
      </c>
      <c r="BJ362" s="330" t="s">
        <v>112</v>
      </c>
      <c r="BK362" s="330">
        <v>10</v>
      </c>
      <c r="BL362" s="330">
        <v>2</v>
      </c>
      <c r="BM362" s="330">
        <v>0</v>
      </c>
      <c r="BN362" s="330">
        <v>0</v>
      </c>
      <c r="BO362" s="330">
        <v>0</v>
      </c>
      <c r="BP362" s="330">
        <v>0</v>
      </c>
      <c r="BQ362" s="330">
        <v>0</v>
      </c>
    </row>
    <row r="363" spans="1:69" s="334" customFormat="1" x14ac:dyDescent="0.25">
      <c r="A363" s="333" t="s">
        <v>109</v>
      </c>
      <c r="B363" s="330" t="s">
        <v>43</v>
      </c>
      <c r="C363" s="330" t="s">
        <v>43</v>
      </c>
      <c r="D363" s="333">
        <v>47</v>
      </c>
      <c r="E363" s="331" t="s">
        <v>568</v>
      </c>
      <c r="F363" s="330" t="s">
        <v>129</v>
      </c>
      <c r="G363" s="427" t="s">
        <v>7579</v>
      </c>
      <c r="H363" s="330">
        <v>0</v>
      </c>
      <c r="I363" s="330">
        <v>0</v>
      </c>
      <c r="J363" s="336" t="s">
        <v>45</v>
      </c>
      <c r="K363" s="330">
        <v>0</v>
      </c>
      <c r="L363" s="330">
        <v>0</v>
      </c>
      <c r="M363" s="336" t="s">
        <v>45</v>
      </c>
      <c r="N363" s="330">
        <v>0</v>
      </c>
      <c r="O363" s="330" t="s">
        <v>45</v>
      </c>
      <c r="P363" s="330" t="s">
        <v>45</v>
      </c>
      <c r="Q363" s="330" t="s">
        <v>45</v>
      </c>
      <c r="R363" s="336" t="s">
        <v>45</v>
      </c>
      <c r="S363" s="330">
        <v>0</v>
      </c>
      <c r="T363" s="330"/>
      <c r="U363" s="330"/>
      <c r="V363" s="428"/>
      <c r="W363" s="428" t="s">
        <v>45</v>
      </c>
      <c r="X363" s="428" t="s">
        <v>45</v>
      </c>
      <c r="Y363" s="428" t="s">
        <v>45</v>
      </c>
      <c r="Z363" s="428" t="s">
        <v>45</v>
      </c>
      <c r="AA363" s="330">
        <v>0</v>
      </c>
      <c r="AB363" s="330">
        <v>0</v>
      </c>
      <c r="AC363" s="330">
        <v>0</v>
      </c>
      <c r="AD363" s="330">
        <v>0</v>
      </c>
      <c r="AE363" s="330">
        <v>0</v>
      </c>
      <c r="AF363" s="330">
        <v>0</v>
      </c>
      <c r="AG363" s="429" t="s">
        <v>45</v>
      </c>
      <c r="AH363" s="330"/>
      <c r="AI363" s="330"/>
      <c r="AJ363" s="330"/>
      <c r="AK363" s="330"/>
      <c r="AL363" s="330"/>
      <c r="AM363" s="330">
        <v>0</v>
      </c>
      <c r="AN363" s="330">
        <v>0</v>
      </c>
      <c r="AO363" s="330"/>
      <c r="AP363" s="330"/>
      <c r="AQ363" s="330">
        <v>0</v>
      </c>
      <c r="AR363" s="330">
        <v>0</v>
      </c>
      <c r="AS363" s="330">
        <v>0</v>
      </c>
      <c r="AT363" s="330">
        <v>0</v>
      </c>
      <c r="AU363" s="330">
        <v>0</v>
      </c>
      <c r="AV363" s="430" t="s">
        <v>45</v>
      </c>
      <c r="AW363" s="330">
        <v>11</v>
      </c>
      <c r="AX363" s="330">
        <v>1</v>
      </c>
      <c r="AY363" s="330">
        <v>11</v>
      </c>
      <c r="AZ363" s="330">
        <v>1</v>
      </c>
      <c r="BA363" s="330">
        <v>11</v>
      </c>
      <c r="BB363" s="330">
        <v>1</v>
      </c>
      <c r="BC363" s="330">
        <v>11</v>
      </c>
      <c r="BD363" s="330">
        <v>1</v>
      </c>
      <c r="BE363" s="330">
        <v>346</v>
      </c>
      <c r="BF363" s="329" t="s">
        <v>7547</v>
      </c>
      <c r="BG363" s="330">
        <v>12</v>
      </c>
      <c r="BH363" s="330">
        <v>0</v>
      </c>
      <c r="BI363" s="330">
        <v>12</v>
      </c>
      <c r="BJ363" s="330" t="s">
        <v>112</v>
      </c>
      <c r="BK363" s="330">
        <v>10</v>
      </c>
      <c r="BL363" s="330">
        <v>0</v>
      </c>
      <c r="BM363" s="330">
        <v>2</v>
      </c>
      <c r="BN363" s="330">
        <v>0</v>
      </c>
      <c r="BO363" s="330">
        <v>0</v>
      </c>
      <c r="BP363" s="330">
        <v>0</v>
      </c>
      <c r="BQ363" s="330">
        <v>0</v>
      </c>
    </row>
    <row r="364" spans="1:69" s="334" customFormat="1" x14ac:dyDescent="0.25">
      <c r="A364" s="333" t="s">
        <v>109</v>
      </c>
      <c r="B364" s="330" t="s">
        <v>43</v>
      </c>
      <c r="C364" s="330" t="s">
        <v>43</v>
      </c>
      <c r="D364" s="333">
        <v>48</v>
      </c>
      <c r="E364" s="331" t="s">
        <v>570</v>
      </c>
      <c r="F364" s="330" t="s">
        <v>129</v>
      </c>
      <c r="G364" s="427" t="s">
        <v>7579</v>
      </c>
      <c r="H364" s="330">
        <v>0</v>
      </c>
      <c r="I364" s="330">
        <v>0</v>
      </c>
      <c r="J364" s="336" t="s">
        <v>45</v>
      </c>
      <c r="K364" s="330">
        <v>0</v>
      </c>
      <c r="L364" s="330">
        <v>0</v>
      </c>
      <c r="M364" s="336" t="s">
        <v>45</v>
      </c>
      <c r="N364" s="330">
        <v>0</v>
      </c>
      <c r="O364" s="330" t="s">
        <v>45</v>
      </c>
      <c r="P364" s="330" t="s">
        <v>45</v>
      </c>
      <c r="Q364" s="330" t="s">
        <v>45</v>
      </c>
      <c r="R364" s="336" t="s">
        <v>45</v>
      </c>
      <c r="S364" s="330">
        <v>0</v>
      </c>
      <c r="T364" s="330"/>
      <c r="U364" s="330"/>
      <c r="V364" s="428"/>
      <c r="W364" s="428" t="s">
        <v>45</v>
      </c>
      <c r="X364" s="428" t="s">
        <v>45</v>
      </c>
      <c r="Y364" s="428" t="s">
        <v>45</v>
      </c>
      <c r="Z364" s="428" t="s">
        <v>45</v>
      </c>
      <c r="AA364" s="330">
        <v>1</v>
      </c>
      <c r="AB364" s="330">
        <v>0</v>
      </c>
      <c r="AC364" s="330">
        <v>0</v>
      </c>
      <c r="AD364" s="330">
        <v>0</v>
      </c>
      <c r="AE364" s="330">
        <v>0</v>
      </c>
      <c r="AF364" s="330">
        <v>0</v>
      </c>
      <c r="AG364" s="429" t="s">
        <v>45</v>
      </c>
      <c r="AH364" s="330"/>
      <c r="AI364" s="330"/>
      <c r="AJ364" s="330"/>
      <c r="AK364" s="330"/>
      <c r="AL364" s="330"/>
      <c r="AM364" s="330">
        <v>0</v>
      </c>
      <c r="AN364" s="330">
        <v>0</v>
      </c>
      <c r="AO364" s="330"/>
      <c r="AP364" s="330"/>
      <c r="AQ364" s="330">
        <v>0</v>
      </c>
      <c r="AR364" s="330">
        <v>0</v>
      </c>
      <c r="AS364" s="330">
        <v>0</v>
      </c>
      <c r="AT364" s="330">
        <v>0</v>
      </c>
      <c r="AU364" s="330">
        <v>1</v>
      </c>
      <c r="AV364" s="430">
        <v>1</v>
      </c>
      <c r="AW364" s="330">
        <v>14</v>
      </c>
      <c r="AX364" s="330">
        <v>0</v>
      </c>
      <c r="AY364" s="330">
        <v>14</v>
      </c>
      <c r="AZ364" s="330">
        <v>0</v>
      </c>
      <c r="BA364" s="330">
        <v>14</v>
      </c>
      <c r="BB364" s="330">
        <v>0</v>
      </c>
      <c r="BC364" s="330">
        <v>14</v>
      </c>
      <c r="BD364" s="330">
        <v>0</v>
      </c>
      <c r="BE364" s="330">
        <v>490</v>
      </c>
      <c r="BF364" s="329" t="s">
        <v>7547</v>
      </c>
      <c r="BG364" s="330">
        <v>15</v>
      </c>
      <c r="BH364" s="330">
        <v>1</v>
      </c>
      <c r="BI364" s="330">
        <v>14</v>
      </c>
      <c r="BJ364" s="330" t="s">
        <v>112</v>
      </c>
      <c r="BK364" s="330">
        <v>13</v>
      </c>
      <c r="BL364" s="330">
        <v>0</v>
      </c>
      <c r="BM364" s="330">
        <v>1</v>
      </c>
      <c r="BN364" s="330">
        <v>0</v>
      </c>
      <c r="BO364" s="330">
        <v>0</v>
      </c>
      <c r="BP364" s="330">
        <v>0</v>
      </c>
      <c r="BQ364" s="330">
        <v>0</v>
      </c>
    </row>
    <row r="365" spans="1:69" s="334" customFormat="1" x14ac:dyDescent="0.25">
      <c r="A365" s="333" t="s">
        <v>109</v>
      </c>
      <c r="B365" s="330" t="s">
        <v>43</v>
      </c>
      <c r="C365" s="330" t="s">
        <v>43</v>
      </c>
      <c r="D365" s="333">
        <v>49</v>
      </c>
      <c r="E365" s="331" t="s">
        <v>571</v>
      </c>
      <c r="F365" s="330" t="s">
        <v>129</v>
      </c>
      <c r="G365" s="427" t="s">
        <v>7579</v>
      </c>
      <c r="H365" s="330">
        <v>0</v>
      </c>
      <c r="I365" s="330">
        <v>0</v>
      </c>
      <c r="J365" s="336" t="s">
        <v>45</v>
      </c>
      <c r="K365" s="330">
        <v>0</v>
      </c>
      <c r="L365" s="330">
        <v>0</v>
      </c>
      <c r="M365" s="336" t="s">
        <v>45</v>
      </c>
      <c r="N365" s="330">
        <v>0</v>
      </c>
      <c r="O365" s="330" t="s">
        <v>45</v>
      </c>
      <c r="P365" s="330" t="s">
        <v>45</v>
      </c>
      <c r="Q365" s="330" t="s">
        <v>45</v>
      </c>
      <c r="R365" s="336" t="s">
        <v>45</v>
      </c>
      <c r="S365" s="330">
        <v>0</v>
      </c>
      <c r="T365" s="330"/>
      <c r="U365" s="330"/>
      <c r="V365" s="428"/>
      <c r="W365" s="428" t="s">
        <v>45</v>
      </c>
      <c r="X365" s="428" t="s">
        <v>45</v>
      </c>
      <c r="Y365" s="428" t="s">
        <v>45</v>
      </c>
      <c r="Z365" s="428" t="s">
        <v>45</v>
      </c>
      <c r="AA365" s="330">
        <v>1</v>
      </c>
      <c r="AB365" s="330">
        <v>0</v>
      </c>
      <c r="AC365" s="330">
        <v>0</v>
      </c>
      <c r="AD365" s="330">
        <v>0</v>
      </c>
      <c r="AE365" s="330">
        <v>0</v>
      </c>
      <c r="AF365" s="330">
        <v>0</v>
      </c>
      <c r="AG365" s="429" t="s">
        <v>45</v>
      </c>
      <c r="AH365" s="330"/>
      <c r="AI365" s="330"/>
      <c r="AJ365" s="330"/>
      <c r="AK365" s="330"/>
      <c r="AL365" s="330"/>
      <c r="AM365" s="330">
        <v>0</v>
      </c>
      <c r="AN365" s="330">
        <v>0</v>
      </c>
      <c r="AO365" s="330"/>
      <c r="AP365" s="330"/>
      <c r="AQ365" s="330">
        <v>0</v>
      </c>
      <c r="AR365" s="330">
        <v>1</v>
      </c>
      <c r="AS365" s="330">
        <v>0</v>
      </c>
      <c r="AT365" s="330">
        <v>0</v>
      </c>
      <c r="AU365" s="330">
        <v>0</v>
      </c>
      <c r="AV365" s="430">
        <v>0</v>
      </c>
      <c r="AW365" s="330">
        <v>13</v>
      </c>
      <c r="AX365" s="330">
        <v>3</v>
      </c>
      <c r="AY365" s="330">
        <v>13</v>
      </c>
      <c r="AZ365" s="330">
        <v>3</v>
      </c>
      <c r="BA365" s="330">
        <v>13</v>
      </c>
      <c r="BB365" s="330">
        <v>3</v>
      </c>
      <c r="BC365" s="330">
        <v>13</v>
      </c>
      <c r="BD365" s="330">
        <v>3</v>
      </c>
      <c r="BE365" s="330">
        <v>146</v>
      </c>
      <c r="BF365" s="329" t="s">
        <v>7547</v>
      </c>
      <c r="BG365" s="330">
        <v>17</v>
      </c>
      <c r="BH365" s="330">
        <v>0</v>
      </c>
      <c r="BI365" s="330">
        <v>16</v>
      </c>
      <c r="BJ365" s="330" t="s">
        <v>112</v>
      </c>
      <c r="BK365" s="330">
        <v>16</v>
      </c>
      <c r="BL365" s="330">
        <v>0</v>
      </c>
      <c r="BM365" s="330">
        <v>0</v>
      </c>
      <c r="BN365" s="330">
        <v>0</v>
      </c>
      <c r="BO365" s="330">
        <v>0</v>
      </c>
      <c r="BP365" s="330">
        <v>0</v>
      </c>
      <c r="BQ365" s="330">
        <v>0</v>
      </c>
    </row>
    <row r="366" spans="1:69" s="334" customFormat="1" x14ac:dyDescent="0.25">
      <c r="A366" s="333" t="s">
        <v>109</v>
      </c>
      <c r="B366" s="330" t="s">
        <v>43</v>
      </c>
      <c r="C366" s="330" t="s">
        <v>43</v>
      </c>
      <c r="D366" s="333">
        <v>50</v>
      </c>
      <c r="E366" s="331" t="s">
        <v>572</v>
      </c>
      <c r="F366" s="330" t="s">
        <v>129</v>
      </c>
      <c r="G366" s="427" t="s">
        <v>7579</v>
      </c>
      <c r="H366" s="330">
        <v>0</v>
      </c>
      <c r="I366" s="330">
        <v>0</v>
      </c>
      <c r="J366" s="336" t="s">
        <v>45</v>
      </c>
      <c r="K366" s="330">
        <v>0</v>
      </c>
      <c r="L366" s="330">
        <v>0</v>
      </c>
      <c r="M366" s="336" t="s">
        <v>45</v>
      </c>
      <c r="N366" s="330">
        <v>0</v>
      </c>
      <c r="O366" s="330" t="s">
        <v>45</v>
      </c>
      <c r="P366" s="330" t="s">
        <v>45</v>
      </c>
      <c r="Q366" s="330" t="s">
        <v>45</v>
      </c>
      <c r="R366" s="336" t="s">
        <v>45</v>
      </c>
      <c r="S366" s="330">
        <v>0</v>
      </c>
      <c r="T366" s="330"/>
      <c r="U366" s="330"/>
      <c r="V366" s="428"/>
      <c r="W366" s="428" t="s">
        <v>45</v>
      </c>
      <c r="X366" s="428" t="s">
        <v>45</v>
      </c>
      <c r="Y366" s="428" t="s">
        <v>45</v>
      </c>
      <c r="Z366" s="428" t="s">
        <v>45</v>
      </c>
      <c r="AA366" s="330">
        <v>1</v>
      </c>
      <c r="AB366" s="330">
        <v>0</v>
      </c>
      <c r="AC366" s="330">
        <v>0</v>
      </c>
      <c r="AD366" s="330">
        <v>0</v>
      </c>
      <c r="AE366" s="330">
        <v>0</v>
      </c>
      <c r="AF366" s="330">
        <v>0</v>
      </c>
      <c r="AG366" s="429" t="s">
        <v>45</v>
      </c>
      <c r="AH366" s="330"/>
      <c r="AI366" s="330"/>
      <c r="AJ366" s="330"/>
      <c r="AK366" s="330"/>
      <c r="AL366" s="330"/>
      <c r="AM366" s="330">
        <v>0</v>
      </c>
      <c r="AN366" s="330">
        <v>0</v>
      </c>
      <c r="AO366" s="330"/>
      <c r="AP366" s="330"/>
      <c r="AQ366" s="330">
        <v>0</v>
      </c>
      <c r="AR366" s="330">
        <v>0</v>
      </c>
      <c r="AS366" s="330">
        <v>0</v>
      </c>
      <c r="AT366" s="330">
        <v>0</v>
      </c>
      <c r="AU366" s="330">
        <v>1</v>
      </c>
      <c r="AV366" s="430">
        <v>1</v>
      </c>
      <c r="AW366" s="330">
        <v>27</v>
      </c>
      <c r="AX366" s="330">
        <v>4</v>
      </c>
      <c r="AY366" s="330">
        <v>27</v>
      </c>
      <c r="AZ366" s="330">
        <v>4</v>
      </c>
      <c r="BA366" s="330">
        <v>27</v>
      </c>
      <c r="BB366" s="330">
        <v>4</v>
      </c>
      <c r="BC366" s="330">
        <v>27</v>
      </c>
      <c r="BD366" s="330">
        <v>4</v>
      </c>
      <c r="BE366" s="330">
        <v>184</v>
      </c>
      <c r="BF366" s="329" t="s">
        <v>7547</v>
      </c>
      <c r="BG366" s="330">
        <v>31</v>
      </c>
      <c r="BH366" s="330">
        <v>0</v>
      </c>
      <c r="BI366" s="330">
        <v>31</v>
      </c>
      <c r="BJ366" s="330" t="s">
        <v>112</v>
      </c>
      <c r="BK366" s="330">
        <v>29</v>
      </c>
      <c r="BL366" s="330">
        <v>0</v>
      </c>
      <c r="BM366" s="330">
        <v>1</v>
      </c>
      <c r="BN366" s="330">
        <v>1</v>
      </c>
      <c r="BO366" s="330">
        <v>0</v>
      </c>
      <c r="BP366" s="330">
        <v>0</v>
      </c>
      <c r="BQ366" s="330">
        <v>0</v>
      </c>
    </row>
    <row r="367" spans="1:69" s="334" customFormat="1" x14ac:dyDescent="0.25">
      <c r="A367" s="333" t="s">
        <v>109</v>
      </c>
      <c r="B367" s="330" t="s">
        <v>43</v>
      </c>
      <c r="C367" s="330" t="s">
        <v>43</v>
      </c>
      <c r="D367" s="333">
        <v>51</v>
      </c>
      <c r="E367" s="331" t="s">
        <v>573</v>
      </c>
      <c r="F367" s="330" t="s">
        <v>129</v>
      </c>
      <c r="G367" s="427" t="s">
        <v>7579</v>
      </c>
      <c r="H367" s="330">
        <v>0</v>
      </c>
      <c r="I367" s="330">
        <v>0</v>
      </c>
      <c r="J367" s="336" t="s">
        <v>45</v>
      </c>
      <c r="K367" s="330">
        <v>0</v>
      </c>
      <c r="L367" s="330">
        <v>0</v>
      </c>
      <c r="M367" s="336" t="s">
        <v>45</v>
      </c>
      <c r="N367" s="330">
        <v>0</v>
      </c>
      <c r="O367" s="330" t="s">
        <v>45</v>
      </c>
      <c r="P367" s="330" t="s">
        <v>45</v>
      </c>
      <c r="Q367" s="330" t="s">
        <v>45</v>
      </c>
      <c r="R367" s="336" t="s">
        <v>45</v>
      </c>
      <c r="S367" s="330">
        <v>0</v>
      </c>
      <c r="T367" s="330"/>
      <c r="U367" s="330"/>
      <c r="V367" s="428"/>
      <c r="W367" s="428" t="s">
        <v>45</v>
      </c>
      <c r="X367" s="428" t="s">
        <v>45</v>
      </c>
      <c r="Y367" s="428" t="s">
        <v>45</v>
      </c>
      <c r="Z367" s="428" t="s">
        <v>45</v>
      </c>
      <c r="AA367" s="330">
        <v>0</v>
      </c>
      <c r="AB367" s="330">
        <v>0</v>
      </c>
      <c r="AC367" s="330">
        <v>0</v>
      </c>
      <c r="AD367" s="330">
        <v>0</v>
      </c>
      <c r="AE367" s="330">
        <v>0</v>
      </c>
      <c r="AF367" s="330">
        <v>0</v>
      </c>
      <c r="AG367" s="429" t="s">
        <v>45</v>
      </c>
      <c r="AH367" s="330"/>
      <c r="AI367" s="330"/>
      <c r="AJ367" s="330"/>
      <c r="AK367" s="330"/>
      <c r="AL367" s="330"/>
      <c r="AM367" s="330">
        <v>0</v>
      </c>
      <c r="AN367" s="330">
        <v>0</v>
      </c>
      <c r="AO367" s="330"/>
      <c r="AP367" s="330"/>
      <c r="AQ367" s="330">
        <v>0</v>
      </c>
      <c r="AR367" s="330">
        <v>0</v>
      </c>
      <c r="AS367" s="330">
        <v>0</v>
      </c>
      <c r="AT367" s="330">
        <v>0</v>
      </c>
      <c r="AU367" s="330">
        <v>0</v>
      </c>
      <c r="AV367" s="430" t="s">
        <v>45</v>
      </c>
      <c r="AW367" s="330">
        <v>1</v>
      </c>
      <c r="AX367" s="330">
        <v>0</v>
      </c>
      <c r="AY367" s="330">
        <v>1</v>
      </c>
      <c r="AZ367" s="330">
        <v>0</v>
      </c>
      <c r="BA367" s="330">
        <v>1</v>
      </c>
      <c r="BB367" s="330">
        <v>0</v>
      </c>
      <c r="BC367" s="330">
        <v>1</v>
      </c>
      <c r="BD367" s="330">
        <v>0</v>
      </c>
      <c r="BE367" s="330">
        <v>3</v>
      </c>
      <c r="BF367" s="329" t="s">
        <v>7547</v>
      </c>
      <c r="BG367" s="330">
        <v>1</v>
      </c>
      <c r="BH367" s="330">
        <v>0</v>
      </c>
      <c r="BI367" s="330">
        <v>1</v>
      </c>
      <c r="BJ367" s="330" t="s">
        <v>112</v>
      </c>
      <c r="BK367" s="330">
        <v>1</v>
      </c>
      <c r="BL367" s="330">
        <v>0</v>
      </c>
      <c r="BM367" s="330">
        <v>0</v>
      </c>
      <c r="BN367" s="330">
        <v>0</v>
      </c>
      <c r="BO367" s="330">
        <v>0</v>
      </c>
      <c r="BP367" s="330">
        <v>0</v>
      </c>
      <c r="BQ367" s="330">
        <v>0</v>
      </c>
    </row>
    <row r="368" spans="1:69" s="334" customFormat="1" x14ac:dyDescent="0.25">
      <c r="A368" s="333" t="s">
        <v>109</v>
      </c>
      <c r="B368" s="330" t="s">
        <v>43</v>
      </c>
      <c r="C368" s="330" t="s">
        <v>43</v>
      </c>
      <c r="D368" s="333">
        <v>52</v>
      </c>
      <c r="E368" s="331" t="s">
        <v>6555</v>
      </c>
      <c r="F368" s="330" t="s">
        <v>129</v>
      </c>
      <c r="G368" s="427" t="s">
        <v>7579</v>
      </c>
      <c r="H368" s="330">
        <v>0</v>
      </c>
      <c r="I368" s="330">
        <v>0</v>
      </c>
      <c r="J368" s="336" t="s">
        <v>45</v>
      </c>
      <c r="K368" s="330">
        <v>0</v>
      </c>
      <c r="L368" s="330">
        <v>0</v>
      </c>
      <c r="M368" s="336" t="s">
        <v>45</v>
      </c>
      <c r="N368" s="330">
        <v>0</v>
      </c>
      <c r="O368" s="330" t="s">
        <v>45</v>
      </c>
      <c r="P368" s="330" t="s">
        <v>45</v>
      </c>
      <c r="Q368" s="330" t="s">
        <v>45</v>
      </c>
      <c r="R368" s="336" t="s">
        <v>45</v>
      </c>
      <c r="S368" s="330">
        <v>0</v>
      </c>
      <c r="T368" s="330"/>
      <c r="U368" s="330"/>
      <c r="V368" s="428"/>
      <c r="W368" s="428" t="s">
        <v>45</v>
      </c>
      <c r="X368" s="428" t="s">
        <v>45</v>
      </c>
      <c r="Y368" s="428" t="s">
        <v>45</v>
      </c>
      <c r="Z368" s="428" t="s">
        <v>45</v>
      </c>
      <c r="AA368" s="330">
        <v>0</v>
      </c>
      <c r="AB368" s="330">
        <v>0</v>
      </c>
      <c r="AC368" s="330">
        <v>0</v>
      </c>
      <c r="AD368" s="330">
        <v>0</v>
      </c>
      <c r="AE368" s="330">
        <v>0</v>
      </c>
      <c r="AF368" s="330">
        <v>0</v>
      </c>
      <c r="AG368" s="429" t="s">
        <v>45</v>
      </c>
      <c r="AH368" s="330"/>
      <c r="AI368" s="330"/>
      <c r="AJ368" s="330"/>
      <c r="AK368" s="330"/>
      <c r="AL368" s="330"/>
      <c r="AM368" s="330">
        <v>0</v>
      </c>
      <c r="AN368" s="330">
        <v>0</v>
      </c>
      <c r="AO368" s="330"/>
      <c r="AP368" s="330"/>
      <c r="AQ368" s="330">
        <v>0</v>
      </c>
      <c r="AR368" s="330">
        <v>0</v>
      </c>
      <c r="AS368" s="330">
        <v>0</v>
      </c>
      <c r="AT368" s="330">
        <v>0</v>
      </c>
      <c r="AU368" s="330">
        <v>0</v>
      </c>
      <c r="AV368" s="430" t="s">
        <v>45</v>
      </c>
      <c r="AW368" s="330">
        <v>0</v>
      </c>
      <c r="AX368" s="330">
        <v>0</v>
      </c>
      <c r="AY368" s="330">
        <v>0</v>
      </c>
      <c r="AZ368" s="330">
        <v>0</v>
      </c>
      <c r="BA368" s="330">
        <v>0</v>
      </c>
      <c r="BB368" s="330">
        <v>0</v>
      </c>
      <c r="BC368" s="330">
        <v>0</v>
      </c>
      <c r="BD368" s="330">
        <v>0</v>
      </c>
      <c r="BE368" s="330">
        <v>0</v>
      </c>
      <c r="BF368" s="329" t="s">
        <v>7547</v>
      </c>
      <c r="BG368" s="330">
        <v>0</v>
      </c>
      <c r="BH368" s="330">
        <v>0</v>
      </c>
      <c r="BI368" s="330">
        <v>0</v>
      </c>
      <c r="BJ368" s="330" t="s">
        <v>112</v>
      </c>
      <c r="BK368" s="330">
        <v>0</v>
      </c>
      <c r="BL368" s="330">
        <v>0</v>
      </c>
      <c r="BM368" s="330">
        <v>0</v>
      </c>
      <c r="BN368" s="330">
        <v>0</v>
      </c>
      <c r="BO368" s="330">
        <v>0</v>
      </c>
      <c r="BP368" s="330">
        <v>0</v>
      </c>
      <c r="BQ368" s="330">
        <v>0</v>
      </c>
    </row>
    <row r="369" spans="1:69" s="334" customFormat="1" x14ac:dyDescent="0.25">
      <c r="A369" s="333" t="s">
        <v>109</v>
      </c>
      <c r="B369" s="330" t="s">
        <v>43</v>
      </c>
      <c r="C369" s="330" t="s">
        <v>43</v>
      </c>
      <c r="D369" s="333">
        <v>3</v>
      </c>
      <c r="E369" s="331" t="s">
        <v>6536</v>
      </c>
      <c r="F369" s="330" t="s">
        <v>129</v>
      </c>
      <c r="G369" s="427" t="s">
        <v>7579</v>
      </c>
      <c r="H369" s="330">
        <v>0</v>
      </c>
      <c r="I369" s="330">
        <v>0</v>
      </c>
      <c r="J369" s="336" t="s">
        <v>45</v>
      </c>
      <c r="K369" s="330">
        <v>0</v>
      </c>
      <c r="L369" s="330">
        <v>0</v>
      </c>
      <c r="M369" s="336" t="s">
        <v>45</v>
      </c>
      <c r="N369" s="330">
        <v>0</v>
      </c>
      <c r="O369" s="330" t="s">
        <v>45</v>
      </c>
      <c r="P369" s="330" t="s">
        <v>45</v>
      </c>
      <c r="Q369" s="330" t="s">
        <v>45</v>
      </c>
      <c r="R369" s="336" t="s">
        <v>45</v>
      </c>
      <c r="S369" s="330">
        <v>0</v>
      </c>
      <c r="T369" s="330"/>
      <c r="U369" s="330"/>
      <c r="V369" s="428"/>
      <c r="W369" s="428" t="s">
        <v>45</v>
      </c>
      <c r="X369" s="428" t="s">
        <v>45</v>
      </c>
      <c r="Y369" s="428" t="s">
        <v>45</v>
      </c>
      <c r="Z369" s="428" t="s">
        <v>45</v>
      </c>
      <c r="AA369" s="330">
        <v>0</v>
      </c>
      <c r="AB369" s="330">
        <v>0</v>
      </c>
      <c r="AC369" s="330">
        <v>0</v>
      </c>
      <c r="AD369" s="330">
        <v>0</v>
      </c>
      <c r="AE369" s="330">
        <v>0</v>
      </c>
      <c r="AF369" s="330">
        <v>0</v>
      </c>
      <c r="AG369" s="429" t="s">
        <v>45</v>
      </c>
      <c r="AH369" s="330"/>
      <c r="AI369" s="330"/>
      <c r="AJ369" s="330"/>
      <c r="AK369" s="330"/>
      <c r="AL369" s="330"/>
      <c r="AM369" s="330">
        <v>0</v>
      </c>
      <c r="AN369" s="330">
        <v>0</v>
      </c>
      <c r="AO369" s="330"/>
      <c r="AP369" s="330"/>
      <c r="AQ369" s="330">
        <v>0</v>
      </c>
      <c r="AR369" s="330">
        <v>0</v>
      </c>
      <c r="AS369" s="330">
        <v>0</v>
      </c>
      <c r="AT369" s="330">
        <v>0</v>
      </c>
      <c r="AU369" s="330">
        <v>0</v>
      </c>
      <c r="AV369" s="430" t="s">
        <v>45</v>
      </c>
      <c r="AW369" s="330">
        <v>33</v>
      </c>
      <c r="AX369" s="330">
        <v>3</v>
      </c>
      <c r="AY369" s="330">
        <v>33</v>
      </c>
      <c r="AZ369" s="330">
        <v>3</v>
      </c>
      <c r="BA369" s="330">
        <v>33</v>
      </c>
      <c r="BB369" s="330">
        <v>3</v>
      </c>
      <c r="BC369" s="330">
        <v>33</v>
      </c>
      <c r="BD369" s="330">
        <v>3</v>
      </c>
      <c r="BE369" s="330">
        <v>273</v>
      </c>
      <c r="BF369" s="329" t="s">
        <v>7547</v>
      </c>
      <c r="BG369" s="330">
        <v>37</v>
      </c>
      <c r="BH369" s="330">
        <v>0</v>
      </c>
      <c r="BI369" s="330">
        <v>36</v>
      </c>
      <c r="BJ369" s="330" t="s">
        <v>112</v>
      </c>
      <c r="BK369" s="330">
        <v>30</v>
      </c>
      <c r="BL369" s="330">
        <v>4</v>
      </c>
      <c r="BM369" s="330">
        <v>2</v>
      </c>
      <c r="BN369" s="330">
        <v>0</v>
      </c>
      <c r="BO369" s="330">
        <v>0</v>
      </c>
      <c r="BP369" s="330">
        <v>0</v>
      </c>
      <c r="BQ369" s="330">
        <v>0</v>
      </c>
    </row>
    <row r="370" spans="1:69" s="334" customFormat="1" x14ac:dyDescent="0.25">
      <c r="A370" s="333" t="s">
        <v>109</v>
      </c>
      <c r="B370" s="330" t="s">
        <v>43</v>
      </c>
      <c r="C370" s="330" t="s">
        <v>43</v>
      </c>
      <c r="D370" s="333">
        <v>4</v>
      </c>
      <c r="E370" s="331" t="s">
        <v>6537</v>
      </c>
      <c r="F370" s="330" t="s">
        <v>129</v>
      </c>
      <c r="G370" s="427" t="s">
        <v>7579</v>
      </c>
      <c r="H370" s="330">
        <v>0</v>
      </c>
      <c r="I370" s="330">
        <v>0</v>
      </c>
      <c r="J370" s="336" t="s">
        <v>45</v>
      </c>
      <c r="K370" s="330">
        <v>0</v>
      </c>
      <c r="L370" s="330">
        <v>0</v>
      </c>
      <c r="M370" s="336" t="s">
        <v>45</v>
      </c>
      <c r="N370" s="330">
        <v>0</v>
      </c>
      <c r="O370" s="330" t="s">
        <v>45</v>
      </c>
      <c r="P370" s="330" t="s">
        <v>45</v>
      </c>
      <c r="Q370" s="330" t="s">
        <v>45</v>
      </c>
      <c r="R370" s="336" t="s">
        <v>45</v>
      </c>
      <c r="S370" s="330">
        <v>0</v>
      </c>
      <c r="T370" s="330"/>
      <c r="U370" s="330"/>
      <c r="V370" s="428"/>
      <c r="W370" s="428" t="s">
        <v>45</v>
      </c>
      <c r="X370" s="428" t="s">
        <v>45</v>
      </c>
      <c r="Y370" s="428" t="s">
        <v>45</v>
      </c>
      <c r="Z370" s="428" t="s">
        <v>45</v>
      </c>
      <c r="AA370" s="330">
        <v>0</v>
      </c>
      <c r="AB370" s="330">
        <v>0</v>
      </c>
      <c r="AC370" s="330">
        <v>0</v>
      </c>
      <c r="AD370" s="330">
        <v>0</v>
      </c>
      <c r="AE370" s="330">
        <v>0</v>
      </c>
      <c r="AF370" s="330">
        <v>0</v>
      </c>
      <c r="AG370" s="429" t="s">
        <v>45</v>
      </c>
      <c r="AH370" s="330"/>
      <c r="AI370" s="330"/>
      <c r="AJ370" s="330"/>
      <c r="AK370" s="330"/>
      <c r="AL370" s="330"/>
      <c r="AM370" s="330">
        <v>0</v>
      </c>
      <c r="AN370" s="330">
        <v>0</v>
      </c>
      <c r="AO370" s="330"/>
      <c r="AP370" s="330"/>
      <c r="AQ370" s="330">
        <v>0</v>
      </c>
      <c r="AR370" s="330">
        <v>0</v>
      </c>
      <c r="AS370" s="330">
        <v>0</v>
      </c>
      <c r="AT370" s="330">
        <v>0</v>
      </c>
      <c r="AU370" s="330">
        <v>0</v>
      </c>
      <c r="AV370" s="430" t="s">
        <v>45</v>
      </c>
      <c r="AW370" s="330">
        <v>35</v>
      </c>
      <c r="AX370" s="330">
        <v>5</v>
      </c>
      <c r="AY370" s="330">
        <v>35</v>
      </c>
      <c r="AZ370" s="330">
        <v>5</v>
      </c>
      <c r="BA370" s="330">
        <v>35</v>
      </c>
      <c r="BB370" s="330">
        <v>5</v>
      </c>
      <c r="BC370" s="330">
        <v>35</v>
      </c>
      <c r="BD370" s="330">
        <v>5</v>
      </c>
      <c r="BE370" s="330">
        <v>297</v>
      </c>
      <c r="BF370" s="329" t="s">
        <v>7547</v>
      </c>
      <c r="BG370" s="330">
        <v>41</v>
      </c>
      <c r="BH370" s="330">
        <v>0</v>
      </c>
      <c r="BI370" s="330">
        <v>41</v>
      </c>
      <c r="BJ370" s="330" t="s">
        <v>112</v>
      </c>
      <c r="BK370" s="330">
        <v>28</v>
      </c>
      <c r="BL370" s="330">
        <v>9</v>
      </c>
      <c r="BM370" s="330">
        <v>3</v>
      </c>
      <c r="BN370" s="330">
        <v>0</v>
      </c>
      <c r="BO370" s="330">
        <v>1</v>
      </c>
      <c r="BP370" s="330">
        <v>0</v>
      </c>
      <c r="BQ370" s="330">
        <v>0</v>
      </c>
    </row>
    <row r="371" spans="1:69" s="334" customFormat="1" x14ac:dyDescent="0.25">
      <c r="A371" s="333" t="s">
        <v>109</v>
      </c>
      <c r="B371" s="330" t="s">
        <v>43</v>
      </c>
      <c r="C371" s="330" t="s">
        <v>43</v>
      </c>
      <c r="D371" s="333">
        <v>5</v>
      </c>
      <c r="E371" s="331" t="s">
        <v>6538</v>
      </c>
      <c r="F371" s="330" t="s">
        <v>129</v>
      </c>
      <c r="G371" s="427" t="s">
        <v>7579</v>
      </c>
      <c r="H371" s="330">
        <v>0</v>
      </c>
      <c r="I371" s="330">
        <v>0</v>
      </c>
      <c r="J371" s="336" t="s">
        <v>45</v>
      </c>
      <c r="K371" s="330">
        <v>0</v>
      </c>
      <c r="L371" s="330">
        <v>0</v>
      </c>
      <c r="M371" s="336" t="s">
        <v>45</v>
      </c>
      <c r="N371" s="330">
        <v>0</v>
      </c>
      <c r="O371" s="330" t="s">
        <v>45</v>
      </c>
      <c r="P371" s="330" t="s">
        <v>45</v>
      </c>
      <c r="Q371" s="330" t="s">
        <v>45</v>
      </c>
      <c r="R371" s="336" t="s">
        <v>45</v>
      </c>
      <c r="S371" s="330">
        <v>0</v>
      </c>
      <c r="T371" s="330"/>
      <c r="U371" s="330"/>
      <c r="V371" s="428"/>
      <c r="W371" s="428" t="s">
        <v>45</v>
      </c>
      <c r="X371" s="428" t="s">
        <v>45</v>
      </c>
      <c r="Y371" s="428" t="s">
        <v>45</v>
      </c>
      <c r="Z371" s="428" t="s">
        <v>45</v>
      </c>
      <c r="AA371" s="330">
        <v>0</v>
      </c>
      <c r="AB371" s="330">
        <v>0</v>
      </c>
      <c r="AC371" s="330">
        <v>0</v>
      </c>
      <c r="AD371" s="330">
        <v>0</v>
      </c>
      <c r="AE371" s="330">
        <v>0</v>
      </c>
      <c r="AF371" s="330">
        <v>0</v>
      </c>
      <c r="AG371" s="429" t="s">
        <v>45</v>
      </c>
      <c r="AH371" s="330"/>
      <c r="AI371" s="330"/>
      <c r="AJ371" s="330"/>
      <c r="AK371" s="330"/>
      <c r="AL371" s="330"/>
      <c r="AM371" s="330">
        <v>0</v>
      </c>
      <c r="AN371" s="330">
        <v>0</v>
      </c>
      <c r="AO371" s="330"/>
      <c r="AP371" s="330"/>
      <c r="AQ371" s="330">
        <v>0</v>
      </c>
      <c r="AR371" s="330">
        <v>0</v>
      </c>
      <c r="AS371" s="330">
        <v>0</v>
      </c>
      <c r="AT371" s="330">
        <v>0</v>
      </c>
      <c r="AU371" s="330">
        <v>0</v>
      </c>
      <c r="AV371" s="430" t="s">
        <v>45</v>
      </c>
      <c r="AW371" s="330">
        <v>25</v>
      </c>
      <c r="AX371" s="330">
        <v>3</v>
      </c>
      <c r="AY371" s="330">
        <v>25</v>
      </c>
      <c r="AZ371" s="330">
        <v>3</v>
      </c>
      <c r="BA371" s="330">
        <v>25</v>
      </c>
      <c r="BB371" s="330">
        <v>3</v>
      </c>
      <c r="BC371" s="330">
        <v>25</v>
      </c>
      <c r="BD371" s="330">
        <v>3</v>
      </c>
      <c r="BE371" s="330">
        <v>493</v>
      </c>
      <c r="BF371" s="329" t="s">
        <v>7547</v>
      </c>
      <c r="BG371" s="330">
        <v>28</v>
      </c>
      <c r="BH371" s="330">
        <v>0</v>
      </c>
      <c r="BI371" s="330">
        <v>28</v>
      </c>
      <c r="BJ371" s="330" t="s">
        <v>112</v>
      </c>
      <c r="BK371" s="330">
        <v>22</v>
      </c>
      <c r="BL371" s="330">
        <v>6</v>
      </c>
      <c r="BM371" s="330">
        <v>0</v>
      </c>
      <c r="BN371" s="330">
        <v>0</v>
      </c>
      <c r="BO371" s="330">
        <v>0</v>
      </c>
      <c r="BP371" s="330">
        <v>0</v>
      </c>
      <c r="BQ371" s="330">
        <v>0</v>
      </c>
    </row>
    <row r="372" spans="1:69" s="334" customFormat="1" x14ac:dyDescent="0.25">
      <c r="A372" s="333" t="s">
        <v>109</v>
      </c>
      <c r="B372" s="330" t="s">
        <v>43</v>
      </c>
      <c r="C372" s="330" t="s">
        <v>43</v>
      </c>
      <c r="D372" s="333">
        <v>6</v>
      </c>
      <c r="E372" s="331" t="s">
        <v>6539</v>
      </c>
      <c r="F372" s="330" t="s">
        <v>129</v>
      </c>
      <c r="G372" s="427" t="s">
        <v>7579</v>
      </c>
      <c r="H372" s="330">
        <v>0</v>
      </c>
      <c r="I372" s="330">
        <v>0</v>
      </c>
      <c r="J372" s="336" t="s">
        <v>45</v>
      </c>
      <c r="K372" s="330">
        <v>0</v>
      </c>
      <c r="L372" s="330">
        <v>0</v>
      </c>
      <c r="M372" s="336" t="s">
        <v>45</v>
      </c>
      <c r="N372" s="330">
        <v>0</v>
      </c>
      <c r="O372" s="330" t="s">
        <v>45</v>
      </c>
      <c r="P372" s="330" t="s">
        <v>45</v>
      </c>
      <c r="Q372" s="330" t="s">
        <v>45</v>
      </c>
      <c r="R372" s="336" t="s">
        <v>45</v>
      </c>
      <c r="S372" s="330">
        <v>0</v>
      </c>
      <c r="T372" s="330"/>
      <c r="U372" s="330"/>
      <c r="V372" s="428"/>
      <c r="W372" s="428" t="s">
        <v>45</v>
      </c>
      <c r="X372" s="428" t="s">
        <v>45</v>
      </c>
      <c r="Y372" s="428" t="s">
        <v>45</v>
      </c>
      <c r="Z372" s="428" t="s">
        <v>45</v>
      </c>
      <c r="AA372" s="330">
        <v>1</v>
      </c>
      <c r="AB372" s="330">
        <v>0</v>
      </c>
      <c r="AC372" s="330">
        <v>0</v>
      </c>
      <c r="AD372" s="330">
        <v>0</v>
      </c>
      <c r="AE372" s="330">
        <v>0</v>
      </c>
      <c r="AF372" s="330">
        <v>0</v>
      </c>
      <c r="AG372" s="429" t="s">
        <v>45</v>
      </c>
      <c r="AH372" s="330"/>
      <c r="AI372" s="330"/>
      <c r="AJ372" s="330"/>
      <c r="AK372" s="330"/>
      <c r="AL372" s="330"/>
      <c r="AM372" s="330">
        <v>0</v>
      </c>
      <c r="AN372" s="330">
        <v>0</v>
      </c>
      <c r="AO372" s="330"/>
      <c r="AP372" s="330"/>
      <c r="AQ372" s="330">
        <v>0</v>
      </c>
      <c r="AR372" s="330">
        <v>0</v>
      </c>
      <c r="AS372" s="330">
        <v>0</v>
      </c>
      <c r="AT372" s="330">
        <v>0</v>
      </c>
      <c r="AU372" s="330">
        <v>1</v>
      </c>
      <c r="AV372" s="430">
        <v>1</v>
      </c>
      <c r="AW372" s="330">
        <v>23</v>
      </c>
      <c r="AX372" s="330">
        <v>4</v>
      </c>
      <c r="AY372" s="330">
        <v>23</v>
      </c>
      <c r="AZ372" s="330">
        <v>4</v>
      </c>
      <c r="BA372" s="330">
        <v>23</v>
      </c>
      <c r="BB372" s="330">
        <v>4</v>
      </c>
      <c r="BC372" s="330">
        <v>23</v>
      </c>
      <c r="BD372" s="330">
        <v>4</v>
      </c>
      <c r="BE372" s="330">
        <v>101</v>
      </c>
      <c r="BF372" s="329" t="s">
        <v>7547</v>
      </c>
      <c r="BG372" s="330">
        <v>27</v>
      </c>
      <c r="BH372" s="330">
        <v>0</v>
      </c>
      <c r="BI372" s="330">
        <v>27</v>
      </c>
      <c r="BJ372" s="330" t="s">
        <v>112</v>
      </c>
      <c r="BK372" s="330">
        <v>25</v>
      </c>
      <c r="BL372" s="330">
        <v>0</v>
      </c>
      <c r="BM372" s="330">
        <v>2</v>
      </c>
      <c r="BN372" s="330">
        <v>0</v>
      </c>
      <c r="BO372" s="330">
        <v>0</v>
      </c>
      <c r="BP372" s="330">
        <v>0</v>
      </c>
      <c r="BQ372" s="330">
        <v>0</v>
      </c>
    </row>
    <row r="373" spans="1:69" s="334" customFormat="1" x14ac:dyDescent="0.25">
      <c r="A373" s="333" t="s">
        <v>109</v>
      </c>
      <c r="B373" s="330" t="s">
        <v>43</v>
      </c>
      <c r="C373" s="330" t="s">
        <v>43</v>
      </c>
      <c r="D373" s="333">
        <v>7</v>
      </c>
      <c r="E373" s="331" t="s">
        <v>6540</v>
      </c>
      <c r="F373" s="330" t="s">
        <v>129</v>
      </c>
      <c r="G373" s="427" t="s">
        <v>7579</v>
      </c>
      <c r="H373" s="330">
        <v>0</v>
      </c>
      <c r="I373" s="330">
        <v>0</v>
      </c>
      <c r="J373" s="336" t="s">
        <v>45</v>
      </c>
      <c r="K373" s="330">
        <v>0</v>
      </c>
      <c r="L373" s="330">
        <v>0</v>
      </c>
      <c r="M373" s="336" t="s">
        <v>45</v>
      </c>
      <c r="N373" s="330">
        <v>0</v>
      </c>
      <c r="O373" s="330" t="s">
        <v>45</v>
      </c>
      <c r="P373" s="330" t="s">
        <v>45</v>
      </c>
      <c r="Q373" s="330" t="s">
        <v>45</v>
      </c>
      <c r="R373" s="336" t="s">
        <v>45</v>
      </c>
      <c r="S373" s="330">
        <v>0</v>
      </c>
      <c r="T373" s="330"/>
      <c r="U373" s="330"/>
      <c r="V373" s="428"/>
      <c r="W373" s="428" t="s">
        <v>45</v>
      </c>
      <c r="X373" s="428" t="s">
        <v>45</v>
      </c>
      <c r="Y373" s="428" t="s">
        <v>45</v>
      </c>
      <c r="Z373" s="428" t="s">
        <v>45</v>
      </c>
      <c r="AA373" s="330">
        <v>1</v>
      </c>
      <c r="AB373" s="330">
        <v>0</v>
      </c>
      <c r="AC373" s="330">
        <v>0</v>
      </c>
      <c r="AD373" s="330">
        <v>0</v>
      </c>
      <c r="AE373" s="330">
        <v>0</v>
      </c>
      <c r="AF373" s="330">
        <v>0</v>
      </c>
      <c r="AG373" s="429" t="s">
        <v>45</v>
      </c>
      <c r="AH373" s="330"/>
      <c r="AI373" s="330"/>
      <c r="AJ373" s="330"/>
      <c r="AK373" s="330"/>
      <c r="AL373" s="330"/>
      <c r="AM373" s="330">
        <v>0</v>
      </c>
      <c r="AN373" s="330">
        <v>0</v>
      </c>
      <c r="AO373" s="330"/>
      <c r="AP373" s="330"/>
      <c r="AQ373" s="330">
        <v>0</v>
      </c>
      <c r="AR373" s="330">
        <v>0</v>
      </c>
      <c r="AS373" s="330">
        <v>0</v>
      </c>
      <c r="AT373" s="330">
        <v>0</v>
      </c>
      <c r="AU373" s="330">
        <v>1</v>
      </c>
      <c r="AV373" s="430">
        <v>1</v>
      </c>
      <c r="AW373" s="330">
        <v>16</v>
      </c>
      <c r="AX373" s="330">
        <v>1</v>
      </c>
      <c r="AY373" s="330">
        <v>16</v>
      </c>
      <c r="AZ373" s="330">
        <v>1</v>
      </c>
      <c r="BA373" s="330">
        <v>16</v>
      </c>
      <c r="BB373" s="330">
        <v>1</v>
      </c>
      <c r="BC373" s="330">
        <v>16</v>
      </c>
      <c r="BD373" s="330">
        <v>1</v>
      </c>
      <c r="BE373" s="330">
        <v>95</v>
      </c>
      <c r="BF373" s="329" t="s">
        <v>7547</v>
      </c>
      <c r="BG373" s="330">
        <v>18</v>
      </c>
      <c r="BH373" s="330">
        <v>0</v>
      </c>
      <c r="BI373" s="330">
        <v>17</v>
      </c>
      <c r="BJ373" s="330" t="s">
        <v>112</v>
      </c>
      <c r="BK373" s="330">
        <v>16</v>
      </c>
      <c r="BL373" s="330">
        <v>1</v>
      </c>
      <c r="BM373" s="330">
        <v>0</v>
      </c>
      <c r="BN373" s="330">
        <v>0</v>
      </c>
      <c r="BO373" s="330">
        <v>0</v>
      </c>
      <c r="BP373" s="330">
        <v>0</v>
      </c>
      <c r="BQ373" s="330">
        <v>0</v>
      </c>
    </row>
    <row r="374" spans="1:69" s="334" customFormat="1" x14ac:dyDescent="0.25">
      <c r="A374" s="333" t="s">
        <v>54</v>
      </c>
      <c r="B374" s="330" t="s">
        <v>55</v>
      </c>
      <c r="C374" s="330" t="s">
        <v>55</v>
      </c>
      <c r="D374" s="333">
        <v>1</v>
      </c>
      <c r="E374" s="331" t="s">
        <v>6534</v>
      </c>
      <c r="F374" s="330" t="s">
        <v>129</v>
      </c>
      <c r="G374" s="427" t="s">
        <v>7574</v>
      </c>
      <c r="H374" s="330">
        <v>2</v>
      </c>
      <c r="I374" s="330">
        <v>0</v>
      </c>
      <c r="J374" s="336">
        <v>0</v>
      </c>
      <c r="K374" s="330">
        <v>1</v>
      </c>
      <c r="L374" s="330">
        <v>0</v>
      </c>
      <c r="M374" s="336">
        <v>0</v>
      </c>
      <c r="N374" s="330">
        <v>0</v>
      </c>
      <c r="O374" s="330" t="s">
        <v>6930</v>
      </c>
      <c r="P374" s="330" t="s">
        <v>6931</v>
      </c>
      <c r="Q374" s="330" t="s">
        <v>6932</v>
      </c>
      <c r="R374" s="336">
        <v>0.11527681990931633</v>
      </c>
      <c r="S374" s="330">
        <v>0</v>
      </c>
      <c r="T374" s="330"/>
      <c r="U374" s="330"/>
      <c r="V374" s="428"/>
      <c r="W374" s="428" t="s">
        <v>45</v>
      </c>
      <c r="X374" s="428" t="s">
        <v>45</v>
      </c>
      <c r="Y374" s="428" t="s">
        <v>45</v>
      </c>
      <c r="Z374" s="428" t="s">
        <v>45</v>
      </c>
      <c r="AA374" s="330">
        <v>1</v>
      </c>
      <c r="AB374" s="330">
        <v>0</v>
      </c>
      <c r="AC374" s="330">
        <v>2</v>
      </c>
      <c r="AD374" s="330">
        <v>0</v>
      </c>
      <c r="AE374" s="330">
        <v>1</v>
      </c>
      <c r="AF374" s="330">
        <v>0</v>
      </c>
      <c r="AG374" s="429">
        <v>1</v>
      </c>
      <c r="AH374" s="330"/>
      <c r="AI374" s="330"/>
      <c r="AJ374" s="330"/>
      <c r="AK374" s="330"/>
      <c r="AL374" s="330"/>
      <c r="AM374" s="330">
        <v>0</v>
      </c>
      <c r="AN374" s="330">
        <v>0</v>
      </c>
      <c r="AO374" s="330"/>
      <c r="AP374" s="330"/>
      <c r="AQ374" s="330">
        <v>0</v>
      </c>
      <c r="AR374" s="330">
        <v>0</v>
      </c>
      <c r="AS374" s="330">
        <v>0</v>
      </c>
      <c r="AT374" s="330">
        <v>1</v>
      </c>
      <c r="AU374" s="330">
        <v>0</v>
      </c>
      <c r="AV374" s="430">
        <v>1</v>
      </c>
      <c r="AW374" s="330">
        <v>1</v>
      </c>
      <c r="AX374" s="330">
        <v>0</v>
      </c>
      <c r="AY374" s="330">
        <v>1</v>
      </c>
      <c r="AZ374" s="330">
        <v>0</v>
      </c>
      <c r="BA374" s="330">
        <v>1</v>
      </c>
      <c r="BB374" s="330">
        <v>0</v>
      </c>
      <c r="BC374" s="330">
        <v>1</v>
      </c>
      <c r="BD374" s="330">
        <v>0</v>
      </c>
      <c r="BE374" s="330">
        <v>15</v>
      </c>
      <c r="BF374" s="329" t="s">
        <v>7545</v>
      </c>
      <c r="BG374" s="330">
        <v>4</v>
      </c>
      <c r="BH374" s="330">
        <v>8</v>
      </c>
      <c r="BI374" s="330">
        <v>1</v>
      </c>
      <c r="BJ374" s="330" t="s">
        <v>112</v>
      </c>
      <c r="BK374" s="330">
        <v>1</v>
      </c>
      <c r="BL374" s="330">
        <v>0</v>
      </c>
      <c r="BM374" s="330">
        <v>0</v>
      </c>
      <c r="BN374" s="330">
        <v>0</v>
      </c>
      <c r="BO374" s="330">
        <v>0</v>
      </c>
      <c r="BP374" s="330">
        <v>0</v>
      </c>
      <c r="BQ374" s="330">
        <v>0</v>
      </c>
    </row>
    <row r="375" spans="1:69" s="334" customFormat="1" x14ac:dyDescent="0.25">
      <c r="A375" s="333" t="s">
        <v>54</v>
      </c>
      <c r="B375" s="330" t="s">
        <v>55</v>
      </c>
      <c r="C375" s="330" t="s">
        <v>55</v>
      </c>
      <c r="D375" s="333">
        <v>2</v>
      </c>
      <c r="E375" s="331" t="s">
        <v>6535</v>
      </c>
      <c r="F375" s="330" t="s">
        <v>129</v>
      </c>
      <c r="G375" s="427" t="s">
        <v>7574</v>
      </c>
      <c r="H375" s="330">
        <v>2</v>
      </c>
      <c r="I375" s="330">
        <v>0</v>
      </c>
      <c r="J375" s="336">
        <v>0</v>
      </c>
      <c r="K375" s="330">
        <v>0</v>
      </c>
      <c r="L375" s="330">
        <v>0</v>
      </c>
      <c r="M375" s="336" t="s">
        <v>45</v>
      </c>
      <c r="N375" s="330">
        <v>0</v>
      </c>
      <c r="O375" s="330" t="s">
        <v>7068</v>
      </c>
      <c r="P375" s="330" t="s">
        <v>7069</v>
      </c>
      <c r="Q375" s="330" t="s">
        <v>7070</v>
      </c>
      <c r="R375" s="336">
        <v>0.12811248540733844</v>
      </c>
      <c r="S375" s="330">
        <v>0</v>
      </c>
      <c r="T375" s="330"/>
      <c r="U375" s="330"/>
      <c r="V375" s="428"/>
      <c r="W375" s="428" t="s">
        <v>45</v>
      </c>
      <c r="X375" s="428" t="s">
        <v>45</v>
      </c>
      <c r="Y375" s="428" t="s">
        <v>45</v>
      </c>
      <c r="Z375" s="428" t="s">
        <v>45</v>
      </c>
      <c r="AA375" s="330">
        <v>0</v>
      </c>
      <c r="AB375" s="330">
        <v>0</v>
      </c>
      <c r="AC375" s="330">
        <v>1</v>
      </c>
      <c r="AD375" s="330">
        <v>1</v>
      </c>
      <c r="AE375" s="330">
        <v>0</v>
      </c>
      <c r="AF375" s="330">
        <v>0</v>
      </c>
      <c r="AG375" s="429">
        <v>0.5</v>
      </c>
      <c r="AH375" s="330"/>
      <c r="AI375" s="330"/>
      <c r="AJ375" s="330"/>
      <c r="AK375" s="330"/>
      <c r="AL375" s="330"/>
      <c r="AM375" s="330">
        <v>0</v>
      </c>
      <c r="AN375" s="330">
        <v>0</v>
      </c>
      <c r="AO375" s="330"/>
      <c r="AP375" s="330"/>
      <c r="AQ375" s="330">
        <v>0</v>
      </c>
      <c r="AR375" s="330">
        <v>0</v>
      </c>
      <c r="AS375" s="330">
        <v>0</v>
      </c>
      <c r="AT375" s="330">
        <v>0</v>
      </c>
      <c r="AU375" s="330">
        <v>0</v>
      </c>
      <c r="AV375" s="430" t="s">
        <v>45</v>
      </c>
      <c r="AW375" s="330">
        <v>0</v>
      </c>
      <c r="AX375" s="330">
        <v>0</v>
      </c>
      <c r="AY375" s="330">
        <v>0</v>
      </c>
      <c r="AZ375" s="330">
        <v>0</v>
      </c>
      <c r="BA375" s="330">
        <v>0</v>
      </c>
      <c r="BB375" s="330">
        <v>0</v>
      </c>
      <c r="BC375" s="330">
        <v>0</v>
      </c>
      <c r="BD375" s="330">
        <v>0</v>
      </c>
      <c r="BE375" s="330">
        <v>8</v>
      </c>
      <c r="BF375" s="329" t="s">
        <v>7545</v>
      </c>
      <c r="BG375" s="330">
        <v>4</v>
      </c>
      <c r="BH375" s="330">
        <v>11</v>
      </c>
      <c r="BI375" s="330">
        <v>1</v>
      </c>
      <c r="BJ375" s="330" t="s">
        <v>112</v>
      </c>
      <c r="BK375" s="330">
        <v>0</v>
      </c>
      <c r="BL375" s="330">
        <v>0</v>
      </c>
      <c r="BM375" s="330">
        <v>0</v>
      </c>
      <c r="BN375" s="330">
        <v>0</v>
      </c>
      <c r="BO375" s="330">
        <v>1</v>
      </c>
      <c r="BP375" s="330">
        <v>0</v>
      </c>
      <c r="BQ375" s="330">
        <v>0</v>
      </c>
    </row>
    <row r="376" spans="1:69" s="334" customFormat="1" x14ac:dyDescent="0.25">
      <c r="A376" s="333" t="s">
        <v>54</v>
      </c>
      <c r="B376" s="330" t="s">
        <v>55</v>
      </c>
      <c r="C376" s="330" t="s">
        <v>55</v>
      </c>
      <c r="D376" s="333">
        <v>44</v>
      </c>
      <c r="E376" s="331" t="s">
        <v>565</v>
      </c>
      <c r="F376" s="330" t="s">
        <v>129</v>
      </c>
      <c r="G376" s="427" t="s">
        <v>7574</v>
      </c>
      <c r="H376" s="330">
        <v>0</v>
      </c>
      <c r="I376" s="330">
        <v>0</v>
      </c>
      <c r="J376" s="336" t="s">
        <v>45</v>
      </c>
      <c r="K376" s="330">
        <v>1</v>
      </c>
      <c r="L376" s="330">
        <v>0</v>
      </c>
      <c r="M376" s="336">
        <v>0</v>
      </c>
      <c r="N376" s="330">
        <v>0</v>
      </c>
      <c r="O376" s="330" t="s">
        <v>2709</v>
      </c>
      <c r="P376" s="330" t="s">
        <v>2710</v>
      </c>
      <c r="Q376" s="330" t="s">
        <v>2634</v>
      </c>
      <c r="R376" s="336">
        <v>0.17153727344915751</v>
      </c>
      <c r="S376" s="330">
        <v>0</v>
      </c>
      <c r="T376" s="330"/>
      <c r="U376" s="330"/>
      <c r="V376" s="428"/>
      <c r="W376" s="428" t="s">
        <v>45</v>
      </c>
      <c r="X376" s="428" t="s">
        <v>45</v>
      </c>
      <c r="Y376" s="428" t="s">
        <v>45</v>
      </c>
      <c r="Z376" s="428" t="s">
        <v>45</v>
      </c>
      <c r="AA376" s="330">
        <v>0</v>
      </c>
      <c r="AB376" s="330">
        <v>0</v>
      </c>
      <c r="AC376" s="330">
        <v>0</v>
      </c>
      <c r="AD376" s="330">
        <v>0</v>
      </c>
      <c r="AE376" s="330">
        <v>1</v>
      </c>
      <c r="AF376" s="330">
        <v>0</v>
      </c>
      <c r="AG376" s="429">
        <v>1</v>
      </c>
      <c r="AH376" s="330"/>
      <c r="AI376" s="330"/>
      <c r="AJ376" s="330"/>
      <c r="AK376" s="330"/>
      <c r="AL376" s="330"/>
      <c r="AM376" s="330">
        <v>0</v>
      </c>
      <c r="AN376" s="330">
        <v>0</v>
      </c>
      <c r="AO376" s="330"/>
      <c r="AP376" s="330"/>
      <c r="AQ376" s="330">
        <v>0</v>
      </c>
      <c r="AR376" s="330">
        <v>0</v>
      </c>
      <c r="AS376" s="330">
        <v>0</v>
      </c>
      <c r="AT376" s="330">
        <v>0</v>
      </c>
      <c r="AU376" s="330">
        <v>0</v>
      </c>
      <c r="AV376" s="430" t="s">
        <v>45</v>
      </c>
      <c r="AW376" s="330">
        <v>0</v>
      </c>
      <c r="AX376" s="330">
        <v>0</v>
      </c>
      <c r="AY376" s="330">
        <v>0</v>
      </c>
      <c r="AZ376" s="330">
        <v>0</v>
      </c>
      <c r="BA376" s="330">
        <v>0</v>
      </c>
      <c r="BB376" s="330">
        <v>0</v>
      </c>
      <c r="BC376" s="330">
        <v>0</v>
      </c>
      <c r="BD376" s="330">
        <v>0</v>
      </c>
      <c r="BE376" s="330">
        <v>62</v>
      </c>
      <c r="BF376" s="329" t="s">
        <v>7545</v>
      </c>
      <c r="BG376" s="330">
        <v>6</v>
      </c>
      <c r="BH376" s="330">
        <v>7</v>
      </c>
      <c r="BI376" s="330">
        <v>0</v>
      </c>
      <c r="BJ376" s="330" t="s">
        <v>112</v>
      </c>
      <c r="BK376" s="330">
        <v>0</v>
      </c>
      <c r="BL376" s="330">
        <v>0</v>
      </c>
      <c r="BM376" s="330">
        <v>0</v>
      </c>
      <c r="BN376" s="330">
        <v>0</v>
      </c>
      <c r="BO376" s="330">
        <v>0</v>
      </c>
      <c r="BP376" s="330">
        <v>0</v>
      </c>
      <c r="BQ376" s="330">
        <v>0</v>
      </c>
    </row>
    <row r="377" spans="1:69" s="334" customFormat="1" x14ac:dyDescent="0.25">
      <c r="A377" s="333" t="s">
        <v>54</v>
      </c>
      <c r="B377" s="330" t="s">
        <v>55</v>
      </c>
      <c r="C377" s="330" t="s">
        <v>55</v>
      </c>
      <c r="D377" s="333">
        <v>45</v>
      </c>
      <c r="E377" s="331" t="s">
        <v>566</v>
      </c>
      <c r="F377" s="330" t="s">
        <v>129</v>
      </c>
      <c r="G377" s="427" t="s">
        <v>7574</v>
      </c>
      <c r="H377" s="330">
        <v>0</v>
      </c>
      <c r="I377" s="330">
        <v>0</v>
      </c>
      <c r="J377" s="336" t="s">
        <v>45</v>
      </c>
      <c r="K377" s="330">
        <v>0</v>
      </c>
      <c r="L377" s="330">
        <v>0</v>
      </c>
      <c r="M377" s="336" t="s">
        <v>45</v>
      </c>
      <c r="N377" s="330">
        <v>0</v>
      </c>
      <c r="O377" s="330">
        <v>0</v>
      </c>
      <c r="P377" s="330" t="s">
        <v>2794</v>
      </c>
      <c r="Q377" s="330" t="s">
        <v>2795</v>
      </c>
      <c r="R377" s="336">
        <v>0.16773232898309537</v>
      </c>
      <c r="S377" s="330">
        <v>0</v>
      </c>
      <c r="T377" s="330"/>
      <c r="U377" s="330"/>
      <c r="V377" s="428"/>
      <c r="W377" s="428" t="s">
        <v>45</v>
      </c>
      <c r="X377" s="428" t="s">
        <v>45</v>
      </c>
      <c r="Y377" s="428" t="s">
        <v>45</v>
      </c>
      <c r="Z377" s="428" t="s">
        <v>45</v>
      </c>
      <c r="AA377" s="330">
        <v>1</v>
      </c>
      <c r="AB377" s="330">
        <v>0</v>
      </c>
      <c r="AC377" s="330">
        <v>0</v>
      </c>
      <c r="AD377" s="330">
        <v>0</v>
      </c>
      <c r="AE377" s="330">
        <v>0</v>
      </c>
      <c r="AF377" s="330">
        <v>0</v>
      </c>
      <c r="AG377" s="429" t="s">
        <v>45</v>
      </c>
      <c r="AH377" s="330"/>
      <c r="AI377" s="330"/>
      <c r="AJ377" s="330"/>
      <c r="AK377" s="330"/>
      <c r="AL377" s="330"/>
      <c r="AM377" s="330">
        <v>0</v>
      </c>
      <c r="AN377" s="330">
        <v>0</v>
      </c>
      <c r="AO377" s="330"/>
      <c r="AP377" s="330"/>
      <c r="AQ377" s="330">
        <v>0</v>
      </c>
      <c r="AR377" s="330">
        <v>0</v>
      </c>
      <c r="AS377" s="330">
        <v>0</v>
      </c>
      <c r="AT377" s="330">
        <v>0</v>
      </c>
      <c r="AU377" s="330">
        <v>1</v>
      </c>
      <c r="AV377" s="430">
        <v>1</v>
      </c>
      <c r="AW377" s="330">
        <v>0</v>
      </c>
      <c r="AX377" s="330">
        <v>0</v>
      </c>
      <c r="AY377" s="330">
        <v>0</v>
      </c>
      <c r="AZ377" s="330">
        <v>0</v>
      </c>
      <c r="BA377" s="330">
        <v>0</v>
      </c>
      <c r="BB377" s="330">
        <v>0</v>
      </c>
      <c r="BC377" s="330">
        <v>0</v>
      </c>
      <c r="BD377" s="330">
        <v>0</v>
      </c>
      <c r="BE377" s="330">
        <v>31</v>
      </c>
      <c r="BF377" s="329" t="s">
        <v>7545</v>
      </c>
      <c r="BG377" s="330">
        <v>11</v>
      </c>
      <c r="BH377" s="330">
        <v>1</v>
      </c>
      <c r="BI377" s="330">
        <v>0</v>
      </c>
      <c r="BJ377" s="330" t="s">
        <v>112</v>
      </c>
      <c r="BK377" s="330">
        <v>0</v>
      </c>
      <c r="BL377" s="330">
        <v>0</v>
      </c>
      <c r="BM377" s="330">
        <v>0</v>
      </c>
      <c r="BN377" s="330">
        <v>0</v>
      </c>
      <c r="BO377" s="330">
        <v>0</v>
      </c>
      <c r="BP377" s="330">
        <v>0</v>
      </c>
      <c r="BQ377" s="330">
        <v>0</v>
      </c>
    </row>
    <row r="378" spans="1:69" s="334" customFormat="1" x14ac:dyDescent="0.25">
      <c r="A378" s="333" t="s">
        <v>54</v>
      </c>
      <c r="B378" s="330" t="s">
        <v>55</v>
      </c>
      <c r="C378" s="330" t="s">
        <v>55</v>
      </c>
      <c r="D378" s="333">
        <v>46</v>
      </c>
      <c r="E378" s="331" t="s">
        <v>567</v>
      </c>
      <c r="F378" s="330" t="s">
        <v>129</v>
      </c>
      <c r="G378" s="427" t="s">
        <v>7574</v>
      </c>
      <c r="H378" s="330">
        <v>0</v>
      </c>
      <c r="I378" s="330">
        <v>0</v>
      </c>
      <c r="J378" s="336" t="s">
        <v>45</v>
      </c>
      <c r="K378" s="330">
        <v>0</v>
      </c>
      <c r="L378" s="330">
        <v>0</v>
      </c>
      <c r="M378" s="336" t="s">
        <v>45</v>
      </c>
      <c r="N378" s="330">
        <v>0</v>
      </c>
      <c r="O378" s="330">
        <v>0</v>
      </c>
      <c r="P378" s="330" t="s">
        <v>2885</v>
      </c>
      <c r="Q378" s="330" t="s">
        <v>2886</v>
      </c>
      <c r="R378" s="336">
        <v>0.18925176558191484</v>
      </c>
      <c r="S378" s="330">
        <v>0</v>
      </c>
      <c r="T378" s="330"/>
      <c r="U378" s="330"/>
      <c r="V378" s="428"/>
      <c r="W378" s="428" t="s">
        <v>45</v>
      </c>
      <c r="X378" s="428" t="s">
        <v>45</v>
      </c>
      <c r="Y378" s="428" t="s">
        <v>45</v>
      </c>
      <c r="Z378" s="428" t="s">
        <v>45</v>
      </c>
      <c r="AA378" s="330">
        <v>0</v>
      </c>
      <c r="AB378" s="330">
        <v>0</v>
      </c>
      <c r="AC378" s="330">
        <v>0</v>
      </c>
      <c r="AD378" s="330">
        <v>0</v>
      </c>
      <c r="AE378" s="330">
        <v>0</v>
      </c>
      <c r="AF378" s="330">
        <v>0</v>
      </c>
      <c r="AG378" s="429" t="s">
        <v>45</v>
      </c>
      <c r="AH378" s="330"/>
      <c r="AI378" s="330"/>
      <c r="AJ378" s="330"/>
      <c r="AK378" s="330"/>
      <c r="AL378" s="330"/>
      <c r="AM378" s="330">
        <v>0</v>
      </c>
      <c r="AN378" s="330">
        <v>0</v>
      </c>
      <c r="AO378" s="330"/>
      <c r="AP378" s="330"/>
      <c r="AQ378" s="330">
        <v>0</v>
      </c>
      <c r="AR378" s="330">
        <v>0</v>
      </c>
      <c r="AS378" s="330">
        <v>0</v>
      </c>
      <c r="AT378" s="330">
        <v>0</v>
      </c>
      <c r="AU378" s="330">
        <v>0</v>
      </c>
      <c r="AV378" s="430" t="s">
        <v>45</v>
      </c>
      <c r="AW378" s="330">
        <v>0</v>
      </c>
      <c r="AX378" s="330">
        <v>0</v>
      </c>
      <c r="AY378" s="330">
        <v>0</v>
      </c>
      <c r="AZ378" s="330">
        <v>0</v>
      </c>
      <c r="BA378" s="330">
        <v>0</v>
      </c>
      <c r="BB378" s="330">
        <v>0</v>
      </c>
      <c r="BC378" s="330">
        <v>0</v>
      </c>
      <c r="BD378" s="330">
        <v>0</v>
      </c>
      <c r="BE378" s="330">
        <v>3</v>
      </c>
      <c r="BF378" s="329" t="s">
        <v>7545</v>
      </c>
      <c r="BG378" s="330">
        <v>4</v>
      </c>
      <c r="BH378" s="330">
        <v>0</v>
      </c>
      <c r="BI378" s="330">
        <v>0</v>
      </c>
      <c r="BJ378" s="330" t="s">
        <v>112</v>
      </c>
      <c r="BK378" s="330">
        <v>0</v>
      </c>
      <c r="BL378" s="330">
        <v>0</v>
      </c>
      <c r="BM378" s="330">
        <v>0</v>
      </c>
      <c r="BN378" s="330">
        <v>0</v>
      </c>
      <c r="BO378" s="330">
        <v>0</v>
      </c>
      <c r="BP378" s="330">
        <v>0</v>
      </c>
      <c r="BQ378" s="330">
        <v>0</v>
      </c>
    </row>
    <row r="379" spans="1:69" s="334" customFormat="1" x14ac:dyDescent="0.25">
      <c r="A379" s="333" t="s">
        <v>54</v>
      </c>
      <c r="B379" s="330" t="s">
        <v>55</v>
      </c>
      <c r="C379" s="330" t="s">
        <v>55</v>
      </c>
      <c r="D379" s="333">
        <v>47</v>
      </c>
      <c r="E379" s="331" t="s">
        <v>568</v>
      </c>
      <c r="F379" s="330" t="s">
        <v>129</v>
      </c>
      <c r="G379" s="427" t="s">
        <v>7574</v>
      </c>
      <c r="H379" s="330">
        <v>0</v>
      </c>
      <c r="I379" s="330">
        <v>0</v>
      </c>
      <c r="J379" s="336" t="s">
        <v>45</v>
      </c>
      <c r="K379" s="330">
        <v>1</v>
      </c>
      <c r="L379" s="330">
        <v>0</v>
      </c>
      <c r="M379" s="336">
        <v>0</v>
      </c>
      <c r="N379" s="330">
        <v>0</v>
      </c>
      <c r="O379" s="330" t="s">
        <v>2963</v>
      </c>
      <c r="P379" s="330" t="s">
        <v>2964</v>
      </c>
      <c r="Q379" s="330" t="s">
        <v>2965</v>
      </c>
      <c r="R379" s="336">
        <v>0.15890408803794628</v>
      </c>
      <c r="S379" s="330">
        <v>0</v>
      </c>
      <c r="T379" s="330"/>
      <c r="U379" s="330"/>
      <c r="V379" s="428"/>
      <c r="W379" s="428" t="s">
        <v>45</v>
      </c>
      <c r="X379" s="428" t="s">
        <v>45</v>
      </c>
      <c r="Y379" s="428" t="s">
        <v>45</v>
      </c>
      <c r="Z379" s="428" t="s">
        <v>45</v>
      </c>
      <c r="AA379" s="330">
        <v>0</v>
      </c>
      <c r="AB379" s="330">
        <v>0</v>
      </c>
      <c r="AC379" s="330">
        <v>0</v>
      </c>
      <c r="AD379" s="330">
        <v>0</v>
      </c>
      <c r="AE379" s="330">
        <v>1</v>
      </c>
      <c r="AF379" s="330">
        <v>0</v>
      </c>
      <c r="AG379" s="429">
        <v>1</v>
      </c>
      <c r="AH379" s="330"/>
      <c r="AI379" s="330"/>
      <c r="AJ379" s="330"/>
      <c r="AK379" s="330"/>
      <c r="AL379" s="330"/>
      <c r="AM379" s="330">
        <v>0</v>
      </c>
      <c r="AN379" s="330">
        <v>0</v>
      </c>
      <c r="AO379" s="330"/>
      <c r="AP379" s="330"/>
      <c r="AQ379" s="330">
        <v>0</v>
      </c>
      <c r="AR379" s="330">
        <v>0</v>
      </c>
      <c r="AS379" s="330">
        <v>0</v>
      </c>
      <c r="AT379" s="330">
        <v>0</v>
      </c>
      <c r="AU379" s="330">
        <v>0</v>
      </c>
      <c r="AV379" s="430" t="s">
        <v>45</v>
      </c>
      <c r="AW379" s="330">
        <v>1</v>
      </c>
      <c r="AX379" s="330">
        <v>0</v>
      </c>
      <c r="AY379" s="330">
        <v>1</v>
      </c>
      <c r="AZ379" s="330">
        <v>0</v>
      </c>
      <c r="BA379" s="330">
        <v>1</v>
      </c>
      <c r="BB379" s="330">
        <v>0</v>
      </c>
      <c r="BC379" s="330">
        <v>1</v>
      </c>
      <c r="BD379" s="330">
        <v>0</v>
      </c>
      <c r="BE379" s="330">
        <v>39</v>
      </c>
      <c r="BF379" s="329" t="s">
        <v>7545</v>
      </c>
      <c r="BG379" s="330">
        <v>9</v>
      </c>
      <c r="BH379" s="330">
        <v>3</v>
      </c>
      <c r="BI379" s="330">
        <v>2</v>
      </c>
      <c r="BJ379" s="330" t="s">
        <v>112</v>
      </c>
      <c r="BK379" s="330">
        <v>0</v>
      </c>
      <c r="BL379" s="330">
        <v>0</v>
      </c>
      <c r="BM379" s="330">
        <v>1</v>
      </c>
      <c r="BN379" s="330">
        <v>0</v>
      </c>
      <c r="BO379" s="330">
        <v>1</v>
      </c>
      <c r="BP379" s="330">
        <v>0</v>
      </c>
      <c r="BQ379" s="330">
        <v>0</v>
      </c>
    </row>
    <row r="380" spans="1:69" s="334" customFormat="1" x14ac:dyDescent="0.25">
      <c r="A380" s="333" t="s">
        <v>54</v>
      </c>
      <c r="B380" s="330" t="s">
        <v>55</v>
      </c>
      <c r="C380" s="330" t="s">
        <v>55</v>
      </c>
      <c r="D380" s="333">
        <v>48</v>
      </c>
      <c r="E380" s="331" t="s">
        <v>570</v>
      </c>
      <c r="F380" s="330" t="s">
        <v>129</v>
      </c>
      <c r="G380" s="427" t="s">
        <v>7574</v>
      </c>
      <c r="H380" s="330">
        <v>1</v>
      </c>
      <c r="I380" s="330">
        <v>0</v>
      </c>
      <c r="J380" s="336">
        <v>0</v>
      </c>
      <c r="K380" s="330">
        <v>0</v>
      </c>
      <c r="L380" s="330">
        <v>0</v>
      </c>
      <c r="M380" s="336" t="s">
        <v>45</v>
      </c>
      <c r="N380" s="330">
        <v>0</v>
      </c>
      <c r="O380" s="330" t="s">
        <v>3052</v>
      </c>
      <c r="P380" s="330" t="s">
        <v>3053</v>
      </c>
      <c r="Q380" s="330" t="s">
        <v>3054</v>
      </c>
      <c r="R380" s="336">
        <v>0.14914489641428105</v>
      </c>
      <c r="S380" s="330">
        <v>0</v>
      </c>
      <c r="T380" s="330"/>
      <c r="U380" s="330"/>
      <c r="V380" s="428"/>
      <c r="W380" s="428" t="s">
        <v>45</v>
      </c>
      <c r="X380" s="428" t="s">
        <v>45</v>
      </c>
      <c r="Y380" s="428" t="s">
        <v>45</v>
      </c>
      <c r="Z380" s="428" t="s">
        <v>45</v>
      </c>
      <c r="AA380" s="330">
        <v>1</v>
      </c>
      <c r="AB380" s="330">
        <v>0</v>
      </c>
      <c r="AC380" s="330">
        <v>1</v>
      </c>
      <c r="AD380" s="330">
        <v>0</v>
      </c>
      <c r="AE380" s="330">
        <v>0</v>
      </c>
      <c r="AF380" s="330">
        <v>0</v>
      </c>
      <c r="AG380" s="429">
        <v>1</v>
      </c>
      <c r="AH380" s="330"/>
      <c r="AI380" s="330"/>
      <c r="AJ380" s="330"/>
      <c r="AK380" s="330"/>
      <c r="AL380" s="330"/>
      <c r="AM380" s="330">
        <v>0</v>
      </c>
      <c r="AN380" s="330">
        <v>0</v>
      </c>
      <c r="AO380" s="330"/>
      <c r="AP380" s="330"/>
      <c r="AQ380" s="330">
        <v>0</v>
      </c>
      <c r="AR380" s="330">
        <v>0</v>
      </c>
      <c r="AS380" s="330">
        <v>0</v>
      </c>
      <c r="AT380" s="330">
        <v>1</v>
      </c>
      <c r="AU380" s="330">
        <v>0</v>
      </c>
      <c r="AV380" s="430">
        <v>1</v>
      </c>
      <c r="AW380" s="330">
        <v>0</v>
      </c>
      <c r="AX380" s="330">
        <v>0</v>
      </c>
      <c r="AY380" s="330">
        <v>0</v>
      </c>
      <c r="AZ380" s="330">
        <v>0</v>
      </c>
      <c r="BA380" s="330">
        <v>0</v>
      </c>
      <c r="BB380" s="330">
        <v>0</v>
      </c>
      <c r="BC380" s="330">
        <v>0</v>
      </c>
      <c r="BD380" s="330">
        <v>0</v>
      </c>
      <c r="BE380" s="330">
        <v>28</v>
      </c>
      <c r="BF380" s="329" t="s">
        <v>7545</v>
      </c>
      <c r="BG380" s="330">
        <v>17</v>
      </c>
      <c r="BH380" s="330">
        <v>3</v>
      </c>
      <c r="BI380" s="330">
        <v>0</v>
      </c>
      <c r="BJ380" s="330" t="s">
        <v>112</v>
      </c>
      <c r="BK380" s="330">
        <v>0</v>
      </c>
      <c r="BL380" s="330">
        <v>0</v>
      </c>
      <c r="BM380" s="330">
        <v>0</v>
      </c>
      <c r="BN380" s="330">
        <v>0</v>
      </c>
      <c r="BO380" s="330">
        <v>0</v>
      </c>
      <c r="BP380" s="330">
        <v>0</v>
      </c>
      <c r="BQ380" s="330">
        <v>0</v>
      </c>
    </row>
    <row r="381" spans="1:69" s="334" customFormat="1" x14ac:dyDescent="0.25">
      <c r="A381" s="333" t="s">
        <v>54</v>
      </c>
      <c r="B381" s="330" t="s">
        <v>55</v>
      </c>
      <c r="C381" s="330" t="s">
        <v>55</v>
      </c>
      <c r="D381" s="333">
        <v>49</v>
      </c>
      <c r="E381" s="331" t="s">
        <v>571</v>
      </c>
      <c r="F381" s="330" t="s">
        <v>129</v>
      </c>
      <c r="G381" s="427" t="s">
        <v>7574</v>
      </c>
      <c r="H381" s="330">
        <v>0</v>
      </c>
      <c r="I381" s="330">
        <v>0</v>
      </c>
      <c r="J381" s="336" t="s">
        <v>45</v>
      </c>
      <c r="K381" s="330">
        <v>0</v>
      </c>
      <c r="L381" s="330">
        <v>0</v>
      </c>
      <c r="M381" s="336" t="s">
        <v>45</v>
      </c>
      <c r="N381" s="330">
        <v>0</v>
      </c>
      <c r="O381" s="330">
        <v>0</v>
      </c>
      <c r="P381" s="330" t="s">
        <v>6630</v>
      </c>
      <c r="Q381" s="330" t="s">
        <v>6631</v>
      </c>
      <c r="R381" s="336">
        <v>0.16452754953198417</v>
      </c>
      <c r="S381" s="330">
        <v>0</v>
      </c>
      <c r="T381" s="330"/>
      <c r="U381" s="330"/>
      <c r="V381" s="428"/>
      <c r="W381" s="428" t="s">
        <v>45</v>
      </c>
      <c r="X381" s="428" t="s">
        <v>45</v>
      </c>
      <c r="Y381" s="428" t="s">
        <v>45</v>
      </c>
      <c r="Z381" s="428" t="s">
        <v>45</v>
      </c>
      <c r="AA381" s="330">
        <v>0</v>
      </c>
      <c r="AB381" s="330">
        <v>0</v>
      </c>
      <c r="AC381" s="330">
        <v>0</v>
      </c>
      <c r="AD381" s="330">
        <v>0</v>
      </c>
      <c r="AE381" s="330">
        <v>0</v>
      </c>
      <c r="AF381" s="330">
        <v>0</v>
      </c>
      <c r="AG381" s="429" t="s">
        <v>45</v>
      </c>
      <c r="AH381" s="330"/>
      <c r="AI381" s="330"/>
      <c r="AJ381" s="330"/>
      <c r="AK381" s="330"/>
      <c r="AL381" s="330"/>
      <c r="AM381" s="330">
        <v>0</v>
      </c>
      <c r="AN381" s="330">
        <v>0</v>
      </c>
      <c r="AO381" s="330"/>
      <c r="AP381" s="330"/>
      <c r="AQ381" s="330">
        <v>0</v>
      </c>
      <c r="AR381" s="330">
        <v>0</v>
      </c>
      <c r="AS381" s="330">
        <v>0</v>
      </c>
      <c r="AT381" s="330">
        <v>0</v>
      </c>
      <c r="AU381" s="330">
        <v>0</v>
      </c>
      <c r="AV381" s="430" t="s">
        <v>45</v>
      </c>
      <c r="AW381" s="330">
        <v>1</v>
      </c>
      <c r="AX381" s="330">
        <v>0</v>
      </c>
      <c r="AY381" s="330">
        <v>1</v>
      </c>
      <c r="AZ381" s="330">
        <v>0</v>
      </c>
      <c r="BA381" s="330">
        <v>1</v>
      </c>
      <c r="BB381" s="330">
        <v>0</v>
      </c>
      <c r="BC381" s="330">
        <v>1</v>
      </c>
      <c r="BD381" s="330">
        <v>0</v>
      </c>
      <c r="BE381" s="330">
        <v>12</v>
      </c>
      <c r="BF381" s="329" t="s">
        <v>7545</v>
      </c>
      <c r="BG381" s="330">
        <v>6</v>
      </c>
      <c r="BH381" s="330">
        <v>1</v>
      </c>
      <c r="BI381" s="330">
        <v>1</v>
      </c>
      <c r="BJ381" s="330" t="s">
        <v>112</v>
      </c>
      <c r="BK381" s="330">
        <v>1</v>
      </c>
      <c r="BL381" s="330">
        <v>0</v>
      </c>
      <c r="BM381" s="330">
        <v>0</v>
      </c>
      <c r="BN381" s="330">
        <v>0</v>
      </c>
      <c r="BO381" s="330">
        <v>0</v>
      </c>
      <c r="BP381" s="330">
        <v>0</v>
      </c>
      <c r="BQ381" s="330">
        <v>0</v>
      </c>
    </row>
    <row r="382" spans="1:69" s="334" customFormat="1" x14ac:dyDescent="0.25">
      <c r="A382" s="333" t="s">
        <v>54</v>
      </c>
      <c r="B382" s="330" t="s">
        <v>55</v>
      </c>
      <c r="C382" s="330" t="s">
        <v>55</v>
      </c>
      <c r="D382" s="333">
        <v>50</v>
      </c>
      <c r="E382" s="331" t="s">
        <v>572</v>
      </c>
      <c r="F382" s="330" t="s">
        <v>129</v>
      </c>
      <c r="G382" s="427" t="s">
        <v>7574</v>
      </c>
      <c r="H382" s="330">
        <v>0</v>
      </c>
      <c r="I382" s="330">
        <v>0</v>
      </c>
      <c r="J382" s="336" t="s">
        <v>45</v>
      </c>
      <c r="K382" s="330">
        <v>0</v>
      </c>
      <c r="L382" s="330">
        <v>0</v>
      </c>
      <c r="M382" s="336" t="s">
        <v>45</v>
      </c>
      <c r="N382" s="330">
        <v>0</v>
      </c>
      <c r="O382" s="330">
        <v>0</v>
      </c>
      <c r="P382" s="330" t="s">
        <v>6721</v>
      </c>
      <c r="Q382" s="330" t="s">
        <v>6722</v>
      </c>
      <c r="R382" s="336">
        <v>0.10987894077717481</v>
      </c>
      <c r="S382" s="330">
        <v>0</v>
      </c>
      <c r="T382" s="330"/>
      <c r="U382" s="330"/>
      <c r="V382" s="428"/>
      <c r="W382" s="428" t="s">
        <v>45</v>
      </c>
      <c r="X382" s="428" t="s">
        <v>45</v>
      </c>
      <c r="Y382" s="428" t="s">
        <v>45</v>
      </c>
      <c r="Z382" s="428" t="s">
        <v>45</v>
      </c>
      <c r="AA382" s="330">
        <v>0</v>
      </c>
      <c r="AB382" s="330">
        <v>0</v>
      </c>
      <c r="AC382" s="330">
        <v>0</v>
      </c>
      <c r="AD382" s="330">
        <v>0</v>
      </c>
      <c r="AE382" s="330">
        <v>0</v>
      </c>
      <c r="AF382" s="330">
        <v>0</v>
      </c>
      <c r="AG382" s="429" t="s">
        <v>45</v>
      </c>
      <c r="AH382" s="330"/>
      <c r="AI382" s="330"/>
      <c r="AJ382" s="330"/>
      <c r="AK382" s="330"/>
      <c r="AL382" s="330"/>
      <c r="AM382" s="330">
        <v>0</v>
      </c>
      <c r="AN382" s="330">
        <v>0</v>
      </c>
      <c r="AO382" s="330"/>
      <c r="AP382" s="330"/>
      <c r="AQ382" s="330">
        <v>0</v>
      </c>
      <c r="AR382" s="330">
        <v>0</v>
      </c>
      <c r="AS382" s="330">
        <v>0</v>
      </c>
      <c r="AT382" s="330">
        <v>0</v>
      </c>
      <c r="AU382" s="330">
        <v>0</v>
      </c>
      <c r="AV382" s="430" t="s">
        <v>45</v>
      </c>
      <c r="AW382" s="330">
        <v>0</v>
      </c>
      <c r="AX382" s="330">
        <v>0</v>
      </c>
      <c r="AY382" s="330">
        <v>0</v>
      </c>
      <c r="AZ382" s="330">
        <v>0</v>
      </c>
      <c r="BA382" s="330">
        <v>0</v>
      </c>
      <c r="BB382" s="330">
        <v>0</v>
      </c>
      <c r="BC382" s="330">
        <v>0</v>
      </c>
      <c r="BD382" s="330">
        <v>0</v>
      </c>
      <c r="BE382" s="330">
        <v>57</v>
      </c>
      <c r="BF382" s="329" t="s">
        <v>7545</v>
      </c>
      <c r="BG382" s="330">
        <v>4</v>
      </c>
      <c r="BH382" s="330">
        <v>2</v>
      </c>
      <c r="BI382" s="330">
        <v>0</v>
      </c>
      <c r="BJ382" s="330" t="s">
        <v>112</v>
      </c>
      <c r="BK382" s="330">
        <v>0</v>
      </c>
      <c r="BL382" s="330">
        <v>0</v>
      </c>
      <c r="BM382" s="330">
        <v>0</v>
      </c>
      <c r="BN382" s="330">
        <v>0</v>
      </c>
      <c r="BO382" s="330">
        <v>0</v>
      </c>
      <c r="BP382" s="330">
        <v>0</v>
      </c>
      <c r="BQ382" s="330">
        <v>0</v>
      </c>
    </row>
    <row r="383" spans="1:69" s="334" customFormat="1" x14ac:dyDescent="0.25">
      <c r="A383" s="333" t="s">
        <v>54</v>
      </c>
      <c r="B383" s="330" t="s">
        <v>55</v>
      </c>
      <c r="C383" s="330" t="s">
        <v>55</v>
      </c>
      <c r="D383" s="333">
        <v>51</v>
      </c>
      <c r="E383" s="331" t="s">
        <v>573</v>
      </c>
      <c r="F383" s="330" t="s">
        <v>129</v>
      </c>
      <c r="G383" s="427" t="s">
        <v>7574</v>
      </c>
      <c r="H383" s="330">
        <v>0</v>
      </c>
      <c r="I383" s="330">
        <v>0</v>
      </c>
      <c r="J383" s="336" t="s">
        <v>45</v>
      </c>
      <c r="K383" s="330">
        <v>0</v>
      </c>
      <c r="L383" s="330">
        <v>0</v>
      </c>
      <c r="M383" s="336" t="s">
        <v>45</v>
      </c>
      <c r="N383" s="330">
        <v>0</v>
      </c>
      <c r="O383" s="330" t="s">
        <v>45</v>
      </c>
      <c r="P383" s="330" t="s">
        <v>45</v>
      </c>
      <c r="Q383" s="330" t="s">
        <v>45</v>
      </c>
      <c r="R383" s="336" t="s">
        <v>45</v>
      </c>
      <c r="S383" s="330">
        <v>0</v>
      </c>
      <c r="T383" s="330"/>
      <c r="U383" s="330"/>
      <c r="V383" s="428"/>
      <c r="W383" s="428" t="s">
        <v>45</v>
      </c>
      <c r="X383" s="428" t="s">
        <v>45</v>
      </c>
      <c r="Y383" s="428" t="s">
        <v>45</v>
      </c>
      <c r="Z383" s="428" t="s">
        <v>45</v>
      </c>
      <c r="AA383" s="330">
        <v>0</v>
      </c>
      <c r="AB383" s="330">
        <v>0</v>
      </c>
      <c r="AC383" s="330">
        <v>0</v>
      </c>
      <c r="AD383" s="330">
        <v>0</v>
      </c>
      <c r="AE383" s="330">
        <v>0</v>
      </c>
      <c r="AF383" s="330">
        <v>0</v>
      </c>
      <c r="AG383" s="429" t="s">
        <v>45</v>
      </c>
      <c r="AH383" s="330"/>
      <c r="AI383" s="330"/>
      <c r="AJ383" s="330"/>
      <c r="AK383" s="330"/>
      <c r="AL383" s="330"/>
      <c r="AM383" s="330">
        <v>0</v>
      </c>
      <c r="AN383" s="330">
        <v>0</v>
      </c>
      <c r="AO383" s="330"/>
      <c r="AP383" s="330"/>
      <c r="AQ383" s="330">
        <v>0</v>
      </c>
      <c r="AR383" s="330">
        <v>0</v>
      </c>
      <c r="AS383" s="330">
        <v>0</v>
      </c>
      <c r="AT383" s="330">
        <v>0</v>
      </c>
      <c r="AU383" s="330">
        <v>0</v>
      </c>
      <c r="AV383" s="430" t="s">
        <v>45</v>
      </c>
      <c r="AW383" s="330">
        <v>0</v>
      </c>
      <c r="AX383" s="330">
        <v>0</v>
      </c>
      <c r="AY383" s="330">
        <v>0</v>
      </c>
      <c r="AZ383" s="330">
        <v>0</v>
      </c>
      <c r="BA383" s="330">
        <v>0</v>
      </c>
      <c r="BB383" s="330">
        <v>0</v>
      </c>
      <c r="BC383" s="330">
        <v>0</v>
      </c>
      <c r="BD383" s="330">
        <v>0</v>
      </c>
      <c r="BE383" s="330">
        <v>1</v>
      </c>
      <c r="BF383" s="329" t="s">
        <v>7545</v>
      </c>
      <c r="BG383" s="330">
        <v>8</v>
      </c>
      <c r="BH383" s="330">
        <v>0</v>
      </c>
      <c r="BI383" s="330">
        <v>0</v>
      </c>
      <c r="BJ383" s="330" t="s">
        <v>112</v>
      </c>
      <c r="BK383" s="330">
        <v>0</v>
      </c>
      <c r="BL383" s="330">
        <v>0</v>
      </c>
      <c r="BM383" s="330">
        <v>0</v>
      </c>
      <c r="BN383" s="330">
        <v>0</v>
      </c>
      <c r="BO383" s="330">
        <v>0</v>
      </c>
      <c r="BP383" s="330">
        <v>0</v>
      </c>
      <c r="BQ383" s="330">
        <v>0</v>
      </c>
    </row>
    <row r="384" spans="1:69" s="334" customFormat="1" x14ac:dyDescent="0.25">
      <c r="A384" s="333" t="s">
        <v>54</v>
      </c>
      <c r="B384" s="330" t="s">
        <v>55</v>
      </c>
      <c r="C384" s="330" t="s">
        <v>55</v>
      </c>
      <c r="D384" s="333">
        <v>52</v>
      </c>
      <c r="E384" s="331" t="s">
        <v>6555</v>
      </c>
      <c r="F384" s="330" t="s">
        <v>129</v>
      </c>
      <c r="G384" s="427" t="s">
        <v>7574</v>
      </c>
      <c r="H384" s="330">
        <v>0</v>
      </c>
      <c r="I384" s="330">
        <v>0</v>
      </c>
      <c r="J384" s="336" t="s">
        <v>45</v>
      </c>
      <c r="K384" s="330">
        <v>0</v>
      </c>
      <c r="L384" s="330">
        <v>0</v>
      </c>
      <c r="M384" s="336" t="s">
        <v>45</v>
      </c>
      <c r="N384" s="330">
        <v>0</v>
      </c>
      <c r="O384" s="330" t="s">
        <v>45</v>
      </c>
      <c r="P384" s="330" t="s">
        <v>45</v>
      </c>
      <c r="Q384" s="330" t="s">
        <v>45</v>
      </c>
      <c r="R384" s="336" t="s">
        <v>45</v>
      </c>
      <c r="S384" s="330">
        <v>0</v>
      </c>
      <c r="T384" s="330"/>
      <c r="U384" s="330"/>
      <c r="V384" s="428"/>
      <c r="W384" s="428" t="s">
        <v>45</v>
      </c>
      <c r="X384" s="428" t="s">
        <v>45</v>
      </c>
      <c r="Y384" s="428" t="s">
        <v>45</v>
      </c>
      <c r="Z384" s="428" t="s">
        <v>45</v>
      </c>
      <c r="AA384" s="330">
        <v>0</v>
      </c>
      <c r="AB384" s="330">
        <v>0</v>
      </c>
      <c r="AC384" s="330">
        <v>0</v>
      </c>
      <c r="AD384" s="330">
        <v>0</v>
      </c>
      <c r="AE384" s="330">
        <v>0</v>
      </c>
      <c r="AF384" s="330">
        <v>0</v>
      </c>
      <c r="AG384" s="429" t="s">
        <v>45</v>
      </c>
      <c r="AH384" s="330"/>
      <c r="AI384" s="330"/>
      <c r="AJ384" s="330"/>
      <c r="AK384" s="330"/>
      <c r="AL384" s="330"/>
      <c r="AM384" s="330">
        <v>0</v>
      </c>
      <c r="AN384" s="330">
        <v>0</v>
      </c>
      <c r="AO384" s="330"/>
      <c r="AP384" s="330"/>
      <c r="AQ384" s="330">
        <v>0</v>
      </c>
      <c r="AR384" s="330">
        <v>0</v>
      </c>
      <c r="AS384" s="330">
        <v>0</v>
      </c>
      <c r="AT384" s="330">
        <v>0</v>
      </c>
      <c r="AU384" s="330">
        <v>0</v>
      </c>
      <c r="AV384" s="430" t="s">
        <v>45</v>
      </c>
      <c r="AW384" s="330">
        <v>0</v>
      </c>
      <c r="AX384" s="330">
        <v>0</v>
      </c>
      <c r="AY384" s="330">
        <v>0</v>
      </c>
      <c r="AZ384" s="330">
        <v>0</v>
      </c>
      <c r="BA384" s="330">
        <v>0</v>
      </c>
      <c r="BB384" s="330">
        <v>0</v>
      </c>
      <c r="BC384" s="330">
        <v>0</v>
      </c>
      <c r="BD384" s="330">
        <v>0</v>
      </c>
      <c r="BE384" s="330">
        <v>0</v>
      </c>
      <c r="BF384" s="329" t="s">
        <v>7545</v>
      </c>
      <c r="BG384" s="330">
        <v>0</v>
      </c>
      <c r="BH384" s="330">
        <v>0</v>
      </c>
      <c r="BI384" s="330">
        <v>0</v>
      </c>
      <c r="BJ384" s="330" t="s">
        <v>112</v>
      </c>
      <c r="BK384" s="330">
        <v>0</v>
      </c>
      <c r="BL384" s="330">
        <v>0</v>
      </c>
      <c r="BM384" s="330">
        <v>0</v>
      </c>
      <c r="BN384" s="330">
        <v>0</v>
      </c>
      <c r="BO384" s="330">
        <v>0</v>
      </c>
      <c r="BP384" s="330">
        <v>0</v>
      </c>
      <c r="BQ384" s="330">
        <v>0</v>
      </c>
    </row>
    <row r="385" spans="1:69" s="334" customFormat="1" x14ac:dyDescent="0.25">
      <c r="A385" s="333" t="s">
        <v>54</v>
      </c>
      <c r="B385" s="330" t="s">
        <v>55</v>
      </c>
      <c r="C385" s="330" t="s">
        <v>55</v>
      </c>
      <c r="D385" s="333">
        <v>3</v>
      </c>
      <c r="E385" s="331" t="s">
        <v>6536</v>
      </c>
      <c r="F385" s="330" t="s">
        <v>129</v>
      </c>
      <c r="G385" s="427" t="s">
        <v>7574</v>
      </c>
      <c r="H385" s="330">
        <v>0</v>
      </c>
      <c r="I385" s="330">
        <v>1</v>
      </c>
      <c r="J385" s="336">
        <v>1</v>
      </c>
      <c r="K385" s="330">
        <v>0</v>
      </c>
      <c r="L385" s="330">
        <v>0</v>
      </c>
      <c r="M385" s="336" t="s">
        <v>45</v>
      </c>
      <c r="N385" s="330">
        <v>0</v>
      </c>
      <c r="O385" s="330">
        <v>0</v>
      </c>
      <c r="P385" s="330" t="s">
        <v>7159</v>
      </c>
      <c r="Q385" s="330" t="s">
        <v>7160</v>
      </c>
      <c r="R385" s="336">
        <v>0.12950429160207205</v>
      </c>
      <c r="S385" s="330">
        <v>0</v>
      </c>
      <c r="T385" s="330"/>
      <c r="U385" s="330"/>
      <c r="V385" s="428"/>
      <c r="W385" s="428" t="s">
        <v>45</v>
      </c>
      <c r="X385" s="428" t="s">
        <v>45</v>
      </c>
      <c r="Y385" s="428" t="s">
        <v>45</v>
      </c>
      <c r="Z385" s="428" t="s">
        <v>45</v>
      </c>
      <c r="AA385" s="330">
        <v>2</v>
      </c>
      <c r="AB385" s="330">
        <v>0</v>
      </c>
      <c r="AC385" s="330">
        <v>0</v>
      </c>
      <c r="AD385" s="330">
        <v>0</v>
      </c>
      <c r="AE385" s="330">
        <v>0</v>
      </c>
      <c r="AF385" s="330">
        <v>0</v>
      </c>
      <c r="AG385" s="429" t="s">
        <v>45</v>
      </c>
      <c r="AH385" s="330"/>
      <c r="AI385" s="330"/>
      <c r="AJ385" s="330"/>
      <c r="AK385" s="330"/>
      <c r="AL385" s="330"/>
      <c r="AM385" s="330">
        <v>0</v>
      </c>
      <c r="AN385" s="330">
        <v>0</v>
      </c>
      <c r="AO385" s="330"/>
      <c r="AP385" s="330"/>
      <c r="AQ385" s="330">
        <v>1</v>
      </c>
      <c r="AR385" s="330">
        <v>0</v>
      </c>
      <c r="AS385" s="330">
        <v>1</v>
      </c>
      <c r="AT385" s="330">
        <v>0</v>
      </c>
      <c r="AU385" s="330">
        <v>0</v>
      </c>
      <c r="AV385" s="430">
        <v>0</v>
      </c>
      <c r="AW385" s="330">
        <v>2</v>
      </c>
      <c r="AX385" s="330">
        <v>0</v>
      </c>
      <c r="AY385" s="330">
        <v>2</v>
      </c>
      <c r="AZ385" s="330">
        <v>0</v>
      </c>
      <c r="BA385" s="330">
        <v>2</v>
      </c>
      <c r="BB385" s="330">
        <v>0</v>
      </c>
      <c r="BC385" s="330">
        <v>2</v>
      </c>
      <c r="BD385" s="330">
        <v>0</v>
      </c>
      <c r="BE385" s="330">
        <v>31</v>
      </c>
      <c r="BF385" s="329" t="s">
        <v>7545</v>
      </c>
      <c r="BG385" s="330">
        <v>6</v>
      </c>
      <c r="BH385" s="330">
        <v>1</v>
      </c>
      <c r="BI385" s="330">
        <v>2</v>
      </c>
      <c r="BJ385" s="330" t="s">
        <v>112</v>
      </c>
      <c r="BK385" s="330">
        <v>2</v>
      </c>
      <c r="BL385" s="330">
        <v>0</v>
      </c>
      <c r="BM385" s="330">
        <v>0</v>
      </c>
      <c r="BN385" s="330">
        <v>0</v>
      </c>
      <c r="BO385" s="330">
        <v>0</v>
      </c>
      <c r="BP385" s="330">
        <v>0</v>
      </c>
      <c r="BQ385" s="330">
        <v>0</v>
      </c>
    </row>
    <row r="386" spans="1:69" s="334" customFormat="1" x14ac:dyDescent="0.25">
      <c r="A386" s="333" t="s">
        <v>54</v>
      </c>
      <c r="B386" s="330" t="s">
        <v>55</v>
      </c>
      <c r="C386" s="330" t="s">
        <v>55</v>
      </c>
      <c r="D386" s="333">
        <v>4</v>
      </c>
      <c r="E386" s="331" t="s">
        <v>6537</v>
      </c>
      <c r="F386" s="330" t="s">
        <v>129</v>
      </c>
      <c r="G386" s="427" t="s">
        <v>7574</v>
      </c>
      <c r="H386" s="330">
        <v>2</v>
      </c>
      <c r="I386" s="330">
        <v>0</v>
      </c>
      <c r="J386" s="336">
        <v>0</v>
      </c>
      <c r="K386" s="330">
        <v>5</v>
      </c>
      <c r="L386" s="330">
        <v>0</v>
      </c>
      <c r="M386" s="336">
        <v>0</v>
      </c>
      <c r="N386" s="330">
        <v>0</v>
      </c>
      <c r="O386" s="330" t="s">
        <v>7252</v>
      </c>
      <c r="P386" s="330" t="s">
        <v>7253</v>
      </c>
      <c r="Q386" s="330" t="s">
        <v>7254</v>
      </c>
      <c r="R386" s="336">
        <v>0.15860968994637245</v>
      </c>
      <c r="S386" s="330">
        <v>0</v>
      </c>
      <c r="T386" s="330"/>
      <c r="U386" s="330"/>
      <c r="V386" s="428"/>
      <c r="W386" s="428" t="s">
        <v>45</v>
      </c>
      <c r="X386" s="428" t="s">
        <v>45</v>
      </c>
      <c r="Y386" s="428" t="s">
        <v>45</v>
      </c>
      <c r="Z386" s="428" t="s">
        <v>45</v>
      </c>
      <c r="AA386" s="330">
        <v>0</v>
      </c>
      <c r="AB386" s="330">
        <v>0</v>
      </c>
      <c r="AC386" s="330">
        <v>2</v>
      </c>
      <c r="AD386" s="330">
        <v>0</v>
      </c>
      <c r="AE386" s="330">
        <v>5</v>
      </c>
      <c r="AF386" s="330">
        <v>0</v>
      </c>
      <c r="AG386" s="429">
        <v>1</v>
      </c>
      <c r="AH386" s="330"/>
      <c r="AI386" s="330"/>
      <c r="AJ386" s="330"/>
      <c r="AK386" s="330"/>
      <c r="AL386" s="330"/>
      <c r="AM386" s="330">
        <v>0</v>
      </c>
      <c r="AN386" s="330">
        <v>0</v>
      </c>
      <c r="AO386" s="330"/>
      <c r="AP386" s="330"/>
      <c r="AQ386" s="330">
        <v>0</v>
      </c>
      <c r="AR386" s="330">
        <v>0</v>
      </c>
      <c r="AS386" s="330">
        <v>0</v>
      </c>
      <c r="AT386" s="330">
        <v>0</v>
      </c>
      <c r="AU386" s="330">
        <v>0</v>
      </c>
      <c r="AV386" s="430" t="s">
        <v>45</v>
      </c>
      <c r="AW386" s="330">
        <v>1</v>
      </c>
      <c r="AX386" s="330">
        <v>0</v>
      </c>
      <c r="AY386" s="330">
        <v>1</v>
      </c>
      <c r="AZ386" s="330">
        <v>0</v>
      </c>
      <c r="BA386" s="330">
        <v>1</v>
      </c>
      <c r="BB386" s="330">
        <v>0</v>
      </c>
      <c r="BC386" s="330">
        <v>1</v>
      </c>
      <c r="BD386" s="330">
        <v>0</v>
      </c>
      <c r="BE386" s="330">
        <v>18</v>
      </c>
      <c r="BF386" s="329" t="s">
        <v>7545</v>
      </c>
      <c r="BG386" s="330">
        <v>9</v>
      </c>
      <c r="BH386" s="330">
        <v>7</v>
      </c>
      <c r="BI386" s="330">
        <v>1</v>
      </c>
      <c r="BJ386" s="330" t="s">
        <v>112</v>
      </c>
      <c r="BK386" s="330">
        <v>0</v>
      </c>
      <c r="BL386" s="330">
        <v>1</v>
      </c>
      <c r="BM386" s="330">
        <v>0</v>
      </c>
      <c r="BN386" s="330">
        <v>0</v>
      </c>
      <c r="BO386" s="330">
        <v>0</v>
      </c>
      <c r="BP386" s="330">
        <v>0</v>
      </c>
      <c r="BQ386" s="330">
        <v>0</v>
      </c>
    </row>
    <row r="387" spans="1:69" s="334" customFormat="1" x14ac:dyDescent="0.25">
      <c r="A387" s="333" t="s">
        <v>54</v>
      </c>
      <c r="B387" s="330" t="s">
        <v>55</v>
      </c>
      <c r="C387" s="330" t="s">
        <v>55</v>
      </c>
      <c r="D387" s="333">
        <v>5</v>
      </c>
      <c r="E387" s="331" t="s">
        <v>6538</v>
      </c>
      <c r="F387" s="330" t="s">
        <v>129</v>
      </c>
      <c r="G387" s="427" t="s">
        <v>7574</v>
      </c>
      <c r="H387" s="330">
        <v>9</v>
      </c>
      <c r="I387" s="330">
        <v>0</v>
      </c>
      <c r="J387" s="336">
        <v>0</v>
      </c>
      <c r="K387" s="330">
        <v>9</v>
      </c>
      <c r="L387" s="330">
        <v>0</v>
      </c>
      <c r="M387" s="336">
        <v>0</v>
      </c>
      <c r="N387" s="330">
        <v>0</v>
      </c>
      <c r="O387" s="330" t="s">
        <v>7340</v>
      </c>
      <c r="P387" s="330" t="s">
        <v>7341</v>
      </c>
      <c r="Q387" s="330" t="s">
        <v>7342</v>
      </c>
      <c r="R387" s="336">
        <v>0.11493187718747366</v>
      </c>
      <c r="S387" s="330">
        <v>0</v>
      </c>
      <c r="T387" s="330"/>
      <c r="U387" s="330"/>
      <c r="V387" s="428"/>
      <c r="W387" s="428" t="s">
        <v>45</v>
      </c>
      <c r="X387" s="428" t="s">
        <v>45</v>
      </c>
      <c r="Y387" s="428" t="s">
        <v>45</v>
      </c>
      <c r="Z387" s="428" t="s">
        <v>45</v>
      </c>
      <c r="AA387" s="330">
        <v>1</v>
      </c>
      <c r="AB387" s="330">
        <v>0</v>
      </c>
      <c r="AC387" s="330">
        <v>9</v>
      </c>
      <c r="AD387" s="330">
        <v>0</v>
      </c>
      <c r="AE387" s="330">
        <v>7</v>
      </c>
      <c r="AF387" s="330">
        <v>2</v>
      </c>
      <c r="AG387" s="429">
        <v>0.88888888888888884</v>
      </c>
      <c r="AH387" s="330"/>
      <c r="AI387" s="330"/>
      <c r="AJ387" s="330"/>
      <c r="AK387" s="330"/>
      <c r="AL387" s="330"/>
      <c r="AM387" s="330">
        <v>0</v>
      </c>
      <c r="AN387" s="330">
        <v>0</v>
      </c>
      <c r="AO387" s="330"/>
      <c r="AP387" s="330"/>
      <c r="AQ387" s="330">
        <v>0</v>
      </c>
      <c r="AR387" s="330">
        <v>0</v>
      </c>
      <c r="AS387" s="330">
        <v>0</v>
      </c>
      <c r="AT387" s="330">
        <v>0</v>
      </c>
      <c r="AU387" s="330">
        <v>1</v>
      </c>
      <c r="AV387" s="430">
        <v>1</v>
      </c>
      <c r="AW387" s="330">
        <v>2</v>
      </c>
      <c r="AX387" s="330">
        <v>0</v>
      </c>
      <c r="AY387" s="330">
        <v>2</v>
      </c>
      <c r="AZ387" s="330">
        <v>0</v>
      </c>
      <c r="BA387" s="330">
        <v>2</v>
      </c>
      <c r="BB387" s="330">
        <v>0</v>
      </c>
      <c r="BC387" s="330">
        <v>2</v>
      </c>
      <c r="BD387" s="330">
        <v>0</v>
      </c>
      <c r="BE387" s="330">
        <v>57</v>
      </c>
      <c r="BF387" s="329" t="s">
        <v>7545</v>
      </c>
      <c r="BG387" s="330">
        <v>15</v>
      </c>
      <c r="BH387" s="330">
        <v>20</v>
      </c>
      <c r="BI387" s="330">
        <v>2</v>
      </c>
      <c r="BJ387" s="330" t="s">
        <v>112</v>
      </c>
      <c r="BK387" s="330">
        <v>2</v>
      </c>
      <c r="BL387" s="330">
        <v>0</v>
      </c>
      <c r="BM387" s="330">
        <v>0</v>
      </c>
      <c r="BN387" s="330">
        <v>0</v>
      </c>
      <c r="BO387" s="330">
        <v>0</v>
      </c>
      <c r="BP387" s="330">
        <v>0</v>
      </c>
      <c r="BQ387" s="330">
        <v>0</v>
      </c>
    </row>
    <row r="388" spans="1:69" s="334" customFormat="1" x14ac:dyDescent="0.25">
      <c r="A388" s="333" t="s">
        <v>54</v>
      </c>
      <c r="B388" s="330" t="s">
        <v>55</v>
      </c>
      <c r="C388" s="330" t="s">
        <v>55</v>
      </c>
      <c r="D388" s="333">
        <v>6</v>
      </c>
      <c r="E388" s="331" t="s">
        <v>6539</v>
      </c>
      <c r="F388" s="330" t="s">
        <v>129</v>
      </c>
      <c r="G388" s="427" t="s">
        <v>7574</v>
      </c>
      <c r="H388" s="330">
        <v>4</v>
      </c>
      <c r="I388" s="330">
        <v>2</v>
      </c>
      <c r="J388" s="336">
        <v>0.33333333333333331</v>
      </c>
      <c r="K388" s="330">
        <v>3</v>
      </c>
      <c r="L388" s="330">
        <v>0</v>
      </c>
      <c r="M388" s="336">
        <v>0</v>
      </c>
      <c r="N388" s="330">
        <v>0</v>
      </c>
      <c r="O388" s="330" t="s">
        <v>7428</v>
      </c>
      <c r="P388" s="330" t="s">
        <v>7429</v>
      </c>
      <c r="Q388" s="330" t="s">
        <v>7430</v>
      </c>
      <c r="R388" s="336">
        <v>0.10755867813919706</v>
      </c>
      <c r="S388" s="330">
        <v>0</v>
      </c>
      <c r="T388" s="330"/>
      <c r="U388" s="330"/>
      <c r="V388" s="428"/>
      <c r="W388" s="428" t="s">
        <v>45</v>
      </c>
      <c r="X388" s="428" t="s">
        <v>45</v>
      </c>
      <c r="Y388" s="428" t="s">
        <v>45</v>
      </c>
      <c r="Z388" s="428" t="s">
        <v>45</v>
      </c>
      <c r="AA388" s="330">
        <v>2</v>
      </c>
      <c r="AB388" s="330">
        <v>0</v>
      </c>
      <c r="AC388" s="330">
        <v>3</v>
      </c>
      <c r="AD388" s="330">
        <v>1</v>
      </c>
      <c r="AE388" s="330">
        <v>3</v>
      </c>
      <c r="AF388" s="330">
        <v>0</v>
      </c>
      <c r="AG388" s="429">
        <v>0.8571428571428571</v>
      </c>
      <c r="AH388" s="330"/>
      <c r="AI388" s="330"/>
      <c r="AJ388" s="330"/>
      <c r="AK388" s="330"/>
      <c r="AL388" s="330"/>
      <c r="AM388" s="330">
        <v>0</v>
      </c>
      <c r="AN388" s="330">
        <v>0</v>
      </c>
      <c r="AO388" s="330"/>
      <c r="AP388" s="330"/>
      <c r="AQ388" s="330">
        <v>0</v>
      </c>
      <c r="AR388" s="330">
        <v>0</v>
      </c>
      <c r="AS388" s="330">
        <v>0</v>
      </c>
      <c r="AT388" s="330">
        <v>0</v>
      </c>
      <c r="AU388" s="330">
        <v>2</v>
      </c>
      <c r="AV388" s="430">
        <v>1</v>
      </c>
      <c r="AW388" s="330">
        <v>2</v>
      </c>
      <c r="AX388" s="330">
        <v>0</v>
      </c>
      <c r="AY388" s="330">
        <v>2</v>
      </c>
      <c r="AZ388" s="330">
        <v>0</v>
      </c>
      <c r="BA388" s="330">
        <v>2</v>
      </c>
      <c r="BB388" s="330">
        <v>0</v>
      </c>
      <c r="BC388" s="330">
        <v>2</v>
      </c>
      <c r="BD388" s="330">
        <v>0</v>
      </c>
      <c r="BE388" s="330">
        <v>26</v>
      </c>
      <c r="BF388" s="329" t="s">
        <v>7545</v>
      </c>
      <c r="BG388" s="330">
        <v>29</v>
      </c>
      <c r="BH388" s="330">
        <v>7</v>
      </c>
      <c r="BI388" s="330">
        <v>3</v>
      </c>
      <c r="BJ388" s="330" t="s">
        <v>112</v>
      </c>
      <c r="BK388" s="330">
        <v>1</v>
      </c>
      <c r="BL388" s="330">
        <v>0</v>
      </c>
      <c r="BM388" s="330">
        <v>1</v>
      </c>
      <c r="BN388" s="330">
        <v>0</v>
      </c>
      <c r="BO388" s="330">
        <v>1</v>
      </c>
      <c r="BP388" s="330">
        <v>0</v>
      </c>
      <c r="BQ388" s="330">
        <v>0</v>
      </c>
    </row>
    <row r="389" spans="1:69" s="334" customFormat="1" x14ac:dyDescent="0.25">
      <c r="A389" s="333" t="s">
        <v>54</v>
      </c>
      <c r="B389" s="330" t="s">
        <v>55</v>
      </c>
      <c r="C389" s="330" t="s">
        <v>55</v>
      </c>
      <c r="D389" s="333">
        <v>7</v>
      </c>
      <c r="E389" s="331" t="s">
        <v>6540</v>
      </c>
      <c r="F389" s="330" t="s">
        <v>129</v>
      </c>
      <c r="G389" s="427" t="s">
        <v>7574</v>
      </c>
      <c r="H389" s="330">
        <v>5</v>
      </c>
      <c r="I389" s="330">
        <v>0</v>
      </c>
      <c r="J389" s="336">
        <v>0</v>
      </c>
      <c r="K389" s="330">
        <v>5</v>
      </c>
      <c r="L389" s="330">
        <v>0</v>
      </c>
      <c r="M389" s="336">
        <v>0</v>
      </c>
      <c r="N389" s="330">
        <v>0</v>
      </c>
      <c r="O389" s="330" t="s">
        <v>7517</v>
      </c>
      <c r="P389" s="330" t="s">
        <v>7518</v>
      </c>
      <c r="Q389" s="330" t="s">
        <v>7519</v>
      </c>
      <c r="R389" s="336">
        <v>0.54389556445631215</v>
      </c>
      <c r="S389" s="330">
        <v>0</v>
      </c>
      <c r="T389" s="330"/>
      <c r="U389" s="330"/>
      <c r="V389" s="428"/>
      <c r="W389" s="428" t="s">
        <v>45</v>
      </c>
      <c r="X389" s="428" t="s">
        <v>45</v>
      </c>
      <c r="Y389" s="428" t="s">
        <v>45</v>
      </c>
      <c r="Z389" s="428" t="s">
        <v>45</v>
      </c>
      <c r="AA389" s="330">
        <v>0</v>
      </c>
      <c r="AB389" s="330">
        <v>0</v>
      </c>
      <c r="AC389" s="330">
        <v>3</v>
      </c>
      <c r="AD389" s="330">
        <v>2</v>
      </c>
      <c r="AE389" s="330">
        <v>5</v>
      </c>
      <c r="AF389" s="330">
        <v>0</v>
      </c>
      <c r="AG389" s="429">
        <v>0.8</v>
      </c>
      <c r="AH389" s="330"/>
      <c r="AI389" s="330"/>
      <c r="AJ389" s="330"/>
      <c r="AK389" s="330"/>
      <c r="AL389" s="330"/>
      <c r="AM389" s="330">
        <v>0</v>
      </c>
      <c r="AN389" s="330">
        <v>0</v>
      </c>
      <c r="AO389" s="330"/>
      <c r="AP389" s="330"/>
      <c r="AQ389" s="330">
        <v>0</v>
      </c>
      <c r="AR389" s="330">
        <v>0</v>
      </c>
      <c r="AS389" s="330">
        <v>0</v>
      </c>
      <c r="AT389" s="330">
        <v>0</v>
      </c>
      <c r="AU389" s="330">
        <v>0</v>
      </c>
      <c r="AV389" s="430" t="s">
        <v>45</v>
      </c>
      <c r="AW389" s="330">
        <v>1</v>
      </c>
      <c r="AX389" s="330">
        <v>0</v>
      </c>
      <c r="AY389" s="330">
        <v>1</v>
      </c>
      <c r="AZ389" s="330">
        <v>0</v>
      </c>
      <c r="BA389" s="330">
        <v>1</v>
      </c>
      <c r="BB389" s="330">
        <v>0</v>
      </c>
      <c r="BC389" s="330">
        <v>1</v>
      </c>
      <c r="BD389" s="330">
        <v>0</v>
      </c>
      <c r="BE389" s="330">
        <v>92</v>
      </c>
      <c r="BF389" s="329" t="s">
        <v>7545</v>
      </c>
      <c r="BG389" s="330">
        <v>13</v>
      </c>
      <c r="BH389" s="330">
        <v>8</v>
      </c>
      <c r="BI389" s="330">
        <v>1</v>
      </c>
      <c r="BJ389" s="330" t="s">
        <v>112</v>
      </c>
      <c r="BK389" s="330">
        <v>0</v>
      </c>
      <c r="BL389" s="330">
        <v>1</v>
      </c>
      <c r="BM389" s="330">
        <v>0</v>
      </c>
      <c r="BN389" s="330">
        <v>0</v>
      </c>
      <c r="BO389" s="330">
        <v>0</v>
      </c>
      <c r="BP389" s="330">
        <v>0</v>
      </c>
      <c r="BQ389" s="330">
        <v>0</v>
      </c>
    </row>
    <row r="390" spans="1:69" s="334" customFormat="1" x14ac:dyDescent="0.25">
      <c r="A390" s="333" t="s">
        <v>62</v>
      </c>
      <c r="B390" s="330" t="s">
        <v>55</v>
      </c>
      <c r="C390" s="330" t="s">
        <v>55</v>
      </c>
      <c r="D390" s="333">
        <v>1</v>
      </c>
      <c r="E390" s="331" t="s">
        <v>6534</v>
      </c>
      <c r="F390" s="330" t="s">
        <v>129</v>
      </c>
      <c r="G390" s="427" t="s">
        <v>7546</v>
      </c>
      <c r="H390" s="330">
        <v>0</v>
      </c>
      <c r="I390" s="330">
        <v>0</v>
      </c>
      <c r="J390" s="336" t="s">
        <v>45</v>
      </c>
      <c r="K390" s="330">
        <v>2</v>
      </c>
      <c r="L390" s="330">
        <v>0</v>
      </c>
      <c r="M390" s="336">
        <v>0</v>
      </c>
      <c r="N390" s="330">
        <v>0</v>
      </c>
      <c r="O390" s="330" t="s">
        <v>6858</v>
      </c>
      <c r="P390" s="330" t="s">
        <v>6859</v>
      </c>
      <c r="Q390" s="330" t="s">
        <v>6860</v>
      </c>
      <c r="R390" s="336">
        <v>0.43568488050243775</v>
      </c>
      <c r="S390" s="330">
        <v>0</v>
      </c>
      <c r="T390" s="330"/>
      <c r="U390" s="330"/>
      <c r="V390" s="428"/>
      <c r="W390" s="428" t="s">
        <v>45</v>
      </c>
      <c r="X390" s="428" t="s">
        <v>45</v>
      </c>
      <c r="Y390" s="428" t="s">
        <v>45</v>
      </c>
      <c r="Z390" s="428" t="s">
        <v>45</v>
      </c>
      <c r="AA390" s="330">
        <v>0</v>
      </c>
      <c r="AB390" s="330">
        <v>0</v>
      </c>
      <c r="AC390" s="330">
        <v>0</v>
      </c>
      <c r="AD390" s="330">
        <v>0</v>
      </c>
      <c r="AE390" s="330">
        <v>2</v>
      </c>
      <c r="AF390" s="330">
        <v>0</v>
      </c>
      <c r="AG390" s="429">
        <v>1</v>
      </c>
      <c r="AH390" s="330"/>
      <c r="AI390" s="330"/>
      <c r="AJ390" s="330"/>
      <c r="AK390" s="330"/>
      <c r="AL390" s="330"/>
      <c r="AM390" s="330">
        <v>0</v>
      </c>
      <c r="AN390" s="330">
        <v>0</v>
      </c>
      <c r="AO390" s="330"/>
      <c r="AP390" s="330"/>
      <c r="AQ390" s="330">
        <v>0</v>
      </c>
      <c r="AR390" s="330">
        <v>0</v>
      </c>
      <c r="AS390" s="330">
        <v>0</v>
      </c>
      <c r="AT390" s="330">
        <v>0</v>
      </c>
      <c r="AU390" s="330">
        <v>0</v>
      </c>
      <c r="AV390" s="430" t="s">
        <v>45</v>
      </c>
      <c r="AW390" s="330">
        <v>7</v>
      </c>
      <c r="AX390" s="330">
        <v>0</v>
      </c>
      <c r="AY390" s="330">
        <v>7</v>
      </c>
      <c r="AZ390" s="330">
        <v>0</v>
      </c>
      <c r="BA390" s="330">
        <v>7</v>
      </c>
      <c r="BB390" s="330">
        <v>0</v>
      </c>
      <c r="BC390" s="330">
        <v>7</v>
      </c>
      <c r="BD390" s="330">
        <v>0</v>
      </c>
      <c r="BE390" s="330">
        <v>9</v>
      </c>
      <c r="BF390" s="329" t="s">
        <v>7545</v>
      </c>
      <c r="BG390" s="330">
        <v>8</v>
      </c>
      <c r="BH390" s="330">
        <v>6</v>
      </c>
      <c r="BI390" s="330">
        <v>8</v>
      </c>
      <c r="BJ390" s="330" t="s">
        <v>112</v>
      </c>
      <c r="BK390" s="330">
        <v>7</v>
      </c>
      <c r="BL390" s="330">
        <v>0</v>
      </c>
      <c r="BM390" s="330">
        <v>0</v>
      </c>
      <c r="BN390" s="330">
        <v>0</v>
      </c>
      <c r="BO390" s="330">
        <v>1</v>
      </c>
      <c r="BP390" s="330">
        <v>0</v>
      </c>
      <c r="BQ390" s="330">
        <v>0</v>
      </c>
    </row>
    <row r="391" spans="1:69" s="334" customFormat="1" x14ac:dyDescent="0.25">
      <c r="A391" s="333" t="s">
        <v>62</v>
      </c>
      <c r="B391" s="330" t="s">
        <v>55</v>
      </c>
      <c r="C391" s="330" t="s">
        <v>55</v>
      </c>
      <c r="D391" s="333">
        <v>2</v>
      </c>
      <c r="E391" s="331" t="s">
        <v>6535</v>
      </c>
      <c r="F391" s="330" t="s">
        <v>129</v>
      </c>
      <c r="G391" s="427" t="s">
        <v>7546</v>
      </c>
      <c r="H391" s="330">
        <v>0</v>
      </c>
      <c r="I391" s="330">
        <v>0</v>
      </c>
      <c r="J391" s="336" t="s">
        <v>45</v>
      </c>
      <c r="K391" s="330">
        <v>0</v>
      </c>
      <c r="L391" s="330">
        <v>0</v>
      </c>
      <c r="M391" s="336" t="s">
        <v>45</v>
      </c>
      <c r="N391" s="330">
        <v>0</v>
      </c>
      <c r="O391" s="330">
        <v>0</v>
      </c>
      <c r="P391" s="330" t="s">
        <v>7003</v>
      </c>
      <c r="Q391" s="330" t="s">
        <v>7004</v>
      </c>
      <c r="R391" s="336">
        <v>0.38234780506152272</v>
      </c>
      <c r="S391" s="330">
        <v>0</v>
      </c>
      <c r="T391" s="330"/>
      <c r="U391" s="330"/>
      <c r="V391" s="428"/>
      <c r="W391" s="428" t="s">
        <v>45</v>
      </c>
      <c r="X391" s="428" t="s">
        <v>45</v>
      </c>
      <c r="Y391" s="428" t="s">
        <v>45</v>
      </c>
      <c r="Z391" s="428" t="s">
        <v>45</v>
      </c>
      <c r="AA391" s="330">
        <v>0</v>
      </c>
      <c r="AB391" s="330">
        <v>0</v>
      </c>
      <c r="AC391" s="330">
        <v>0</v>
      </c>
      <c r="AD391" s="330">
        <v>0</v>
      </c>
      <c r="AE391" s="330">
        <v>0</v>
      </c>
      <c r="AF391" s="330">
        <v>0</v>
      </c>
      <c r="AG391" s="429" t="s">
        <v>45</v>
      </c>
      <c r="AH391" s="330"/>
      <c r="AI391" s="330"/>
      <c r="AJ391" s="330"/>
      <c r="AK391" s="330"/>
      <c r="AL391" s="330"/>
      <c r="AM391" s="330">
        <v>0</v>
      </c>
      <c r="AN391" s="330">
        <v>0</v>
      </c>
      <c r="AO391" s="330"/>
      <c r="AP391" s="330"/>
      <c r="AQ391" s="330">
        <v>0</v>
      </c>
      <c r="AR391" s="330">
        <v>0</v>
      </c>
      <c r="AS391" s="330">
        <v>0</v>
      </c>
      <c r="AT391" s="330">
        <v>0</v>
      </c>
      <c r="AU391" s="330">
        <v>0</v>
      </c>
      <c r="AV391" s="430" t="s">
        <v>45</v>
      </c>
      <c r="AW391" s="330">
        <v>0</v>
      </c>
      <c r="AX391" s="330">
        <v>0</v>
      </c>
      <c r="AY391" s="330">
        <v>0</v>
      </c>
      <c r="AZ391" s="330">
        <v>0</v>
      </c>
      <c r="BA391" s="330">
        <v>0</v>
      </c>
      <c r="BB391" s="330">
        <v>0</v>
      </c>
      <c r="BC391" s="330">
        <v>0</v>
      </c>
      <c r="BD391" s="330">
        <v>0</v>
      </c>
      <c r="BE391" s="330">
        <v>31</v>
      </c>
      <c r="BF391" s="329" t="s">
        <v>7545</v>
      </c>
      <c r="BG391" s="330">
        <v>3</v>
      </c>
      <c r="BH391" s="330">
        <v>3</v>
      </c>
      <c r="BI391" s="330">
        <v>1</v>
      </c>
      <c r="BJ391" s="330" t="s">
        <v>112</v>
      </c>
      <c r="BK391" s="330">
        <v>0</v>
      </c>
      <c r="BL391" s="330">
        <v>0</v>
      </c>
      <c r="BM391" s="330">
        <v>0</v>
      </c>
      <c r="BN391" s="330">
        <v>0</v>
      </c>
      <c r="BO391" s="330">
        <v>1</v>
      </c>
      <c r="BP391" s="330">
        <v>0</v>
      </c>
      <c r="BQ391" s="330">
        <v>0</v>
      </c>
    </row>
    <row r="392" spans="1:69" s="334" customFormat="1" x14ac:dyDescent="0.25">
      <c r="A392" s="333" t="s">
        <v>62</v>
      </c>
      <c r="B392" s="330" t="s">
        <v>55</v>
      </c>
      <c r="C392" s="330" t="s">
        <v>55</v>
      </c>
      <c r="D392" s="333">
        <v>44</v>
      </c>
      <c r="E392" s="331" t="s">
        <v>565</v>
      </c>
      <c r="F392" s="330" t="s">
        <v>129</v>
      </c>
      <c r="G392" s="427" t="s">
        <v>7546</v>
      </c>
      <c r="H392" s="330">
        <v>0</v>
      </c>
      <c r="I392" s="330">
        <v>0</v>
      </c>
      <c r="J392" s="336" t="s">
        <v>45</v>
      </c>
      <c r="K392" s="330">
        <v>0</v>
      </c>
      <c r="L392" s="330">
        <v>0</v>
      </c>
      <c r="M392" s="336" t="s">
        <v>45</v>
      </c>
      <c r="N392" s="330">
        <v>0</v>
      </c>
      <c r="O392" s="330">
        <v>0</v>
      </c>
      <c r="P392" s="330" t="s">
        <v>2644</v>
      </c>
      <c r="Q392" s="330" t="s">
        <v>2645</v>
      </c>
      <c r="R392" s="336">
        <v>0.90397125934556755</v>
      </c>
      <c r="S392" s="330">
        <v>0</v>
      </c>
      <c r="T392" s="330"/>
      <c r="U392" s="330"/>
      <c r="V392" s="428"/>
      <c r="W392" s="428" t="s">
        <v>45</v>
      </c>
      <c r="X392" s="428" t="s">
        <v>45</v>
      </c>
      <c r="Y392" s="428" t="s">
        <v>45</v>
      </c>
      <c r="Z392" s="428" t="s">
        <v>45</v>
      </c>
      <c r="AA392" s="330">
        <v>0</v>
      </c>
      <c r="AB392" s="330">
        <v>0</v>
      </c>
      <c r="AC392" s="330">
        <v>0</v>
      </c>
      <c r="AD392" s="330">
        <v>0</v>
      </c>
      <c r="AE392" s="330">
        <v>0</v>
      </c>
      <c r="AF392" s="330">
        <v>0</v>
      </c>
      <c r="AG392" s="429" t="s">
        <v>45</v>
      </c>
      <c r="AH392" s="330"/>
      <c r="AI392" s="330"/>
      <c r="AJ392" s="330"/>
      <c r="AK392" s="330"/>
      <c r="AL392" s="330"/>
      <c r="AM392" s="330">
        <v>0</v>
      </c>
      <c r="AN392" s="330">
        <v>0</v>
      </c>
      <c r="AO392" s="330"/>
      <c r="AP392" s="330"/>
      <c r="AQ392" s="330">
        <v>0</v>
      </c>
      <c r="AR392" s="330">
        <v>0</v>
      </c>
      <c r="AS392" s="330">
        <v>0</v>
      </c>
      <c r="AT392" s="330">
        <v>0</v>
      </c>
      <c r="AU392" s="330">
        <v>0</v>
      </c>
      <c r="AV392" s="430" t="s">
        <v>45</v>
      </c>
      <c r="AW392" s="330">
        <v>5</v>
      </c>
      <c r="AX392" s="330">
        <v>0</v>
      </c>
      <c r="AY392" s="330">
        <v>5</v>
      </c>
      <c r="AZ392" s="330">
        <v>0</v>
      </c>
      <c r="BA392" s="330">
        <v>5</v>
      </c>
      <c r="BB392" s="330">
        <v>0</v>
      </c>
      <c r="BC392" s="330">
        <v>5</v>
      </c>
      <c r="BD392" s="330">
        <v>0</v>
      </c>
      <c r="BE392" s="330">
        <v>40</v>
      </c>
      <c r="BF392" s="329" t="s">
        <v>7545</v>
      </c>
      <c r="BG392" s="330">
        <v>5</v>
      </c>
      <c r="BH392" s="330">
        <v>2</v>
      </c>
      <c r="BI392" s="330">
        <v>5</v>
      </c>
      <c r="BJ392" s="330" t="s">
        <v>112</v>
      </c>
      <c r="BK392" s="330">
        <v>5</v>
      </c>
      <c r="BL392" s="330">
        <v>0</v>
      </c>
      <c r="BM392" s="330">
        <v>0</v>
      </c>
      <c r="BN392" s="330">
        <v>0</v>
      </c>
      <c r="BO392" s="330">
        <v>0</v>
      </c>
      <c r="BP392" s="330">
        <v>0</v>
      </c>
      <c r="BQ392" s="330">
        <v>0</v>
      </c>
    </row>
    <row r="393" spans="1:69" s="334" customFormat="1" x14ac:dyDescent="0.25">
      <c r="A393" s="333" t="s">
        <v>62</v>
      </c>
      <c r="B393" s="330" t="s">
        <v>55</v>
      </c>
      <c r="C393" s="330" t="s">
        <v>55</v>
      </c>
      <c r="D393" s="333">
        <v>45</v>
      </c>
      <c r="E393" s="331" t="s">
        <v>566</v>
      </c>
      <c r="F393" s="330" t="s">
        <v>129</v>
      </c>
      <c r="G393" s="427" t="s">
        <v>7546</v>
      </c>
      <c r="H393" s="330">
        <v>0</v>
      </c>
      <c r="I393" s="330">
        <v>0</v>
      </c>
      <c r="J393" s="336" t="s">
        <v>45</v>
      </c>
      <c r="K393" s="330">
        <v>0</v>
      </c>
      <c r="L393" s="330">
        <v>0</v>
      </c>
      <c r="M393" s="336" t="s">
        <v>45</v>
      </c>
      <c r="N393" s="330">
        <v>0</v>
      </c>
      <c r="O393" s="330">
        <v>0</v>
      </c>
      <c r="P393" s="330" t="s">
        <v>2732</v>
      </c>
      <c r="Q393" s="330" t="s">
        <v>2733</v>
      </c>
      <c r="R393" s="336">
        <v>0.98494348114520602</v>
      </c>
      <c r="S393" s="330">
        <v>0</v>
      </c>
      <c r="T393" s="330"/>
      <c r="U393" s="330"/>
      <c r="V393" s="428"/>
      <c r="W393" s="428" t="s">
        <v>45</v>
      </c>
      <c r="X393" s="428" t="s">
        <v>45</v>
      </c>
      <c r="Y393" s="428" t="s">
        <v>45</v>
      </c>
      <c r="Z393" s="428" t="s">
        <v>45</v>
      </c>
      <c r="AA393" s="330">
        <v>0</v>
      </c>
      <c r="AB393" s="330">
        <v>0</v>
      </c>
      <c r="AC393" s="330">
        <v>0</v>
      </c>
      <c r="AD393" s="330">
        <v>0</v>
      </c>
      <c r="AE393" s="330">
        <v>0</v>
      </c>
      <c r="AF393" s="330">
        <v>0</v>
      </c>
      <c r="AG393" s="429" t="s">
        <v>45</v>
      </c>
      <c r="AH393" s="330"/>
      <c r="AI393" s="330"/>
      <c r="AJ393" s="330"/>
      <c r="AK393" s="330"/>
      <c r="AL393" s="330"/>
      <c r="AM393" s="330">
        <v>0</v>
      </c>
      <c r="AN393" s="330">
        <v>0</v>
      </c>
      <c r="AO393" s="330"/>
      <c r="AP393" s="330"/>
      <c r="AQ393" s="330">
        <v>0</v>
      </c>
      <c r="AR393" s="330">
        <v>0</v>
      </c>
      <c r="AS393" s="330">
        <v>0</v>
      </c>
      <c r="AT393" s="330">
        <v>0</v>
      </c>
      <c r="AU393" s="330">
        <v>0</v>
      </c>
      <c r="AV393" s="430" t="s">
        <v>45</v>
      </c>
      <c r="AW393" s="330">
        <v>5</v>
      </c>
      <c r="AX393" s="330">
        <v>0</v>
      </c>
      <c r="AY393" s="330">
        <v>5</v>
      </c>
      <c r="AZ393" s="330">
        <v>0</v>
      </c>
      <c r="BA393" s="330">
        <v>5</v>
      </c>
      <c r="BB393" s="330">
        <v>0</v>
      </c>
      <c r="BC393" s="330">
        <v>5</v>
      </c>
      <c r="BD393" s="330">
        <v>0</v>
      </c>
      <c r="BE393" s="330">
        <v>34</v>
      </c>
      <c r="BF393" s="329" t="s">
        <v>7545</v>
      </c>
      <c r="BG393" s="330">
        <v>9</v>
      </c>
      <c r="BH393" s="330">
        <v>0</v>
      </c>
      <c r="BI393" s="330">
        <v>6</v>
      </c>
      <c r="BJ393" s="330" t="s">
        <v>112</v>
      </c>
      <c r="BK393" s="330">
        <v>5</v>
      </c>
      <c r="BL393" s="330">
        <v>0</v>
      </c>
      <c r="BM393" s="330">
        <v>0</v>
      </c>
      <c r="BN393" s="330">
        <v>0</v>
      </c>
      <c r="BO393" s="330">
        <v>1</v>
      </c>
      <c r="BP393" s="330">
        <v>0</v>
      </c>
      <c r="BQ393" s="330">
        <v>0</v>
      </c>
    </row>
    <row r="394" spans="1:69" s="334" customFormat="1" x14ac:dyDescent="0.25">
      <c r="A394" s="333" t="s">
        <v>62</v>
      </c>
      <c r="B394" s="330" t="s">
        <v>55</v>
      </c>
      <c r="C394" s="330" t="s">
        <v>55</v>
      </c>
      <c r="D394" s="333">
        <v>46</v>
      </c>
      <c r="E394" s="331" t="s">
        <v>567</v>
      </c>
      <c r="F394" s="330" t="s">
        <v>129</v>
      </c>
      <c r="G394" s="427" t="s">
        <v>7546</v>
      </c>
      <c r="H394" s="330">
        <v>1</v>
      </c>
      <c r="I394" s="330">
        <v>0</v>
      </c>
      <c r="J394" s="336">
        <v>0</v>
      </c>
      <c r="K394" s="330">
        <v>0</v>
      </c>
      <c r="L394" s="330">
        <v>0</v>
      </c>
      <c r="M394" s="336" t="s">
        <v>45</v>
      </c>
      <c r="N394" s="330">
        <v>0</v>
      </c>
      <c r="O394" s="330" t="s">
        <v>2818</v>
      </c>
      <c r="P394" s="330" t="s">
        <v>2819</v>
      </c>
      <c r="Q394" s="330" t="s">
        <v>2820</v>
      </c>
      <c r="R394" s="336">
        <v>0.98060294117647062</v>
      </c>
      <c r="S394" s="330">
        <v>0</v>
      </c>
      <c r="T394" s="330"/>
      <c r="U394" s="330"/>
      <c r="V394" s="428"/>
      <c r="W394" s="428" t="s">
        <v>45</v>
      </c>
      <c r="X394" s="428" t="s">
        <v>45</v>
      </c>
      <c r="Y394" s="428" t="s">
        <v>45</v>
      </c>
      <c r="Z394" s="428" t="s">
        <v>45</v>
      </c>
      <c r="AA394" s="330">
        <v>0</v>
      </c>
      <c r="AB394" s="330">
        <v>0</v>
      </c>
      <c r="AC394" s="330">
        <v>1</v>
      </c>
      <c r="AD394" s="330">
        <v>0</v>
      </c>
      <c r="AE394" s="330">
        <v>0</v>
      </c>
      <c r="AF394" s="330">
        <v>0</v>
      </c>
      <c r="AG394" s="429">
        <v>1</v>
      </c>
      <c r="AH394" s="330"/>
      <c r="AI394" s="330"/>
      <c r="AJ394" s="330"/>
      <c r="AK394" s="330"/>
      <c r="AL394" s="330"/>
      <c r="AM394" s="330">
        <v>0</v>
      </c>
      <c r="AN394" s="330">
        <v>0</v>
      </c>
      <c r="AO394" s="330"/>
      <c r="AP394" s="330"/>
      <c r="AQ394" s="330">
        <v>0</v>
      </c>
      <c r="AR394" s="330">
        <v>0</v>
      </c>
      <c r="AS394" s="330">
        <v>0</v>
      </c>
      <c r="AT394" s="330">
        <v>0</v>
      </c>
      <c r="AU394" s="330">
        <v>0</v>
      </c>
      <c r="AV394" s="430" t="s">
        <v>45</v>
      </c>
      <c r="AW394" s="330">
        <v>3</v>
      </c>
      <c r="AX394" s="330">
        <v>0</v>
      </c>
      <c r="AY394" s="330">
        <v>3</v>
      </c>
      <c r="AZ394" s="330">
        <v>0</v>
      </c>
      <c r="BA394" s="330">
        <v>3</v>
      </c>
      <c r="BB394" s="330">
        <v>0</v>
      </c>
      <c r="BC394" s="330">
        <v>3</v>
      </c>
      <c r="BD394" s="330">
        <v>0</v>
      </c>
      <c r="BE394" s="330">
        <v>53</v>
      </c>
      <c r="BF394" s="329" t="s">
        <v>7545</v>
      </c>
      <c r="BG394" s="330">
        <v>6</v>
      </c>
      <c r="BH394" s="330">
        <v>1</v>
      </c>
      <c r="BI394" s="330">
        <v>3</v>
      </c>
      <c r="BJ394" s="330" t="s">
        <v>112</v>
      </c>
      <c r="BK394" s="330">
        <v>3</v>
      </c>
      <c r="BL394" s="330">
        <v>0</v>
      </c>
      <c r="BM394" s="330">
        <v>0</v>
      </c>
      <c r="BN394" s="330">
        <v>0</v>
      </c>
      <c r="BO394" s="330">
        <v>0</v>
      </c>
      <c r="BP394" s="330">
        <v>0</v>
      </c>
      <c r="BQ394" s="330">
        <v>0</v>
      </c>
    </row>
    <row r="395" spans="1:69" s="334" customFormat="1" x14ac:dyDescent="0.25">
      <c r="A395" s="333" t="s">
        <v>62</v>
      </c>
      <c r="B395" s="330" t="s">
        <v>55</v>
      </c>
      <c r="C395" s="330" t="s">
        <v>55</v>
      </c>
      <c r="D395" s="333">
        <v>47</v>
      </c>
      <c r="E395" s="331" t="s">
        <v>568</v>
      </c>
      <c r="F395" s="330" t="s">
        <v>129</v>
      </c>
      <c r="G395" s="427" t="s">
        <v>7546</v>
      </c>
      <c r="H395" s="330">
        <v>0</v>
      </c>
      <c r="I395" s="330">
        <v>0</v>
      </c>
      <c r="J395" s="336" t="s">
        <v>45</v>
      </c>
      <c r="K395" s="330">
        <v>0</v>
      </c>
      <c r="L395" s="330">
        <v>0</v>
      </c>
      <c r="M395" s="336" t="s">
        <v>45</v>
      </c>
      <c r="N395" s="330">
        <v>0</v>
      </c>
      <c r="O395" s="330">
        <v>0</v>
      </c>
      <c r="P395" s="330">
        <v>0</v>
      </c>
      <c r="Q395" s="330" t="s">
        <v>2906</v>
      </c>
      <c r="R395" s="336">
        <v>1</v>
      </c>
      <c r="S395" s="330">
        <v>0</v>
      </c>
      <c r="T395" s="330"/>
      <c r="U395" s="330"/>
      <c r="V395" s="428"/>
      <c r="W395" s="428" t="s">
        <v>45</v>
      </c>
      <c r="X395" s="428" t="s">
        <v>45</v>
      </c>
      <c r="Y395" s="428" t="s">
        <v>45</v>
      </c>
      <c r="Z395" s="428" t="s">
        <v>45</v>
      </c>
      <c r="AA395" s="330">
        <v>0</v>
      </c>
      <c r="AB395" s="330">
        <v>0</v>
      </c>
      <c r="AC395" s="330">
        <v>0</v>
      </c>
      <c r="AD395" s="330">
        <v>0</v>
      </c>
      <c r="AE395" s="330">
        <v>0</v>
      </c>
      <c r="AF395" s="330">
        <v>0</v>
      </c>
      <c r="AG395" s="429" t="s">
        <v>45</v>
      </c>
      <c r="AH395" s="330"/>
      <c r="AI395" s="330"/>
      <c r="AJ395" s="330"/>
      <c r="AK395" s="330"/>
      <c r="AL395" s="330"/>
      <c r="AM395" s="330">
        <v>0</v>
      </c>
      <c r="AN395" s="330">
        <v>0</v>
      </c>
      <c r="AO395" s="330"/>
      <c r="AP395" s="330"/>
      <c r="AQ395" s="330">
        <v>0</v>
      </c>
      <c r="AR395" s="330">
        <v>0</v>
      </c>
      <c r="AS395" s="330">
        <v>0</v>
      </c>
      <c r="AT395" s="330">
        <v>0</v>
      </c>
      <c r="AU395" s="330">
        <v>0</v>
      </c>
      <c r="AV395" s="430" t="s">
        <v>45</v>
      </c>
      <c r="AW395" s="330">
        <v>1</v>
      </c>
      <c r="AX395" s="330">
        <v>0</v>
      </c>
      <c r="AY395" s="330">
        <v>1</v>
      </c>
      <c r="AZ395" s="330">
        <v>0</v>
      </c>
      <c r="BA395" s="330">
        <v>1</v>
      </c>
      <c r="BB395" s="330">
        <v>0</v>
      </c>
      <c r="BC395" s="330">
        <v>1</v>
      </c>
      <c r="BD395" s="330">
        <v>0</v>
      </c>
      <c r="BE395" s="330">
        <v>35</v>
      </c>
      <c r="BF395" s="329" t="s">
        <v>7545</v>
      </c>
      <c r="BG395" s="330">
        <v>8</v>
      </c>
      <c r="BH395" s="330">
        <v>1</v>
      </c>
      <c r="BI395" s="330">
        <v>2</v>
      </c>
      <c r="BJ395" s="330" t="s">
        <v>112</v>
      </c>
      <c r="BK395" s="330">
        <v>2</v>
      </c>
      <c r="BL395" s="330">
        <v>0</v>
      </c>
      <c r="BM395" s="330">
        <v>0</v>
      </c>
      <c r="BN395" s="330">
        <v>0</v>
      </c>
      <c r="BO395" s="330">
        <v>0</v>
      </c>
      <c r="BP395" s="330">
        <v>0</v>
      </c>
      <c r="BQ395" s="330">
        <v>0</v>
      </c>
    </row>
    <row r="396" spans="1:69" s="334" customFormat="1" x14ac:dyDescent="0.25">
      <c r="A396" s="333" t="s">
        <v>62</v>
      </c>
      <c r="B396" s="330" t="s">
        <v>55</v>
      </c>
      <c r="C396" s="330" t="s">
        <v>55</v>
      </c>
      <c r="D396" s="333">
        <v>48</v>
      </c>
      <c r="E396" s="331" t="s">
        <v>570</v>
      </c>
      <c r="F396" s="330" t="s">
        <v>129</v>
      </c>
      <c r="G396" s="427" t="s">
        <v>7546</v>
      </c>
      <c r="H396" s="330">
        <v>0</v>
      </c>
      <c r="I396" s="330">
        <v>0</v>
      </c>
      <c r="J396" s="336" t="s">
        <v>45</v>
      </c>
      <c r="K396" s="330">
        <v>0</v>
      </c>
      <c r="L396" s="330">
        <v>0</v>
      </c>
      <c r="M396" s="336" t="s">
        <v>45</v>
      </c>
      <c r="N396" s="330">
        <v>0</v>
      </c>
      <c r="O396" s="330">
        <v>0</v>
      </c>
      <c r="P396" s="330">
        <v>0</v>
      </c>
      <c r="Q396" s="330" t="s">
        <v>2987</v>
      </c>
      <c r="R396" s="336">
        <v>1</v>
      </c>
      <c r="S396" s="330">
        <v>0</v>
      </c>
      <c r="T396" s="330"/>
      <c r="U396" s="330"/>
      <c r="V396" s="428"/>
      <c r="W396" s="428" t="s">
        <v>45</v>
      </c>
      <c r="X396" s="428" t="s">
        <v>45</v>
      </c>
      <c r="Y396" s="428" t="s">
        <v>45</v>
      </c>
      <c r="Z396" s="428" t="s">
        <v>45</v>
      </c>
      <c r="AA396" s="330">
        <v>0</v>
      </c>
      <c r="AB396" s="330">
        <v>0</v>
      </c>
      <c r="AC396" s="330">
        <v>0</v>
      </c>
      <c r="AD396" s="330">
        <v>0</v>
      </c>
      <c r="AE396" s="330">
        <v>0</v>
      </c>
      <c r="AF396" s="330">
        <v>0</v>
      </c>
      <c r="AG396" s="429" t="s">
        <v>45</v>
      </c>
      <c r="AH396" s="330"/>
      <c r="AI396" s="330"/>
      <c r="AJ396" s="330"/>
      <c r="AK396" s="330"/>
      <c r="AL396" s="330"/>
      <c r="AM396" s="330">
        <v>0</v>
      </c>
      <c r="AN396" s="330">
        <v>0</v>
      </c>
      <c r="AO396" s="330"/>
      <c r="AP396" s="330"/>
      <c r="AQ396" s="330">
        <v>0</v>
      </c>
      <c r="AR396" s="330">
        <v>0</v>
      </c>
      <c r="AS396" s="330">
        <v>0</v>
      </c>
      <c r="AT396" s="330">
        <v>0</v>
      </c>
      <c r="AU396" s="330">
        <v>0</v>
      </c>
      <c r="AV396" s="430" t="s">
        <v>45</v>
      </c>
      <c r="AW396" s="330">
        <v>0</v>
      </c>
      <c r="AX396" s="330">
        <v>0</v>
      </c>
      <c r="AY396" s="330">
        <v>0</v>
      </c>
      <c r="AZ396" s="330">
        <v>0</v>
      </c>
      <c r="BA396" s="330">
        <v>0</v>
      </c>
      <c r="BB396" s="330">
        <v>0</v>
      </c>
      <c r="BC396" s="330">
        <v>0</v>
      </c>
      <c r="BD396" s="330">
        <v>0</v>
      </c>
      <c r="BE396" s="330">
        <v>17</v>
      </c>
      <c r="BF396" s="329" t="s">
        <v>7545</v>
      </c>
      <c r="BG396" s="330">
        <v>5</v>
      </c>
      <c r="BH396" s="330">
        <v>0</v>
      </c>
      <c r="BI396" s="330">
        <v>0</v>
      </c>
      <c r="BJ396" s="330" t="s">
        <v>112</v>
      </c>
      <c r="BK396" s="330">
        <v>0</v>
      </c>
      <c r="BL396" s="330">
        <v>0</v>
      </c>
      <c r="BM396" s="330">
        <v>0</v>
      </c>
      <c r="BN396" s="330">
        <v>0</v>
      </c>
      <c r="BO396" s="330">
        <v>0</v>
      </c>
      <c r="BP396" s="330">
        <v>0</v>
      </c>
      <c r="BQ396" s="330">
        <v>0</v>
      </c>
    </row>
    <row r="397" spans="1:69" s="334" customFormat="1" x14ac:dyDescent="0.25">
      <c r="A397" s="333" t="s">
        <v>62</v>
      </c>
      <c r="B397" s="330" t="s">
        <v>55</v>
      </c>
      <c r="C397" s="330" t="s">
        <v>55</v>
      </c>
      <c r="D397" s="333">
        <v>49</v>
      </c>
      <c r="E397" s="331" t="s">
        <v>571</v>
      </c>
      <c r="F397" s="330" t="s">
        <v>129</v>
      </c>
      <c r="G397" s="427" t="s">
        <v>7546</v>
      </c>
      <c r="H397" s="330">
        <v>0</v>
      </c>
      <c r="I397" s="330">
        <v>0</v>
      </c>
      <c r="J397" s="336" t="s">
        <v>45</v>
      </c>
      <c r="K397" s="330">
        <v>0</v>
      </c>
      <c r="L397" s="330">
        <v>0</v>
      </c>
      <c r="M397" s="336" t="s">
        <v>45</v>
      </c>
      <c r="N397" s="330">
        <v>0</v>
      </c>
      <c r="O397" s="330" t="s">
        <v>6566</v>
      </c>
      <c r="P397" s="330">
        <v>0</v>
      </c>
      <c r="Q397" s="330" t="s">
        <v>6567</v>
      </c>
      <c r="R397" s="336">
        <v>0.99682055195218122</v>
      </c>
      <c r="S397" s="330">
        <v>0</v>
      </c>
      <c r="T397" s="330"/>
      <c r="U397" s="330"/>
      <c r="V397" s="428"/>
      <c r="W397" s="428" t="s">
        <v>45</v>
      </c>
      <c r="X397" s="428" t="s">
        <v>45</v>
      </c>
      <c r="Y397" s="428" t="s">
        <v>45</v>
      </c>
      <c r="Z397" s="428" t="s">
        <v>45</v>
      </c>
      <c r="AA397" s="330">
        <v>1</v>
      </c>
      <c r="AB397" s="330">
        <v>0</v>
      </c>
      <c r="AC397" s="330">
        <v>0</v>
      </c>
      <c r="AD397" s="330">
        <v>0</v>
      </c>
      <c r="AE397" s="330">
        <v>0</v>
      </c>
      <c r="AF397" s="330">
        <v>0</v>
      </c>
      <c r="AG397" s="429" t="s">
        <v>45</v>
      </c>
      <c r="AH397" s="330"/>
      <c r="AI397" s="330"/>
      <c r="AJ397" s="330"/>
      <c r="AK397" s="330"/>
      <c r="AL397" s="330"/>
      <c r="AM397" s="330">
        <v>0</v>
      </c>
      <c r="AN397" s="330">
        <v>0</v>
      </c>
      <c r="AO397" s="330"/>
      <c r="AP397" s="330"/>
      <c r="AQ397" s="330">
        <v>0</v>
      </c>
      <c r="AR397" s="330">
        <v>0</v>
      </c>
      <c r="AS397" s="330">
        <v>0</v>
      </c>
      <c r="AT397" s="330">
        <v>0</v>
      </c>
      <c r="AU397" s="330">
        <v>1</v>
      </c>
      <c r="AV397" s="430">
        <v>1</v>
      </c>
      <c r="AW397" s="330">
        <v>1</v>
      </c>
      <c r="AX397" s="330">
        <v>0</v>
      </c>
      <c r="AY397" s="330">
        <v>1</v>
      </c>
      <c r="AZ397" s="330">
        <v>0</v>
      </c>
      <c r="BA397" s="330">
        <v>1</v>
      </c>
      <c r="BB397" s="330">
        <v>0</v>
      </c>
      <c r="BC397" s="330">
        <v>1</v>
      </c>
      <c r="BD397" s="330">
        <v>0</v>
      </c>
      <c r="BE397" s="330">
        <v>5</v>
      </c>
      <c r="BF397" s="329" t="s">
        <v>7545</v>
      </c>
      <c r="BG397" s="330">
        <v>11</v>
      </c>
      <c r="BH397" s="330">
        <v>1</v>
      </c>
      <c r="BI397" s="330">
        <v>1</v>
      </c>
      <c r="BJ397" s="330" t="s">
        <v>112</v>
      </c>
      <c r="BK397" s="330">
        <v>1</v>
      </c>
      <c r="BL397" s="330">
        <v>0</v>
      </c>
      <c r="BM397" s="330">
        <v>0</v>
      </c>
      <c r="BN397" s="330">
        <v>0</v>
      </c>
      <c r="BO397" s="330">
        <v>0</v>
      </c>
      <c r="BP397" s="330">
        <v>0</v>
      </c>
      <c r="BQ397" s="330">
        <v>0</v>
      </c>
    </row>
    <row r="398" spans="1:69" s="334" customFormat="1" x14ac:dyDescent="0.25">
      <c r="A398" s="333" t="s">
        <v>62</v>
      </c>
      <c r="B398" s="330" t="s">
        <v>55</v>
      </c>
      <c r="C398" s="330" t="s">
        <v>55</v>
      </c>
      <c r="D398" s="333">
        <v>50</v>
      </c>
      <c r="E398" s="331" t="s">
        <v>572</v>
      </c>
      <c r="F398" s="330" t="s">
        <v>129</v>
      </c>
      <c r="G398" s="427" t="s">
        <v>7546</v>
      </c>
      <c r="H398" s="330">
        <v>0</v>
      </c>
      <c r="I398" s="330">
        <v>0</v>
      </c>
      <c r="J398" s="336" t="s">
        <v>45</v>
      </c>
      <c r="K398" s="330">
        <v>0</v>
      </c>
      <c r="L398" s="330">
        <v>0</v>
      </c>
      <c r="M398" s="336" t="s">
        <v>45</v>
      </c>
      <c r="N398" s="330">
        <v>0</v>
      </c>
      <c r="O398" s="330">
        <v>0</v>
      </c>
      <c r="P398" s="330">
        <v>0</v>
      </c>
      <c r="Q398" s="330" t="s">
        <v>6656</v>
      </c>
      <c r="R398" s="336">
        <v>1</v>
      </c>
      <c r="S398" s="330">
        <v>0</v>
      </c>
      <c r="T398" s="330"/>
      <c r="U398" s="330"/>
      <c r="V398" s="428"/>
      <c r="W398" s="428" t="s">
        <v>45</v>
      </c>
      <c r="X398" s="428" t="s">
        <v>45</v>
      </c>
      <c r="Y398" s="428" t="s">
        <v>45</v>
      </c>
      <c r="Z398" s="428" t="s">
        <v>45</v>
      </c>
      <c r="AA398" s="330">
        <v>0</v>
      </c>
      <c r="AB398" s="330">
        <v>0</v>
      </c>
      <c r="AC398" s="330">
        <v>0</v>
      </c>
      <c r="AD398" s="330">
        <v>0</v>
      </c>
      <c r="AE398" s="330">
        <v>0</v>
      </c>
      <c r="AF398" s="330">
        <v>0</v>
      </c>
      <c r="AG398" s="429" t="s">
        <v>45</v>
      </c>
      <c r="AH398" s="330"/>
      <c r="AI398" s="330"/>
      <c r="AJ398" s="330"/>
      <c r="AK398" s="330"/>
      <c r="AL398" s="330"/>
      <c r="AM398" s="330">
        <v>0</v>
      </c>
      <c r="AN398" s="330">
        <v>0</v>
      </c>
      <c r="AO398" s="330"/>
      <c r="AP398" s="330"/>
      <c r="AQ398" s="330">
        <v>0</v>
      </c>
      <c r="AR398" s="330">
        <v>0</v>
      </c>
      <c r="AS398" s="330">
        <v>0</v>
      </c>
      <c r="AT398" s="330">
        <v>0</v>
      </c>
      <c r="AU398" s="330">
        <v>0</v>
      </c>
      <c r="AV398" s="430" t="s">
        <v>45</v>
      </c>
      <c r="AW398" s="330">
        <v>7</v>
      </c>
      <c r="AX398" s="330">
        <v>0</v>
      </c>
      <c r="AY398" s="330">
        <v>7</v>
      </c>
      <c r="AZ398" s="330">
        <v>0</v>
      </c>
      <c r="BA398" s="330">
        <v>7</v>
      </c>
      <c r="BB398" s="330">
        <v>0</v>
      </c>
      <c r="BC398" s="330">
        <v>7</v>
      </c>
      <c r="BD398" s="330">
        <v>0</v>
      </c>
      <c r="BE398" s="330">
        <v>79</v>
      </c>
      <c r="BF398" s="329" t="s">
        <v>7545</v>
      </c>
      <c r="BG398" s="330">
        <v>7</v>
      </c>
      <c r="BH398" s="330">
        <v>1</v>
      </c>
      <c r="BI398" s="330">
        <v>7</v>
      </c>
      <c r="BJ398" s="330" t="s">
        <v>112</v>
      </c>
      <c r="BK398" s="330">
        <v>7</v>
      </c>
      <c r="BL398" s="330">
        <v>0</v>
      </c>
      <c r="BM398" s="330">
        <v>0</v>
      </c>
      <c r="BN398" s="330">
        <v>0</v>
      </c>
      <c r="BO398" s="330">
        <v>0</v>
      </c>
      <c r="BP398" s="330">
        <v>0</v>
      </c>
      <c r="BQ398" s="330">
        <v>0</v>
      </c>
    </row>
    <row r="399" spans="1:69" s="334" customFormat="1" x14ac:dyDescent="0.25">
      <c r="A399" s="333" t="s">
        <v>62</v>
      </c>
      <c r="B399" s="330" t="s">
        <v>55</v>
      </c>
      <c r="C399" s="330" t="s">
        <v>55</v>
      </c>
      <c r="D399" s="333">
        <v>51</v>
      </c>
      <c r="E399" s="331" t="s">
        <v>573</v>
      </c>
      <c r="F399" s="330" t="s">
        <v>129</v>
      </c>
      <c r="G399" s="427" t="s">
        <v>7546</v>
      </c>
      <c r="H399" s="330">
        <v>0</v>
      </c>
      <c r="I399" s="330">
        <v>0</v>
      </c>
      <c r="J399" s="336" t="s">
        <v>45</v>
      </c>
      <c r="K399" s="330">
        <v>0</v>
      </c>
      <c r="L399" s="330">
        <v>0</v>
      </c>
      <c r="M399" s="336" t="s">
        <v>45</v>
      </c>
      <c r="N399" s="330">
        <v>0</v>
      </c>
      <c r="O399" s="330" t="s">
        <v>45</v>
      </c>
      <c r="P399" s="330" t="s">
        <v>45</v>
      </c>
      <c r="Q399" s="330" t="s">
        <v>45</v>
      </c>
      <c r="R399" s="336" t="s">
        <v>45</v>
      </c>
      <c r="S399" s="330">
        <v>0</v>
      </c>
      <c r="T399" s="330"/>
      <c r="U399" s="330"/>
      <c r="V399" s="428"/>
      <c r="W399" s="428" t="s">
        <v>45</v>
      </c>
      <c r="X399" s="428" t="s">
        <v>45</v>
      </c>
      <c r="Y399" s="428" t="s">
        <v>45</v>
      </c>
      <c r="Z399" s="428" t="s">
        <v>45</v>
      </c>
      <c r="AA399" s="330">
        <v>0</v>
      </c>
      <c r="AB399" s="330">
        <v>0</v>
      </c>
      <c r="AC399" s="330">
        <v>0</v>
      </c>
      <c r="AD399" s="330">
        <v>0</v>
      </c>
      <c r="AE399" s="330">
        <v>0</v>
      </c>
      <c r="AF399" s="330">
        <v>0</v>
      </c>
      <c r="AG399" s="429" t="s">
        <v>45</v>
      </c>
      <c r="AH399" s="330"/>
      <c r="AI399" s="330"/>
      <c r="AJ399" s="330"/>
      <c r="AK399" s="330"/>
      <c r="AL399" s="330"/>
      <c r="AM399" s="330">
        <v>0</v>
      </c>
      <c r="AN399" s="330">
        <v>0</v>
      </c>
      <c r="AO399" s="330"/>
      <c r="AP399" s="330"/>
      <c r="AQ399" s="330">
        <v>0</v>
      </c>
      <c r="AR399" s="330">
        <v>0</v>
      </c>
      <c r="AS399" s="330">
        <v>0</v>
      </c>
      <c r="AT399" s="330">
        <v>0</v>
      </c>
      <c r="AU399" s="330">
        <v>0</v>
      </c>
      <c r="AV399" s="430" t="s">
        <v>45</v>
      </c>
      <c r="AW399" s="330">
        <v>0</v>
      </c>
      <c r="AX399" s="330">
        <v>0</v>
      </c>
      <c r="AY399" s="330">
        <v>0</v>
      </c>
      <c r="AZ399" s="330">
        <v>0</v>
      </c>
      <c r="BA399" s="330">
        <v>0</v>
      </c>
      <c r="BB399" s="330">
        <v>0</v>
      </c>
      <c r="BC399" s="330">
        <v>0</v>
      </c>
      <c r="BD399" s="330">
        <v>0</v>
      </c>
      <c r="BE399" s="330">
        <v>2</v>
      </c>
      <c r="BF399" s="329" t="s">
        <v>7545</v>
      </c>
      <c r="BG399" s="330">
        <v>5</v>
      </c>
      <c r="BH399" s="330">
        <v>0</v>
      </c>
      <c r="BI399" s="330">
        <v>0</v>
      </c>
      <c r="BJ399" s="330" t="s">
        <v>112</v>
      </c>
      <c r="BK399" s="330">
        <v>0</v>
      </c>
      <c r="BL399" s="330">
        <v>0</v>
      </c>
      <c r="BM399" s="330">
        <v>0</v>
      </c>
      <c r="BN399" s="330">
        <v>0</v>
      </c>
      <c r="BO399" s="330">
        <v>0</v>
      </c>
      <c r="BP399" s="330">
        <v>0</v>
      </c>
      <c r="BQ399" s="330">
        <v>0</v>
      </c>
    </row>
    <row r="400" spans="1:69" s="334" customFormat="1" x14ac:dyDescent="0.25">
      <c r="A400" s="333" t="s">
        <v>62</v>
      </c>
      <c r="B400" s="330" t="s">
        <v>55</v>
      </c>
      <c r="C400" s="330" t="s">
        <v>55</v>
      </c>
      <c r="D400" s="333">
        <v>52</v>
      </c>
      <c r="E400" s="331" t="s">
        <v>6555</v>
      </c>
      <c r="F400" s="330" t="s">
        <v>129</v>
      </c>
      <c r="G400" s="427" t="s">
        <v>7546</v>
      </c>
      <c r="H400" s="330">
        <v>0</v>
      </c>
      <c r="I400" s="330">
        <v>0</v>
      </c>
      <c r="J400" s="336" t="s">
        <v>45</v>
      </c>
      <c r="K400" s="330">
        <v>0</v>
      </c>
      <c r="L400" s="330">
        <v>0</v>
      </c>
      <c r="M400" s="336" t="s">
        <v>45</v>
      </c>
      <c r="N400" s="330">
        <v>0</v>
      </c>
      <c r="O400" s="330" t="s">
        <v>45</v>
      </c>
      <c r="P400" s="330" t="s">
        <v>45</v>
      </c>
      <c r="Q400" s="330" t="s">
        <v>45</v>
      </c>
      <c r="R400" s="336" t="s">
        <v>45</v>
      </c>
      <c r="S400" s="330">
        <v>0</v>
      </c>
      <c r="T400" s="330"/>
      <c r="U400" s="330"/>
      <c r="V400" s="428"/>
      <c r="W400" s="428" t="s">
        <v>45</v>
      </c>
      <c r="X400" s="428" t="s">
        <v>45</v>
      </c>
      <c r="Y400" s="428" t="s">
        <v>45</v>
      </c>
      <c r="Z400" s="428" t="s">
        <v>45</v>
      </c>
      <c r="AA400" s="330">
        <v>0</v>
      </c>
      <c r="AB400" s="330">
        <v>0</v>
      </c>
      <c r="AC400" s="330">
        <v>0</v>
      </c>
      <c r="AD400" s="330">
        <v>0</v>
      </c>
      <c r="AE400" s="330">
        <v>0</v>
      </c>
      <c r="AF400" s="330">
        <v>0</v>
      </c>
      <c r="AG400" s="429" t="s">
        <v>45</v>
      </c>
      <c r="AH400" s="330"/>
      <c r="AI400" s="330"/>
      <c r="AJ400" s="330"/>
      <c r="AK400" s="330"/>
      <c r="AL400" s="330"/>
      <c r="AM400" s="330">
        <v>0</v>
      </c>
      <c r="AN400" s="330">
        <v>0</v>
      </c>
      <c r="AO400" s="330"/>
      <c r="AP400" s="330"/>
      <c r="AQ400" s="330">
        <v>0</v>
      </c>
      <c r="AR400" s="330">
        <v>0</v>
      </c>
      <c r="AS400" s="330">
        <v>0</v>
      </c>
      <c r="AT400" s="330">
        <v>0</v>
      </c>
      <c r="AU400" s="330">
        <v>0</v>
      </c>
      <c r="AV400" s="430" t="s">
        <v>45</v>
      </c>
      <c r="AW400" s="330">
        <v>0</v>
      </c>
      <c r="AX400" s="330">
        <v>0</v>
      </c>
      <c r="AY400" s="330">
        <v>0</v>
      </c>
      <c r="AZ400" s="330">
        <v>0</v>
      </c>
      <c r="BA400" s="330">
        <v>0</v>
      </c>
      <c r="BB400" s="330">
        <v>0</v>
      </c>
      <c r="BC400" s="330">
        <v>0</v>
      </c>
      <c r="BD400" s="330">
        <v>0</v>
      </c>
      <c r="BE400" s="330">
        <v>0</v>
      </c>
      <c r="BF400" s="329" t="s">
        <v>7545</v>
      </c>
      <c r="BG400" s="330">
        <v>0</v>
      </c>
      <c r="BH400" s="330">
        <v>0</v>
      </c>
      <c r="BI400" s="330">
        <v>0</v>
      </c>
      <c r="BJ400" s="330" t="s">
        <v>112</v>
      </c>
      <c r="BK400" s="330">
        <v>0</v>
      </c>
      <c r="BL400" s="330">
        <v>0</v>
      </c>
      <c r="BM400" s="330">
        <v>0</v>
      </c>
      <c r="BN400" s="330">
        <v>0</v>
      </c>
      <c r="BO400" s="330">
        <v>0</v>
      </c>
      <c r="BP400" s="330">
        <v>0</v>
      </c>
      <c r="BQ400" s="330">
        <v>0</v>
      </c>
    </row>
    <row r="401" spans="1:69" s="334" customFormat="1" x14ac:dyDescent="0.25">
      <c r="A401" s="333" t="s">
        <v>62</v>
      </c>
      <c r="B401" s="330" t="s">
        <v>55</v>
      </c>
      <c r="C401" s="330" t="s">
        <v>55</v>
      </c>
      <c r="D401" s="333">
        <v>3</v>
      </c>
      <c r="E401" s="331" t="s">
        <v>6536</v>
      </c>
      <c r="F401" s="330" t="s">
        <v>129</v>
      </c>
      <c r="G401" s="427" t="s">
        <v>7546</v>
      </c>
      <c r="H401" s="330">
        <v>1</v>
      </c>
      <c r="I401" s="330">
        <v>0</v>
      </c>
      <c r="J401" s="336">
        <v>0</v>
      </c>
      <c r="K401" s="330">
        <v>0</v>
      </c>
      <c r="L401" s="330">
        <v>0</v>
      </c>
      <c r="M401" s="336" t="s">
        <v>45</v>
      </c>
      <c r="N401" s="330">
        <v>0</v>
      </c>
      <c r="O401" s="330" t="s">
        <v>7091</v>
      </c>
      <c r="P401" s="330" t="s">
        <v>7092</v>
      </c>
      <c r="Q401" s="330" t="s">
        <v>7093</v>
      </c>
      <c r="R401" s="336">
        <v>0.44450874250093392</v>
      </c>
      <c r="S401" s="330">
        <v>0</v>
      </c>
      <c r="T401" s="330"/>
      <c r="U401" s="330"/>
      <c r="V401" s="428"/>
      <c r="W401" s="428" t="s">
        <v>45</v>
      </c>
      <c r="X401" s="428" t="s">
        <v>45</v>
      </c>
      <c r="Y401" s="428" t="s">
        <v>45</v>
      </c>
      <c r="Z401" s="428" t="s">
        <v>45</v>
      </c>
      <c r="AA401" s="330">
        <v>0</v>
      </c>
      <c r="AB401" s="330">
        <v>0</v>
      </c>
      <c r="AC401" s="330">
        <v>1</v>
      </c>
      <c r="AD401" s="330">
        <v>0</v>
      </c>
      <c r="AE401" s="330">
        <v>0</v>
      </c>
      <c r="AF401" s="330">
        <v>0</v>
      </c>
      <c r="AG401" s="429">
        <v>1</v>
      </c>
      <c r="AH401" s="330"/>
      <c r="AI401" s="330"/>
      <c r="AJ401" s="330"/>
      <c r="AK401" s="330"/>
      <c r="AL401" s="330"/>
      <c r="AM401" s="330">
        <v>0</v>
      </c>
      <c r="AN401" s="330">
        <v>0</v>
      </c>
      <c r="AO401" s="330"/>
      <c r="AP401" s="330"/>
      <c r="AQ401" s="330">
        <v>0</v>
      </c>
      <c r="AR401" s="330">
        <v>0</v>
      </c>
      <c r="AS401" s="330">
        <v>0</v>
      </c>
      <c r="AT401" s="330">
        <v>0</v>
      </c>
      <c r="AU401" s="330">
        <v>0</v>
      </c>
      <c r="AV401" s="430" t="s">
        <v>45</v>
      </c>
      <c r="AW401" s="330">
        <v>9</v>
      </c>
      <c r="AX401" s="330">
        <v>0</v>
      </c>
      <c r="AY401" s="330">
        <v>9</v>
      </c>
      <c r="AZ401" s="330">
        <v>0</v>
      </c>
      <c r="BA401" s="330">
        <v>9</v>
      </c>
      <c r="BB401" s="330">
        <v>0</v>
      </c>
      <c r="BC401" s="330">
        <v>9</v>
      </c>
      <c r="BD401" s="330">
        <v>0</v>
      </c>
      <c r="BE401" s="330">
        <v>15</v>
      </c>
      <c r="BF401" s="329" t="s">
        <v>7545</v>
      </c>
      <c r="BG401" s="330">
        <v>14</v>
      </c>
      <c r="BH401" s="330">
        <v>4</v>
      </c>
      <c r="BI401" s="330">
        <v>9</v>
      </c>
      <c r="BJ401" s="330" t="s">
        <v>112</v>
      </c>
      <c r="BK401" s="330">
        <v>9</v>
      </c>
      <c r="BL401" s="330">
        <v>0</v>
      </c>
      <c r="BM401" s="330">
        <v>0</v>
      </c>
      <c r="BN401" s="330">
        <v>0</v>
      </c>
      <c r="BO401" s="330">
        <v>0</v>
      </c>
      <c r="BP401" s="330">
        <v>0</v>
      </c>
      <c r="BQ401" s="330">
        <v>0</v>
      </c>
    </row>
    <row r="402" spans="1:69" s="334" customFormat="1" x14ac:dyDescent="0.25">
      <c r="A402" s="333" t="s">
        <v>62</v>
      </c>
      <c r="B402" s="330" t="s">
        <v>55</v>
      </c>
      <c r="C402" s="330" t="s">
        <v>55</v>
      </c>
      <c r="D402" s="333">
        <v>4</v>
      </c>
      <c r="E402" s="331" t="s">
        <v>6537</v>
      </c>
      <c r="F402" s="330" t="s">
        <v>129</v>
      </c>
      <c r="G402" s="427" t="s">
        <v>7546</v>
      </c>
      <c r="H402" s="330">
        <v>1</v>
      </c>
      <c r="I402" s="330">
        <v>0</v>
      </c>
      <c r="J402" s="336">
        <v>0</v>
      </c>
      <c r="K402" s="330">
        <v>0</v>
      </c>
      <c r="L402" s="330">
        <v>0</v>
      </c>
      <c r="M402" s="336" t="s">
        <v>45</v>
      </c>
      <c r="N402" s="330">
        <v>0</v>
      </c>
      <c r="O402" s="330" t="s">
        <v>7180</v>
      </c>
      <c r="P402" s="330" t="s">
        <v>7181</v>
      </c>
      <c r="Q402" s="330" t="s">
        <v>7182</v>
      </c>
      <c r="R402" s="336">
        <v>0.54276285719509298</v>
      </c>
      <c r="S402" s="330">
        <v>0</v>
      </c>
      <c r="T402" s="330"/>
      <c r="U402" s="330"/>
      <c r="V402" s="428"/>
      <c r="W402" s="428" t="s">
        <v>45</v>
      </c>
      <c r="X402" s="428" t="s">
        <v>45</v>
      </c>
      <c r="Y402" s="428" t="s">
        <v>45</v>
      </c>
      <c r="Z402" s="428" t="s">
        <v>45</v>
      </c>
      <c r="AA402" s="330">
        <v>0</v>
      </c>
      <c r="AB402" s="330">
        <v>0</v>
      </c>
      <c r="AC402" s="330">
        <v>1</v>
      </c>
      <c r="AD402" s="330">
        <v>0</v>
      </c>
      <c r="AE402" s="330">
        <v>0</v>
      </c>
      <c r="AF402" s="330">
        <v>0</v>
      </c>
      <c r="AG402" s="429">
        <v>1</v>
      </c>
      <c r="AH402" s="330"/>
      <c r="AI402" s="330"/>
      <c r="AJ402" s="330"/>
      <c r="AK402" s="330"/>
      <c r="AL402" s="330"/>
      <c r="AM402" s="330">
        <v>0</v>
      </c>
      <c r="AN402" s="330">
        <v>0</v>
      </c>
      <c r="AO402" s="330"/>
      <c r="AP402" s="330"/>
      <c r="AQ402" s="330">
        <v>0</v>
      </c>
      <c r="AR402" s="330">
        <v>0</v>
      </c>
      <c r="AS402" s="330">
        <v>0</v>
      </c>
      <c r="AT402" s="330">
        <v>0</v>
      </c>
      <c r="AU402" s="330">
        <v>0</v>
      </c>
      <c r="AV402" s="430" t="s">
        <v>45</v>
      </c>
      <c r="AW402" s="330">
        <v>3</v>
      </c>
      <c r="AX402" s="330">
        <v>0</v>
      </c>
      <c r="AY402" s="330">
        <v>3</v>
      </c>
      <c r="AZ402" s="330">
        <v>0</v>
      </c>
      <c r="BA402" s="330">
        <v>3</v>
      </c>
      <c r="BB402" s="330">
        <v>0</v>
      </c>
      <c r="BC402" s="330">
        <v>3</v>
      </c>
      <c r="BD402" s="330">
        <v>0</v>
      </c>
      <c r="BE402" s="330">
        <v>5</v>
      </c>
      <c r="BF402" s="329" t="s">
        <v>7545</v>
      </c>
      <c r="BG402" s="330">
        <v>8</v>
      </c>
      <c r="BH402" s="330">
        <v>3</v>
      </c>
      <c r="BI402" s="330">
        <v>5</v>
      </c>
      <c r="BJ402" s="330" t="s">
        <v>112</v>
      </c>
      <c r="BK402" s="330">
        <v>3</v>
      </c>
      <c r="BL402" s="330">
        <v>0</v>
      </c>
      <c r="BM402" s="330">
        <v>0</v>
      </c>
      <c r="BN402" s="330">
        <v>0</v>
      </c>
      <c r="BO402" s="330">
        <v>2</v>
      </c>
      <c r="BP402" s="330">
        <v>0</v>
      </c>
      <c r="BQ402" s="330">
        <v>0</v>
      </c>
    </row>
    <row r="403" spans="1:69" s="334" customFormat="1" x14ac:dyDescent="0.25">
      <c r="A403" s="333" t="s">
        <v>62</v>
      </c>
      <c r="B403" s="330" t="s">
        <v>55</v>
      </c>
      <c r="C403" s="330" t="s">
        <v>55</v>
      </c>
      <c r="D403" s="333">
        <v>5</v>
      </c>
      <c r="E403" s="331" t="s">
        <v>6538</v>
      </c>
      <c r="F403" s="330" t="s">
        <v>129</v>
      </c>
      <c r="G403" s="427" t="s">
        <v>7546</v>
      </c>
      <c r="H403" s="330">
        <v>3</v>
      </c>
      <c r="I403" s="330">
        <v>0</v>
      </c>
      <c r="J403" s="336">
        <v>0</v>
      </c>
      <c r="K403" s="330">
        <v>3</v>
      </c>
      <c r="L403" s="330">
        <v>1</v>
      </c>
      <c r="M403" s="336">
        <v>0.25</v>
      </c>
      <c r="N403" s="330">
        <v>0</v>
      </c>
      <c r="O403" s="330" t="s">
        <v>7272</v>
      </c>
      <c r="P403" s="330" t="s">
        <v>7273</v>
      </c>
      <c r="Q403" s="330" t="s">
        <v>7274</v>
      </c>
      <c r="R403" s="336">
        <v>0.53226910670791916</v>
      </c>
      <c r="S403" s="330">
        <v>0</v>
      </c>
      <c r="T403" s="330"/>
      <c r="U403" s="330"/>
      <c r="V403" s="428"/>
      <c r="W403" s="428" t="s">
        <v>45</v>
      </c>
      <c r="X403" s="428" t="s">
        <v>45</v>
      </c>
      <c r="Y403" s="428" t="s">
        <v>45</v>
      </c>
      <c r="Z403" s="428" t="s">
        <v>45</v>
      </c>
      <c r="AA403" s="330">
        <v>0</v>
      </c>
      <c r="AB403" s="330">
        <v>0</v>
      </c>
      <c r="AC403" s="330">
        <v>3</v>
      </c>
      <c r="AD403" s="330">
        <v>0</v>
      </c>
      <c r="AE403" s="330">
        <v>2</v>
      </c>
      <c r="AF403" s="330">
        <v>1</v>
      </c>
      <c r="AG403" s="429">
        <v>0.83333333333333337</v>
      </c>
      <c r="AH403" s="330"/>
      <c r="AI403" s="330"/>
      <c r="AJ403" s="330"/>
      <c r="AK403" s="330"/>
      <c r="AL403" s="330"/>
      <c r="AM403" s="330">
        <v>0</v>
      </c>
      <c r="AN403" s="330">
        <v>0</v>
      </c>
      <c r="AO403" s="330"/>
      <c r="AP403" s="330"/>
      <c r="AQ403" s="330">
        <v>0</v>
      </c>
      <c r="AR403" s="330">
        <v>0</v>
      </c>
      <c r="AS403" s="330">
        <v>0</v>
      </c>
      <c r="AT403" s="330">
        <v>0</v>
      </c>
      <c r="AU403" s="330">
        <v>0</v>
      </c>
      <c r="AV403" s="430" t="s">
        <v>45</v>
      </c>
      <c r="AW403" s="330">
        <v>3</v>
      </c>
      <c r="AX403" s="330">
        <v>0</v>
      </c>
      <c r="AY403" s="330">
        <v>3</v>
      </c>
      <c r="AZ403" s="330">
        <v>0</v>
      </c>
      <c r="BA403" s="330">
        <v>3</v>
      </c>
      <c r="BB403" s="330">
        <v>0</v>
      </c>
      <c r="BC403" s="330">
        <v>3</v>
      </c>
      <c r="BD403" s="330">
        <v>0</v>
      </c>
      <c r="BE403" s="330">
        <v>21</v>
      </c>
      <c r="BF403" s="329" t="s">
        <v>7545</v>
      </c>
      <c r="BG403" s="330">
        <v>6</v>
      </c>
      <c r="BH403" s="330">
        <v>2</v>
      </c>
      <c r="BI403" s="330">
        <v>3</v>
      </c>
      <c r="BJ403" s="330" t="s">
        <v>112</v>
      </c>
      <c r="BK403" s="330">
        <v>3</v>
      </c>
      <c r="BL403" s="330">
        <v>0</v>
      </c>
      <c r="BM403" s="330">
        <v>0</v>
      </c>
      <c r="BN403" s="330">
        <v>0</v>
      </c>
      <c r="BO403" s="330">
        <v>0</v>
      </c>
      <c r="BP403" s="330">
        <v>0</v>
      </c>
      <c r="BQ403" s="330">
        <v>0</v>
      </c>
    </row>
    <row r="404" spans="1:69" s="334" customFormat="1" x14ac:dyDescent="0.25">
      <c r="A404" s="333" t="s">
        <v>62</v>
      </c>
      <c r="B404" s="330" t="s">
        <v>55</v>
      </c>
      <c r="C404" s="330" t="s">
        <v>55</v>
      </c>
      <c r="D404" s="333">
        <v>6</v>
      </c>
      <c r="E404" s="331" t="s">
        <v>6539</v>
      </c>
      <c r="F404" s="330" t="s">
        <v>129</v>
      </c>
      <c r="G404" s="427" t="s">
        <v>7546</v>
      </c>
      <c r="H404" s="330">
        <v>1</v>
      </c>
      <c r="I404" s="330">
        <v>0</v>
      </c>
      <c r="J404" s="336">
        <v>0</v>
      </c>
      <c r="K404" s="330">
        <v>2</v>
      </c>
      <c r="L404" s="330">
        <v>0</v>
      </c>
      <c r="M404" s="336">
        <v>0</v>
      </c>
      <c r="N404" s="330">
        <v>0</v>
      </c>
      <c r="O404" s="330" t="s">
        <v>7334</v>
      </c>
      <c r="P404" s="330" t="s">
        <v>7362</v>
      </c>
      <c r="Q404" s="330" t="s">
        <v>7363</v>
      </c>
      <c r="R404" s="336">
        <v>0.69817937966331622</v>
      </c>
      <c r="S404" s="330">
        <v>0</v>
      </c>
      <c r="T404" s="330"/>
      <c r="U404" s="330"/>
      <c r="V404" s="428"/>
      <c r="W404" s="428" t="s">
        <v>45</v>
      </c>
      <c r="X404" s="428" t="s">
        <v>45</v>
      </c>
      <c r="Y404" s="428" t="s">
        <v>45</v>
      </c>
      <c r="Z404" s="428" t="s">
        <v>45</v>
      </c>
      <c r="AA404" s="330">
        <v>0</v>
      </c>
      <c r="AB404" s="330">
        <v>0</v>
      </c>
      <c r="AC404" s="330">
        <v>1</v>
      </c>
      <c r="AD404" s="330">
        <v>0</v>
      </c>
      <c r="AE404" s="330">
        <v>2</v>
      </c>
      <c r="AF404" s="330">
        <v>0</v>
      </c>
      <c r="AG404" s="429">
        <v>1</v>
      </c>
      <c r="AH404" s="330"/>
      <c r="AI404" s="330"/>
      <c r="AJ404" s="330"/>
      <c r="AK404" s="330"/>
      <c r="AL404" s="330"/>
      <c r="AM404" s="330">
        <v>0</v>
      </c>
      <c r="AN404" s="330">
        <v>0</v>
      </c>
      <c r="AO404" s="330"/>
      <c r="AP404" s="330"/>
      <c r="AQ404" s="330">
        <v>0</v>
      </c>
      <c r="AR404" s="330">
        <v>0</v>
      </c>
      <c r="AS404" s="330">
        <v>0</v>
      </c>
      <c r="AT404" s="330">
        <v>0</v>
      </c>
      <c r="AU404" s="330">
        <v>0</v>
      </c>
      <c r="AV404" s="430" t="s">
        <v>45</v>
      </c>
      <c r="AW404" s="330">
        <v>1</v>
      </c>
      <c r="AX404" s="330">
        <v>1</v>
      </c>
      <c r="AY404" s="330">
        <v>1</v>
      </c>
      <c r="AZ404" s="330">
        <v>1</v>
      </c>
      <c r="BA404" s="330">
        <v>1</v>
      </c>
      <c r="BB404" s="330">
        <v>1</v>
      </c>
      <c r="BC404" s="330">
        <v>1</v>
      </c>
      <c r="BD404" s="330">
        <v>1</v>
      </c>
      <c r="BE404" s="330">
        <v>95</v>
      </c>
      <c r="BF404" s="329" t="s">
        <v>7545</v>
      </c>
      <c r="BG404" s="330">
        <v>7</v>
      </c>
      <c r="BH404" s="330">
        <v>3</v>
      </c>
      <c r="BI404" s="330">
        <v>2</v>
      </c>
      <c r="BJ404" s="330" t="s">
        <v>112</v>
      </c>
      <c r="BK404" s="330">
        <v>2</v>
      </c>
      <c r="BL404" s="330">
        <v>0</v>
      </c>
      <c r="BM404" s="330">
        <v>0</v>
      </c>
      <c r="BN404" s="330">
        <v>0</v>
      </c>
      <c r="BO404" s="330">
        <v>0</v>
      </c>
      <c r="BP404" s="330">
        <v>0</v>
      </c>
      <c r="BQ404" s="330">
        <v>0</v>
      </c>
    </row>
    <row r="405" spans="1:69" s="334" customFormat="1" x14ac:dyDescent="0.25">
      <c r="A405" s="333" t="s">
        <v>62</v>
      </c>
      <c r="B405" s="330" t="s">
        <v>55</v>
      </c>
      <c r="C405" s="330" t="s">
        <v>55</v>
      </c>
      <c r="D405" s="333">
        <v>7</v>
      </c>
      <c r="E405" s="331" t="s">
        <v>6540</v>
      </c>
      <c r="F405" s="330" t="s">
        <v>129</v>
      </c>
      <c r="G405" s="427" t="s">
        <v>7546</v>
      </c>
      <c r="H405" s="330">
        <v>1</v>
      </c>
      <c r="I405" s="330">
        <v>0</v>
      </c>
      <c r="J405" s="336">
        <v>0</v>
      </c>
      <c r="K405" s="330">
        <v>2</v>
      </c>
      <c r="L405" s="330">
        <v>0</v>
      </c>
      <c r="M405" s="336">
        <v>0</v>
      </c>
      <c r="N405" s="330">
        <v>0</v>
      </c>
      <c r="O405" s="330" t="s">
        <v>7447</v>
      </c>
      <c r="P405" s="330" t="s">
        <v>7448</v>
      </c>
      <c r="Q405" s="330" t="s">
        <v>7449</v>
      </c>
      <c r="R405" s="336">
        <v>0.39620639342087804</v>
      </c>
      <c r="S405" s="330">
        <v>0</v>
      </c>
      <c r="T405" s="330"/>
      <c r="U405" s="330"/>
      <c r="V405" s="428"/>
      <c r="W405" s="428" t="s">
        <v>45</v>
      </c>
      <c r="X405" s="428" t="s">
        <v>45</v>
      </c>
      <c r="Y405" s="428" t="s">
        <v>45</v>
      </c>
      <c r="Z405" s="428" t="s">
        <v>45</v>
      </c>
      <c r="AA405" s="330">
        <v>0</v>
      </c>
      <c r="AB405" s="330">
        <v>0</v>
      </c>
      <c r="AC405" s="330">
        <v>1</v>
      </c>
      <c r="AD405" s="330">
        <v>0</v>
      </c>
      <c r="AE405" s="330">
        <v>2</v>
      </c>
      <c r="AF405" s="330">
        <v>0</v>
      </c>
      <c r="AG405" s="429">
        <v>1</v>
      </c>
      <c r="AH405" s="330"/>
      <c r="AI405" s="330"/>
      <c r="AJ405" s="330"/>
      <c r="AK405" s="330"/>
      <c r="AL405" s="330"/>
      <c r="AM405" s="330">
        <v>0</v>
      </c>
      <c r="AN405" s="330">
        <v>0</v>
      </c>
      <c r="AO405" s="330"/>
      <c r="AP405" s="330"/>
      <c r="AQ405" s="330">
        <v>0</v>
      </c>
      <c r="AR405" s="330">
        <v>0</v>
      </c>
      <c r="AS405" s="330">
        <v>0</v>
      </c>
      <c r="AT405" s="330">
        <v>0</v>
      </c>
      <c r="AU405" s="330">
        <v>0</v>
      </c>
      <c r="AV405" s="430" t="s">
        <v>45</v>
      </c>
      <c r="AW405" s="330">
        <v>2</v>
      </c>
      <c r="AX405" s="330">
        <v>0</v>
      </c>
      <c r="AY405" s="330">
        <v>2</v>
      </c>
      <c r="AZ405" s="330">
        <v>0</v>
      </c>
      <c r="BA405" s="330">
        <v>2</v>
      </c>
      <c r="BB405" s="330">
        <v>0</v>
      </c>
      <c r="BC405" s="330">
        <v>2</v>
      </c>
      <c r="BD405" s="330">
        <v>0</v>
      </c>
      <c r="BE405" s="330">
        <v>53</v>
      </c>
      <c r="BF405" s="329" t="s">
        <v>7545</v>
      </c>
      <c r="BG405" s="330">
        <v>5</v>
      </c>
      <c r="BH405" s="330">
        <v>6</v>
      </c>
      <c r="BI405" s="330">
        <v>3</v>
      </c>
      <c r="BJ405" s="330" t="s">
        <v>112</v>
      </c>
      <c r="BK405" s="330">
        <v>3</v>
      </c>
      <c r="BL405" s="330">
        <v>0</v>
      </c>
      <c r="BM405" s="330">
        <v>0</v>
      </c>
      <c r="BN405" s="330">
        <v>0</v>
      </c>
      <c r="BO405" s="330">
        <v>0</v>
      </c>
      <c r="BP405" s="330">
        <v>0</v>
      </c>
      <c r="BQ405" s="330">
        <v>0</v>
      </c>
    </row>
    <row r="406" spans="1:69" s="334" customFormat="1" x14ac:dyDescent="0.25">
      <c r="A406" s="333" t="s">
        <v>77</v>
      </c>
      <c r="B406" s="330" t="s">
        <v>52</v>
      </c>
      <c r="C406" s="330" t="s">
        <v>310</v>
      </c>
      <c r="D406" s="333">
        <v>1</v>
      </c>
      <c r="E406" s="331" t="s">
        <v>6534</v>
      </c>
      <c r="F406" s="330" t="s">
        <v>6556</v>
      </c>
      <c r="G406" s="427" t="s">
        <v>7573</v>
      </c>
      <c r="H406" s="330">
        <v>0</v>
      </c>
      <c r="I406" s="330">
        <v>0</v>
      </c>
      <c r="J406" s="336" t="s">
        <v>45</v>
      </c>
      <c r="K406" s="330">
        <v>0</v>
      </c>
      <c r="L406" s="330">
        <v>0</v>
      </c>
      <c r="M406" s="336" t="s">
        <v>45</v>
      </c>
      <c r="N406" s="330">
        <v>0</v>
      </c>
      <c r="O406" s="330" t="s">
        <v>45</v>
      </c>
      <c r="P406" s="330" t="s">
        <v>45</v>
      </c>
      <c r="Q406" s="330" t="s">
        <v>45</v>
      </c>
      <c r="R406" s="336" t="s">
        <v>45</v>
      </c>
      <c r="S406" s="330">
        <v>0</v>
      </c>
      <c r="T406" s="330"/>
      <c r="U406" s="330"/>
      <c r="V406" s="428"/>
      <c r="W406" s="428" t="s">
        <v>45</v>
      </c>
      <c r="X406" s="428" t="s">
        <v>45</v>
      </c>
      <c r="Y406" s="428" t="s">
        <v>45</v>
      </c>
      <c r="Z406" s="428" t="s">
        <v>45</v>
      </c>
      <c r="AA406" s="330">
        <v>0</v>
      </c>
      <c r="AB406" s="330">
        <v>0</v>
      </c>
      <c r="AC406" s="330">
        <v>0</v>
      </c>
      <c r="AD406" s="330">
        <v>0</v>
      </c>
      <c r="AE406" s="330">
        <v>0</v>
      </c>
      <c r="AF406" s="330">
        <v>0</v>
      </c>
      <c r="AG406" s="429" t="s">
        <v>45</v>
      </c>
      <c r="AH406" s="330"/>
      <c r="AI406" s="330"/>
      <c r="AJ406" s="330"/>
      <c r="AK406" s="330"/>
      <c r="AL406" s="330"/>
      <c r="AM406" s="330">
        <v>0</v>
      </c>
      <c r="AN406" s="330">
        <v>0</v>
      </c>
      <c r="AO406" s="330"/>
      <c r="AP406" s="330"/>
      <c r="AQ406" s="330">
        <v>0</v>
      </c>
      <c r="AR406" s="330">
        <v>0</v>
      </c>
      <c r="AS406" s="330">
        <v>0</v>
      </c>
      <c r="AT406" s="330">
        <v>0</v>
      </c>
      <c r="AU406" s="330">
        <v>0</v>
      </c>
      <c r="AV406" s="430" t="s">
        <v>45</v>
      </c>
      <c r="AW406" s="330">
        <v>0</v>
      </c>
      <c r="AX406" s="330">
        <v>0</v>
      </c>
      <c r="AY406" s="330">
        <v>0</v>
      </c>
      <c r="AZ406" s="330">
        <v>0</v>
      </c>
      <c r="BA406" s="330">
        <v>0</v>
      </c>
      <c r="BB406" s="330">
        <v>0</v>
      </c>
      <c r="BC406" s="330">
        <v>0</v>
      </c>
      <c r="BD406" s="330">
        <v>0</v>
      </c>
      <c r="BE406" s="330">
        <v>8</v>
      </c>
      <c r="BF406" s="329" t="s">
        <v>7561</v>
      </c>
      <c r="BG406" s="330">
        <v>0</v>
      </c>
      <c r="BH406" s="330">
        <v>0</v>
      </c>
      <c r="BI406" s="330">
        <v>0</v>
      </c>
      <c r="BJ406" s="330" t="s">
        <v>112</v>
      </c>
      <c r="BK406" s="330">
        <v>0</v>
      </c>
      <c r="BL406" s="330">
        <v>0</v>
      </c>
      <c r="BM406" s="330">
        <v>0</v>
      </c>
      <c r="BN406" s="330">
        <v>0</v>
      </c>
      <c r="BO406" s="330">
        <v>0</v>
      </c>
      <c r="BP406" s="330">
        <v>0</v>
      </c>
      <c r="BQ406" s="330">
        <v>0</v>
      </c>
    </row>
    <row r="407" spans="1:69" s="334" customFormat="1" x14ac:dyDescent="0.25">
      <c r="A407" s="333" t="s">
        <v>77</v>
      </c>
      <c r="B407" s="330" t="s">
        <v>52</v>
      </c>
      <c r="C407" s="330" t="s">
        <v>310</v>
      </c>
      <c r="D407" s="333">
        <v>2</v>
      </c>
      <c r="E407" s="331" t="s">
        <v>6535</v>
      </c>
      <c r="F407" s="330" t="s">
        <v>6556</v>
      </c>
      <c r="G407" s="427" t="s">
        <v>7573</v>
      </c>
      <c r="H407" s="330">
        <v>0</v>
      </c>
      <c r="I407" s="330">
        <v>0</v>
      </c>
      <c r="J407" s="336" t="s">
        <v>45</v>
      </c>
      <c r="K407" s="330">
        <v>0</v>
      </c>
      <c r="L407" s="330">
        <v>0</v>
      </c>
      <c r="M407" s="336" t="s">
        <v>45</v>
      </c>
      <c r="N407" s="330">
        <v>0</v>
      </c>
      <c r="O407" s="330" t="s">
        <v>45</v>
      </c>
      <c r="P407" s="330" t="s">
        <v>45</v>
      </c>
      <c r="Q407" s="330" t="s">
        <v>45</v>
      </c>
      <c r="R407" s="336" t="s">
        <v>45</v>
      </c>
      <c r="S407" s="330">
        <v>0</v>
      </c>
      <c r="T407" s="330"/>
      <c r="U407" s="330"/>
      <c r="V407" s="428"/>
      <c r="W407" s="428" t="s">
        <v>45</v>
      </c>
      <c r="X407" s="428" t="s">
        <v>45</v>
      </c>
      <c r="Y407" s="428" t="s">
        <v>45</v>
      </c>
      <c r="Z407" s="428" t="s">
        <v>45</v>
      </c>
      <c r="AA407" s="330">
        <v>0</v>
      </c>
      <c r="AB407" s="330">
        <v>0</v>
      </c>
      <c r="AC407" s="330">
        <v>0</v>
      </c>
      <c r="AD407" s="330">
        <v>0</v>
      </c>
      <c r="AE407" s="330">
        <v>0</v>
      </c>
      <c r="AF407" s="330">
        <v>0</v>
      </c>
      <c r="AG407" s="429" t="s">
        <v>45</v>
      </c>
      <c r="AH407" s="330"/>
      <c r="AI407" s="330"/>
      <c r="AJ407" s="330"/>
      <c r="AK407" s="330"/>
      <c r="AL407" s="330"/>
      <c r="AM407" s="330">
        <v>0</v>
      </c>
      <c r="AN407" s="330">
        <v>0</v>
      </c>
      <c r="AO407" s="330"/>
      <c r="AP407" s="330"/>
      <c r="AQ407" s="330">
        <v>0</v>
      </c>
      <c r="AR407" s="330">
        <v>0</v>
      </c>
      <c r="AS407" s="330">
        <v>0</v>
      </c>
      <c r="AT407" s="330">
        <v>0</v>
      </c>
      <c r="AU407" s="330">
        <v>0</v>
      </c>
      <c r="AV407" s="430" t="s">
        <v>45</v>
      </c>
      <c r="AW407" s="330">
        <v>0</v>
      </c>
      <c r="AX407" s="330">
        <v>0</v>
      </c>
      <c r="AY407" s="330">
        <v>0</v>
      </c>
      <c r="AZ407" s="330">
        <v>0</v>
      </c>
      <c r="BA407" s="330">
        <v>0</v>
      </c>
      <c r="BB407" s="330">
        <v>0</v>
      </c>
      <c r="BC407" s="330">
        <v>0</v>
      </c>
      <c r="BD407" s="330">
        <v>0</v>
      </c>
      <c r="BE407" s="330">
        <v>9</v>
      </c>
      <c r="BF407" s="329" t="s">
        <v>7561</v>
      </c>
      <c r="BG407" s="330">
        <v>1</v>
      </c>
      <c r="BH407" s="330">
        <v>1</v>
      </c>
      <c r="BI407" s="330">
        <v>0</v>
      </c>
      <c r="BJ407" s="330" t="s">
        <v>112</v>
      </c>
      <c r="BK407" s="330">
        <v>0</v>
      </c>
      <c r="BL407" s="330">
        <v>0</v>
      </c>
      <c r="BM407" s="330">
        <v>0</v>
      </c>
      <c r="BN407" s="330">
        <v>0</v>
      </c>
      <c r="BO407" s="330">
        <v>0</v>
      </c>
      <c r="BP407" s="330">
        <v>0</v>
      </c>
      <c r="BQ407" s="330">
        <v>0</v>
      </c>
    </row>
    <row r="408" spans="1:69" s="334" customFormat="1" x14ac:dyDescent="0.25">
      <c r="A408" s="333" t="s">
        <v>77</v>
      </c>
      <c r="B408" s="330" t="s">
        <v>52</v>
      </c>
      <c r="C408" s="330" t="s">
        <v>310</v>
      </c>
      <c r="D408" s="333">
        <v>44</v>
      </c>
      <c r="E408" s="331" t="s">
        <v>565</v>
      </c>
      <c r="F408" s="330" t="s">
        <v>6556</v>
      </c>
      <c r="G408" s="427" t="s">
        <v>7573</v>
      </c>
      <c r="H408" s="330">
        <v>0</v>
      </c>
      <c r="I408" s="330">
        <v>0</v>
      </c>
      <c r="J408" s="336" t="s">
        <v>45</v>
      </c>
      <c r="K408" s="330">
        <v>0</v>
      </c>
      <c r="L408" s="330">
        <v>0</v>
      </c>
      <c r="M408" s="336" t="s">
        <v>45</v>
      </c>
      <c r="N408" s="330">
        <v>0</v>
      </c>
      <c r="O408" s="330" t="s">
        <v>45</v>
      </c>
      <c r="P408" s="330" t="s">
        <v>45</v>
      </c>
      <c r="Q408" s="330" t="s">
        <v>45</v>
      </c>
      <c r="R408" s="336" t="s">
        <v>45</v>
      </c>
      <c r="S408" s="330">
        <v>0</v>
      </c>
      <c r="T408" s="330"/>
      <c r="U408" s="330"/>
      <c r="V408" s="428"/>
      <c r="W408" s="428" t="s">
        <v>45</v>
      </c>
      <c r="X408" s="428" t="s">
        <v>45</v>
      </c>
      <c r="Y408" s="428" t="s">
        <v>45</v>
      </c>
      <c r="Z408" s="428" t="s">
        <v>45</v>
      </c>
      <c r="AA408" s="330">
        <v>0</v>
      </c>
      <c r="AB408" s="330">
        <v>0</v>
      </c>
      <c r="AC408" s="330">
        <v>0</v>
      </c>
      <c r="AD408" s="330">
        <v>0</v>
      </c>
      <c r="AE408" s="330">
        <v>0</v>
      </c>
      <c r="AF408" s="330">
        <v>0</v>
      </c>
      <c r="AG408" s="429" t="s">
        <v>45</v>
      </c>
      <c r="AH408" s="330"/>
      <c r="AI408" s="330"/>
      <c r="AJ408" s="330"/>
      <c r="AK408" s="330"/>
      <c r="AL408" s="330"/>
      <c r="AM408" s="330">
        <v>0</v>
      </c>
      <c r="AN408" s="330">
        <v>0</v>
      </c>
      <c r="AO408" s="330"/>
      <c r="AP408" s="330"/>
      <c r="AQ408" s="330">
        <v>0</v>
      </c>
      <c r="AR408" s="330">
        <v>0</v>
      </c>
      <c r="AS408" s="330">
        <v>0</v>
      </c>
      <c r="AT408" s="330">
        <v>0</v>
      </c>
      <c r="AU408" s="330">
        <v>0</v>
      </c>
      <c r="AV408" s="430" t="s">
        <v>45</v>
      </c>
      <c r="AW408" s="330">
        <v>0</v>
      </c>
      <c r="AX408" s="330">
        <v>0</v>
      </c>
      <c r="AY408" s="330">
        <v>0</v>
      </c>
      <c r="AZ408" s="330">
        <v>0</v>
      </c>
      <c r="BA408" s="330">
        <v>0</v>
      </c>
      <c r="BB408" s="330">
        <v>0</v>
      </c>
      <c r="BC408" s="330">
        <v>0</v>
      </c>
      <c r="BD408" s="330">
        <v>0</v>
      </c>
      <c r="BE408" s="330">
        <v>4</v>
      </c>
      <c r="BF408" s="329" t="s">
        <v>7561</v>
      </c>
      <c r="BG408" s="330">
        <v>1</v>
      </c>
      <c r="BH408" s="330">
        <v>1</v>
      </c>
      <c r="BI408" s="330">
        <v>0</v>
      </c>
      <c r="BJ408" s="330" t="s">
        <v>112</v>
      </c>
      <c r="BK408" s="330">
        <v>0</v>
      </c>
      <c r="BL408" s="330">
        <v>0</v>
      </c>
      <c r="BM408" s="330">
        <v>0</v>
      </c>
      <c r="BN408" s="330">
        <v>0</v>
      </c>
      <c r="BO408" s="330">
        <v>0</v>
      </c>
      <c r="BP408" s="330">
        <v>0</v>
      </c>
      <c r="BQ408" s="330">
        <v>0</v>
      </c>
    </row>
    <row r="409" spans="1:69" s="334" customFormat="1" x14ac:dyDescent="0.25">
      <c r="A409" s="333" t="s">
        <v>77</v>
      </c>
      <c r="B409" s="330" t="s">
        <v>52</v>
      </c>
      <c r="C409" s="330" t="s">
        <v>310</v>
      </c>
      <c r="D409" s="333">
        <v>45</v>
      </c>
      <c r="E409" s="331" t="s">
        <v>566</v>
      </c>
      <c r="F409" s="330" t="s">
        <v>6556</v>
      </c>
      <c r="G409" s="427" t="s">
        <v>7573</v>
      </c>
      <c r="H409" s="330">
        <v>0</v>
      </c>
      <c r="I409" s="330">
        <v>0</v>
      </c>
      <c r="J409" s="336" t="s">
        <v>45</v>
      </c>
      <c r="K409" s="330">
        <v>0</v>
      </c>
      <c r="L409" s="330">
        <v>0</v>
      </c>
      <c r="M409" s="336" t="s">
        <v>45</v>
      </c>
      <c r="N409" s="330">
        <v>0</v>
      </c>
      <c r="O409" s="330" t="s">
        <v>45</v>
      </c>
      <c r="P409" s="330" t="s">
        <v>45</v>
      </c>
      <c r="Q409" s="330" t="s">
        <v>45</v>
      </c>
      <c r="R409" s="336" t="s">
        <v>45</v>
      </c>
      <c r="S409" s="330">
        <v>0</v>
      </c>
      <c r="T409" s="330"/>
      <c r="U409" s="330"/>
      <c r="V409" s="428"/>
      <c r="W409" s="428" t="s">
        <v>45</v>
      </c>
      <c r="X409" s="428" t="s">
        <v>45</v>
      </c>
      <c r="Y409" s="428" t="s">
        <v>45</v>
      </c>
      <c r="Z409" s="428" t="s">
        <v>45</v>
      </c>
      <c r="AA409" s="330">
        <v>0</v>
      </c>
      <c r="AB409" s="330">
        <v>0</v>
      </c>
      <c r="AC409" s="330">
        <v>0</v>
      </c>
      <c r="AD409" s="330">
        <v>0</v>
      </c>
      <c r="AE409" s="330">
        <v>0</v>
      </c>
      <c r="AF409" s="330">
        <v>0</v>
      </c>
      <c r="AG409" s="429" t="s">
        <v>45</v>
      </c>
      <c r="AH409" s="330"/>
      <c r="AI409" s="330"/>
      <c r="AJ409" s="330"/>
      <c r="AK409" s="330"/>
      <c r="AL409" s="330"/>
      <c r="AM409" s="330">
        <v>0</v>
      </c>
      <c r="AN409" s="330">
        <v>0</v>
      </c>
      <c r="AO409" s="330"/>
      <c r="AP409" s="330"/>
      <c r="AQ409" s="330">
        <v>0</v>
      </c>
      <c r="AR409" s="330">
        <v>0</v>
      </c>
      <c r="AS409" s="330">
        <v>0</v>
      </c>
      <c r="AT409" s="330">
        <v>0</v>
      </c>
      <c r="AU409" s="330">
        <v>0</v>
      </c>
      <c r="AV409" s="430" t="s">
        <v>45</v>
      </c>
      <c r="AW409" s="330">
        <v>0</v>
      </c>
      <c r="AX409" s="330">
        <v>0</v>
      </c>
      <c r="AY409" s="330">
        <v>0</v>
      </c>
      <c r="AZ409" s="330">
        <v>0</v>
      </c>
      <c r="BA409" s="330">
        <v>0</v>
      </c>
      <c r="BB409" s="330">
        <v>0</v>
      </c>
      <c r="BC409" s="330">
        <v>0</v>
      </c>
      <c r="BD409" s="330">
        <v>0</v>
      </c>
      <c r="BE409" s="330">
        <v>2</v>
      </c>
      <c r="BF409" s="329" t="s">
        <v>7561</v>
      </c>
      <c r="BG409" s="330">
        <v>0</v>
      </c>
      <c r="BH409" s="330">
        <v>0</v>
      </c>
      <c r="BI409" s="330">
        <v>0</v>
      </c>
      <c r="BJ409" s="330" t="s">
        <v>112</v>
      </c>
      <c r="BK409" s="330">
        <v>0</v>
      </c>
      <c r="BL409" s="330">
        <v>0</v>
      </c>
      <c r="BM409" s="330">
        <v>0</v>
      </c>
      <c r="BN409" s="330">
        <v>0</v>
      </c>
      <c r="BO409" s="330">
        <v>0</v>
      </c>
      <c r="BP409" s="330">
        <v>0</v>
      </c>
      <c r="BQ409" s="330">
        <v>0</v>
      </c>
    </row>
    <row r="410" spans="1:69" s="334" customFormat="1" x14ac:dyDescent="0.25">
      <c r="A410" s="333" t="s">
        <v>77</v>
      </c>
      <c r="B410" s="330" t="s">
        <v>52</v>
      </c>
      <c r="C410" s="330" t="s">
        <v>310</v>
      </c>
      <c r="D410" s="333">
        <v>46</v>
      </c>
      <c r="E410" s="331" t="s">
        <v>567</v>
      </c>
      <c r="F410" s="330" t="s">
        <v>6556</v>
      </c>
      <c r="G410" s="427" t="s">
        <v>7573</v>
      </c>
      <c r="H410" s="330">
        <v>0</v>
      </c>
      <c r="I410" s="330">
        <v>0</v>
      </c>
      <c r="J410" s="336" t="s">
        <v>45</v>
      </c>
      <c r="K410" s="330">
        <v>0</v>
      </c>
      <c r="L410" s="330">
        <v>0</v>
      </c>
      <c r="M410" s="336" t="s">
        <v>45</v>
      </c>
      <c r="N410" s="330">
        <v>0</v>
      </c>
      <c r="O410" s="330" t="s">
        <v>45</v>
      </c>
      <c r="P410" s="330" t="s">
        <v>45</v>
      </c>
      <c r="Q410" s="330" t="s">
        <v>45</v>
      </c>
      <c r="R410" s="336" t="s">
        <v>45</v>
      </c>
      <c r="S410" s="330">
        <v>0</v>
      </c>
      <c r="T410" s="330"/>
      <c r="U410" s="330"/>
      <c r="V410" s="428"/>
      <c r="W410" s="428" t="s">
        <v>45</v>
      </c>
      <c r="X410" s="428" t="s">
        <v>45</v>
      </c>
      <c r="Y410" s="428" t="s">
        <v>45</v>
      </c>
      <c r="Z410" s="428" t="s">
        <v>45</v>
      </c>
      <c r="AA410" s="330">
        <v>0</v>
      </c>
      <c r="AB410" s="330">
        <v>0</v>
      </c>
      <c r="AC410" s="330">
        <v>0</v>
      </c>
      <c r="AD410" s="330">
        <v>0</v>
      </c>
      <c r="AE410" s="330">
        <v>0</v>
      </c>
      <c r="AF410" s="330">
        <v>0</v>
      </c>
      <c r="AG410" s="429" t="s">
        <v>45</v>
      </c>
      <c r="AH410" s="330"/>
      <c r="AI410" s="330"/>
      <c r="AJ410" s="330"/>
      <c r="AK410" s="330"/>
      <c r="AL410" s="330"/>
      <c r="AM410" s="330">
        <v>0</v>
      </c>
      <c r="AN410" s="330">
        <v>0</v>
      </c>
      <c r="AO410" s="330"/>
      <c r="AP410" s="330"/>
      <c r="AQ410" s="330">
        <v>0</v>
      </c>
      <c r="AR410" s="330">
        <v>0</v>
      </c>
      <c r="AS410" s="330">
        <v>0</v>
      </c>
      <c r="AT410" s="330">
        <v>0</v>
      </c>
      <c r="AU410" s="330">
        <v>0</v>
      </c>
      <c r="AV410" s="430" t="s">
        <v>45</v>
      </c>
      <c r="AW410" s="330">
        <v>0</v>
      </c>
      <c r="AX410" s="330">
        <v>0</v>
      </c>
      <c r="AY410" s="330">
        <v>0</v>
      </c>
      <c r="AZ410" s="330">
        <v>0</v>
      </c>
      <c r="BA410" s="330">
        <v>0</v>
      </c>
      <c r="BB410" s="330">
        <v>0</v>
      </c>
      <c r="BC410" s="330">
        <v>0</v>
      </c>
      <c r="BD410" s="330">
        <v>0</v>
      </c>
      <c r="BE410" s="330">
        <v>0</v>
      </c>
      <c r="BF410" s="329" t="s">
        <v>7561</v>
      </c>
      <c r="BG410" s="330">
        <v>0</v>
      </c>
      <c r="BH410" s="330">
        <v>0</v>
      </c>
      <c r="BI410" s="330">
        <v>0</v>
      </c>
      <c r="BJ410" s="330" t="s">
        <v>112</v>
      </c>
      <c r="BK410" s="330">
        <v>0</v>
      </c>
      <c r="BL410" s="330">
        <v>0</v>
      </c>
      <c r="BM410" s="330">
        <v>0</v>
      </c>
      <c r="BN410" s="330">
        <v>0</v>
      </c>
      <c r="BO410" s="330">
        <v>0</v>
      </c>
      <c r="BP410" s="330">
        <v>0</v>
      </c>
      <c r="BQ410" s="330">
        <v>0</v>
      </c>
    </row>
    <row r="411" spans="1:69" s="334" customFormat="1" x14ac:dyDescent="0.25">
      <c r="A411" s="333" t="s">
        <v>77</v>
      </c>
      <c r="B411" s="330" t="s">
        <v>52</v>
      </c>
      <c r="C411" s="330" t="s">
        <v>310</v>
      </c>
      <c r="D411" s="333">
        <v>47</v>
      </c>
      <c r="E411" s="331" t="s">
        <v>568</v>
      </c>
      <c r="F411" s="330" t="s">
        <v>6556</v>
      </c>
      <c r="G411" s="427" t="s">
        <v>7573</v>
      </c>
      <c r="H411" s="330">
        <v>0</v>
      </c>
      <c r="I411" s="330">
        <v>0</v>
      </c>
      <c r="J411" s="336" t="s">
        <v>45</v>
      </c>
      <c r="K411" s="330">
        <v>0</v>
      </c>
      <c r="L411" s="330">
        <v>0</v>
      </c>
      <c r="M411" s="336" t="s">
        <v>45</v>
      </c>
      <c r="N411" s="330">
        <v>0</v>
      </c>
      <c r="O411" s="330" t="s">
        <v>45</v>
      </c>
      <c r="P411" s="330" t="s">
        <v>45</v>
      </c>
      <c r="Q411" s="330" t="s">
        <v>45</v>
      </c>
      <c r="R411" s="336" t="s">
        <v>45</v>
      </c>
      <c r="S411" s="330">
        <v>0</v>
      </c>
      <c r="T411" s="330"/>
      <c r="U411" s="330"/>
      <c r="V411" s="428"/>
      <c r="W411" s="428" t="s">
        <v>45</v>
      </c>
      <c r="X411" s="428" t="s">
        <v>45</v>
      </c>
      <c r="Y411" s="428" t="s">
        <v>45</v>
      </c>
      <c r="Z411" s="428" t="s">
        <v>45</v>
      </c>
      <c r="AA411" s="330">
        <v>0</v>
      </c>
      <c r="AB411" s="330">
        <v>0</v>
      </c>
      <c r="AC411" s="330">
        <v>0</v>
      </c>
      <c r="AD411" s="330">
        <v>0</v>
      </c>
      <c r="AE411" s="330">
        <v>0</v>
      </c>
      <c r="AF411" s="330">
        <v>0</v>
      </c>
      <c r="AG411" s="429" t="s">
        <v>45</v>
      </c>
      <c r="AH411" s="330"/>
      <c r="AI411" s="330"/>
      <c r="AJ411" s="330"/>
      <c r="AK411" s="330"/>
      <c r="AL411" s="330"/>
      <c r="AM411" s="330">
        <v>0</v>
      </c>
      <c r="AN411" s="330">
        <v>0</v>
      </c>
      <c r="AO411" s="330"/>
      <c r="AP411" s="330"/>
      <c r="AQ411" s="330">
        <v>0</v>
      </c>
      <c r="AR411" s="330">
        <v>0</v>
      </c>
      <c r="AS411" s="330">
        <v>0</v>
      </c>
      <c r="AT411" s="330">
        <v>0</v>
      </c>
      <c r="AU411" s="330">
        <v>0</v>
      </c>
      <c r="AV411" s="430" t="s">
        <v>45</v>
      </c>
      <c r="AW411" s="330">
        <v>0</v>
      </c>
      <c r="AX411" s="330">
        <v>0</v>
      </c>
      <c r="AY411" s="330">
        <v>0</v>
      </c>
      <c r="AZ411" s="330">
        <v>0</v>
      </c>
      <c r="BA411" s="330">
        <v>0</v>
      </c>
      <c r="BB411" s="330">
        <v>0</v>
      </c>
      <c r="BC411" s="330">
        <v>0</v>
      </c>
      <c r="BD411" s="330">
        <v>0</v>
      </c>
      <c r="BE411" s="330">
        <v>14</v>
      </c>
      <c r="BF411" s="329" t="s">
        <v>7561</v>
      </c>
      <c r="BG411" s="330">
        <v>0</v>
      </c>
      <c r="BH411" s="330">
        <v>0</v>
      </c>
      <c r="BI411" s="330">
        <v>0</v>
      </c>
      <c r="BJ411" s="330" t="s">
        <v>112</v>
      </c>
      <c r="BK411" s="330">
        <v>0</v>
      </c>
      <c r="BL411" s="330">
        <v>0</v>
      </c>
      <c r="BM411" s="330">
        <v>0</v>
      </c>
      <c r="BN411" s="330">
        <v>0</v>
      </c>
      <c r="BO411" s="330">
        <v>0</v>
      </c>
      <c r="BP411" s="330">
        <v>0</v>
      </c>
      <c r="BQ411" s="330">
        <v>0</v>
      </c>
    </row>
    <row r="412" spans="1:69" s="334" customFormat="1" x14ac:dyDescent="0.25">
      <c r="A412" s="333" t="s">
        <v>77</v>
      </c>
      <c r="B412" s="330" t="s">
        <v>52</v>
      </c>
      <c r="C412" s="330" t="s">
        <v>310</v>
      </c>
      <c r="D412" s="333">
        <v>48</v>
      </c>
      <c r="E412" s="331" t="s">
        <v>570</v>
      </c>
      <c r="F412" s="330" t="s">
        <v>6556</v>
      </c>
      <c r="G412" s="427" t="s">
        <v>7573</v>
      </c>
      <c r="H412" s="330">
        <v>0</v>
      </c>
      <c r="I412" s="330">
        <v>0</v>
      </c>
      <c r="J412" s="336" t="s">
        <v>45</v>
      </c>
      <c r="K412" s="330">
        <v>0</v>
      </c>
      <c r="L412" s="330">
        <v>0</v>
      </c>
      <c r="M412" s="336" t="s">
        <v>45</v>
      </c>
      <c r="N412" s="330">
        <v>0</v>
      </c>
      <c r="O412" s="330" t="s">
        <v>45</v>
      </c>
      <c r="P412" s="330" t="s">
        <v>45</v>
      </c>
      <c r="Q412" s="330" t="s">
        <v>45</v>
      </c>
      <c r="R412" s="336" t="s">
        <v>45</v>
      </c>
      <c r="S412" s="330">
        <v>0</v>
      </c>
      <c r="T412" s="330"/>
      <c r="U412" s="330"/>
      <c r="V412" s="428"/>
      <c r="W412" s="428" t="s">
        <v>45</v>
      </c>
      <c r="X412" s="428" t="s">
        <v>45</v>
      </c>
      <c r="Y412" s="428" t="s">
        <v>45</v>
      </c>
      <c r="Z412" s="428" t="s">
        <v>45</v>
      </c>
      <c r="AA412" s="330">
        <v>0</v>
      </c>
      <c r="AB412" s="330">
        <v>0</v>
      </c>
      <c r="AC412" s="330">
        <v>0</v>
      </c>
      <c r="AD412" s="330">
        <v>0</v>
      </c>
      <c r="AE412" s="330">
        <v>0</v>
      </c>
      <c r="AF412" s="330">
        <v>0</v>
      </c>
      <c r="AG412" s="429" t="s">
        <v>45</v>
      </c>
      <c r="AH412" s="330"/>
      <c r="AI412" s="330"/>
      <c r="AJ412" s="330"/>
      <c r="AK412" s="330"/>
      <c r="AL412" s="330"/>
      <c r="AM412" s="330">
        <v>0</v>
      </c>
      <c r="AN412" s="330">
        <v>0</v>
      </c>
      <c r="AO412" s="330"/>
      <c r="AP412" s="330"/>
      <c r="AQ412" s="330">
        <v>0</v>
      </c>
      <c r="AR412" s="330">
        <v>0</v>
      </c>
      <c r="AS412" s="330">
        <v>0</v>
      </c>
      <c r="AT412" s="330">
        <v>0</v>
      </c>
      <c r="AU412" s="330">
        <v>0</v>
      </c>
      <c r="AV412" s="430" t="s">
        <v>45</v>
      </c>
      <c r="AW412" s="330">
        <v>0</v>
      </c>
      <c r="AX412" s="330">
        <v>0</v>
      </c>
      <c r="AY412" s="330">
        <v>0</v>
      </c>
      <c r="AZ412" s="330">
        <v>0</v>
      </c>
      <c r="BA412" s="330">
        <v>0</v>
      </c>
      <c r="BB412" s="330">
        <v>0</v>
      </c>
      <c r="BC412" s="330">
        <v>0</v>
      </c>
      <c r="BD412" s="330">
        <v>0</v>
      </c>
      <c r="BE412" s="330">
        <v>3</v>
      </c>
      <c r="BF412" s="329" t="s">
        <v>7561</v>
      </c>
      <c r="BG412" s="330">
        <v>0</v>
      </c>
      <c r="BH412" s="330">
        <v>0</v>
      </c>
      <c r="BI412" s="330">
        <v>0</v>
      </c>
      <c r="BJ412" s="330" t="s">
        <v>112</v>
      </c>
      <c r="BK412" s="330">
        <v>0</v>
      </c>
      <c r="BL412" s="330">
        <v>0</v>
      </c>
      <c r="BM412" s="330">
        <v>0</v>
      </c>
      <c r="BN412" s="330">
        <v>0</v>
      </c>
      <c r="BO412" s="330">
        <v>0</v>
      </c>
      <c r="BP412" s="330">
        <v>0</v>
      </c>
      <c r="BQ412" s="330">
        <v>0</v>
      </c>
    </row>
    <row r="413" spans="1:69" s="334" customFormat="1" x14ac:dyDescent="0.25">
      <c r="A413" s="333" t="s">
        <v>77</v>
      </c>
      <c r="B413" s="330" t="s">
        <v>52</v>
      </c>
      <c r="C413" s="330" t="s">
        <v>310</v>
      </c>
      <c r="D413" s="333">
        <v>49</v>
      </c>
      <c r="E413" s="331" t="s">
        <v>571</v>
      </c>
      <c r="F413" s="330" t="s">
        <v>6556</v>
      </c>
      <c r="G413" s="427" t="s">
        <v>7573</v>
      </c>
      <c r="H413" s="330">
        <v>0</v>
      </c>
      <c r="I413" s="330">
        <v>0</v>
      </c>
      <c r="J413" s="336" t="s">
        <v>45</v>
      </c>
      <c r="K413" s="330">
        <v>0</v>
      </c>
      <c r="L413" s="330">
        <v>0</v>
      </c>
      <c r="M413" s="336" t="s">
        <v>45</v>
      </c>
      <c r="N413" s="330">
        <v>0</v>
      </c>
      <c r="O413" s="330" t="s">
        <v>45</v>
      </c>
      <c r="P413" s="330" t="s">
        <v>45</v>
      </c>
      <c r="Q413" s="330" t="s">
        <v>45</v>
      </c>
      <c r="R413" s="336" t="s">
        <v>45</v>
      </c>
      <c r="S413" s="330">
        <v>0</v>
      </c>
      <c r="T413" s="330"/>
      <c r="U413" s="330"/>
      <c r="V413" s="428"/>
      <c r="W413" s="428" t="s">
        <v>45</v>
      </c>
      <c r="X413" s="428" t="s">
        <v>45</v>
      </c>
      <c r="Y413" s="428" t="s">
        <v>45</v>
      </c>
      <c r="Z413" s="428" t="s">
        <v>45</v>
      </c>
      <c r="AA413" s="330">
        <v>0</v>
      </c>
      <c r="AB413" s="330">
        <v>0</v>
      </c>
      <c r="AC413" s="330">
        <v>0</v>
      </c>
      <c r="AD413" s="330">
        <v>0</v>
      </c>
      <c r="AE413" s="330">
        <v>0</v>
      </c>
      <c r="AF413" s="330">
        <v>0</v>
      </c>
      <c r="AG413" s="429" t="s">
        <v>45</v>
      </c>
      <c r="AH413" s="330"/>
      <c r="AI413" s="330"/>
      <c r="AJ413" s="330"/>
      <c r="AK413" s="330"/>
      <c r="AL413" s="330"/>
      <c r="AM413" s="330">
        <v>0</v>
      </c>
      <c r="AN413" s="330">
        <v>0</v>
      </c>
      <c r="AO413" s="330"/>
      <c r="AP413" s="330"/>
      <c r="AQ413" s="330">
        <v>0</v>
      </c>
      <c r="AR413" s="330">
        <v>0</v>
      </c>
      <c r="AS413" s="330">
        <v>0</v>
      </c>
      <c r="AT413" s="330">
        <v>0</v>
      </c>
      <c r="AU413" s="330">
        <v>0</v>
      </c>
      <c r="AV413" s="430" t="s">
        <v>45</v>
      </c>
      <c r="AW413" s="330">
        <v>0</v>
      </c>
      <c r="AX413" s="330">
        <v>0</v>
      </c>
      <c r="AY413" s="330">
        <v>0</v>
      </c>
      <c r="AZ413" s="330">
        <v>0</v>
      </c>
      <c r="BA413" s="330">
        <v>0</v>
      </c>
      <c r="BB413" s="330">
        <v>0</v>
      </c>
      <c r="BC413" s="330">
        <v>0</v>
      </c>
      <c r="BD413" s="330">
        <v>0</v>
      </c>
      <c r="BE413" s="330">
        <v>0</v>
      </c>
      <c r="BF413" s="329" t="s">
        <v>7561</v>
      </c>
      <c r="BG413" s="330">
        <v>0</v>
      </c>
      <c r="BH413" s="330">
        <v>0</v>
      </c>
      <c r="BI413" s="330">
        <v>0</v>
      </c>
      <c r="BJ413" s="330" t="s">
        <v>112</v>
      </c>
      <c r="BK413" s="330">
        <v>0</v>
      </c>
      <c r="BL413" s="330">
        <v>0</v>
      </c>
      <c r="BM413" s="330">
        <v>0</v>
      </c>
      <c r="BN413" s="330">
        <v>0</v>
      </c>
      <c r="BO413" s="330">
        <v>0</v>
      </c>
      <c r="BP413" s="330">
        <v>0</v>
      </c>
      <c r="BQ413" s="330">
        <v>0</v>
      </c>
    </row>
    <row r="414" spans="1:69" s="334" customFormat="1" x14ac:dyDescent="0.25">
      <c r="A414" s="333" t="s">
        <v>77</v>
      </c>
      <c r="B414" s="330" t="s">
        <v>52</v>
      </c>
      <c r="C414" s="330" t="s">
        <v>310</v>
      </c>
      <c r="D414" s="333">
        <v>50</v>
      </c>
      <c r="E414" s="331" t="s">
        <v>572</v>
      </c>
      <c r="F414" s="330" t="s">
        <v>6556</v>
      </c>
      <c r="G414" s="427" t="s">
        <v>7573</v>
      </c>
      <c r="H414" s="330">
        <v>0</v>
      </c>
      <c r="I414" s="330">
        <v>0</v>
      </c>
      <c r="J414" s="336" t="s">
        <v>45</v>
      </c>
      <c r="K414" s="330">
        <v>0</v>
      </c>
      <c r="L414" s="330">
        <v>0</v>
      </c>
      <c r="M414" s="336" t="s">
        <v>45</v>
      </c>
      <c r="N414" s="330">
        <v>0</v>
      </c>
      <c r="O414" s="330" t="s">
        <v>45</v>
      </c>
      <c r="P414" s="330" t="s">
        <v>45</v>
      </c>
      <c r="Q414" s="330" t="s">
        <v>45</v>
      </c>
      <c r="R414" s="336" t="s">
        <v>45</v>
      </c>
      <c r="S414" s="330">
        <v>0</v>
      </c>
      <c r="T414" s="330"/>
      <c r="U414" s="330"/>
      <c r="V414" s="428"/>
      <c r="W414" s="428" t="s">
        <v>45</v>
      </c>
      <c r="X414" s="428" t="s">
        <v>45</v>
      </c>
      <c r="Y414" s="428" t="s">
        <v>45</v>
      </c>
      <c r="Z414" s="428" t="s">
        <v>45</v>
      </c>
      <c r="AA414" s="330">
        <v>0</v>
      </c>
      <c r="AB414" s="330">
        <v>0</v>
      </c>
      <c r="AC414" s="330">
        <v>0</v>
      </c>
      <c r="AD414" s="330">
        <v>0</v>
      </c>
      <c r="AE414" s="330">
        <v>0</v>
      </c>
      <c r="AF414" s="330">
        <v>0</v>
      </c>
      <c r="AG414" s="429" t="s">
        <v>45</v>
      </c>
      <c r="AH414" s="330"/>
      <c r="AI414" s="330"/>
      <c r="AJ414" s="330"/>
      <c r="AK414" s="330"/>
      <c r="AL414" s="330"/>
      <c r="AM414" s="330">
        <v>0</v>
      </c>
      <c r="AN414" s="330">
        <v>0</v>
      </c>
      <c r="AO414" s="330"/>
      <c r="AP414" s="330"/>
      <c r="AQ414" s="330">
        <v>0</v>
      </c>
      <c r="AR414" s="330">
        <v>0</v>
      </c>
      <c r="AS414" s="330">
        <v>0</v>
      </c>
      <c r="AT414" s="330">
        <v>0</v>
      </c>
      <c r="AU414" s="330">
        <v>0</v>
      </c>
      <c r="AV414" s="430" t="s">
        <v>45</v>
      </c>
      <c r="AW414" s="330">
        <v>0</v>
      </c>
      <c r="AX414" s="330">
        <v>0</v>
      </c>
      <c r="AY414" s="330">
        <v>0</v>
      </c>
      <c r="AZ414" s="330">
        <v>0</v>
      </c>
      <c r="BA414" s="330">
        <v>0</v>
      </c>
      <c r="BB414" s="330">
        <v>0</v>
      </c>
      <c r="BC414" s="330">
        <v>0</v>
      </c>
      <c r="BD414" s="330">
        <v>0</v>
      </c>
      <c r="BE414" s="330">
        <v>0</v>
      </c>
      <c r="BF414" s="329" t="s">
        <v>7561</v>
      </c>
      <c r="BG414" s="330">
        <v>1</v>
      </c>
      <c r="BH414" s="330">
        <v>0</v>
      </c>
      <c r="BI414" s="330">
        <v>0</v>
      </c>
      <c r="BJ414" s="330" t="s">
        <v>112</v>
      </c>
      <c r="BK414" s="330">
        <v>0</v>
      </c>
      <c r="BL414" s="330">
        <v>0</v>
      </c>
      <c r="BM414" s="330">
        <v>0</v>
      </c>
      <c r="BN414" s="330">
        <v>0</v>
      </c>
      <c r="BO414" s="330">
        <v>0</v>
      </c>
      <c r="BP414" s="330">
        <v>0</v>
      </c>
      <c r="BQ414" s="330">
        <v>0</v>
      </c>
    </row>
    <row r="415" spans="1:69" s="334" customFormat="1" x14ac:dyDescent="0.25">
      <c r="A415" s="333" t="s">
        <v>77</v>
      </c>
      <c r="B415" s="330" t="s">
        <v>52</v>
      </c>
      <c r="C415" s="330" t="s">
        <v>310</v>
      </c>
      <c r="D415" s="333">
        <v>51</v>
      </c>
      <c r="E415" s="331" t="s">
        <v>573</v>
      </c>
      <c r="F415" s="330" t="s">
        <v>6556</v>
      </c>
      <c r="G415" s="427" t="s">
        <v>7573</v>
      </c>
      <c r="H415" s="330">
        <v>0</v>
      </c>
      <c r="I415" s="330">
        <v>0</v>
      </c>
      <c r="J415" s="336" t="s">
        <v>45</v>
      </c>
      <c r="K415" s="330">
        <v>0</v>
      </c>
      <c r="L415" s="330">
        <v>0</v>
      </c>
      <c r="M415" s="336" t="s">
        <v>45</v>
      </c>
      <c r="N415" s="330">
        <v>0</v>
      </c>
      <c r="O415" s="330" t="s">
        <v>45</v>
      </c>
      <c r="P415" s="330" t="s">
        <v>45</v>
      </c>
      <c r="Q415" s="330" t="s">
        <v>45</v>
      </c>
      <c r="R415" s="336" t="s">
        <v>45</v>
      </c>
      <c r="S415" s="330">
        <v>0</v>
      </c>
      <c r="T415" s="330"/>
      <c r="U415" s="330"/>
      <c r="V415" s="428"/>
      <c r="W415" s="428" t="s">
        <v>45</v>
      </c>
      <c r="X415" s="428" t="s">
        <v>45</v>
      </c>
      <c r="Y415" s="428" t="s">
        <v>45</v>
      </c>
      <c r="Z415" s="428" t="s">
        <v>45</v>
      </c>
      <c r="AA415" s="330">
        <v>0</v>
      </c>
      <c r="AB415" s="330">
        <v>0</v>
      </c>
      <c r="AC415" s="330">
        <v>0</v>
      </c>
      <c r="AD415" s="330">
        <v>0</v>
      </c>
      <c r="AE415" s="330">
        <v>0</v>
      </c>
      <c r="AF415" s="330">
        <v>0</v>
      </c>
      <c r="AG415" s="429" t="s">
        <v>45</v>
      </c>
      <c r="AH415" s="330"/>
      <c r="AI415" s="330"/>
      <c r="AJ415" s="330"/>
      <c r="AK415" s="330"/>
      <c r="AL415" s="330"/>
      <c r="AM415" s="330">
        <v>0</v>
      </c>
      <c r="AN415" s="330">
        <v>0</v>
      </c>
      <c r="AO415" s="330"/>
      <c r="AP415" s="330"/>
      <c r="AQ415" s="330">
        <v>0</v>
      </c>
      <c r="AR415" s="330">
        <v>0</v>
      </c>
      <c r="AS415" s="330">
        <v>0</v>
      </c>
      <c r="AT415" s="330">
        <v>0</v>
      </c>
      <c r="AU415" s="330">
        <v>0</v>
      </c>
      <c r="AV415" s="430" t="s">
        <v>45</v>
      </c>
      <c r="AW415" s="330">
        <v>0</v>
      </c>
      <c r="AX415" s="330">
        <v>0</v>
      </c>
      <c r="AY415" s="330">
        <v>0</v>
      </c>
      <c r="AZ415" s="330">
        <v>0</v>
      </c>
      <c r="BA415" s="330">
        <v>0</v>
      </c>
      <c r="BB415" s="330">
        <v>0</v>
      </c>
      <c r="BC415" s="330">
        <v>0</v>
      </c>
      <c r="BD415" s="330">
        <v>0</v>
      </c>
      <c r="BE415" s="330">
        <v>0</v>
      </c>
      <c r="BF415" s="329" t="s">
        <v>7561</v>
      </c>
      <c r="BG415" s="330">
        <v>0</v>
      </c>
      <c r="BH415" s="330">
        <v>0</v>
      </c>
      <c r="BI415" s="330">
        <v>0</v>
      </c>
      <c r="BJ415" s="330" t="s">
        <v>112</v>
      </c>
      <c r="BK415" s="330">
        <v>0</v>
      </c>
      <c r="BL415" s="330">
        <v>0</v>
      </c>
      <c r="BM415" s="330">
        <v>0</v>
      </c>
      <c r="BN415" s="330">
        <v>0</v>
      </c>
      <c r="BO415" s="330">
        <v>0</v>
      </c>
      <c r="BP415" s="330">
        <v>0</v>
      </c>
      <c r="BQ415" s="330">
        <v>0</v>
      </c>
    </row>
    <row r="416" spans="1:69" s="334" customFormat="1" x14ac:dyDescent="0.25">
      <c r="A416" s="333" t="s">
        <v>77</v>
      </c>
      <c r="B416" s="330" t="s">
        <v>52</v>
      </c>
      <c r="C416" s="330" t="s">
        <v>310</v>
      </c>
      <c r="D416" s="333">
        <v>52</v>
      </c>
      <c r="E416" s="331" t="s">
        <v>6555</v>
      </c>
      <c r="F416" s="330" t="s">
        <v>6556</v>
      </c>
      <c r="G416" s="427" t="s">
        <v>7573</v>
      </c>
      <c r="H416" s="330">
        <v>0</v>
      </c>
      <c r="I416" s="330">
        <v>0</v>
      </c>
      <c r="J416" s="336" t="s">
        <v>45</v>
      </c>
      <c r="K416" s="330">
        <v>0</v>
      </c>
      <c r="L416" s="330">
        <v>0</v>
      </c>
      <c r="M416" s="336" t="s">
        <v>45</v>
      </c>
      <c r="N416" s="330">
        <v>0</v>
      </c>
      <c r="O416" s="330" t="s">
        <v>45</v>
      </c>
      <c r="P416" s="330" t="s">
        <v>45</v>
      </c>
      <c r="Q416" s="330" t="s">
        <v>45</v>
      </c>
      <c r="R416" s="336" t="s">
        <v>45</v>
      </c>
      <c r="S416" s="330">
        <v>0</v>
      </c>
      <c r="T416" s="330"/>
      <c r="U416" s="330"/>
      <c r="V416" s="428"/>
      <c r="W416" s="428" t="s">
        <v>45</v>
      </c>
      <c r="X416" s="428" t="s">
        <v>45</v>
      </c>
      <c r="Y416" s="428" t="s">
        <v>45</v>
      </c>
      <c r="Z416" s="428" t="s">
        <v>45</v>
      </c>
      <c r="AA416" s="330">
        <v>0</v>
      </c>
      <c r="AB416" s="330">
        <v>0</v>
      </c>
      <c r="AC416" s="330">
        <v>0</v>
      </c>
      <c r="AD416" s="330">
        <v>0</v>
      </c>
      <c r="AE416" s="330">
        <v>0</v>
      </c>
      <c r="AF416" s="330">
        <v>0</v>
      </c>
      <c r="AG416" s="429" t="s">
        <v>45</v>
      </c>
      <c r="AH416" s="330"/>
      <c r="AI416" s="330"/>
      <c r="AJ416" s="330"/>
      <c r="AK416" s="330"/>
      <c r="AL416" s="330"/>
      <c r="AM416" s="330">
        <v>0</v>
      </c>
      <c r="AN416" s="330">
        <v>0</v>
      </c>
      <c r="AO416" s="330"/>
      <c r="AP416" s="330"/>
      <c r="AQ416" s="330">
        <v>0</v>
      </c>
      <c r="AR416" s="330">
        <v>0</v>
      </c>
      <c r="AS416" s="330">
        <v>0</v>
      </c>
      <c r="AT416" s="330">
        <v>0</v>
      </c>
      <c r="AU416" s="330">
        <v>0</v>
      </c>
      <c r="AV416" s="430" t="s">
        <v>45</v>
      </c>
      <c r="AW416" s="330">
        <v>0</v>
      </c>
      <c r="AX416" s="330">
        <v>0</v>
      </c>
      <c r="AY416" s="330">
        <v>0</v>
      </c>
      <c r="AZ416" s="330">
        <v>0</v>
      </c>
      <c r="BA416" s="330">
        <v>0</v>
      </c>
      <c r="BB416" s="330">
        <v>0</v>
      </c>
      <c r="BC416" s="330">
        <v>0</v>
      </c>
      <c r="BD416" s="330">
        <v>0</v>
      </c>
      <c r="BE416" s="330">
        <v>0</v>
      </c>
      <c r="BF416" s="329" t="s">
        <v>7561</v>
      </c>
      <c r="BG416" s="330">
        <v>0</v>
      </c>
      <c r="BH416" s="330">
        <v>0</v>
      </c>
      <c r="BI416" s="330">
        <v>0</v>
      </c>
      <c r="BJ416" s="330" t="s">
        <v>112</v>
      </c>
      <c r="BK416" s="330">
        <v>0</v>
      </c>
      <c r="BL416" s="330">
        <v>0</v>
      </c>
      <c r="BM416" s="330">
        <v>0</v>
      </c>
      <c r="BN416" s="330">
        <v>0</v>
      </c>
      <c r="BO416" s="330">
        <v>0</v>
      </c>
      <c r="BP416" s="330">
        <v>0</v>
      </c>
      <c r="BQ416" s="330">
        <v>0</v>
      </c>
    </row>
    <row r="417" spans="1:69" s="334" customFormat="1" x14ac:dyDescent="0.25">
      <c r="A417" s="333" t="s">
        <v>77</v>
      </c>
      <c r="B417" s="330" t="s">
        <v>52</v>
      </c>
      <c r="C417" s="330" t="s">
        <v>310</v>
      </c>
      <c r="D417" s="333">
        <v>3</v>
      </c>
      <c r="E417" s="331" t="s">
        <v>6536</v>
      </c>
      <c r="F417" s="330" t="s">
        <v>6556</v>
      </c>
      <c r="G417" s="427" t="s">
        <v>7573</v>
      </c>
      <c r="H417" s="330">
        <v>0</v>
      </c>
      <c r="I417" s="330">
        <v>0</v>
      </c>
      <c r="J417" s="336" t="s">
        <v>45</v>
      </c>
      <c r="K417" s="330">
        <v>0</v>
      </c>
      <c r="L417" s="330">
        <v>0</v>
      </c>
      <c r="M417" s="336" t="s">
        <v>45</v>
      </c>
      <c r="N417" s="330">
        <v>0</v>
      </c>
      <c r="O417" s="330" t="s">
        <v>45</v>
      </c>
      <c r="P417" s="330" t="s">
        <v>45</v>
      </c>
      <c r="Q417" s="330" t="s">
        <v>45</v>
      </c>
      <c r="R417" s="336" t="s">
        <v>45</v>
      </c>
      <c r="S417" s="330">
        <v>0</v>
      </c>
      <c r="T417" s="330"/>
      <c r="U417" s="330"/>
      <c r="V417" s="428"/>
      <c r="W417" s="428" t="s">
        <v>45</v>
      </c>
      <c r="X417" s="428" t="s">
        <v>45</v>
      </c>
      <c r="Y417" s="428" t="s">
        <v>45</v>
      </c>
      <c r="Z417" s="428" t="s">
        <v>45</v>
      </c>
      <c r="AA417" s="330">
        <v>0</v>
      </c>
      <c r="AB417" s="330">
        <v>0</v>
      </c>
      <c r="AC417" s="330">
        <v>0</v>
      </c>
      <c r="AD417" s="330">
        <v>0</v>
      </c>
      <c r="AE417" s="330">
        <v>0</v>
      </c>
      <c r="AF417" s="330">
        <v>0</v>
      </c>
      <c r="AG417" s="429" t="s">
        <v>45</v>
      </c>
      <c r="AH417" s="330"/>
      <c r="AI417" s="330"/>
      <c r="AJ417" s="330"/>
      <c r="AK417" s="330"/>
      <c r="AL417" s="330"/>
      <c r="AM417" s="330">
        <v>0</v>
      </c>
      <c r="AN417" s="330">
        <v>0</v>
      </c>
      <c r="AO417" s="330"/>
      <c r="AP417" s="330"/>
      <c r="AQ417" s="330">
        <v>0</v>
      </c>
      <c r="AR417" s="330">
        <v>0</v>
      </c>
      <c r="AS417" s="330">
        <v>0</v>
      </c>
      <c r="AT417" s="330">
        <v>0</v>
      </c>
      <c r="AU417" s="330">
        <v>0</v>
      </c>
      <c r="AV417" s="430" t="s">
        <v>45</v>
      </c>
      <c r="AW417" s="330">
        <v>0</v>
      </c>
      <c r="AX417" s="330">
        <v>0</v>
      </c>
      <c r="AY417" s="330">
        <v>0</v>
      </c>
      <c r="AZ417" s="330">
        <v>0</v>
      </c>
      <c r="BA417" s="330">
        <v>0</v>
      </c>
      <c r="BB417" s="330">
        <v>0</v>
      </c>
      <c r="BC417" s="330">
        <v>0</v>
      </c>
      <c r="BD417" s="330">
        <v>0</v>
      </c>
      <c r="BE417" s="330">
        <v>50</v>
      </c>
      <c r="BF417" s="329" t="s">
        <v>7561</v>
      </c>
      <c r="BG417" s="330">
        <v>0</v>
      </c>
      <c r="BH417" s="330">
        <v>0</v>
      </c>
      <c r="BI417" s="330">
        <v>0</v>
      </c>
      <c r="BJ417" s="330" t="s">
        <v>112</v>
      </c>
      <c r="BK417" s="330">
        <v>0</v>
      </c>
      <c r="BL417" s="330">
        <v>0</v>
      </c>
      <c r="BM417" s="330">
        <v>0</v>
      </c>
      <c r="BN417" s="330">
        <v>0</v>
      </c>
      <c r="BO417" s="330">
        <v>0</v>
      </c>
      <c r="BP417" s="330">
        <v>0</v>
      </c>
      <c r="BQ417" s="330">
        <v>0</v>
      </c>
    </row>
    <row r="418" spans="1:69" s="334" customFormat="1" x14ac:dyDescent="0.25">
      <c r="A418" s="333" t="s">
        <v>77</v>
      </c>
      <c r="B418" s="330" t="s">
        <v>52</v>
      </c>
      <c r="C418" s="330" t="s">
        <v>310</v>
      </c>
      <c r="D418" s="333">
        <v>4</v>
      </c>
      <c r="E418" s="331" t="s">
        <v>6537</v>
      </c>
      <c r="F418" s="330" t="s">
        <v>6556</v>
      </c>
      <c r="G418" s="427" t="s">
        <v>7573</v>
      </c>
      <c r="H418" s="330">
        <v>0</v>
      </c>
      <c r="I418" s="330">
        <v>0</v>
      </c>
      <c r="J418" s="336" t="s">
        <v>45</v>
      </c>
      <c r="K418" s="330">
        <v>0</v>
      </c>
      <c r="L418" s="330">
        <v>0</v>
      </c>
      <c r="M418" s="336" t="s">
        <v>45</v>
      </c>
      <c r="N418" s="330">
        <v>0</v>
      </c>
      <c r="O418" s="330" t="s">
        <v>45</v>
      </c>
      <c r="P418" s="330" t="s">
        <v>45</v>
      </c>
      <c r="Q418" s="330" t="s">
        <v>45</v>
      </c>
      <c r="R418" s="336" t="s">
        <v>45</v>
      </c>
      <c r="S418" s="330">
        <v>0</v>
      </c>
      <c r="T418" s="330"/>
      <c r="U418" s="330"/>
      <c r="V418" s="428"/>
      <c r="W418" s="428" t="s">
        <v>45</v>
      </c>
      <c r="X418" s="428" t="s">
        <v>45</v>
      </c>
      <c r="Y418" s="428" t="s">
        <v>45</v>
      </c>
      <c r="Z418" s="428" t="s">
        <v>45</v>
      </c>
      <c r="AA418" s="330">
        <v>0</v>
      </c>
      <c r="AB418" s="330">
        <v>0</v>
      </c>
      <c r="AC418" s="330">
        <v>0</v>
      </c>
      <c r="AD418" s="330">
        <v>0</v>
      </c>
      <c r="AE418" s="330">
        <v>0</v>
      </c>
      <c r="AF418" s="330">
        <v>0</v>
      </c>
      <c r="AG418" s="429" t="s">
        <v>45</v>
      </c>
      <c r="AH418" s="330"/>
      <c r="AI418" s="330"/>
      <c r="AJ418" s="330"/>
      <c r="AK418" s="330"/>
      <c r="AL418" s="330"/>
      <c r="AM418" s="330">
        <v>0</v>
      </c>
      <c r="AN418" s="330">
        <v>0</v>
      </c>
      <c r="AO418" s="330"/>
      <c r="AP418" s="330"/>
      <c r="AQ418" s="330">
        <v>0</v>
      </c>
      <c r="AR418" s="330">
        <v>0</v>
      </c>
      <c r="AS418" s="330">
        <v>0</v>
      </c>
      <c r="AT418" s="330">
        <v>0</v>
      </c>
      <c r="AU418" s="330">
        <v>0</v>
      </c>
      <c r="AV418" s="430" t="s">
        <v>45</v>
      </c>
      <c r="AW418" s="330">
        <v>0</v>
      </c>
      <c r="AX418" s="330">
        <v>0</v>
      </c>
      <c r="AY418" s="330">
        <v>0</v>
      </c>
      <c r="AZ418" s="330">
        <v>0</v>
      </c>
      <c r="BA418" s="330">
        <v>0</v>
      </c>
      <c r="BB418" s="330">
        <v>0</v>
      </c>
      <c r="BC418" s="330">
        <v>0</v>
      </c>
      <c r="BD418" s="330">
        <v>0</v>
      </c>
      <c r="BE418" s="330">
        <v>28</v>
      </c>
      <c r="BF418" s="329" t="s">
        <v>7561</v>
      </c>
      <c r="BG418" s="330">
        <v>3</v>
      </c>
      <c r="BH418" s="330">
        <v>0</v>
      </c>
      <c r="BI418" s="330">
        <v>0</v>
      </c>
      <c r="BJ418" s="330" t="s">
        <v>112</v>
      </c>
      <c r="BK418" s="330">
        <v>0</v>
      </c>
      <c r="BL418" s="330">
        <v>0</v>
      </c>
      <c r="BM418" s="330">
        <v>0</v>
      </c>
      <c r="BN418" s="330">
        <v>0</v>
      </c>
      <c r="BO418" s="330">
        <v>0</v>
      </c>
      <c r="BP418" s="330">
        <v>0</v>
      </c>
      <c r="BQ418" s="330">
        <v>0</v>
      </c>
    </row>
    <row r="419" spans="1:69" s="334" customFormat="1" x14ac:dyDescent="0.25">
      <c r="A419" s="333" t="s">
        <v>77</v>
      </c>
      <c r="B419" s="330" t="s">
        <v>52</v>
      </c>
      <c r="C419" s="330" t="s">
        <v>310</v>
      </c>
      <c r="D419" s="333">
        <v>5</v>
      </c>
      <c r="E419" s="331" t="s">
        <v>6538</v>
      </c>
      <c r="F419" s="330" t="s">
        <v>6556</v>
      </c>
      <c r="G419" s="427" t="s">
        <v>7573</v>
      </c>
      <c r="H419" s="330">
        <v>0</v>
      </c>
      <c r="I419" s="330">
        <v>0</v>
      </c>
      <c r="J419" s="336" t="s">
        <v>45</v>
      </c>
      <c r="K419" s="330">
        <v>0</v>
      </c>
      <c r="L419" s="330">
        <v>0</v>
      </c>
      <c r="M419" s="336" t="s">
        <v>45</v>
      </c>
      <c r="N419" s="330">
        <v>0</v>
      </c>
      <c r="O419" s="330" t="s">
        <v>45</v>
      </c>
      <c r="P419" s="330" t="s">
        <v>45</v>
      </c>
      <c r="Q419" s="330" t="s">
        <v>45</v>
      </c>
      <c r="R419" s="336" t="s">
        <v>45</v>
      </c>
      <c r="S419" s="330">
        <v>0</v>
      </c>
      <c r="T419" s="330"/>
      <c r="U419" s="330"/>
      <c r="V419" s="428"/>
      <c r="W419" s="428" t="s">
        <v>45</v>
      </c>
      <c r="X419" s="428" t="s">
        <v>45</v>
      </c>
      <c r="Y419" s="428" t="s">
        <v>45</v>
      </c>
      <c r="Z419" s="428" t="s">
        <v>45</v>
      </c>
      <c r="AA419" s="330">
        <v>0</v>
      </c>
      <c r="AB419" s="330">
        <v>0</v>
      </c>
      <c r="AC419" s="330">
        <v>0</v>
      </c>
      <c r="AD419" s="330">
        <v>0</v>
      </c>
      <c r="AE419" s="330">
        <v>0</v>
      </c>
      <c r="AF419" s="330">
        <v>0</v>
      </c>
      <c r="AG419" s="429" t="s">
        <v>45</v>
      </c>
      <c r="AH419" s="330"/>
      <c r="AI419" s="330"/>
      <c r="AJ419" s="330"/>
      <c r="AK419" s="330"/>
      <c r="AL419" s="330"/>
      <c r="AM419" s="330">
        <v>0</v>
      </c>
      <c r="AN419" s="330">
        <v>0</v>
      </c>
      <c r="AO419" s="330"/>
      <c r="AP419" s="330"/>
      <c r="AQ419" s="330">
        <v>0</v>
      </c>
      <c r="AR419" s="330">
        <v>0</v>
      </c>
      <c r="AS419" s="330">
        <v>0</v>
      </c>
      <c r="AT419" s="330">
        <v>0</v>
      </c>
      <c r="AU419" s="330">
        <v>0</v>
      </c>
      <c r="AV419" s="430" t="s">
        <v>45</v>
      </c>
      <c r="AW419" s="330">
        <v>0</v>
      </c>
      <c r="AX419" s="330">
        <v>0</v>
      </c>
      <c r="AY419" s="330">
        <v>0</v>
      </c>
      <c r="AZ419" s="330">
        <v>0</v>
      </c>
      <c r="BA419" s="330">
        <v>0</v>
      </c>
      <c r="BB419" s="330">
        <v>0</v>
      </c>
      <c r="BC419" s="330">
        <v>0</v>
      </c>
      <c r="BD419" s="330">
        <v>0</v>
      </c>
      <c r="BE419" s="330">
        <v>0</v>
      </c>
      <c r="BF419" s="329" t="s">
        <v>7561</v>
      </c>
      <c r="BG419" s="330">
        <v>1</v>
      </c>
      <c r="BH419" s="330">
        <v>0</v>
      </c>
      <c r="BI419" s="330">
        <v>0</v>
      </c>
      <c r="BJ419" s="330" t="s">
        <v>112</v>
      </c>
      <c r="BK419" s="330">
        <v>0</v>
      </c>
      <c r="BL419" s="330">
        <v>0</v>
      </c>
      <c r="BM419" s="330">
        <v>0</v>
      </c>
      <c r="BN419" s="330">
        <v>0</v>
      </c>
      <c r="BO419" s="330">
        <v>0</v>
      </c>
      <c r="BP419" s="330">
        <v>0</v>
      </c>
      <c r="BQ419" s="330">
        <v>0</v>
      </c>
    </row>
    <row r="420" spans="1:69" s="334" customFormat="1" x14ac:dyDescent="0.25">
      <c r="A420" s="333" t="s">
        <v>77</v>
      </c>
      <c r="B420" s="330" t="s">
        <v>52</v>
      </c>
      <c r="C420" s="330" t="s">
        <v>310</v>
      </c>
      <c r="D420" s="333">
        <v>6</v>
      </c>
      <c r="E420" s="331" t="s">
        <v>6539</v>
      </c>
      <c r="F420" s="330" t="s">
        <v>6556</v>
      </c>
      <c r="G420" s="427" t="s">
        <v>7573</v>
      </c>
      <c r="H420" s="330">
        <v>0</v>
      </c>
      <c r="I420" s="330">
        <v>0</v>
      </c>
      <c r="J420" s="336" t="s">
        <v>45</v>
      </c>
      <c r="K420" s="330">
        <v>0</v>
      </c>
      <c r="L420" s="330">
        <v>0</v>
      </c>
      <c r="M420" s="336" t="s">
        <v>45</v>
      </c>
      <c r="N420" s="330">
        <v>0</v>
      </c>
      <c r="O420" s="330" t="s">
        <v>45</v>
      </c>
      <c r="P420" s="330" t="s">
        <v>45</v>
      </c>
      <c r="Q420" s="330" t="s">
        <v>45</v>
      </c>
      <c r="R420" s="336" t="s">
        <v>45</v>
      </c>
      <c r="S420" s="330">
        <v>0</v>
      </c>
      <c r="T420" s="330"/>
      <c r="U420" s="330"/>
      <c r="V420" s="428"/>
      <c r="W420" s="428" t="s">
        <v>45</v>
      </c>
      <c r="X420" s="428" t="s">
        <v>45</v>
      </c>
      <c r="Y420" s="428" t="s">
        <v>45</v>
      </c>
      <c r="Z420" s="428" t="s">
        <v>45</v>
      </c>
      <c r="AA420" s="330">
        <v>0</v>
      </c>
      <c r="AB420" s="330">
        <v>0</v>
      </c>
      <c r="AC420" s="330">
        <v>0</v>
      </c>
      <c r="AD420" s="330">
        <v>0</v>
      </c>
      <c r="AE420" s="330">
        <v>0</v>
      </c>
      <c r="AF420" s="330">
        <v>0</v>
      </c>
      <c r="AG420" s="429" t="s">
        <v>45</v>
      </c>
      <c r="AH420" s="330"/>
      <c r="AI420" s="330"/>
      <c r="AJ420" s="330"/>
      <c r="AK420" s="330"/>
      <c r="AL420" s="330"/>
      <c r="AM420" s="330">
        <v>0</v>
      </c>
      <c r="AN420" s="330">
        <v>0</v>
      </c>
      <c r="AO420" s="330"/>
      <c r="AP420" s="330"/>
      <c r="AQ420" s="330">
        <v>0</v>
      </c>
      <c r="AR420" s="330">
        <v>0</v>
      </c>
      <c r="AS420" s="330">
        <v>0</v>
      </c>
      <c r="AT420" s="330">
        <v>0</v>
      </c>
      <c r="AU420" s="330">
        <v>0</v>
      </c>
      <c r="AV420" s="430" t="s">
        <v>45</v>
      </c>
      <c r="AW420" s="330">
        <v>0</v>
      </c>
      <c r="AX420" s="330">
        <v>0</v>
      </c>
      <c r="AY420" s="330">
        <v>0</v>
      </c>
      <c r="AZ420" s="330">
        <v>0</v>
      </c>
      <c r="BA420" s="330">
        <v>0</v>
      </c>
      <c r="BB420" s="330">
        <v>0</v>
      </c>
      <c r="BC420" s="330">
        <v>0</v>
      </c>
      <c r="BD420" s="330">
        <v>0</v>
      </c>
      <c r="BE420" s="330">
        <v>0</v>
      </c>
      <c r="BF420" s="329" t="s">
        <v>7561</v>
      </c>
      <c r="BG420" s="330">
        <v>0</v>
      </c>
      <c r="BH420" s="330">
        <v>0</v>
      </c>
      <c r="BI420" s="330">
        <v>0</v>
      </c>
      <c r="BJ420" s="330" t="s">
        <v>112</v>
      </c>
      <c r="BK420" s="330">
        <v>0</v>
      </c>
      <c r="BL420" s="330">
        <v>0</v>
      </c>
      <c r="BM420" s="330">
        <v>0</v>
      </c>
      <c r="BN420" s="330">
        <v>0</v>
      </c>
      <c r="BO420" s="330">
        <v>0</v>
      </c>
      <c r="BP420" s="330">
        <v>0</v>
      </c>
      <c r="BQ420" s="330">
        <v>0</v>
      </c>
    </row>
    <row r="421" spans="1:69" s="334" customFormat="1" x14ac:dyDescent="0.25">
      <c r="A421" s="333" t="s">
        <v>77</v>
      </c>
      <c r="B421" s="330" t="s">
        <v>52</v>
      </c>
      <c r="C421" s="330" t="s">
        <v>310</v>
      </c>
      <c r="D421" s="333">
        <v>7</v>
      </c>
      <c r="E421" s="331" t="s">
        <v>6540</v>
      </c>
      <c r="F421" s="330" t="s">
        <v>6556</v>
      </c>
      <c r="G421" s="427" t="s">
        <v>7573</v>
      </c>
      <c r="H421" s="330">
        <v>0</v>
      </c>
      <c r="I421" s="330">
        <v>0</v>
      </c>
      <c r="J421" s="336" t="s">
        <v>45</v>
      </c>
      <c r="K421" s="330">
        <v>0</v>
      </c>
      <c r="L421" s="330">
        <v>0</v>
      </c>
      <c r="M421" s="336" t="s">
        <v>45</v>
      </c>
      <c r="N421" s="330">
        <v>0</v>
      </c>
      <c r="O421" s="330" t="s">
        <v>45</v>
      </c>
      <c r="P421" s="330" t="s">
        <v>45</v>
      </c>
      <c r="Q421" s="330" t="s">
        <v>45</v>
      </c>
      <c r="R421" s="336" t="s">
        <v>45</v>
      </c>
      <c r="S421" s="330">
        <v>0</v>
      </c>
      <c r="T421" s="330"/>
      <c r="U421" s="330"/>
      <c r="V421" s="428"/>
      <c r="W421" s="428" t="s">
        <v>45</v>
      </c>
      <c r="X421" s="428" t="s">
        <v>45</v>
      </c>
      <c r="Y421" s="428" t="s">
        <v>45</v>
      </c>
      <c r="Z421" s="428" t="s">
        <v>45</v>
      </c>
      <c r="AA421" s="330">
        <v>0</v>
      </c>
      <c r="AB421" s="330">
        <v>0</v>
      </c>
      <c r="AC421" s="330">
        <v>0</v>
      </c>
      <c r="AD421" s="330">
        <v>0</v>
      </c>
      <c r="AE421" s="330">
        <v>0</v>
      </c>
      <c r="AF421" s="330">
        <v>0</v>
      </c>
      <c r="AG421" s="429" t="s">
        <v>45</v>
      </c>
      <c r="AH421" s="330"/>
      <c r="AI421" s="330"/>
      <c r="AJ421" s="330"/>
      <c r="AK421" s="330"/>
      <c r="AL421" s="330"/>
      <c r="AM421" s="330">
        <v>0</v>
      </c>
      <c r="AN421" s="330">
        <v>0</v>
      </c>
      <c r="AO421" s="330"/>
      <c r="AP421" s="330"/>
      <c r="AQ421" s="330">
        <v>0</v>
      </c>
      <c r="AR421" s="330">
        <v>0</v>
      </c>
      <c r="AS421" s="330">
        <v>0</v>
      </c>
      <c r="AT421" s="330">
        <v>0</v>
      </c>
      <c r="AU421" s="330">
        <v>0</v>
      </c>
      <c r="AV421" s="430" t="s">
        <v>45</v>
      </c>
      <c r="AW421" s="330">
        <v>0</v>
      </c>
      <c r="AX421" s="330">
        <v>0</v>
      </c>
      <c r="AY421" s="330">
        <v>0</v>
      </c>
      <c r="AZ421" s="330">
        <v>0</v>
      </c>
      <c r="BA421" s="330">
        <v>0</v>
      </c>
      <c r="BB421" s="330">
        <v>0</v>
      </c>
      <c r="BC421" s="330">
        <v>0</v>
      </c>
      <c r="BD421" s="330">
        <v>0</v>
      </c>
      <c r="BE421" s="330">
        <v>2</v>
      </c>
      <c r="BF421" s="329" t="s">
        <v>7561</v>
      </c>
      <c r="BG421" s="330">
        <v>0</v>
      </c>
      <c r="BH421" s="330">
        <v>0</v>
      </c>
      <c r="BI421" s="330">
        <v>0</v>
      </c>
      <c r="BJ421" s="330" t="s">
        <v>112</v>
      </c>
      <c r="BK421" s="330">
        <v>0</v>
      </c>
      <c r="BL421" s="330">
        <v>0</v>
      </c>
      <c r="BM421" s="330">
        <v>0</v>
      </c>
      <c r="BN421" s="330">
        <v>0</v>
      </c>
      <c r="BO421" s="330">
        <v>0</v>
      </c>
      <c r="BP421" s="330">
        <v>0</v>
      </c>
      <c r="BQ421" s="330">
        <v>0</v>
      </c>
    </row>
    <row r="422" spans="1:69" s="334" customFormat="1" x14ac:dyDescent="0.25">
      <c r="A422" s="333" t="s">
        <v>2239</v>
      </c>
      <c r="B422" s="330" t="s">
        <v>43</v>
      </c>
      <c r="C422" s="330" t="s">
        <v>43</v>
      </c>
      <c r="D422" s="333">
        <v>1</v>
      </c>
      <c r="E422" s="331" t="s">
        <v>6534</v>
      </c>
      <c r="F422" s="330" t="s">
        <v>128</v>
      </c>
      <c r="G422" s="427" t="s">
        <v>7608</v>
      </c>
      <c r="H422" s="330">
        <v>27</v>
      </c>
      <c r="I422" s="330">
        <v>1</v>
      </c>
      <c r="J422" s="336">
        <v>3.5714285714285712E-2</v>
      </c>
      <c r="K422" s="330">
        <v>10</v>
      </c>
      <c r="L422" s="330">
        <v>0</v>
      </c>
      <c r="M422" s="336">
        <v>0</v>
      </c>
      <c r="N422" s="330">
        <v>0</v>
      </c>
      <c r="O422" s="330" t="s">
        <v>6852</v>
      </c>
      <c r="P422" s="330" t="s">
        <v>6853</v>
      </c>
      <c r="Q422" s="330" t="s">
        <v>6854</v>
      </c>
      <c r="R422" s="336">
        <v>0.32937314155779501</v>
      </c>
      <c r="S422" s="330">
        <v>0</v>
      </c>
      <c r="T422" s="330"/>
      <c r="U422" s="330"/>
      <c r="V422" s="428"/>
      <c r="W422" s="428" t="s">
        <v>45</v>
      </c>
      <c r="X422" s="428" t="s">
        <v>45</v>
      </c>
      <c r="Y422" s="428" t="s">
        <v>45</v>
      </c>
      <c r="Z422" s="428" t="s">
        <v>45</v>
      </c>
      <c r="AA422" s="330">
        <v>1</v>
      </c>
      <c r="AB422" s="330">
        <v>0</v>
      </c>
      <c r="AC422" s="330">
        <v>27</v>
      </c>
      <c r="AD422" s="330">
        <v>0</v>
      </c>
      <c r="AE422" s="330">
        <v>10</v>
      </c>
      <c r="AF422" s="330">
        <v>0</v>
      </c>
      <c r="AG422" s="429">
        <v>1</v>
      </c>
      <c r="AH422" s="330"/>
      <c r="AI422" s="330"/>
      <c r="AJ422" s="330"/>
      <c r="AK422" s="330"/>
      <c r="AL422" s="330"/>
      <c r="AM422" s="330">
        <v>0</v>
      </c>
      <c r="AN422" s="330">
        <v>0</v>
      </c>
      <c r="AO422" s="330"/>
      <c r="AP422" s="330"/>
      <c r="AQ422" s="330">
        <v>0</v>
      </c>
      <c r="AR422" s="330">
        <v>0</v>
      </c>
      <c r="AS422" s="330">
        <v>0</v>
      </c>
      <c r="AT422" s="330">
        <v>0</v>
      </c>
      <c r="AU422" s="330">
        <v>1</v>
      </c>
      <c r="AV422" s="430">
        <v>1</v>
      </c>
      <c r="AW422" s="330">
        <v>47</v>
      </c>
      <c r="AX422" s="330">
        <v>1</v>
      </c>
      <c r="AY422" s="330">
        <v>47</v>
      </c>
      <c r="AZ422" s="330">
        <v>1</v>
      </c>
      <c r="BA422" s="330">
        <v>47</v>
      </c>
      <c r="BB422" s="330">
        <v>1</v>
      </c>
      <c r="BC422" s="330">
        <v>47</v>
      </c>
      <c r="BD422" s="330">
        <v>1</v>
      </c>
      <c r="BE422" s="330">
        <v>25</v>
      </c>
      <c r="BF422" s="329" t="s">
        <v>7583</v>
      </c>
      <c r="BG422" s="330">
        <v>48</v>
      </c>
      <c r="BH422" s="330">
        <v>45</v>
      </c>
      <c r="BI422" s="330">
        <v>48</v>
      </c>
      <c r="BJ422" s="330" t="s">
        <v>112</v>
      </c>
      <c r="BK422" s="330">
        <v>15</v>
      </c>
      <c r="BL422" s="330">
        <v>25</v>
      </c>
      <c r="BM422" s="330">
        <v>8</v>
      </c>
      <c r="BN422" s="330">
        <v>0</v>
      </c>
      <c r="BO422" s="330">
        <v>0</v>
      </c>
      <c r="BP422" s="330">
        <v>0</v>
      </c>
      <c r="BQ422" s="330">
        <v>0</v>
      </c>
    </row>
    <row r="423" spans="1:69" s="334" customFormat="1" x14ac:dyDescent="0.25">
      <c r="A423" s="333" t="s">
        <v>2239</v>
      </c>
      <c r="B423" s="330" t="s">
        <v>43</v>
      </c>
      <c r="C423" s="330" t="s">
        <v>43</v>
      </c>
      <c r="D423" s="333">
        <v>2</v>
      </c>
      <c r="E423" s="331" t="s">
        <v>6535</v>
      </c>
      <c r="F423" s="330" t="s">
        <v>128</v>
      </c>
      <c r="G423" s="427" t="s">
        <v>7608</v>
      </c>
      <c r="H423" s="330">
        <v>35</v>
      </c>
      <c r="I423" s="330">
        <v>2</v>
      </c>
      <c r="J423" s="336">
        <v>5.4054054054054057E-2</v>
      </c>
      <c r="K423" s="330">
        <v>14</v>
      </c>
      <c r="L423" s="330">
        <v>0</v>
      </c>
      <c r="M423" s="336">
        <v>0</v>
      </c>
      <c r="N423" s="330">
        <v>0</v>
      </c>
      <c r="O423" s="330" t="s">
        <v>6997</v>
      </c>
      <c r="P423" s="330" t="s">
        <v>6998</v>
      </c>
      <c r="Q423" s="330" t="s">
        <v>6999</v>
      </c>
      <c r="R423" s="336">
        <v>0.35828843065948224</v>
      </c>
      <c r="S423" s="330">
        <v>0</v>
      </c>
      <c r="T423" s="330"/>
      <c r="U423" s="330"/>
      <c r="V423" s="428"/>
      <c r="W423" s="428" t="s">
        <v>45</v>
      </c>
      <c r="X423" s="428" t="s">
        <v>45</v>
      </c>
      <c r="Y423" s="428" t="s">
        <v>45</v>
      </c>
      <c r="Z423" s="428" t="s">
        <v>45</v>
      </c>
      <c r="AA423" s="330">
        <v>2</v>
      </c>
      <c r="AB423" s="330">
        <v>0</v>
      </c>
      <c r="AC423" s="330">
        <v>35</v>
      </c>
      <c r="AD423" s="330">
        <v>0</v>
      </c>
      <c r="AE423" s="330">
        <v>12</v>
      </c>
      <c r="AF423" s="330">
        <v>2</v>
      </c>
      <c r="AG423" s="429">
        <v>0.95918367346938771</v>
      </c>
      <c r="AH423" s="330"/>
      <c r="AI423" s="330"/>
      <c r="AJ423" s="330"/>
      <c r="AK423" s="330"/>
      <c r="AL423" s="330"/>
      <c r="AM423" s="330">
        <v>0</v>
      </c>
      <c r="AN423" s="330">
        <v>0</v>
      </c>
      <c r="AO423" s="330"/>
      <c r="AP423" s="330"/>
      <c r="AQ423" s="330">
        <v>0</v>
      </c>
      <c r="AR423" s="330">
        <v>0</v>
      </c>
      <c r="AS423" s="330">
        <v>0</v>
      </c>
      <c r="AT423" s="330">
        <v>1</v>
      </c>
      <c r="AU423" s="330">
        <v>1</v>
      </c>
      <c r="AV423" s="430">
        <v>1</v>
      </c>
      <c r="AW423" s="330">
        <v>48</v>
      </c>
      <c r="AX423" s="330">
        <v>0</v>
      </c>
      <c r="AY423" s="330">
        <v>48</v>
      </c>
      <c r="AZ423" s="330">
        <v>0</v>
      </c>
      <c r="BA423" s="330">
        <v>48</v>
      </c>
      <c r="BB423" s="330">
        <v>0</v>
      </c>
      <c r="BC423" s="330">
        <v>48</v>
      </c>
      <c r="BD423" s="330">
        <v>0</v>
      </c>
      <c r="BE423" s="330">
        <v>25</v>
      </c>
      <c r="BF423" s="329" t="s">
        <v>7583</v>
      </c>
      <c r="BG423" s="330">
        <v>50</v>
      </c>
      <c r="BH423" s="330">
        <v>52</v>
      </c>
      <c r="BI423" s="330">
        <v>51</v>
      </c>
      <c r="BJ423" s="330" t="s">
        <v>112</v>
      </c>
      <c r="BK423" s="330">
        <v>13</v>
      </c>
      <c r="BL423" s="330">
        <v>26</v>
      </c>
      <c r="BM423" s="330">
        <v>7</v>
      </c>
      <c r="BN423" s="330">
        <v>2</v>
      </c>
      <c r="BO423" s="330">
        <v>3</v>
      </c>
      <c r="BP423" s="330">
        <v>0</v>
      </c>
      <c r="BQ423" s="330">
        <v>0</v>
      </c>
    </row>
    <row r="424" spans="1:69" s="334" customFormat="1" x14ac:dyDescent="0.25">
      <c r="A424" s="333" t="s">
        <v>2239</v>
      </c>
      <c r="B424" s="330" t="s">
        <v>43</v>
      </c>
      <c r="C424" s="330" t="s">
        <v>43</v>
      </c>
      <c r="D424" s="333">
        <v>44</v>
      </c>
      <c r="E424" s="331" t="s">
        <v>565</v>
      </c>
      <c r="F424" s="330" t="s">
        <v>128</v>
      </c>
      <c r="G424" s="427" t="s">
        <v>7608</v>
      </c>
      <c r="H424" s="330">
        <v>23</v>
      </c>
      <c r="I424" s="330">
        <v>0</v>
      </c>
      <c r="J424" s="336">
        <v>0</v>
      </c>
      <c r="K424" s="330">
        <v>16</v>
      </c>
      <c r="L424" s="330">
        <v>0</v>
      </c>
      <c r="M424" s="336">
        <v>0</v>
      </c>
      <c r="N424" s="330">
        <v>0</v>
      </c>
      <c r="O424" s="330" t="s">
        <v>2638</v>
      </c>
      <c r="P424" s="330" t="s">
        <v>2639</v>
      </c>
      <c r="Q424" s="330" t="s">
        <v>2640</v>
      </c>
      <c r="R424" s="336">
        <v>0.36071250681909828</v>
      </c>
      <c r="S424" s="330">
        <v>0</v>
      </c>
      <c r="T424" s="330"/>
      <c r="U424" s="330"/>
      <c r="V424" s="428"/>
      <c r="W424" s="428" t="s">
        <v>45</v>
      </c>
      <c r="X424" s="428" t="s">
        <v>45</v>
      </c>
      <c r="Y424" s="428" t="s">
        <v>45</v>
      </c>
      <c r="Z424" s="428" t="s">
        <v>45</v>
      </c>
      <c r="AA424" s="330">
        <v>3</v>
      </c>
      <c r="AB424" s="330">
        <v>0</v>
      </c>
      <c r="AC424" s="330">
        <v>23</v>
      </c>
      <c r="AD424" s="330">
        <v>0</v>
      </c>
      <c r="AE424" s="330">
        <v>16</v>
      </c>
      <c r="AF424" s="330">
        <v>0</v>
      </c>
      <c r="AG424" s="429">
        <v>1</v>
      </c>
      <c r="AH424" s="330"/>
      <c r="AI424" s="330"/>
      <c r="AJ424" s="330"/>
      <c r="AK424" s="330"/>
      <c r="AL424" s="330"/>
      <c r="AM424" s="330">
        <v>0</v>
      </c>
      <c r="AN424" s="330">
        <v>0</v>
      </c>
      <c r="AO424" s="330"/>
      <c r="AP424" s="330"/>
      <c r="AQ424" s="330">
        <v>0</v>
      </c>
      <c r="AR424" s="330">
        <v>0</v>
      </c>
      <c r="AS424" s="330">
        <v>0</v>
      </c>
      <c r="AT424" s="330">
        <v>1</v>
      </c>
      <c r="AU424" s="330">
        <v>2</v>
      </c>
      <c r="AV424" s="430">
        <v>1</v>
      </c>
      <c r="AW424" s="330">
        <v>49</v>
      </c>
      <c r="AX424" s="330">
        <v>0</v>
      </c>
      <c r="AY424" s="330">
        <v>49</v>
      </c>
      <c r="AZ424" s="330">
        <v>0</v>
      </c>
      <c r="BA424" s="330">
        <v>49</v>
      </c>
      <c r="BB424" s="330">
        <v>0</v>
      </c>
      <c r="BC424" s="330">
        <v>49</v>
      </c>
      <c r="BD424" s="330">
        <v>0</v>
      </c>
      <c r="BE424" s="330">
        <v>57</v>
      </c>
      <c r="BF424" s="329" t="s">
        <v>7583</v>
      </c>
      <c r="BG424" s="330">
        <v>49</v>
      </c>
      <c r="BH424" s="330">
        <v>43</v>
      </c>
      <c r="BI424" s="330">
        <v>49</v>
      </c>
      <c r="BJ424" s="330" t="s">
        <v>112</v>
      </c>
      <c r="BK424" s="330">
        <v>16</v>
      </c>
      <c r="BL424" s="330">
        <v>20</v>
      </c>
      <c r="BM424" s="330">
        <v>13</v>
      </c>
      <c r="BN424" s="330">
        <v>0</v>
      </c>
      <c r="BO424" s="330">
        <v>0</v>
      </c>
      <c r="BP424" s="330">
        <v>0</v>
      </c>
      <c r="BQ424" s="330">
        <v>0</v>
      </c>
    </row>
    <row r="425" spans="1:69" s="334" customFormat="1" x14ac:dyDescent="0.25">
      <c r="A425" s="333" t="s">
        <v>2239</v>
      </c>
      <c r="B425" s="330" t="s">
        <v>43</v>
      </c>
      <c r="C425" s="330" t="s">
        <v>43</v>
      </c>
      <c r="D425" s="333">
        <v>45</v>
      </c>
      <c r="E425" s="331" t="s">
        <v>566</v>
      </c>
      <c r="F425" s="330" t="s">
        <v>128</v>
      </c>
      <c r="G425" s="427" t="s">
        <v>7608</v>
      </c>
      <c r="H425" s="330">
        <v>17</v>
      </c>
      <c r="I425" s="330">
        <v>1</v>
      </c>
      <c r="J425" s="336">
        <v>5.5555555555555552E-2</v>
      </c>
      <c r="K425" s="330">
        <v>15</v>
      </c>
      <c r="L425" s="330">
        <v>1</v>
      </c>
      <c r="M425" s="336">
        <v>6.25E-2</v>
      </c>
      <c r="N425" s="330">
        <v>0</v>
      </c>
      <c r="O425" s="330" t="s">
        <v>2727</v>
      </c>
      <c r="P425" s="330" t="s">
        <v>2728</v>
      </c>
      <c r="Q425" s="330" t="s">
        <v>2729</v>
      </c>
      <c r="R425" s="336">
        <v>0.29850578164889624</v>
      </c>
      <c r="S425" s="330">
        <v>0</v>
      </c>
      <c r="T425" s="330"/>
      <c r="U425" s="330"/>
      <c r="V425" s="428"/>
      <c r="W425" s="428" t="s">
        <v>45</v>
      </c>
      <c r="X425" s="428" t="s">
        <v>45</v>
      </c>
      <c r="Y425" s="428" t="s">
        <v>45</v>
      </c>
      <c r="Z425" s="428" t="s">
        <v>45</v>
      </c>
      <c r="AA425" s="330">
        <v>1</v>
      </c>
      <c r="AB425" s="330">
        <v>0</v>
      </c>
      <c r="AC425" s="330">
        <v>17</v>
      </c>
      <c r="AD425" s="330">
        <v>0</v>
      </c>
      <c r="AE425" s="330">
        <v>14</v>
      </c>
      <c r="AF425" s="330">
        <v>1</v>
      </c>
      <c r="AG425" s="429">
        <v>0.96875</v>
      </c>
      <c r="AH425" s="330"/>
      <c r="AI425" s="330"/>
      <c r="AJ425" s="330"/>
      <c r="AK425" s="330"/>
      <c r="AL425" s="330"/>
      <c r="AM425" s="330">
        <v>0</v>
      </c>
      <c r="AN425" s="330">
        <v>0</v>
      </c>
      <c r="AO425" s="330"/>
      <c r="AP425" s="330"/>
      <c r="AQ425" s="330">
        <v>0</v>
      </c>
      <c r="AR425" s="330">
        <v>0</v>
      </c>
      <c r="AS425" s="330">
        <v>0</v>
      </c>
      <c r="AT425" s="330">
        <v>0</v>
      </c>
      <c r="AU425" s="330">
        <v>1</v>
      </c>
      <c r="AV425" s="430">
        <v>1</v>
      </c>
      <c r="AW425" s="330">
        <v>39</v>
      </c>
      <c r="AX425" s="330">
        <v>1</v>
      </c>
      <c r="AY425" s="330">
        <v>39</v>
      </c>
      <c r="AZ425" s="330">
        <v>1</v>
      </c>
      <c r="BA425" s="330">
        <v>39</v>
      </c>
      <c r="BB425" s="330">
        <v>1</v>
      </c>
      <c r="BC425" s="330">
        <v>39</v>
      </c>
      <c r="BD425" s="330">
        <v>1</v>
      </c>
      <c r="BE425" s="330">
        <v>29</v>
      </c>
      <c r="BF425" s="329" t="s">
        <v>7583</v>
      </c>
      <c r="BG425" s="330">
        <v>40</v>
      </c>
      <c r="BH425" s="330">
        <v>36</v>
      </c>
      <c r="BI425" s="330">
        <v>40</v>
      </c>
      <c r="BJ425" s="330" t="s">
        <v>112</v>
      </c>
      <c r="BK425" s="330">
        <v>12</v>
      </c>
      <c r="BL425" s="330">
        <v>11</v>
      </c>
      <c r="BM425" s="330">
        <v>17</v>
      </c>
      <c r="BN425" s="330">
        <v>0</v>
      </c>
      <c r="BO425" s="330">
        <v>0</v>
      </c>
      <c r="BP425" s="330">
        <v>0</v>
      </c>
      <c r="BQ425" s="330">
        <v>0</v>
      </c>
    </row>
    <row r="426" spans="1:69" s="334" customFormat="1" x14ac:dyDescent="0.25">
      <c r="A426" s="333" t="s">
        <v>2239</v>
      </c>
      <c r="B426" s="330" t="s">
        <v>43</v>
      </c>
      <c r="C426" s="330" t="s">
        <v>43</v>
      </c>
      <c r="D426" s="333">
        <v>46</v>
      </c>
      <c r="E426" s="331" t="s">
        <v>567</v>
      </c>
      <c r="F426" s="330" t="s">
        <v>128</v>
      </c>
      <c r="G426" s="427" t="s">
        <v>7608</v>
      </c>
      <c r="H426" s="330">
        <v>13</v>
      </c>
      <c r="I426" s="330">
        <v>0</v>
      </c>
      <c r="J426" s="336">
        <v>0</v>
      </c>
      <c r="K426" s="330">
        <v>7</v>
      </c>
      <c r="L426" s="330">
        <v>0</v>
      </c>
      <c r="M426" s="336">
        <v>0</v>
      </c>
      <c r="N426" s="330">
        <v>0</v>
      </c>
      <c r="O426" s="330" t="s">
        <v>2812</v>
      </c>
      <c r="P426" s="330" t="s">
        <v>2813</v>
      </c>
      <c r="Q426" s="330" t="s">
        <v>2814</v>
      </c>
      <c r="R426" s="336">
        <v>0.33308709539812514</v>
      </c>
      <c r="S426" s="330">
        <v>0</v>
      </c>
      <c r="T426" s="330"/>
      <c r="U426" s="330"/>
      <c r="V426" s="428"/>
      <c r="W426" s="428" t="s">
        <v>45</v>
      </c>
      <c r="X426" s="428" t="s">
        <v>45</v>
      </c>
      <c r="Y426" s="428" t="s">
        <v>45</v>
      </c>
      <c r="Z426" s="428" t="s">
        <v>45</v>
      </c>
      <c r="AA426" s="330">
        <v>0</v>
      </c>
      <c r="AB426" s="330">
        <v>0</v>
      </c>
      <c r="AC426" s="330">
        <v>13</v>
      </c>
      <c r="AD426" s="330">
        <v>0</v>
      </c>
      <c r="AE426" s="330">
        <v>7</v>
      </c>
      <c r="AF426" s="330">
        <v>0</v>
      </c>
      <c r="AG426" s="429">
        <v>1</v>
      </c>
      <c r="AH426" s="330"/>
      <c r="AI426" s="330"/>
      <c r="AJ426" s="330"/>
      <c r="AK426" s="330"/>
      <c r="AL426" s="330"/>
      <c r="AM426" s="330">
        <v>0</v>
      </c>
      <c r="AN426" s="330">
        <v>0</v>
      </c>
      <c r="AO426" s="330"/>
      <c r="AP426" s="330"/>
      <c r="AQ426" s="330">
        <v>0</v>
      </c>
      <c r="AR426" s="330">
        <v>0</v>
      </c>
      <c r="AS426" s="330">
        <v>0</v>
      </c>
      <c r="AT426" s="330">
        <v>0</v>
      </c>
      <c r="AU426" s="330">
        <v>0</v>
      </c>
      <c r="AV426" s="430" t="s">
        <v>45</v>
      </c>
      <c r="AW426" s="330">
        <v>26</v>
      </c>
      <c r="AX426" s="330">
        <v>0</v>
      </c>
      <c r="AY426" s="330">
        <v>26</v>
      </c>
      <c r="AZ426" s="330">
        <v>0</v>
      </c>
      <c r="BA426" s="330">
        <v>26</v>
      </c>
      <c r="BB426" s="330">
        <v>0</v>
      </c>
      <c r="BC426" s="330">
        <v>26</v>
      </c>
      <c r="BD426" s="330">
        <v>0</v>
      </c>
      <c r="BE426" s="330">
        <v>22</v>
      </c>
      <c r="BF426" s="329" t="s">
        <v>7583</v>
      </c>
      <c r="BG426" s="330">
        <v>25</v>
      </c>
      <c r="BH426" s="330">
        <v>25</v>
      </c>
      <c r="BI426" s="330">
        <v>26</v>
      </c>
      <c r="BJ426" s="330" t="s">
        <v>112</v>
      </c>
      <c r="BK426" s="330">
        <v>5</v>
      </c>
      <c r="BL426" s="330">
        <v>14</v>
      </c>
      <c r="BM426" s="330">
        <v>7</v>
      </c>
      <c r="BN426" s="330">
        <v>0</v>
      </c>
      <c r="BO426" s="330">
        <v>0</v>
      </c>
      <c r="BP426" s="330">
        <v>0</v>
      </c>
      <c r="BQ426" s="330">
        <v>0</v>
      </c>
    </row>
    <row r="427" spans="1:69" s="334" customFormat="1" x14ac:dyDescent="0.25">
      <c r="A427" s="333" t="s">
        <v>2239</v>
      </c>
      <c r="B427" s="330" t="s">
        <v>43</v>
      </c>
      <c r="C427" s="330" t="s">
        <v>43</v>
      </c>
      <c r="D427" s="333">
        <v>47</v>
      </c>
      <c r="E427" s="331" t="s">
        <v>568</v>
      </c>
      <c r="F427" s="330" t="s">
        <v>128</v>
      </c>
      <c r="G427" s="427" t="s">
        <v>7608</v>
      </c>
      <c r="H427" s="330">
        <v>16</v>
      </c>
      <c r="I427" s="330">
        <v>0</v>
      </c>
      <c r="J427" s="336">
        <v>0</v>
      </c>
      <c r="K427" s="330">
        <v>6</v>
      </c>
      <c r="L427" s="330">
        <v>0</v>
      </c>
      <c r="M427" s="336">
        <v>0</v>
      </c>
      <c r="N427" s="330">
        <v>0</v>
      </c>
      <c r="O427" s="330" t="s">
        <v>2903</v>
      </c>
      <c r="P427" s="330" t="s">
        <v>2904</v>
      </c>
      <c r="Q427" s="330" t="s">
        <v>2905</v>
      </c>
      <c r="R427" s="336">
        <v>0.34724100622126047</v>
      </c>
      <c r="S427" s="330">
        <v>0</v>
      </c>
      <c r="T427" s="330"/>
      <c r="U427" s="330"/>
      <c r="V427" s="428"/>
      <c r="W427" s="428" t="s">
        <v>45</v>
      </c>
      <c r="X427" s="428" t="s">
        <v>45</v>
      </c>
      <c r="Y427" s="428" t="s">
        <v>45</v>
      </c>
      <c r="Z427" s="428" t="s">
        <v>45</v>
      </c>
      <c r="AA427" s="330">
        <v>1</v>
      </c>
      <c r="AB427" s="330">
        <v>0</v>
      </c>
      <c r="AC427" s="330">
        <v>16</v>
      </c>
      <c r="AD427" s="330">
        <v>0</v>
      </c>
      <c r="AE427" s="330">
        <v>6</v>
      </c>
      <c r="AF427" s="330">
        <v>0</v>
      </c>
      <c r="AG427" s="429">
        <v>1</v>
      </c>
      <c r="AH427" s="330"/>
      <c r="AI427" s="330"/>
      <c r="AJ427" s="330"/>
      <c r="AK427" s="330"/>
      <c r="AL427" s="330"/>
      <c r="AM427" s="330">
        <v>0</v>
      </c>
      <c r="AN427" s="330">
        <v>0</v>
      </c>
      <c r="AO427" s="330"/>
      <c r="AP427" s="330"/>
      <c r="AQ427" s="330">
        <v>0</v>
      </c>
      <c r="AR427" s="330">
        <v>0</v>
      </c>
      <c r="AS427" s="330">
        <v>0</v>
      </c>
      <c r="AT427" s="330">
        <v>0</v>
      </c>
      <c r="AU427" s="330">
        <v>1</v>
      </c>
      <c r="AV427" s="430">
        <v>1</v>
      </c>
      <c r="AW427" s="330">
        <v>23</v>
      </c>
      <c r="AX427" s="330">
        <v>0</v>
      </c>
      <c r="AY427" s="330">
        <v>23</v>
      </c>
      <c r="AZ427" s="330">
        <v>0</v>
      </c>
      <c r="BA427" s="330">
        <v>23</v>
      </c>
      <c r="BB427" s="330">
        <v>0</v>
      </c>
      <c r="BC427" s="330">
        <v>23</v>
      </c>
      <c r="BD427" s="330">
        <v>0</v>
      </c>
      <c r="BE427" s="330">
        <v>8</v>
      </c>
      <c r="BF427" s="329" t="s">
        <v>7583</v>
      </c>
      <c r="BG427" s="330">
        <v>23</v>
      </c>
      <c r="BH427" s="330">
        <v>28</v>
      </c>
      <c r="BI427" s="330">
        <v>23</v>
      </c>
      <c r="BJ427" s="330" t="s">
        <v>112</v>
      </c>
      <c r="BK427" s="330">
        <v>8</v>
      </c>
      <c r="BL427" s="330">
        <v>11</v>
      </c>
      <c r="BM427" s="330">
        <v>4</v>
      </c>
      <c r="BN427" s="330">
        <v>0</v>
      </c>
      <c r="BO427" s="330">
        <v>0</v>
      </c>
      <c r="BP427" s="330">
        <v>0</v>
      </c>
      <c r="BQ427" s="330">
        <v>0</v>
      </c>
    </row>
    <row r="428" spans="1:69" s="334" customFormat="1" x14ac:dyDescent="0.25">
      <c r="A428" s="333" t="s">
        <v>2239</v>
      </c>
      <c r="B428" s="330" t="s">
        <v>43</v>
      </c>
      <c r="C428" s="330" t="s">
        <v>43</v>
      </c>
      <c r="D428" s="333">
        <v>48</v>
      </c>
      <c r="E428" s="331" t="s">
        <v>570</v>
      </c>
      <c r="F428" s="330" t="s">
        <v>128</v>
      </c>
      <c r="G428" s="427" t="s">
        <v>7608</v>
      </c>
      <c r="H428" s="330">
        <v>26</v>
      </c>
      <c r="I428" s="330">
        <v>1</v>
      </c>
      <c r="J428" s="336">
        <v>3.7037037037037035E-2</v>
      </c>
      <c r="K428" s="330">
        <v>13</v>
      </c>
      <c r="L428" s="330">
        <v>0</v>
      </c>
      <c r="M428" s="336">
        <v>0</v>
      </c>
      <c r="N428" s="330">
        <v>0</v>
      </c>
      <c r="O428" s="330" t="s">
        <v>2981</v>
      </c>
      <c r="P428" s="330" t="s">
        <v>2982</v>
      </c>
      <c r="Q428" s="330" t="s">
        <v>2983</v>
      </c>
      <c r="R428" s="336">
        <v>0.36651846612438743</v>
      </c>
      <c r="S428" s="330">
        <v>0</v>
      </c>
      <c r="T428" s="330"/>
      <c r="U428" s="330"/>
      <c r="V428" s="428"/>
      <c r="W428" s="428" t="s">
        <v>45</v>
      </c>
      <c r="X428" s="428" t="s">
        <v>45</v>
      </c>
      <c r="Y428" s="428" t="s">
        <v>45</v>
      </c>
      <c r="Z428" s="428" t="s">
        <v>45</v>
      </c>
      <c r="AA428" s="330">
        <v>1</v>
      </c>
      <c r="AB428" s="330">
        <v>0</v>
      </c>
      <c r="AC428" s="330">
        <v>25</v>
      </c>
      <c r="AD428" s="330">
        <v>1</v>
      </c>
      <c r="AE428" s="330">
        <v>11</v>
      </c>
      <c r="AF428" s="330">
        <v>2</v>
      </c>
      <c r="AG428" s="429">
        <v>0.92307692307692313</v>
      </c>
      <c r="AH428" s="330"/>
      <c r="AI428" s="330"/>
      <c r="AJ428" s="330"/>
      <c r="AK428" s="330"/>
      <c r="AL428" s="330"/>
      <c r="AM428" s="330">
        <v>0</v>
      </c>
      <c r="AN428" s="330">
        <v>0</v>
      </c>
      <c r="AO428" s="330"/>
      <c r="AP428" s="330"/>
      <c r="AQ428" s="330">
        <v>0</v>
      </c>
      <c r="AR428" s="330">
        <v>0</v>
      </c>
      <c r="AS428" s="330">
        <v>0</v>
      </c>
      <c r="AT428" s="330">
        <v>0</v>
      </c>
      <c r="AU428" s="330">
        <v>1</v>
      </c>
      <c r="AV428" s="430">
        <v>1</v>
      </c>
      <c r="AW428" s="330">
        <v>59</v>
      </c>
      <c r="AX428" s="330">
        <v>0</v>
      </c>
      <c r="AY428" s="330">
        <v>59</v>
      </c>
      <c r="AZ428" s="330">
        <v>0</v>
      </c>
      <c r="BA428" s="330">
        <v>59</v>
      </c>
      <c r="BB428" s="330">
        <v>0</v>
      </c>
      <c r="BC428" s="330">
        <v>59</v>
      </c>
      <c r="BD428" s="330">
        <v>0</v>
      </c>
      <c r="BE428" s="330">
        <v>33</v>
      </c>
      <c r="BF428" s="329" t="s">
        <v>7583</v>
      </c>
      <c r="BG428" s="330">
        <v>60</v>
      </c>
      <c r="BH428" s="330">
        <v>43</v>
      </c>
      <c r="BI428" s="330">
        <v>60</v>
      </c>
      <c r="BJ428" s="330" t="s">
        <v>112</v>
      </c>
      <c r="BK428" s="330">
        <v>26</v>
      </c>
      <c r="BL428" s="330">
        <v>25</v>
      </c>
      <c r="BM428" s="330">
        <v>8</v>
      </c>
      <c r="BN428" s="330">
        <v>0</v>
      </c>
      <c r="BO428" s="330">
        <v>1</v>
      </c>
      <c r="BP428" s="330">
        <v>0</v>
      </c>
      <c r="BQ428" s="330">
        <v>0</v>
      </c>
    </row>
    <row r="429" spans="1:69" s="334" customFormat="1" x14ac:dyDescent="0.25">
      <c r="A429" s="333" t="s">
        <v>2239</v>
      </c>
      <c r="B429" s="330" t="s">
        <v>43</v>
      </c>
      <c r="C429" s="330" t="s">
        <v>43</v>
      </c>
      <c r="D429" s="333">
        <v>49</v>
      </c>
      <c r="E429" s="331" t="s">
        <v>571</v>
      </c>
      <c r="F429" s="330" t="s">
        <v>128</v>
      </c>
      <c r="G429" s="427" t="s">
        <v>7608</v>
      </c>
      <c r="H429" s="330">
        <v>24</v>
      </c>
      <c r="I429" s="330">
        <v>1</v>
      </c>
      <c r="J429" s="336">
        <v>0.04</v>
      </c>
      <c r="K429" s="330">
        <v>11</v>
      </c>
      <c r="L429" s="330">
        <v>0</v>
      </c>
      <c r="M429" s="336">
        <v>0</v>
      </c>
      <c r="N429" s="330">
        <v>0</v>
      </c>
      <c r="O429" s="330" t="s">
        <v>6560</v>
      </c>
      <c r="P429" s="330" t="s">
        <v>6561</v>
      </c>
      <c r="Q429" s="330" t="s">
        <v>6562</v>
      </c>
      <c r="R429" s="336">
        <v>0.33010556244894906</v>
      </c>
      <c r="S429" s="330">
        <v>0</v>
      </c>
      <c r="T429" s="330"/>
      <c r="U429" s="330"/>
      <c r="V429" s="428"/>
      <c r="W429" s="428" t="s">
        <v>45</v>
      </c>
      <c r="X429" s="428" t="s">
        <v>45</v>
      </c>
      <c r="Y429" s="428" t="s">
        <v>45</v>
      </c>
      <c r="Z429" s="428" t="s">
        <v>45</v>
      </c>
      <c r="AA429" s="330">
        <v>1</v>
      </c>
      <c r="AB429" s="330">
        <v>0</v>
      </c>
      <c r="AC429" s="330">
        <v>24</v>
      </c>
      <c r="AD429" s="330">
        <v>0</v>
      </c>
      <c r="AE429" s="330">
        <v>11</v>
      </c>
      <c r="AF429" s="330">
        <v>0</v>
      </c>
      <c r="AG429" s="429">
        <v>1</v>
      </c>
      <c r="AH429" s="330"/>
      <c r="AI429" s="330"/>
      <c r="AJ429" s="330"/>
      <c r="AK429" s="330"/>
      <c r="AL429" s="330"/>
      <c r="AM429" s="330">
        <v>0</v>
      </c>
      <c r="AN429" s="330">
        <v>0</v>
      </c>
      <c r="AO429" s="330"/>
      <c r="AP429" s="330"/>
      <c r="AQ429" s="330">
        <v>0</v>
      </c>
      <c r="AR429" s="330">
        <v>0</v>
      </c>
      <c r="AS429" s="330">
        <v>0</v>
      </c>
      <c r="AT429" s="330">
        <v>0</v>
      </c>
      <c r="AU429" s="330">
        <v>1</v>
      </c>
      <c r="AV429" s="430">
        <v>1</v>
      </c>
      <c r="AW429" s="330">
        <v>43</v>
      </c>
      <c r="AX429" s="330">
        <v>0</v>
      </c>
      <c r="AY429" s="330">
        <v>43</v>
      </c>
      <c r="AZ429" s="330">
        <v>0</v>
      </c>
      <c r="BA429" s="330">
        <v>43</v>
      </c>
      <c r="BB429" s="330">
        <v>0</v>
      </c>
      <c r="BC429" s="330">
        <v>43</v>
      </c>
      <c r="BD429" s="330">
        <v>0</v>
      </c>
      <c r="BE429" s="330">
        <v>21</v>
      </c>
      <c r="BF429" s="329" t="s">
        <v>7583</v>
      </c>
      <c r="BG429" s="330">
        <v>44</v>
      </c>
      <c r="BH429" s="330">
        <v>42</v>
      </c>
      <c r="BI429" s="330">
        <v>44</v>
      </c>
      <c r="BJ429" s="330" t="s">
        <v>112</v>
      </c>
      <c r="BK429" s="330">
        <v>17</v>
      </c>
      <c r="BL429" s="330">
        <v>16</v>
      </c>
      <c r="BM429" s="330">
        <v>10</v>
      </c>
      <c r="BN429" s="330">
        <v>0</v>
      </c>
      <c r="BO429" s="330">
        <v>1</v>
      </c>
      <c r="BP429" s="330">
        <v>0</v>
      </c>
      <c r="BQ429" s="330">
        <v>0</v>
      </c>
    </row>
    <row r="430" spans="1:69" s="334" customFormat="1" x14ac:dyDescent="0.25">
      <c r="A430" s="333" t="s">
        <v>2239</v>
      </c>
      <c r="B430" s="330" t="s">
        <v>43</v>
      </c>
      <c r="C430" s="330" t="s">
        <v>43</v>
      </c>
      <c r="D430" s="333">
        <v>50</v>
      </c>
      <c r="E430" s="331" t="s">
        <v>572</v>
      </c>
      <c r="F430" s="330" t="s">
        <v>128</v>
      </c>
      <c r="G430" s="427" t="s">
        <v>7608</v>
      </c>
      <c r="H430" s="330">
        <v>26</v>
      </c>
      <c r="I430" s="330">
        <v>1</v>
      </c>
      <c r="J430" s="336">
        <v>3.7037037037037035E-2</v>
      </c>
      <c r="K430" s="330">
        <v>8</v>
      </c>
      <c r="L430" s="330">
        <v>0</v>
      </c>
      <c r="M430" s="336">
        <v>0</v>
      </c>
      <c r="N430" s="330">
        <v>0</v>
      </c>
      <c r="O430" s="330" t="s">
        <v>6650</v>
      </c>
      <c r="P430" s="330" t="s">
        <v>6651</v>
      </c>
      <c r="Q430" s="330" t="s">
        <v>6652</v>
      </c>
      <c r="R430" s="336">
        <v>0.314107239115959</v>
      </c>
      <c r="S430" s="330">
        <v>0</v>
      </c>
      <c r="T430" s="330"/>
      <c r="U430" s="330"/>
      <c r="V430" s="428"/>
      <c r="W430" s="428" t="s">
        <v>45</v>
      </c>
      <c r="X430" s="428" t="s">
        <v>45</v>
      </c>
      <c r="Y430" s="428" t="s">
        <v>45</v>
      </c>
      <c r="Z430" s="428" t="s">
        <v>45</v>
      </c>
      <c r="AA430" s="330">
        <v>1</v>
      </c>
      <c r="AB430" s="330">
        <v>0</v>
      </c>
      <c r="AC430" s="330">
        <v>26</v>
      </c>
      <c r="AD430" s="330">
        <v>0</v>
      </c>
      <c r="AE430" s="330">
        <v>8</v>
      </c>
      <c r="AF430" s="330">
        <v>0</v>
      </c>
      <c r="AG430" s="429">
        <v>1</v>
      </c>
      <c r="AH430" s="330"/>
      <c r="AI430" s="330"/>
      <c r="AJ430" s="330"/>
      <c r="AK430" s="330"/>
      <c r="AL430" s="330"/>
      <c r="AM430" s="330">
        <v>0</v>
      </c>
      <c r="AN430" s="330">
        <v>0</v>
      </c>
      <c r="AO430" s="330"/>
      <c r="AP430" s="330"/>
      <c r="AQ430" s="330">
        <v>0</v>
      </c>
      <c r="AR430" s="330">
        <v>0</v>
      </c>
      <c r="AS430" s="330">
        <v>0</v>
      </c>
      <c r="AT430" s="330">
        <v>0</v>
      </c>
      <c r="AU430" s="330">
        <v>1</v>
      </c>
      <c r="AV430" s="430">
        <v>1</v>
      </c>
      <c r="AW430" s="330">
        <v>34</v>
      </c>
      <c r="AX430" s="330">
        <v>0</v>
      </c>
      <c r="AY430" s="330">
        <v>34</v>
      </c>
      <c r="AZ430" s="330">
        <v>0</v>
      </c>
      <c r="BA430" s="330">
        <v>34</v>
      </c>
      <c r="BB430" s="330">
        <v>0</v>
      </c>
      <c r="BC430" s="330">
        <v>34</v>
      </c>
      <c r="BD430" s="330">
        <v>0</v>
      </c>
      <c r="BE430" s="330">
        <v>38</v>
      </c>
      <c r="BF430" s="329" t="s">
        <v>7583</v>
      </c>
      <c r="BG430" s="330">
        <v>33</v>
      </c>
      <c r="BH430" s="330">
        <v>42</v>
      </c>
      <c r="BI430" s="330">
        <v>34</v>
      </c>
      <c r="BJ430" s="330" t="s">
        <v>112</v>
      </c>
      <c r="BK430" s="330">
        <v>6</v>
      </c>
      <c r="BL430" s="330">
        <v>18</v>
      </c>
      <c r="BM430" s="330">
        <v>10</v>
      </c>
      <c r="BN430" s="330">
        <v>0</v>
      </c>
      <c r="BO430" s="330">
        <v>0</v>
      </c>
      <c r="BP430" s="330">
        <v>0</v>
      </c>
      <c r="BQ430" s="330">
        <v>0</v>
      </c>
    </row>
    <row r="431" spans="1:69" s="334" customFormat="1" x14ac:dyDescent="0.25">
      <c r="A431" s="333" t="s">
        <v>2239</v>
      </c>
      <c r="B431" s="330" t="s">
        <v>43</v>
      </c>
      <c r="C431" s="330" t="s">
        <v>43</v>
      </c>
      <c r="D431" s="333">
        <v>51</v>
      </c>
      <c r="E431" s="331" t="s">
        <v>573</v>
      </c>
      <c r="F431" s="330" t="s">
        <v>128</v>
      </c>
      <c r="G431" s="427" t="s">
        <v>7608</v>
      </c>
      <c r="H431" s="330">
        <v>10</v>
      </c>
      <c r="I431" s="330">
        <v>0</v>
      </c>
      <c r="J431" s="336">
        <v>0</v>
      </c>
      <c r="K431" s="330">
        <v>3</v>
      </c>
      <c r="L431" s="330">
        <v>0</v>
      </c>
      <c r="M431" s="336">
        <v>0</v>
      </c>
      <c r="N431" s="330">
        <v>0</v>
      </c>
      <c r="O431" s="330" t="s">
        <v>6739</v>
      </c>
      <c r="P431" s="330" t="s">
        <v>6740</v>
      </c>
      <c r="Q431" s="330" t="s">
        <v>6741</v>
      </c>
      <c r="R431" s="336">
        <v>0.28414517669531997</v>
      </c>
      <c r="S431" s="330">
        <v>0</v>
      </c>
      <c r="T431" s="330"/>
      <c r="U431" s="330"/>
      <c r="V431" s="428"/>
      <c r="W431" s="428" t="s">
        <v>45</v>
      </c>
      <c r="X431" s="428" t="s">
        <v>45</v>
      </c>
      <c r="Y431" s="428" t="s">
        <v>45</v>
      </c>
      <c r="Z431" s="428" t="s">
        <v>45</v>
      </c>
      <c r="AA431" s="330">
        <v>1</v>
      </c>
      <c r="AB431" s="330">
        <v>0</v>
      </c>
      <c r="AC431" s="330">
        <v>10</v>
      </c>
      <c r="AD431" s="330">
        <v>0</v>
      </c>
      <c r="AE431" s="330">
        <v>3</v>
      </c>
      <c r="AF431" s="330">
        <v>0</v>
      </c>
      <c r="AG431" s="429">
        <v>1</v>
      </c>
      <c r="AH431" s="330"/>
      <c r="AI431" s="330"/>
      <c r="AJ431" s="330"/>
      <c r="AK431" s="330"/>
      <c r="AL431" s="330"/>
      <c r="AM431" s="330">
        <v>0</v>
      </c>
      <c r="AN431" s="330">
        <v>0</v>
      </c>
      <c r="AO431" s="330"/>
      <c r="AP431" s="330"/>
      <c r="AQ431" s="330">
        <v>0</v>
      </c>
      <c r="AR431" s="330">
        <v>0</v>
      </c>
      <c r="AS431" s="330">
        <v>0</v>
      </c>
      <c r="AT431" s="330">
        <v>0</v>
      </c>
      <c r="AU431" s="330">
        <v>1</v>
      </c>
      <c r="AV431" s="430">
        <v>1</v>
      </c>
      <c r="AW431" s="330">
        <v>14</v>
      </c>
      <c r="AX431" s="330">
        <v>0</v>
      </c>
      <c r="AY431" s="330">
        <v>14</v>
      </c>
      <c r="AZ431" s="330">
        <v>0</v>
      </c>
      <c r="BA431" s="330">
        <v>14</v>
      </c>
      <c r="BB431" s="330">
        <v>0</v>
      </c>
      <c r="BC431" s="330">
        <v>14</v>
      </c>
      <c r="BD431" s="330">
        <v>0</v>
      </c>
      <c r="BE431" s="330">
        <v>4</v>
      </c>
      <c r="BF431" s="329" t="s">
        <v>7583</v>
      </c>
      <c r="BG431" s="330">
        <v>14</v>
      </c>
      <c r="BH431" s="330">
        <v>15</v>
      </c>
      <c r="BI431" s="330">
        <v>14</v>
      </c>
      <c r="BJ431" s="330" t="s">
        <v>112</v>
      </c>
      <c r="BK431" s="330">
        <v>5</v>
      </c>
      <c r="BL431" s="330">
        <v>7</v>
      </c>
      <c r="BM431" s="330">
        <v>2</v>
      </c>
      <c r="BN431" s="330">
        <v>0</v>
      </c>
      <c r="BO431" s="330">
        <v>0</v>
      </c>
      <c r="BP431" s="330">
        <v>0</v>
      </c>
      <c r="BQ431" s="330">
        <v>0</v>
      </c>
    </row>
    <row r="432" spans="1:69" s="334" customFormat="1" x14ac:dyDescent="0.25">
      <c r="A432" s="333" t="s">
        <v>2239</v>
      </c>
      <c r="B432" s="330" t="s">
        <v>43</v>
      </c>
      <c r="C432" s="330" t="s">
        <v>43</v>
      </c>
      <c r="D432" s="333">
        <v>52</v>
      </c>
      <c r="E432" s="331" t="s">
        <v>6555</v>
      </c>
      <c r="F432" s="330" t="s">
        <v>128</v>
      </c>
      <c r="G432" s="427" t="s">
        <v>7608</v>
      </c>
      <c r="H432" s="330">
        <v>9</v>
      </c>
      <c r="I432" s="330">
        <v>0</v>
      </c>
      <c r="J432" s="336">
        <v>0</v>
      </c>
      <c r="K432" s="330">
        <v>9</v>
      </c>
      <c r="L432" s="330">
        <v>0</v>
      </c>
      <c r="M432" s="336">
        <v>0</v>
      </c>
      <c r="N432" s="330">
        <v>0</v>
      </c>
      <c r="O432" s="330" t="s">
        <v>6791</v>
      </c>
      <c r="P432" s="330" t="s">
        <v>6792</v>
      </c>
      <c r="Q432" s="330" t="s">
        <v>6793</v>
      </c>
      <c r="R432" s="336">
        <v>0.34035297260769121</v>
      </c>
      <c r="S432" s="330">
        <v>0</v>
      </c>
      <c r="T432" s="330"/>
      <c r="U432" s="330"/>
      <c r="V432" s="428"/>
      <c r="W432" s="428" t="s">
        <v>45</v>
      </c>
      <c r="X432" s="428" t="s">
        <v>45</v>
      </c>
      <c r="Y432" s="428" t="s">
        <v>45</v>
      </c>
      <c r="Z432" s="428" t="s">
        <v>45</v>
      </c>
      <c r="AA432" s="330">
        <v>0</v>
      </c>
      <c r="AB432" s="330">
        <v>0</v>
      </c>
      <c r="AC432" s="330">
        <v>9</v>
      </c>
      <c r="AD432" s="330">
        <v>0</v>
      </c>
      <c r="AE432" s="330">
        <v>8</v>
      </c>
      <c r="AF432" s="330">
        <v>1</v>
      </c>
      <c r="AG432" s="429">
        <v>0.94444444444444442</v>
      </c>
      <c r="AH432" s="330"/>
      <c r="AI432" s="330"/>
      <c r="AJ432" s="330"/>
      <c r="AK432" s="330"/>
      <c r="AL432" s="330"/>
      <c r="AM432" s="330">
        <v>0</v>
      </c>
      <c r="AN432" s="330">
        <v>0</v>
      </c>
      <c r="AO432" s="330"/>
      <c r="AP432" s="330"/>
      <c r="AQ432" s="330">
        <v>0</v>
      </c>
      <c r="AR432" s="330">
        <v>0</v>
      </c>
      <c r="AS432" s="330">
        <v>0</v>
      </c>
      <c r="AT432" s="330">
        <v>0</v>
      </c>
      <c r="AU432" s="330">
        <v>0</v>
      </c>
      <c r="AV432" s="430" t="s">
        <v>45</v>
      </c>
      <c r="AW432" s="330">
        <v>0</v>
      </c>
      <c r="AX432" s="330">
        <v>0</v>
      </c>
      <c r="AY432" s="330">
        <v>0</v>
      </c>
      <c r="AZ432" s="330">
        <v>0</v>
      </c>
      <c r="BA432" s="330">
        <v>0</v>
      </c>
      <c r="BB432" s="330">
        <v>0</v>
      </c>
      <c r="BC432" s="330">
        <v>0</v>
      </c>
      <c r="BD432" s="330">
        <v>0</v>
      </c>
      <c r="BE432" s="330">
        <v>6</v>
      </c>
      <c r="BF432" s="329" t="s">
        <v>7583</v>
      </c>
      <c r="BG432" s="330">
        <v>0</v>
      </c>
      <c r="BH432" s="330">
        <v>0</v>
      </c>
      <c r="BI432" s="330">
        <v>0</v>
      </c>
      <c r="BJ432" s="330" t="s">
        <v>112</v>
      </c>
      <c r="BK432" s="330">
        <v>0</v>
      </c>
      <c r="BL432" s="330">
        <v>0</v>
      </c>
      <c r="BM432" s="330">
        <v>0</v>
      </c>
      <c r="BN432" s="330">
        <v>0</v>
      </c>
      <c r="BO432" s="330">
        <v>0</v>
      </c>
      <c r="BP432" s="330">
        <v>0</v>
      </c>
      <c r="BQ432" s="330">
        <v>0</v>
      </c>
    </row>
    <row r="433" spans="1:69" s="334" customFormat="1" x14ac:dyDescent="0.25">
      <c r="A433" s="333" t="s">
        <v>2239</v>
      </c>
      <c r="B433" s="330" t="s">
        <v>43</v>
      </c>
      <c r="C433" s="330" t="s">
        <v>43</v>
      </c>
      <c r="D433" s="333">
        <v>3</v>
      </c>
      <c r="E433" s="331" t="s">
        <v>6536</v>
      </c>
      <c r="F433" s="330" t="s">
        <v>128</v>
      </c>
      <c r="G433" s="427" t="s">
        <v>7608</v>
      </c>
      <c r="H433" s="330">
        <v>32</v>
      </c>
      <c r="I433" s="330">
        <v>0</v>
      </c>
      <c r="J433" s="336">
        <v>0</v>
      </c>
      <c r="K433" s="330">
        <v>9</v>
      </c>
      <c r="L433" s="330">
        <v>0</v>
      </c>
      <c r="M433" s="336">
        <v>0</v>
      </c>
      <c r="N433" s="330">
        <v>0</v>
      </c>
      <c r="O433" s="330" t="s">
        <v>7085</v>
      </c>
      <c r="P433" s="330" t="s">
        <v>7086</v>
      </c>
      <c r="Q433" s="330" t="s">
        <v>7087</v>
      </c>
      <c r="R433" s="336">
        <v>0.38924876046651891</v>
      </c>
      <c r="S433" s="330">
        <v>0</v>
      </c>
      <c r="T433" s="330"/>
      <c r="U433" s="330"/>
      <c r="V433" s="428"/>
      <c r="W433" s="428" t="s">
        <v>45</v>
      </c>
      <c r="X433" s="428" t="s">
        <v>45</v>
      </c>
      <c r="Y433" s="428" t="s">
        <v>45</v>
      </c>
      <c r="Z433" s="428" t="s">
        <v>45</v>
      </c>
      <c r="AA433" s="330">
        <v>1</v>
      </c>
      <c r="AB433" s="330">
        <v>0</v>
      </c>
      <c r="AC433" s="330">
        <v>31</v>
      </c>
      <c r="AD433" s="330">
        <v>1</v>
      </c>
      <c r="AE433" s="330">
        <v>8</v>
      </c>
      <c r="AF433" s="330">
        <v>1</v>
      </c>
      <c r="AG433" s="429">
        <v>0.95121951219512191</v>
      </c>
      <c r="AH433" s="330"/>
      <c r="AI433" s="330"/>
      <c r="AJ433" s="330"/>
      <c r="AK433" s="330"/>
      <c r="AL433" s="330"/>
      <c r="AM433" s="330">
        <v>0</v>
      </c>
      <c r="AN433" s="330">
        <v>0</v>
      </c>
      <c r="AO433" s="330"/>
      <c r="AP433" s="330"/>
      <c r="AQ433" s="330">
        <v>0</v>
      </c>
      <c r="AR433" s="330">
        <v>0</v>
      </c>
      <c r="AS433" s="330">
        <v>0</v>
      </c>
      <c r="AT433" s="330">
        <v>1</v>
      </c>
      <c r="AU433" s="330">
        <v>0</v>
      </c>
      <c r="AV433" s="430">
        <v>1</v>
      </c>
      <c r="AW433" s="330">
        <v>40</v>
      </c>
      <c r="AX433" s="330">
        <v>0</v>
      </c>
      <c r="AY433" s="330">
        <v>40</v>
      </c>
      <c r="AZ433" s="330">
        <v>0</v>
      </c>
      <c r="BA433" s="330">
        <v>40</v>
      </c>
      <c r="BB433" s="330">
        <v>0</v>
      </c>
      <c r="BC433" s="330">
        <v>40</v>
      </c>
      <c r="BD433" s="330">
        <v>0</v>
      </c>
      <c r="BE433" s="330">
        <v>21</v>
      </c>
      <c r="BF433" s="329" t="s">
        <v>7583</v>
      </c>
      <c r="BG433" s="330">
        <v>40</v>
      </c>
      <c r="BH433" s="330">
        <v>54</v>
      </c>
      <c r="BI433" s="330">
        <v>40</v>
      </c>
      <c r="BJ433" s="330" t="s">
        <v>112</v>
      </c>
      <c r="BK433" s="330">
        <v>4</v>
      </c>
      <c r="BL433" s="330">
        <v>32</v>
      </c>
      <c r="BM433" s="330">
        <v>4</v>
      </c>
      <c r="BN433" s="330">
        <v>0</v>
      </c>
      <c r="BO433" s="330">
        <v>0</v>
      </c>
      <c r="BP433" s="330">
        <v>0</v>
      </c>
      <c r="BQ433" s="330">
        <v>0</v>
      </c>
    </row>
    <row r="434" spans="1:69" s="334" customFormat="1" x14ac:dyDescent="0.25">
      <c r="A434" s="333" t="s">
        <v>2239</v>
      </c>
      <c r="B434" s="330" t="s">
        <v>43</v>
      </c>
      <c r="C434" s="330" t="s">
        <v>43</v>
      </c>
      <c r="D434" s="333">
        <v>4</v>
      </c>
      <c r="E434" s="331" t="s">
        <v>6537</v>
      </c>
      <c r="F434" s="330" t="s">
        <v>128</v>
      </c>
      <c r="G434" s="427" t="s">
        <v>7608</v>
      </c>
      <c r="H434" s="330">
        <v>35</v>
      </c>
      <c r="I434" s="330">
        <v>0</v>
      </c>
      <c r="J434" s="336">
        <v>0</v>
      </c>
      <c r="K434" s="330">
        <v>8</v>
      </c>
      <c r="L434" s="330">
        <v>0</v>
      </c>
      <c r="M434" s="336">
        <v>0</v>
      </c>
      <c r="N434" s="330">
        <v>0</v>
      </c>
      <c r="O434" s="330" t="s">
        <v>7175</v>
      </c>
      <c r="P434" s="330" t="s">
        <v>7176</v>
      </c>
      <c r="Q434" s="330" t="s">
        <v>2637</v>
      </c>
      <c r="R434" s="336">
        <v>0.4104594277705152</v>
      </c>
      <c r="S434" s="330">
        <v>0</v>
      </c>
      <c r="T434" s="330"/>
      <c r="U434" s="330"/>
      <c r="V434" s="428"/>
      <c r="W434" s="428" t="s">
        <v>45</v>
      </c>
      <c r="X434" s="428" t="s">
        <v>45</v>
      </c>
      <c r="Y434" s="428" t="s">
        <v>45</v>
      </c>
      <c r="Z434" s="428" t="s">
        <v>45</v>
      </c>
      <c r="AA434" s="330">
        <v>0</v>
      </c>
      <c r="AB434" s="330">
        <v>0</v>
      </c>
      <c r="AC434" s="330">
        <v>33</v>
      </c>
      <c r="AD434" s="330">
        <v>2</v>
      </c>
      <c r="AE434" s="330">
        <v>7</v>
      </c>
      <c r="AF434" s="330">
        <v>1</v>
      </c>
      <c r="AG434" s="429">
        <v>0.93023255813953487</v>
      </c>
      <c r="AH434" s="330"/>
      <c r="AI434" s="330"/>
      <c r="AJ434" s="330"/>
      <c r="AK434" s="330"/>
      <c r="AL434" s="330"/>
      <c r="AM434" s="330">
        <v>0</v>
      </c>
      <c r="AN434" s="330">
        <v>0</v>
      </c>
      <c r="AO434" s="330"/>
      <c r="AP434" s="330"/>
      <c r="AQ434" s="330">
        <v>0</v>
      </c>
      <c r="AR434" s="330">
        <v>0</v>
      </c>
      <c r="AS434" s="330">
        <v>0</v>
      </c>
      <c r="AT434" s="330">
        <v>0</v>
      </c>
      <c r="AU434" s="330">
        <v>0</v>
      </c>
      <c r="AV434" s="430" t="s">
        <v>45</v>
      </c>
      <c r="AW434" s="330">
        <v>53</v>
      </c>
      <c r="AX434" s="330">
        <v>0</v>
      </c>
      <c r="AY434" s="330">
        <v>53</v>
      </c>
      <c r="AZ434" s="330">
        <v>0</v>
      </c>
      <c r="BA434" s="330">
        <v>53</v>
      </c>
      <c r="BB434" s="330">
        <v>0</v>
      </c>
      <c r="BC434" s="330">
        <v>53</v>
      </c>
      <c r="BD434" s="330">
        <v>0</v>
      </c>
      <c r="BE434" s="330">
        <v>30</v>
      </c>
      <c r="BF434" s="329" t="s">
        <v>7583</v>
      </c>
      <c r="BG434" s="330">
        <v>53</v>
      </c>
      <c r="BH434" s="330">
        <v>52</v>
      </c>
      <c r="BI434" s="330">
        <v>53</v>
      </c>
      <c r="BJ434" s="330" t="s">
        <v>112</v>
      </c>
      <c r="BK434" s="330">
        <v>16</v>
      </c>
      <c r="BL434" s="330">
        <v>28</v>
      </c>
      <c r="BM434" s="330">
        <v>6</v>
      </c>
      <c r="BN434" s="330">
        <v>3</v>
      </c>
      <c r="BO434" s="330">
        <v>0</v>
      </c>
      <c r="BP434" s="330">
        <v>0</v>
      </c>
      <c r="BQ434" s="330">
        <v>0</v>
      </c>
    </row>
    <row r="435" spans="1:69" s="334" customFormat="1" x14ac:dyDescent="0.25">
      <c r="A435" s="333" t="s">
        <v>2239</v>
      </c>
      <c r="B435" s="330" t="s">
        <v>43</v>
      </c>
      <c r="C435" s="330" t="s">
        <v>43</v>
      </c>
      <c r="D435" s="333">
        <v>5</v>
      </c>
      <c r="E435" s="331" t="s">
        <v>6538</v>
      </c>
      <c r="F435" s="330" t="s">
        <v>128</v>
      </c>
      <c r="G435" s="427" t="s">
        <v>7608</v>
      </c>
      <c r="H435" s="330">
        <v>25</v>
      </c>
      <c r="I435" s="330">
        <v>0</v>
      </c>
      <c r="J435" s="336">
        <v>0</v>
      </c>
      <c r="K435" s="330">
        <v>9</v>
      </c>
      <c r="L435" s="330">
        <v>0</v>
      </c>
      <c r="M435" s="336">
        <v>0</v>
      </c>
      <c r="N435" s="330">
        <v>1</v>
      </c>
      <c r="O435" s="330" t="s">
        <v>7266</v>
      </c>
      <c r="P435" s="330" t="s">
        <v>7267</v>
      </c>
      <c r="Q435" s="330" t="s">
        <v>7268</v>
      </c>
      <c r="R435" s="336">
        <v>0.37255269320843093</v>
      </c>
      <c r="S435" s="330">
        <v>0</v>
      </c>
      <c r="T435" s="330"/>
      <c r="U435" s="330"/>
      <c r="V435" s="428"/>
      <c r="W435" s="428" t="s">
        <v>45</v>
      </c>
      <c r="X435" s="428" t="s">
        <v>45</v>
      </c>
      <c r="Y435" s="428" t="s">
        <v>45</v>
      </c>
      <c r="Z435" s="428" t="s">
        <v>45</v>
      </c>
      <c r="AA435" s="330">
        <v>0</v>
      </c>
      <c r="AB435" s="330">
        <v>0</v>
      </c>
      <c r="AC435" s="330">
        <v>24</v>
      </c>
      <c r="AD435" s="330">
        <v>1</v>
      </c>
      <c r="AE435" s="330">
        <v>8</v>
      </c>
      <c r="AF435" s="330">
        <v>1</v>
      </c>
      <c r="AG435" s="429">
        <v>0.94117647058823528</v>
      </c>
      <c r="AH435" s="330"/>
      <c r="AI435" s="330"/>
      <c r="AJ435" s="330"/>
      <c r="AK435" s="330"/>
      <c r="AL435" s="330"/>
      <c r="AM435" s="330">
        <v>0</v>
      </c>
      <c r="AN435" s="330">
        <v>0</v>
      </c>
      <c r="AO435" s="330"/>
      <c r="AP435" s="330"/>
      <c r="AQ435" s="330">
        <v>0</v>
      </c>
      <c r="AR435" s="330">
        <v>0</v>
      </c>
      <c r="AS435" s="330">
        <v>0</v>
      </c>
      <c r="AT435" s="330">
        <v>0</v>
      </c>
      <c r="AU435" s="330">
        <v>0</v>
      </c>
      <c r="AV435" s="430" t="s">
        <v>45</v>
      </c>
      <c r="AW435" s="330">
        <v>34</v>
      </c>
      <c r="AX435" s="330">
        <v>0</v>
      </c>
      <c r="AY435" s="330">
        <v>34</v>
      </c>
      <c r="AZ435" s="330">
        <v>0</v>
      </c>
      <c r="BA435" s="330">
        <v>34</v>
      </c>
      <c r="BB435" s="330">
        <v>0</v>
      </c>
      <c r="BC435" s="330">
        <v>34</v>
      </c>
      <c r="BD435" s="330">
        <v>0</v>
      </c>
      <c r="BE435" s="330">
        <v>35</v>
      </c>
      <c r="BF435" s="329" t="s">
        <v>7583</v>
      </c>
      <c r="BG435" s="330">
        <v>35</v>
      </c>
      <c r="BH435" s="330">
        <v>48</v>
      </c>
      <c r="BI435" s="330">
        <v>35</v>
      </c>
      <c r="BJ435" s="330" t="s">
        <v>112</v>
      </c>
      <c r="BK435" s="330">
        <v>9</v>
      </c>
      <c r="BL435" s="330">
        <v>17</v>
      </c>
      <c r="BM435" s="330">
        <v>6</v>
      </c>
      <c r="BN435" s="330">
        <v>1</v>
      </c>
      <c r="BO435" s="330">
        <v>1</v>
      </c>
      <c r="BP435" s="330">
        <v>1</v>
      </c>
      <c r="BQ435" s="330">
        <v>0</v>
      </c>
    </row>
    <row r="436" spans="1:69" s="334" customFormat="1" x14ac:dyDescent="0.25">
      <c r="A436" s="333" t="s">
        <v>2239</v>
      </c>
      <c r="B436" s="330" t="s">
        <v>43</v>
      </c>
      <c r="C436" s="330" t="s">
        <v>43</v>
      </c>
      <c r="D436" s="333">
        <v>6</v>
      </c>
      <c r="E436" s="331" t="s">
        <v>6539</v>
      </c>
      <c r="F436" s="330" t="s">
        <v>128</v>
      </c>
      <c r="G436" s="427" t="s">
        <v>7608</v>
      </c>
      <c r="H436" s="330">
        <v>19</v>
      </c>
      <c r="I436" s="330">
        <v>0</v>
      </c>
      <c r="J436" s="336">
        <v>0</v>
      </c>
      <c r="K436" s="330">
        <v>5</v>
      </c>
      <c r="L436" s="330">
        <v>0</v>
      </c>
      <c r="M436" s="336">
        <v>0</v>
      </c>
      <c r="N436" s="330">
        <v>1</v>
      </c>
      <c r="O436" s="330" t="s">
        <v>7356</v>
      </c>
      <c r="P436" s="330" t="s">
        <v>7357</v>
      </c>
      <c r="Q436" s="330" t="s">
        <v>7358</v>
      </c>
      <c r="R436" s="336">
        <v>0.34058691330279195</v>
      </c>
      <c r="S436" s="330">
        <v>0</v>
      </c>
      <c r="T436" s="330"/>
      <c r="U436" s="330"/>
      <c r="V436" s="428"/>
      <c r="W436" s="428" t="s">
        <v>45</v>
      </c>
      <c r="X436" s="428" t="s">
        <v>45</v>
      </c>
      <c r="Y436" s="428" t="s">
        <v>45</v>
      </c>
      <c r="Z436" s="428" t="s">
        <v>45</v>
      </c>
      <c r="AA436" s="330">
        <v>1</v>
      </c>
      <c r="AB436" s="330">
        <v>0</v>
      </c>
      <c r="AC436" s="330">
        <v>19</v>
      </c>
      <c r="AD436" s="330">
        <v>0</v>
      </c>
      <c r="AE436" s="330">
        <v>4</v>
      </c>
      <c r="AF436" s="330">
        <v>1</v>
      </c>
      <c r="AG436" s="429">
        <v>0.95833333333333337</v>
      </c>
      <c r="AH436" s="330"/>
      <c r="AI436" s="330"/>
      <c r="AJ436" s="330"/>
      <c r="AK436" s="330"/>
      <c r="AL436" s="330"/>
      <c r="AM436" s="330">
        <v>0</v>
      </c>
      <c r="AN436" s="330">
        <v>0</v>
      </c>
      <c r="AO436" s="330"/>
      <c r="AP436" s="330"/>
      <c r="AQ436" s="330">
        <v>0</v>
      </c>
      <c r="AR436" s="330">
        <v>0</v>
      </c>
      <c r="AS436" s="330">
        <v>0</v>
      </c>
      <c r="AT436" s="330">
        <v>1</v>
      </c>
      <c r="AU436" s="330">
        <v>0</v>
      </c>
      <c r="AV436" s="430">
        <v>1</v>
      </c>
      <c r="AW436" s="330">
        <v>27</v>
      </c>
      <c r="AX436" s="330">
        <v>0</v>
      </c>
      <c r="AY436" s="330">
        <v>27</v>
      </c>
      <c r="AZ436" s="330">
        <v>0</v>
      </c>
      <c r="BA436" s="330">
        <v>27</v>
      </c>
      <c r="BB436" s="330">
        <v>0</v>
      </c>
      <c r="BC436" s="330">
        <v>27</v>
      </c>
      <c r="BD436" s="330">
        <v>0</v>
      </c>
      <c r="BE436" s="330">
        <v>26</v>
      </c>
      <c r="BF436" s="329" t="s">
        <v>7583</v>
      </c>
      <c r="BG436" s="330">
        <v>27</v>
      </c>
      <c r="BH436" s="330">
        <v>31</v>
      </c>
      <c r="BI436" s="330">
        <v>27</v>
      </c>
      <c r="BJ436" s="330" t="s">
        <v>112</v>
      </c>
      <c r="BK436" s="330">
        <v>5</v>
      </c>
      <c r="BL436" s="330">
        <v>16</v>
      </c>
      <c r="BM436" s="330">
        <v>6</v>
      </c>
      <c r="BN436" s="330">
        <v>0</v>
      </c>
      <c r="BO436" s="330">
        <v>0</v>
      </c>
      <c r="BP436" s="330">
        <v>0</v>
      </c>
      <c r="BQ436" s="330">
        <v>0</v>
      </c>
    </row>
    <row r="437" spans="1:69" s="334" customFormat="1" x14ac:dyDescent="0.25">
      <c r="A437" s="333" t="s">
        <v>2239</v>
      </c>
      <c r="B437" s="330" t="s">
        <v>43</v>
      </c>
      <c r="C437" s="330" t="s">
        <v>43</v>
      </c>
      <c r="D437" s="333">
        <v>7</v>
      </c>
      <c r="E437" s="331" t="s">
        <v>6540</v>
      </c>
      <c r="F437" s="330" t="s">
        <v>128</v>
      </c>
      <c r="G437" s="427" t="s">
        <v>7608</v>
      </c>
      <c r="H437" s="330">
        <v>0</v>
      </c>
      <c r="I437" s="330">
        <v>0</v>
      </c>
      <c r="J437" s="336" t="s">
        <v>45</v>
      </c>
      <c r="K437" s="330">
        <v>0</v>
      </c>
      <c r="L437" s="330">
        <v>0</v>
      </c>
      <c r="M437" s="336" t="s">
        <v>45</v>
      </c>
      <c r="N437" s="330">
        <v>0</v>
      </c>
      <c r="O437" s="330">
        <v>0</v>
      </c>
      <c r="P437" s="330" t="s">
        <v>7443</v>
      </c>
      <c r="Q437" s="330" t="s">
        <v>6742</v>
      </c>
      <c r="R437" s="336">
        <v>9.8805646036916397E-2</v>
      </c>
      <c r="S437" s="330">
        <v>0</v>
      </c>
      <c r="T437" s="330"/>
      <c r="U437" s="330"/>
      <c r="V437" s="428"/>
      <c r="W437" s="428" t="s">
        <v>45</v>
      </c>
      <c r="X437" s="428" t="s">
        <v>45</v>
      </c>
      <c r="Y437" s="428" t="s">
        <v>45</v>
      </c>
      <c r="Z437" s="428" t="s">
        <v>45</v>
      </c>
      <c r="AA437" s="330">
        <v>0</v>
      </c>
      <c r="AB437" s="330">
        <v>0</v>
      </c>
      <c r="AC437" s="330">
        <v>0</v>
      </c>
      <c r="AD437" s="330">
        <v>0</v>
      </c>
      <c r="AE437" s="330">
        <v>0</v>
      </c>
      <c r="AF437" s="330">
        <v>0</v>
      </c>
      <c r="AG437" s="429" t="s">
        <v>45</v>
      </c>
      <c r="AH437" s="330"/>
      <c r="AI437" s="330"/>
      <c r="AJ437" s="330"/>
      <c r="AK437" s="330"/>
      <c r="AL437" s="330"/>
      <c r="AM437" s="330">
        <v>0</v>
      </c>
      <c r="AN437" s="330">
        <v>0</v>
      </c>
      <c r="AO437" s="330"/>
      <c r="AP437" s="330"/>
      <c r="AQ437" s="330">
        <v>0</v>
      </c>
      <c r="AR437" s="330">
        <v>0</v>
      </c>
      <c r="AS437" s="330">
        <v>0</v>
      </c>
      <c r="AT437" s="330">
        <v>0</v>
      </c>
      <c r="AU437" s="330">
        <v>0</v>
      </c>
      <c r="AV437" s="430" t="s">
        <v>45</v>
      </c>
      <c r="AW437" s="330">
        <v>0</v>
      </c>
      <c r="AX437" s="330">
        <v>0</v>
      </c>
      <c r="AY437" s="330">
        <v>0</v>
      </c>
      <c r="AZ437" s="330">
        <v>0</v>
      </c>
      <c r="BA437" s="330">
        <v>0</v>
      </c>
      <c r="BB437" s="330">
        <v>0</v>
      </c>
      <c r="BC437" s="330">
        <v>0</v>
      </c>
      <c r="BD437" s="330">
        <v>0</v>
      </c>
      <c r="BE437" s="330">
        <v>0</v>
      </c>
      <c r="BF437" s="329" t="s">
        <v>7583</v>
      </c>
      <c r="BG437" s="330">
        <v>0</v>
      </c>
      <c r="BH437" s="330">
        <v>0</v>
      </c>
      <c r="BI437" s="330">
        <v>0</v>
      </c>
      <c r="BJ437" s="330" t="s">
        <v>112</v>
      </c>
      <c r="BK437" s="330">
        <v>0</v>
      </c>
      <c r="BL437" s="330">
        <v>0</v>
      </c>
      <c r="BM437" s="330">
        <v>0</v>
      </c>
      <c r="BN437" s="330">
        <v>0</v>
      </c>
      <c r="BO437" s="330">
        <v>0</v>
      </c>
      <c r="BP437" s="330">
        <v>0</v>
      </c>
      <c r="BQ437" s="330">
        <v>0</v>
      </c>
    </row>
    <row r="438" spans="1:69" s="334" customFormat="1" x14ac:dyDescent="0.25">
      <c r="A438" s="333" t="s">
        <v>299</v>
      </c>
      <c r="B438" s="330" t="s">
        <v>43</v>
      </c>
      <c r="C438" s="330" t="s">
        <v>43</v>
      </c>
      <c r="D438" s="333">
        <v>1</v>
      </c>
      <c r="E438" s="331" t="s">
        <v>6534</v>
      </c>
      <c r="F438" s="330" t="s">
        <v>128</v>
      </c>
      <c r="G438" s="427" t="s">
        <v>7592</v>
      </c>
      <c r="H438" s="330">
        <v>25</v>
      </c>
      <c r="I438" s="330">
        <v>0</v>
      </c>
      <c r="J438" s="336">
        <v>0</v>
      </c>
      <c r="K438" s="330">
        <v>11</v>
      </c>
      <c r="L438" s="330">
        <v>0</v>
      </c>
      <c r="M438" s="336">
        <v>0</v>
      </c>
      <c r="N438" s="330">
        <v>0</v>
      </c>
      <c r="O438" s="330" t="s">
        <v>6924</v>
      </c>
      <c r="P438" s="330" t="s">
        <v>6925</v>
      </c>
      <c r="Q438" s="330" t="s">
        <v>6926</v>
      </c>
      <c r="R438" s="336">
        <v>0.30012885260117372</v>
      </c>
      <c r="S438" s="330">
        <v>0</v>
      </c>
      <c r="T438" s="330"/>
      <c r="U438" s="330"/>
      <c r="V438" s="428"/>
      <c r="W438" s="428" t="s">
        <v>45</v>
      </c>
      <c r="X438" s="428" t="s">
        <v>45</v>
      </c>
      <c r="Y438" s="428" t="s">
        <v>45</v>
      </c>
      <c r="Z438" s="428" t="s">
        <v>45</v>
      </c>
      <c r="AA438" s="330">
        <v>1</v>
      </c>
      <c r="AB438" s="330">
        <v>0</v>
      </c>
      <c r="AC438" s="330">
        <v>25</v>
      </c>
      <c r="AD438" s="330">
        <v>0</v>
      </c>
      <c r="AE438" s="330">
        <v>10</v>
      </c>
      <c r="AF438" s="330">
        <v>1</v>
      </c>
      <c r="AG438" s="429">
        <v>0.97222222222222221</v>
      </c>
      <c r="AH438" s="330"/>
      <c r="AI438" s="330"/>
      <c r="AJ438" s="330"/>
      <c r="AK438" s="330"/>
      <c r="AL438" s="330"/>
      <c r="AM438" s="330">
        <v>0</v>
      </c>
      <c r="AN438" s="330">
        <v>0</v>
      </c>
      <c r="AO438" s="330"/>
      <c r="AP438" s="330"/>
      <c r="AQ438" s="330">
        <v>0</v>
      </c>
      <c r="AR438" s="330">
        <v>0</v>
      </c>
      <c r="AS438" s="330">
        <v>0</v>
      </c>
      <c r="AT438" s="330">
        <v>1</v>
      </c>
      <c r="AU438" s="330">
        <v>0</v>
      </c>
      <c r="AV438" s="430">
        <v>1</v>
      </c>
      <c r="AW438" s="330">
        <v>78</v>
      </c>
      <c r="AX438" s="330">
        <v>3</v>
      </c>
      <c r="AY438" s="330">
        <v>78</v>
      </c>
      <c r="AZ438" s="330">
        <v>3</v>
      </c>
      <c r="BA438" s="330">
        <v>78</v>
      </c>
      <c r="BB438" s="330">
        <v>3</v>
      </c>
      <c r="BC438" s="330">
        <v>78</v>
      </c>
      <c r="BD438" s="330">
        <v>3</v>
      </c>
      <c r="BE438" s="330">
        <v>526</v>
      </c>
      <c r="BF438" s="329" t="s">
        <v>7583</v>
      </c>
      <c r="BG438" s="330">
        <v>85</v>
      </c>
      <c r="BH438" s="330">
        <v>59</v>
      </c>
      <c r="BI438" s="330">
        <v>81</v>
      </c>
      <c r="BJ438" s="330" t="s">
        <v>112</v>
      </c>
      <c r="BK438" s="330">
        <v>42</v>
      </c>
      <c r="BL438" s="330">
        <v>19</v>
      </c>
      <c r="BM438" s="330">
        <v>10</v>
      </c>
      <c r="BN438" s="330">
        <v>10</v>
      </c>
      <c r="BO438" s="330">
        <v>0</v>
      </c>
      <c r="BP438" s="330">
        <v>0</v>
      </c>
      <c r="BQ438" s="330">
        <v>0</v>
      </c>
    </row>
    <row r="439" spans="1:69" s="334" customFormat="1" x14ac:dyDescent="0.25">
      <c r="A439" s="333" t="s">
        <v>299</v>
      </c>
      <c r="B439" s="330" t="s">
        <v>43</v>
      </c>
      <c r="C439" s="330" t="s">
        <v>43</v>
      </c>
      <c r="D439" s="333">
        <v>2</v>
      </c>
      <c r="E439" s="331" t="s">
        <v>6535</v>
      </c>
      <c r="F439" s="330" t="s">
        <v>128</v>
      </c>
      <c r="G439" s="427" t="s">
        <v>7592</v>
      </c>
      <c r="H439" s="330">
        <v>44</v>
      </c>
      <c r="I439" s="330">
        <v>0</v>
      </c>
      <c r="J439" s="336">
        <v>0</v>
      </c>
      <c r="K439" s="330">
        <v>7</v>
      </c>
      <c r="L439" s="330">
        <v>0</v>
      </c>
      <c r="M439" s="336">
        <v>0</v>
      </c>
      <c r="N439" s="330">
        <v>0</v>
      </c>
      <c r="O439" s="330" t="s">
        <v>7059</v>
      </c>
      <c r="P439" s="330" t="s">
        <v>7060</v>
      </c>
      <c r="Q439" s="330" t="s">
        <v>7061</v>
      </c>
      <c r="R439" s="336">
        <v>0.36474119717237896</v>
      </c>
      <c r="S439" s="330">
        <v>0</v>
      </c>
      <c r="T439" s="330"/>
      <c r="U439" s="330"/>
      <c r="V439" s="428"/>
      <c r="W439" s="428" t="s">
        <v>45</v>
      </c>
      <c r="X439" s="428" t="s">
        <v>45</v>
      </c>
      <c r="Y439" s="428" t="s">
        <v>45</v>
      </c>
      <c r="Z439" s="428" t="s">
        <v>45</v>
      </c>
      <c r="AA439" s="330">
        <v>2</v>
      </c>
      <c r="AB439" s="330">
        <v>0</v>
      </c>
      <c r="AC439" s="330">
        <v>44</v>
      </c>
      <c r="AD439" s="330">
        <v>0</v>
      </c>
      <c r="AE439" s="330">
        <v>7</v>
      </c>
      <c r="AF439" s="330">
        <v>0</v>
      </c>
      <c r="AG439" s="429">
        <v>1</v>
      </c>
      <c r="AH439" s="330"/>
      <c r="AI439" s="330"/>
      <c r="AJ439" s="330"/>
      <c r="AK439" s="330"/>
      <c r="AL439" s="330"/>
      <c r="AM439" s="330">
        <v>0</v>
      </c>
      <c r="AN439" s="330">
        <v>0</v>
      </c>
      <c r="AO439" s="330"/>
      <c r="AP439" s="330"/>
      <c r="AQ439" s="330">
        <v>0</v>
      </c>
      <c r="AR439" s="330">
        <v>0</v>
      </c>
      <c r="AS439" s="330">
        <v>0</v>
      </c>
      <c r="AT439" s="330">
        <v>0</v>
      </c>
      <c r="AU439" s="330">
        <v>2</v>
      </c>
      <c r="AV439" s="430">
        <v>1</v>
      </c>
      <c r="AW439" s="330">
        <v>85</v>
      </c>
      <c r="AX439" s="330">
        <v>4</v>
      </c>
      <c r="AY439" s="330">
        <v>85</v>
      </c>
      <c r="AZ439" s="330">
        <v>4</v>
      </c>
      <c r="BA439" s="330">
        <v>85</v>
      </c>
      <c r="BB439" s="330">
        <v>4</v>
      </c>
      <c r="BC439" s="330">
        <v>85</v>
      </c>
      <c r="BD439" s="330">
        <v>4</v>
      </c>
      <c r="BE439" s="330">
        <v>268</v>
      </c>
      <c r="BF439" s="329" t="s">
        <v>7583</v>
      </c>
      <c r="BG439" s="330">
        <v>93</v>
      </c>
      <c r="BH439" s="330">
        <v>59</v>
      </c>
      <c r="BI439" s="330">
        <v>91</v>
      </c>
      <c r="BJ439" s="330" t="s">
        <v>112</v>
      </c>
      <c r="BK439" s="330">
        <v>38</v>
      </c>
      <c r="BL439" s="330">
        <v>36</v>
      </c>
      <c r="BM439" s="330">
        <v>8</v>
      </c>
      <c r="BN439" s="330">
        <v>7</v>
      </c>
      <c r="BO439" s="330">
        <v>2</v>
      </c>
      <c r="BP439" s="330">
        <v>0</v>
      </c>
      <c r="BQ439" s="330">
        <v>0</v>
      </c>
    </row>
    <row r="440" spans="1:69" s="334" customFormat="1" x14ac:dyDescent="0.25">
      <c r="A440" s="333" t="s">
        <v>299</v>
      </c>
      <c r="B440" s="330" t="s">
        <v>43</v>
      </c>
      <c r="C440" s="330" t="s">
        <v>43</v>
      </c>
      <c r="D440" s="333">
        <v>44</v>
      </c>
      <c r="E440" s="331" t="s">
        <v>565</v>
      </c>
      <c r="F440" s="330" t="s">
        <v>128</v>
      </c>
      <c r="G440" s="427" t="s">
        <v>7592</v>
      </c>
      <c r="H440" s="330">
        <v>30</v>
      </c>
      <c r="I440" s="330">
        <v>0</v>
      </c>
      <c r="J440" s="336">
        <v>0</v>
      </c>
      <c r="K440" s="330">
        <v>16</v>
      </c>
      <c r="L440" s="330">
        <v>0</v>
      </c>
      <c r="M440" s="336">
        <v>0</v>
      </c>
      <c r="N440" s="330">
        <v>0</v>
      </c>
      <c r="O440" s="330" t="s">
        <v>2702</v>
      </c>
      <c r="P440" s="330" t="s">
        <v>2703</v>
      </c>
      <c r="Q440" s="330" t="s">
        <v>2704</v>
      </c>
      <c r="R440" s="336">
        <v>0.33036644966388495</v>
      </c>
      <c r="S440" s="330">
        <v>0</v>
      </c>
      <c r="T440" s="330"/>
      <c r="U440" s="330"/>
      <c r="V440" s="428"/>
      <c r="W440" s="428" t="s">
        <v>45</v>
      </c>
      <c r="X440" s="428" t="s">
        <v>45</v>
      </c>
      <c r="Y440" s="428" t="s">
        <v>45</v>
      </c>
      <c r="Z440" s="428" t="s">
        <v>45</v>
      </c>
      <c r="AA440" s="330">
        <v>1</v>
      </c>
      <c r="AB440" s="330">
        <v>0</v>
      </c>
      <c r="AC440" s="330">
        <v>30</v>
      </c>
      <c r="AD440" s="330">
        <v>0</v>
      </c>
      <c r="AE440" s="330">
        <v>16</v>
      </c>
      <c r="AF440" s="330">
        <v>0</v>
      </c>
      <c r="AG440" s="429">
        <v>1</v>
      </c>
      <c r="AH440" s="330"/>
      <c r="AI440" s="330"/>
      <c r="AJ440" s="330"/>
      <c r="AK440" s="330"/>
      <c r="AL440" s="330"/>
      <c r="AM440" s="330">
        <v>0</v>
      </c>
      <c r="AN440" s="330">
        <v>0</v>
      </c>
      <c r="AO440" s="330"/>
      <c r="AP440" s="330"/>
      <c r="AQ440" s="330">
        <v>1</v>
      </c>
      <c r="AR440" s="330">
        <v>0</v>
      </c>
      <c r="AS440" s="330">
        <v>0</v>
      </c>
      <c r="AT440" s="330">
        <v>0</v>
      </c>
      <c r="AU440" s="330">
        <v>0</v>
      </c>
      <c r="AV440" s="430">
        <v>0</v>
      </c>
      <c r="AW440" s="330">
        <v>80</v>
      </c>
      <c r="AX440" s="330">
        <v>3</v>
      </c>
      <c r="AY440" s="330">
        <v>80</v>
      </c>
      <c r="AZ440" s="330">
        <v>3</v>
      </c>
      <c r="BA440" s="330">
        <v>80</v>
      </c>
      <c r="BB440" s="330">
        <v>3</v>
      </c>
      <c r="BC440" s="330">
        <v>80</v>
      </c>
      <c r="BD440" s="330">
        <v>3</v>
      </c>
      <c r="BE440" s="330">
        <v>305</v>
      </c>
      <c r="BF440" s="329" t="s">
        <v>7583</v>
      </c>
      <c r="BG440" s="330">
        <v>86</v>
      </c>
      <c r="BH440" s="330">
        <v>61</v>
      </c>
      <c r="BI440" s="330">
        <v>84</v>
      </c>
      <c r="BJ440" s="330" t="s">
        <v>112</v>
      </c>
      <c r="BK440" s="330">
        <v>41</v>
      </c>
      <c r="BL440" s="330">
        <v>24</v>
      </c>
      <c r="BM440" s="330">
        <v>10</v>
      </c>
      <c r="BN440" s="330">
        <v>8</v>
      </c>
      <c r="BO440" s="330">
        <v>1</v>
      </c>
      <c r="BP440" s="330">
        <v>0</v>
      </c>
      <c r="BQ440" s="330">
        <v>0</v>
      </c>
    </row>
    <row r="441" spans="1:69" s="334" customFormat="1" x14ac:dyDescent="0.25">
      <c r="A441" s="333" t="s">
        <v>299</v>
      </c>
      <c r="B441" s="330" t="s">
        <v>43</v>
      </c>
      <c r="C441" s="330" t="s">
        <v>43</v>
      </c>
      <c r="D441" s="333">
        <v>45</v>
      </c>
      <c r="E441" s="331" t="s">
        <v>566</v>
      </c>
      <c r="F441" s="330" t="s">
        <v>128</v>
      </c>
      <c r="G441" s="427" t="s">
        <v>7592</v>
      </c>
      <c r="H441" s="330">
        <v>26</v>
      </c>
      <c r="I441" s="330">
        <v>1</v>
      </c>
      <c r="J441" s="336">
        <v>3.7037037037037035E-2</v>
      </c>
      <c r="K441" s="330">
        <v>8</v>
      </c>
      <c r="L441" s="330">
        <v>2</v>
      </c>
      <c r="M441" s="336">
        <v>0.2</v>
      </c>
      <c r="N441" s="330">
        <v>0</v>
      </c>
      <c r="O441" s="330" t="s">
        <v>2785</v>
      </c>
      <c r="P441" s="330" t="s">
        <v>2786</v>
      </c>
      <c r="Q441" s="330" t="s">
        <v>2787</v>
      </c>
      <c r="R441" s="336">
        <v>0.31706478354313783</v>
      </c>
      <c r="S441" s="330">
        <v>0</v>
      </c>
      <c r="T441" s="330"/>
      <c r="U441" s="330"/>
      <c r="V441" s="428"/>
      <c r="W441" s="428" t="s">
        <v>45</v>
      </c>
      <c r="X441" s="428" t="s">
        <v>45</v>
      </c>
      <c r="Y441" s="428" t="s">
        <v>45</v>
      </c>
      <c r="Z441" s="428" t="s">
        <v>45</v>
      </c>
      <c r="AA441" s="330">
        <v>1</v>
      </c>
      <c r="AB441" s="330">
        <v>0</v>
      </c>
      <c r="AC441" s="330">
        <v>26</v>
      </c>
      <c r="AD441" s="330">
        <v>0</v>
      </c>
      <c r="AE441" s="330">
        <v>8</v>
      </c>
      <c r="AF441" s="330">
        <v>0</v>
      </c>
      <c r="AG441" s="429">
        <v>1</v>
      </c>
      <c r="AH441" s="330"/>
      <c r="AI441" s="330"/>
      <c r="AJ441" s="330"/>
      <c r="AK441" s="330"/>
      <c r="AL441" s="330"/>
      <c r="AM441" s="330">
        <v>0</v>
      </c>
      <c r="AN441" s="330">
        <v>0</v>
      </c>
      <c r="AO441" s="330"/>
      <c r="AP441" s="330"/>
      <c r="AQ441" s="330">
        <v>0</v>
      </c>
      <c r="AR441" s="330">
        <v>0</v>
      </c>
      <c r="AS441" s="330">
        <v>0</v>
      </c>
      <c r="AT441" s="330">
        <v>0</v>
      </c>
      <c r="AU441" s="330">
        <v>1</v>
      </c>
      <c r="AV441" s="430">
        <v>1</v>
      </c>
      <c r="AW441" s="330">
        <v>64</v>
      </c>
      <c r="AX441" s="330">
        <v>3</v>
      </c>
      <c r="AY441" s="330">
        <v>64</v>
      </c>
      <c r="AZ441" s="330">
        <v>3</v>
      </c>
      <c r="BA441" s="330">
        <v>64</v>
      </c>
      <c r="BB441" s="330">
        <v>3</v>
      </c>
      <c r="BC441" s="330">
        <v>64</v>
      </c>
      <c r="BD441" s="330">
        <v>3</v>
      </c>
      <c r="BE441" s="330">
        <v>352</v>
      </c>
      <c r="BF441" s="329" t="s">
        <v>7583</v>
      </c>
      <c r="BG441" s="330">
        <v>67</v>
      </c>
      <c r="BH441" s="330">
        <v>39</v>
      </c>
      <c r="BI441" s="330">
        <v>67</v>
      </c>
      <c r="BJ441" s="330" t="s">
        <v>112</v>
      </c>
      <c r="BK441" s="330">
        <v>32</v>
      </c>
      <c r="BL441" s="330">
        <v>21</v>
      </c>
      <c r="BM441" s="330">
        <v>7</v>
      </c>
      <c r="BN441" s="330">
        <v>7</v>
      </c>
      <c r="BO441" s="330">
        <v>0</v>
      </c>
      <c r="BP441" s="330">
        <v>0</v>
      </c>
      <c r="BQ441" s="330">
        <v>0</v>
      </c>
    </row>
    <row r="442" spans="1:69" s="334" customFormat="1" x14ac:dyDescent="0.25">
      <c r="A442" s="333" t="s">
        <v>299</v>
      </c>
      <c r="B442" s="330" t="s">
        <v>43</v>
      </c>
      <c r="C442" s="330" t="s">
        <v>43</v>
      </c>
      <c r="D442" s="333">
        <v>46</v>
      </c>
      <c r="E442" s="331" t="s">
        <v>567</v>
      </c>
      <c r="F442" s="330" t="s">
        <v>128</v>
      </c>
      <c r="G442" s="427" t="s">
        <v>7592</v>
      </c>
      <c r="H442" s="330">
        <v>24</v>
      </c>
      <c r="I442" s="330">
        <v>0</v>
      </c>
      <c r="J442" s="336">
        <v>0</v>
      </c>
      <c r="K442" s="330">
        <v>16</v>
      </c>
      <c r="L442" s="330">
        <v>0</v>
      </c>
      <c r="M442" s="336">
        <v>0</v>
      </c>
      <c r="N442" s="330">
        <v>0</v>
      </c>
      <c r="O442" s="330" t="s">
        <v>2874</v>
      </c>
      <c r="P442" s="330" t="s">
        <v>2875</v>
      </c>
      <c r="Q442" s="330" t="s">
        <v>2876</v>
      </c>
      <c r="R442" s="336">
        <v>0.27765857453083975</v>
      </c>
      <c r="S442" s="330">
        <v>0</v>
      </c>
      <c r="T442" s="330"/>
      <c r="U442" s="330"/>
      <c r="V442" s="428"/>
      <c r="W442" s="428" t="s">
        <v>45</v>
      </c>
      <c r="X442" s="428" t="s">
        <v>45</v>
      </c>
      <c r="Y442" s="428" t="s">
        <v>45</v>
      </c>
      <c r="Z442" s="428" t="s">
        <v>45</v>
      </c>
      <c r="AA442" s="330">
        <v>1</v>
      </c>
      <c r="AB442" s="330">
        <v>0</v>
      </c>
      <c r="AC442" s="330">
        <v>24</v>
      </c>
      <c r="AD442" s="330">
        <v>0</v>
      </c>
      <c r="AE442" s="330">
        <v>15</v>
      </c>
      <c r="AF442" s="330">
        <v>1</v>
      </c>
      <c r="AG442" s="429">
        <v>0.97499999999999998</v>
      </c>
      <c r="AH442" s="330"/>
      <c r="AI442" s="330"/>
      <c r="AJ442" s="330"/>
      <c r="AK442" s="330"/>
      <c r="AL442" s="330"/>
      <c r="AM442" s="330">
        <v>0</v>
      </c>
      <c r="AN442" s="330">
        <v>0</v>
      </c>
      <c r="AO442" s="330"/>
      <c r="AP442" s="330"/>
      <c r="AQ442" s="330">
        <v>0</v>
      </c>
      <c r="AR442" s="330">
        <v>0</v>
      </c>
      <c r="AS442" s="330">
        <v>0</v>
      </c>
      <c r="AT442" s="330">
        <v>0</v>
      </c>
      <c r="AU442" s="330">
        <v>1</v>
      </c>
      <c r="AV442" s="430">
        <v>1</v>
      </c>
      <c r="AW442" s="330">
        <v>79</v>
      </c>
      <c r="AX442" s="330">
        <v>2</v>
      </c>
      <c r="AY442" s="330">
        <v>79</v>
      </c>
      <c r="AZ442" s="330">
        <v>2</v>
      </c>
      <c r="BA442" s="330">
        <v>79</v>
      </c>
      <c r="BB442" s="330">
        <v>2</v>
      </c>
      <c r="BC442" s="330">
        <v>79</v>
      </c>
      <c r="BD442" s="330">
        <v>2</v>
      </c>
      <c r="BE442" s="330">
        <v>144</v>
      </c>
      <c r="BF442" s="329" t="s">
        <v>7583</v>
      </c>
      <c r="BG442" s="330">
        <v>81</v>
      </c>
      <c r="BH442" s="330">
        <v>44</v>
      </c>
      <c r="BI442" s="330">
        <v>81</v>
      </c>
      <c r="BJ442" s="330" t="s">
        <v>112</v>
      </c>
      <c r="BK442" s="330">
        <v>38</v>
      </c>
      <c r="BL442" s="330">
        <v>22</v>
      </c>
      <c r="BM442" s="330">
        <v>12</v>
      </c>
      <c r="BN442" s="330">
        <v>9</v>
      </c>
      <c r="BO442" s="330">
        <v>0</v>
      </c>
      <c r="BP442" s="330">
        <v>0</v>
      </c>
      <c r="BQ442" s="330">
        <v>0</v>
      </c>
    </row>
    <row r="443" spans="1:69" s="334" customFormat="1" x14ac:dyDescent="0.25">
      <c r="A443" s="333" t="s">
        <v>299</v>
      </c>
      <c r="B443" s="330" t="s">
        <v>43</v>
      </c>
      <c r="C443" s="330" t="s">
        <v>43</v>
      </c>
      <c r="D443" s="333">
        <v>47</v>
      </c>
      <c r="E443" s="331" t="s">
        <v>568</v>
      </c>
      <c r="F443" s="330" t="s">
        <v>128</v>
      </c>
      <c r="G443" s="427" t="s">
        <v>7592</v>
      </c>
      <c r="H443" s="330">
        <v>20</v>
      </c>
      <c r="I443" s="330">
        <v>0</v>
      </c>
      <c r="J443" s="336">
        <v>0</v>
      </c>
      <c r="K443" s="330">
        <v>10</v>
      </c>
      <c r="L443" s="330">
        <v>0</v>
      </c>
      <c r="M443" s="336">
        <v>0</v>
      </c>
      <c r="N443" s="330">
        <v>0</v>
      </c>
      <c r="O443" s="330" t="s">
        <v>2953</v>
      </c>
      <c r="P443" s="330" t="s">
        <v>2954</v>
      </c>
      <c r="Q443" s="330" t="s">
        <v>2955</v>
      </c>
      <c r="R443" s="336">
        <v>0.32735872541697786</v>
      </c>
      <c r="S443" s="330">
        <v>0</v>
      </c>
      <c r="T443" s="330"/>
      <c r="U443" s="330"/>
      <c r="V443" s="428"/>
      <c r="W443" s="428" t="s">
        <v>45</v>
      </c>
      <c r="X443" s="428" t="s">
        <v>45</v>
      </c>
      <c r="Y443" s="428" t="s">
        <v>45</v>
      </c>
      <c r="Z443" s="428" t="s">
        <v>45</v>
      </c>
      <c r="AA443" s="330">
        <v>1</v>
      </c>
      <c r="AB443" s="330">
        <v>0</v>
      </c>
      <c r="AC443" s="330">
        <v>20</v>
      </c>
      <c r="AD443" s="330">
        <v>0</v>
      </c>
      <c r="AE443" s="330">
        <v>9</v>
      </c>
      <c r="AF443" s="330">
        <v>1</v>
      </c>
      <c r="AG443" s="429">
        <v>0.96666666666666667</v>
      </c>
      <c r="AH443" s="330"/>
      <c r="AI443" s="330"/>
      <c r="AJ443" s="330"/>
      <c r="AK443" s="330"/>
      <c r="AL443" s="330"/>
      <c r="AM443" s="330">
        <v>0</v>
      </c>
      <c r="AN443" s="330">
        <v>0</v>
      </c>
      <c r="AO443" s="330"/>
      <c r="AP443" s="330"/>
      <c r="AQ443" s="330">
        <v>0</v>
      </c>
      <c r="AR443" s="330">
        <v>0</v>
      </c>
      <c r="AS443" s="330">
        <v>0</v>
      </c>
      <c r="AT443" s="330">
        <v>0</v>
      </c>
      <c r="AU443" s="330">
        <v>1</v>
      </c>
      <c r="AV443" s="430">
        <v>1</v>
      </c>
      <c r="AW443" s="330">
        <v>55</v>
      </c>
      <c r="AX443" s="330">
        <v>0</v>
      </c>
      <c r="AY443" s="330">
        <v>55</v>
      </c>
      <c r="AZ443" s="330">
        <v>0</v>
      </c>
      <c r="BA443" s="330">
        <v>55</v>
      </c>
      <c r="BB443" s="330">
        <v>0</v>
      </c>
      <c r="BC443" s="330">
        <v>55</v>
      </c>
      <c r="BD443" s="330">
        <v>0</v>
      </c>
      <c r="BE443" s="330">
        <v>216</v>
      </c>
      <c r="BF443" s="329" t="s">
        <v>7583</v>
      </c>
      <c r="BG443" s="330">
        <v>57</v>
      </c>
      <c r="BH443" s="330">
        <v>30</v>
      </c>
      <c r="BI443" s="330">
        <v>56</v>
      </c>
      <c r="BJ443" s="330" t="s">
        <v>112</v>
      </c>
      <c r="BK443" s="330">
        <v>36</v>
      </c>
      <c r="BL443" s="330">
        <v>11</v>
      </c>
      <c r="BM443" s="330">
        <v>7</v>
      </c>
      <c r="BN443" s="330">
        <v>0</v>
      </c>
      <c r="BO443" s="330">
        <v>1</v>
      </c>
      <c r="BP443" s="330">
        <v>0</v>
      </c>
      <c r="BQ443" s="330">
        <v>1</v>
      </c>
    </row>
    <row r="444" spans="1:69" s="334" customFormat="1" x14ac:dyDescent="0.25">
      <c r="A444" s="333" t="s">
        <v>299</v>
      </c>
      <c r="B444" s="330" t="s">
        <v>43</v>
      </c>
      <c r="C444" s="330" t="s">
        <v>43</v>
      </c>
      <c r="D444" s="333">
        <v>48</v>
      </c>
      <c r="E444" s="331" t="s">
        <v>570</v>
      </c>
      <c r="F444" s="330" t="s">
        <v>128</v>
      </c>
      <c r="G444" s="427" t="s">
        <v>7592</v>
      </c>
      <c r="H444" s="330">
        <v>35</v>
      </c>
      <c r="I444" s="330">
        <v>0</v>
      </c>
      <c r="J444" s="336">
        <v>0</v>
      </c>
      <c r="K444" s="330">
        <v>6</v>
      </c>
      <c r="L444" s="330">
        <v>1</v>
      </c>
      <c r="M444" s="336">
        <v>0.14285714285714285</v>
      </c>
      <c r="N444" s="330">
        <v>0</v>
      </c>
      <c r="O444" s="330" t="s">
        <v>3044</v>
      </c>
      <c r="P444" s="330" t="s">
        <v>3045</v>
      </c>
      <c r="Q444" s="330" t="s">
        <v>3046</v>
      </c>
      <c r="R444" s="336">
        <v>0.31320284539149562</v>
      </c>
      <c r="S444" s="330">
        <v>0</v>
      </c>
      <c r="T444" s="330"/>
      <c r="U444" s="330"/>
      <c r="V444" s="428"/>
      <c r="W444" s="428" t="s">
        <v>45</v>
      </c>
      <c r="X444" s="428" t="s">
        <v>45</v>
      </c>
      <c r="Y444" s="428" t="s">
        <v>45</v>
      </c>
      <c r="Z444" s="428" t="s">
        <v>45</v>
      </c>
      <c r="AA444" s="330">
        <v>3</v>
      </c>
      <c r="AB444" s="330">
        <v>0</v>
      </c>
      <c r="AC444" s="330">
        <v>35</v>
      </c>
      <c r="AD444" s="330">
        <v>0</v>
      </c>
      <c r="AE444" s="330">
        <v>5</v>
      </c>
      <c r="AF444" s="330">
        <v>1</v>
      </c>
      <c r="AG444" s="429">
        <v>0.97560975609756095</v>
      </c>
      <c r="AH444" s="330"/>
      <c r="AI444" s="330"/>
      <c r="AJ444" s="330"/>
      <c r="AK444" s="330"/>
      <c r="AL444" s="330"/>
      <c r="AM444" s="330">
        <v>0</v>
      </c>
      <c r="AN444" s="330">
        <v>0</v>
      </c>
      <c r="AO444" s="330"/>
      <c r="AP444" s="330"/>
      <c r="AQ444" s="330">
        <v>0</v>
      </c>
      <c r="AR444" s="330">
        <v>0</v>
      </c>
      <c r="AS444" s="330">
        <v>0</v>
      </c>
      <c r="AT444" s="330">
        <v>0</v>
      </c>
      <c r="AU444" s="330">
        <v>3</v>
      </c>
      <c r="AV444" s="430">
        <v>1</v>
      </c>
      <c r="AW444" s="330">
        <v>78</v>
      </c>
      <c r="AX444" s="330">
        <v>9</v>
      </c>
      <c r="AY444" s="330">
        <v>78</v>
      </c>
      <c r="AZ444" s="330">
        <v>9</v>
      </c>
      <c r="BA444" s="330">
        <v>78</v>
      </c>
      <c r="BB444" s="330">
        <v>9</v>
      </c>
      <c r="BC444" s="330">
        <v>78</v>
      </c>
      <c r="BD444" s="330">
        <v>9</v>
      </c>
      <c r="BE444" s="330">
        <v>271</v>
      </c>
      <c r="BF444" s="329" t="s">
        <v>7583</v>
      </c>
      <c r="BG444" s="330">
        <v>90</v>
      </c>
      <c r="BH444" s="330">
        <v>41</v>
      </c>
      <c r="BI444" s="330">
        <v>88</v>
      </c>
      <c r="BJ444" s="330" t="s">
        <v>112</v>
      </c>
      <c r="BK444" s="330">
        <v>48</v>
      </c>
      <c r="BL444" s="330">
        <v>25</v>
      </c>
      <c r="BM444" s="330">
        <v>4</v>
      </c>
      <c r="BN444" s="330">
        <v>9</v>
      </c>
      <c r="BO444" s="330">
        <v>1</v>
      </c>
      <c r="BP444" s="330">
        <v>0</v>
      </c>
      <c r="BQ444" s="330">
        <v>1</v>
      </c>
    </row>
    <row r="445" spans="1:69" s="334" customFormat="1" x14ac:dyDescent="0.25">
      <c r="A445" s="333" t="s">
        <v>299</v>
      </c>
      <c r="B445" s="330" t="s">
        <v>43</v>
      </c>
      <c r="C445" s="330" t="s">
        <v>43</v>
      </c>
      <c r="D445" s="333">
        <v>49</v>
      </c>
      <c r="E445" s="331" t="s">
        <v>571</v>
      </c>
      <c r="F445" s="330" t="s">
        <v>128</v>
      </c>
      <c r="G445" s="427" t="s">
        <v>7592</v>
      </c>
      <c r="H445" s="330">
        <v>22</v>
      </c>
      <c r="I445" s="330">
        <v>0</v>
      </c>
      <c r="J445" s="336">
        <v>0</v>
      </c>
      <c r="K445" s="330">
        <v>6</v>
      </c>
      <c r="L445" s="330">
        <v>1</v>
      </c>
      <c r="M445" s="336">
        <v>0.14285714285714285</v>
      </c>
      <c r="N445" s="330">
        <v>0</v>
      </c>
      <c r="O445" s="330" t="s">
        <v>6622</v>
      </c>
      <c r="P445" s="330" t="s">
        <v>6623</v>
      </c>
      <c r="Q445" s="330" t="s">
        <v>6624</v>
      </c>
      <c r="R445" s="336">
        <v>0.34836442580122901</v>
      </c>
      <c r="S445" s="330">
        <v>0</v>
      </c>
      <c r="T445" s="330"/>
      <c r="U445" s="330"/>
      <c r="V445" s="428"/>
      <c r="W445" s="428" t="s">
        <v>45</v>
      </c>
      <c r="X445" s="428" t="s">
        <v>45</v>
      </c>
      <c r="Y445" s="428" t="s">
        <v>45</v>
      </c>
      <c r="Z445" s="428" t="s">
        <v>45</v>
      </c>
      <c r="AA445" s="330">
        <v>1</v>
      </c>
      <c r="AB445" s="330">
        <v>0</v>
      </c>
      <c r="AC445" s="330">
        <v>22</v>
      </c>
      <c r="AD445" s="330">
        <v>0</v>
      </c>
      <c r="AE445" s="330">
        <v>6</v>
      </c>
      <c r="AF445" s="330">
        <v>0</v>
      </c>
      <c r="AG445" s="429">
        <v>1</v>
      </c>
      <c r="AH445" s="330"/>
      <c r="AI445" s="330"/>
      <c r="AJ445" s="330"/>
      <c r="AK445" s="330"/>
      <c r="AL445" s="330"/>
      <c r="AM445" s="330">
        <v>0</v>
      </c>
      <c r="AN445" s="330">
        <v>0</v>
      </c>
      <c r="AO445" s="330"/>
      <c r="AP445" s="330"/>
      <c r="AQ445" s="330">
        <v>0</v>
      </c>
      <c r="AR445" s="330">
        <v>0</v>
      </c>
      <c r="AS445" s="330">
        <v>0</v>
      </c>
      <c r="AT445" s="330">
        <v>0</v>
      </c>
      <c r="AU445" s="330">
        <v>1</v>
      </c>
      <c r="AV445" s="430">
        <v>1</v>
      </c>
      <c r="AW445" s="330">
        <v>51</v>
      </c>
      <c r="AX445" s="330">
        <v>10</v>
      </c>
      <c r="AY445" s="330">
        <v>51</v>
      </c>
      <c r="AZ445" s="330">
        <v>10</v>
      </c>
      <c r="BA445" s="330">
        <v>51</v>
      </c>
      <c r="BB445" s="330">
        <v>10</v>
      </c>
      <c r="BC445" s="330">
        <v>51</v>
      </c>
      <c r="BD445" s="330">
        <v>10</v>
      </c>
      <c r="BE445" s="330">
        <v>154</v>
      </c>
      <c r="BF445" s="329" t="s">
        <v>7583</v>
      </c>
      <c r="BG445" s="330">
        <v>57</v>
      </c>
      <c r="BH445" s="330">
        <v>79</v>
      </c>
      <c r="BI445" s="330">
        <v>108</v>
      </c>
      <c r="BJ445" s="330" t="s">
        <v>112</v>
      </c>
      <c r="BK445" s="330">
        <v>40</v>
      </c>
      <c r="BL445" s="330">
        <v>14</v>
      </c>
      <c r="BM445" s="330">
        <v>6</v>
      </c>
      <c r="BN445" s="330">
        <v>1</v>
      </c>
      <c r="BO445" s="330">
        <v>47</v>
      </c>
      <c r="BP445" s="330">
        <v>0</v>
      </c>
      <c r="BQ445" s="330">
        <v>0</v>
      </c>
    </row>
    <row r="446" spans="1:69" s="334" customFormat="1" x14ac:dyDescent="0.25">
      <c r="A446" s="333" t="s">
        <v>299</v>
      </c>
      <c r="B446" s="330" t="s">
        <v>43</v>
      </c>
      <c r="C446" s="330" t="s">
        <v>43</v>
      </c>
      <c r="D446" s="333">
        <v>50</v>
      </c>
      <c r="E446" s="331" t="s">
        <v>572</v>
      </c>
      <c r="F446" s="330" t="s">
        <v>128</v>
      </c>
      <c r="G446" s="427" t="s">
        <v>7592</v>
      </c>
      <c r="H446" s="330">
        <v>19</v>
      </c>
      <c r="I446" s="330">
        <v>1</v>
      </c>
      <c r="J446" s="336">
        <v>0.05</v>
      </c>
      <c r="K446" s="330">
        <v>10</v>
      </c>
      <c r="L446" s="330">
        <v>0</v>
      </c>
      <c r="M446" s="336">
        <v>0</v>
      </c>
      <c r="N446" s="330">
        <v>0</v>
      </c>
      <c r="O446" s="330" t="s">
        <v>6713</v>
      </c>
      <c r="P446" s="330" t="s">
        <v>6714</v>
      </c>
      <c r="Q446" s="330" t="s">
        <v>6715</v>
      </c>
      <c r="R446" s="336">
        <v>0.22662518421483541</v>
      </c>
      <c r="S446" s="330">
        <v>0</v>
      </c>
      <c r="T446" s="330"/>
      <c r="U446" s="330"/>
      <c r="V446" s="428"/>
      <c r="W446" s="428" t="s">
        <v>45</v>
      </c>
      <c r="X446" s="428" t="s">
        <v>45</v>
      </c>
      <c r="Y446" s="428" t="s">
        <v>45</v>
      </c>
      <c r="Z446" s="428" t="s">
        <v>45</v>
      </c>
      <c r="AA446" s="330">
        <v>1</v>
      </c>
      <c r="AB446" s="330">
        <v>0</v>
      </c>
      <c r="AC446" s="330">
        <v>18</v>
      </c>
      <c r="AD446" s="330">
        <v>1</v>
      </c>
      <c r="AE446" s="330">
        <v>10</v>
      </c>
      <c r="AF446" s="330">
        <v>0</v>
      </c>
      <c r="AG446" s="429">
        <v>0.96551724137931039</v>
      </c>
      <c r="AH446" s="330"/>
      <c r="AI446" s="330"/>
      <c r="AJ446" s="330"/>
      <c r="AK446" s="330"/>
      <c r="AL446" s="330"/>
      <c r="AM446" s="330">
        <v>0</v>
      </c>
      <c r="AN446" s="330">
        <v>0</v>
      </c>
      <c r="AO446" s="330"/>
      <c r="AP446" s="330"/>
      <c r="AQ446" s="330">
        <v>0</v>
      </c>
      <c r="AR446" s="330">
        <v>0</v>
      </c>
      <c r="AS446" s="330">
        <v>0</v>
      </c>
      <c r="AT446" s="330">
        <v>0</v>
      </c>
      <c r="AU446" s="330">
        <v>1</v>
      </c>
      <c r="AV446" s="430">
        <v>1</v>
      </c>
      <c r="AW446" s="330">
        <v>40</v>
      </c>
      <c r="AX446" s="330">
        <v>5</v>
      </c>
      <c r="AY446" s="330">
        <v>40</v>
      </c>
      <c r="AZ446" s="330">
        <v>5</v>
      </c>
      <c r="BA446" s="330">
        <v>40</v>
      </c>
      <c r="BB446" s="330">
        <v>5</v>
      </c>
      <c r="BC446" s="330">
        <v>40</v>
      </c>
      <c r="BD446" s="330">
        <v>5</v>
      </c>
      <c r="BE446" s="330">
        <v>70</v>
      </c>
      <c r="BF446" s="329" t="s">
        <v>7583</v>
      </c>
      <c r="BG446" s="330">
        <v>45</v>
      </c>
      <c r="BH446" s="330">
        <v>29</v>
      </c>
      <c r="BI446" s="330">
        <v>45</v>
      </c>
      <c r="BJ446" s="330" t="s">
        <v>112</v>
      </c>
      <c r="BK446" s="330">
        <v>21</v>
      </c>
      <c r="BL446" s="330">
        <v>12</v>
      </c>
      <c r="BM446" s="330">
        <v>9</v>
      </c>
      <c r="BN446" s="330">
        <v>3</v>
      </c>
      <c r="BO446" s="330">
        <v>0</v>
      </c>
      <c r="BP446" s="330">
        <v>0</v>
      </c>
      <c r="BQ446" s="330">
        <v>0</v>
      </c>
    </row>
    <row r="447" spans="1:69" s="334" customFormat="1" x14ac:dyDescent="0.25">
      <c r="A447" s="333" t="s">
        <v>299</v>
      </c>
      <c r="B447" s="330" t="s">
        <v>43</v>
      </c>
      <c r="C447" s="330" t="s">
        <v>43</v>
      </c>
      <c r="D447" s="333">
        <v>51</v>
      </c>
      <c r="E447" s="331" t="s">
        <v>573</v>
      </c>
      <c r="F447" s="330" t="s">
        <v>128</v>
      </c>
      <c r="G447" s="427" t="s">
        <v>7592</v>
      </c>
      <c r="H447" s="330">
        <v>0</v>
      </c>
      <c r="I447" s="330">
        <v>0</v>
      </c>
      <c r="J447" s="336" t="s">
        <v>45</v>
      </c>
      <c r="K447" s="330">
        <v>0</v>
      </c>
      <c r="L447" s="330">
        <v>0</v>
      </c>
      <c r="M447" s="336" t="s">
        <v>45</v>
      </c>
      <c r="N447" s="330">
        <v>0</v>
      </c>
      <c r="O447" s="330" t="s">
        <v>45</v>
      </c>
      <c r="P447" s="330" t="s">
        <v>45</v>
      </c>
      <c r="Q447" s="330" t="s">
        <v>45</v>
      </c>
      <c r="R447" s="336" t="s">
        <v>45</v>
      </c>
      <c r="S447" s="330">
        <v>0</v>
      </c>
      <c r="T447" s="330"/>
      <c r="U447" s="330"/>
      <c r="V447" s="428"/>
      <c r="W447" s="428" t="s">
        <v>45</v>
      </c>
      <c r="X447" s="428" t="s">
        <v>45</v>
      </c>
      <c r="Y447" s="428" t="s">
        <v>45</v>
      </c>
      <c r="Z447" s="428" t="s">
        <v>45</v>
      </c>
      <c r="AA447" s="330">
        <v>0</v>
      </c>
      <c r="AB447" s="330">
        <v>0</v>
      </c>
      <c r="AC447" s="330">
        <v>0</v>
      </c>
      <c r="AD447" s="330">
        <v>0</v>
      </c>
      <c r="AE447" s="330">
        <v>0</v>
      </c>
      <c r="AF447" s="330">
        <v>0</v>
      </c>
      <c r="AG447" s="429" t="s">
        <v>45</v>
      </c>
      <c r="AH447" s="330"/>
      <c r="AI447" s="330"/>
      <c r="AJ447" s="330"/>
      <c r="AK447" s="330"/>
      <c r="AL447" s="330"/>
      <c r="AM447" s="330">
        <v>0</v>
      </c>
      <c r="AN447" s="330">
        <v>0</v>
      </c>
      <c r="AO447" s="330"/>
      <c r="AP447" s="330"/>
      <c r="AQ447" s="330">
        <v>0</v>
      </c>
      <c r="AR447" s="330">
        <v>0</v>
      </c>
      <c r="AS447" s="330">
        <v>0</v>
      </c>
      <c r="AT447" s="330">
        <v>0</v>
      </c>
      <c r="AU447" s="330">
        <v>0</v>
      </c>
      <c r="AV447" s="430" t="s">
        <v>45</v>
      </c>
      <c r="AW447" s="330">
        <v>0</v>
      </c>
      <c r="AX447" s="330">
        <v>0</v>
      </c>
      <c r="AY447" s="330">
        <v>0</v>
      </c>
      <c r="AZ447" s="330">
        <v>0</v>
      </c>
      <c r="BA447" s="330">
        <v>0</v>
      </c>
      <c r="BB447" s="330">
        <v>0</v>
      </c>
      <c r="BC447" s="330">
        <v>0</v>
      </c>
      <c r="BD447" s="330">
        <v>0</v>
      </c>
      <c r="BE447" s="330">
        <v>0</v>
      </c>
      <c r="BF447" s="329" t="s">
        <v>7583</v>
      </c>
      <c r="BG447" s="330">
        <v>0</v>
      </c>
      <c r="BH447" s="330">
        <v>0</v>
      </c>
      <c r="BI447" s="330">
        <v>0</v>
      </c>
      <c r="BJ447" s="330" t="s">
        <v>112</v>
      </c>
      <c r="BK447" s="330">
        <v>0</v>
      </c>
      <c r="BL447" s="330">
        <v>0</v>
      </c>
      <c r="BM447" s="330">
        <v>0</v>
      </c>
      <c r="BN447" s="330">
        <v>0</v>
      </c>
      <c r="BO447" s="330">
        <v>0</v>
      </c>
      <c r="BP447" s="330">
        <v>0</v>
      </c>
      <c r="BQ447" s="330">
        <v>0</v>
      </c>
    </row>
    <row r="448" spans="1:69" s="334" customFormat="1" x14ac:dyDescent="0.25">
      <c r="A448" s="333" t="s">
        <v>299</v>
      </c>
      <c r="B448" s="330" t="s">
        <v>43</v>
      </c>
      <c r="C448" s="330" t="s">
        <v>43</v>
      </c>
      <c r="D448" s="333">
        <v>52</v>
      </c>
      <c r="E448" s="331" t="s">
        <v>6555</v>
      </c>
      <c r="F448" s="330" t="s">
        <v>128</v>
      </c>
      <c r="G448" s="427" t="s">
        <v>7592</v>
      </c>
      <c r="H448" s="330">
        <v>13</v>
      </c>
      <c r="I448" s="330">
        <v>0</v>
      </c>
      <c r="J448" s="336">
        <v>0</v>
      </c>
      <c r="K448" s="330">
        <v>1</v>
      </c>
      <c r="L448" s="330">
        <v>0</v>
      </c>
      <c r="M448" s="336">
        <v>0</v>
      </c>
      <c r="N448" s="330">
        <v>0</v>
      </c>
      <c r="O448" s="330" t="s">
        <v>6835</v>
      </c>
      <c r="P448" s="330" t="s">
        <v>6836</v>
      </c>
      <c r="Q448" s="330" t="s">
        <v>6837</v>
      </c>
      <c r="R448" s="336">
        <v>0.48049783649068084</v>
      </c>
      <c r="S448" s="330">
        <v>0</v>
      </c>
      <c r="T448" s="330"/>
      <c r="U448" s="330"/>
      <c r="V448" s="428"/>
      <c r="W448" s="428" t="s">
        <v>45</v>
      </c>
      <c r="X448" s="428" t="s">
        <v>45</v>
      </c>
      <c r="Y448" s="428" t="s">
        <v>45</v>
      </c>
      <c r="Z448" s="428" t="s">
        <v>45</v>
      </c>
      <c r="AA448" s="330">
        <v>0</v>
      </c>
      <c r="AB448" s="330">
        <v>0</v>
      </c>
      <c r="AC448" s="330">
        <v>13</v>
      </c>
      <c r="AD448" s="330">
        <v>0</v>
      </c>
      <c r="AE448" s="330">
        <v>1</v>
      </c>
      <c r="AF448" s="330">
        <v>0</v>
      </c>
      <c r="AG448" s="429">
        <v>1</v>
      </c>
      <c r="AH448" s="330"/>
      <c r="AI448" s="330"/>
      <c r="AJ448" s="330"/>
      <c r="AK448" s="330"/>
      <c r="AL448" s="330"/>
      <c r="AM448" s="330">
        <v>0</v>
      </c>
      <c r="AN448" s="330">
        <v>0</v>
      </c>
      <c r="AO448" s="330"/>
      <c r="AP448" s="330"/>
      <c r="AQ448" s="330">
        <v>0</v>
      </c>
      <c r="AR448" s="330">
        <v>0</v>
      </c>
      <c r="AS448" s="330">
        <v>0</v>
      </c>
      <c r="AT448" s="330">
        <v>0</v>
      </c>
      <c r="AU448" s="330">
        <v>0</v>
      </c>
      <c r="AV448" s="430" t="s">
        <v>45</v>
      </c>
      <c r="AW448" s="330">
        <v>0</v>
      </c>
      <c r="AX448" s="330">
        <v>0</v>
      </c>
      <c r="AY448" s="330">
        <v>0</v>
      </c>
      <c r="AZ448" s="330">
        <v>0</v>
      </c>
      <c r="BA448" s="330">
        <v>0</v>
      </c>
      <c r="BB448" s="330">
        <v>0</v>
      </c>
      <c r="BC448" s="330">
        <v>0</v>
      </c>
      <c r="BD448" s="330">
        <v>0</v>
      </c>
      <c r="BE448" s="330">
        <v>299</v>
      </c>
      <c r="BF448" s="329" t="s">
        <v>7583</v>
      </c>
      <c r="BG448" s="330">
        <v>0</v>
      </c>
      <c r="BH448" s="330">
        <v>0</v>
      </c>
      <c r="BI448" s="330">
        <v>0</v>
      </c>
      <c r="BJ448" s="330" t="s">
        <v>112</v>
      </c>
      <c r="BK448" s="330">
        <v>0</v>
      </c>
      <c r="BL448" s="330">
        <v>0</v>
      </c>
      <c r="BM448" s="330">
        <v>0</v>
      </c>
      <c r="BN448" s="330">
        <v>0</v>
      </c>
      <c r="BO448" s="330">
        <v>0</v>
      </c>
      <c r="BP448" s="330">
        <v>0</v>
      </c>
      <c r="BQ448" s="330">
        <v>0</v>
      </c>
    </row>
    <row r="449" spans="1:69" s="334" customFormat="1" x14ac:dyDescent="0.25">
      <c r="A449" s="333" t="s">
        <v>299</v>
      </c>
      <c r="B449" s="330" t="s">
        <v>43</v>
      </c>
      <c r="C449" s="330" t="s">
        <v>43</v>
      </c>
      <c r="D449" s="333">
        <v>3</v>
      </c>
      <c r="E449" s="331" t="s">
        <v>6536</v>
      </c>
      <c r="F449" s="330" t="s">
        <v>128</v>
      </c>
      <c r="G449" s="427" t="s">
        <v>7592</v>
      </c>
      <c r="H449" s="330">
        <v>21</v>
      </c>
      <c r="I449" s="330">
        <v>0</v>
      </c>
      <c r="J449" s="336">
        <v>0</v>
      </c>
      <c r="K449" s="330">
        <v>9</v>
      </c>
      <c r="L449" s="330">
        <v>0</v>
      </c>
      <c r="M449" s="336">
        <v>0</v>
      </c>
      <c r="N449" s="330">
        <v>0</v>
      </c>
      <c r="O449" s="330" t="s">
        <v>7150</v>
      </c>
      <c r="P449" s="330" t="s">
        <v>7151</v>
      </c>
      <c r="Q449" s="330" t="s">
        <v>7152</v>
      </c>
      <c r="R449" s="336">
        <v>0.54684800560151603</v>
      </c>
      <c r="S449" s="330">
        <v>0</v>
      </c>
      <c r="T449" s="330"/>
      <c r="U449" s="330"/>
      <c r="V449" s="428"/>
      <c r="W449" s="428" t="s">
        <v>45</v>
      </c>
      <c r="X449" s="428" t="s">
        <v>45</v>
      </c>
      <c r="Y449" s="428" t="s">
        <v>45</v>
      </c>
      <c r="Z449" s="428" t="s">
        <v>45</v>
      </c>
      <c r="AA449" s="330">
        <v>1</v>
      </c>
      <c r="AB449" s="330">
        <v>0</v>
      </c>
      <c r="AC449" s="330">
        <v>20</v>
      </c>
      <c r="AD449" s="330">
        <v>1</v>
      </c>
      <c r="AE449" s="330">
        <v>9</v>
      </c>
      <c r="AF449" s="330">
        <v>0</v>
      </c>
      <c r="AG449" s="429">
        <v>0.96666666666666667</v>
      </c>
      <c r="AH449" s="330"/>
      <c r="AI449" s="330"/>
      <c r="AJ449" s="330"/>
      <c r="AK449" s="330"/>
      <c r="AL449" s="330"/>
      <c r="AM449" s="330">
        <v>0</v>
      </c>
      <c r="AN449" s="330">
        <v>0</v>
      </c>
      <c r="AO449" s="330"/>
      <c r="AP449" s="330"/>
      <c r="AQ449" s="330">
        <v>0</v>
      </c>
      <c r="AR449" s="330">
        <v>0</v>
      </c>
      <c r="AS449" s="330">
        <v>0</v>
      </c>
      <c r="AT449" s="330">
        <v>0</v>
      </c>
      <c r="AU449" s="330">
        <v>1</v>
      </c>
      <c r="AV449" s="430">
        <v>1</v>
      </c>
      <c r="AW449" s="330">
        <v>62</v>
      </c>
      <c r="AX449" s="330">
        <v>8</v>
      </c>
      <c r="AY449" s="330">
        <v>62</v>
      </c>
      <c r="AZ449" s="330">
        <v>8</v>
      </c>
      <c r="BA449" s="330">
        <v>62</v>
      </c>
      <c r="BB449" s="330">
        <v>8</v>
      </c>
      <c r="BC449" s="330">
        <v>62</v>
      </c>
      <c r="BD449" s="330">
        <v>8</v>
      </c>
      <c r="BE449" s="330">
        <v>324</v>
      </c>
      <c r="BF449" s="329" t="s">
        <v>7583</v>
      </c>
      <c r="BG449" s="330">
        <v>70</v>
      </c>
      <c r="BH449" s="330">
        <v>32</v>
      </c>
      <c r="BI449" s="330">
        <v>72</v>
      </c>
      <c r="BJ449" s="330" t="s">
        <v>112</v>
      </c>
      <c r="BK449" s="330">
        <v>44</v>
      </c>
      <c r="BL449" s="330">
        <v>15</v>
      </c>
      <c r="BM449" s="330">
        <v>6</v>
      </c>
      <c r="BN449" s="330">
        <v>5</v>
      </c>
      <c r="BO449" s="330">
        <v>2</v>
      </c>
      <c r="BP449" s="330">
        <v>0</v>
      </c>
      <c r="BQ449" s="330">
        <v>0</v>
      </c>
    </row>
    <row r="450" spans="1:69" s="334" customFormat="1" x14ac:dyDescent="0.25">
      <c r="A450" s="333" t="s">
        <v>299</v>
      </c>
      <c r="B450" s="330" t="s">
        <v>43</v>
      </c>
      <c r="C450" s="330" t="s">
        <v>43</v>
      </c>
      <c r="D450" s="333">
        <v>4</v>
      </c>
      <c r="E450" s="331" t="s">
        <v>6537</v>
      </c>
      <c r="F450" s="330" t="s">
        <v>128</v>
      </c>
      <c r="G450" s="427" t="s">
        <v>7592</v>
      </c>
      <c r="H450" s="330">
        <v>42</v>
      </c>
      <c r="I450" s="330">
        <v>0</v>
      </c>
      <c r="J450" s="336">
        <v>0</v>
      </c>
      <c r="K450" s="330">
        <v>7</v>
      </c>
      <c r="L450" s="330">
        <v>0</v>
      </c>
      <c r="M450" s="336">
        <v>0</v>
      </c>
      <c r="N450" s="330">
        <v>0</v>
      </c>
      <c r="O450" s="330" t="s">
        <v>7243</v>
      </c>
      <c r="P450" s="330" t="s">
        <v>7244</v>
      </c>
      <c r="Q450" s="330" t="s">
        <v>7245</v>
      </c>
      <c r="R450" s="336">
        <v>0.42258323560903482</v>
      </c>
      <c r="S450" s="330">
        <v>0</v>
      </c>
      <c r="T450" s="330"/>
      <c r="U450" s="330"/>
      <c r="V450" s="428"/>
      <c r="W450" s="428" t="s">
        <v>45</v>
      </c>
      <c r="X450" s="428" t="s">
        <v>45</v>
      </c>
      <c r="Y450" s="428" t="s">
        <v>45</v>
      </c>
      <c r="Z450" s="428" t="s">
        <v>45</v>
      </c>
      <c r="AA450" s="330">
        <v>1</v>
      </c>
      <c r="AB450" s="330">
        <v>0</v>
      </c>
      <c r="AC450" s="330">
        <v>41</v>
      </c>
      <c r="AD450" s="330">
        <v>1</v>
      </c>
      <c r="AE450" s="330">
        <v>7</v>
      </c>
      <c r="AF450" s="330">
        <v>0</v>
      </c>
      <c r="AG450" s="429">
        <v>0.97959183673469385</v>
      </c>
      <c r="AH450" s="330"/>
      <c r="AI450" s="330"/>
      <c r="AJ450" s="330"/>
      <c r="AK450" s="330"/>
      <c r="AL450" s="330"/>
      <c r="AM450" s="330">
        <v>0</v>
      </c>
      <c r="AN450" s="330">
        <v>0</v>
      </c>
      <c r="AO450" s="330"/>
      <c r="AP450" s="330"/>
      <c r="AQ450" s="330">
        <v>0</v>
      </c>
      <c r="AR450" s="330">
        <v>0</v>
      </c>
      <c r="AS450" s="330">
        <v>0</v>
      </c>
      <c r="AT450" s="330">
        <v>0</v>
      </c>
      <c r="AU450" s="330">
        <v>1</v>
      </c>
      <c r="AV450" s="430">
        <v>1</v>
      </c>
      <c r="AW450" s="330">
        <v>79</v>
      </c>
      <c r="AX450" s="330">
        <v>6</v>
      </c>
      <c r="AY450" s="330">
        <v>79</v>
      </c>
      <c r="AZ450" s="330">
        <v>6</v>
      </c>
      <c r="BA450" s="330">
        <v>79</v>
      </c>
      <c r="BB450" s="330">
        <v>6</v>
      </c>
      <c r="BC450" s="330">
        <v>79</v>
      </c>
      <c r="BD450" s="330">
        <v>6</v>
      </c>
      <c r="BE450" s="330">
        <v>180</v>
      </c>
      <c r="BF450" s="329" t="s">
        <v>7583</v>
      </c>
      <c r="BG450" s="330">
        <v>85</v>
      </c>
      <c r="BH450" s="330">
        <v>52</v>
      </c>
      <c r="BI450" s="330">
        <v>85</v>
      </c>
      <c r="BJ450" s="330" t="s">
        <v>112</v>
      </c>
      <c r="BK450" s="330">
        <v>50</v>
      </c>
      <c r="BL450" s="330">
        <v>27</v>
      </c>
      <c r="BM450" s="330">
        <v>6</v>
      </c>
      <c r="BN450" s="330">
        <v>2</v>
      </c>
      <c r="BO450" s="330">
        <v>0</v>
      </c>
      <c r="BP450" s="330">
        <v>0</v>
      </c>
      <c r="BQ450" s="330">
        <v>0</v>
      </c>
    </row>
    <row r="451" spans="1:69" s="334" customFormat="1" x14ac:dyDescent="0.25">
      <c r="A451" s="333" t="s">
        <v>299</v>
      </c>
      <c r="B451" s="330" t="s">
        <v>43</v>
      </c>
      <c r="C451" s="330" t="s">
        <v>43</v>
      </c>
      <c r="D451" s="333">
        <v>5</v>
      </c>
      <c r="E451" s="331" t="s">
        <v>6538</v>
      </c>
      <c r="F451" s="330" t="s">
        <v>128</v>
      </c>
      <c r="G451" s="427" t="s">
        <v>7592</v>
      </c>
      <c r="H451" s="330">
        <v>46</v>
      </c>
      <c r="I451" s="330">
        <v>0</v>
      </c>
      <c r="J451" s="336">
        <v>0</v>
      </c>
      <c r="K451" s="330">
        <v>15</v>
      </c>
      <c r="L451" s="330">
        <v>0</v>
      </c>
      <c r="M451" s="336">
        <v>0</v>
      </c>
      <c r="N451" s="330">
        <v>0</v>
      </c>
      <c r="O451" s="330" t="s">
        <v>7331</v>
      </c>
      <c r="P451" s="330" t="s">
        <v>7332</v>
      </c>
      <c r="Q451" s="330" t="s">
        <v>7333</v>
      </c>
      <c r="R451" s="336">
        <v>0.32700782942682682</v>
      </c>
      <c r="S451" s="330">
        <v>0</v>
      </c>
      <c r="T451" s="330"/>
      <c r="U451" s="330"/>
      <c r="V451" s="428"/>
      <c r="W451" s="428" t="s">
        <v>45</v>
      </c>
      <c r="X451" s="428" t="s">
        <v>45</v>
      </c>
      <c r="Y451" s="428" t="s">
        <v>45</v>
      </c>
      <c r="Z451" s="428" t="s">
        <v>45</v>
      </c>
      <c r="AA451" s="330">
        <v>3</v>
      </c>
      <c r="AB451" s="330">
        <v>0</v>
      </c>
      <c r="AC451" s="330">
        <v>46</v>
      </c>
      <c r="AD451" s="330">
        <v>0</v>
      </c>
      <c r="AE451" s="330">
        <v>13</v>
      </c>
      <c r="AF451" s="330">
        <v>2</v>
      </c>
      <c r="AG451" s="429">
        <v>0.96721311475409832</v>
      </c>
      <c r="AH451" s="330"/>
      <c r="AI451" s="330"/>
      <c r="AJ451" s="330"/>
      <c r="AK451" s="330"/>
      <c r="AL451" s="330"/>
      <c r="AM451" s="330">
        <v>0</v>
      </c>
      <c r="AN451" s="330">
        <v>0</v>
      </c>
      <c r="AO451" s="330"/>
      <c r="AP451" s="330"/>
      <c r="AQ451" s="330">
        <v>0</v>
      </c>
      <c r="AR451" s="330">
        <v>0</v>
      </c>
      <c r="AS451" s="330">
        <v>0</v>
      </c>
      <c r="AT451" s="330">
        <v>0</v>
      </c>
      <c r="AU451" s="330">
        <v>3</v>
      </c>
      <c r="AV451" s="430">
        <v>1</v>
      </c>
      <c r="AW451" s="330">
        <v>57</v>
      </c>
      <c r="AX451" s="330">
        <v>3</v>
      </c>
      <c r="AY451" s="330">
        <v>57</v>
      </c>
      <c r="AZ451" s="330">
        <v>3</v>
      </c>
      <c r="BA451" s="330">
        <v>57</v>
      </c>
      <c r="BB451" s="330">
        <v>3</v>
      </c>
      <c r="BC451" s="330">
        <v>57</v>
      </c>
      <c r="BD451" s="330">
        <v>3</v>
      </c>
      <c r="BE451" s="330">
        <v>222</v>
      </c>
      <c r="BF451" s="329" t="s">
        <v>7583</v>
      </c>
      <c r="BG451" s="330">
        <v>64</v>
      </c>
      <c r="BH451" s="330">
        <v>68</v>
      </c>
      <c r="BI451" s="330">
        <v>61</v>
      </c>
      <c r="BJ451" s="330" t="s">
        <v>112</v>
      </c>
      <c r="BK451" s="330">
        <v>25</v>
      </c>
      <c r="BL451" s="330">
        <v>21</v>
      </c>
      <c r="BM451" s="330">
        <v>10</v>
      </c>
      <c r="BN451" s="330">
        <v>4</v>
      </c>
      <c r="BO451" s="330">
        <v>1</v>
      </c>
      <c r="BP451" s="330">
        <v>0</v>
      </c>
      <c r="BQ451" s="330">
        <v>0</v>
      </c>
    </row>
    <row r="452" spans="1:69" s="334" customFormat="1" x14ac:dyDescent="0.25">
      <c r="A452" s="333" t="s">
        <v>299</v>
      </c>
      <c r="B452" s="330" t="s">
        <v>43</v>
      </c>
      <c r="C452" s="330" t="s">
        <v>43</v>
      </c>
      <c r="D452" s="333">
        <v>6</v>
      </c>
      <c r="E452" s="331" t="s">
        <v>6539</v>
      </c>
      <c r="F452" s="330" t="s">
        <v>128</v>
      </c>
      <c r="G452" s="427" t="s">
        <v>7592</v>
      </c>
      <c r="H452" s="330">
        <v>38</v>
      </c>
      <c r="I452" s="330">
        <v>1</v>
      </c>
      <c r="J452" s="336">
        <v>2.564102564102564E-2</v>
      </c>
      <c r="K452" s="330">
        <v>7</v>
      </c>
      <c r="L452" s="330">
        <v>0</v>
      </c>
      <c r="M452" s="336">
        <v>0</v>
      </c>
      <c r="N452" s="330">
        <v>0</v>
      </c>
      <c r="O452" s="330" t="s">
        <v>7419</v>
      </c>
      <c r="P452" s="330" t="s">
        <v>7420</v>
      </c>
      <c r="Q452" s="330" t="s">
        <v>7421</v>
      </c>
      <c r="R452" s="336">
        <v>0.30022419876506906</v>
      </c>
      <c r="S452" s="330">
        <v>0</v>
      </c>
      <c r="T452" s="330"/>
      <c r="U452" s="330"/>
      <c r="V452" s="428"/>
      <c r="W452" s="428" t="s">
        <v>45</v>
      </c>
      <c r="X452" s="428" t="s">
        <v>45</v>
      </c>
      <c r="Y452" s="428" t="s">
        <v>45</v>
      </c>
      <c r="Z452" s="428" t="s">
        <v>45</v>
      </c>
      <c r="AA452" s="330">
        <v>3</v>
      </c>
      <c r="AB452" s="330">
        <v>0</v>
      </c>
      <c r="AC452" s="330">
        <v>38</v>
      </c>
      <c r="AD452" s="330">
        <v>0</v>
      </c>
      <c r="AE452" s="330">
        <v>7</v>
      </c>
      <c r="AF452" s="330">
        <v>0</v>
      </c>
      <c r="AG452" s="429">
        <v>1</v>
      </c>
      <c r="AH452" s="330"/>
      <c r="AI452" s="330"/>
      <c r="AJ452" s="330"/>
      <c r="AK452" s="330"/>
      <c r="AL452" s="330"/>
      <c r="AM452" s="330">
        <v>0</v>
      </c>
      <c r="AN452" s="330">
        <v>0</v>
      </c>
      <c r="AO452" s="330"/>
      <c r="AP452" s="330"/>
      <c r="AQ452" s="330">
        <v>0</v>
      </c>
      <c r="AR452" s="330">
        <v>0</v>
      </c>
      <c r="AS452" s="330">
        <v>0</v>
      </c>
      <c r="AT452" s="330">
        <v>0</v>
      </c>
      <c r="AU452" s="330">
        <v>3</v>
      </c>
      <c r="AV452" s="430">
        <v>1</v>
      </c>
      <c r="AW452" s="330">
        <v>60</v>
      </c>
      <c r="AX452" s="330">
        <v>4</v>
      </c>
      <c r="AY452" s="330">
        <v>60</v>
      </c>
      <c r="AZ452" s="330">
        <v>4</v>
      </c>
      <c r="BA452" s="330">
        <v>60</v>
      </c>
      <c r="BB452" s="330">
        <v>4</v>
      </c>
      <c r="BC452" s="330">
        <v>60</v>
      </c>
      <c r="BD452" s="330">
        <v>4</v>
      </c>
      <c r="BE452" s="330">
        <v>170</v>
      </c>
      <c r="BF452" s="329" t="s">
        <v>7583</v>
      </c>
      <c r="BG452" s="330">
        <v>63</v>
      </c>
      <c r="BH452" s="330">
        <v>53</v>
      </c>
      <c r="BI452" s="330">
        <v>64</v>
      </c>
      <c r="BJ452" s="330" t="s">
        <v>112</v>
      </c>
      <c r="BK452" s="330">
        <v>35</v>
      </c>
      <c r="BL452" s="330">
        <v>21</v>
      </c>
      <c r="BM452" s="330">
        <v>8</v>
      </c>
      <c r="BN452" s="330">
        <v>0</v>
      </c>
      <c r="BO452" s="330">
        <v>0</v>
      </c>
      <c r="BP452" s="330">
        <v>0</v>
      </c>
      <c r="BQ452" s="330">
        <v>0</v>
      </c>
    </row>
    <row r="453" spans="1:69" s="334" customFormat="1" x14ac:dyDescent="0.25">
      <c r="A453" s="333" t="s">
        <v>299</v>
      </c>
      <c r="B453" s="330" t="s">
        <v>43</v>
      </c>
      <c r="C453" s="330" t="s">
        <v>43</v>
      </c>
      <c r="D453" s="333">
        <v>7</v>
      </c>
      <c r="E453" s="331" t="s">
        <v>6540</v>
      </c>
      <c r="F453" s="330" t="s">
        <v>128</v>
      </c>
      <c r="G453" s="427" t="s">
        <v>7592</v>
      </c>
      <c r="H453" s="330">
        <v>24</v>
      </c>
      <c r="I453" s="330">
        <v>1</v>
      </c>
      <c r="J453" s="336">
        <v>0.04</v>
      </c>
      <c r="K453" s="330">
        <v>10</v>
      </c>
      <c r="L453" s="330">
        <v>0</v>
      </c>
      <c r="M453" s="336">
        <v>0</v>
      </c>
      <c r="N453" s="330">
        <v>0</v>
      </c>
      <c r="O453" s="330" t="s">
        <v>7508</v>
      </c>
      <c r="P453" s="330" t="s">
        <v>7509</v>
      </c>
      <c r="Q453" s="330" t="s">
        <v>7510</v>
      </c>
      <c r="R453" s="336">
        <v>0.35235190961714546</v>
      </c>
      <c r="S453" s="330">
        <v>0</v>
      </c>
      <c r="T453" s="330"/>
      <c r="U453" s="330"/>
      <c r="V453" s="428"/>
      <c r="W453" s="428" t="s">
        <v>45</v>
      </c>
      <c r="X453" s="428" t="s">
        <v>45</v>
      </c>
      <c r="Y453" s="428" t="s">
        <v>45</v>
      </c>
      <c r="Z453" s="428" t="s">
        <v>45</v>
      </c>
      <c r="AA453" s="330">
        <v>1</v>
      </c>
      <c r="AB453" s="330">
        <v>0</v>
      </c>
      <c r="AC453" s="330">
        <v>24</v>
      </c>
      <c r="AD453" s="330">
        <v>0</v>
      </c>
      <c r="AE453" s="330">
        <v>9</v>
      </c>
      <c r="AF453" s="330">
        <v>1</v>
      </c>
      <c r="AG453" s="429">
        <v>0.97058823529411764</v>
      </c>
      <c r="AH453" s="330"/>
      <c r="AI453" s="330"/>
      <c r="AJ453" s="330"/>
      <c r="AK453" s="330"/>
      <c r="AL453" s="330"/>
      <c r="AM453" s="330">
        <v>0</v>
      </c>
      <c r="AN453" s="330">
        <v>0</v>
      </c>
      <c r="AO453" s="330"/>
      <c r="AP453" s="330"/>
      <c r="AQ453" s="330">
        <v>0</v>
      </c>
      <c r="AR453" s="330">
        <v>0</v>
      </c>
      <c r="AS453" s="330">
        <v>0</v>
      </c>
      <c r="AT453" s="330">
        <v>0</v>
      </c>
      <c r="AU453" s="330">
        <v>1</v>
      </c>
      <c r="AV453" s="430">
        <v>1</v>
      </c>
      <c r="AW453" s="330">
        <v>38</v>
      </c>
      <c r="AX453" s="330">
        <v>1</v>
      </c>
      <c r="AY453" s="330">
        <v>38</v>
      </c>
      <c r="AZ453" s="330">
        <v>1</v>
      </c>
      <c r="BA453" s="330">
        <v>38</v>
      </c>
      <c r="BB453" s="330">
        <v>1</v>
      </c>
      <c r="BC453" s="330">
        <v>38</v>
      </c>
      <c r="BD453" s="330">
        <v>1</v>
      </c>
      <c r="BE453" s="330">
        <v>205</v>
      </c>
      <c r="BF453" s="329" t="s">
        <v>7583</v>
      </c>
      <c r="BG453" s="330">
        <v>43</v>
      </c>
      <c r="BH453" s="330">
        <v>34</v>
      </c>
      <c r="BI453" s="330">
        <v>39</v>
      </c>
      <c r="BJ453" s="330" t="s">
        <v>112</v>
      </c>
      <c r="BK453" s="330">
        <v>17</v>
      </c>
      <c r="BL453" s="330">
        <v>11</v>
      </c>
      <c r="BM453" s="330">
        <v>8</v>
      </c>
      <c r="BN453" s="330">
        <v>3</v>
      </c>
      <c r="BO453" s="330">
        <v>0</v>
      </c>
      <c r="BP453" s="330">
        <v>0</v>
      </c>
      <c r="BQ453" s="330">
        <v>0</v>
      </c>
    </row>
    <row r="454" spans="1:69" s="334" customFormat="1" x14ac:dyDescent="0.25">
      <c r="A454" s="333" t="s">
        <v>70</v>
      </c>
      <c r="B454" s="330" t="s">
        <v>52</v>
      </c>
      <c r="C454" s="330" t="s">
        <v>309</v>
      </c>
      <c r="D454" s="333">
        <v>1</v>
      </c>
      <c r="E454" s="331" t="s">
        <v>6534</v>
      </c>
      <c r="F454" s="330" t="s">
        <v>128</v>
      </c>
      <c r="G454" s="427" t="s">
        <v>7580</v>
      </c>
      <c r="H454" s="330">
        <v>0</v>
      </c>
      <c r="I454" s="330">
        <v>0</v>
      </c>
      <c r="J454" s="336" t="s">
        <v>45</v>
      </c>
      <c r="K454" s="330">
        <v>0</v>
      </c>
      <c r="L454" s="330">
        <v>0</v>
      </c>
      <c r="M454" s="336" t="s">
        <v>45</v>
      </c>
      <c r="N454" s="330">
        <v>0</v>
      </c>
      <c r="O454" s="330" t="s">
        <v>45</v>
      </c>
      <c r="P454" s="330" t="s">
        <v>45</v>
      </c>
      <c r="Q454" s="330" t="s">
        <v>45</v>
      </c>
      <c r="R454" s="336" t="s">
        <v>45</v>
      </c>
      <c r="S454" s="330">
        <v>0</v>
      </c>
      <c r="T454" s="330"/>
      <c r="U454" s="330"/>
      <c r="V454" s="428"/>
      <c r="W454" s="428" t="s">
        <v>45</v>
      </c>
      <c r="X454" s="428" t="s">
        <v>45</v>
      </c>
      <c r="Y454" s="428" t="s">
        <v>45</v>
      </c>
      <c r="Z454" s="428" t="s">
        <v>45</v>
      </c>
      <c r="AA454" s="330">
        <v>0</v>
      </c>
      <c r="AB454" s="330">
        <v>0</v>
      </c>
      <c r="AC454" s="330">
        <v>0</v>
      </c>
      <c r="AD454" s="330">
        <v>0</v>
      </c>
      <c r="AE454" s="330">
        <v>0</v>
      </c>
      <c r="AF454" s="330">
        <v>0</v>
      </c>
      <c r="AG454" s="429" t="s">
        <v>45</v>
      </c>
      <c r="AH454" s="330"/>
      <c r="AI454" s="330"/>
      <c r="AJ454" s="330"/>
      <c r="AK454" s="330"/>
      <c r="AL454" s="330"/>
      <c r="AM454" s="330">
        <v>0</v>
      </c>
      <c r="AN454" s="330">
        <v>0</v>
      </c>
      <c r="AO454" s="330"/>
      <c r="AP454" s="330"/>
      <c r="AQ454" s="330">
        <v>0</v>
      </c>
      <c r="AR454" s="330">
        <v>0</v>
      </c>
      <c r="AS454" s="330">
        <v>0</v>
      </c>
      <c r="AT454" s="330">
        <v>0</v>
      </c>
      <c r="AU454" s="330">
        <v>0</v>
      </c>
      <c r="AV454" s="430" t="s">
        <v>45</v>
      </c>
      <c r="AW454" s="330">
        <v>8</v>
      </c>
      <c r="AX454" s="330">
        <v>0</v>
      </c>
      <c r="AY454" s="330">
        <v>8</v>
      </c>
      <c r="AZ454" s="330">
        <v>0</v>
      </c>
      <c r="BA454" s="330">
        <v>8</v>
      </c>
      <c r="BB454" s="330">
        <v>0</v>
      </c>
      <c r="BC454" s="330">
        <v>8</v>
      </c>
      <c r="BD454" s="330">
        <v>0</v>
      </c>
      <c r="BE454" s="330">
        <v>14</v>
      </c>
      <c r="BF454" s="329" t="s">
        <v>7593</v>
      </c>
      <c r="BG454" s="330">
        <v>8</v>
      </c>
      <c r="BH454" s="330">
        <v>1</v>
      </c>
      <c r="BI454" s="330">
        <v>9</v>
      </c>
      <c r="BJ454" s="330" t="s">
        <v>112</v>
      </c>
      <c r="BK454" s="330">
        <v>8</v>
      </c>
      <c r="BL454" s="330">
        <v>0</v>
      </c>
      <c r="BM454" s="330">
        <v>0</v>
      </c>
      <c r="BN454" s="330">
        <v>1</v>
      </c>
      <c r="BO454" s="330">
        <v>0</v>
      </c>
      <c r="BP454" s="330">
        <v>0</v>
      </c>
      <c r="BQ454" s="330">
        <v>0</v>
      </c>
    </row>
    <row r="455" spans="1:69" s="334" customFormat="1" x14ac:dyDescent="0.25">
      <c r="A455" s="333" t="s">
        <v>70</v>
      </c>
      <c r="B455" s="330" t="s">
        <v>52</v>
      </c>
      <c r="C455" s="330" t="s">
        <v>309</v>
      </c>
      <c r="D455" s="333">
        <v>2</v>
      </c>
      <c r="E455" s="331" t="s">
        <v>6535</v>
      </c>
      <c r="F455" s="330" t="s">
        <v>128</v>
      </c>
      <c r="G455" s="427" t="s">
        <v>7580</v>
      </c>
      <c r="H455" s="330">
        <v>0</v>
      </c>
      <c r="I455" s="330">
        <v>0</v>
      </c>
      <c r="J455" s="336" t="s">
        <v>45</v>
      </c>
      <c r="K455" s="330">
        <v>0</v>
      </c>
      <c r="L455" s="330">
        <v>0</v>
      </c>
      <c r="M455" s="336" t="s">
        <v>45</v>
      </c>
      <c r="N455" s="330">
        <v>0</v>
      </c>
      <c r="O455" s="330" t="s">
        <v>45</v>
      </c>
      <c r="P455" s="330" t="s">
        <v>45</v>
      </c>
      <c r="Q455" s="330" t="s">
        <v>45</v>
      </c>
      <c r="R455" s="336" t="s">
        <v>45</v>
      </c>
      <c r="S455" s="330">
        <v>0</v>
      </c>
      <c r="T455" s="330"/>
      <c r="U455" s="330"/>
      <c r="V455" s="428"/>
      <c r="W455" s="428" t="s">
        <v>45</v>
      </c>
      <c r="X455" s="428" t="s">
        <v>45</v>
      </c>
      <c r="Y455" s="428" t="s">
        <v>45</v>
      </c>
      <c r="Z455" s="428" t="s">
        <v>45</v>
      </c>
      <c r="AA455" s="330">
        <v>0</v>
      </c>
      <c r="AB455" s="330">
        <v>0</v>
      </c>
      <c r="AC455" s="330">
        <v>0</v>
      </c>
      <c r="AD455" s="330">
        <v>0</v>
      </c>
      <c r="AE455" s="330">
        <v>0</v>
      </c>
      <c r="AF455" s="330">
        <v>0</v>
      </c>
      <c r="AG455" s="429" t="s">
        <v>45</v>
      </c>
      <c r="AH455" s="330"/>
      <c r="AI455" s="330"/>
      <c r="AJ455" s="330"/>
      <c r="AK455" s="330"/>
      <c r="AL455" s="330"/>
      <c r="AM455" s="330">
        <v>0</v>
      </c>
      <c r="AN455" s="330">
        <v>0</v>
      </c>
      <c r="AO455" s="330"/>
      <c r="AP455" s="330"/>
      <c r="AQ455" s="330">
        <v>0</v>
      </c>
      <c r="AR455" s="330">
        <v>0</v>
      </c>
      <c r="AS455" s="330">
        <v>0</v>
      </c>
      <c r="AT455" s="330">
        <v>0</v>
      </c>
      <c r="AU455" s="330">
        <v>0</v>
      </c>
      <c r="AV455" s="430" t="s">
        <v>45</v>
      </c>
      <c r="AW455" s="330">
        <v>11</v>
      </c>
      <c r="AX455" s="330">
        <v>0</v>
      </c>
      <c r="AY455" s="330">
        <v>11</v>
      </c>
      <c r="AZ455" s="330">
        <v>0</v>
      </c>
      <c r="BA455" s="330">
        <v>11</v>
      </c>
      <c r="BB455" s="330">
        <v>0</v>
      </c>
      <c r="BC455" s="330">
        <v>11</v>
      </c>
      <c r="BD455" s="330">
        <v>0</v>
      </c>
      <c r="BE455" s="330">
        <v>7</v>
      </c>
      <c r="BF455" s="329" t="s">
        <v>7593</v>
      </c>
      <c r="BG455" s="330">
        <v>14</v>
      </c>
      <c r="BH455" s="330">
        <v>0</v>
      </c>
      <c r="BI455" s="330">
        <v>14</v>
      </c>
      <c r="BJ455" s="330" t="s">
        <v>112</v>
      </c>
      <c r="BK455" s="330">
        <v>13</v>
      </c>
      <c r="BL455" s="330">
        <v>0</v>
      </c>
      <c r="BM455" s="330">
        <v>0</v>
      </c>
      <c r="BN455" s="330">
        <v>1</v>
      </c>
      <c r="BO455" s="330">
        <v>0</v>
      </c>
      <c r="BP455" s="330">
        <v>0</v>
      </c>
      <c r="BQ455" s="330">
        <v>0</v>
      </c>
    </row>
    <row r="456" spans="1:69" s="334" customFormat="1" x14ac:dyDescent="0.25">
      <c r="A456" s="333" t="s">
        <v>70</v>
      </c>
      <c r="B456" s="330" t="s">
        <v>52</v>
      </c>
      <c r="C456" s="330" t="s">
        <v>309</v>
      </c>
      <c r="D456" s="333">
        <v>44</v>
      </c>
      <c r="E456" s="331" t="s">
        <v>565</v>
      </c>
      <c r="F456" s="330" t="s">
        <v>128</v>
      </c>
      <c r="G456" s="427" t="s">
        <v>7580</v>
      </c>
      <c r="H456" s="330">
        <v>0</v>
      </c>
      <c r="I456" s="330">
        <v>0</v>
      </c>
      <c r="J456" s="336" t="s">
        <v>45</v>
      </c>
      <c r="K456" s="330">
        <v>0</v>
      </c>
      <c r="L456" s="330">
        <v>0</v>
      </c>
      <c r="M456" s="336" t="s">
        <v>45</v>
      </c>
      <c r="N456" s="330">
        <v>0</v>
      </c>
      <c r="O456" s="330" t="s">
        <v>45</v>
      </c>
      <c r="P456" s="330" t="s">
        <v>45</v>
      </c>
      <c r="Q456" s="330" t="s">
        <v>45</v>
      </c>
      <c r="R456" s="336" t="s">
        <v>45</v>
      </c>
      <c r="S456" s="330">
        <v>0</v>
      </c>
      <c r="T456" s="330"/>
      <c r="U456" s="330"/>
      <c r="V456" s="428"/>
      <c r="W456" s="428" t="s">
        <v>45</v>
      </c>
      <c r="X456" s="428" t="s">
        <v>45</v>
      </c>
      <c r="Y456" s="428" t="s">
        <v>45</v>
      </c>
      <c r="Z456" s="428" t="s">
        <v>45</v>
      </c>
      <c r="AA456" s="330">
        <v>0</v>
      </c>
      <c r="AB456" s="330">
        <v>0</v>
      </c>
      <c r="AC456" s="330">
        <v>0</v>
      </c>
      <c r="AD456" s="330">
        <v>0</v>
      </c>
      <c r="AE456" s="330">
        <v>0</v>
      </c>
      <c r="AF456" s="330">
        <v>0</v>
      </c>
      <c r="AG456" s="429" t="s">
        <v>45</v>
      </c>
      <c r="AH456" s="330"/>
      <c r="AI456" s="330"/>
      <c r="AJ456" s="330"/>
      <c r="AK456" s="330"/>
      <c r="AL456" s="330"/>
      <c r="AM456" s="330">
        <v>0</v>
      </c>
      <c r="AN456" s="330">
        <v>0</v>
      </c>
      <c r="AO456" s="330"/>
      <c r="AP456" s="330"/>
      <c r="AQ456" s="330">
        <v>0</v>
      </c>
      <c r="AR456" s="330">
        <v>0</v>
      </c>
      <c r="AS456" s="330">
        <v>0</v>
      </c>
      <c r="AT456" s="330">
        <v>0</v>
      </c>
      <c r="AU456" s="330">
        <v>0</v>
      </c>
      <c r="AV456" s="430" t="s">
        <v>45</v>
      </c>
      <c r="AW456" s="330">
        <v>6</v>
      </c>
      <c r="AX456" s="330">
        <v>0</v>
      </c>
      <c r="AY456" s="330">
        <v>6</v>
      </c>
      <c r="AZ456" s="330">
        <v>0</v>
      </c>
      <c r="BA456" s="330">
        <v>6</v>
      </c>
      <c r="BB456" s="330">
        <v>0</v>
      </c>
      <c r="BC456" s="330">
        <v>6</v>
      </c>
      <c r="BD456" s="330">
        <v>0</v>
      </c>
      <c r="BE456" s="330">
        <v>13</v>
      </c>
      <c r="BF456" s="329" t="s">
        <v>7593</v>
      </c>
      <c r="BG456" s="330">
        <v>7</v>
      </c>
      <c r="BH456" s="330">
        <v>0</v>
      </c>
      <c r="BI456" s="330">
        <v>6</v>
      </c>
      <c r="BJ456" s="330" t="s">
        <v>112</v>
      </c>
      <c r="BK456" s="330">
        <v>6</v>
      </c>
      <c r="BL456" s="330">
        <v>0</v>
      </c>
      <c r="BM456" s="330">
        <v>0</v>
      </c>
      <c r="BN456" s="330">
        <v>0</v>
      </c>
      <c r="BO456" s="330">
        <v>0</v>
      </c>
      <c r="BP456" s="330">
        <v>0</v>
      </c>
      <c r="BQ456" s="330">
        <v>0</v>
      </c>
    </row>
    <row r="457" spans="1:69" s="334" customFormat="1" x14ac:dyDescent="0.25">
      <c r="A457" s="333" t="s">
        <v>70</v>
      </c>
      <c r="B457" s="330" t="s">
        <v>52</v>
      </c>
      <c r="C457" s="330" t="s">
        <v>309</v>
      </c>
      <c r="D457" s="333">
        <v>45</v>
      </c>
      <c r="E457" s="331" t="s">
        <v>566</v>
      </c>
      <c r="F457" s="330" t="s">
        <v>128</v>
      </c>
      <c r="G457" s="427" t="s">
        <v>7580</v>
      </c>
      <c r="H457" s="330">
        <v>0</v>
      </c>
      <c r="I457" s="330">
        <v>0</v>
      </c>
      <c r="J457" s="336" t="s">
        <v>45</v>
      </c>
      <c r="K457" s="330">
        <v>0</v>
      </c>
      <c r="L457" s="330">
        <v>0</v>
      </c>
      <c r="M457" s="336" t="s">
        <v>45</v>
      </c>
      <c r="N457" s="330">
        <v>0</v>
      </c>
      <c r="O457" s="330" t="s">
        <v>45</v>
      </c>
      <c r="P457" s="330" t="s">
        <v>45</v>
      </c>
      <c r="Q457" s="330" t="s">
        <v>45</v>
      </c>
      <c r="R457" s="336" t="s">
        <v>45</v>
      </c>
      <c r="S457" s="330">
        <v>0</v>
      </c>
      <c r="T457" s="330"/>
      <c r="U457" s="330"/>
      <c r="V457" s="428"/>
      <c r="W457" s="428" t="s">
        <v>45</v>
      </c>
      <c r="X457" s="428" t="s">
        <v>45</v>
      </c>
      <c r="Y457" s="428" t="s">
        <v>45</v>
      </c>
      <c r="Z457" s="428" t="s">
        <v>45</v>
      </c>
      <c r="AA457" s="330">
        <v>0</v>
      </c>
      <c r="AB457" s="330">
        <v>0</v>
      </c>
      <c r="AC457" s="330">
        <v>0</v>
      </c>
      <c r="AD457" s="330">
        <v>0</v>
      </c>
      <c r="AE457" s="330">
        <v>0</v>
      </c>
      <c r="AF457" s="330">
        <v>0</v>
      </c>
      <c r="AG457" s="429" t="s">
        <v>45</v>
      </c>
      <c r="AH457" s="330"/>
      <c r="AI457" s="330"/>
      <c r="AJ457" s="330"/>
      <c r="AK457" s="330"/>
      <c r="AL457" s="330"/>
      <c r="AM457" s="330">
        <v>0</v>
      </c>
      <c r="AN457" s="330">
        <v>0</v>
      </c>
      <c r="AO457" s="330"/>
      <c r="AP457" s="330"/>
      <c r="AQ457" s="330">
        <v>0</v>
      </c>
      <c r="AR457" s="330">
        <v>0</v>
      </c>
      <c r="AS457" s="330">
        <v>0</v>
      </c>
      <c r="AT457" s="330">
        <v>0</v>
      </c>
      <c r="AU457" s="330">
        <v>0</v>
      </c>
      <c r="AV457" s="430" t="s">
        <v>45</v>
      </c>
      <c r="AW457" s="330">
        <v>7</v>
      </c>
      <c r="AX457" s="330">
        <v>0</v>
      </c>
      <c r="AY457" s="330">
        <v>7</v>
      </c>
      <c r="AZ457" s="330">
        <v>0</v>
      </c>
      <c r="BA457" s="330">
        <v>7</v>
      </c>
      <c r="BB457" s="330">
        <v>0</v>
      </c>
      <c r="BC457" s="330">
        <v>7</v>
      </c>
      <c r="BD457" s="330">
        <v>0</v>
      </c>
      <c r="BE457" s="330">
        <v>14</v>
      </c>
      <c r="BF457" s="329" t="s">
        <v>7593</v>
      </c>
      <c r="BG457" s="330">
        <v>8</v>
      </c>
      <c r="BH457" s="330">
        <v>0</v>
      </c>
      <c r="BI457" s="330">
        <v>7</v>
      </c>
      <c r="BJ457" s="330" t="s">
        <v>112</v>
      </c>
      <c r="BK457" s="330">
        <v>7</v>
      </c>
      <c r="BL457" s="330">
        <v>0</v>
      </c>
      <c r="BM457" s="330">
        <v>0</v>
      </c>
      <c r="BN457" s="330">
        <v>0</v>
      </c>
      <c r="BO457" s="330">
        <v>0</v>
      </c>
      <c r="BP457" s="330">
        <v>0</v>
      </c>
      <c r="BQ457" s="330">
        <v>0</v>
      </c>
    </row>
    <row r="458" spans="1:69" s="334" customFormat="1" x14ac:dyDescent="0.25">
      <c r="A458" s="333" t="s">
        <v>70</v>
      </c>
      <c r="B458" s="330" t="s">
        <v>52</v>
      </c>
      <c r="C458" s="330" t="s">
        <v>309</v>
      </c>
      <c r="D458" s="333">
        <v>46</v>
      </c>
      <c r="E458" s="331" t="s">
        <v>567</v>
      </c>
      <c r="F458" s="330" t="s">
        <v>128</v>
      </c>
      <c r="G458" s="427" t="s">
        <v>7580</v>
      </c>
      <c r="H458" s="330">
        <v>0</v>
      </c>
      <c r="I458" s="330">
        <v>0</v>
      </c>
      <c r="J458" s="336" t="s">
        <v>45</v>
      </c>
      <c r="K458" s="330">
        <v>0</v>
      </c>
      <c r="L458" s="330">
        <v>0</v>
      </c>
      <c r="M458" s="336" t="s">
        <v>45</v>
      </c>
      <c r="N458" s="330">
        <v>0</v>
      </c>
      <c r="O458" s="330" t="s">
        <v>45</v>
      </c>
      <c r="P458" s="330" t="s">
        <v>45</v>
      </c>
      <c r="Q458" s="330" t="s">
        <v>45</v>
      </c>
      <c r="R458" s="336" t="s">
        <v>45</v>
      </c>
      <c r="S458" s="330">
        <v>0</v>
      </c>
      <c r="T458" s="330"/>
      <c r="U458" s="330"/>
      <c r="V458" s="428"/>
      <c r="W458" s="428" t="s">
        <v>45</v>
      </c>
      <c r="X458" s="428" t="s">
        <v>45</v>
      </c>
      <c r="Y458" s="428" t="s">
        <v>45</v>
      </c>
      <c r="Z458" s="428" t="s">
        <v>45</v>
      </c>
      <c r="AA458" s="330">
        <v>1</v>
      </c>
      <c r="AB458" s="330">
        <v>0</v>
      </c>
      <c r="AC458" s="330">
        <v>0</v>
      </c>
      <c r="AD458" s="330">
        <v>0</v>
      </c>
      <c r="AE458" s="330">
        <v>0</v>
      </c>
      <c r="AF458" s="330">
        <v>0</v>
      </c>
      <c r="AG458" s="429" t="s">
        <v>45</v>
      </c>
      <c r="AH458" s="330"/>
      <c r="AI458" s="330"/>
      <c r="AJ458" s="330"/>
      <c r="AK458" s="330"/>
      <c r="AL458" s="330"/>
      <c r="AM458" s="330">
        <v>0</v>
      </c>
      <c r="AN458" s="330">
        <v>0</v>
      </c>
      <c r="AO458" s="330"/>
      <c r="AP458" s="330"/>
      <c r="AQ458" s="330">
        <v>0</v>
      </c>
      <c r="AR458" s="330">
        <v>0</v>
      </c>
      <c r="AS458" s="330">
        <v>0</v>
      </c>
      <c r="AT458" s="330">
        <v>1</v>
      </c>
      <c r="AU458" s="330">
        <v>0</v>
      </c>
      <c r="AV458" s="430">
        <v>1</v>
      </c>
      <c r="AW458" s="330">
        <v>6</v>
      </c>
      <c r="AX458" s="330">
        <v>0</v>
      </c>
      <c r="AY458" s="330">
        <v>6</v>
      </c>
      <c r="AZ458" s="330">
        <v>0</v>
      </c>
      <c r="BA458" s="330">
        <v>6</v>
      </c>
      <c r="BB458" s="330">
        <v>0</v>
      </c>
      <c r="BC458" s="330">
        <v>6</v>
      </c>
      <c r="BD458" s="330">
        <v>0</v>
      </c>
      <c r="BE458" s="330">
        <v>12</v>
      </c>
      <c r="BF458" s="329" t="s">
        <v>7593</v>
      </c>
      <c r="BG458" s="330">
        <v>9</v>
      </c>
      <c r="BH458" s="330">
        <v>0</v>
      </c>
      <c r="BI458" s="330">
        <v>7</v>
      </c>
      <c r="BJ458" s="330" t="s">
        <v>112</v>
      </c>
      <c r="BK458" s="330">
        <v>7</v>
      </c>
      <c r="BL458" s="330">
        <v>0</v>
      </c>
      <c r="BM458" s="330">
        <v>0</v>
      </c>
      <c r="BN458" s="330">
        <v>0</v>
      </c>
      <c r="BO458" s="330">
        <v>0</v>
      </c>
      <c r="BP458" s="330">
        <v>0</v>
      </c>
      <c r="BQ458" s="330">
        <v>0</v>
      </c>
    </row>
    <row r="459" spans="1:69" s="334" customFormat="1" x14ac:dyDescent="0.25">
      <c r="A459" s="333" t="s">
        <v>70</v>
      </c>
      <c r="B459" s="330" t="s">
        <v>52</v>
      </c>
      <c r="C459" s="330" t="s">
        <v>309</v>
      </c>
      <c r="D459" s="333">
        <v>47</v>
      </c>
      <c r="E459" s="331" t="s">
        <v>568</v>
      </c>
      <c r="F459" s="330" t="s">
        <v>128</v>
      </c>
      <c r="G459" s="427" t="s">
        <v>7580</v>
      </c>
      <c r="H459" s="330">
        <v>0</v>
      </c>
      <c r="I459" s="330">
        <v>0</v>
      </c>
      <c r="J459" s="336" t="s">
        <v>45</v>
      </c>
      <c r="K459" s="330">
        <v>0</v>
      </c>
      <c r="L459" s="330">
        <v>0</v>
      </c>
      <c r="M459" s="336" t="s">
        <v>45</v>
      </c>
      <c r="N459" s="330">
        <v>0</v>
      </c>
      <c r="O459" s="330" t="s">
        <v>45</v>
      </c>
      <c r="P459" s="330" t="s">
        <v>45</v>
      </c>
      <c r="Q459" s="330" t="s">
        <v>45</v>
      </c>
      <c r="R459" s="336" t="s">
        <v>45</v>
      </c>
      <c r="S459" s="330">
        <v>0</v>
      </c>
      <c r="T459" s="330"/>
      <c r="U459" s="330"/>
      <c r="V459" s="428"/>
      <c r="W459" s="428" t="s">
        <v>45</v>
      </c>
      <c r="X459" s="428" t="s">
        <v>45</v>
      </c>
      <c r="Y459" s="428" t="s">
        <v>45</v>
      </c>
      <c r="Z459" s="428" t="s">
        <v>45</v>
      </c>
      <c r="AA459" s="330">
        <v>0</v>
      </c>
      <c r="AB459" s="330">
        <v>0</v>
      </c>
      <c r="AC459" s="330">
        <v>0</v>
      </c>
      <c r="AD459" s="330">
        <v>0</v>
      </c>
      <c r="AE459" s="330">
        <v>0</v>
      </c>
      <c r="AF459" s="330">
        <v>0</v>
      </c>
      <c r="AG459" s="429" t="s">
        <v>45</v>
      </c>
      <c r="AH459" s="330"/>
      <c r="AI459" s="330"/>
      <c r="AJ459" s="330"/>
      <c r="AK459" s="330"/>
      <c r="AL459" s="330"/>
      <c r="AM459" s="330">
        <v>0</v>
      </c>
      <c r="AN459" s="330">
        <v>0</v>
      </c>
      <c r="AO459" s="330"/>
      <c r="AP459" s="330"/>
      <c r="AQ459" s="330">
        <v>0</v>
      </c>
      <c r="AR459" s="330">
        <v>0</v>
      </c>
      <c r="AS459" s="330">
        <v>0</v>
      </c>
      <c r="AT459" s="330">
        <v>0</v>
      </c>
      <c r="AU459" s="330">
        <v>0</v>
      </c>
      <c r="AV459" s="430" t="s">
        <v>45</v>
      </c>
      <c r="AW459" s="330">
        <v>6</v>
      </c>
      <c r="AX459" s="330">
        <v>0</v>
      </c>
      <c r="AY459" s="330">
        <v>6</v>
      </c>
      <c r="AZ459" s="330">
        <v>0</v>
      </c>
      <c r="BA459" s="330">
        <v>6</v>
      </c>
      <c r="BB459" s="330">
        <v>0</v>
      </c>
      <c r="BC459" s="330">
        <v>6</v>
      </c>
      <c r="BD459" s="330">
        <v>0</v>
      </c>
      <c r="BE459" s="330">
        <v>30</v>
      </c>
      <c r="BF459" s="329" t="s">
        <v>7593</v>
      </c>
      <c r="BG459" s="330">
        <v>7</v>
      </c>
      <c r="BH459" s="330">
        <v>1</v>
      </c>
      <c r="BI459" s="330">
        <v>6</v>
      </c>
      <c r="BJ459" s="330" t="s">
        <v>112</v>
      </c>
      <c r="BK459" s="330">
        <v>5</v>
      </c>
      <c r="BL459" s="330">
        <v>0</v>
      </c>
      <c r="BM459" s="330">
        <v>1</v>
      </c>
      <c r="BN459" s="330">
        <v>0</v>
      </c>
      <c r="BO459" s="330">
        <v>0</v>
      </c>
      <c r="BP459" s="330">
        <v>0</v>
      </c>
      <c r="BQ459" s="330">
        <v>0</v>
      </c>
    </row>
    <row r="460" spans="1:69" s="334" customFormat="1" x14ac:dyDescent="0.25">
      <c r="A460" s="333" t="s">
        <v>70</v>
      </c>
      <c r="B460" s="330" t="s">
        <v>52</v>
      </c>
      <c r="C460" s="330" t="s">
        <v>309</v>
      </c>
      <c r="D460" s="333">
        <v>48</v>
      </c>
      <c r="E460" s="331" t="s">
        <v>570</v>
      </c>
      <c r="F460" s="330" t="s">
        <v>128</v>
      </c>
      <c r="G460" s="427" t="s">
        <v>7580</v>
      </c>
      <c r="H460" s="330">
        <v>0</v>
      </c>
      <c r="I460" s="330">
        <v>0</v>
      </c>
      <c r="J460" s="336" t="s">
        <v>45</v>
      </c>
      <c r="K460" s="330">
        <v>0</v>
      </c>
      <c r="L460" s="330">
        <v>0</v>
      </c>
      <c r="M460" s="336" t="s">
        <v>45</v>
      </c>
      <c r="N460" s="330">
        <v>0</v>
      </c>
      <c r="O460" s="330" t="s">
        <v>45</v>
      </c>
      <c r="P460" s="330" t="s">
        <v>45</v>
      </c>
      <c r="Q460" s="330" t="s">
        <v>45</v>
      </c>
      <c r="R460" s="336" t="s">
        <v>45</v>
      </c>
      <c r="S460" s="330">
        <v>0</v>
      </c>
      <c r="T460" s="330"/>
      <c r="U460" s="330"/>
      <c r="V460" s="428"/>
      <c r="W460" s="428" t="s">
        <v>45</v>
      </c>
      <c r="X460" s="428" t="s">
        <v>45</v>
      </c>
      <c r="Y460" s="428" t="s">
        <v>45</v>
      </c>
      <c r="Z460" s="428" t="s">
        <v>45</v>
      </c>
      <c r="AA460" s="330">
        <v>0</v>
      </c>
      <c r="AB460" s="330">
        <v>0</v>
      </c>
      <c r="AC460" s="330">
        <v>0</v>
      </c>
      <c r="AD460" s="330">
        <v>0</v>
      </c>
      <c r="AE460" s="330">
        <v>0</v>
      </c>
      <c r="AF460" s="330">
        <v>0</v>
      </c>
      <c r="AG460" s="429" t="s">
        <v>45</v>
      </c>
      <c r="AH460" s="330"/>
      <c r="AI460" s="330"/>
      <c r="AJ460" s="330"/>
      <c r="AK460" s="330"/>
      <c r="AL460" s="330"/>
      <c r="AM460" s="330">
        <v>0</v>
      </c>
      <c r="AN460" s="330">
        <v>0</v>
      </c>
      <c r="AO460" s="330"/>
      <c r="AP460" s="330"/>
      <c r="AQ460" s="330">
        <v>0</v>
      </c>
      <c r="AR460" s="330">
        <v>0</v>
      </c>
      <c r="AS460" s="330">
        <v>0</v>
      </c>
      <c r="AT460" s="330">
        <v>0</v>
      </c>
      <c r="AU460" s="330">
        <v>0</v>
      </c>
      <c r="AV460" s="430" t="s">
        <v>45</v>
      </c>
      <c r="AW460" s="330">
        <v>10</v>
      </c>
      <c r="AX460" s="330">
        <v>0</v>
      </c>
      <c r="AY460" s="330">
        <v>10</v>
      </c>
      <c r="AZ460" s="330">
        <v>0</v>
      </c>
      <c r="BA460" s="330">
        <v>10</v>
      </c>
      <c r="BB460" s="330">
        <v>0</v>
      </c>
      <c r="BC460" s="330">
        <v>10</v>
      </c>
      <c r="BD460" s="330">
        <v>0</v>
      </c>
      <c r="BE460" s="330">
        <v>12</v>
      </c>
      <c r="BF460" s="329" t="s">
        <v>7593</v>
      </c>
      <c r="BG460" s="330">
        <v>11</v>
      </c>
      <c r="BH460" s="330">
        <v>0</v>
      </c>
      <c r="BI460" s="330">
        <v>10</v>
      </c>
      <c r="BJ460" s="330" t="s">
        <v>112</v>
      </c>
      <c r="BK460" s="330">
        <v>10</v>
      </c>
      <c r="BL460" s="330">
        <v>0</v>
      </c>
      <c r="BM460" s="330">
        <v>0</v>
      </c>
      <c r="BN460" s="330">
        <v>0</v>
      </c>
      <c r="BO460" s="330">
        <v>0</v>
      </c>
      <c r="BP460" s="330">
        <v>0</v>
      </c>
      <c r="BQ460" s="330">
        <v>0</v>
      </c>
    </row>
    <row r="461" spans="1:69" s="334" customFormat="1" x14ac:dyDescent="0.25">
      <c r="A461" s="333" t="s">
        <v>70</v>
      </c>
      <c r="B461" s="330" t="s">
        <v>52</v>
      </c>
      <c r="C461" s="330" t="s">
        <v>309</v>
      </c>
      <c r="D461" s="333">
        <v>49</v>
      </c>
      <c r="E461" s="331" t="s">
        <v>571</v>
      </c>
      <c r="F461" s="330" t="s">
        <v>128</v>
      </c>
      <c r="G461" s="427" t="s">
        <v>7580</v>
      </c>
      <c r="H461" s="330">
        <v>0</v>
      </c>
      <c r="I461" s="330">
        <v>0</v>
      </c>
      <c r="J461" s="336" t="s">
        <v>45</v>
      </c>
      <c r="K461" s="330">
        <v>0</v>
      </c>
      <c r="L461" s="330">
        <v>0</v>
      </c>
      <c r="M461" s="336" t="s">
        <v>45</v>
      </c>
      <c r="N461" s="330">
        <v>0</v>
      </c>
      <c r="O461" s="330" t="s">
        <v>45</v>
      </c>
      <c r="P461" s="330" t="s">
        <v>45</v>
      </c>
      <c r="Q461" s="330" t="s">
        <v>45</v>
      </c>
      <c r="R461" s="336" t="s">
        <v>45</v>
      </c>
      <c r="S461" s="330">
        <v>0</v>
      </c>
      <c r="T461" s="330"/>
      <c r="U461" s="330"/>
      <c r="V461" s="428"/>
      <c r="W461" s="428" t="s">
        <v>45</v>
      </c>
      <c r="X461" s="428" t="s">
        <v>45</v>
      </c>
      <c r="Y461" s="428" t="s">
        <v>45</v>
      </c>
      <c r="Z461" s="428" t="s">
        <v>45</v>
      </c>
      <c r="AA461" s="330">
        <v>1</v>
      </c>
      <c r="AB461" s="330">
        <v>0</v>
      </c>
      <c r="AC461" s="330">
        <v>0</v>
      </c>
      <c r="AD461" s="330">
        <v>0</v>
      </c>
      <c r="AE461" s="330">
        <v>0</v>
      </c>
      <c r="AF461" s="330">
        <v>0</v>
      </c>
      <c r="AG461" s="429" t="s">
        <v>45</v>
      </c>
      <c r="AH461" s="330"/>
      <c r="AI461" s="330"/>
      <c r="AJ461" s="330"/>
      <c r="AK461" s="330"/>
      <c r="AL461" s="330"/>
      <c r="AM461" s="330">
        <v>0</v>
      </c>
      <c r="AN461" s="330">
        <v>0</v>
      </c>
      <c r="AO461" s="330"/>
      <c r="AP461" s="330"/>
      <c r="AQ461" s="330">
        <v>0</v>
      </c>
      <c r="AR461" s="330">
        <v>0</v>
      </c>
      <c r="AS461" s="330">
        <v>0</v>
      </c>
      <c r="AT461" s="330">
        <v>0</v>
      </c>
      <c r="AU461" s="330">
        <v>1</v>
      </c>
      <c r="AV461" s="430">
        <v>1</v>
      </c>
      <c r="AW461" s="330">
        <v>6</v>
      </c>
      <c r="AX461" s="330">
        <v>0</v>
      </c>
      <c r="AY461" s="330">
        <v>6</v>
      </c>
      <c r="AZ461" s="330">
        <v>0</v>
      </c>
      <c r="BA461" s="330">
        <v>6</v>
      </c>
      <c r="BB461" s="330">
        <v>0</v>
      </c>
      <c r="BC461" s="330">
        <v>6</v>
      </c>
      <c r="BD461" s="330">
        <v>0</v>
      </c>
      <c r="BE461" s="330">
        <v>22</v>
      </c>
      <c r="BF461" s="329" t="s">
        <v>7593</v>
      </c>
      <c r="BG461" s="330">
        <v>10</v>
      </c>
      <c r="BH461" s="330">
        <v>1</v>
      </c>
      <c r="BI461" s="330">
        <v>6</v>
      </c>
      <c r="BJ461" s="330" t="s">
        <v>112</v>
      </c>
      <c r="BK461" s="330">
        <v>6</v>
      </c>
      <c r="BL461" s="330">
        <v>0</v>
      </c>
      <c r="BM461" s="330">
        <v>0</v>
      </c>
      <c r="BN461" s="330">
        <v>0</v>
      </c>
      <c r="BO461" s="330">
        <v>0</v>
      </c>
      <c r="BP461" s="330">
        <v>0</v>
      </c>
      <c r="BQ461" s="330">
        <v>0</v>
      </c>
    </row>
    <row r="462" spans="1:69" s="334" customFormat="1" x14ac:dyDescent="0.25">
      <c r="A462" s="333" t="s">
        <v>70</v>
      </c>
      <c r="B462" s="330" t="s">
        <v>52</v>
      </c>
      <c r="C462" s="330" t="s">
        <v>309</v>
      </c>
      <c r="D462" s="333">
        <v>50</v>
      </c>
      <c r="E462" s="331" t="s">
        <v>572</v>
      </c>
      <c r="F462" s="330" t="s">
        <v>128</v>
      </c>
      <c r="G462" s="427" t="s">
        <v>7580</v>
      </c>
      <c r="H462" s="330">
        <v>0</v>
      </c>
      <c r="I462" s="330">
        <v>0</v>
      </c>
      <c r="J462" s="336" t="s">
        <v>45</v>
      </c>
      <c r="K462" s="330">
        <v>0</v>
      </c>
      <c r="L462" s="330">
        <v>0</v>
      </c>
      <c r="M462" s="336" t="s">
        <v>45</v>
      </c>
      <c r="N462" s="330">
        <v>0</v>
      </c>
      <c r="O462" s="330" t="s">
        <v>45</v>
      </c>
      <c r="P462" s="330" t="s">
        <v>45</v>
      </c>
      <c r="Q462" s="330" t="s">
        <v>45</v>
      </c>
      <c r="R462" s="336" t="s">
        <v>45</v>
      </c>
      <c r="S462" s="330">
        <v>0</v>
      </c>
      <c r="T462" s="330"/>
      <c r="U462" s="330"/>
      <c r="V462" s="428"/>
      <c r="W462" s="428" t="s">
        <v>45</v>
      </c>
      <c r="X462" s="428" t="s">
        <v>45</v>
      </c>
      <c r="Y462" s="428" t="s">
        <v>45</v>
      </c>
      <c r="Z462" s="428" t="s">
        <v>45</v>
      </c>
      <c r="AA462" s="330">
        <v>0</v>
      </c>
      <c r="AB462" s="330">
        <v>0</v>
      </c>
      <c r="AC462" s="330">
        <v>0</v>
      </c>
      <c r="AD462" s="330">
        <v>0</v>
      </c>
      <c r="AE462" s="330">
        <v>0</v>
      </c>
      <c r="AF462" s="330">
        <v>0</v>
      </c>
      <c r="AG462" s="429" t="s">
        <v>45</v>
      </c>
      <c r="AH462" s="330"/>
      <c r="AI462" s="330"/>
      <c r="AJ462" s="330"/>
      <c r="AK462" s="330"/>
      <c r="AL462" s="330"/>
      <c r="AM462" s="330">
        <v>0</v>
      </c>
      <c r="AN462" s="330">
        <v>0</v>
      </c>
      <c r="AO462" s="330"/>
      <c r="AP462" s="330"/>
      <c r="AQ462" s="330">
        <v>0</v>
      </c>
      <c r="AR462" s="330">
        <v>0</v>
      </c>
      <c r="AS462" s="330">
        <v>0</v>
      </c>
      <c r="AT462" s="330">
        <v>0</v>
      </c>
      <c r="AU462" s="330">
        <v>0</v>
      </c>
      <c r="AV462" s="430" t="s">
        <v>45</v>
      </c>
      <c r="AW462" s="330">
        <v>0</v>
      </c>
      <c r="AX462" s="330">
        <v>0</v>
      </c>
      <c r="AY462" s="330">
        <v>0</v>
      </c>
      <c r="AZ462" s="330">
        <v>0</v>
      </c>
      <c r="BA462" s="330">
        <v>0</v>
      </c>
      <c r="BB462" s="330">
        <v>0</v>
      </c>
      <c r="BC462" s="330">
        <v>0</v>
      </c>
      <c r="BD462" s="330">
        <v>0</v>
      </c>
      <c r="BE462" s="330">
        <v>7</v>
      </c>
      <c r="BF462" s="329" t="s">
        <v>7593</v>
      </c>
      <c r="BG462" s="330">
        <v>0</v>
      </c>
      <c r="BH462" s="330">
        <v>0</v>
      </c>
      <c r="BI462" s="330">
        <v>0</v>
      </c>
      <c r="BJ462" s="330" t="s">
        <v>112</v>
      </c>
      <c r="BK462" s="330">
        <v>0</v>
      </c>
      <c r="BL462" s="330">
        <v>0</v>
      </c>
      <c r="BM462" s="330">
        <v>0</v>
      </c>
      <c r="BN462" s="330">
        <v>0</v>
      </c>
      <c r="BO462" s="330">
        <v>0</v>
      </c>
      <c r="BP462" s="330">
        <v>0</v>
      </c>
      <c r="BQ462" s="330">
        <v>0</v>
      </c>
    </row>
    <row r="463" spans="1:69" s="334" customFormat="1" x14ac:dyDescent="0.25">
      <c r="A463" s="333" t="s">
        <v>70</v>
      </c>
      <c r="B463" s="330" t="s">
        <v>52</v>
      </c>
      <c r="C463" s="330" t="s">
        <v>309</v>
      </c>
      <c r="D463" s="333">
        <v>51</v>
      </c>
      <c r="E463" s="331" t="s">
        <v>573</v>
      </c>
      <c r="F463" s="330" t="s">
        <v>128</v>
      </c>
      <c r="G463" s="427" t="s">
        <v>7580</v>
      </c>
      <c r="H463" s="330">
        <v>0</v>
      </c>
      <c r="I463" s="330">
        <v>0</v>
      </c>
      <c r="J463" s="336" t="s">
        <v>45</v>
      </c>
      <c r="K463" s="330">
        <v>0</v>
      </c>
      <c r="L463" s="330">
        <v>0</v>
      </c>
      <c r="M463" s="336" t="s">
        <v>45</v>
      </c>
      <c r="N463" s="330">
        <v>0</v>
      </c>
      <c r="O463" s="330" t="s">
        <v>45</v>
      </c>
      <c r="P463" s="330" t="s">
        <v>45</v>
      </c>
      <c r="Q463" s="330" t="s">
        <v>45</v>
      </c>
      <c r="R463" s="336" t="s">
        <v>45</v>
      </c>
      <c r="S463" s="330">
        <v>0</v>
      </c>
      <c r="T463" s="330"/>
      <c r="U463" s="330"/>
      <c r="V463" s="428"/>
      <c r="W463" s="428" t="s">
        <v>45</v>
      </c>
      <c r="X463" s="428" t="s">
        <v>45</v>
      </c>
      <c r="Y463" s="428" t="s">
        <v>45</v>
      </c>
      <c r="Z463" s="428" t="s">
        <v>45</v>
      </c>
      <c r="AA463" s="330">
        <v>0</v>
      </c>
      <c r="AB463" s="330">
        <v>0</v>
      </c>
      <c r="AC463" s="330">
        <v>0</v>
      </c>
      <c r="AD463" s="330">
        <v>0</v>
      </c>
      <c r="AE463" s="330">
        <v>0</v>
      </c>
      <c r="AF463" s="330">
        <v>0</v>
      </c>
      <c r="AG463" s="429" t="s">
        <v>45</v>
      </c>
      <c r="AH463" s="330"/>
      <c r="AI463" s="330"/>
      <c r="AJ463" s="330"/>
      <c r="AK463" s="330"/>
      <c r="AL463" s="330"/>
      <c r="AM463" s="330">
        <v>0</v>
      </c>
      <c r="AN463" s="330">
        <v>0</v>
      </c>
      <c r="AO463" s="330"/>
      <c r="AP463" s="330"/>
      <c r="AQ463" s="330">
        <v>0</v>
      </c>
      <c r="AR463" s="330">
        <v>0</v>
      </c>
      <c r="AS463" s="330">
        <v>0</v>
      </c>
      <c r="AT463" s="330">
        <v>0</v>
      </c>
      <c r="AU463" s="330">
        <v>0</v>
      </c>
      <c r="AV463" s="430" t="s">
        <v>45</v>
      </c>
      <c r="AW463" s="330">
        <v>0</v>
      </c>
      <c r="AX463" s="330">
        <v>0</v>
      </c>
      <c r="AY463" s="330">
        <v>0</v>
      </c>
      <c r="AZ463" s="330">
        <v>0</v>
      </c>
      <c r="BA463" s="330">
        <v>0</v>
      </c>
      <c r="BB463" s="330">
        <v>0</v>
      </c>
      <c r="BC463" s="330">
        <v>0</v>
      </c>
      <c r="BD463" s="330">
        <v>0</v>
      </c>
      <c r="BE463" s="330">
        <v>0</v>
      </c>
      <c r="BF463" s="329" t="s">
        <v>7593</v>
      </c>
      <c r="BG463" s="330">
        <v>1</v>
      </c>
      <c r="BH463" s="330">
        <v>0</v>
      </c>
      <c r="BI463" s="330">
        <v>0</v>
      </c>
      <c r="BJ463" s="330" t="s">
        <v>112</v>
      </c>
      <c r="BK463" s="330">
        <v>0</v>
      </c>
      <c r="BL463" s="330">
        <v>0</v>
      </c>
      <c r="BM463" s="330">
        <v>0</v>
      </c>
      <c r="BN463" s="330">
        <v>0</v>
      </c>
      <c r="BO463" s="330">
        <v>0</v>
      </c>
      <c r="BP463" s="330">
        <v>0</v>
      </c>
      <c r="BQ463" s="330">
        <v>0</v>
      </c>
    </row>
    <row r="464" spans="1:69" s="334" customFormat="1" x14ac:dyDescent="0.25">
      <c r="A464" s="333" t="s">
        <v>70</v>
      </c>
      <c r="B464" s="330" t="s">
        <v>52</v>
      </c>
      <c r="C464" s="330" t="s">
        <v>309</v>
      </c>
      <c r="D464" s="333">
        <v>52</v>
      </c>
      <c r="E464" s="331" t="s">
        <v>6555</v>
      </c>
      <c r="F464" s="330" t="s">
        <v>128</v>
      </c>
      <c r="G464" s="427" t="s">
        <v>7580</v>
      </c>
      <c r="H464" s="330">
        <v>0</v>
      </c>
      <c r="I464" s="330">
        <v>0</v>
      </c>
      <c r="J464" s="336" t="s">
        <v>45</v>
      </c>
      <c r="K464" s="330">
        <v>0</v>
      </c>
      <c r="L464" s="330">
        <v>0</v>
      </c>
      <c r="M464" s="336" t="s">
        <v>45</v>
      </c>
      <c r="N464" s="330">
        <v>0</v>
      </c>
      <c r="O464" s="330" t="s">
        <v>45</v>
      </c>
      <c r="P464" s="330" t="s">
        <v>45</v>
      </c>
      <c r="Q464" s="330" t="s">
        <v>45</v>
      </c>
      <c r="R464" s="336" t="s">
        <v>45</v>
      </c>
      <c r="S464" s="330">
        <v>0</v>
      </c>
      <c r="T464" s="330"/>
      <c r="U464" s="330"/>
      <c r="V464" s="428"/>
      <c r="W464" s="428" t="s">
        <v>45</v>
      </c>
      <c r="X464" s="428" t="s">
        <v>45</v>
      </c>
      <c r="Y464" s="428" t="s">
        <v>45</v>
      </c>
      <c r="Z464" s="428" t="s">
        <v>45</v>
      </c>
      <c r="AA464" s="330">
        <v>0</v>
      </c>
      <c r="AB464" s="330">
        <v>0</v>
      </c>
      <c r="AC464" s="330">
        <v>0</v>
      </c>
      <c r="AD464" s="330">
        <v>0</v>
      </c>
      <c r="AE464" s="330">
        <v>0</v>
      </c>
      <c r="AF464" s="330">
        <v>0</v>
      </c>
      <c r="AG464" s="429" t="s">
        <v>45</v>
      </c>
      <c r="AH464" s="330"/>
      <c r="AI464" s="330"/>
      <c r="AJ464" s="330"/>
      <c r="AK464" s="330"/>
      <c r="AL464" s="330"/>
      <c r="AM464" s="330">
        <v>0</v>
      </c>
      <c r="AN464" s="330">
        <v>0</v>
      </c>
      <c r="AO464" s="330"/>
      <c r="AP464" s="330"/>
      <c r="AQ464" s="330">
        <v>0</v>
      </c>
      <c r="AR464" s="330">
        <v>0</v>
      </c>
      <c r="AS464" s="330">
        <v>0</v>
      </c>
      <c r="AT464" s="330">
        <v>0</v>
      </c>
      <c r="AU464" s="330">
        <v>0</v>
      </c>
      <c r="AV464" s="430" t="s">
        <v>45</v>
      </c>
      <c r="AW464" s="330">
        <v>0</v>
      </c>
      <c r="AX464" s="330">
        <v>0</v>
      </c>
      <c r="AY464" s="330">
        <v>0</v>
      </c>
      <c r="AZ464" s="330">
        <v>0</v>
      </c>
      <c r="BA464" s="330">
        <v>0</v>
      </c>
      <c r="BB464" s="330">
        <v>0</v>
      </c>
      <c r="BC464" s="330">
        <v>0</v>
      </c>
      <c r="BD464" s="330">
        <v>0</v>
      </c>
      <c r="BE464" s="330">
        <v>4</v>
      </c>
      <c r="BF464" s="329" t="s">
        <v>7593</v>
      </c>
      <c r="BG464" s="330">
        <v>0</v>
      </c>
      <c r="BH464" s="330">
        <v>0</v>
      </c>
      <c r="BI464" s="330">
        <v>0</v>
      </c>
      <c r="BJ464" s="330" t="s">
        <v>112</v>
      </c>
      <c r="BK464" s="330">
        <v>0</v>
      </c>
      <c r="BL464" s="330">
        <v>0</v>
      </c>
      <c r="BM464" s="330">
        <v>0</v>
      </c>
      <c r="BN464" s="330">
        <v>0</v>
      </c>
      <c r="BO464" s="330">
        <v>0</v>
      </c>
      <c r="BP464" s="330">
        <v>0</v>
      </c>
      <c r="BQ464" s="330">
        <v>0</v>
      </c>
    </row>
    <row r="465" spans="1:69" s="334" customFormat="1" x14ac:dyDescent="0.25">
      <c r="A465" s="333" t="s">
        <v>70</v>
      </c>
      <c r="B465" s="330" t="s">
        <v>52</v>
      </c>
      <c r="C465" s="330" t="s">
        <v>309</v>
      </c>
      <c r="D465" s="333">
        <v>3</v>
      </c>
      <c r="E465" s="331" t="s">
        <v>6536</v>
      </c>
      <c r="F465" s="330" t="s">
        <v>128</v>
      </c>
      <c r="G465" s="427" t="s">
        <v>7580</v>
      </c>
      <c r="H465" s="330">
        <v>0</v>
      </c>
      <c r="I465" s="330">
        <v>0</v>
      </c>
      <c r="J465" s="336" t="s">
        <v>45</v>
      </c>
      <c r="K465" s="330">
        <v>0</v>
      </c>
      <c r="L465" s="330">
        <v>0</v>
      </c>
      <c r="M465" s="336" t="s">
        <v>45</v>
      </c>
      <c r="N465" s="330">
        <v>0</v>
      </c>
      <c r="O465" s="330" t="s">
        <v>45</v>
      </c>
      <c r="P465" s="330" t="s">
        <v>45</v>
      </c>
      <c r="Q465" s="330" t="s">
        <v>45</v>
      </c>
      <c r="R465" s="336" t="s">
        <v>45</v>
      </c>
      <c r="S465" s="330">
        <v>0</v>
      </c>
      <c r="T465" s="330"/>
      <c r="U465" s="330"/>
      <c r="V465" s="428"/>
      <c r="W465" s="428" t="s">
        <v>45</v>
      </c>
      <c r="X465" s="428" t="s">
        <v>45</v>
      </c>
      <c r="Y465" s="428" t="s">
        <v>45</v>
      </c>
      <c r="Z465" s="428" t="s">
        <v>45</v>
      </c>
      <c r="AA465" s="330">
        <v>1</v>
      </c>
      <c r="AB465" s="330">
        <v>0</v>
      </c>
      <c r="AC465" s="330">
        <v>0</v>
      </c>
      <c r="AD465" s="330">
        <v>0</v>
      </c>
      <c r="AE465" s="330">
        <v>0</v>
      </c>
      <c r="AF465" s="330">
        <v>0</v>
      </c>
      <c r="AG465" s="429" t="s">
        <v>45</v>
      </c>
      <c r="AH465" s="330"/>
      <c r="AI465" s="330"/>
      <c r="AJ465" s="330"/>
      <c r="AK465" s="330"/>
      <c r="AL465" s="330"/>
      <c r="AM465" s="330">
        <v>0</v>
      </c>
      <c r="AN465" s="330">
        <v>0</v>
      </c>
      <c r="AO465" s="330"/>
      <c r="AP465" s="330"/>
      <c r="AQ465" s="330">
        <v>0</v>
      </c>
      <c r="AR465" s="330">
        <v>0</v>
      </c>
      <c r="AS465" s="330">
        <v>0</v>
      </c>
      <c r="AT465" s="330">
        <v>0</v>
      </c>
      <c r="AU465" s="330">
        <v>1</v>
      </c>
      <c r="AV465" s="430">
        <v>1</v>
      </c>
      <c r="AW465" s="330">
        <v>10</v>
      </c>
      <c r="AX465" s="330">
        <v>0</v>
      </c>
      <c r="AY465" s="330">
        <v>10</v>
      </c>
      <c r="AZ465" s="330">
        <v>0</v>
      </c>
      <c r="BA465" s="330">
        <v>10</v>
      </c>
      <c r="BB465" s="330">
        <v>0</v>
      </c>
      <c r="BC465" s="330">
        <v>10</v>
      </c>
      <c r="BD465" s="330">
        <v>0</v>
      </c>
      <c r="BE465" s="330">
        <v>27</v>
      </c>
      <c r="BF465" s="329" t="s">
        <v>7593</v>
      </c>
      <c r="BG465" s="330">
        <v>14</v>
      </c>
      <c r="BH465" s="330">
        <v>0</v>
      </c>
      <c r="BI465" s="330">
        <v>12</v>
      </c>
      <c r="BJ465" s="330" t="s">
        <v>112</v>
      </c>
      <c r="BK465" s="330">
        <v>11</v>
      </c>
      <c r="BL465" s="330">
        <v>0</v>
      </c>
      <c r="BM465" s="330">
        <v>0</v>
      </c>
      <c r="BN465" s="330">
        <v>0</v>
      </c>
      <c r="BO465" s="330">
        <v>1</v>
      </c>
      <c r="BP465" s="330">
        <v>0</v>
      </c>
      <c r="BQ465" s="330">
        <v>0</v>
      </c>
    </row>
    <row r="466" spans="1:69" s="334" customFormat="1" x14ac:dyDescent="0.25">
      <c r="A466" s="333" t="s">
        <v>70</v>
      </c>
      <c r="B466" s="330" t="s">
        <v>52</v>
      </c>
      <c r="C466" s="330" t="s">
        <v>309</v>
      </c>
      <c r="D466" s="333">
        <v>4</v>
      </c>
      <c r="E466" s="331" t="s">
        <v>6537</v>
      </c>
      <c r="F466" s="330" t="s">
        <v>128</v>
      </c>
      <c r="G466" s="427" t="s">
        <v>7580</v>
      </c>
      <c r="H466" s="330">
        <v>0</v>
      </c>
      <c r="I466" s="330">
        <v>0</v>
      </c>
      <c r="J466" s="336" t="s">
        <v>45</v>
      </c>
      <c r="K466" s="330">
        <v>0</v>
      </c>
      <c r="L466" s="330">
        <v>0</v>
      </c>
      <c r="M466" s="336" t="s">
        <v>45</v>
      </c>
      <c r="N466" s="330">
        <v>0</v>
      </c>
      <c r="O466" s="330" t="s">
        <v>45</v>
      </c>
      <c r="P466" s="330" t="s">
        <v>45</v>
      </c>
      <c r="Q466" s="330" t="s">
        <v>45</v>
      </c>
      <c r="R466" s="336" t="s">
        <v>45</v>
      </c>
      <c r="S466" s="330">
        <v>0</v>
      </c>
      <c r="T466" s="330"/>
      <c r="U466" s="330"/>
      <c r="V466" s="428"/>
      <c r="W466" s="428" t="s">
        <v>45</v>
      </c>
      <c r="X466" s="428" t="s">
        <v>45</v>
      </c>
      <c r="Y466" s="428" t="s">
        <v>45</v>
      </c>
      <c r="Z466" s="428" t="s">
        <v>45</v>
      </c>
      <c r="AA466" s="330">
        <v>0</v>
      </c>
      <c r="AB466" s="330">
        <v>0</v>
      </c>
      <c r="AC466" s="330">
        <v>0</v>
      </c>
      <c r="AD466" s="330">
        <v>0</v>
      </c>
      <c r="AE466" s="330">
        <v>0</v>
      </c>
      <c r="AF466" s="330">
        <v>0</v>
      </c>
      <c r="AG466" s="429" t="s">
        <v>45</v>
      </c>
      <c r="AH466" s="330"/>
      <c r="AI466" s="330"/>
      <c r="AJ466" s="330"/>
      <c r="AK466" s="330"/>
      <c r="AL466" s="330"/>
      <c r="AM466" s="330">
        <v>0</v>
      </c>
      <c r="AN466" s="330">
        <v>0</v>
      </c>
      <c r="AO466" s="330"/>
      <c r="AP466" s="330"/>
      <c r="AQ466" s="330">
        <v>0</v>
      </c>
      <c r="AR466" s="330">
        <v>0</v>
      </c>
      <c r="AS466" s="330">
        <v>0</v>
      </c>
      <c r="AT466" s="330">
        <v>0</v>
      </c>
      <c r="AU466" s="330">
        <v>0</v>
      </c>
      <c r="AV466" s="430" t="s">
        <v>45</v>
      </c>
      <c r="AW466" s="330">
        <v>6</v>
      </c>
      <c r="AX466" s="330">
        <v>0</v>
      </c>
      <c r="AY466" s="330">
        <v>6</v>
      </c>
      <c r="AZ466" s="330">
        <v>0</v>
      </c>
      <c r="BA466" s="330">
        <v>6</v>
      </c>
      <c r="BB466" s="330">
        <v>0</v>
      </c>
      <c r="BC466" s="330">
        <v>6</v>
      </c>
      <c r="BD466" s="330">
        <v>0</v>
      </c>
      <c r="BE466" s="330">
        <v>29</v>
      </c>
      <c r="BF466" s="329" t="s">
        <v>7593</v>
      </c>
      <c r="BG466" s="330">
        <v>12</v>
      </c>
      <c r="BH466" s="330">
        <v>0</v>
      </c>
      <c r="BI466" s="330">
        <v>7</v>
      </c>
      <c r="BJ466" s="330" t="s">
        <v>112</v>
      </c>
      <c r="BK466" s="330">
        <v>6</v>
      </c>
      <c r="BL466" s="330">
        <v>0</v>
      </c>
      <c r="BM466" s="330">
        <v>0</v>
      </c>
      <c r="BN466" s="330">
        <v>1</v>
      </c>
      <c r="BO466" s="330">
        <v>0</v>
      </c>
      <c r="BP466" s="330">
        <v>0</v>
      </c>
      <c r="BQ466" s="330">
        <v>0</v>
      </c>
    </row>
    <row r="467" spans="1:69" s="334" customFormat="1" x14ac:dyDescent="0.25">
      <c r="A467" s="333" t="s">
        <v>70</v>
      </c>
      <c r="B467" s="330" t="s">
        <v>52</v>
      </c>
      <c r="C467" s="330" t="s">
        <v>309</v>
      </c>
      <c r="D467" s="333">
        <v>5</v>
      </c>
      <c r="E467" s="331" t="s">
        <v>6538</v>
      </c>
      <c r="F467" s="330" t="s">
        <v>128</v>
      </c>
      <c r="G467" s="427" t="s">
        <v>7580</v>
      </c>
      <c r="H467" s="330">
        <v>0</v>
      </c>
      <c r="I467" s="330">
        <v>0</v>
      </c>
      <c r="J467" s="336" t="s">
        <v>45</v>
      </c>
      <c r="K467" s="330">
        <v>0</v>
      </c>
      <c r="L467" s="330">
        <v>0</v>
      </c>
      <c r="M467" s="336" t="s">
        <v>45</v>
      </c>
      <c r="N467" s="330">
        <v>0</v>
      </c>
      <c r="O467" s="330" t="s">
        <v>45</v>
      </c>
      <c r="P467" s="330" t="s">
        <v>45</v>
      </c>
      <c r="Q467" s="330" t="s">
        <v>45</v>
      </c>
      <c r="R467" s="336" t="s">
        <v>45</v>
      </c>
      <c r="S467" s="330">
        <v>0</v>
      </c>
      <c r="T467" s="330"/>
      <c r="U467" s="330"/>
      <c r="V467" s="428"/>
      <c r="W467" s="428" t="s">
        <v>45</v>
      </c>
      <c r="X467" s="428" t="s">
        <v>45</v>
      </c>
      <c r="Y467" s="428" t="s">
        <v>45</v>
      </c>
      <c r="Z467" s="428" t="s">
        <v>45</v>
      </c>
      <c r="AA467" s="330">
        <v>1</v>
      </c>
      <c r="AB467" s="330">
        <v>0</v>
      </c>
      <c r="AC467" s="330">
        <v>0</v>
      </c>
      <c r="AD467" s="330">
        <v>0</v>
      </c>
      <c r="AE467" s="330">
        <v>0</v>
      </c>
      <c r="AF467" s="330">
        <v>0</v>
      </c>
      <c r="AG467" s="429" t="s">
        <v>45</v>
      </c>
      <c r="AH467" s="330"/>
      <c r="AI467" s="330"/>
      <c r="AJ467" s="330"/>
      <c r="AK467" s="330"/>
      <c r="AL467" s="330"/>
      <c r="AM467" s="330">
        <v>0</v>
      </c>
      <c r="AN467" s="330">
        <v>0</v>
      </c>
      <c r="AO467" s="330"/>
      <c r="AP467" s="330"/>
      <c r="AQ467" s="330">
        <v>0</v>
      </c>
      <c r="AR467" s="330">
        <v>1</v>
      </c>
      <c r="AS467" s="330">
        <v>0</v>
      </c>
      <c r="AT467" s="330">
        <v>0</v>
      </c>
      <c r="AU467" s="330">
        <v>0</v>
      </c>
      <c r="AV467" s="430">
        <v>0</v>
      </c>
      <c r="AW467" s="330">
        <v>6</v>
      </c>
      <c r="AX467" s="330">
        <v>0</v>
      </c>
      <c r="AY467" s="330">
        <v>6</v>
      </c>
      <c r="AZ467" s="330">
        <v>0</v>
      </c>
      <c r="BA467" s="330">
        <v>6</v>
      </c>
      <c r="BB467" s="330">
        <v>0</v>
      </c>
      <c r="BC467" s="330">
        <v>6</v>
      </c>
      <c r="BD467" s="330">
        <v>0</v>
      </c>
      <c r="BE467" s="330">
        <v>31</v>
      </c>
      <c r="BF467" s="329" t="s">
        <v>7593</v>
      </c>
      <c r="BG467" s="330">
        <v>8</v>
      </c>
      <c r="BH467" s="330">
        <v>0</v>
      </c>
      <c r="BI467" s="330">
        <v>6</v>
      </c>
      <c r="BJ467" s="330" t="s">
        <v>112</v>
      </c>
      <c r="BK467" s="330">
        <v>6</v>
      </c>
      <c r="BL467" s="330">
        <v>0</v>
      </c>
      <c r="BM467" s="330">
        <v>0</v>
      </c>
      <c r="BN467" s="330">
        <v>0</v>
      </c>
      <c r="BO467" s="330">
        <v>0</v>
      </c>
      <c r="BP467" s="330">
        <v>0</v>
      </c>
      <c r="BQ467" s="330">
        <v>0</v>
      </c>
    </row>
    <row r="468" spans="1:69" s="334" customFormat="1" x14ac:dyDescent="0.25">
      <c r="A468" s="333" t="s">
        <v>70</v>
      </c>
      <c r="B468" s="330" t="s">
        <v>52</v>
      </c>
      <c r="C468" s="330" t="s">
        <v>309</v>
      </c>
      <c r="D468" s="333">
        <v>6</v>
      </c>
      <c r="E468" s="331" t="s">
        <v>6539</v>
      </c>
      <c r="F468" s="330" t="s">
        <v>128</v>
      </c>
      <c r="G468" s="427" t="s">
        <v>7580</v>
      </c>
      <c r="H468" s="330">
        <v>0</v>
      </c>
      <c r="I468" s="330">
        <v>0</v>
      </c>
      <c r="J468" s="336" t="s">
        <v>45</v>
      </c>
      <c r="K468" s="330">
        <v>0</v>
      </c>
      <c r="L468" s="330">
        <v>0</v>
      </c>
      <c r="M468" s="336" t="s">
        <v>45</v>
      </c>
      <c r="N468" s="330">
        <v>0</v>
      </c>
      <c r="O468" s="330" t="s">
        <v>45</v>
      </c>
      <c r="P468" s="330" t="s">
        <v>45</v>
      </c>
      <c r="Q468" s="330" t="s">
        <v>45</v>
      </c>
      <c r="R468" s="336" t="s">
        <v>45</v>
      </c>
      <c r="S468" s="330">
        <v>0</v>
      </c>
      <c r="T468" s="330"/>
      <c r="U468" s="330"/>
      <c r="V468" s="428"/>
      <c r="W468" s="428" t="s">
        <v>45</v>
      </c>
      <c r="X468" s="428" t="s">
        <v>45</v>
      </c>
      <c r="Y468" s="428" t="s">
        <v>45</v>
      </c>
      <c r="Z468" s="428" t="s">
        <v>45</v>
      </c>
      <c r="AA468" s="330">
        <v>0</v>
      </c>
      <c r="AB468" s="330">
        <v>0</v>
      </c>
      <c r="AC468" s="330">
        <v>0</v>
      </c>
      <c r="AD468" s="330">
        <v>0</v>
      </c>
      <c r="AE468" s="330">
        <v>0</v>
      </c>
      <c r="AF468" s="330">
        <v>0</v>
      </c>
      <c r="AG468" s="429" t="s">
        <v>45</v>
      </c>
      <c r="AH468" s="330"/>
      <c r="AI468" s="330"/>
      <c r="AJ468" s="330"/>
      <c r="AK468" s="330"/>
      <c r="AL468" s="330"/>
      <c r="AM468" s="330">
        <v>0</v>
      </c>
      <c r="AN468" s="330">
        <v>0</v>
      </c>
      <c r="AO468" s="330"/>
      <c r="AP468" s="330"/>
      <c r="AQ468" s="330">
        <v>0</v>
      </c>
      <c r="AR468" s="330">
        <v>0</v>
      </c>
      <c r="AS468" s="330">
        <v>0</v>
      </c>
      <c r="AT468" s="330">
        <v>0</v>
      </c>
      <c r="AU468" s="330">
        <v>0</v>
      </c>
      <c r="AV468" s="430" t="s">
        <v>45</v>
      </c>
      <c r="AW468" s="330">
        <v>10</v>
      </c>
      <c r="AX468" s="330">
        <v>0</v>
      </c>
      <c r="AY468" s="330">
        <v>10</v>
      </c>
      <c r="AZ468" s="330">
        <v>0</v>
      </c>
      <c r="BA468" s="330">
        <v>10</v>
      </c>
      <c r="BB468" s="330">
        <v>0</v>
      </c>
      <c r="BC468" s="330">
        <v>10</v>
      </c>
      <c r="BD468" s="330">
        <v>0</v>
      </c>
      <c r="BE468" s="330">
        <v>32</v>
      </c>
      <c r="BF468" s="329" t="s">
        <v>7593</v>
      </c>
      <c r="BG468" s="330">
        <v>13</v>
      </c>
      <c r="BH468" s="330">
        <v>0</v>
      </c>
      <c r="BI468" s="330">
        <v>11</v>
      </c>
      <c r="BJ468" s="330" t="s">
        <v>112</v>
      </c>
      <c r="BK468" s="330">
        <v>11</v>
      </c>
      <c r="BL468" s="330">
        <v>0</v>
      </c>
      <c r="BM468" s="330">
        <v>0</v>
      </c>
      <c r="BN468" s="330">
        <v>0</v>
      </c>
      <c r="BO468" s="330">
        <v>0</v>
      </c>
      <c r="BP468" s="330">
        <v>0</v>
      </c>
      <c r="BQ468" s="330">
        <v>0</v>
      </c>
    </row>
    <row r="469" spans="1:69" s="334" customFormat="1" x14ac:dyDescent="0.25">
      <c r="A469" s="333" t="s">
        <v>70</v>
      </c>
      <c r="B469" s="330" t="s">
        <v>52</v>
      </c>
      <c r="C469" s="330" t="s">
        <v>309</v>
      </c>
      <c r="D469" s="333">
        <v>7</v>
      </c>
      <c r="E469" s="331" t="s">
        <v>6540</v>
      </c>
      <c r="F469" s="330" t="s">
        <v>128</v>
      </c>
      <c r="G469" s="427" t="s">
        <v>7580</v>
      </c>
      <c r="H469" s="330">
        <v>0</v>
      </c>
      <c r="I469" s="330">
        <v>0</v>
      </c>
      <c r="J469" s="336" t="s">
        <v>45</v>
      </c>
      <c r="K469" s="330">
        <v>0</v>
      </c>
      <c r="L469" s="330">
        <v>0</v>
      </c>
      <c r="M469" s="336" t="s">
        <v>45</v>
      </c>
      <c r="N469" s="330">
        <v>0</v>
      </c>
      <c r="O469" s="330" t="s">
        <v>45</v>
      </c>
      <c r="P469" s="330" t="s">
        <v>45</v>
      </c>
      <c r="Q469" s="330" t="s">
        <v>45</v>
      </c>
      <c r="R469" s="336" t="s">
        <v>45</v>
      </c>
      <c r="S469" s="330">
        <v>0</v>
      </c>
      <c r="T469" s="330"/>
      <c r="U469" s="330"/>
      <c r="V469" s="428"/>
      <c r="W469" s="428" t="s">
        <v>45</v>
      </c>
      <c r="X469" s="428" t="s">
        <v>45</v>
      </c>
      <c r="Y469" s="428" t="s">
        <v>45</v>
      </c>
      <c r="Z469" s="428" t="s">
        <v>45</v>
      </c>
      <c r="AA469" s="330">
        <v>1</v>
      </c>
      <c r="AB469" s="330">
        <v>0</v>
      </c>
      <c r="AC469" s="330">
        <v>0</v>
      </c>
      <c r="AD469" s="330">
        <v>0</v>
      </c>
      <c r="AE469" s="330">
        <v>0</v>
      </c>
      <c r="AF469" s="330">
        <v>0</v>
      </c>
      <c r="AG469" s="429" t="s">
        <v>45</v>
      </c>
      <c r="AH469" s="330"/>
      <c r="AI469" s="330"/>
      <c r="AJ469" s="330"/>
      <c r="AK469" s="330"/>
      <c r="AL469" s="330"/>
      <c r="AM469" s="330">
        <v>0</v>
      </c>
      <c r="AN469" s="330">
        <v>0</v>
      </c>
      <c r="AO469" s="330"/>
      <c r="AP469" s="330"/>
      <c r="AQ469" s="330">
        <v>0</v>
      </c>
      <c r="AR469" s="330">
        <v>0</v>
      </c>
      <c r="AS469" s="330">
        <v>0</v>
      </c>
      <c r="AT469" s="330">
        <v>0</v>
      </c>
      <c r="AU469" s="330">
        <v>1</v>
      </c>
      <c r="AV469" s="430">
        <v>1</v>
      </c>
      <c r="AW469" s="330">
        <v>8</v>
      </c>
      <c r="AX469" s="330">
        <v>0</v>
      </c>
      <c r="AY469" s="330">
        <v>8</v>
      </c>
      <c r="AZ469" s="330">
        <v>0</v>
      </c>
      <c r="BA469" s="330">
        <v>8</v>
      </c>
      <c r="BB469" s="330">
        <v>0</v>
      </c>
      <c r="BC469" s="330">
        <v>8</v>
      </c>
      <c r="BD469" s="330">
        <v>0</v>
      </c>
      <c r="BE469" s="330">
        <v>30</v>
      </c>
      <c r="BF469" s="329" t="s">
        <v>7593</v>
      </c>
      <c r="BG469" s="330">
        <v>12</v>
      </c>
      <c r="BH469" s="330">
        <v>0</v>
      </c>
      <c r="BI469" s="330">
        <v>9</v>
      </c>
      <c r="BJ469" s="330" t="s">
        <v>112</v>
      </c>
      <c r="BK469" s="330">
        <v>9</v>
      </c>
      <c r="BL469" s="330">
        <v>0</v>
      </c>
      <c r="BM469" s="330">
        <v>0</v>
      </c>
      <c r="BN469" s="330">
        <v>0</v>
      </c>
      <c r="BO469" s="330">
        <v>0</v>
      </c>
      <c r="BP469" s="330">
        <v>0</v>
      </c>
      <c r="BQ469" s="330">
        <v>0</v>
      </c>
    </row>
    <row r="470" spans="1:69" s="334" customFormat="1" x14ac:dyDescent="0.25">
      <c r="A470" s="333" t="s">
        <v>83</v>
      </c>
      <c r="B470" s="330" t="s">
        <v>55</v>
      </c>
      <c r="C470" s="330" t="s">
        <v>55</v>
      </c>
      <c r="D470" s="333">
        <v>1</v>
      </c>
      <c r="E470" s="331" t="s">
        <v>6534</v>
      </c>
      <c r="F470" s="330" t="s">
        <v>129</v>
      </c>
      <c r="G470" s="427" t="s">
        <v>7567</v>
      </c>
      <c r="H470" s="330">
        <v>1</v>
      </c>
      <c r="I470" s="330">
        <v>0</v>
      </c>
      <c r="J470" s="336">
        <v>0</v>
      </c>
      <c r="K470" s="330">
        <v>0</v>
      </c>
      <c r="L470" s="330">
        <v>0</v>
      </c>
      <c r="M470" s="336" t="s">
        <v>45</v>
      </c>
      <c r="N470" s="330">
        <v>0</v>
      </c>
      <c r="O470" s="330" t="s">
        <v>6864</v>
      </c>
      <c r="P470" s="330" t="s">
        <v>6865</v>
      </c>
      <c r="Q470" s="330" t="s">
        <v>6866</v>
      </c>
      <c r="R470" s="336">
        <v>0.25955987824930904</v>
      </c>
      <c r="S470" s="330">
        <v>0</v>
      </c>
      <c r="T470" s="330"/>
      <c r="U470" s="330"/>
      <c r="V470" s="428"/>
      <c r="W470" s="428" t="s">
        <v>45</v>
      </c>
      <c r="X470" s="428" t="s">
        <v>45</v>
      </c>
      <c r="Y470" s="428" t="s">
        <v>45</v>
      </c>
      <c r="Z470" s="428" t="s">
        <v>45</v>
      </c>
      <c r="AA470" s="330">
        <v>0</v>
      </c>
      <c r="AB470" s="330">
        <v>0</v>
      </c>
      <c r="AC470" s="330">
        <v>1</v>
      </c>
      <c r="AD470" s="330">
        <v>0</v>
      </c>
      <c r="AE470" s="330">
        <v>0</v>
      </c>
      <c r="AF470" s="330">
        <v>0</v>
      </c>
      <c r="AG470" s="429">
        <v>1</v>
      </c>
      <c r="AH470" s="330"/>
      <c r="AI470" s="330"/>
      <c r="AJ470" s="330"/>
      <c r="AK470" s="330"/>
      <c r="AL470" s="330"/>
      <c r="AM470" s="330">
        <v>0</v>
      </c>
      <c r="AN470" s="330">
        <v>0</v>
      </c>
      <c r="AO470" s="330"/>
      <c r="AP470" s="330"/>
      <c r="AQ470" s="330">
        <v>0</v>
      </c>
      <c r="AR470" s="330">
        <v>0</v>
      </c>
      <c r="AS470" s="330">
        <v>0</v>
      </c>
      <c r="AT470" s="330">
        <v>0</v>
      </c>
      <c r="AU470" s="330">
        <v>0</v>
      </c>
      <c r="AV470" s="430" t="s">
        <v>45</v>
      </c>
      <c r="AW470" s="330">
        <v>0</v>
      </c>
      <c r="AX470" s="330">
        <v>0</v>
      </c>
      <c r="AY470" s="330">
        <v>0</v>
      </c>
      <c r="AZ470" s="330">
        <v>0</v>
      </c>
      <c r="BA470" s="330">
        <v>0</v>
      </c>
      <c r="BB470" s="330">
        <v>0</v>
      </c>
      <c r="BC470" s="330">
        <v>0</v>
      </c>
      <c r="BD470" s="330">
        <v>0</v>
      </c>
      <c r="BE470" s="330">
        <v>9</v>
      </c>
      <c r="BF470" s="329" t="s">
        <v>7545</v>
      </c>
      <c r="BG470" s="330">
        <v>3</v>
      </c>
      <c r="BH470" s="330">
        <v>2</v>
      </c>
      <c r="BI470" s="330">
        <v>0</v>
      </c>
      <c r="BJ470" s="330" t="s">
        <v>112</v>
      </c>
      <c r="BK470" s="330">
        <v>0</v>
      </c>
      <c r="BL470" s="330">
        <v>0</v>
      </c>
      <c r="BM470" s="330">
        <v>0</v>
      </c>
      <c r="BN470" s="330">
        <v>0</v>
      </c>
      <c r="BO470" s="330">
        <v>0</v>
      </c>
      <c r="BP470" s="330">
        <v>0</v>
      </c>
      <c r="BQ470" s="330">
        <v>0</v>
      </c>
    </row>
    <row r="471" spans="1:69" s="334" customFormat="1" x14ac:dyDescent="0.25">
      <c r="A471" s="333" t="s">
        <v>83</v>
      </c>
      <c r="B471" s="330" t="s">
        <v>55</v>
      </c>
      <c r="C471" s="330" t="s">
        <v>55</v>
      </c>
      <c r="D471" s="333">
        <v>2</v>
      </c>
      <c r="E471" s="331" t="s">
        <v>6535</v>
      </c>
      <c r="F471" s="330" t="s">
        <v>129</v>
      </c>
      <c r="G471" s="427" t="s">
        <v>7567</v>
      </c>
      <c r="H471" s="330">
        <v>0</v>
      </c>
      <c r="I471" s="330">
        <v>0</v>
      </c>
      <c r="J471" s="336" t="s">
        <v>45</v>
      </c>
      <c r="K471" s="330">
        <v>0</v>
      </c>
      <c r="L471" s="330">
        <v>0</v>
      </c>
      <c r="M471" s="336" t="s">
        <v>45</v>
      </c>
      <c r="N471" s="330">
        <v>0</v>
      </c>
      <c r="O471" s="330">
        <v>0</v>
      </c>
      <c r="P471" s="330" t="s">
        <v>7008</v>
      </c>
      <c r="Q471" s="330" t="s">
        <v>7009</v>
      </c>
      <c r="R471" s="336">
        <v>0.23089691754145183</v>
      </c>
      <c r="S471" s="330">
        <v>0</v>
      </c>
      <c r="T471" s="330"/>
      <c r="U471" s="330"/>
      <c r="V471" s="428"/>
      <c r="W471" s="428" t="s">
        <v>45</v>
      </c>
      <c r="X471" s="428" t="s">
        <v>45</v>
      </c>
      <c r="Y471" s="428" t="s">
        <v>45</v>
      </c>
      <c r="Z471" s="428" t="s">
        <v>45</v>
      </c>
      <c r="AA471" s="330">
        <v>0</v>
      </c>
      <c r="AB471" s="330">
        <v>0</v>
      </c>
      <c r="AC471" s="330">
        <v>0</v>
      </c>
      <c r="AD471" s="330">
        <v>0</v>
      </c>
      <c r="AE471" s="330">
        <v>0</v>
      </c>
      <c r="AF471" s="330">
        <v>0</v>
      </c>
      <c r="AG471" s="429" t="s">
        <v>45</v>
      </c>
      <c r="AH471" s="330"/>
      <c r="AI471" s="330"/>
      <c r="AJ471" s="330"/>
      <c r="AK471" s="330"/>
      <c r="AL471" s="330"/>
      <c r="AM471" s="330">
        <v>0</v>
      </c>
      <c r="AN471" s="330">
        <v>0</v>
      </c>
      <c r="AO471" s="330"/>
      <c r="AP471" s="330"/>
      <c r="AQ471" s="330">
        <v>0</v>
      </c>
      <c r="AR471" s="330">
        <v>0</v>
      </c>
      <c r="AS471" s="330">
        <v>0</v>
      </c>
      <c r="AT471" s="330">
        <v>0</v>
      </c>
      <c r="AU471" s="330">
        <v>0</v>
      </c>
      <c r="AV471" s="430" t="s">
        <v>45</v>
      </c>
      <c r="AW471" s="330">
        <v>4</v>
      </c>
      <c r="AX471" s="330">
        <v>0</v>
      </c>
      <c r="AY471" s="330">
        <v>4</v>
      </c>
      <c r="AZ471" s="330">
        <v>0</v>
      </c>
      <c r="BA471" s="330">
        <v>4</v>
      </c>
      <c r="BB471" s="330">
        <v>0</v>
      </c>
      <c r="BC471" s="330">
        <v>4</v>
      </c>
      <c r="BD471" s="330">
        <v>0</v>
      </c>
      <c r="BE471" s="330">
        <v>18</v>
      </c>
      <c r="BF471" s="329" t="s">
        <v>7545</v>
      </c>
      <c r="BG471" s="330">
        <v>7</v>
      </c>
      <c r="BH471" s="330">
        <v>16</v>
      </c>
      <c r="BI471" s="330">
        <v>4</v>
      </c>
      <c r="BJ471" s="330" t="s">
        <v>112</v>
      </c>
      <c r="BK471" s="330">
        <v>3</v>
      </c>
      <c r="BL471" s="330">
        <v>0</v>
      </c>
      <c r="BM471" s="330">
        <v>0</v>
      </c>
      <c r="BN471" s="330">
        <v>0</v>
      </c>
      <c r="BO471" s="330">
        <v>0</v>
      </c>
      <c r="BP471" s="330">
        <v>1</v>
      </c>
      <c r="BQ471" s="330">
        <v>0</v>
      </c>
    </row>
    <row r="472" spans="1:69" s="334" customFormat="1" x14ac:dyDescent="0.25">
      <c r="A472" s="333" t="s">
        <v>83</v>
      </c>
      <c r="B472" s="330" t="s">
        <v>55</v>
      </c>
      <c r="C472" s="330" t="s">
        <v>55</v>
      </c>
      <c r="D472" s="333">
        <v>44</v>
      </c>
      <c r="E472" s="331" t="s">
        <v>565</v>
      </c>
      <c r="F472" s="330" t="s">
        <v>129</v>
      </c>
      <c r="G472" s="427" t="s">
        <v>7567</v>
      </c>
      <c r="H472" s="330">
        <v>3</v>
      </c>
      <c r="I472" s="330">
        <v>0</v>
      </c>
      <c r="J472" s="336">
        <v>0</v>
      </c>
      <c r="K472" s="330">
        <v>1</v>
      </c>
      <c r="L472" s="330">
        <v>0</v>
      </c>
      <c r="M472" s="336">
        <v>0</v>
      </c>
      <c r="N472" s="330">
        <v>0</v>
      </c>
      <c r="O472" s="330" t="s">
        <v>2649</v>
      </c>
      <c r="P472" s="330" t="s">
        <v>2650</v>
      </c>
      <c r="Q472" s="330" t="s">
        <v>2651</v>
      </c>
      <c r="R472" s="336">
        <v>0.20851993578059175</v>
      </c>
      <c r="S472" s="330">
        <v>0</v>
      </c>
      <c r="T472" s="330"/>
      <c r="U472" s="330"/>
      <c r="V472" s="428"/>
      <c r="W472" s="428" t="s">
        <v>45</v>
      </c>
      <c r="X472" s="428" t="s">
        <v>45</v>
      </c>
      <c r="Y472" s="428" t="s">
        <v>45</v>
      </c>
      <c r="Z472" s="428" t="s">
        <v>45</v>
      </c>
      <c r="AA472" s="330">
        <v>2</v>
      </c>
      <c r="AB472" s="330">
        <v>0</v>
      </c>
      <c r="AC472" s="330">
        <v>3</v>
      </c>
      <c r="AD472" s="330">
        <v>0</v>
      </c>
      <c r="AE472" s="330">
        <v>0</v>
      </c>
      <c r="AF472" s="330">
        <v>1</v>
      </c>
      <c r="AG472" s="429">
        <v>0.75</v>
      </c>
      <c r="AH472" s="330"/>
      <c r="AI472" s="330"/>
      <c r="AJ472" s="330"/>
      <c r="AK472" s="330"/>
      <c r="AL472" s="330"/>
      <c r="AM472" s="330">
        <v>0</v>
      </c>
      <c r="AN472" s="330">
        <v>0</v>
      </c>
      <c r="AO472" s="330"/>
      <c r="AP472" s="330"/>
      <c r="AQ472" s="330">
        <v>0</v>
      </c>
      <c r="AR472" s="330">
        <v>0</v>
      </c>
      <c r="AS472" s="330">
        <v>0</v>
      </c>
      <c r="AT472" s="330">
        <v>0</v>
      </c>
      <c r="AU472" s="330">
        <v>2</v>
      </c>
      <c r="AV472" s="430">
        <v>1</v>
      </c>
      <c r="AW472" s="330">
        <v>3</v>
      </c>
      <c r="AX472" s="330">
        <v>0</v>
      </c>
      <c r="AY472" s="330">
        <v>3</v>
      </c>
      <c r="AZ472" s="330">
        <v>0</v>
      </c>
      <c r="BA472" s="330">
        <v>3</v>
      </c>
      <c r="BB472" s="330">
        <v>0</v>
      </c>
      <c r="BC472" s="330">
        <v>3</v>
      </c>
      <c r="BD472" s="330">
        <v>0</v>
      </c>
      <c r="BE472" s="330">
        <v>20</v>
      </c>
      <c r="BF472" s="329" t="s">
        <v>7545</v>
      </c>
      <c r="BG472" s="330">
        <v>16</v>
      </c>
      <c r="BH472" s="330">
        <v>7</v>
      </c>
      <c r="BI472" s="330">
        <v>3</v>
      </c>
      <c r="BJ472" s="330" t="s">
        <v>112</v>
      </c>
      <c r="BK472" s="330">
        <v>1</v>
      </c>
      <c r="BL472" s="330">
        <v>1</v>
      </c>
      <c r="BM472" s="330">
        <v>0</v>
      </c>
      <c r="BN472" s="330">
        <v>0</v>
      </c>
      <c r="BO472" s="330">
        <v>0</v>
      </c>
      <c r="BP472" s="330">
        <v>1</v>
      </c>
      <c r="BQ472" s="330">
        <v>0</v>
      </c>
    </row>
    <row r="473" spans="1:69" s="334" customFormat="1" x14ac:dyDescent="0.25">
      <c r="A473" s="333" t="s">
        <v>83</v>
      </c>
      <c r="B473" s="330" t="s">
        <v>55</v>
      </c>
      <c r="C473" s="330" t="s">
        <v>55</v>
      </c>
      <c r="D473" s="333">
        <v>45</v>
      </c>
      <c r="E473" s="331" t="s">
        <v>566</v>
      </c>
      <c r="F473" s="330" t="s">
        <v>129</v>
      </c>
      <c r="G473" s="427" t="s">
        <v>7567</v>
      </c>
      <c r="H473" s="330">
        <v>4</v>
      </c>
      <c r="I473" s="330">
        <v>0</v>
      </c>
      <c r="J473" s="336">
        <v>0</v>
      </c>
      <c r="K473" s="330">
        <v>0</v>
      </c>
      <c r="L473" s="330">
        <v>0</v>
      </c>
      <c r="M473" s="336" t="s">
        <v>45</v>
      </c>
      <c r="N473" s="330">
        <v>0</v>
      </c>
      <c r="O473" s="330" t="s">
        <v>2737</v>
      </c>
      <c r="P473" s="330" t="s">
        <v>2738</v>
      </c>
      <c r="Q473" s="330" t="s">
        <v>2739</v>
      </c>
      <c r="R473" s="336">
        <v>0.213616612441863</v>
      </c>
      <c r="S473" s="330">
        <v>0</v>
      </c>
      <c r="T473" s="330"/>
      <c r="U473" s="330"/>
      <c r="V473" s="428"/>
      <c r="W473" s="428" t="s">
        <v>45</v>
      </c>
      <c r="X473" s="428" t="s">
        <v>45</v>
      </c>
      <c r="Y473" s="428" t="s">
        <v>45</v>
      </c>
      <c r="Z473" s="428" t="s">
        <v>45</v>
      </c>
      <c r="AA473" s="330">
        <v>1</v>
      </c>
      <c r="AB473" s="330">
        <v>0</v>
      </c>
      <c r="AC473" s="330">
        <v>4</v>
      </c>
      <c r="AD473" s="330">
        <v>0</v>
      </c>
      <c r="AE473" s="330">
        <v>0</v>
      </c>
      <c r="AF473" s="330">
        <v>0</v>
      </c>
      <c r="AG473" s="429">
        <v>1</v>
      </c>
      <c r="AH473" s="330"/>
      <c r="AI473" s="330"/>
      <c r="AJ473" s="330"/>
      <c r="AK473" s="330"/>
      <c r="AL473" s="330"/>
      <c r="AM473" s="330">
        <v>0</v>
      </c>
      <c r="AN473" s="330">
        <v>0</v>
      </c>
      <c r="AO473" s="330"/>
      <c r="AP473" s="330"/>
      <c r="AQ473" s="330">
        <v>0</v>
      </c>
      <c r="AR473" s="330">
        <v>0</v>
      </c>
      <c r="AS473" s="330">
        <v>0</v>
      </c>
      <c r="AT473" s="330">
        <v>0</v>
      </c>
      <c r="AU473" s="330">
        <v>1</v>
      </c>
      <c r="AV473" s="430">
        <v>1</v>
      </c>
      <c r="AW473" s="330">
        <v>5</v>
      </c>
      <c r="AX473" s="330">
        <v>0</v>
      </c>
      <c r="AY473" s="330">
        <v>5</v>
      </c>
      <c r="AZ473" s="330">
        <v>0</v>
      </c>
      <c r="BA473" s="330">
        <v>5</v>
      </c>
      <c r="BB473" s="330">
        <v>0</v>
      </c>
      <c r="BC473" s="330">
        <v>5</v>
      </c>
      <c r="BD473" s="330">
        <v>0</v>
      </c>
      <c r="BE473" s="330">
        <v>7</v>
      </c>
      <c r="BF473" s="329" t="s">
        <v>7545</v>
      </c>
      <c r="BG473" s="330">
        <v>16</v>
      </c>
      <c r="BH473" s="330">
        <v>14</v>
      </c>
      <c r="BI473" s="330">
        <v>6</v>
      </c>
      <c r="BJ473" s="330" t="s">
        <v>112</v>
      </c>
      <c r="BK473" s="330">
        <v>6</v>
      </c>
      <c r="BL473" s="330">
        <v>0</v>
      </c>
      <c r="BM473" s="330">
        <v>0</v>
      </c>
      <c r="BN473" s="330">
        <v>0</v>
      </c>
      <c r="BO473" s="330">
        <v>0</v>
      </c>
      <c r="BP473" s="330">
        <v>0</v>
      </c>
      <c r="BQ473" s="330">
        <v>0</v>
      </c>
    </row>
    <row r="474" spans="1:69" s="334" customFormat="1" x14ac:dyDescent="0.25">
      <c r="A474" s="333" t="s">
        <v>83</v>
      </c>
      <c r="B474" s="330" t="s">
        <v>55</v>
      </c>
      <c r="C474" s="330" t="s">
        <v>55</v>
      </c>
      <c r="D474" s="333">
        <v>46</v>
      </c>
      <c r="E474" s="331" t="s">
        <v>567</v>
      </c>
      <c r="F474" s="330" t="s">
        <v>129</v>
      </c>
      <c r="G474" s="427" t="s">
        <v>7567</v>
      </c>
      <c r="H474" s="330">
        <v>3</v>
      </c>
      <c r="I474" s="330">
        <v>1</v>
      </c>
      <c r="J474" s="336">
        <v>0.25</v>
      </c>
      <c r="K474" s="330">
        <v>1</v>
      </c>
      <c r="L474" s="330">
        <v>0</v>
      </c>
      <c r="M474" s="336">
        <v>0</v>
      </c>
      <c r="N474" s="330">
        <v>0</v>
      </c>
      <c r="O474" s="330" t="s">
        <v>2824</v>
      </c>
      <c r="P474" s="330" t="s">
        <v>2825</v>
      </c>
      <c r="Q474" s="330" t="s">
        <v>2826</v>
      </c>
      <c r="R474" s="336">
        <v>0.1600993386785933</v>
      </c>
      <c r="S474" s="330">
        <v>0</v>
      </c>
      <c r="T474" s="330"/>
      <c r="U474" s="330"/>
      <c r="V474" s="428"/>
      <c r="W474" s="428" t="s">
        <v>45</v>
      </c>
      <c r="X474" s="428" t="s">
        <v>45</v>
      </c>
      <c r="Y474" s="428" t="s">
        <v>45</v>
      </c>
      <c r="Z474" s="428" t="s">
        <v>45</v>
      </c>
      <c r="AA474" s="330">
        <v>1</v>
      </c>
      <c r="AB474" s="330">
        <v>0</v>
      </c>
      <c r="AC474" s="330">
        <v>3</v>
      </c>
      <c r="AD474" s="330">
        <v>0</v>
      </c>
      <c r="AE474" s="330">
        <v>1</v>
      </c>
      <c r="AF474" s="330">
        <v>0</v>
      </c>
      <c r="AG474" s="429">
        <v>1</v>
      </c>
      <c r="AH474" s="330"/>
      <c r="AI474" s="330"/>
      <c r="AJ474" s="330"/>
      <c r="AK474" s="330"/>
      <c r="AL474" s="330"/>
      <c r="AM474" s="330">
        <v>0</v>
      </c>
      <c r="AN474" s="330">
        <v>0</v>
      </c>
      <c r="AO474" s="330"/>
      <c r="AP474" s="330"/>
      <c r="AQ474" s="330">
        <v>0</v>
      </c>
      <c r="AR474" s="330">
        <v>0</v>
      </c>
      <c r="AS474" s="330">
        <v>0</v>
      </c>
      <c r="AT474" s="330">
        <v>1</v>
      </c>
      <c r="AU474" s="330">
        <v>0</v>
      </c>
      <c r="AV474" s="430">
        <v>1</v>
      </c>
      <c r="AW474" s="330">
        <v>8</v>
      </c>
      <c r="AX474" s="330">
        <v>0</v>
      </c>
      <c r="AY474" s="330">
        <v>8</v>
      </c>
      <c r="AZ474" s="330">
        <v>0</v>
      </c>
      <c r="BA474" s="330">
        <v>8</v>
      </c>
      <c r="BB474" s="330">
        <v>0</v>
      </c>
      <c r="BC474" s="330">
        <v>8</v>
      </c>
      <c r="BD474" s="330">
        <v>0</v>
      </c>
      <c r="BE474" s="330">
        <v>5</v>
      </c>
      <c r="BF474" s="329" t="s">
        <v>7545</v>
      </c>
      <c r="BG474" s="330">
        <v>18</v>
      </c>
      <c r="BH474" s="330">
        <v>13</v>
      </c>
      <c r="BI474" s="330">
        <v>8</v>
      </c>
      <c r="BJ474" s="330" t="s">
        <v>112</v>
      </c>
      <c r="BK474" s="330">
        <v>8</v>
      </c>
      <c r="BL474" s="330">
        <v>0</v>
      </c>
      <c r="BM474" s="330">
        <v>0</v>
      </c>
      <c r="BN474" s="330">
        <v>0</v>
      </c>
      <c r="BO474" s="330">
        <v>0</v>
      </c>
      <c r="BP474" s="330">
        <v>0</v>
      </c>
      <c r="BQ474" s="330">
        <v>0</v>
      </c>
    </row>
    <row r="475" spans="1:69" s="334" customFormat="1" x14ac:dyDescent="0.25">
      <c r="A475" s="333" t="s">
        <v>83</v>
      </c>
      <c r="B475" s="330" t="s">
        <v>55</v>
      </c>
      <c r="C475" s="330" t="s">
        <v>55</v>
      </c>
      <c r="D475" s="333">
        <v>47</v>
      </c>
      <c r="E475" s="331" t="s">
        <v>568</v>
      </c>
      <c r="F475" s="330" t="s">
        <v>129</v>
      </c>
      <c r="G475" s="427" t="s">
        <v>7567</v>
      </c>
      <c r="H475" s="330">
        <v>2</v>
      </c>
      <c r="I475" s="330">
        <v>0</v>
      </c>
      <c r="J475" s="336">
        <v>0</v>
      </c>
      <c r="K475" s="330">
        <v>0</v>
      </c>
      <c r="L475" s="330">
        <v>0</v>
      </c>
      <c r="M475" s="336" t="s">
        <v>45</v>
      </c>
      <c r="N475" s="330">
        <v>0</v>
      </c>
      <c r="O475" s="330" t="s">
        <v>2910</v>
      </c>
      <c r="P475" s="330" t="s">
        <v>2911</v>
      </c>
      <c r="Q475" s="330" t="s">
        <v>2912</v>
      </c>
      <c r="R475" s="336">
        <v>0.15681418621948745</v>
      </c>
      <c r="S475" s="330">
        <v>0</v>
      </c>
      <c r="T475" s="330"/>
      <c r="U475" s="330"/>
      <c r="V475" s="428"/>
      <c r="W475" s="428" t="s">
        <v>45</v>
      </c>
      <c r="X475" s="428" t="s">
        <v>45</v>
      </c>
      <c r="Y475" s="428" t="s">
        <v>45</v>
      </c>
      <c r="Z475" s="428" t="s">
        <v>45</v>
      </c>
      <c r="AA475" s="330">
        <v>0</v>
      </c>
      <c r="AB475" s="330">
        <v>0</v>
      </c>
      <c r="AC475" s="330">
        <v>2</v>
      </c>
      <c r="AD475" s="330">
        <v>0</v>
      </c>
      <c r="AE475" s="330">
        <v>0</v>
      </c>
      <c r="AF475" s="330">
        <v>0</v>
      </c>
      <c r="AG475" s="429">
        <v>1</v>
      </c>
      <c r="AH475" s="330"/>
      <c r="AI475" s="330"/>
      <c r="AJ475" s="330"/>
      <c r="AK475" s="330"/>
      <c r="AL475" s="330"/>
      <c r="AM475" s="330">
        <v>0</v>
      </c>
      <c r="AN475" s="330">
        <v>0</v>
      </c>
      <c r="AO475" s="330"/>
      <c r="AP475" s="330"/>
      <c r="AQ475" s="330">
        <v>0</v>
      </c>
      <c r="AR475" s="330">
        <v>0</v>
      </c>
      <c r="AS475" s="330">
        <v>0</v>
      </c>
      <c r="AT475" s="330">
        <v>0</v>
      </c>
      <c r="AU475" s="330">
        <v>0</v>
      </c>
      <c r="AV475" s="430" t="s">
        <v>45</v>
      </c>
      <c r="AW475" s="330">
        <v>3</v>
      </c>
      <c r="AX475" s="330">
        <v>0</v>
      </c>
      <c r="AY475" s="330">
        <v>3</v>
      </c>
      <c r="AZ475" s="330">
        <v>0</v>
      </c>
      <c r="BA475" s="330">
        <v>3</v>
      </c>
      <c r="BB475" s="330">
        <v>0</v>
      </c>
      <c r="BC475" s="330">
        <v>3</v>
      </c>
      <c r="BD475" s="330">
        <v>0</v>
      </c>
      <c r="BE475" s="330">
        <v>25</v>
      </c>
      <c r="BF475" s="329" t="s">
        <v>7545</v>
      </c>
      <c r="BG475" s="330">
        <v>11</v>
      </c>
      <c r="BH475" s="330">
        <v>8</v>
      </c>
      <c r="BI475" s="330">
        <v>3</v>
      </c>
      <c r="BJ475" s="330" t="s">
        <v>112</v>
      </c>
      <c r="BK475" s="330">
        <v>1</v>
      </c>
      <c r="BL475" s="330">
        <v>0</v>
      </c>
      <c r="BM475" s="330">
        <v>0</v>
      </c>
      <c r="BN475" s="330">
        <v>0</v>
      </c>
      <c r="BO475" s="330">
        <v>0</v>
      </c>
      <c r="BP475" s="330">
        <v>2</v>
      </c>
      <c r="BQ475" s="330">
        <v>0</v>
      </c>
    </row>
    <row r="476" spans="1:69" s="334" customFormat="1" x14ac:dyDescent="0.25">
      <c r="A476" s="333" t="s">
        <v>83</v>
      </c>
      <c r="B476" s="330" t="s">
        <v>55</v>
      </c>
      <c r="C476" s="330" t="s">
        <v>55</v>
      </c>
      <c r="D476" s="333">
        <v>48</v>
      </c>
      <c r="E476" s="331" t="s">
        <v>570</v>
      </c>
      <c r="F476" s="330" t="s">
        <v>129</v>
      </c>
      <c r="G476" s="427" t="s">
        <v>7567</v>
      </c>
      <c r="H476" s="330">
        <v>4</v>
      </c>
      <c r="I476" s="330">
        <v>1</v>
      </c>
      <c r="J476" s="336">
        <v>0.2</v>
      </c>
      <c r="K476" s="330">
        <v>0</v>
      </c>
      <c r="L476" s="330">
        <v>0</v>
      </c>
      <c r="M476" s="336" t="s">
        <v>45</v>
      </c>
      <c r="N476" s="330">
        <v>0</v>
      </c>
      <c r="O476" s="330" t="s">
        <v>2991</v>
      </c>
      <c r="P476" s="330" t="s">
        <v>2992</v>
      </c>
      <c r="Q476" s="330" t="s">
        <v>2993</v>
      </c>
      <c r="R476" s="336">
        <v>0.20119604135269784</v>
      </c>
      <c r="S476" s="330">
        <v>0</v>
      </c>
      <c r="T476" s="330"/>
      <c r="U476" s="330"/>
      <c r="V476" s="428"/>
      <c r="W476" s="428" t="s">
        <v>45</v>
      </c>
      <c r="X476" s="428" t="s">
        <v>45</v>
      </c>
      <c r="Y476" s="428" t="s">
        <v>45</v>
      </c>
      <c r="Z476" s="428" t="s">
        <v>45</v>
      </c>
      <c r="AA476" s="330">
        <v>1</v>
      </c>
      <c r="AB476" s="330">
        <v>0</v>
      </c>
      <c r="AC476" s="330">
        <v>4</v>
      </c>
      <c r="AD476" s="330">
        <v>0</v>
      </c>
      <c r="AE476" s="330">
        <v>0</v>
      </c>
      <c r="AF476" s="330">
        <v>0</v>
      </c>
      <c r="AG476" s="429">
        <v>1</v>
      </c>
      <c r="AH476" s="330"/>
      <c r="AI476" s="330"/>
      <c r="AJ476" s="330"/>
      <c r="AK476" s="330"/>
      <c r="AL476" s="330"/>
      <c r="AM476" s="330">
        <v>0</v>
      </c>
      <c r="AN476" s="330">
        <v>0</v>
      </c>
      <c r="AO476" s="330"/>
      <c r="AP476" s="330"/>
      <c r="AQ476" s="330">
        <v>0</v>
      </c>
      <c r="AR476" s="330">
        <v>0</v>
      </c>
      <c r="AS476" s="330">
        <v>0</v>
      </c>
      <c r="AT476" s="330">
        <v>0</v>
      </c>
      <c r="AU476" s="330">
        <v>1</v>
      </c>
      <c r="AV476" s="430">
        <v>1</v>
      </c>
      <c r="AW476" s="330">
        <v>4</v>
      </c>
      <c r="AX476" s="330">
        <v>0</v>
      </c>
      <c r="AY476" s="330">
        <v>4</v>
      </c>
      <c r="AZ476" s="330">
        <v>0</v>
      </c>
      <c r="BA476" s="330">
        <v>4</v>
      </c>
      <c r="BB476" s="330">
        <v>0</v>
      </c>
      <c r="BC476" s="330">
        <v>4</v>
      </c>
      <c r="BD476" s="330">
        <v>0</v>
      </c>
      <c r="BE476" s="330">
        <v>14</v>
      </c>
      <c r="BF476" s="329" t="s">
        <v>7545</v>
      </c>
      <c r="BG476" s="330">
        <v>29</v>
      </c>
      <c r="BH476" s="330">
        <v>11</v>
      </c>
      <c r="BI476" s="330">
        <v>4</v>
      </c>
      <c r="BJ476" s="330" t="s">
        <v>112</v>
      </c>
      <c r="BK476" s="330">
        <v>4</v>
      </c>
      <c r="BL476" s="330">
        <v>0</v>
      </c>
      <c r="BM476" s="330">
        <v>0</v>
      </c>
      <c r="BN476" s="330">
        <v>0</v>
      </c>
      <c r="BO476" s="330">
        <v>0</v>
      </c>
      <c r="BP476" s="330">
        <v>0</v>
      </c>
      <c r="BQ476" s="330">
        <v>0</v>
      </c>
    </row>
    <row r="477" spans="1:69" s="334" customFormat="1" x14ac:dyDescent="0.25">
      <c r="A477" s="333" t="s">
        <v>83</v>
      </c>
      <c r="B477" s="330" t="s">
        <v>55</v>
      </c>
      <c r="C477" s="330" t="s">
        <v>55</v>
      </c>
      <c r="D477" s="333">
        <v>49</v>
      </c>
      <c r="E477" s="331" t="s">
        <v>571</v>
      </c>
      <c r="F477" s="330" t="s">
        <v>129</v>
      </c>
      <c r="G477" s="427" t="s">
        <v>7567</v>
      </c>
      <c r="H477" s="330">
        <v>7</v>
      </c>
      <c r="I477" s="330">
        <v>1</v>
      </c>
      <c r="J477" s="336">
        <v>0.125</v>
      </c>
      <c r="K477" s="330">
        <v>0</v>
      </c>
      <c r="L477" s="330">
        <v>0</v>
      </c>
      <c r="M477" s="336" t="s">
        <v>45</v>
      </c>
      <c r="N477" s="330">
        <v>0</v>
      </c>
      <c r="O477" s="330" t="s">
        <v>6571</v>
      </c>
      <c r="P477" s="330" t="s">
        <v>6572</v>
      </c>
      <c r="Q477" s="330" t="s">
        <v>6573</v>
      </c>
      <c r="R477" s="336">
        <v>0.23006430054174468</v>
      </c>
      <c r="S477" s="330">
        <v>0</v>
      </c>
      <c r="T477" s="330"/>
      <c r="U477" s="330"/>
      <c r="V477" s="428"/>
      <c r="W477" s="428" t="s">
        <v>45</v>
      </c>
      <c r="X477" s="428" t="s">
        <v>45</v>
      </c>
      <c r="Y477" s="428" t="s">
        <v>45</v>
      </c>
      <c r="Z477" s="428" t="s">
        <v>45</v>
      </c>
      <c r="AA477" s="330">
        <v>1</v>
      </c>
      <c r="AB477" s="330">
        <v>0</v>
      </c>
      <c r="AC477" s="330">
        <v>7</v>
      </c>
      <c r="AD477" s="330">
        <v>0</v>
      </c>
      <c r="AE477" s="330">
        <v>0</v>
      </c>
      <c r="AF477" s="330">
        <v>0</v>
      </c>
      <c r="AG477" s="429">
        <v>1</v>
      </c>
      <c r="AH477" s="330"/>
      <c r="AI477" s="330"/>
      <c r="AJ477" s="330"/>
      <c r="AK477" s="330"/>
      <c r="AL477" s="330"/>
      <c r="AM477" s="330">
        <v>0</v>
      </c>
      <c r="AN477" s="330">
        <v>0</v>
      </c>
      <c r="AO477" s="330"/>
      <c r="AP477" s="330"/>
      <c r="AQ477" s="330">
        <v>0</v>
      </c>
      <c r="AR477" s="330">
        <v>0</v>
      </c>
      <c r="AS477" s="330">
        <v>0</v>
      </c>
      <c r="AT477" s="330">
        <v>1</v>
      </c>
      <c r="AU477" s="330">
        <v>0</v>
      </c>
      <c r="AV477" s="430">
        <v>1</v>
      </c>
      <c r="AW477" s="330">
        <v>3</v>
      </c>
      <c r="AX477" s="330">
        <v>0</v>
      </c>
      <c r="AY477" s="330">
        <v>3</v>
      </c>
      <c r="AZ477" s="330">
        <v>0</v>
      </c>
      <c r="BA477" s="330">
        <v>3</v>
      </c>
      <c r="BB477" s="330">
        <v>0</v>
      </c>
      <c r="BC477" s="330">
        <v>3</v>
      </c>
      <c r="BD477" s="330">
        <v>0</v>
      </c>
      <c r="BE477" s="330">
        <v>7</v>
      </c>
      <c r="BF477" s="329" t="s">
        <v>7545</v>
      </c>
      <c r="BG477" s="330">
        <v>28</v>
      </c>
      <c r="BH477" s="330">
        <v>15</v>
      </c>
      <c r="BI477" s="330">
        <v>3</v>
      </c>
      <c r="BJ477" s="330" t="s">
        <v>112</v>
      </c>
      <c r="BK477" s="330">
        <v>3</v>
      </c>
      <c r="BL477" s="330">
        <v>0</v>
      </c>
      <c r="BM477" s="330">
        <v>0</v>
      </c>
      <c r="BN477" s="330">
        <v>0</v>
      </c>
      <c r="BO477" s="330">
        <v>0</v>
      </c>
      <c r="BP477" s="330">
        <v>0</v>
      </c>
      <c r="BQ477" s="330">
        <v>0</v>
      </c>
    </row>
    <row r="478" spans="1:69" s="334" customFormat="1" x14ac:dyDescent="0.25">
      <c r="A478" s="333" t="s">
        <v>83</v>
      </c>
      <c r="B478" s="330" t="s">
        <v>55</v>
      </c>
      <c r="C478" s="330" t="s">
        <v>55</v>
      </c>
      <c r="D478" s="333">
        <v>50</v>
      </c>
      <c r="E478" s="331" t="s">
        <v>572</v>
      </c>
      <c r="F478" s="330" t="s">
        <v>129</v>
      </c>
      <c r="G478" s="427" t="s">
        <v>7567</v>
      </c>
      <c r="H478" s="330">
        <v>4</v>
      </c>
      <c r="I478" s="330">
        <v>0</v>
      </c>
      <c r="J478" s="336">
        <v>0</v>
      </c>
      <c r="K478" s="330">
        <v>0</v>
      </c>
      <c r="L478" s="330">
        <v>0</v>
      </c>
      <c r="M478" s="336" t="s">
        <v>45</v>
      </c>
      <c r="N478" s="330">
        <v>0</v>
      </c>
      <c r="O478" s="330" t="s">
        <v>6657</v>
      </c>
      <c r="P478" s="330" t="s">
        <v>6658</v>
      </c>
      <c r="Q478" s="330" t="s">
        <v>6659</v>
      </c>
      <c r="R478" s="336">
        <v>0.21170679927877628</v>
      </c>
      <c r="S478" s="330">
        <v>0</v>
      </c>
      <c r="T478" s="330"/>
      <c r="U478" s="330"/>
      <c r="V478" s="428"/>
      <c r="W478" s="428" t="s">
        <v>45</v>
      </c>
      <c r="X478" s="428" t="s">
        <v>45</v>
      </c>
      <c r="Y478" s="428" t="s">
        <v>45</v>
      </c>
      <c r="Z478" s="428" t="s">
        <v>45</v>
      </c>
      <c r="AA478" s="330">
        <v>0</v>
      </c>
      <c r="AB478" s="330">
        <v>0</v>
      </c>
      <c r="AC478" s="330">
        <v>4</v>
      </c>
      <c r="AD478" s="330">
        <v>0</v>
      </c>
      <c r="AE478" s="330">
        <v>0</v>
      </c>
      <c r="AF478" s="330">
        <v>0</v>
      </c>
      <c r="AG478" s="429">
        <v>1</v>
      </c>
      <c r="AH478" s="330"/>
      <c r="AI478" s="330"/>
      <c r="AJ478" s="330"/>
      <c r="AK478" s="330"/>
      <c r="AL478" s="330"/>
      <c r="AM478" s="330">
        <v>0</v>
      </c>
      <c r="AN478" s="330">
        <v>0</v>
      </c>
      <c r="AO478" s="330"/>
      <c r="AP478" s="330"/>
      <c r="AQ478" s="330">
        <v>0</v>
      </c>
      <c r="AR478" s="330">
        <v>0</v>
      </c>
      <c r="AS478" s="330">
        <v>0</v>
      </c>
      <c r="AT478" s="330">
        <v>0</v>
      </c>
      <c r="AU478" s="330">
        <v>0</v>
      </c>
      <c r="AV478" s="430" t="s">
        <v>45</v>
      </c>
      <c r="AW478" s="330">
        <v>3</v>
      </c>
      <c r="AX478" s="330">
        <v>0</v>
      </c>
      <c r="AY478" s="330">
        <v>3</v>
      </c>
      <c r="AZ478" s="330">
        <v>0</v>
      </c>
      <c r="BA478" s="330">
        <v>3</v>
      </c>
      <c r="BB478" s="330">
        <v>0</v>
      </c>
      <c r="BC478" s="330">
        <v>3</v>
      </c>
      <c r="BD478" s="330">
        <v>0</v>
      </c>
      <c r="BE478" s="330">
        <v>25</v>
      </c>
      <c r="BF478" s="329" t="s">
        <v>7545</v>
      </c>
      <c r="BG478" s="330">
        <v>24</v>
      </c>
      <c r="BH478" s="330">
        <v>12</v>
      </c>
      <c r="BI478" s="330">
        <v>3</v>
      </c>
      <c r="BJ478" s="330" t="s">
        <v>112</v>
      </c>
      <c r="BK478" s="330">
        <v>3</v>
      </c>
      <c r="BL478" s="330">
        <v>0</v>
      </c>
      <c r="BM478" s="330">
        <v>0</v>
      </c>
      <c r="BN478" s="330">
        <v>0</v>
      </c>
      <c r="BO478" s="330">
        <v>0</v>
      </c>
      <c r="BP478" s="330">
        <v>0</v>
      </c>
      <c r="BQ478" s="330">
        <v>0</v>
      </c>
    </row>
    <row r="479" spans="1:69" s="334" customFormat="1" x14ac:dyDescent="0.25">
      <c r="A479" s="333" t="s">
        <v>83</v>
      </c>
      <c r="B479" s="330" t="s">
        <v>55</v>
      </c>
      <c r="C479" s="330" t="s">
        <v>55</v>
      </c>
      <c r="D479" s="333">
        <v>51</v>
      </c>
      <c r="E479" s="331" t="s">
        <v>573</v>
      </c>
      <c r="F479" s="330" t="s">
        <v>129</v>
      </c>
      <c r="G479" s="427" t="s">
        <v>7567</v>
      </c>
      <c r="H479" s="330">
        <v>0</v>
      </c>
      <c r="I479" s="330">
        <v>0</v>
      </c>
      <c r="J479" s="336" t="s">
        <v>45</v>
      </c>
      <c r="K479" s="330">
        <v>0</v>
      </c>
      <c r="L479" s="330">
        <v>0</v>
      </c>
      <c r="M479" s="336" t="s">
        <v>45</v>
      </c>
      <c r="N479" s="330">
        <v>0</v>
      </c>
      <c r="O479" s="330" t="s">
        <v>45</v>
      </c>
      <c r="P479" s="330" t="s">
        <v>45</v>
      </c>
      <c r="Q479" s="330" t="s">
        <v>45</v>
      </c>
      <c r="R479" s="336" t="s">
        <v>45</v>
      </c>
      <c r="S479" s="330">
        <v>0</v>
      </c>
      <c r="T479" s="330"/>
      <c r="U479" s="330"/>
      <c r="V479" s="428"/>
      <c r="W479" s="428" t="s">
        <v>45</v>
      </c>
      <c r="X479" s="428" t="s">
        <v>45</v>
      </c>
      <c r="Y479" s="428" t="s">
        <v>45</v>
      </c>
      <c r="Z479" s="428" t="s">
        <v>45</v>
      </c>
      <c r="AA479" s="330">
        <v>0</v>
      </c>
      <c r="AB479" s="330">
        <v>0</v>
      </c>
      <c r="AC479" s="330">
        <v>0</v>
      </c>
      <c r="AD479" s="330">
        <v>0</v>
      </c>
      <c r="AE479" s="330">
        <v>0</v>
      </c>
      <c r="AF479" s="330">
        <v>0</v>
      </c>
      <c r="AG479" s="429" t="s">
        <v>45</v>
      </c>
      <c r="AH479" s="330"/>
      <c r="AI479" s="330"/>
      <c r="AJ479" s="330"/>
      <c r="AK479" s="330"/>
      <c r="AL479" s="330"/>
      <c r="AM479" s="330">
        <v>0</v>
      </c>
      <c r="AN479" s="330">
        <v>0</v>
      </c>
      <c r="AO479" s="330"/>
      <c r="AP479" s="330"/>
      <c r="AQ479" s="330">
        <v>0</v>
      </c>
      <c r="AR479" s="330">
        <v>0</v>
      </c>
      <c r="AS479" s="330">
        <v>0</v>
      </c>
      <c r="AT479" s="330">
        <v>0</v>
      </c>
      <c r="AU479" s="330">
        <v>0</v>
      </c>
      <c r="AV479" s="430" t="s">
        <v>45</v>
      </c>
      <c r="AW479" s="330">
        <v>0</v>
      </c>
      <c r="AX479" s="330">
        <v>0</v>
      </c>
      <c r="AY479" s="330">
        <v>0</v>
      </c>
      <c r="AZ479" s="330">
        <v>0</v>
      </c>
      <c r="BA479" s="330">
        <v>0</v>
      </c>
      <c r="BB479" s="330">
        <v>0</v>
      </c>
      <c r="BC479" s="330">
        <v>0</v>
      </c>
      <c r="BD479" s="330">
        <v>0</v>
      </c>
      <c r="BE479" s="330">
        <v>0</v>
      </c>
      <c r="BF479" s="329" t="s">
        <v>7545</v>
      </c>
      <c r="BG479" s="330">
        <v>10</v>
      </c>
      <c r="BH479" s="330">
        <v>0</v>
      </c>
      <c r="BI479" s="330">
        <v>0</v>
      </c>
      <c r="BJ479" s="330" t="s">
        <v>112</v>
      </c>
      <c r="BK479" s="330">
        <v>0</v>
      </c>
      <c r="BL479" s="330">
        <v>0</v>
      </c>
      <c r="BM479" s="330">
        <v>0</v>
      </c>
      <c r="BN479" s="330">
        <v>0</v>
      </c>
      <c r="BO479" s="330">
        <v>0</v>
      </c>
      <c r="BP479" s="330">
        <v>0</v>
      </c>
      <c r="BQ479" s="330">
        <v>0</v>
      </c>
    </row>
    <row r="480" spans="1:69" s="334" customFormat="1" x14ac:dyDescent="0.25">
      <c r="A480" s="333" t="s">
        <v>83</v>
      </c>
      <c r="B480" s="330" t="s">
        <v>55</v>
      </c>
      <c r="C480" s="330" t="s">
        <v>55</v>
      </c>
      <c r="D480" s="333">
        <v>52</v>
      </c>
      <c r="E480" s="331" t="s">
        <v>6555</v>
      </c>
      <c r="F480" s="330" t="s">
        <v>129</v>
      </c>
      <c r="G480" s="427" t="s">
        <v>7567</v>
      </c>
      <c r="H480" s="330">
        <v>0</v>
      </c>
      <c r="I480" s="330">
        <v>0</v>
      </c>
      <c r="J480" s="336" t="s">
        <v>45</v>
      </c>
      <c r="K480" s="330">
        <v>1</v>
      </c>
      <c r="L480" s="330">
        <v>0</v>
      </c>
      <c r="M480" s="336">
        <v>0</v>
      </c>
      <c r="N480" s="330">
        <v>0</v>
      </c>
      <c r="O480" s="330" t="s">
        <v>6797</v>
      </c>
      <c r="P480" s="330" t="s">
        <v>6798</v>
      </c>
      <c r="Q480" s="330" t="s">
        <v>2255</v>
      </c>
      <c r="R480" s="336">
        <v>0.11539931218952999</v>
      </c>
      <c r="S480" s="330">
        <v>0</v>
      </c>
      <c r="T480" s="330"/>
      <c r="U480" s="330"/>
      <c r="V480" s="428"/>
      <c r="W480" s="428" t="s">
        <v>45</v>
      </c>
      <c r="X480" s="428" t="s">
        <v>45</v>
      </c>
      <c r="Y480" s="428" t="s">
        <v>45</v>
      </c>
      <c r="Z480" s="428" t="s">
        <v>45</v>
      </c>
      <c r="AA480" s="330">
        <v>0</v>
      </c>
      <c r="AB480" s="330">
        <v>0</v>
      </c>
      <c r="AC480" s="330">
        <v>0</v>
      </c>
      <c r="AD480" s="330">
        <v>0</v>
      </c>
      <c r="AE480" s="330">
        <v>1</v>
      </c>
      <c r="AF480" s="330">
        <v>0</v>
      </c>
      <c r="AG480" s="429">
        <v>1</v>
      </c>
      <c r="AH480" s="330"/>
      <c r="AI480" s="330"/>
      <c r="AJ480" s="330"/>
      <c r="AK480" s="330"/>
      <c r="AL480" s="330"/>
      <c r="AM480" s="330">
        <v>0</v>
      </c>
      <c r="AN480" s="330">
        <v>0</v>
      </c>
      <c r="AO480" s="330"/>
      <c r="AP480" s="330"/>
      <c r="AQ480" s="330">
        <v>0</v>
      </c>
      <c r="AR480" s="330">
        <v>0</v>
      </c>
      <c r="AS480" s="330">
        <v>0</v>
      </c>
      <c r="AT480" s="330">
        <v>0</v>
      </c>
      <c r="AU480" s="330">
        <v>0</v>
      </c>
      <c r="AV480" s="430" t="s">
        <v>45</v>
      </c>
      <c r="AW480" s="330">
        <v>0</v>
      </c>
      <c r="AX480" s="330">
        <v>0</v>
      </c>
      <c r="AY480" s="330">
        <v>0</v>
      </c>
      <c r="AZ480" s="330">
        <v>0</v>
      </c>
      <c r="BA480" s="330">
        <v>0</v>
      </c>
      <c r="BB480" s="330">
        <v>0</v>
      </c>
      <c r="BC480" s="330">
        <v>0</v>
      </c>
      <c r="BD480" s="330">
        <v>0</v>
      </c>
      <c r="BE480" s="330">
        <v>4</v>
      </c>
      <c r="BF480" s="329" t="s">
        <v>7545</v>
      </c>
      <c r="BG480" s="330">
        <v>0</v>
      </c>
      <c r="BH480" s="330">
        <v>0</v>
      </c>
      <c r="BI480" s="330">
        <v>0</v>
      </c>
      <c r="BJ480" s="330" t="s">
        <v>112</v>
      </c>
      <c r="BK480" s="330">
        <v>0</v>
      </c>
      <c r="BL480" s="330">
        <v>0</v>
      </c>
      <c r="BM480" s="330">
        <v>0</v>
      </c>
      <c r="BN480" s="330">
        <v>0</v>
      </c>
      <c r="BO480" s="330">
        <v>0</v>
      </c>
      <c r="BP480" s="330">
        <v>0</v>
      </c>
      <c r="BQ480" s="330">
        <v>0</v>
      </c>
    </row>
    <row r="481" spans="1:69" s="334" customFormat="1" x14ac:dyDescent="0.25">
      <c r="A481" s="333" t="s">
        <v>83</v>
      </c>
      <c r="B481" s="330" t="s">
        <v>55</v>
      </c>
      <c r="C481" s="330" t="s">
        <v>55</v>
      </c>
      <c r="D481" s="333">
        <v>3</v>
      </c>
      <c r="E481" s="331" t="s">
        <v>6536</v>
      </c>
      <c r="F481" s="330" t="s">
        <v>129</v>
      </c>
      <c r="G481" s="427" t="s">
        <v>7567</v>
      </c>
      <c r="H481" s="330">
        <v>1</v>
      </c>
      <c r="I481" s="330">
        <v>0</v>
      </c>
      <c r="J481" s="336">
        <v>0</v>
      </c>
      <c r="K481" s="330">
        <v>0</v>
      </c>
      <c r="L481" s="330">
        <v>0</v>
      </c>
      <c r="M481" s="336" t="s">
        <v>45</v>
      </c>
      <c r="N481" s="330">
        <v>0</v>
      </c>
      <c r="O481" s="330" t="s">
        <v>7097</v>
      </c>
      <c r="P481" s="330" t="s">
        <v>7098</v>
      </c>
      <c r="Q481" s="330" t="s">
        <v>7099</v>
      </c>
      <c r="R481" s="336">
        <v>0.13413131814588045</v>
      </c>
      <c r="S481" s="330">
        <v>0</v>
      </c>
      <c r="T481" s="330"/>
      <c r="U481" s="330"/>
      <c r="V481" s="428"/>
      <c r="W481" s="428" t="s">
        <v>45</v>
      </c>
      <c r="X481" s="428" t="s">
        <v>45</v>
      </c>
      <c r="Y481" s="428" t="s">
        <v>45</v>
      </c>
      <c r="Z481" s="428" t="s">
        <v>45</v>
      </c>
      <c r="AA481" s="330">
        <v>0</v>
      </c>
      <c r="AB481" s="330">
        <v>0</v>
      </c>
      <c r="AC481" s="330">
        <v>1</v>
      </c>
      <c r="AD481" s="330">
        <v>0</v>
      </c>
      <c r="AE481" s="330">
        <v>0</v>
      </c>
      <c r="AF481" s="330">
        <v>0</v>
      </c>
      <c r="AG481" s="429">
        <v>1</v>
      </c>
      <c r="AH481" s="330"/>
      <c r="AI481" s="330"/>
      <c r="AJ481" s="330"/>
      <c r="AK481" s="330"/>
      <c r="AL481" s="330"/>
      <c r="AM481" s="330">
        <v>0</v>
      </c>
      <c r="AN481" s="330">
        <v>0</v>
      </c>
      <c r="AO481" s="330"/>
      <c r="AP481" s="330"/>
      <c r="AQ481" s="330">
        <v>0</v>
      </c>
      <c r="AR481" s="330">
        <v>0</v>
      </c>
      <c r="AS481" s="330">
        <v>0</v>
      </c>
      <c r="AT481" s="330">
        <v>0</v>
      </c>
      <c r="AU481" s="330">
        <v>0</v>
      </c>
      <c r="AV481" s="430" t="s">
        <v>45</v>
      </c>
      <c r="AW481" s="330">
        <v>5</v>
      </c>
      <c r="AX481" s="330">
        <v>0</v>
      </c>
      <c r="AY481" s="330">
        <v>5</v>
      </c>
      <c r="AZ481" s="330">
        <v>0</v>
      </c>
      <c r="BA481" s="330">
        <v>5</v>
      </c>
      <c r="BB481" s="330">
        <v>0</v>
      </c>
      <c r="BC481" s="330">
        <v>5</v>
      </c>
      <c r="BD481" s="330">
        <v>0</v>
      </c>
      <c r="BE481" s="330">
        <v>9</v>
      </c>
      <c r="BF481" s="329" t="s">
        <v>7545</v>
      </c>
      <c r="BG481" s="330">
        <v>25</v>
      </c>
      <c r="BH481" s="330">
        <v>12</v>
      </c>
      <c r="BI481" s="330">
        <v>6</v>
      </c>
      <c r="BJ481" s="330" t="s">
        <v>112</v>
      </c>
      <c r="BK481" s="330">
        <v>6</v>
      </c>
      <c r="BL481" s="330">
        <v>0</v>
      </c>
      <c r="BM481" s="330">
        <v>0</v>
      </c>
      <c r="BN481" s="330">
        <v>0</v>
      </c>
      <c r="BO481" s="330">
        <v>0</v>
      </c>
      <c r="BP481" s="330">
        <v>0</v>
      </c>
      <c r="BQ481" s="330">
        <v>0</v>
      </c>
    </row>
    <row r="482" spans="1:69" s="334" customFormat="1" x14ac:dyDescent="0.25">
      <c r="A482" s="333" t="s">
        <v>83</v>
      </c>
      <c r="B482" s="330" t="s">
        <v>55</v>
      </c>
      <c r="C482" s="330" t="s">
        <v>55</v>
      </c>
      <c r="D482" s="333">
        <v>4</v>
      </c>
      <c r="E482" s="331" t="s">
        <v>6537</v>
      </c>
      <c r="F482" s="330" t="s">
        <v>129</v>
      </c>
      <c r="G482" s="427" t="s">
        <v>7567</v>
      </c>
      <c r="H482" s="330">
        <v>0</v>
      </c>
      <c r="I482" s="330">
        <v>0</v>
      </c>
      <c r="J482" s="336" t="s">
        <v>45</v>
      </c>
      <c r="K482" s="330">
        <v>1</v>
      </c>
      <c r="L482" s="330">
        <v>0</v>
      </c>
      <c r="M482" s="336">
        <v>0</v>
      </c>
      <c r="N482" s="330">
        <v>0</v>
      </c>
      <c r="O482" s="330" t="s">
        <v>7186</v>
      </c>
      <c r="P482" s="330" t="s">
        <v>7187</v>
      </c>
      <c r="Q482" s="330" t="s">
        <v>7188</v>
      </c>
      <c r="R482" s="336">
        <v>0.1906088011470167</v>
      </c>
      <c r="S482" s="330">
        <v>0</v>
      </c>
      <c r="T482" s="330"/>
      <c r="U482" s="330"/>
      <c r="V482" s="428"/>
      <c r="W482" s="428" t="s">
        <v>45</v>
      </c>
      <c r="X482" s="428" t="s">
        <v>45</v>
      </c>
      <c r="Y482" s="428" t="s">
        <v>45</v>
      </c>
      <c r="Z482" s="428" t="s">
        <v>45</v>
      </c>
      <c r="AA482" s="330">
        <v>0</v>
      </c>
      <c r="AB482" s="330">
        <v>0</v>
      </c>
      <c r="AC482" s="330">
        <v>0</v>
      </c>
      <c r="AD482" s="330">
        <v>0</v>
      </c>
      <c r="AE482" s="330">
        <v>1</v>
      </c>
      <c r="AF482" s="330">
        <v>0</v>
      </c>
      <c r="AG482" s="429">
        <v>1</v>
      </c>
      <c r="AH482" s="330"/>
      <c r="AI482" s="330"/>
      <c r="AJ482" s="330"/>
      <c r="AK482" s="330"/>
      <c r="AL482" s="330"/>
      <c r="AM482" s="330">
        <v>0</v>
      </c>
      <c r="AN482" s="330">
        <v>0</v>
      </c>
      <c r="AO482" s="330"/>
      <c r="AP482" s="330"/>
      <c r="AQ482" s="330">
        <v>0</v>
      </c>
      <c r="AR482" s="330">
        <v>0</v>
      </c>
      <c r="AS482" s="330">
        <v>0</v>
      </c>
      <c r="AT482" s="330">
        <v>0</v>
      </c>
      <c r="AU482" s="330">
        <v>0</v>
      </c>
      <c r="AV482" s="430" t="s">
        <v>45</v>
      </c>
      <c r="AW482" s="330">
        <v>2</v>
      </c>
      <c r="AX482" s="330">
        <v>0</v>
      </c>
      <c r="AY482" s="330">
        <v>2</v>
      </c>
      <c r="AZ482" s="330">
        <v>0</v>
      </c>
      <c r="BA482" s="330">
        <v>2</v>
      </c>
      <c r="BB482" s="330">
        <v>0</v>
      </c>
      <c r="BC482" s="330">
        <v>2</v>
      </c>
      <c r="BD482" s="330">
        <v>0</v>
      </c>
      <c r="BE482" s="330">
        <v>17</v>
      </c>
      <c r="BF482" s="329" t="s">
        <v>7545</v>
      </c>
      <c r="BG482" s="330">
        <v>13</v>
      </c>
      <c r="BH482" s="330">
        <v>4</v>
      </c>
      <c r="BI482" s="330">
        <v>2</v>
      </c>
      <c r="BJ482" s="330" t="s">
        <v>112</v>
      </c>
      <c r="BK482" s="330">
        <v>2</v>
      </c>
      <c r="BL482" s="330">
        <v>0</v>
      </c>
      <c r="BM482" s="330">
        <v>0</v>
      </c>
      <c r="BN482" s="330">
        <v>0</v>
      </c>
      <c r="BO482" s="330">
        <v>0</v>
      </c>
      <c r="BP482" s="330">
        <v>0</v>
      </c>
      <c r="BQ482" s="330">
        <v>0</v>
      </c>
    </row>
    <row r="483" spans="1:69" s="334" customFormat="1" x14ac:dyDescent="0.25">
      <c r="A483" s="333" t="s">
        <v>83</v>
      </c>
      <c r="B483" s="330" t="s">
        <v>55</v>
      </c>
      <c r="C483" s="330" t="s">
        <v>55</v>
      </c>
      <c r="D483" s="333">
        <v>5</v>
      </c>
      <c r="E483" s="331" t="s">
        <v>6538</v>
      </c>
      <c r="F483" s="330" t="s">
        <v>129</v>
      </c>
      <c r="G483" s="427" t="s">
        <v>7567</v>
      </c>
      <c r="H483" s="330">
        <v>9</v>
      </c>
      <c r="I483" s="330">
        <v>1</v>
      </c>
      <c r="J483" s="336">
        <v>0.1</v>
      </c>
      <c r="K483" s="330">
        <v>1</v>
      </c>
      <c r="L483" s="330">
        <v>2</v>
      </c>
      <c r="M483" s="336">
        <v>0.66666666666666663</v>
      </c>
      <c r="N483" s="330">
        <v>0</v>
      </c>
      <c r="O483" s="330" t="s">
        <v>7278</v>
      </c>
      <c r="P483" s="330" t="s">
        <v>7279</v>
      </c>
      <c r="Q483" s="330" t="s">
        <v>7280</v>
      </c>
      <c r="R483" s="336">
        <v>0.20615924801580043</v>
      </c>
      <c r="S483" s="330">
        <v>0</v>
      </c>
      <c r="T483" s="330"/>
      <c r="U483" s="330"/>
      <c r="V483" s="428"/>
      <c r="W483" s="428" t="s">
        <v>45</v>
      </c>
      <c r="X483" s="428" t="s">
        <v>45</v>
      </c>
      <c r="Y483" s="428" t="s">
        <v>45</v>
      </c>
      <c r="Z483" s="428" t="s">
        <v>45</v>
      </c>
      <c r="AA483" s="330">
        <v>1</v>
      </c>
      <c r="AB483" s="330">
        <v>0</v>
      </c>
      <c r="AC483" s="330">
        <v>9</v>
      </c>
      <c r="AD483" s="330">
        <v>0</v>
      </c>
      <c r="AE483" s="330">
        <v>1</v>
      </c>
      <c r="AF483" s="330">
        <v>0</v>
      </c>
      <c r="AG483" s="429">
        <v>1</v>
      </c>
      <c r="AH483" s="330"/>
      <c r="AI483" s="330"/>
      <c r="AJ483" s="330"/>
      <c r="AK483" s="330"/>
      <c r="AL483" s="330"/>
      <c r="AM483" s="330">
        <v>0</v>
      </c>
      <c r="AN483" s="330">
        <v>0</v>
      </c>
      <c r="AO483" s="330"/>
      <c r="AP483" s="330"/>
      <c r="AQ483" s="330">
        <v>0</v>
      </c>
      <c r="AR483" s="330">
        <v>0</v>
      </c>
      <c r="AS483" s="330">
        <v>0</v>
      </c>
      <c r="AT483" s="330">
        <v>0</v>
      </c>
      <c r="AU483" s="330">
        <v>1</v>
      </c>
      <c r="AV483" s="430">
        <v>1</v>
      </c>
      <c r="AW483" s="330">
        <v>3</v>
      </c>
      <c r="AX483" s="330">
        <v>0</v>
      </c>
      <c r="AY483" s="330">
        <v>3</v>
      </c>
      <c r="AZ483" s="330">
        <v>0</v>
      </c>
      <c r="BA483" s="330">
        <v>3</v>
      </c>
      <c r="BB483" s="330">
        <v>0</v>
      </c>
      <c r="BC483" s="330">
        <v>3</v>
      </c>
      <c r="BD483" s="330">
        <v>0</v>
      </c>
      <c r="BE483" s="330">
        <v>2</v>
      </c>
      <c r="BF483" s="329" t="s">
        <v>7545</v>
      </c>
      <c r="BG483" s="330">
        <v>6</v>
      </c>
      <c r="BH483" s="330">
        <v>12</v>
      </c>
      <c r="BI483" s="330">
        <v>3</v>
      </c>
      <c r="BJ483" s="330" t="s">
        <v>112</v>
      </c>
      <c r="BK483" s="330">
        <v>3</v>
      </c>
      <c r="BL483" s="330">
        <v>0</v>
      </c>
      <c r="BM483" s="330">
        <v>0</v>
      </c>
      <c r="BN483" s="330">
        <v>0</v>
      </c>
      <c r="BO483" s="330">
        <v>0</v>
      </c>
      <c r="BP483" s="330">
        <v>0</v>
      </c>
      <c r="BQ483" s="330">
        <v>0</v>
      </c>
    </row>
    <row r="484" spans="1:69" s="334" customFormat="1" x14ac:dyDescent="0.25">
      <c r="A484" s="333" t="s">
        <v>83</v>
      </c>
      <c r="B484" s="330" t="s">
        <v>55</v>
      </c>
      <c r="C484" s="330" t="s">
        <v>55</v>
      </c>
      <c r="D484" s="333">
        <v>6</v>
      </c>
      <c r="E484" s="331" t="s">
        <v>6539</v>
      </c>
      <c r="F484" s="330" t="s">
        <v>129</v>
      </c>
      <c r="G484" s="427" t="s">
        <v>7567</v>
      </c>
      <c r="H484" s="330">
        <v>4</v>
      </c>
      <c r="I484" s="330">
        <v>0</v>
      </c>
      <c r="J484" s="336">
        <v>0</v>
      </c>
      <c r="K484" s="330">
        <v>2</v>
      </c>
      <c r="L484" s="330">
        <v>0</v>
      </c>
      <c r="M484" s="336">
        <v>0</v>
      </c>
      <c r="N484" s="330">
        <v>0</v>
      </c>
      <c r="O484" s="330" t="s">
        <v>7364</v>
      </c>
      <c r="P484" s="330" t="s">
        <v>7365</v>
      </c>
      <c r="Q484" s="330" t="s">
        <v>7366</v>
      </c>
      <c r="R484" s="336">
        <v>0.14994537306111527</v>
      </c>
      <c r="S484" s="330">
        <v>0</v>
      </c>
      <c r="T484" s="330"/>
      <c r="U484" s="330"/>
      <c r="V484" s="428"/>
      <c r="W484" s="428" t="s">
        <v>45</v>
      </c>
      <c r="X484" s="428" t="s">
        <v>45</v>
      </c>
      <c r="Y484" s="428" t="s">
        <v>45</v>
      </c>
      <c r="Z484" s="428" t="s">
        <v>45</v>
      </c>
      <c r="AA484" s="330">
        <v>0</v>
      </c>
      <c r="AB484" s="330">
        <v>0</v>
      </c>
      <c r="AC484" s="330">
        <v>4</v>
      </c>
      <c r="AD484" s="330">
        <v>0</v>
      </c>
      <c r="AE484" s="330">
        <v>2</v>
      </c>
      <c r="AF484" s="330">
        <v>0</v>
      </c>
      <c r="AG484" s="429">
        <v>1</v>
      </c>
      <c r="AH484" s="330"/>
      <c r="AI484" s="330"/>
      <c r="AJ484" s="330"/>
      <c r="AK484" s="330"/>
      <c r="AL484" s="330"/>
      <c r="AM484" s="330">
        <v>0</v>
      </c>
      <c r="AN484" s="330">
        <v>0</v>
      </c>
      <c r="AO484" s="330"/>
      <c r="AP484" s="330"/>
      <c r="AQ484" s="330">
        <v>0</v>
      </c>
      <c r="AR484" s="330">
        <v>0</v>
      </c>
      <c r="AS484" s="330">
        <v>0</v>
      </c>
      <c r="AT484" s="330">
        <v>0</v>
      </c>
      <c r="AU484" s="330">
        <v>0</v>
      </c>
      <c r="AV484" s="430" t="s">
        <v>45</v>
      </c>
      <c r="AW484" s="330">
        <v>4</v>
      </c>
      <c r="AX484" s="330">
        <v>0</v>
      </c>
      <c r="AY484" s="330">
        <v>4</v>
      </c>
      <c r="AZ484" s="330">
        <v>0</v>
      </c>
      <c r="BA484" s="330">
        <v>4</v>
      </c>
      <c r="BB484" s="330">
        <v>0</v>
      </c>
      <c r="BC484" s="330">
        <v>4</v>
      </c>
      <c r="BD484" s="330">
        <v>0</v>
      </c>
      <c r="BE484" s="330">
        <v>10</v>
      </c>
      <c r="BF484" s="329" t="s">
        <v>7545</v>
      </c>
      <c r="BG484" s="330">
        <v>12</v>
      </c>
      <c r="BH484" s="330">
        <v>15</v>
      </c>
      <c r="BI484" s="330">
        <v>4</v>
      </c>
      <c r="BJ484" s="330" t="s">
        <v>112</v>
      </c>
      <c r="BK484" s="330">
        <v>4</v>
      </c>
      <c r="BL484" s="330">
        <v>0</v>
      </c>
      <c r="BM484" s="330">
        <v>0</v>
      </c>
      <c r="BN484" s="330">
        <v>0</v>
      </c>
      <c r="BO484" s="330">
        <v>0</v>
      </c>
      <c r="BP484" s="330">
        <v>0</v>
      </c>
      <c r="BQ484" s="330">
        <v>0</v>
      </c>
    </row>
    <row r="485" spans="1:69" s="334" customFormat="1" x14ac:dyDescent="0.25">
      <c r="A485" s="333" t="s">
        <v>83</v>
      </c>
      <c r="B485" s="330" t="s">
        <v>55</v>
      </c>
      <c r="C485" s="330" t="s">
        <v>55</v>
      </c>
      <c r="D485" s="333">
        <v>7</v>
      </c>
      <c r="E485" s="331" t="s">
        <v>6540</v>
      </c>
      <c r="F485" s="330" t="s">
        <v>129</v>
      </c>
      <c r="G485" s="427" t="s">
        <v>7567</v>
      </c>
      <c r="H485" s="330">
        <v>7</v>
      </c>
      <c r="I485" s="330">
        <v>0</v>
      </c>
      <c r="J485" s="336">
        <v>0</v>
      </c>
      <c r="K485" s="330">
        <v>1</v>
      </c>
      <c r="L485" s="330">
        <v>0</v>
      </c>
      <c r="M485" s="336">
        <v>0</v>
      </c>
      <c r="N485" s="330">
        <v>0</v>
      </c>
      <c r="O485" s="330" t="s">
        <v>7453</v>
      </c>
      <c r="P485" s="330" t="s">
        <v>7454</v>
      </c>
      <c r="Q485" s="330" t="s">
        <v>7455</v>
      </c>
      <c r="R485" s="336">
        <v>0.17495666088811843</v>
      </c>
      <c r="S485" s="330">
        <v>0</v>
      </c>
      <c r="T485" s="330"/>
      <c r="U485" s="330"/>
      <c r="V485" s="428"/>
      <c r="W485" s="428" t="s">
        <v>45</v>
      </c>
      <c r="X485" s="428" t="s">
        <v>45</v>
      </c>
      <c r="Y485" s="428" t="s">
        <v>45</v>
      </c>
      <c r="Z485" s="428" t="s">
        <v>45</v>
      </c>
      <c r="AA485" s="330">
        <v>1</v>
      </c>
      <c r="AB485" s="330">
        <v>0</v>
      </c>
      <c r="AC485" s="330">
        <v>6</v>
      </c>
      <c r="AD485" s="330">
        <v>1</v>
      </c>
      <c r="AE485" s="330">
        <v>1</v>
      </c>
      <c r="AF485" s="330">
        <v>0</v>
      </c>
      <c r="AG485" s="429">
        <v>0.875</v>
      </c>
      <c r="AH485" s="330"/>
      <c r="AI485" s="330"/>
      <c r="AJ485" s="330"/>
      <c r="AK485" s="330"/>
      <c r="AL485" s="330"/>
      <c r="AM485" s="330">
        <v>0</v>
      </c>
      <c r="AN485" s="330">
        <v>0</v>
      </c>
      <c r="AO485" s="330"/>
      <c r="AP485" s="330"/>
      <c r="AQ485" s="330">
        <v>0</v>
      </c>
      <c r="AR485" s="330">
        <v>0</v>
      </c>
      <c r="AS485" s="330">
        <v>0</v>
      </c>
      <c r="AT485" s="330">
        <v>0</v>
      </c>
      <c r="AU485" s="330">
        <v>1</v>
      </c>
      <c r="AV485" s="430">
        <v>1</v>
      </c>
      <c r="AW485" s="330">
        <v>1</v>
      </c>
      <c r="AX485" s="330">
        <v>0</v>
      </c>
      <c r="AY485" s="330">
        <v>1</v>
      </c>
      <c r="AZ485" s="330">
        <v>0</v>
      </c>
      <c r="BA485" s="330">
        <v>1</v>
      </c>
      <c r="BB485" s="330">
        <v>0</v>
      </c>
      <c r="BC485" s="330">
        <v>1</v>
      </c>
      <c r="BD485" s="330">
        <v>0</v>
      </c>
      <c r="BE485" s="330">
        <v>11</v>
      </c>
      <c r="BF485" s="329" t="s">
        <v>7545</v>
      </c>
      <c r="BG485" s="330">
        <v>22</v>
      </c>
      <c r="BH485" s="330">
        <v>11</v>
      </c>
      <c r="BI485" s="330">
        <v>1</v>
      </c>
      <c r="BJ485" s="330" t="s">
        <v>112</v>
      </c>
      <c r="BK485" s="330">
        <v>1</v>
      </c>
      <c r="BL485" s="330">
        <v>0</v>
      </c>
      <c r="BM485" s="330">
        <v>0</v>
      </c>
      <c r="BN485" s="330">
        <v>0</v>
      </c>
      <c r="BO485" s="330">
        <v>0</v>
      </c>
      <c r="BP485" s="330">
        <v>0</v>
      </c>
      <c r="BQ485" s="330">
        <v>0</v>
      </c>
    </row>
    <row r="486" spans="1:69" s="334" customFormat="1" x14ac:dyDescent="0.25">
      <c r="A486" s="333" t="s">
        <v>56</v>
      </c>
      <c r="B486" s="330" t="s">
        <v>55</v>
      </c>
      <c r="C486" s="330" t="s">
        <v>55</v>
      </c>
      <c r="D486" s="333">
        <v>1</v>
      </c>
      <c r="E486" s="331" t="s">
        <v>6534</v>
      </c>
      <c r="F486" s="330" t="s">
        <v>128</v>
      </c>
      <c r="G486" s="427" t="s">
        <v>7559</v>
      </c>
      <c r="H486" s="330">
        <v>3</v>
      </c>
      <c r="I486" s="330">
        <v>0</v>
      </c>
      <c r="J486" s="336">
        <v>0</v>
      </c>
      <c r="K486" s="330">
        <v>5</v>
      </c>
      <c r="L486" s="330">
        <v>0</v>
      </c>
      <c r="M486" s="336">
        <v>0</v>
      </c>
      <c r="N486" s="330">
        <v>0</v>
      </c>
      <c r="O486" s="330" t="s">
        <v>6892</v>
      </c>
      <c r="P486" s="330" t="s">
        <v>6893</v>
      </c>
      <c r="Q486" s="330" t="s">
        <v>6894</v>
      </c>
      <c r="R486" s="336">
        <v>0.21903290414878393</v>
      </c>
      <c r="S486" s="330">
        <v>0</v>
      </c>
      <c r="T486" s="330"/>
      <c r="U486" s="330"/>
      <c r="V486" s="428"/>
      <c r="W486" s="428" t="s">
        <v>45</v>
      </c>
      <c r="X486" s="428" t="s">
        <v>45</v>
      </c>
      <c r="Y486" s="428" t="s">
        <v>45</v>
      </c>
      <c r="Z486" s="428" t="s">
        <v>45</v>
      </c>
      <c r="AA486" s="330">
        <v>0</v>
      </c>
      <c r="AB486" s="330">
        <v>0</v>
      </c>
      <c r="AC486" s="330">
        <v>3</v>
      </c>
      <c r="AD486" s="330">
        <v>0</v>
      </c>
      <c r="AE486" s="330">
        <v>5</v>
      </c>
      <c r="AF486" s="330">
        <v>0</v>
      </c>
      <c r="AG486" s="429">
        <v>1</v>
      </c>
      <c r="AH486" s="330"/>
      <c r="AI486" s="330"/>
      <c r="AJ486" s="330"/>
      <c r="AK486" s="330"/>
      <c r="AL486" s="330"/>
      <c r="AM486" s="330">
        <v>0</v>
      </c>
      <c r="AN486" s="330">
        <v>0</v>
      </c>
      <c r="AO486" s="330"/>
      <c r="AP486" s="330"/>
      <c r="AQ486" s="330">
        <v>0</v>
      </c>
      <c r="AR486" s="330">
        <v>0</v>
      </c>
      <c r="AS486" s="330">
        <v>0</v>
      </c>
      <c r="AT486" s="330">
        <v>0</v>
      </c>
      <c r="AU486" s="330">
        <v>0</v>
      </c>
      <c r="AV486" s="430" t="s">
        <v>45</v>
      </c>
      <c r="AW486" s="330">
        <v>0</v>
      </c>
      <c r="AX486" s="330">
        <v>0</v>
      </c>
      <c r="AY486" s="330">
        <v>0</v>
      </c>
      <c r="AZ486" s="330">
        <v>0</v>
      </c>
      <c r="BA486" s="330">
        <v>0</v>
      </c>
      <c r="BB486" s="330">
        <v>0</v>
      </c>
      <c r="BC486" s="330">
        <v>0</v>
      </c>
      <c r="BD486" s="330">
        <v>0</v>
      </c>
      <c r="BE486" s="330">
        <v>24</v>
      </c>
      <c r="BF486" s="329" t="s">
        <v>7595</v>
      </c>
      <c r="BG486" s="330">
        <v>2</v>
      </c>
      <c r="BH486" s="330">
        <v>10</v>
      </c>
      <c r="BI486" s="330">
        <v>2</v>
      </c>
      <c r="BJ486" s="330" t="s">
        <v>112</v>
      </c>
      <c r="BK486" s="330">
        <v>2</v>
      </c>
      <c r="BL486" s="330">
        <v>0</v>
      </c>
      <c r="BM486" s="330">
        <v>0</v>
      </c>
      <c r="BN486" s="330">
        <v>0</v>
      </c>
      <c r="BO486" s="330">
        <v>0</v>
      </c>
      <c r="BP486" s="330">
        <v>0</v>
      </c>
      <c r="BQ486" s="330">
        <v>0</v>
      </c>
    </row>
    <row r="487" spans="1:69" s="334" customFormat="1" x14ac:dyDescent="0.25">
      <c r="A487" s="333" t="s">
        <v>56</v>
      </c>
      <c r="B487" s="330" t="s">
        <v>55</v>
      </c>
      <c r="C487" s="330" t="s">
        <v>55</v>
      </c>
      <c r="D487" s="333">
        <v>2</v>
      </c>
      <c r="E487" s="331" t="s">
        <v>6535</v>
      </c>
      <c r="F487" s="330" t="s">
        <v>128</v>
      </c>
      <c r="G487" s="427" t="s">
        <v>7559</v>
      </c>
      <c r="H487" s="330">
        <v>0</v>
      </c>
      <c r="I487" s="330">
        <v>0</v>
      </c>
      <c r="J487" s="336" t="s">
        <v>45</v>
      </c>
      <c r="K487" s="330">
        <v>0</v>
      </c>
      <c r="L487" s="330">
        <v>0</v>
      </c>
      <c r="M487" s="336" t="s">
        <v>45</v>
      </c>
      <c r="N487" s="330">
        <v>0</v>
      </c>
      <c r="O487" s="330" t="s">
        <v>45</v>
      </c>
      <c r="P487" s="330" t="s">
        <v>45</v>
      </c>
      <c r="Q487" s="330" t="s">
        <v>45</v>
      </c>
      <c r="R487" s="336" t="s">
        <v>45</v>
      </c>
      <c r="S487" s="330">
        <v>0</v>
      </c>
      <c r="T487" s="330"/>
      <c r="U487" s="330"/>
      <c r="V487" s="428"/>
      <c r="W487" s="428" t="s">
        <v>45</v>
      </c>
      <c r="X487" s="428" t="s">
        <v>45</v>
      </c>
      <c r="Y487" s="428" t="s">
        <v>45</v>
      </c>
      <c r="Z487" s="428" t="s">
        <v>45</v>
      </c>
      <c r="AA487" s="330">
        <v>0</v>
      </c>
      <c r="AB487" s="330">
        <v>0</v>
      </c>
      <c r="AC487" s="330">
        <v>0</v>
      </c>
      <c r="AD487" s="330">
        <v>0</v>
      </c>
      <c r="AE487" s="330">
        <v>0</v>
      </c>
      <c r="AF487" s="330">
        <v>0</v>
      </c>
      <c r="AG487" s="429" t="s">
        <v>45</v>
      </c>
      <c r="AH487" s="330"/>
      <c r="AI487" s="330"/>
      <c r="AJ487" s="330"/>
      <c r="AK487" s="330"/>
      <c r="AL487" s="330"/>
      <c r="AM487" s="330">
        <v>0</v>
      </c>
      <c r="AN487" s="330">
        <v>0</v>
      </c>
      <c r="AO487" s="330"/>
      <c r="AP487" s="330"/>
      <c r="AQ487" s="330">
        <v>0</v>
      </c>
      <c r="AR487" s="330">
        <v>0</v>
      </c>
      <c r="AS487" s="330">
        <v>0</v>
      </c>
      <c r="AT487" s="330">
        <v>0</v>
      </c>
      <c r="AU487" s="330">
        <v>0</v>
      </c>
      <c r="AV487" s="430" t="s">
        <v>45</v>
      </c>
      <c r="AW487" s="330">
        <v>0</v>
      </c>
      <c r="AX487" s="330">
        <v>0</v>
      </c>
      <c r="AY487" s="330">
        <v>0</v>
      </c>
      <c r="AZ487" s="330">
        <v>0</v>
      </c>
      <c r="BA487" s="330">
        <v>0</v>
      </c>
      <c r="BB487" s="330">
        <v>0</v>
      </c>
      <c r="BC487" s="330">
        <v>0</v>
      </c>
      <c r="BD487" s="330">
        <v>0</v>
      </c>
      <c r="BE487" s="330">
        <v>0</v>
      </c>
      <c r="BF487" s="329" t="s">
        <v>7595</v>
      </c>
      <c r="BG487" s="330">
        <v>10</v>
      </c>
      <c r="BH487" s="330">
        <v>0</v>
      </c>
      <c r="BI487" s="330">
        <v>0</v>
      </c>
      <c r="BJ487" s="330" t="s">
        <v>112</v>
      </c>
      <c r="BK487" s="330">
        <v>0</v>
      </c>
      <c r="BL487" s="330">
        <v>0</v>
      </c>
      <c r="BM487" s="330">
        <v>0</v>
      </c>
      <c r="BN487" s="330">
        <v>0</v>
      </c>
      <c r="BO487" s="330">
        <v>0</v>
      </c>
      <c r="BP487" s="330">
        <v>0</v>
      </c>
      <c r="BQ487" s="330">
        <v>0</v>
      </c>
    </row>
    <row r="488" spans="1:69" s="334" customFormat="1" x14ac:dyDescent="0.25">
      <c r="A488" s="333" t="s">
        <v>56</v>
      </c>
      <c r="B488" s="330" t="s">
        <v>55</v>
      </c>
      <c r="C488" s="330" t="s">
        <v>55</v>
      </c>
      <c r="D488" s="333">
        <v>44</v>
      </c>
      <c r="E488" s="331" t="s">
        <v>565</v>
      </c>
      <c r="F488" s="330" t="s">
        <v>128</v>
      </c>
      <c r="G488" s="427" t="s">
        <v>7559</v>
      </c>
      <c r="H488" s="330">
        <v>7</v>
      </c>
      <c r="I488" s="330">
        <v>0</v>
      </c>
      <c r="J488" s="336">
        <v>0</v>
      </c>
      <c r="K488" s="330">
        <v>8</v>
      </c>
      <c r="L488" s="330">
        <v>1</v>
      </c>
      <c r="M488" s="336">
        <v>0.1111111111111111</v>
      </c>
      <c r="N488" s="330">
        <v>0</v>
      </c>
      <c r="O488" s="330" t="s">
        <v>2677</v>
      </c>
      <c r="P488" s="330" t="s">
        <v>2678</v>
      </c>
      <c r="Q488" s="330" t="s">
        <v>2679</v>
      </c>
      <c r="R488" s="336">
        <v>0.21135770123937767</v>
      </c>
      <c r="S488" s="330">
        <v>0</v>
      </c>
      <c r="T488" s="330"/>
      <c r="U488" s="330"/>
      <c r="V488" s="428"/>
      <c r="W488" s="428" t="s">
        <v>45</v>
      </c>
      <c r="X488" s="428" t="s">
        <v>45</v>
      </c>
      <c r="Y488" s="428" t="s">
        <v>45</v>
      </c>
      <c r="Z488" s="428" t="s">
        <v>45</v>
      </c>
      <c r="AA488" s="330">
        <v>3</v>
      </c>
      <c r="AB488" s="330">
        <v>0</v>
      </c>
      <c r="AC488" s="330">
        <v>7</v>
      </c>
      <c r="AD488" s="330">
        <v>0</v>
      </c>
      <c r="AE488" s="330">
        <v>8</v>
      </c>
      <c r="AF488" s="330">
        <v>0</v>
      </c>
      <c r="AG488" s="429">
        <v>1</v>
      </c>
      <c r="AH488" s="330"/>
      <c r="AI488" s="330"/>
      <c r="AJ488" s="330"/>
      <c r="AK488" s="330"/>
      <c r="AL488" s="330"/>
      <c r="AM488" s="330">
        <v>0</v>
      </c>
      <c r="AN488" s="330">
        <v>0</v>
      </c>
      <c r="AO488" s="330"/>
      <c r="AP488" s="330"/>
      <c r="AQ488" s="330">
        <v>0</v>
      </c>
      <c r="AR488" s="330">
        <v>0</v>
      </c>
      <c r="AS488" s="330">
        <v>0</v>
      </c>
      <c r="AT488" s="330">
        <v>0</v>
      </c>
      <c r="AU488" s="330">
        <v>3</v>
      </c>
      <c r="AV488" s="430">
        <v>1</v>
      </c>
      <c r="AW488" s="330">
        <v>2</v>
      </c>
      <c r="AX488" s="330">
        <v>0</v>
      </c>
      <c r="AY488" s="330">
        <v>2</v>
      </c>
      <c r="AZ488" s="330">
        <v>0</v>
      </c>
      <c r="BA488" s="330">
        <v>2</v>
      </c>
      <c r="BB488" s="330">
        <v>0</v>
      </c>
      <c r="BC488" s="330">
        <v>2</v>
      </c>
      <c r="BD488" s="330">
        <v>0</v>
      </c>
      <c r="BE488" s="330">
        <v>31</v>
      </c>
      <c r="BF488" s="329" t="s">
        <v>7595</v>
      </c>
      <c r="BG488" s="330">
        <v>49</v>
      </c>
      <c r="BH488" s="330">
        <v>15</v>
      </c>
      <c r="BI488" s="330">
        <v>2</v>
      </c>
      <c r="BJ488" s="330" t="s">
        <v>112</v>
      </c>
      <c r="BK488" s="330">
        <v>1</v>
      </c>
      <c r="BL488" s="330">
        <v>0</v>
      </c>
      <c r="BM488" s="330">
        <v>0</v>
      </c>
      <c r="BN488" s="330">
        <v>1</v>
      </c>
      <c r="BO488" s="330">
        <v>0</v>
      </c>
      <c r="BP488" s="330">
        <v>0</v>
      </c>
      <c r="BQ488" s="330">
        <v>0</v>
      </c>
    </row>
    <row r="489" spans="1:69" s="334" customFormat="1" x14ac:dyDescent="0.25">
      <c r="A489" s="333" t="s">
        <v>56</v>
      </c>
      <c r="B489" s="330" t="s">
        <v>55</v>
      </c>
      <c r="C489" s="330" t="s">
        <v>55</v>
      </c>
      <c r="D489" s="333">
        <v>45</v>
      </c>
      <c r="E489" s="331" t="s">
        <v>566</v>
      </c>
      <c r="F489" s="330" t="s">
        <v>128</v>
      </c>
      <c r="G489" s="427" t="s">
        <v>7559</v>
      </c>
      <c r="H489" s="330">
        <v>7</v>
      </c>
      <c r="I489" s="330">
        <v>0</v>
      </c>
      <c r="J489" s="336">
        <v>0</v>
      </c>
      <c r="K489" s="330">
        <v>12</v>
      </c>
      <c r="L489" s="330">
        <v>3</v>
      </c>
      <c r="M489" s="336">
        <v>0.2</v>
      </c>
      <c r="N489" s="330">
        <v>0</v>
      </c>
      <c r="O489" s="330" t="s">
        <v>2758</v>
      </c>
      <c r="P489" s="330" t="s">
        <v>2759</v>
      </c>
      <c r="Q489" s="330" t="s">
        <v>2760</v>
      </c>
      <c r="R489" s="336">
        <v>0.20750103859486627</v>
      </c>
      <c r="S489" s="330">
        <v>0</v>
      </c>
      <c r="T489" s="330"/>
      <c r="U489" s="330"/>
      <c r="V489" s="428"/>
      <c r="W489" s="428" t="s">
        <v>45</v>
      </c>
      <c r="X489" s="428" t="s">
        <v>45</v>
      </c>
      <c r="Y489" s="428" t="s">
        <v>45</v>
      </c>
      <c r="Z489" s="428" t="s">
        <v>45</v>
      </c>
      <c r="AA489" s="330">
        <v>2</v>
      </c>
      <c r="AB489" s="330">
        <v>0</v>
      </c>
      <c r="AC489" s="330">
        <v>7</v>
      </c>
      <c r="AD489" s="330">
        <v>0</v>
      </c>
      <c r="AE489" s="330">
        <v>11</v>
      </c>
      <c r="AF489" s="330">
        <v>1</v>
      </c>
      <c r="AG489" s="429">
        <v>0.94736842105263153</v>
      </c>
      <c r="AH489" s="330"/>
      <c r="AI489" s="330"/>
      <c r="AJ489" s="330"/>
      <c r="AK489" s="330"/>
      <c r="AL489" s="330"/>
      <c r="AM489" s="330">
        <v>0</v>
      </c>
      <c r="AN489" s="330">
        <v>0</v>
      </c>
      <c r="AO489" s="330"/>
      <c r="AP489" s="330"/>
      <c r="AQ489" s="330">
        <v>0</v>
      </c>
      <c r="AR489" s="330">
        <v>0</v>
      </c>
      <c r="AS489" s="330">
        <v>1</v>
      </c>
      <c r="AT489" s="330">
        <v>0</v>
      </c>
      <c r="AU489" s="330">
        <v>1</v>
      </c>
      <c r="AV489" s="430">
        <v>0.5</v>
      </c>
      <c r="AW489" s="330">
        <v>0</v>
      </c>
      <c r="AX489" s="330">
        <v>0</v>
      </c>
      <c r="AY489" s="330">
        <v>0</v>
      </c>
      <c r="AZ489" s="330">
        <v>0</v>
      </c>
      <c r="BA489" s="330">
        <v>0</v>
      </c>
      <c r="BB489" s="330">
        <v>0</v>
      </c>
      <c r="BC489" s="330">
        <v>0</v>
      </c>
      <c r="BD489" s="330">
        <v>0</v>
      </c>
      <c r="BE489" s="330">
        <v>66</v>
      </c>
      <c r="BF489" s="329" t="s">
        <v>7595</v>
      </c>
      <c r="BG489" s="330">
        <v>30</v>
      </c>
      <c r="BH489" s="330">
        <v>13</v>
      </c>
      <c r="BI489" s="330">
        <v>1</v>
      </c>
      <c r="BJ489" s="330" t="s">
        <v>112</v>
      </c>
      <c r="BK489" s="330">
        <v>0</v>
      </c>
      <c r="BL489" s="330">
        <v>0</v>
      </c>
      <c r="BM489" s="330">
        <v>0</v>
      </c>
      <c r="BN489" s="330">
        <v>0</v>
      </c>
      <c r="BO489" s="330">
        <v>1</v>
      </c>
      <c r="BP489" s="330">
        <v>0</v>
      </c>
      <c r="BQ489" s="330">
        <v>0</v>
      </c>
    </row>
    <row r="490" spans="1:69" s="334" customFormat="1" x14ac:dyDescent="0.25">
      <c r="A490" s="333" t="s">
        <v>56</v>
      </c>
      <c r="B490" s="330" t="s">
        <v>55</v>
      </c>
      <c r="C490" s="330" t="s">
        <v>55</v>
      </c>
      <c r="D490" s="333">
        <v>46</v>
      </c>
      <c r="E490" s="331" t="s">
        <v>567</v>
      </c>
      <c r="F490" s="330" t="s">
        <v>128</v>
      </c>
      <c r="G490" s="427" t="s">
        <v>7559</v>
      </c>
      <c r="H490" s="330">
        <v>6</v>
      </c>
      <c r="I490" s="330">
        <v>0</v>
      </c>
      <c r="J490" s="336">
        <v>0</v>
      </c>
      <c r="K490" s="330">
        <v>3</v>
      </c>
      <c r="L490" s="330">
        <v>0</v>
      </c>
      <c r="M490" s="336">
        <v>0</v>
      </c>
      <c r="N490" s="330">
        <v>0</v>
      </c>
      <c r="O490" s="330" t="s">
        <v>2846</v>
      </c>
      <c r="P490" s="330" t="s">
        <v>2629</v>
      </c>
      <c r="Q490" s="330" t="s">
        <v>2847</v>
      </c>
      <c r="R490" s="336">
        <v>0.24951066582622833</v>
      </c>
      <c r="S490" s="330">
        <v>0</v>
      </c>
      <c r="T490" s="330"/>
      <c r="U490" s="330"/>
      <c r="V490" s="428"/>
      <c r="W490" s="428" t="s">
        <v>45</v>
      </c>
      <c r="X490" s="428" t="s">
        <v>45</v>
      </c>
      <c r="Y490" s="428" t="s">
        <v>45</v>
      </c>
      <c r="Z490" s="428" t="s">
        <v>45</v>
      </c>
      <c r="AA490" s="330">
        <v>0</v>
      </c>
      <c r="AB490" s="330">
        <v>0</v>
      </c>
      <c r="AC490" s="330">
        <v>6</v>
      </c>
      <c r="AD490" s="330">
        <v>0</v>
      </c>
      <c r="AE490" s="330">
        <v>3</v>
      </c>
      <c r="AF490" s="330">
        <v>0</v>
      </c>
      <c r="AG490" s="429">
        <v>1</v>
      </c>
      <c r="AH490" s="330"/>
      <c r="AI490" s="330"/>
      <c r="AJ490" s="330"/>
      <c r="AK490" s="330"/>
      <c r="AL490" s="330"/>
      <c r="AM490" s="330">
        <v>0</v>
      </c>
      <c r="AN490" s="330">
        <v>0</v>
      </c>
      <c r="AO490" s="330"/>
      <c r="AP490" s="330"/>
      <c r="AQ490" s="330">
        <v>0</v>
      </c>
      <c r="AR490" s="330">
        <v>0</v>
      </c>
      <c r="AS490" s="330">
        <v>0</v>
      </c>
      <c r="AT490" s="330">
        <v>0</v>
      </c>
      <c r="AU490" s="330">
        <v>0</v>
      </c>
      <c r="AV490" s="430" t="s">
        <v>45</v>
      </c>
      <c r="AW490" s="330">
        <v>0</v>
      </c>
      <c r="AX490" s="330">
        <v>0</v>
      </c>
      <c r="AY490" s="330">
        <v>0</v>
      </c>
      <c r="AZ490" s="330">
        <v>0</v>
      </c>
      <c r="BA490" s="330">
        <v>0</v>
      </c>
      <c r="BB490" s="330">
        <v>0</v>
      </c>
      <c r="BC490" s="330">
        <v>0</v>
      </c>
      <c r="BD490" s="330">
        <v>0</v>
      </c>
      <c r="BE490" s="330">
        <v>5</v>
      </c>
      <c r="BF490" s="329" t="s">
        <v>7595</v>
      </c>
      <c r="BG490" s="330">
        <v>26</v>
      </c>
      <c r="BH490" s="330">
        <v>9</v>
      </c>
      <c r="BI490" s="330">
        <v>0</v>
      </c>
      <c r="BJ490" s="330" t="s">
        <v>112</v>
      </c>
      <c r="BK490" s="330">
        <v>0</v>
      </c>
      <c r="BL490" s="330">
        <v>0</v>
      </c>
      <c r="BM490" s="330">
        <v>0</v>
      </c>
      <c r="BN490" s="330">
        <v>0</v>
      </c>
      <c r="BO490" s="330">
        <v>0</v>
      </c>
      <c r="BP490" s="330">
        <v>0</v>
      </c>
      <c r="BQ490" s="330">
        <v>0</v>
      </c>
    </row>
    <row r="491" spans="1:69" s="334" customFormat="1" x14ac:dyDescent="0.25">
      <c r="A491" s="333" t="s">
        <v>56</v>
      </c>
      <c r="B491" s="330" t="s">
        <v>55</v>
      </c>
      <c r="C491" s="330" t="s">
        <v>55</v>
      </c>
      <c r="D491" s="333">
        <v>47</v>
      </c>
      <c r="E491" s="331" t="s">
        <v>568</v>
      </c>
      <c r="F491" s="330" t="s">
        <v>128</v>
      </c>
      <c r="G491" s="427" t="s">
        <v>7559</v>
      </c>
      <c r="H491" s="330">
        <v>8</v>
      </c>
      <c r="I491" s="330">
        <v>0</v>
      </c>
      <c r="J491" s="336">
        <v>0</v>
      </c>
      <c r="K491" s="330">
        <v>7</v>
      </c>
      <c r="L491" s="330">
        <v>0</v>
      </c>
      <c r="M491" s="336">
        <v>0</v>
      </c>
      <c r="N491" s="330">
        <v>0</v>
      </c>
      <c r="O491" s="330" t="s">
        <v>2929</v>
      </c>
      <c r="P491" s="330" t="s">
        <v>2930</v>
      </c>
      <c r="Q491" s="330" t="s">
        <v>2931</v>
      </c>
      <c r="R491" s="336">
        <v>0.21660352384232526</v>
      </c>
      <c r="S491" s="330">
        <v>0</v>
      </c>
      <c r="T491" s="330"/>
      <c r="U491" s="330"/>
      <c r="V491" s="428"/>
      <c r="W491" s="428" t="s">
        <v>45</v>
      </c>
      <c r="X491" s="428" t="s">
        <v>45</v>
      </c>
      <c r="Y491" s="428" t="s">
        <v>45</v>
      </c>
      <c r="Z491" s="428" t="s">
        <v>45</v>
      </c>
      <c r="AA491" s="330">
        <v>0</v>
      </c>
      <c r="AB491" s="330">
        <v>0</v>
      </c>
      <c r="AC491" s="330">
        <v>8</v>
      </c>
      <c r="AD491" s="330">
        <v>0</v>
      </c>
      <c r="AE491" s="330">
        <v>6</v>
      </c>
      <c r="AF491" s="330">
        <v>1</v>
      </c>
      <c r="AG491" s="429">
        <v>0.93333333333333335</v>
      </c>
      <c r="AH491" s="330"/>
      <c r="AI491" s="330"/>
      <c r="AJ491" s="330"/>
      <c r="AK491" s="330"/>
      <c r="AL491" s="330"/>
      <c r="AM491" s="330">
        <v>0</v>
      </c>
      <c r="AN491" s="330">
        <v>0</v>
      </c>
      <c r="AO491" s="330"/>
      <c r="AP491" s="330"/>
      <c r="AQ491" s="330">
        <v>0</v>
      </c>
      <c r="AR491" s="330">
        <v>0</v>
      </c>
      <c r="AS491" s="330">
        <v>0</v>
      </c>
      <c r="AT491" s="330">
        <v>0</v>
      </c>
      <c r="AU491" s="330">
        <v>0</v>
      </c>
      <c r="AV491" s="430" t="s">
        <v>45</v>
      </c>
      <c r="AW491" s="330">
        <v>1</v>
      </c>
      <c r="AX491" s="330">
        <v>0</v>
      </c>
      <c r="AY491" s="330">
        <v>1</v>
      </c>
      <c r="AZ491" s="330">
        <v>0</v>
      </c>
      <c r="BA491" s="330">
        <v>1</v>
      </c>
      <c r="BB491" s="330">
        <v>0</v>
      </c>
      <c r="BC491" s="330">
        <v>1</v>
      </c>
      <c r="BD491" s="330">
        <v>0</v>
      </c>
      <c r="BE491" s="330">
        <v>33</v>
      </c>
      <c r="BF491" s="329" t="s">
        <v>7595</v>
      </c>
      <c r="BG491" s="330">
        <v>24</v>
      </c>
      <c r="BH491" s="330">
        <v>17</v>
      </c>
      <c r="BI491" s="330">
        <v>2</v>
      </c>
      <c r="BJ491" s="330" t="s">
        <v>112</v>
      </c>
      <c r="BK491" s="330">
        <v>2</v>
      </c>
      <c r="BL491" s="330">
        <v>0</v>
      </c>
      <c r="BM491" s="330">
        <v>0</v>
      </c>
      <c r="BN491" s="330">
        <v>0</v>
      </c>
      <c r="BO491" s="330">
        <v>0</v>
      </c>
      <c r="BP491" s="330">
        <v>0</v>
      </c>
      <c r="BQ491" s="330">
        <v>0</v>
      </c>
    </row>
    <row r="492" spans="1:69" s="334" customFormat="1" x14ac:dyDescent="0.25">
      <c r="A492" s="333" t="s">
        <v>56</v>
      </c>
      <c r="B492" s="330" t="s">
        <v>55</v>
      </c>
      <c r="C492" s="330" t="s">
        <v>55</v>
      </c>
      <c r="D492" s="333">
        <v>48</v>
      </c>
      <c r="E492" s="331" t="s">
        <v>570</v>
      </c>
      <c r="F492" s="330" t="s">
        <v>128</v>
      </c>
      <c r="G492" s="427" t="s">
        <v>7559</v>
      </c>
      <c r="H492" s="330">
        <v>9</v>
      </c>
      <c r="I492" s="330">
        <v>0</v>
      </c>
      <c r="J492" s="336">
        <v>0</v>
      </c>
      <c r="K492" s="330">
        <v>12</v>
      </c>
      <c r="L492" s="330">
        <v>1</v>
      </c>
      <c r="M492" s="336">
        <v>7.6923076923076927E-2</v>
      </c>
      <c r="N492" s="330">
        <v>0</v>
      </c>
      <c r="O492" s="330" t="s">
        <v>3018</v>
      </c>
      <c r="P492" s="330" t="s">
        <v>3019</v>
      </c>
      <c r="Q492" s="330" t="s">
        <v>3020</v>
      </c>
      <c r="R492" s="336">
        <v>0.24327054327054329</v>
      </c>
      <c r="S492" s="330">
        <v>0</v>
      </c>
      <c r="T492" s="330"/>
      <c r="U492" s="330"/>
      <c r="V492" s="428"/>
      <c r="W492" s="428" t="s">
        <v>45</v>
      </c>
      <c r="X492" s="428" t="s">
        <v>45</v>
      </c>
      <c r="Y492" s="428" t="s">
        <v>45</v>
      </c>
      <c r="Z492" s="428" t="s">
        <v>45</v>
      </c>
      <c r="AA492" s="330">
        <v>2</v>
      </c>
      <c r="AB492" s="330">
        <v>0</v>
      </c>
      <c r="AC492" s="330">
        <v>9</v>
      </c>
      <c r="AD492" s="330">
        <v>0</v>
      </c>
      <c r="AE492" s="330">
        <v>12</v>
      </c>
      <c r="AF492" s="330">
        <v>0</v>
      </c>
      <c r="AG492" s="429">
        <v>1</v>
      </c>
      <c r="AH492" s="330"/>
      <c r="AI492" s="330"/>
      <c r="AJ492" s="330"/>
      <c r="AK492" s="330"/>
      <c r="AL492" s="330"/>
      <c r="AM492" s="330">
        <v>0</v>
      </c>
      <c r="AN492" s="330">
        <v>0</v>
      </c>
      <c r="AO492" s="330"/>
      <c r="AP492" s="330"/>
      <c r="AQ492" s="330">
        <v>0</v>
      </c>
      <c r="AR492" s="330">
        <v>0</v>
      </c>
      <c r="AS492" s="330">
        <v>1</v>
      </c>
      <c r="AT492" s="330">
        <v>0</v>
      </c>
      <c r="AU492" s="330">
        <v>1</v>
      </c>
      <c r="AV492" s="430">
        <v>0.5</v>
      </c>
      <c r="AW492" s="330">
        <v>0</v>
      </c>
      <c r="AX492" s="330">
        <v>0</v>
      </c>
      <c r="AY492" s="330">
        <v>0</v>
      </c>
      <c r="AZ492" s="330">
        <v>0</v>
      </c>
      <c r="BA492" s="330">
        <v>0</v>
      </c>
      <c r="BB492" s="330">
        <v>0</v>
      </c>
      <c r="BC492" s="330">
        <v>0</v>
      </c>
      <c r="BD492" s="330">
        <v>0</v>
      </c>
      <c r="BE492" s="330">
        <v>59</v>
      </c>
      <c r="BF492" s="329" t="s">
        <v>7595</v>
      </c>
      <c r="BG492" s="330">
        <v>52</v>
      </c>
      <c r="BH492" s="330">
        <v>16</v>
      </c>
      <c r="BI492" s="330">
        <v>1</v>
      </c>
      <c r="BJ492" s="330" t="s">
        <v>112</v>
      </c>
      <c r="BK492" s="330">
        <v>0</v>
      </c>
      <c r="BL492" s="330">
        <v>0</v>
      </c>
      <c r="BM492" s="330">
        <v>0</v>
      </c>
      <c r="BN492" s="330">
        <v>0</v>
      </c>
      <c r="BO492" s="330">
        <v>1</v>
      </c>
      <c r="BP492" s="330">
        <v>0</v>
      </c>
      <c r="BQ492" s="330">
        <v>0</v>
      </c>
    </row>
    <row r="493" spans="1:69" s="334" customFormat="1" x14ac:dyDescent="0.25">
      <c r="A493" s="333" t="s">
        <v>56</v>
      </c>
      <c r="B493" s="330" t="s">
        <v>55</v>
      </c>
      <c r="C493" s="330" t="s">
        <v>55</v>
      </c>
      <c r="D493" s="333">
        <v>49</v>
      </c>
      <c r="E493" s="331" t="s">
        <v>571</v>
      </c>
      <c r="F493" s="330" t="s">
        <v>128</v>
      </c>
      <c r="G493" s="427" t="s">
        <v>7559</v>
      </c>
      <c r="H493" s="330">
        <v>4</v>
      </c>
      <c r="I493" s="330">
        <v>0</v>
      </c>
      <c r="J493" s="336">
        <v>0</v>
      </c>
      <c r="K493" s="330">
        <v>14</v>
      </c>
      <c r="L493" s="330">
        <v>1</v>
      </c>
      <c r="M493" s="336">
        <v>6.6666666666666666E-2</v>
      </c>
      <c r="N493" s="330">
        <v>0</v>
      </c>
      <c r="O493" s="330" t="s">
        <v>6595</v>
      </c>
      <c r="P493" s="330" t="s">
        <v>6596</v>
      </c>
      <c r="Q493" s="330" t="s">
        <v>6597</v>
      </c>
      <c r="R493" s="336">
        <v>0.21845814287757925</v>
      </c>
      <c r="S493" s="330">
        <v>0</v>
      </c>
      <c r="T493" s="330"/>
      <c r="U493" s="330"/>
      <c r="V493" s="428"/>
      <c r="W493" s="428" t="s">
        <v>45</v>
      </c>
      <c r="X493" s="428" t="s">
        <v>45</v>
      </c>
      <c r="Y493" s="428" t="s">
        <v>45</v>
      </c>
      <c r="Z493" s="428" t="s">
        <v>45</v>
      </c>
      <c r="AA493" s="330">
        <v>1</v>
      </c>
      <c r="AB493" s="330">
        <v>0</v>
      </c>
      <c r="AC493" s="330">
        <v>4</v>
      </c>
      <c r="AD493" s="330">
        <v>0</v>
      </c>
      <c r="AE493" s="330">
        <v>14</v>
      </c>
      <c r="AF493" s="330">
        <v>0</v>
      </c>
      <c r="AG493" s="429">
        <v>1</v>
      </c>
      <c r="AH493" s="330"/>
      <c r="AI493" s="330"/>
      <c r="AJ493" s="330"/>
      <c r="AK493" s="330"/>
      <c r="AL493" s="330"/>
      <c r="AM493" s="330">
        <v>0</v>
      </c>
      <c r="AN493" s="330">
        <v>0</v>
      </c>
      <c r="AO493" s="330"/>
      <c r="AP493" s="330"/>
      <c r="AQ493" s="330">
        <v>0</v>
      </c>
      <c r="AR493" s="330">
        <v>0</v>
      </c>
      <c r="AS493" s="330">
        <v>0</v>
      </c>
      <c r="AT493" s="330">
        <v>0</v>
      </c>
      <c r="AU493" s="330">
        <v>1</v>
      </c>
      <c r="AV493" s="430">
        <v>1</v>
      </c>
      <c r="AW493" s="330">
        <v>1</v>
      </c>
      <c r="AX493" s="330">
        <v>0</v>
      </c>
      <c r="AY493" s="330">
        <v>1</v>
      </c>
      <c r="AZ493" s="330">
        <v>0</v>
      </c>
      <c r="BA493" s="330">
        <v>1</v>
      </c>
      <c r="BB493" s="330">
        <v>0</v>
      </c>
      <c r="BC493" s="330">
        <v>1</v>
      </c>
      <c r="BD493" s="330">
        <v>0</v>
      </c>
      <c r="BE493" s="330">
        <v>69</v>
      </c>
      <c r="BF493" s="329" t="s">
        <v>7595</v>
      </c>
      <c r="BG493" s="330">
        <v>37</v>
      </c>
      <c r="BH493" s="330">
        <v>17</v>
      </c>
      <c r="BI493" s="330">
        <v>1</v>
      </c>
      <c r="BJ493" s="330" t="s">
        <v>112</v>
      </c>
      <c r="BK493" s="330">
        <v>1</v>
      </c>
      <c r="BL493" s="330">
        <v>0</v>
      </c>
      <c r="BM493" s="330">
        <v>0</v>
      </c>
      <c r="BN493" s="330">
        <v>0</v>
      </c>
      <c r="BO493" s="330">
        <v>0</v>
      </c>
      <c r="BP493" s="330">
        <v>0</v>
      </c>
      <c r="BQ493" s="330">
        <v>0</v>
      </c>
    </row>
    <row r="494" spans="1:69" s="334" customFormat="1" x14ac:dyDescent="0.25">
      <c r="A494" s="333" t="s">
        <v>56</v>
      </c>
      <c r="B494" s="330" t="s">
        <v>55</v>
      </c>
      <c r="C494" s="330" t="s">
        <v>55</v>
      </c>
      <c r="D494" s="333">
        <v>50</v>
      </c>
      <c r="E494" s="331" t="s">
        <v>572</v>
      </c>
      <c r="F494" s="330" t="s">
        <v>128</v>
      </c>
      <c r="G494" s="427" t="s">
        <v>7559</v>
      </c>
      <c r="H494" s="330">
        <v>7</v>
      </c>
      <c r="I494" s="330">
        <v>0</v>
      </c>
      <c r="J494" s="336">
        <v>0</v>
      </c>
      <c r="K494" s="330">
        <v>9</v>
      </c>
      <c r="L494" s="330">
        <v>0</v>
      </c>
      <c r="M494" s="336">
        <v>0</v>
      </c>
      <c r="N494" s="330">
        <v>0</v>
      </c>
      <c r="O494" s="330" t="s">
        <v>6685</v>
      </c>
      <c r="P494" s="330" t="s">
        <v>6686</v>
      </c>
      <c r="Q494" s="330" t="s">
        <v>6687</v>
      </c>
      <c r="R494" s="336">
        <v>0.21843606511757338</v>
      </c>
      <c r="S494" s="330">
        <v>0</v>
      </c>
      <c r="T494" s="330"/>
      <c r="U494" s="330"/>
      <c r="V494" s="428"/>
      <c r="W494" s="428" t="s">
        <v>45</v>
      </c>
      <c r="X494" s="428" t="s">
        <v>45</v>
      </c>
      <c r="Y494" s="428" t="s">
        <v>45</v>
      </c>
      <c r="Z494" s="428" t="s">
        <v>45</v>
      </c>
      <c r="AA494" s="330">
        <v>2</v>
      </c>
      <c r="AB494" s="330">
        <v>0</v>
      </c>
      <c r="AC494" s="330">
        <v>7</v>
      </c>
      <c r="AD494" s="330">
        <v>0</v>
      </c>
      <c r="AE494" s="330">
        <v>9</v>
      </c>
      <c r="AF494" s="330">
        <v>0</v>
      </c>
      <c r="AG494" s="429">
        <v>1</v>
      </c>
      <c r="AH494" s="330"/>
      <c r="AI494" s="330"/>
      <c r="AJ494" s="330"/>
      <c r="AK494" s="330"/>
      <c r="AL494" s="330"/>
      <c r="AM494" s="330">
        <v>0</v>
      </c>
      <c r="AN494" s="330">
        <v>0</v>
      </c>
      <c r="AO494" s="330"/>
      <c r="AP494" s="330"/>
      <c r="AQ494" s="330">
        <v>0</v>
      </c>
      <c r="AR494" s="330">
        <v>0</v>
      </c>
      <c r="AS494" s="330">
        <v>0</v>
      </c>
      <c r="AT494" s="330">
        <v>0</v>
      </c>
      <c r="AU494" s="330">
        <v>2</v>
      </c>
      <c r="AV494" s="430">
        <v>1</v>
      </c>
      <c r="AW494" s="330">
        <v>0</v>
      </c>
      <c r="AX494" s="330">
        <v>0</v>
      </c>
      <c r="AY494" s="330">
        <v>0</v>
      </c>
      <c r="AZ494" s="330">
        <v>0</v>
      </c>
      <c r="BA494" s="330">
        <v>0</v>
      </c>
      <c r="BB494" s="330">
        <v>0</v>
      </c>
      <c r="BC494" s="330">
        <v>0</v>
      </c>
      <c r="BD494" s="330">
        <v>0</v>
      </c>
      <c r="BE494" s="330">
        <v>71</v>
      </c>
      <c r="BF494" s="329" t="s">
        <v>7595</v>
      </c>
      <c r="BG494" s="330">
        <v>42</v>
      </c>
      <c r="BH494" s="330">
        <v>15</v>
      </c>
      <c r="BI494" s="330">
        <v>1</v>
      </c>
      <c r="BJ494" s="330" t="s">
        <v>112</v>
      </c>
      <c r="BK494" s="330">
        <v>1</v>
      </c>
      <c r="BL494" s="330">
        <v>0</v>
      </c>
      <c r="BM494" s="330">
        <v>0</v>
      </c>
      <c r="BN494" s="330">
        <v>0</v>
      </c>
      <c r="BO494" s="330">
        <v>0</v>
      </c>
      <c r="BP494" s="330">
        <v>0</v>
      </c>
      <c r="BQ494" s="330">
        <v>0</v>
      </c>
    </row>
    <row r="495" spans="1:69" s="334" customFormat="1" x14ac:dyDescent="0.25">
      <c r="A495" s="333" t="s">
        <v>56</v>
      </c>
      <c r="B495" s="330" t="s">
        <v>55</v>
      </c>
      <c r="C495" s="330" t="s">
        <v>55</v>
      </c>
      <c r="D495" s="333">
        <v>51</v>
      </c>
      <c r="E495" s="331" t="s">
        <v>573</v>
      </c>
      <c r="F495" s="330" t="s">
        <v>128</v>
      </c>
      <c r="G495" s="427" t="s">
        <v>7559</v>
      </c>
      <c r="H495" s="330">
        <v>0</v>
      </c>
      <c r="I495" s="330">
        <v>0</v>
      </c>
      <c r="J495" s="336" t="s">
        <v>45</v>
      </c>
      <c r="K495" s="330">
        <v>0</v>
      </c>
      <c r="L495" s="330">
        <v>0</v>
      </c>
      <c r="M495" s="336" t="s">
        <v>45</v>
      </c>
      <c r="N495" s="330">
        <v>0</v>
      </c>
      <c r="O495" s="330" t="s">
        <v>45</v>
      </c>
      <c r="P495" s="330" t="s">
        <v>45</v>
      </c>
      <c r="Q495" s="330" t="s">
        <v>45</v>
      </c>
      <c r="R495" s="336" t="s">
        <v>45</v>
      </c>
      <c r="S495" s="330">
        <v>0</v>
      </c>
      <c r="T495" s="330"/>
      <c r="U495" s="330"/>
      <c r="V495" s="428"/>
      <c r="W495" s="428" t="s">
        <v>45</v>
      </c>
      <c r="X495" s="428" t="s">
        <v>45</v>
      </c>
      <c r="Y495" s="428" t="s">
        <v>45</v>
      </c>
      <c r="Z495" s="428" t="s">
        <v>45</v>
      </c>
      <c r="AA495" s="330">
        <v>2</v>
      </c>
      <c r="AB495" s="330">
        <v>0</v>
      </c>
      <c r="AC495" s="330">
        <v>0</v>
      </c>
      <c r="AD495" s="330">
        <v>0</v>
      </c>
      <c r="AE495" s="330">
        <v>0</v>
      </c>
      <c r="AF495" s="330">
        <v>0</v>
      </c>
      <c r="AG495" s="429" t="s">
        <v>45</v>
      </c>
      <c r="AH495" s="330"/>
      <c r="AI495" s="330"/>
      <c r="AJ495" s="330"/>
      <c r="AK495" s="330"/>
      <c r="AL495" s="330"/>
      <c r="AM495" s="330">
        <v>0</v>
      </c>
      <c r="AN495" s="330">
        <v>0</v>
      </c>
      <c r="AO495" s="330"/>
      <c r="AP495" s="330"/>
      <c r="AQ495" s="330">
        <v>0</v>
      </c>
      <c r="AR495" s="330">
        <v>0</v>
      </c>
      <c r="AS495" s="330">
        <v>0</v>
      </c>
      <c r="AT495" s="330">
        <v>0</v>
      </c>
      <c r="AU495" s="330">
        <v>2</v>
      </c>
      <c r="AV495" s="430">
        <v>1</v>
      </c>
      <c r="AW495" s="330">
        <v>0</v>
      </c>
      <c r="AX495" s="330">
        <v>0</v>
      </c>
      <c r="AY495" s="330">
        <v>0</v>
      </c>
      <c r="AZ495" s="330">
        <v>0</v>
      </c>
      <c r="BA495" s="330">
        <v>0</v>
      </c>
      <c r="BB495" s="330">
        <v>0</v>
      </c>
      <c r="BC495" s="330">
        <v>0</v>
      </c>
      <c r="BD495" s="330">
        <v>0</v>
      </c>
      <c r="BE495" s="330">
        <v>0</v>
      </c>
      <c r="BF495" s="329" t="s">
        <v>7595</v>
      </c>
      <c r="BG495" s="330">
        <v>31</v>
      </c>
      <c r="BH495" s="330">
        <v>0</v>
      </c>
      <c r="BI495" s="330">
        <v>0</v>
      </c>
      <c r="BJ495" s="330" t="s">
        <v>112</v>
      </c>
      <c r="BK495" s="330">
        <v>0</v>
      </c>
      <c r="BL495" s="330">
        <v>0</v>
      </c>
      <c r="BM495" s="330">
        <v>0</v>
      </c>
      <c r="BN495" s="330">
        <v>0</v>
      </c>
      <c r="BO495" s="330">
        <v>0</v>
      </c>
      <c r="BP495" s="330">
        <v>0</v>
      </c>
      <c r="BQ495" s="330">
        <v>0</v>
      </c>
    </row>
    <row r="496" spans="1:69" s="334" customFormat="1" x14ac:dyDescent="0.25">
      <c r="A496" s="333" t="s">
        <v>56</v>
      </c>
      <c r="B496" s="330" t="s">
        <v>55</v>
      </c>
      <c r="C496" s="330" t="s">
        <v>55</v>
      </c>
      <c r="D496" s="333">
        <v>52</v>
      </c>
      <c r="E496" s="331" t="s">
        <v>6555</v>
      </c>
      <c r="F496" s="330" t="s">
        <v>128</v>
      </c>
      <c r="G496" s="427" t="s">
        <v>7559</v>
      </c>
      <c r="H496" s="330">
        <v>0</v>
      </c>
      <c r="I496" s="330">
        <v>0</v>
      </c>
      <c r="J496" s="336" t="s">
        <v>45</v>
      </c>
      <c r="K496" s="330">
        <v>0</v>
      </c>
      <c r="L496" s="330">
        <v>0</v>
      </c>
      <c r="M496" s="336" t="s">
        <v>45</v>
      </c>
      <c r="N496" s="330">
        <v>0</v>
      </c>
      <c r="O496" s="330" t="s">
        <v>45</v>
      </c>
      <c r="P496" s="330" t="s">
        <v>45</v>
      </c>
      <c r="Q496" s="330" t="s">
        <v>45</v>
      </c>
      <c r="R496" s="336" t="s">
        <v>45</v>
      </c>
      <c r="S496" s="330">
        <v>0</v>
      </c>
      <c r="T496" s="330"/>
      <c r="U496" s="330"/>
      <c r="V496" s="428"/>
      <c r="W496" s="428" t="s">
        <v>45</v>
      </c>
      <c r="X496" s="428" t="s">
        <v>45</v>
      </c>
      <c r="Y496" s="428" t="s">
        <v>45</v>
      </c>
      <c r="Z496" s="428" t="s">
        <v>45</v>
      </c>
      <c r="AA496" s="330">
        <v>0</v>
      </c>
      <c r="AB496" s="330">
        <v>0</v>
      </c>
      <c r="AC496" s="330">
        <v>0</v>
      </c>
      <c r="AD496" s="330">
        <v>0</v>
      </c>
      <c r="AE496" s="330">
        <v>0</v>
      </c>
      <c r="AF496" s="330">
        <v>0</v>
      </c>
      <c r="AG496" s="429" t="s">
        <v>45</v>
      </c>
      <c r="AH496" s="330"/>
      <c r="AI496" s="330"/>
      <c r="AJ496" s="330"/>
      <c r="AK496" s="330"/>
      <c r="AL496" s="330"/>
      <c r="AM496" s="330">
        <v>0</v>
      </c>
      <c r="AN496" s="330">
        <v>0</v>
      </c>
      <c r="AO496" s="330"/>
      <c r="AP496" s="330"/>
      <c r="AQ496" s="330">
        <v>0</v>
      </c>
      <c r="AR496" s="330">
        <v>0</v>
      </c>
      <c r="AS496" s="330">
        <v>0</v>
      </c>
      <c r="AT496" s="330">
        <v>0</v>
      </c>
      <c r="AU496" s="330">
        <v>0</v>
      </c>
      <c r="AV496" s="430" t="s">
        <v>45</v>
      </c>
      <c r="AW496" s="330">
        <v>0</v>
      </c>
      <c r="AX496" s="330">
        <v>0</v>
      </c>
      <c r="AY496" s="330">
        <v>0</v>
      </c>
      <c r="AZ496" s="330">
        <v>0</v>
      </c>
      <c r="BA496" s="330">
        <v>0</v>
      </c>
      <c r="BB496" s="330">
        <v>0</v>
      </c>
      <c r="BC496" s="330">
        <v>0</v>
      </c>
      <c r="BD496" s="330">
        <v>0</v>
      </c>
      <c r="BE496" s="330">
        <v>0</v>
      </c>
      <c r="BF496" s="329" t="s">
        <v>7595</v>
      </c>
      <c r="BG496" s="330">
        <v>0</v>
      </c>
      <c r="BH496" s="330">
        <v>0</v>
      </c>
      <c r="BI496" s="330">
        <v>0</v>
      </c>
      <c r="BJ496" s="330" t="s">
        <v>112</v>
      </c>
      <c r="BK496" s="330">
        <v>0</v>
      </c>
      <c r="BL496" s="330">
        <v>0</v>
      </c>
      <c r="BM496" s="330">
        <v>0</v>
      </c>
      <c r="BN496" s="330">
        <v>0</v>
      </c>
      <c r="BO496" s="330">
        <v>0</v>
      </c>
      <c r="BP496" s="330">
        <v>0</v>
      </c>
      <c r="BQ496" s="330">
        <v>0</v>
      </c>
    </row>
    <row r="497" spans="1:69" s="334" customFormat="1" x14ac:dyDescent="0.25">
      <c r="A497" s="333" t="s">
        <v>56</v>
      </c>
      <c r="B497" s="330" t="s">
        <v>55</v>
      </c>
      <c r="C497" s="330" t="s">
        <v>55</v>
      </c>
      <c r="D497" s="333">
        <v>3</v>
      </c>
      <c r="E497" s="331" t="s">
        <v>6536</v>
      </c>
      <c r="F497" s="330" t="s">
        <v>128</v>
      </c>
      <c r="G497" s="427" t="s">
        <v>7559</v>
      </c>
      <c r="H497" s="330">
        <v>0</v>
      </c>
      <c r="I497" s="330">
        <v>0</v>
      </c>
      <c r="J497" s="336" t="s">
        <v>45</v>
      </c>
      <c r="K497" s="330">
        <v>0</v>
      </c>
      <c r="L497" s="330">
        <v>0</v>
      </c>
      <c r="M497" s="336" t="s">
        <v>45</v>
      </c>
      <c r="N497" s="330">
        <v>0</v>
      </c>
      <c r="O497" s="330" t="s">
        <v>45</v>
      </c>
      <c r="P497" s="330" t="s">
        <v>45</v>
      </c>
      <c r="Q497" s="330" t="s">
        <v>45</v>
      </c>
      <c r="R497" s="336" t="s">
        <v>45</v>
      </c>
      <c r="S497" s="330">
        <v>0</v>
      </c>
      <c r="T497" s="330"/>
      <c r="U497" s="330"/>
      <c r="V497" s="428"/>
      <c r="W497" s="428" t="s">
        <v>45</v>
      </c>
      <c r="X497" s="428" t="s">
        <v>45</v>
      </c>
      <c r="Y497" s="428" t="s">
        <v>45</v>
      </c>
      <c r="Z497" s="428" t="s">
        <v>45</v>
      </c>
      <c r="AA497" s="330">
        <v>0</v>
      </c>
      <c r="AB497" s="330">
        <v>0</v>
      </c>
      <c r="AC497" s="330">
        <v>0</v>
      </c>
      <c r="AD497" s="330">
        <v>0</v>
      </c>
      <c r="AE497" s="330">
        <v>0</v>
      </c>
      <c r="AF497" s="330">
        <v>0</v>
      </c>
      <c r="AG497" s="429" t="s">
        <v>45</v>
      </c>
      <c r="AH497" s="330"/>
      <c r="AI497" s="330"/>
      <c r="AJ497" s="330"/>
      <c r="AK497" s="330"/>
      <c r="AL497" s="330"/>
      <c r="AM497" s="330">
        <v>0</v>
      </c>
      <c r="AN497" s="330">
        <v>0</v>
      </c>
      <c r="AO497" s="330"/>
      <c r="AP497" s="330"/>
      <c r="AQ497" s="330">
        <v>0</v>
      </c>
      <c r="AR497" s="330">
        <v>0</v>
      </c>
      <c r="AS497" s="330">
        <v>0</v>
      </c>
      <c r="AT497" s="330">
        <v>0</v>
      </c>
      <c r="AU497" s="330">
        <v>0</v>
      </c>
      <c r="AV497" s="430" t="s">
        <v>45</v>
      </c>
      <c r="AW497" s="330">
        <v>0</v>
      </c>
      <c r="AX497" s="330">
        <v>0</v>
      </c>
      <c r="AY497" s="330">
        <v>0</v>
      </c>
      <c r="AZ497" s="330">
        <v>0</v>
      </c>
      <c r="BA497" s="330">
        <v>0</v>
      </c>
      <c r="BB497" s="330">
        <v>0</v>
      </c>
      <c r="BC497" s="330">
        <v>0</v>
      </c>
      <c r="BD497" s="330">
        <v>0</v>
      </c>
      <c r="BE497" s="330">
        <v>0</v>
      </c>
      <c r="BF497" s="329" t="s">
        <v>7595</v>
      </c>
      <c r="BG497" s="330">
        <v>1</v>
      </c>
      <c r="BH497" s="330">
        <v>0</v>
      </c>
      <c r="BI497" s="330">
        <v>0</v>
      </c>
      <c r="BJ497" s="330" t="s">
        <v>112</v>
      </c>
      <c r="BK497" s="330">
        <v>0</v>
      </c>
      <c r="BL497" s="330">
        <v>0</v>
      </c>
      <c r="BM497" s="330">
        <v>0</v>
      </c>
      <c r="BN497" s="330">
        <v>0</v>
      </c>
      <c r="BO497" s="330">
        <v>0</v>
      </c>
      <c r="BP497" s="330">
        <v>0</v>
      </c>
      <c r="BQ497" s="330">
        <v>0</v>
      </c>
    </row>
    <row r="498" spans="1:69" s="334" customFormat="1" x14ac:dyDescent="0.25">
      <c r="A498" s="333" t="s">
        <v>56</v>
      </c>
      <c r="B498" s="330" t="s">
        <v>55</v>
      </c>
      <c r="C498" s="330" t="s">
        <v>55</v>
      </c>
      <c r="D498" s="333">
        <v>4</v>
      </c>
      <c r="E498" s="331" t="s">
        <v>6537</v>
      </c>
      <c r="F498" s="330" t="s">
        <v>128</v>
      </c>
      <c r="G498" s="427" t="s">
        <v>7559</v>
      </c>
      <c r="H498" s="330">
        <v>0</v>
      </c>
      <c r="I498" s="330">
        <v>0</v>
      </c>
      <c r="J498" s="336" t="s">
        <v>45</v>
      </c>
      <c r="K498" s="330">
        <v>0</v>
      </c>
      <c r="L498" s="330">
        <v>0</v>
      </c>
      <c r="M498" s="336" t="s">
        <v>45</v>
      </c>
      <c r="N498" s="330">
        <v>0</v>
      </c>
      <c r="O498" s="330" t="s">
        <v>45</v>
      </c>
      <c r="P498" s="330" t="s">
        <v>45</v>
      </c>
      <c r="Q498" s="330" t="s">
        <v>45</v>
      </c>
      <c r="R498" s="336" t="s">
        <v>45</v>
      </c>
      <c r="S498" s="330">
        <v>0</v>
      </c>
      <c r="T498" s="330"/>
      <c r="U498" s="330"/>
      <c r="V498" s="428"/>
      <c r="W498" s="428" t="s">
        <v>45</v>
      </c>
      <c r="X498" s="428" t="s">
        <v>45</v>
      </c>
      <c r="Y498" s="428" t="s">
        <v>45</v>
      </c>
      <c r="Z498" s="428" t="s">
        <v>45</v>
      </c>
      <c r="AA498" s="330">
        <v>0</v>
      </c>
      <c r="AB498" s="330">
        <v>0</v>
      </c>
      <c r="AC498" s="330">
        <v>0</v>
      </c>
      <c r="AD498" s="330">
        <v>0</v>
      </c>
      <c r="AE498" s="330">
        <v>0</v>
      </c>
      <c r="AF498" s="330">
        <v>0</v>
      </c>
      <c r="AG498" s="429" t="s">
        <v>45</v>
      </c>
      <c r="AH498" s="330"/>
      <c r="AI498" s="330"/>
      <c r="AJ498" s="330"/>
      <c r="AK498" s="330"/>
      <c r="AL498" s="330"/>
      <c r="AM498" s="330">
        <v>0</v>
      </c>
      <c r="AN498" s="330">
        <v>0</v>
      </c>
      <c r="AO498" s="330"/>
      <c r="AP498" s="330"/>
      <c r="AQ498" s="330">
        <v>0</v>
      </c>
      <c r="AR498" s="330">
        <v>0</v>
      </c>
      <c r="AS498" s="330">
        <v>0</v>
      </c>
      <c r="AT498" s="330">
        <v>0</v>
      </c>
      <c r="AU498" s="330">
        <v>0</v>
      </c>
      <c r="AV498" s="430" t="s">
        <v>45</v>
      </c>
      <c r="AW498" s="330">
        <v>0</v>
      </c>
      <c r="AX498" s="330">
        <v>0</v>
      </c>
      <c r="AY498" s="330">
        <v>0</v>
      </c>
      <c r="AZ498" s="330">
        <v>0</v>
      </c>
      <c r="BA498" s="330">
        <v>0</v>
      </c>
      <c r="BB498" s="330">
        <v>0</v>
      </c>
      <c r="BC498" s="330">
        <v>0</v>
      </c>
      <c r="BD498" s="330">
        <v>0</v>
      </c>
      <c r="BE498" s="330">
        <v>0</v>
      </c>
      <c r="BF498" s="329" t="s">
        <v>7595</v>
      </c>
      <c r="BG498" s="330">
        <v>0</v>
      </c>
      <c r="BH498" s="330">
        <v>0</v>
      </c>
      <c r="BI498" s="330">
        <v>0</v>
      </c>
      <c r="BJ498" s="330" t="s">
        <v>112</v>
      </c>
      <c r="BK498" s="330">
        <v>0</v>
      </c>
      <c r="BL498" s="330">
        <v>0</v>
      </c>
      <c r="BM498" s="330">
        <v>0</v>
      </c>
      <c r="BN498" s="330">
        <v>0</v>
      </c>
      <c r="BO498" s="330">
        <v>0</v>
      </c>
      <c r="BP498" s="330">
        <v>0</v>
      </c>
      <c r="BQ498" s="330">
        <v>0</v>
      </c>
    </row>
    <row r="499" spans="1:69" s="334" customFormat="1" x14ac:dyDescent="0.25">
      <c r="A499" s="333" t="s">
        <v>56</v>
      </c>
      <c r="B499" s="330" t="s">
        <v>55</v>
      </c>
      <c r="C499" s="330" t="s">
        <v>55</v>
      </c>
      <c r="D499" s="333">
        <v>5</v>
      </c>
      <c r="E499" s="331" t="s">
        <v>6538</v>
      </c>
      <c r="F499" s="330" t="s">
        <v>128</v>
      </c>
      <c r="G499" s="427" t="s">
        <v>7559</v>
      </c>
      <c r="H499" s="330">
        <v>0</v>
      </c>
      <c r="I499" s="330">
        <v>0</v>
      </c>
      <c r="J499" s="336" t="s">
        <v>45</v>
      </c>
      <c r="K499" s="330">
        <v>0</v>
      </c>
      <c r="L499" s="330">
        <v>0</v>
      </c>
      <c r="M499" s="336" t="s">
        <v>45</v>
      </c>
      <c r="N499" s="330">
        <v>0</v>
      </c>
      <c r="O499" s="330" t="s">
        <v>45</v>
      </c>
      <c r="P499" s="330" t="s">
        <v>45</v>
      </c>
      <c r="Q499" s="330" t="s">
        <v>45</v>
      </c>
      <c r="R499" s="336" t="s">
        <v>45</v>
      </c>
      <c r="S499" s="330">
        <v>0</v>
      </c>
      <c r="T499" s="330"/>
      <c r="U499" s="330"/>
      <c r="V499" s="428"/>
      <c r="W499" s="428" t="s">
        <v>45</v>
      </c>
      <c r="X499" s="428" t="s">
        <v>45</v>
      </c>
      <c r="Y499" s="428" t="s">
        <v>45</v>
      </c>
      <c r="Z499" s="428" t="s">
        <v>45</v>
      </c>
      <c r="AA499" s="330">
        <v>0</v>
      </c>
      <c r="AB499" s="330">
        <v>0</v>
      </c>
      <c r="AC499" s="330">
        <v>0</v>
      </c>
      <c r="AD499" s="330">
        <v>0</v>
      </c>
      <c r="AE499" s="330">
        <v>0</v>
      </c>
      <c r="AF499" s="330">
        <v>0</v>
      </c>
      <c r="AG499" s="429" t="s">
        <v>45</v>
      </c>
      <c r="AH499" s="330"/>
      <c r="AI499" s="330"/>
      <c r="AJ499" s="330"/>
      <c r="AK499" s="330"/>
      <c r="AL499" s="330"/>
      <c r="AM499" s="330">
        <v>0</v>
      </c>
      <c r="AN499" s="330">
        <v>0</v>
      </c>
      <c r="AO499" s="330"/>
      <c r="AP499" s="330"/>
      <c r="AQ499" s="330">
        <v>0</v>
      </c>
      <c r="AR499" s="330">
        <v>0</v>
      </c>
      <c r="AS499" s="330">
        <v>0</v>
      </c>
      <c r="AT499" s="330">
        <v>0</v>
      </c>
      <c r="AU499" s="330">
        <v>0</v>
      </c>
      <c r="AV499" s="430" t="s">
        <v>45</v>
      </c>
      <c r="AW499" s="330">
        <v>0</v>
      </c>
      <c r="AX499" s="330">
        <v>0</v>
      </c>
      <c r="AY499" s="330">
        <v>0</v>
      </c>
      <c r="AZ499" s="330">
        <v>0</v>
      </c>
      <c r="BA499" s="330">
        <v>0</v>
      </c>
      <c r="BB499" s="330">
        <v>0</v>
      </c>
      <c r="BC499" s="330">
        <v>0</v>
      </c>
      <c r="BD499" s="330">
        <v>0</v>
      </c>
      <c r="BE499" s="330">
        <v>0</v>
      </c>
      <c r="BF499" s="329" t="s">
        <v>7595</v>
      </c>
      <c r="BG499" s="330">
        <v>0</v>
      </c>
      <c r="BH499" s="330">
        <v>0</v>
      </c>
      <c r="BI499" s="330">
        <v>0</v>
      </c>
      <c r="BJ499" s="330" t="s">
        <v>112</v>
      </c>
      <c r="BK499" s="330">
        <v>0</v>
      </c>
      <c r="BL499" s="330">
        <v>0</v>
      </c>
      <c r="BM499" s="330">
        <v>0</v>
      </c>
      <c r="BN499" s="330">
        <v>0</v>
      </c>
      <c r="BO499" s="330">
        <v>0</v>
      </c>
      <c r="BP499" s="330">
        <v>0</v>
      </c>
      <c r="BQ499" s="330">
        <v>0</v>
      </c>
    </row>
    <row r="500" spans="1:69" s="334" customFormat="1" x14ac:dyDescent="0.25">
      <c r="A500" s="333" t="s">
        <v>56</v>
      </c>
      <c r="B500" s="330" t="s">
        <v>55</v>
      </c>
      <c r="C500" s="330" t="s">
        <v>55</v>
      </c>
      <c r="D500" s="333">
        <v>6</v>
      </c>
      <c r="E500" s="331" t="s">
        <v>6539</v>
      </c>
      <c r="F500" s="330" t="s">
        <v>128</v>
      </c>
      <c r="G500" s="427" t="s">
        <v>7559</v>
      </c>
      <c r="H500" s="330">
        <v>0</v>
      </c>
      <c r="I500" s="330">
        <v>0</v>
      </c>
      <c r="J500" s="336" t="s">
        <v>45</v>
      </c>
      <c r="K500" s="330">
        <v>0</v>
      </c>
      <c r="L500" s="330">
        <v>0</v>
      </c>
      <c r="M500" s="336" t="s">
        <v>45</v>
      </c>
      <c r="N500" s="330">
        <v>0</v>
      </c>
      <c r="O500" s="330" t="s">
        <v>45</v>
      </c>
      <c r="P500" s="330" t="s">
        <v>45</v>
      </c>
      <c r="Q500" s="330" t="s">
        <v>45</v>
      </c>
      <c r="R500" s="336" t="s">
        <v>45</v>
      </c>
      <c r="S500" s="330">
        <v>0</v>
      </c>
      <c r="T500" s="330"/>
      <c r="U500" s="330"/>
      <c r="V500" s="428"/>
      <c r="W500" s="428" t="s">
        <v>45</v>
      </c>
      <c r="X500" s="428" t="s">
        <v>45</v>
      </c>
      <c r="Y500" s="428" t="s">
        <v>45</v>
      </c>
      <c r="Z500" s="428" t="s">
        <v>45</v>
      </c>
      <c r="AA500" s="330">
        <v>0</v>
      </c>
      <c r="AB500" s="330">
        <v>0</v>
      </c>
      <c r="AC500" s="330">
        <v>0</v>
      </c>
      <c r="AD500" s="330">
        <v>0</v>
      </c>
      <c r="AE500" s="330">
        <v>0</v>
      </c>
      <c r="AF500" s="330">
        <v>0</v>
      </c>
      <c r="AG500" s="429" t="s">
        <v>45</v>
      </c>
      <c r="AH500" s="330"/>
      <c r="AI500" s="330"/>
      <c r="AJ500" s="330"/>
      <c r="AK500" s="330"/>
      <c r="AL500" s="330"/>
      <c r="AM500" s="330">
        <v>0</v>
      </c>
      <c r="AN500" s="330">
        <v>0</v>
      </c>
      <c r="AO500" s="330"/>
      <c r="AP500" s="330"/>
      <c r="AQ500" s="330">
        <v>0</v>
      </c>
      <c r="AR500" s="330">
        <v>0</v>
      </c>
      <c r="AS500" s="330">
        <v>0</v>
      </c>
      <c r="AT500" s="330">
        <v>0</v>
      </c>
      <c r="AU500" s="330">
        <v>0</v>
      </c>
      <c r="AV500" s="430" t="s">
        <v>45</v>
      </c>
      <c r="AW500" s="330">
        <v>0</v>
      </c>
      <c r="AX500" s="330">
        <v>0</v>
      </c>
      <c r="AY500" s="330">
        <v>0</v>
      </c>
      <c r="AZ500" s="330">
        <v>0</v>
      </c>
      <c r="BA500" s="330">
        <v>0</v>
      </c>
      <c r="BB500" s="330">
        <v>0</v>
      </c>
      <c r="BC500" s="330">
        <v>0</v>
      </c>
      <c r="BD500" s="330">
        <v>0</v>
      </c>
      <c r="BE500" s="330">
        <v>0</v>
      </c>
      <c r="BF500" s="329" t="s">
        <v>7595</v>
      </c>
      <c r="BG500" s="330">
        <v>0</v>
      </c>
      <c r="BH500" s="330">
        <v>0</v>
      </c>
      <c r="BI500" s="330">
        <v>0</v>
      </c>
      <c r="BJ500" s="330" t="s">
        <v>112</v>
      </c>
      <c r="BK500" s="330">
        <v>0</v>
      </c>
      <c r="BL500" s="330">
        <v>0</v>
      </c>
      <c r="BM500" s="330">
        <v>0</v>
      </c>
      <c r="BN500" s="330">
        <v>0</v>
      </c>
      <c r="BO500" s="330">
        <v>0</v>
      </c>
      <c r="BP500" s="330">
        <v>0</v>
      </c>
      <c r="BQ500" s="330">
        <v>0</v>
      </c>
    </row>
    <row r="501" spans="1:69" s="334" customFormat="1" x14ac:dyDescent="0.25">
      <c r="A501" s="333" t="s">
        <v>56</v>
      </c>
      <c r="B501" s="330" t="s">
        <v>55</v>
      </c>
      <c r="C501" s="330" t="s">
        <v>55</v>
      </c>
      <c r="D501" s="333">
        <v>7</v>
      </c>
      <c r="E501" s="331" t="s">
        <v>6540</v>
      </c>
      <c r="F501" s="330" t="s">
        <v>128</v>
      </c>
      <c r="G501" s="427" t="s">
        <v>7559</v>
      </c>
      <c r="H501" s="330">
        <v>0</v>
      </c>
      <c r="I501" s="330">
        <v>0</v>
      </c>
      <c r="J501" s="336" t="s">
        <v>45</v>
      </c>
      <c r="K501" s="330">
        <v>0</v>
      </c>
      <c r="L501" s="330">
        <v>0</v>
      </c>
      <c r="M501" s="336" t="s">
        <v>45</v>
      </c>
      <c r="N501" s="330">
        <v>0</v>
      </c>
      <c r="O501" s="330" t="s">
        <v>45</v>
      </c>
      <c r="P501" s="330" t="s">
        <v>45</v>
      </c>
      <c r="Q501" s="330" t="s">
        <v>45</v>
      </c>
      <c r="R501" s="336" t="s">
        <v>45</v>
      </c>
      <c r="S501" s="330">
        <v>0</v>
      </c>
      <c r="T501" s="330"/>
      <c r="U501" s="330"/>
      <c r="V501" s="428"/>
      <c r="W501" s="428" t="s">
        <v>45</v>
      </c>
      <c r="X501" s="428" t="s">
        <v>45</v>
      </c>
      <c r="Y501" s="428" t="s">
        <v>45</v>
      </c>
      <c r="Z501" s="428" t="s">
        <v>45</v>
      </c>
      <c r="AA501" s="330">
        <v>0</v>
      </c>
      <c r="AB501" s="330">
        <v>0</v>
      </c>
      <c r="AC501" s="330">
        <v>0</v>
      </c>
      <c r="AD501" s="330">
        <v>0</v>
      </c>
      <c r="AE501" s="330">
        <v>0</v>
      </c>
      <c r="AF501" s="330">
        <v>0</v>
      </c>
      <c r="AG501" s="429" t="s">
        <v>45</v>
      </c>
      <c r="AH501" s="330"/>
      <c r="AI501" s="330"/>
      <c r="AJ501" s="330"/>
      <c r="AK501" s="330"/>
      <c r="AL501" s="330"/>
      <c r="AM501" s="330">
        <v>0</v>
      </c>
      <c r="AN501" s="330">
        <v>0</v>
      </c>
      <c r="AO501" s="330"/>
      <c r="AP501" s="330"/>
      <c r="AQ501" s="330">
        <v>0</v>
      </c>
      <c r="AR501" s="330">
        <v>0</v>
      </c>
      <c r="AS501" s="330">
        <v>0</v>
      </c>
      <c r="AT501" s="330">
        <v>0</v>
      </c>
      <c r="AU501" s="330">
        <v>0</v>
      </c>
      <c r="AV501" s="430" t="s">
        <v>45</v>
      </c>
      <c r="AW501" s="330">
        <v>0</v>
      </c>
      <c r="AX501" s="330">
        <v>0</v>
      </c>
      <c r="AY501" s="330">
        <v>0</v>
      </c>
      <c r="AZ501" s="330">
        <v>0</v>
      </c>
      <c r="BA501" s="330">
        <v>0</v>
      </c>
      <c r="BB501" s="330">
        <v>0</v>
      </c>
      <c r="BC501" s="330">
        <v>0</v>
      </c>
      <c r="BD501" s="330">
        <v>0</v>
      </c>
      <c r="BE501" s="330">
        <v>3</v>
      </c>
      <c r="BF501" s="329" t="s">
        <v>7595</v>
      </c>
      <c r="BG501" s="330">
        <v>0</v>
      </c>
      <c r="BH501" s="330">
        <v>0</v>
      </c>
      <c r="BI501" s="330">
        <v>0</v>
      </c>
      <c r="BJ501" s="330" t="s">
        <v>112</v>
      </c>
      <c r="BK501" s="330">
        <v>0</v>
      </c>
      <c r="BL501" s="330">
        <v>0</v>
      </c>
      <c r="BM501" s="330">
        <v>0</v>
      </c>
      <c r="BN501" s="330">
        <v>0</v>
      </c>
      <c r="BO501" s="330">
        <v>0</v>
      </c>
      <c r="BP501" s="330">
        <v>0</v>
      </c>
      <c r="BQ501" s="330">
        <v>0</v>
      </c>
    </row>
    <row r="502" spans="1:69" s="334" customFormat="1" x14ac:dyDescent="0.25">
      <c r="A502" s="333" t="s">
        <v>2256</v>
      </c>
      <c r="B502" s="330" t="s">
        <v>52</v>
      </c>
      <c r="C502" s="330" t="s">
        <v>311</v>
      </c>
      <c r="D502" s="333">
        <v>1</v>
      </c>
      <c r="E502" s="331" t="s">
        <v>6534</v>
      </c>
      <c r="F502" s="330" t="s">
        <v>128</v>
      </c>
      <c r="G502" s="427" t="s">
        <v>7614</v>
      </c>
      <c r="H502" s="330">
        <v>0</v>
      </c>
      <c r="I502" s="330">
        <v>0</v>
      </c>
      <c r="J502" s="336" t="s">
        <v>45</v>
      </c>
      <c r="K502" s="330">
        <v>0</v>
      </c>
      <c r="L502" s="330">
        <v>0</v>
      </c>
      <c r="M502" s="336" t="s">
        <v>45</v>
      </c>
      <c r="N502" s="330">
        <v>0</v>
      </c>
      <c r="O502" s="330" t="s">
        <v>45</v>
      </c>
      <c r="P502" s="330" t="s">
        <v>45</v>
      </c>
      <c r="Q502" s="330" t="s">
        <v>45</v>
      </c>
      <c r="R502" s="336" t="s">
        <v>45</v>
      </c>
      <c r="S502" s="330">
        <v>0</v>
      </c>
      <c r="T502" s="330"/>
      <c r="U502" s="330"/>
      <c r="V502" s="428"/>
      <c r="W502" s="428" t="s">
        <v>45</v>
      </c>
      <c r="X502" s="428" t="s">
        <v>45</v>
      </c>
      <c r="Y502" s="428" t="s">
        <v>45</v>
      </c>
      <c r="Z502" s="428" t="s">
        <v>45</v>
      </c>
      <c r="AA502" s="330">
        <v>0</v>
      </c>
      <c r="AB502" s="330">
        <v>0</v>
      </c>
      <c r="AC502" s="330">
        <v>0</v>
      </c>
      <c r="AD502" s="330">
        <v>0</v>
      </c>
      <c r="AE502" s="330">
        <v>0</v>
      </c>
      <c r="AF502" s="330">
        <v>0</v>
      </c>
      <c r="AG502" s="429" t="s">
        <v>45</v>
      </c>
      <c r="AH502" s="330"/>
      <c r="AI502" s="330"/>
      <c r="AJ502" s="330"/>
      <c r="AK502" s="330"/>
      <c r="AL502" s="330"/>
      <c r="AM502" s="330">
        <v>0</v>
      </c>
      <c r="AN502" s="330">
        <v>0</v>
      </c>
      <c r="AO502" s="330"/>
      <c r="AP502" s="330"/>
      <c r="AQ502" s="330">
        <v>0</v>
      </c>
      <c r="AR502" s="330">
        <v>0</v>
      </c>
      <c r="AS502" s="330">
        <v>0</v>
      </c>
      <c r="AT502" s="330">
        <v>0</v>
      </c>
      <c r="AU502" s="330">
        <v>0</v>
      </c>
      <c r="AV502" s="430" t="s">
        <v>45</v>
      </c>
      <c r="AW502" s="330">
        <v>0</v>
      </c>
      <c r="AX502" s="330">
        <v>0</v>
      </c>
      <c r="AY502" s="330">
        <v>0</v>
      </c>
      <c r="AZ502" s="330">
        <v>0</v>
      </c>
      <c r="BA502" s="330">
        <v>0</v>
      </c>
      <c r="BB502" s="330">
        <v>0</v>
      </c>
      <c r="BC502" s="330">
        <v>0</v>
      </c>
      <c r="BD502" s="330">
        <v>0</v>
      </c>
      <c r="BE502" s="330">
        <v>0</v>
      </c>
      <c r="BF502" s="329" t="s">
        <v>7582</v>
      </c>
      <c r="BG502" s="330">
        <v>0</v>
      </c>
      <c r="BH502" s="330">
        <v>0</v>
      </c>
      <c r="BI502" s="330">
        <v>0</v>
      </c>
      <c r="BJ502" s="330" t="s">
        <v>112</v>
      </c>
      <c r="BK502" s="330">
        <v>0</v>
      </c>
      <c r="BL502" s="330">
        <v>0</v>
      </c>
      <c r="BM502" s="330">
        <v>0</v>
      </c>
      <c r="BN502" s="330">
        <v>0</v>
      </c>
      <c r="BO502" s="330">
        <v>0</v>
      </c>
      <c r="BP502" s="330">
        <v>0</v>
      </c>
      <c r="BQ502" s="330">
        <v>0</v>
      </c>
    </row>
    <row r="503" spans="1:69" s="334" customFormat="1" x14ac:dyDescent="0.25">
      <c r="A503" s="333" t="s">
        <v>2256</v>
      </c>
      <c r="B503" s="330" t="s">
        <v>52</v>
      </c>
      <c r="C503" s="330" t="s">
        <v>311</v>
      </c>
      <c r="D503" s="333">
        <v>2</v>
      </c>
      <c r="E503" s="331" t="s">
        <v>6535</v>
      </c>
      <c r="F503" s="330" t="s">
        <v>128</v>
      </c>
      <c r="G503" s="427" t="s">
        <v>7614</v>
      </c>
      <c r="H503" s="330">
        <v>0</v>
      </c>
      <c r="I503" s="330">
        <v>0</v>
      </c>
      <c r="J503" s="336" t="s">
        <v>45</v>
      </c>
      <c r="K503" s="330">
        <v>0</v>
      </c>
      <c r="L503" s="330">
        <v>0</v>
      </c>
      <c r="M503" s="336" t="s">
        <v>45</v>
      </c>
      <c r="N503" s="330">
        <v>0</v>
      </c>
      <c r="O503" s="330" t="s">
        <v>45</v>
      </c>
      <c r="P503" s="330" t="s">
        <v>45</v>
      </c>
      <c r="Q503" s="330" t="s">
        <v>45</v>
      </c>
      <c r="R503" s="336" t="s">
        <v>45</v>
      </c>
      <c r="S503" s="330">
        <v>0</v>
      </c>
      <c r="T503" s="330"/>
      <c r="U503" s="330"/>
      <c r="V503" s="428"/>
      <c r="W503" s="428" t="s">
        <v>45</v>
      </c>
      <c r="X503" s="428" t="s">
        <v>45</v>
      </c>
      <c r="Y503" s="428" t="s">
        <v>45</v>
      </c>
      <c r="Z503" s="428" t="s">
        <v>45</v>
      </c>
      <c r="AA503" s="330">
        <v>0</v>
      </c>
      <c r="AB503" s="330">
        <v>0</v>
      </c>
      <c r="AC503" s="330">
        <v>0</v>
      </c>
      <c r="AD503" s="330">
        <v>0</v>
      </c>
      <c r="AE503" s="330">
        <v>0</v>
      </c>
      <c r="AF503" s="330">
        <v>0</v>
      </c>
      <c r="AG503" s="429" t="s">
        <v>45</v>
      </c>
      <c r="AH503" s="330"/>
      <c r="AI503" s="330"/>
      <c r="AJ503" s="330"/>
      <c r="AK503" s="330"/>
      <c r="AL503" s="330"/>
      <c r="AM503" s="330">
        <v>0</v>
      </c>
      <c r="AN503" s="330">
        <v>0</v>
      </c>
      <c r="AO503" s="330"/>
      <c r="AP503" s="330"/>
      <c r="AQ503" s="330">
        <v>0</v>
      </c>
      <c r="AR503" s="330">
        <v>0</v>
      </c>
      <c r="AS503" s="330">
        <v>0</v>
      </c>
      <c r="AT503" s="330">
        <v>0</v>
      </c>
      <c r="AU503" s="330">
        <v>0</v>
      </c>
      <c r="AV503" s="430" t="s">
        <v>45</v>
      </c>
      <c r="AW503" s="330">
        <v>0</v>
      </c>
      <c r="AX503" s="330">
        <v>0</v>
      </c>
      <c r="AY503" s="330">
        <v>0</v>
      </c>
      <c r="AZ503" s="330">
        <v>0</v>
      </c>
      <c r="BA503" s="330">
        <v>0</v>
      </c>
      <c r="BB503" s="330">
        <v>0</v>
      </c>
      <c r="BC503" s="330">
        <v>0</v>
      </c>
      <c r="BD503" s="330">
        <v>0</v>
      </c>
      <c r="BE503" s="330">
        <v>0</v>
      </c>
      <c r="BF503" s="329" t="s">
        <v>7582</v>
      </c>
      <c r="BG503" s="330">
        <v>0</v>
      </c>
      <c r="BH503" s="330">
        <v>0</v>
      </c>
      <c r="BI503" s="330">
        <v>0</v>
      </c>
      <c r="BJ503" s="330" t="s">
        <v>112</v>
      </c>
      <c r="BK503" s="330">
        <v>0</v>
      </c>
      <c r="BL503" s="330">
        <v>0</v>
      </c>
      <c r="BM503" s="330">
        <v>0</v>
      </c>
      <c r="BN503" s="330">
        <v>0</v>
      </c>
      <c r="BO503" s="330">
        <v>0</v>
      </c>
      <c r="BP503" s="330">
        <v>0</v>
      </c>
      <c r="BQ503" s="330">
        <v>0</v>
      </c>
    </row>
    <row r="504" spans="1:69" s="334" customFormat="1" x14ac:dyDescent="0.25">
      <c r="A504" s="333" t="s">
        <v>2256</v>
      </c>
      <c r="B504" s="330" t="s">
        <v>52</v>
      </c>
      <c r="C504" s="330" t="s">
        <v>311</v>
      </c>
      <c r="D504" s="333">
        <v>44</v>
      </c>
      <c r="E504" s="331" t="s">
        <v>565</v>
      </c>
      <c r="F504" s="330" t="s">
        <v>128</v>
      </c>
      <c r="G504" s="427" t="s">
        <v>7614</v>
      </c>
      <c r="H504" s="330">
        <v>0</v>
      </c>
      <c r="I504" s="330">
        <v>0</v>
      </c>
      <c r="J504" s="336" t="s">
        <v>45</v>
      </c>
      <c r="K504" s="330">
        <v>0</v>
      </c>
      <c r="L504" s="330">
        <v>0</v>
      </c>
      <c r="M504" s="336" t="s">
        <v>45</v>
      </c>
      <c r="N504" s="330">
        <v>0</v>
      </c>
      <c r="O504" s="330" t="s">
        <v>45</v>
      </c>
      <c r="P504" s="330" t="s">
        <v>45</v>
      </c>
      <c r="Q504" s="330" t="s">
        <v>45</v>
      </c>
      <c r="R504" s="336" t="s">
        <v>45</v>
      </c>
      <c r="S504" s="330">
        <v>0</v>
      </c>
      <c r="T504" s="330"/>
      <c r="U504" s="330"/>
      <c r="V504" s="428"/>
      <c r="W504" s="428" t="s">
        <v>45</v>
      </c>
      <c r="X504" s="428" t="s">
        <v>45</v>
      </c>
      <c r="Y504" s="428" t="s">
        <v>45</v>
      </c>
      <c r="Z504" s="428" t="s">
        <v>45</v>
      </c>
      <c r="AA504" s="330">
        <v>0</v>
      </c>
      <c r="AB504" s="330">
        <v>0</v>
      </c>
      <c r="AC504" s="330">
        <v>0</v>
      </c>
      <c r="AD504" s="330">
        <v>0</v>
      </c>
      <c r="AE504" s="330">
        <v>0</v>
      </c>
      <c r="AF504" s="330">
        <v>0</v>
      </c>
      <c r="AG504" s="429" t="s">
        <v>45</v>
      </c>
      <c r="AH504" s="330"/>
      <c r="AI504" s="330"/>
      <c r="AJ504" s="330"/>
      <c r="AK504" s="330"/>
      <c r="AL504" s="330"/>
      <c r="AM504" s="330">
        <v>0</v>
      </c>
      <c r="AN504" s="330">
        <v>0</v>
      </c>
      <c r="AO504" s="330"/>
      <c r="AP504" s="330"/>
      <c r="AQ504" s="330">
        <v>0</v>
      </c>
      <c r="AR504" s="330">
        <v>0</v>
      </c>
      <c r="AS504" s="330">
        <v>0</v>
      </c>
      <c r="AT504" s="330">
        <v>0</v>
      </c>
      <c r="AU504" s="330">
        <v>0</v>
      </c>
      <c r="AV504" s="430" t="s">
        <v>45</v>
      </c>
      <c r="AW504" s="330">
        <v>0</v>
      </c>
      <c r="AX504" s="330">
        <v>0</v>
      </c>
      <c r="AY504" s="330">
        <v>0</v>
      </c>
      <c r="AZ504" s="330">
        <v>0</v>
      </c>
      <c r="BA504" s="330">
        <v>0</v>
      </c>
      <c r="BB504" s="330">
        <v>0</v>
      </c>
      <c r="BC504" s="330">
        <v>0</v>
      </c>
      <c r="BD504" s="330">
        <v>0</v>
      </c>
      <c r="BE504" s="330">
        <v>0</v>
      </c>
      <c r="BF504" s="329" t="s">
        <v>7582</v>
      </c>
      <c r="BG504" s="330">
        <v>3</v>
      </c>
      <c r="BH504" s="330">
        <v>0</v>
      </c>
      <c r="BI504" s="330">
        <v>0</v>
      </c>
      <c r="BJ504" s="330" t="s">
        <v>112</v>
      </c>
      <c r="BK504" s="330">
        <v>0</v>
      </c>
      <c r="BL504" s="330">
        <v>0</v>
      </c>
      <c r="BM504" s="330">
        <v>0</v>
      </c>
      <c r="BN504" s="330">
        <v>0</v>
      </c>
      <c r="BO504" s="330">
        <v>0</v>
      </c>
      <c r="BP504" s="330">
        <v>0</v>
      </c>
      <c r="BQ504" s="330">
        <v>0</v>
      </c>
    </row>
    <row r="505" spans="1:69" s="334" customFormat="1" x14ac:dyDescent="0.25">
      <c r="A505" s="333" t="s">
        <v>2256</v>
      </c>
      <c r="B505" s="330" t="s">
        <v>52</v>
      </c>
      <c r="C505" s="330" t="s">
        <v>311</v>
      </c>
      <c r="D505" s="333">
        <v>45</v>
      </c>
      <c r="E505" s="331" t="s">
        <v>566</v>
      </c>
      <c r="F505" s="330" t="s">
        <v>128</v>
      </c>
      <c r="G505" s="427" t="s">
        <v>7614</v>
      </c>
      <c r="H505" s="330">
        <v>0</v>
      </c>
      <c r="I505" s="330">
        <v>0</v>
      </c>
      <c r="J505" s="336" t="s">
        <v>45</v>
      </c>
      <c r="K505" s="330">
        <v>0</v>
      </c>
      <c r="L505" s="330">
        <v>0</v>
      </c>
      <c r="M505" s="336" t="s">
        <v>45</v>
      </c>
      <c r="N505" s="330">
        <v>0</v>
      </c>
      <c r="O505" s="330" t="s">
        <v>45</v>
      </c>
      <c r="P505" s="330" t="s">
        <v>45</v>
      </c>
      <c r="Q505" s="330" t="s">
        <v>45</v>
      </c>
      <c r="R505" s="336" t="s">
        <v>45</v>
      </c>
      <c r="S505" s="330">
        <v>0</v>
      </c>
      <c r="T505" s="330"/>
      <c r="U505" s="330"/>
      <c r="V505" s="428"/>
      <c r="W505" s="428" t="s">
        <v>45</v>
      </c>
      <c r="X505" s="428" t="s">
        <v>45</v>
      </c>
      <c r="Y505" s="428" t="s">
        <v>45</v>
      </c>
      <c r="Z505" s="428" t="s">
        <v>45</v>
      </c>
      <c r="AA505" s="330">
        <v>0</v>
      </c>
      <c r="AB505" s="330">
        <v>0</v>
      </c>
      <c r="AC505" s="330">
        <v>0</v>
      </c>
      <c r="AD505" s="330">
        <v>0</v>
      </c>
      <c r="AE505" s="330">
        <v>0</v>
      </c>
      <c r="AF505" s="330">
        <v>0</v>
      </c>
      <c r="AG505" s="429" t="s">
        <v>45</v>
      </c>
      <c r="AH505" s="330"/>
      <c r="AI505" s="330"/>
      <c r="AJ505" s="330"/>
      <c r="AK505" s="330"/>
      <c r="AL505" s="330"/>
      <c r="AM505" s="330">
        <v>0</v>
      </c>
      <c r="AN505" s="330">
        <v>0</v>
      </c>
      <c r="AO505" s="330"/>
      <c r="AP505" s="330"/>
      <c r="AQ505" s="330">
        <v>0</v>
      </c>
      <c r="AR505" s="330">
        <v>0</v>
      </c>
      <c r="AS505" s="330">
        <v>0</v>
      </c>
      <c r="AT505" s="330">
        <v>0</v>
      </c>
      <c r="AU505" s="330">
        <v>0</v>
      </c>
      <c r="AV505" s="430" t="s">
        <v>45</v>
      </c>
      <c r="AW505" s="330">
        <v>0</v>
      </c>
      <c r="AX505" s="330">
        <v>0</v>
      </c>
      <c r="AY505" s="330">
        <v>0</v>
      </c>
      <c r="AZ505" s="330">
        <v>0</v>
      </c>
      <c r="BA505" s="330">
        <v>0</v>
      </c>
      <c r="BB505" s="330">
        <v>0</v>
      </c>
      <c r="BC505" s="330">
        <v>0</v>
      </c>
      <c r="BD505" s="330">
        <v>0</v>
      </c>
      <c r="BE505" s="330">
        <v>0</v>
      </c>
      <c r="BF505" s="329" t="s">
        <v>7582</v>
      </c>
      <c r="BG505" s="330">
        <v>3</v>
      </c>
      <c r="BH505" s="330">
        <v>0</v>
      </c>
      <c r="BI505" s="330">
        <v>0</v>
      </c>
      <c r="BJ505" s="330" t="s">
        <v>112</v>
      </c>
      <c r="BK505" s="330">
        <v>0</v>
      </c>
      <c r="BL505" s="330">
        <v>0</v>
      </c>
      <c r="BM505" s="330">
        <v>0</v>
      </c>
      <c r="BN505" s="330">
        <v>0</v>
      </c>
      <c r="BO505" s="330">
        <v>0</v>
      </c>
      <c r="BP505" s="330">
        <v>0</v>
      </c>
      <c r="BQ505" s="330">
        <v>0</v>
      </c>
    </row>
    <row r="506" spans="1:69" s="334" customFormat="1" x14ac:dyDescent="0.25">
      <c r="A506" s="333" t="s">
        <v>2256</v>
      </c>
      <c r="B506" s="330" t="s">
        <v>52</v>
      </c>
      <c r="C506" s="330" t="s">
        <v>311</v>
      </c>
      <c r="D506" s="333">
        <v>46</v>
      </c>
      <c r="E506" s="331" t="s">
        <v>567</v>
      </c>
      <c r="F506" s="330" t="s">
        <v>128</v>
      </c>
      <c r="G506" s="427" t="s">
        <v>7614</v>
      </c>
      <c r="H506" s="330">
        <v>0</v>
      </c>
      <c r="I506" s="330">
        <v>0</v>
      </c>
      <c r="J506" s="336" t="s">
        <v>45</v>
      </c>
      <c r="K506" s="330">
        <v>0</v>
      </c>
      <c r="L506" s="330">
        <v>0</v>
      </c>
      <c r="M506" s="336" t="s">
        <v>45</v>
      </c>
      <c r="N506" s="330">
        <v>0</v>
      </c>
      <c r="O506" s="330" t="s">
        <v>45</v>
      </c>
      <c r="P506" s="330" t="s">
        <v>45</v>
      </c>
      <c r="Q506" s="330" t="s">
        <v>45</v>
      </c>
      <c r="R506" s="336" t="s">
        <v>45</v>
      </c>
      <c r="S506" s="330">
        <v>0</v>
      </c>
      <c r="T506" s="330"/>
      <c r="U506" s="330"/>
      <c r="V506" s="428"/>
      <c r="W506" s="428" t="s">
        <v>45</v>
      </c>
      <c r="X506" s="428" t="s">
        <v>45</v>
      </c>
      <c r="Y506" s="428" t="s">
        <v>45</v>
      </c>
      <c r="Z506" s="428" t="s">
        <v>45</v>
      </c>
      <c r="AA506" s="330">
        <v>0</v>
      </c>
      <c r="AB506" s="330">
        <v>0</v>
      </c>
      <c r="AC506" s="330">
        <v>0</v>
      </c>
      <c r="AD506" s="330">
        <v>0</v>
      </c>
      <c r="AE506" s="330">
        <v>0</v>
      </c>
      <c r="AF506" s="330">
        <v>0</v>
      </c>
      <c r="AG506" s="429" t="s">
        <v>45</v>
      </c>
      <c r="AH506" s="330"/>
      <c r="AI506" s="330"/>
      <c r="AJ506" s="330"/>
      <c r="AK506" s="330"/>
      <c r="AL506" s="330"/>
      <c r="AM506" s="330">
        <v>0</v>
      </c>
      <c r="AN506" s="330">
        <v>0</v>
      </c>
      <c r="AO506" s="330"/>
      <c r="AP506" s="330"/>
      <c r="AQ506" s="330">
        <v>0</v>
      </c>
      <c r="AR506" s="330">
        <v>0</v>
      </c>
      <c r="AS506" s="330">
        <v>0</v>
      </c>
      <c r="AT506" s="330">
        <v>0</v>
      </c>
      <c r="AU506" s="330">
        <v>0</v>
      </c>
      <c r="AV506" s="430" t="s">
        <v>45</v>
      </c>
      <c r="AW506" s="330">
        <v>0</v>
      </c>
      <c r="AX506" s="330">
        <v>0</v>
      </c>
      <c r="AY506" s="330">
        <v>0</v>
      </c>
      <c r="AZ506" s="330">
        <v>0</v>
      </c>
      <c r="BA506" s="330">
        <v>0</v>
      </c>
      <c r="BB506" s="330">
        <v>0</v>
      </c>
      <c r="BC506" s="330">
        <v>0</v>
      </c>
      <c r="BD506" s="330">
        <v>0</v>
      </c>
      <c r="BE506" s="330">
        <v>0</v>
      </c>
      <c r="BF506" s="329" t="s">
        <v>7582</v>
      </c>
      <c r="BG506" s="330">
        <v>2</v>
      </c>
      <c r="BH506" s="330">
        <v>0</v>
      </c>
      <c r="BI506" s="330">
        <v>0</v>
      </c>
      <c r="BJ506" s="330" t="s">
        <v>112</v>
      </c>
      <c r="BK506" s="330">
        <v>0</v>
      </c>
      <c r="BL506" s="330">
        <v>0</v>
      </c>
      <c r="BM506" s="330">
        <v>0</v>
      </c>
      <c r="BN506" s="330">
        <v>0</v>
      </c>
      <c r="BO506" s="330">
        <v>0</v>
      </c>
      <c r="BP506" s="330">
        <v>0</v>
      </c>
      <c r="BQ506" s="330">
        <v>0</v>
      </c>
    </row>
    <row r="507" spans="1:69" s="334" customFormat="1" x14ac:dyDescent="0.25">
      <c r="A507" s="333" t="s">
        <v>2256</v>
      </c>
      <c r="B507" s="330" t="s">
        <v>52</v>
      </c>
      <c r="C507" s="330" t="s">
        <v>311</v>
      </c>
      <c r="D507" s="333">
        <v>47</v>
      </c>
      <c r="E507" s="331" t="s">
        <v>568</v>
      </c>
      <c r="F507" s="330" t="s">
        <v>128</v>
      </c>
      <c r="G507" s="427" t="s">
        <v>7614</v>
      </c>
      <c r="H507" s="330">
        <v>0</v>
      </c>
      <c r="I507" s="330">
        <v>0</v>
      </c>
      <c r="J507" s="336" t="s">
        <v>45</v>
      </c>
      <c r="K507" s="330">
        <v>0</v>
      </c>
      <c r="L507" s="330">
        <v>0</v>
      </c>
      <c r="M507" s="336" t="s">
        <v>45</v>
      </c>
      <c r="N507" s="330">
        <v>0</v>
      </c>
      <c r="O507" s="330" t="s">
        <v>45</v>
      </c>
      <c r="P507" s="330" t="s">
        <v>45</v>
      </c>
      <c r="Q507" s="330" t="s">
        <v>45</v>
      </c>
      <c r="R507" s="336" t="s">
        <v>45</v>
      </c>
      <c r="S507" s="330">
        <v>0</v>
      </c>
      <c r="T507" s="330"/>
      <c r="U507" s="330"/>
      <c r="V507" s="428"/>
      <c r="W507" s="428" t="s">
        <v>45</v>
      </c>
      <c r="X507" s="428" t="s">
        <v>45</v>
      </c>
      <c r="Y507" s="428" t="s">
        <v>45</v>
      </c>
      <c r="Z507" s="428" t="s">
        <v>45</v>
      </c>
      <c r="AA507" s="330">
        <v>0</v>
      </c>
      <c r="AB507" s="330">
        <v>0</v>
      </c>
      <c r="AC507" s="330">
        <v>0</v>
      </c>
      <c r="AD507" s="330">
        <v>0</v>
      </c>
      <c r="AE507" s="330">
        <v>0</v>
      </c>
      <c r="AF507" s="330">
        <v>0</v>
      </c>
      <c r="AG507" s="429" t="s">
        <v>45</v>
      </c>
      <c r="AH507" s="330"/>
      <c r="AI507" s="330"/>
      <c r="AJ507" s="330"/>
      <c r="AK507" s="330"/>
      <c r="AL507" s="330"/>
      <c r="AM507" s="330">
        <v>0</v>
      </c>
      <c r="AN507" s="330">
        <v>0</v>
      </c>
      <c r="AO507" s="330"/>
      <c r="AP507" s="330"/>
      <c r="AQ507" s="330">
        <v>0</v>
      </c>
      <c r="AR507" s="330">
        <v>0</v>
      </c>
      <c r="AS507" s="330">
        <v>0</v>
      </c>
      <c r="AT507" s="330">
        <v>0</v>
      </c>
      <c r="AU507" s="330">
        <v>0</v>
      </c>
      <c r="AV507" s="430" t="s">
        <v>45</v>
      </c>
      <c r="AW507" s="330">
        <v>0</v>
      </c>
      <c r="AX507" s="330">
        <v>0</v>
      </c>
      <c r="AY507" s="330">
        <v>0</v>
      </c>
      <c r="AZ507" s="330">
        <v>0</v>
      </c>
      <c r="BA507" s="330">
        <v>0</v>
      </c>
      <c r="BB507" s="330">
        <v>0</v>
      </c>
      <c r="BC507" s="330">
        <v>0</v>
      </c>
      <c r="BD507" s="330">
        <v>0</v>
      </c>
      <c r="BE507" s="330">
        <v>0</v>
      </c>
      <c r="BF507" s="329" t="s">
        <v>7582</v>
      </c>
      <c r="BG507" s="330">
        <v>1</v>
      </c>
      <c r="BH507" s="330">
        <v>0</v>
      </c>
      <c r="BI507" s="330">
        <v>0</v>
      </c>
      <c r="BJ507" s="330" t="s">
        <v>112</v>
      </c>
      <c r="BK507" s="330">
        <v>0</v>
      </c>
      <c r="BL507" s="330">
        <v>0</v>
      </c>
      <c r="BM507" s="330">
        <v>0</v>
      </c>
      <c r="BN507" s="330">
        <v>0</v>
      </c>
      <c r="BO507" s="330">
        <v>0</v>
      </c>
      <c r="BP507" s="330">
        <v>0</v>
      </c>
      <c r="BQ507" s="330">
        <v>0</v>
      </c>
    </row>
    <row r="508" spans="1:69" s="334" customFormat="1" x14ac:dyDescent="0.25">
      <c r="A508" s="333" t="s">
        <v>2256</v>
      </c>
      <c r="B508" s="330" t="s">
        <v>52</v>
      </c>
      <c r="C508" s="330" t="s">
        <v>311</v>
      </c>
      <c r="D508" s="333">
        <v>48</v>
      </c>
      <c r="E508" s="331" t="s">
        <v>570</v>
      </c>
      <c r="F508" s="330" t="s">
        <v>128</v>
      </c>
      <c r="G508" s="427" t="s">
        <v>7614</v>
      </c>
      <c r="H508" s="330">
        <v>0</v>
      </c>
      <c r="I508" s="330">
        <v>0</v>
      </c>
      <c r="J508" s="336" t="s">
        <v>45</v>
      </c>
      <c r="K508" s="330">
        <v>0</v>
      </c>
      <c r="L508" s="330">
        <v>0</v>
      </c>
      <c r="M508" s="336" t="s">
        <v>45</v>
      </c>
      <c r="N508" s="330">
        <v>0</v>
      </c>
      <c r="O508" s="330" t="s">
        <v>45</v>
      </c>
      <c r="P508" s="330" t="s">
        <v>45</v>
      </c>
      <c r="Q508" s="330" t="s">
        <v>45</v>
      </c>
      <c r="R508" s="336" t="s">
        <v>45</v>
      </c>
      <c r="S508" s="330">
        <v>0</v>
      </c>
      <c r="T508" s="330"/>
      <c r="U508" s="330"/>
      <c r="V508" s="428"/>
      <c r="W508" s="428" t="s">
        <v>45</v>
      </c>
      <c r="X508" s="428" t="s">
        <v>45</v>
      </c>
      <c r="Y508" s="428" t="s">
        <v>45</v>
      </c>
      <c r="Z508" s="428" t="s">
        <v>45</v>
      </c>
      <c r="AA508" s="330">
        <v>0</v>
      </c>
      <c r="AB508" s="330">
        <v>0</v>
      </c>
      <c r="AC508" s="330">
        <v>0</v>
      </c>
      <c r="AD508" s="330">
        <v>0</v>
      </c>
      <c r="AE508" s="330">
        <v>0</v>
      </c>
      <c r="AF508" s="330">
        <v>0</v>
      </c>
      <c r="AG508" s="429" t="s">
        <v>45</v>
      </c>
      <c r="AH508" s="330"/>
      <c r="AI508" s="330"/>
      <c r="AJ508" s="330"/>
      <c r="AK508" s="330"/>
      <c r="AL508" s="330"/>
      <c r="AM508" s="330">
        <v>0</v>
      </c>
      <c r="AN508" s="330">
        <v>0</v>
      </c>
      <c r="AO508" s="330"/>
      <c r="AP508" s="330"/>
      <c r="AQ508" s="330">
        <v>0</v>
      </c>
      <c r="AR508" s="330">
        <v>0</v>
      </c>
      <c r="AS508" s="330">
        <v>0</v>
      </c>
      <c r="AT508" s="330">
        <v>0</v>
      </c>
      <c r="AU508" s="330">
        <v>0</v>
      </c>
      <c r="AV508" s="430" t="s">
        <v>45</v>
      </c>
      <c r="AW508" s="330">
        <v>0</v>
      </c>
      <c r="AX508" s="330">
        <v>0</v>
      </c>
      <c r="AY508" s="330">
        <v>0</v>
      </c>
      <c r="AZ508" s="330">
        <v>0</v>
      </c>
      <c r="BA508" s="330">
        <v>0</v>
      </c>
      <c r="BB508" s="330">
        <v>0</v>
      </c>
      <c r="BC508" s="330">
        <v>0</v>
      </c>
      <c r="BD508" s="330">
        <v>0</v>
      </c>
      <c r="BE508" s="330">
        <v>0</v>
      </c>
      <c r="BF508" s="329" t="s">
        <v>7582</v>
      </c>
      <c r="BG508" s="330">
        <v>1</v>
      </c>
      <c r="BH508" s="330">
        <v>0</v>
      </c>
      <c r="BI508" s="330">
        <v>0</v>
      </c>
      <c r="BJ508" s="330" t="s">
        <v>112</v>
      </c>
      <c r="BK508" s="330">
        <v>0</v>
      </c>
      <c r="BL508" s="330">
        <v>0</v>
      </c>
      <c r="BM508" s="330">
        <v>0</v>
      </c>
      <c r="BN508" s="330">
        <v>0</v>
      </c>
      <c r="BO508" s="330">
        <v>0</v>
      </c>
      <c r="BP508" s="330">
        <v>0</v>
      </c>
      <c r="BQ508" s="330">
        <v>0</v>
      </c>
    </row>
    <row r="509" spans="1:69" s="334" customFormat="1" x14ac:dyDescent="0.25">
      <c r="A509" s="333" t="s">
        <v>2256</v>
      </c>
      <c r="B509" s="330" t="s">
        <v>52</v>
      </c>
      <c r="C509" s="330" t="s">
        <v>311</v>
      </c>
      <c r="D509" s="333">
        <v>49</v>
      </c>
      <c r="E509" s="331" t="s">
        <v>571</v>
      </c>
      <c r="F509" s="330" t="s">
        <v>128</v>
      </c>
      <c r="G509" s="427" t="s">
        <v>7614</v>
      </c>
      <c r="H509" s="330">
        <v>0</v>
      </c>
      <c r="I509" s="330">
        <v>0</v>
      </c>
      <c r="J509" s="336" t="s">
        <v>45</v>
      </c>
      <c r="K509" s="330">
        <v>0</v>
      </c>
      <c r="L509" s="330">
        <v>0</v>
      </c>
      <c r="M509" s="336" t="s">
        <v>45</v>
      </c>
      <c r="N509" s="330">
        <v>0</v>
      </c>
      <c r="O509" s="330" t="s">
        <v>45</v>
      </c>
      <c r="P509" s="330" t="s">
        <v>45</v>
      </c>
      <c r="Q509" s="330" t="s">
        <v>45</v>
      </c>
      <c r="R509" s="336" t="s">
        <v>45</v>
      </c>
      <c r="S509" s="330">
        <v>0</v>
      </c>
      <c r="T509" s="330"/>
      <c r="U509" s="330"/>
      <c r="V509" s="428"/>
      <c r="W509" s="428" t="s">
        <v>45</v>
      </c>
      <c r="X509" s="428" t="s">
        <v>45</v>
      </c>
      <c r="Y509" s="428" t="s">
        <v>45</v>
      </c>
      <c r="Z509" s="428" t="s">
        <v>45</v>
      </c>
      <c r="AA509" s="330">
        <v>1</v>
      </c>
      <c r="AB509" s="330">
        <v>0</v>
      </c>
      <c r="AC509" s="330">
        <v>0</v>
      </c>
      <c r="AD509" s="330">
        <v>0</v>
      </c>
      <c r="AE509" s="330">
        <v>0</v>
      </c>
      <c r="AF509" s="330">
        <v>0</v>
      </c>
      <c r="AG509" s="429" t="s">
        <v>45</v>
      </c>
      <c r="AH509" s="330"/>
      <c r="AI509" s="330"/>
      <c r="AJ509" s="330"/>
      <c r="AK509" s="330"/>
      <c r="AL509" s="330"/>
      <c r="AM509" s="330">
        <v>0</v>
      </c>
      <c r="AN509" s="330">
        <v>0</v>
      </c>
      <c r="AO509" s="330"/>
      <c r="AP509" s="330"/>
      <c r="AQ509" s="330">
        <v>0</v>
      </c>
      <c r="AR509" s="330">
        <v>0</v>
      </c>
      <c r="AS509" s="330">
        <v>0</v>
      </c>
      <c r="AT509" s="330">
        <v>0</v>
      </c>
      <c r="AU509" s="330">
        <v>1</v>
      </c>
      <c r="AV509" s="430">
        <v>1</v>
      </c>
      <c r="AW509" s="330">
        <v>0</v>
      </c>
      <c r="AX509" s="330">
        <v>0</v>
      </c>
      <c r="AY509" s="330">
        <v>0</v>
      </c>
      <c r="AZ509" s="330">
        <v>0</v>
      </c>
      <c r="BA509" s="330">
        <v>0</v>
      </c>
      <c r="BB509" s="330">
        <v>0</v>
      </c>
      <c r="BC509" s="330">
        <v>0</v>
      </c>
      <c r="BD509" s="330">
        <v>0</v>
      </c>
      <c r="BE509" s="330">
        <v>0</v>
      </c>
      <c r="BF509" s="329" t="s">
        <v>7582</v>
      </c>
      <c r="BG509" s="330">
        <v>5</v>
      </c>
      <c r="BH509" s="330">
        <v>0</v>
      </c>
      <c r="BI509" s="330">
        <v>0</v>
      </c>
      <c r="BJ509" s="330" t="s">
        <v>112</v>
      </c>
      <c r="BK509" s="330">
        <v>0</v>
      </c>
      <c r="BL509" s="330">
        <v>0</v>
      </c>
      <c r="BM509" s="330">
        <v>0</v>
      </c>
      <c r="BN509" s="330">
        <v>0</v>
      </c>
      <c r="BO509" s="330">
        <v>0</v>
      </c>
      <c r="BP509" s="330">
        <v>0</v>
      </c>
      <c r="BQ509" s="330">
        <v>0</v>
      </c>
    </row>
    <row r="510" spans="1:69" s="334" customFormat="1" x14ac:dyDescent="0.25">
      <c r="A510" s="333" t="s">
        <v>2256</v>
      </c>
      <c r="B510" s="330" t="s">
        <v>52</v>
      </c>
      <c r="C510" s="330" t="s">
        <v>311</v>
      </c>
      <c r="D510" s="333">
        <v>50</v>
      </c>
      <c r="E510" s="331" t="s">
        <v>572</v>
      </c>
      <c r="F510" s="330" t="s">
        <v>128</v>
      </c>
      <c r="G510" s="427" t="s">
        <v>7614</v>
      </c>
      <c r="H510" s="330">
        <v>0</v>
      </c>
      <c r="I510" s="330">
        <v>0</v>
      </c>
      <c r="J510" s="336" t="s">
        <v>45</v>
      </c>
      <c r="K510" s="330">
        <v>0</v>
      </c>
      <c r="L510" s="330">
        <v>0</v>
      </c>
      <c r="M510" s="336" t="s">
        <v>45</v>
      </c>
      <c r="N510" s="330">
        <v>0</v>
      </c>
      <c r="O510" s="330" t="s">
        <v>45</v>
      </c>
      <c r="P510" s="330" t="s">
        <v>45</v>
      </c>
      <c r="Q510" s="330" t="s">
        <v>45</v>
      </c>
      <c r="R510" s="336" t="s">
        <v>45</v>
      </c>
      <c r="S510" s="330">
        <v>0</v>
      </c>
      <c r="T510" s="330"/>
      <c r="U510" s="330"/>
      <c r="V510" s="428"/>
      <c r="W510" s="428" t="s">
        <v>45</v>
      </c>
      <c r="X510" s="428" t="s">
        <v>45</v>
      </c>
      <c r="Y510" s="428" t="s">
        <v>45</v>
      </c>
      <c r="Z510" s="428" t="s">
        <v>45</v>
      </c>
      <c r="AA510" s="330">
        <v>0</v>
      </c>
      <c r="AB510" s="330">
        <v>0</v>
      </c>
      <c r="AC510" s="330">
        <v>0</v>
      </c>
      <c r="AD510" s="330">
        <v>0</v>
      </c>
      <c r="AE510" s="330">
        <v>0</v>
      </c>
      <c r="AF510" s="330">
        <v>0</v>
      </c>
      <c r="AG510" s="429" t="s">
        <v>45</v>
      </c>
      <c r="AH510" s="330"/>
      <c r="AI510" s="330"/>
      <c r="AJ510" s="330"/>
      <c r="AK510" s="330"/>
      <c r="AL510" s="330"/>
      <c r="AM510" s="330">
        <v>0</v>
      </c>
      <c r="AN510" s="330">
        <v>0</v>
      </c>
      <c r="AO510" s="330"/>
      <c r="AP510" s="330"/>
      <c r="AQ510" s="330">
        <v>0</v>
      </c>
      <c r="AR510" s="330">
        <v>0</v>
      </c>
      <c r="AS510" s="330">
        <v>0</v>
      </c>
      <c r="AT510" s="330">
        <v>0</v>
      </c>
      <c r="AU510" s="330">
        <v>0</v>
      </c>
      <c r="AV510" s="430" t="s">
        <v>45</v>
      </c>
      <c r="AW510" s="330">
        <v>0</v>
      </c>
      <c r="AX510" s="330">
        <v>0</v>
      </c>
      <c r="AY510" s="330">
        <v>0</v>
      </c>
      <c r="AZ510" s="330">
        <v>0</v>
      </c>
      <c r="BA510" s="330">
        <v>0</v>
      </c>
      <c r="BB510" s="330">
        <v>0</v>
      </c>
      <c r="BC510" s="330">
        <v>0</v>
      </c>
      <c r="BD510" s="330">
        <v>0</v>
      </c>
      <c r="BE510" s="330">
        <v>0</v>
      </c>
      <c r="BF510" s="329" t="s">
        <v>7582</v>
      </c>
      <c r="BG510" s="330">
        <v>4</v>
      </c>
      <c r="BH510" s="330">
        <v>0</v>
      </c>
      <c r="BI510" s="330">
        <v>0</v>
      </c>
      <c r="BJ510" s="330" t="s">
        <v>112</v>
      </c>
      <c r="BK510" s="330">
        <v>0</v>
      </c>
      <c r="BL510" s="330">
        <v>0</v>
      </c>
      <c r="BM510" s="330">
        <v>0</v>
      </c>
      <c r="BN510" s="330">
        <v>0</v>
      </c>
      <c r="BO510" s="330">
        <v>0</v>
      </c>
      <c r="BP510" s="330">
        <v>0</v>
      </c>
      <c r="BQ510" s="330">
        <v>0</v>
      </c>
    </row>
    <row r="511" spans="1:69" s="334" customFormat="1" x14ac:dyDescent="0.25">
      <c r="A511" s="333" t="s">
        <v>2256</v>
      </c>
      <c r="B511" s="330" t="s">
        <v>52</v>
      </c>
      <c r="C511" s="330" t="s">
        <v>311</v>
      </c>
      <c r="D511" s="333">
        <v>51</v>
      </c>
      <c r="E511" s="331" t="s">
        <v>573</v>
      </c>
      <c r="F511" s="330" t="s">
        <v>128</v>
      </c>
      <c r="G511" s="427" t="s">
        <v>7614</v>
      </c>
      <c r="H511" s="330">
        <v>0</v>
      </c>
      <c r="I511" s="330">
        <v>0</v>
      </c>
      <c r="J511" s="336" t="s">
        <v>45</v>
      </c>
      <c r="K511" s="330">
        <v>0</v>
      </c>
      <c r="L511" s="330">
        <v>0</v>
      </c>
      <c r="M511" s="336" t="s">
        <v>45</v>
      </c>
      <c r="N511" s="330">
        <v>0</v>
      </c>
      <c r="O511" s="330" t="s">
        <v>45</v>
      </c>
      <c r="P511" s="330" t="s">
        <v>45</v>
      </c>
      <c r="Q511" s="330" t="s">
        <v>45</v>
      </c>
      <c r="R511" s="336" t="s">
        <v>45</v>
      </c>
      <c r="S511" s="330">
        <v>0</v>
      </c>
      <c r="T511" s="330"/>
      <c r="U511" s="330"/>
      <c r="V511" s="428"/>
      <c r="W511" s="428" t="s">
        <v>45</v>
      </c>
      <c r="X511" s="428" t="s">
        <v>45</v>
      </c>
      <c r="Y511" s="428" t="s">
        <v>45</v>
      </c>
      <c r="Z511" s="428" t="s">
        <v>45</v>
      </c>
      <c r="AA511" s="330">
        <v>0</v>
      </c>
      <c r="AB511" s="330">
        <v>0</v>
      </c>
      <c r="AC511" s="330">
        <v>0</v>
      </c>
      <c r="AD511" s="330">
        <v>0</v>
      </c>
      <c r="AE511" s="330">
        <v>0</v>
      </c>
      <c r="AF511" s="330">
        <v>0</v>
      </c>
      <c r="AG511" s="429" t="s">
        <v>45</v>
      </c>
      <c r="AH511" s="330"/>
      <c r="AI511" s="330"/>
      <c r="AJ511" s="330"/>
      <c r="AK511" s="330"/>
      <c r="AL511" s="330"/>
      <c r="AM511" s="330">
        <v>0</v>
      </c>
      <c r="AN511" s="330">
        <v>0</v>
      </c>
      <c r="AO511" s="330"/>
      <c r="AP511" s="330"/>
      <c r="AQ511" s="330">
        <v>0</v>
      </c>
      <c r="AR511" s="330">
        <v>0</v>
      </c>
      <c r="AS511" s="330">
        <v>0</v>
      </c>
      <c r="AT511" s="330">
        <v>0</v>
      </c>
      <c r="AU511" s="330">
        <v>0</v>
      </c>
      <c r="AV511" s="430" t="s">
        <v>45</v>
      </c>
      <c r="AW511" s="330">
        <v>0</v>
      </c>
      <c r="AX511" s="330">
        <v>0</v>
      </c>
      <c r="AY511" s="330">
        <v>0</v>
      </c>
      <c r="AZ511" s="330">
        <v>0</v>
      </c>
      <c r="BA511" s="330">
        <v>0</v>
      </c>
      <c r="BB511" s="330">
        <v>0</v>
      </c>
      <c r="BC511" s="330">
        <v>0</v>
      </c>
      <c r="BD511" s="330">
        <v>0</v>
      </c>
      <c r="BE511" s="330">
        <v>0</v>
      </c>
      <c r="BF511" s="329" t="s">
        <v>7582</v>
      </c>
      <c r="BG511" s="330">
        <v>0</v>
      </c>
      <c r="BH511" s="330">
        <v>0</v>
      </c>
      <c r="BI511" s="330">
        <v>0</v>
      </c>
      <c r="BJ511" s="330" t="s">
        <v>112</v>
      </c>
      <c r="BK511" s="330">
        <v>0</v>
      </c>
      <c r="BL511" s="330">
        <v>0</v>
      </c>
      <c r="BM511" s="330">
        <v>0</v>
      </c>
      <c r="BN511" s="330">
        <v>0</v>
      </c>
      <c r="BO511" s="330">
        <v>0</v>
      </c>
      <c r="BP511" s="330">
        <v>0</v>
      </c>
      <c r="BQ511" s="330">
        <v>0</v>
      </c>
    </row>
    <row r="512" spans="1:69" s="334" customFormat="1" x14ac:dyDescent="0.25">
      <c r="A512" s="333" t="s">
        <v>2256</v>
      </c>
      <c r="B512" s="330" t="s">
        <v>52</v>
      </c>
      <c r="C512" s="330" t="s">
        <v>311</v>
      </c>
      <c r="D512" s="333">
        <v>52</v>
      </c>
      <c r="E512" s="331" t="s">
        <v>6555</v>
      </c>
      <c r="F512" s="330" t="s">
        <v>128</v>
      </c>
      <c r="G512" s="427" t="s">
        <v>7614</v>
      </c>
      <c r="H512" s="330">
        <v>0</v>
      </c>
      <c r="I512" s="330">
        <v>0</v>
      </c>
      <c r="J512" s="336" t="s">
        <v>45</v>
      </c>
      <c r="K512" s="330">
        <v>0</v>
      </c>
      <c r="L512" s="330">
        <v>0</v>
      </c>
      <c r="M512" s="336" t="s">
        <v>45</v>
      </c>
      <c r="N512" s="330">
        <v>0</v>
      </c>
      <c r="O512" s="330" t="s">
        <v>45</v>
      </c>
      <c r="P512" s="330" t="s">
        <v>45</v>
      </c>
      <c r="Q512" s="330" t="s">
        <v>45</v>
      </c>
      <c r="R512" s="336" t="s">
        <v>45</v>
      </c>
      <c r="S512" s="330">
        <v>0</v>
      </c>
      <c r="T512" s="330"/>
      <c r="U512" s="330"/>
      <c r="V512" s="428"/>
      <c r="W512" s="428" t="s">
        <v>45</v>
      </c>
      <c r="X512" s="428" t="s">
        <v>45</v>
      </c>
      <c r="Y512" s="428" t="s">
        <v>45</v>
      </c>
      <c r="Z512" s="428" t="s">
        <v>45</v>
      </c>
      <c r="AA512" s="330">
        <v>0</v>
      </c>
      <c r="AB512" s="330">
        <v>0</v>
      </c>
      <c r="AC512" s="330">
        <v>0</v>
      </c>
      <c r="AD512" s="330">
        <v>0</v>
      </c>
      <c r="AE512" s="330">
        <v>0</v>
      </c>
      <c r="AF512" s="330">
        <v>0</v>
      </c>
      <c r="AG512" s="429" t="s">
        <v>45</v>
      </c>
      <c r="AH512" s="330"/>
      <c r="AI512" s="330"/>
      <c r="AJ512" s="330"/>
      <c r="AK512" s="330"/>
      <c r="AL512" s="330"/>
      <c r="AM512" s="330">
        <v>0</v>
      </c>
      <c r="AN512" s="330">
        <v>0</v>
      </c>
      <c r="AO512" s="330"/>
      <c r="AP512" s="330"/>
      <c r="AQ512" s="330">
        <v>0</v>
      </c>
      <c r="AR512" s="330">
        <v>0</v>
      </c>
      <c r="AS512" s="330">
        <v>0</v>
      </c>
      <c r="AT512" s="330">
        <v>0</v>
      </c>
      <c r="AU512" s="330">
        <v>0</v>
      </c>
      <c r="AV512" s="430" t="s">
        <v>45</v>
      </c>
      <c r="AW512" s="330">
        <v>0</v>
      </c>
      <c r="AX512" s="330">
        <v>0</v>
      </c>
      <c r="AY512" s="330">
        <v>0</v>
      </c>
      <c r="AZ512" s="330">
        <v>0</v>
      </c>
      <c r="BA512" s="330">
        <v>0</v>
      </c>
      <c r="BB512" s="330">
        <v>0</v>
      </c>
      <c r="BC512" s="330">
        <v>0</v>
      </c>
      <c r="BD512" s="330">
        <v>0</v>
      </c>
      <c r="BE512" s="330">
        <v>0</v>
      </c>
      <c r="BF512" s="329" t="s">
        <v>7582</v>
      </c>
      <c r="BG512" s="330">
        <v>0</v>
      </c>
      <c r="BH512" s="330">
        <v>0</v>
      </c>
      <c r="BI512" s="330">
        <v>0</v>
      </c>
      <c r="BJ512" s="330" t="s">
        <v>112</v>
      </c>
      <c r="BK512" s="330">
        <v>0</v>
      </c>
      <c r="BL512" s="330">
        <v>0</v>
      </c>
      <c r="BM512" s="330">
        <v>0</v>
      </c>
      <c r="BN512" s="330">
        <v>0</v>
      </c>
      <c r="BO512" s="330">
        <v>0</v>
      </c>
      <c r="BP512" s="330">
        <v>0</v>
      </c>
      <c r="BQ512" s="330">
        <v>0</v>
      </c>
    </row>
    <row r="513" spans="1:69" s="334" customFormat="1" x14ac:dyDescent="0.25">
      <c r="A513" s="333" t="s">
        <v>2256</v>
      </c>
      <c r="B513" s="330" t="s">
        <v>52</v>
      </c>
      <c r="C513" s="330" t="s">
        <v>311</v>
      </c>
      <c r="D513" s="333">
        <v>3</v>
      </c>
      <c r="E513" s="331" t="s">
        <v>6536</v>
      </c>
      <c r="F513" s="330" t="s">
        <v>128</v>
      </c>
      <c r="G513" s="427" t="s">
        <v>7614</v>
      </c>
      <c r="H513" s="330">
        <v>0</v>
      </c>
      <c r="I513" s="330">
        <v>0</v>
      </c>
      <c r="J513" s="336" t="s">
        <v>45</v>
      </c>
      <c r="K513" s="330">
        <v>0</v>
      </c>
      <c r="L513" s="330">
        <v>0</v>
      </c>
      <c r="M513" s="336" t="s">
        <v>45</v>
      </c>
      <c r="N513" s="330">
        <v>0</v>
      </c>
      <c r="O513" s="330" t="s">
        <v>45</v>
      </c>
      <c r="P513" s="330" t="s">
        <v>45</v>
      </c>
      <c r="Q513" s="330" t="s">
        <v>45</v>
      </c>
      <c r="R513" s="336" t="s">
        <v>45</v>
      </c>
      <c r="S513" s="330">
        <v>0</v>
      </c>
      <c r="T513" s="330"/>
      <c r="U513" s="330"/>
      <c r="V513" s="428"/>
      <c r="W513" s="428" t="s">
        <v>45</v>
      </c>
      <c r="X513" s="428" t="s">
        <v>45</v>
      </c>
      <c r="Y513" s="428" t="s">
        <v>45</v>
      </c>
      <c r="Z513" s="428" t="s">
        <v>45</v>
      </c>
      <c r="AA513" s="330">
        <v>1</v>
      </c>
      <c r="AB513" s="330">
        <v>0</v>
      </c>
      <c r="AC513" s="330">
        <v>0</v>
      </c>
      <c r="AD513" s="330">
        <v>0</v>
      </c>
      <c r="AE513" s="330">
        <v>0</v>
      </c>
      <c r="AF513" s="330">
        <v>0</v>
      </c>
      <c r="AG513" s="429" t="s">
        <v>45</v>
      </c>
      <c r="AH513" s="330"/>
      <c r="AI513" s="330"/>
      <c r="AJ513" s="330"/>
      <c r="AK513" s="330"/>
      <c r="AL513" s="330"/>
      <c r="AM513" s="330">
        <v>0</v>
      </c>
      <c r="AN513" s="330">
        <v>0</v>
      </c>
      <c r="AO513" s="330"/>
      <c r="AP513" s="330"/>
      <c r="AQ513" s="330">
        <v>0</v>
      </c>
      <c r="AR513" s="330">
        <v>1</v>
      </c>
      <c r="AS513" s="330">
        <v>0</v>
      </c>
      <c r="AT513" s="330">
        <v>0</v>
      </c>
      <c r="AU513" s="330">
        <v>0</v>
      </c>
      <c r="AV513" s="430">
        <v>0</v>
      </c>
      <c r="AW513" s="330">
        <v>0</v>
      </c>
      <c r="AX513" s="330">
        <v>0</v>
      </c>
      <c r="AY513" s="330">
        <v>0</v>
      </c>
      <c r="AZ513" s="330">
        <v>0</v>
      </c>
      <c r="BA513" s="330">
        <v>0</v>
      </c>
      <c r="BB513" s="330">
        <v>0</v>
      </c>
      <c r="BC513" s="330">
        <v>0</v>
      </c>
      <c r="BD513" s="330">
        <v>0</v>
      </c>
      <c r="BE513" s="330">
        <v>0</v>
      </c>
      <c r="BF513" s="329" t="s">
        <v>7582</v>
      </c>
      <c r="BG513" s="330">
        <v>3</v>
      </c>
      <c r="BH513" s="330">
        <v>0</v>
      </c>
      <c r="BI513" s="330">
        <v>0</v>
      </c>
      <c r="BJ513" s="330" t="s">
        <v>112</v>
      </c>
      <c r="BK513" s="330">
        <v>0</v>
      </c>
      <c r="BL513" s="330">
        <v>0</v>
      </c>
      <c r="BM513" s="330">
        <v>0</v>
      </c>
      <c r="BN513" s="330">
        <v>0</v>
      </c>
      <c r="BO513" s="330">
        <v>0</v>
      </c>
      <c r="BP513" s="330">
        <v>0</v>
      </c>
      <c r="BQ513" s="330">
        <v>0</v>
      </c>
    </row>
    <row r="514" spans="1:69" s="334" customFormat="1" x14ac:dyDescent="0.25">
      <c r="A514" s="333" t="s">
        <v>2256</v>
      </c>
      <c r="B514" s="330" t="s">
        <v>52</v>
      </c>
      <c r="C514" s="330" t="s">
        <v>311</v>
      </c>
      <c r="D514" s="333">
        <v>4</v>
      </c>
      <c r="E514" s="331" t="s">
        <v>6537</v>
      </c>
      <c r="F514" s="330" t="s">
        <v>128</v>
      </c>
      <c r="G514" s="427" t="s">
        <v>7614</v>
      </c>
      <c r="H514" s="330">
        <v>0</v>
      </c>
      <c r="I514" s="330">
        <v>0</v>
      </c>
      <c r="J514" s="336" t="s">
        <v>45</v>
      </c>
      <c r="K514" s="330">
        <v>0</v>
      </c>
      <c r="L514" s="330">
        <v>0</v>
      </c>
      <c r="M514" s="336" t="s">
        <v>45</v>
      </c>
      <c r="N514" s="330">
        <v>0</v>
      </c>
      <c r="O514" s="330" t="s">
        <v>45</v>
      </c>
      <c r="P514" s="330" t="s">
        <v>45</v>
      </c>
      <c r="Q514" s="330" t="s">
        <v>45</v>
      </c>
      <c r="R514" s="336" t="s">
        <v>45</v>
      </c>
      <c r="S514" s="330">
        <v>0</v>
      </c>
      <c r="T514" s="330"/>
      <c r="U514" s="330"/>
      <c r="V514" s="428"/>
      <c r="W514" s="428" t="s">
        <v>45</v>
      </c>
      <c r="X514" s="428" t="s">
        <v>45</v>
      </c>
      <c r="Y514" s="428" t="s">
        <v>45</v>
      </c>
      <c r="Z514" s="428" t="s">
        <v>45</v>
      </c>
      <c r="AA514" s="330">
        <v>0</v>
      </c>
      <c r="AB514" s="330">
        <v>0</v>
      </c>
      <c r="AC514" s="330">
        <v>0</v>
      </c>
      <c r="AD514" s="330">
        <v>0</v>
      </c>
      <c r="AE514" s="330">
        <v>0</v>
      </c>
      <c r="AF514" s="330">
        <v>0</v>
      </c>
      <c r="AG514" s="429" t="s">
        <v>45</v>
      </c>
      <c r="AH514" s="330"/>
      <c r="AI514" s="330"/>
      <c r="AJ514" s="330"/>
      <c r="AK514" s="330"/>
      <c r="AL514" s="330"/>
      <c r="AM514" s="330">
        <v>0</v>
      </c>
      <c r="AN514" s="330">
        <v>0</v>
      </c>
      <c r="AO514" s="330"/>
      <c r="AP514" s="330"/>
      <c r="AQ514" s="330">
        <v>0</v>
      </c>
      <c r="AR514" s="330">
        <v>0</v>
      </c>
      <c r="AS514" s="330">
        <v>0</v>
      </c>
      <c r="AT514" s="330">
        <v>0</v>
      </c>
      <c r="AU514" s="330">
        <v>0</v>
      </c>
      <c r="AV514" s="430" t="s">
        <v>45</v>
      </c>
      <c r="AW514" s="330">
        <v>0</v>
      </c>
      <c r="AX514" s="330">
        <v>0</v>
      </c>
      <c r="AY514" s="330">
        <v>0</v>
      </c>
      <c r="AZ514" s="330">
        <v>0</v>
      </c>
      <c r="BA514" s="330">
        <v>0</v>
      </c>
      <c r="BB514" s="330">
        <v>0</v>
      </c>
      <c r="BC514" s="330">
        <v>0</v>
      </c>
      <c r="BD514" s="330">
        <v>0</v>
      </c>
      <c r="BE514" s="330">
        <v>0</v>
      </c>
      <c r="BF514" s="329" t="s">
        <v>7582</v>
      </c>
      <c r="BG514" s="330">
        <v>0</v>
      </c>
      <c r="BH514" s="330">
        <v>0</v>
      </c>
      <c r="BI514" s="330">
        <v>0</v>
      </c>
      <c r="BJ514" s="330" t="s">
        <v>112</v>
      </c>
      <c r="BK514" s="330">
        <v>0</v>
      </c>
      <c r="BL514" s="330">
        <v>0</v>
      </c>
      <c r="BM514" s="330">
        <v>0</v>
      </c>
      <c r="BN514" s="330">
        <v>0</v>
      </c>
      <c r="BO514" s="330">
        <v>0</v>
      </c>
      <c r="BP514" s="330">
        <v>0</v>
      </c>
      <c r="BQ514" s="330">
        <v>0</v>
      </c>
    </row>
    <row r="515" spans="1:69" s="334" customFormat="1" x14ac:dyDescent="0.25">
      <c r="A515" s="333" t="s">
        <v>2256</v>
      </c>
      <c r="B515" s="330" t="s">
        <v>52</v>
      </c>
      <c r="C515" s="330" t="s">
        <v>311</v>
      </c>
      <c r="D515" s="333">
        <v>5</v>
      </c>
      <c r="E515" s="331" t="s">
        <v>6538</v>
      </c>
      <c r="F515" s="330" t="s">
        <v>128</v>
      </c>
      <c r="G515" s="427" t="s">
        <v>7614</v>
      </c>
      <c r="H515" s="330">
        <v>0</v>
      </c>
      <c r="I515" s="330">
        <v>0</v>
      </c>
      <c r="J515" s="336" t="s">
        <v>45</v>
      </c>
      <c r="K515" s="330">
        <v>0</v>
      </c>
      <c r="L515" s="330">
        <v>0</v>
      </c>
      <c r="M515" s="336" t="s">
        <v>45</v>
      </c>
      <c r="N515" s="330">
        <v>0</v>
      </c>
      <c r="O515" s="330" t="s">
        <v>45</v>
      </c>
      <c r="P515" s="330" t="s">
        <v>45</v>
      </c>
      <c r="Q515" s="330" t="s">
        <v>45</v>
      </c>
      <c r="R515" s="336" t="s">
        <v>45</v>
      </c>
      <c r="S515" s="330">
        <v>0</v>
      </c>
      <c r="T515" s="330"/>
      <c r="U515" s="330"/>
      <c r="V515" s="428"/>
      <c r="W515" s="428" t="s">
        <v>45</v>
      </c>
      <c r="X515" s="428" t="s">
        <v>45</v>
      </c>
      <c r="Y515" s="428" t="s">
        <v>45</v>
      </c>
      <c r="Z515" s="428" t="s">
        <v>45</v>
      </c>
      <c r="AA515" s="330">
        <v>0</v>
      </c>
      <c r="AB515" s="330">
        <v>0</v>
      </c>
      <c r="AC515" s="330">
        <v>0</v>
      </c>
      <c r="AD515" s="330">
        <v>0</v>
      </c>
      <c r="AE515" s="330">
        <v>0</v>
      </c>
      <c r="AF515" s="330">
        <v>0</v>
      </c>
      <c r="AG515" s="429" t="s">
        <v>45</v>
      </c>
      <c r="AH515" s="330"/>
      <c r="AI515" s="330"/>
      <c r="AJ515" s="330"/>
      <c r="AK515" s="330"/>
      <c r="AL515" s="330"/>
      <c r="AM515" s="330">
        <v>0</v>
      </c>
      <c r="AN515" s="330">
        <v>0</v>
      </c>
      <c r="AO515" s="330"/>
      <c r="AP515" s="330"/>
      <c r="AQ515" s="330">
        <v>0</v>
      </c>
      <c r="AR515" s="330">
        <v>0</v>
      </c>
      <c r="AS515" s="330">
        <v>0</v>
      </c>
      <c r="AT515" s="330">
        <v>0</v>
      </c>
      <c r="AU515" s="330">
        <v>0</v>
      </c>
      <c r="AV515" s="430" t="s">
        <v>45</v>
      </c>
      <c r="AW515" s="330">
        <v>0</v>
      </c>
      <c r="AX515" s="330">
        <v>0</v>
      </c>
      <c r="AY515" s="330">
        <v>0</v>
      </c>
      <c r="AZ515" s="330">
        <v>0</v>
      </c>
      <c r="BA515" s="330">
        <v>0</v>
      </c>
      <c r="BB515" s="330">
        <v>0</v>
      </c>
      <c r="BC515" s="330">
        <v>0</v>
      </c>
      <c r="BD515" s="330">
        <v>0</v>
      </c>
      <c r="BE515" s="330">
        <v>0</v>
      </c>
      <c r="BF515" s="329" t="s">
        <v>7582</v>
      </c>
      <c r="BG515" s="330">
        <v>1</v>
      </c>
      <c r="BH515" s="330">
        <v>0</v>
      </c>
      <c r="BI515" s="330">
        <v>0</v>
      </c>
      <c r="BJ515" s="330" t="s">
        <v>112</v>
      </c>
      <c r="BK515" s="330">
        <v>0</v>
      </c>
      <c r="BL515" s="330">
        <v>0</v>
      </c>
      <c r="BM515" s="330">
        <v>0</v>
      </c>
      <c r="BN515" s="330">
        <v>0</v>
      </c>
      <c r="BO515" s="330">
        <v>0</v>
      </c>
      <c r="BP515" s="330">
        <v>0</v>
      </c>
      <c r="BQ515" s="330">
        <v>0</v>
      </c>
    </row>
    <row r="516" spans="1:69" s="334" customFormat="1" x14ac:dyDescent="0.25">
      <c r="A516" s="333" t="s">
        <v>2256</v>
      </c>
      <c r="B516" s="330" t="s">
        <v>52</v>
      </c>
      <c r="C516" s="330" t="s">
        <v>311</v>
      </c>
      <c r="D516" s="333">
        <v>6</v>
      </c>
      <c r="E516" s="331" t="s">
        <v>6539</v>
      </c>
      <c r="F516" s="330" t="s">
        <v>128</v>
      </c>
      <c r="G516" s="427" t="s">
        <v>7614</v>
      </c>
      <c r="H516" s="330">
        <v>0</v>
      </c>
      <c r="I516" s="330">
        <v>0</v>
      </c>
      <c r="J516" s="336" t="s">
        <v>45</v>
      </c>
      <c r="K516" s="330">
        <v>0</v>
      </c>
      <c r="L516" s="330">
        <v>0</v>
      </c>
      <c r="M516" s="336" t="s">
        <v>45</v>
      </c>
      <c r="N516" s="330">
        <v>0</v>
      </c>
      <c r="O516" s="330" t="s">
        <v>45</v>
      </c>
      <c r="P516" s="330" t="s">
        <v>45</v>
      </c>
      <c r="Q516" s="330" t="s">
        <v>45</v>
      </c>
      <c r="R516" s="336" t="s">
        <v>45</v>
      </c>
      <c r="S516" s="330">
        <v>0</v>
      </c>
      <c r="T516" s="330"/>
      <c r="U516" s="330"/>
      <c r="V516" s="428"/>
      <c r="W516" s="428" t="s">
        <v>45</v>
      </c>
      <c r="X516" s="428" t="s">
        <v>45</v>
      </c>
      <c r="Y516" s="428" t="s">
        <v>45</v>
      </c>
      <c r="Z516" s="428" t="s">
        <v>45</v>
      </c>
      <c r="AA516" s="330">
        <v>1</v>
      </c>
      <c r="AB516" s="330">
        <v>0</v>
      </c>
      <c r="AC516" s="330">
        <v>0</v>
      </c>
      <c r="AD516" s="330">
        <v>0</v>
      </c>
      <c r="AE516" s="330">
        <v>0</v>
      </c>
      <c r="AF516" s="330">
        <v>0</v>
      </c>
      <c r="AG516" s="429" t="s">
        <v>45</v>
      </c>
      <c r="AH516" s="330"/>
      <c r="AI516" s="330"/>
      <c r="AJ516" s="330"/>
      <c r="AK516" s="330"/>
      <c r="AL516" s="330"/>
      <c r="AM516" s="330">
        <v>0</v>
      </c>
      <c r="AN516" s="330">
        <v>0</v>
      </c>
      <c r="AO516" s="330"/>
      <c r="AP516" s="330"/>
      <c r="AQ516" s="330">
        <v>0</v>
      </c>
      <c r="AR516" s="330">
        <v>0</v>
      </c>
      <c r="AS516" s="330">
        <v>1</v>
      </c>
      <c r="AT516" s="330">
        <v>0</v>
      </c>
      <c r="AU516" s="330">
        <v>0</v>
      </c>
      <c r="AV516" s="430">
        <v>0</v>
      </c>
      <c r="AW516" s="330">
        <v>0</v>
      </c>
      <c r="AX516" s="330">
        <v>0</v>
      </c>
      <c r="AY516" s="330">
        <v>0</v>
      </c>
      <c r="AZ516" s="330">
        <v>0</v>
      </c>
      <c r="BA516" s="330">
        <v>0</v>
      </c>
      <c r="BB516" s="330">
        <v>0</v>
      </c>
      <c r="BC516" s="330">
        <v>0</v>
      </c>
      <c r="BD516" s="330">
        <v>0</v>
      </c>
      <c r="BE516" s="330">
        <v>0</v>
      </c>
      <c r="BF516" s="329" t="s">
        <v>7582</v>
      </c>
      <c r="BG516" s="330">
        <v>5</v>
      </c>
      <c r="BH516" s="330">
        <v>0</v>
      </c>
      <c r="BI516" s="330">
        <v>0</v>
      </c>
      <c r="BJ516" s="330" t="s">
        <v>112</v>
      </c>
      <c r="BK516" s="330">
        <v>0</v>
      </c>
      <c r="BL516" s="330">
        <v>0</v>
      </c>
      <c r="BM516" s="330">
        <v>0</v>
      </c>
      <c r="BN516" s="330">
        <v>0</v>
      </c>
      <c r="BO516" s="330">
        <v>0</v>
      </c>
      <c r="BP516" s="330">
        <v>0</v>
      </c>
      <c r="BQ516" s="330">
        <v>0</v>
      </c>
    </row>
    <row r="517" spans="1:69" s="334" customFormat="1" x14ac:dyDescent="0.25">
      <c r="A517" s="333" t="s">
        <v>2256</v>
      </c>
      <c r="B517" s="330" t="s">
        <v>52</v>
      </c>
      <c r="C517" s="330" t="s">
        <v>311</v>
      </c>
      <c r="D517" s="333">
        <v>7</v>
      </c>
      <c r="E517" s="331" t="s">
        <v>6540</v>
      </c>
      <c r="F517" s="330" t="s">
        <v>128</v>
      </c>
      <c r="G517" s="427" t="s">
        <v>7614</v>
      </c>
      <c r="H517" s="330">
        <v>0</v>
      </c>
      <c r="I517" s="330">
        <v>0</v>
      </c>
      <c r="J517" s="336" t="s">
        <v>45</v>
      </c>
      <c r="K517" s="330">
        <v>0</v>
      </c>
      <c r="L517" s="330">
        <v>0</v>
      </c>
      <c r="M517" s="336" t="s">
        <v>45</v>
      </c>
      <c r="N517" s="330">
        <v>0</v>
      </c>
      <c r="O517" s="330" t="s">
        <v>45</v>
      </c>
      <c r="P517" s="330" t="s">
        <v>45</v>
      </c>
      <c r="Q517" s="330" t="s">
        <v>45</v>
      </c>
      <c r="R517" s="336" t="s">
        <v>45</v>
      </c>
      <c r="S517" s="330">
        <v>0</v>
      </c>
      <c r="T517" s="330"/>
      <c r="U517" s="330"/>
      <c r="V517" s="428"/>
      <c r="W517" s="428" t="s">
        <v>45</v>
      </c>
      <c r="X517" s="428" t="s">
        <v>45</v>
      </c>
      <c r="Y517" s="428" t="s">
        <v>45</v>
      </c>
      <c r="Z517" s="428" t="s">
        <v>45</v>
      </c>
      <c r="AA517" s="330">
        <v>1</v>
      </c>
      <c r="AB517" s="330">
        <v>0</v>
      </c>
      <c r="AC517" s="330">
        <v>0</v>
      </c>
      <c r="AD517" s="330">
        <v>0</v>
      </c>
      <c r="AE517" s="330">
        <v>0</v>
      </c>
      <c r="AF517" s="330">
        <v>0</v>
      </c>
      <c r="AG517" s="429" t="s">
        <v>45</v>
      </c>
      <c r="AH517" s="330"/>
      <c r="AI517" s="330"/>
      <c r="AJ517" s="330"/>
      <c r="AK517" s="330"/>
      <c r="AL517" s="330"/>
      <c r="AM517" s="330">
        <v>0</v>
      </c>
      <c r="AN517" s="330">
        <v>0</v>
      </c>
      <c r="AO517" s="330"/>
      <c r="AP517" s="330"/>
      <c r="AQ517" s="330">
        <v>0</v>
      </c>
      <c r="AR517" s="330">
        <v>0</v>
      </c>
      <c r="AS517" s="330">
        <v>1</v>
      </c>
      <c r="AT517" s="330">
        <v>0</v>
      </c>
      <c r="AU517" s="330">
        <v>0</v>
      </c>
      <c r="AV517" s="430">
        <v>0</v>
      </c>
      <c r="AW517" s="330">
        <v>0</v>
      </c>
      <c r="AX517" s="330">
        <v>0</v>
      </c>
      <c r="AY517" s="330">
        <v>0</v>
      </c>
      <c r="AZ517" s="330">
        <v>0</v>
      </c>
      <c r="BA517" s="330">
        <v>0</v>
      </c>
      <c r="BB517" s="330">
        <v>0</v>
      </c>
      <c r="BC517" s="330">
        <v>0</v>
      </c>
      <c r="BD517" s="330">
        <v>0</v>
      </c>
      <c r="BE517" s="330">
        <v>0</v>
      </c>
      <c r="BF517" s="329" t="s">
        <v>7582</v>
      </c>
      <c r="BG517" s="330">
        <v>5</v>
      </c>
      <c r="BH517" s="330">
        <v>0</v>
      </c>
      <c r="BI517" s="330">
        <v>0</v>
      </c>
      <c r="BJ517" s="330" t="s">
        <v>112</v>
      </c>
      <c r="BK517" s="330">
        <v>0</v>
      </c>
      <c r="BL517" s="330">
        <v>0</v>
      </c>
      <c r="BM517" s="330">
        <v>0</v>
      </c>
      <c r="BN517" s="330">
        <v>0</v>
      </c>
      <c r="BO517" s="330">
        <v>0</v>
      </c>
      <c r="BP517" s="330">
        <v>0</v>
      </c>
      <c r="BQ517" s="330">
        <v>0</v>
      </c>
    </row>
    <row r="518" spans="1:69" s="334" customFormat="1" x14ac:dyDescent="0.25">
      <c r="A518" s="333" t="s">
        <v>2241</v>
      </c>
      <c r="B518" s="330" t="s">
        <v>43</v>
      </c>
      <c r="C518" s="330" t="s">
        <v>43</v>
      </c>
      <c r="D518" s="333">
        <v>1</v>
      </c>
      <c r="E518" s="331" t="s">
        <v>6534</v>
      </c>
      <c r="F518" s="330" t="s">
        <v>128</v>
      </c>
      <c r="G518" s="427" t="s">
        <v>7610</v>
      </c>
      <c r="H518" s="330">
        <v>34</v>
      </c>
      <c r="I518" s="330">
        <v>1</v>
      </c>
      <c r="J518" s="336">
        <v>2.8571428571428571E-2</v>
      </c>
      <c r="K518" s="330">
        <v>13</v>
      </c>
      <c r="L518" s="330">
        <v>0</v>
      </c>
      <c r="M518" s="336">
        <v>0</v>
      </c>
      <c r="N518" s="330">
        <v>0</v>
      </c>
      <c r="O518" s="330" t="s">
        <v>6887</v>
      </c>
      <c r="P518" s="330" t="s">
        <v>6888</v>
      </c>
      <c r="Q518" s="330" t="s">
        <v>6889</v>
      </c>
      <c r="R518" s="336">
        <v>0.17068572114807251</v>
      </c>
      <c r="S518" s="330">
        <v>0</v>
      </c>
      <c r="T518" s="330"/>
      <c r="U518" s="330"/>
      <c r="V518" s="428"/>
      <c r="W518" s="428" t="s">
        <v>45</v>
      </c>
      <c r="X518" s="428" t="s">
        <v>45</v>
      </c>
      <c r="Y518" s="428" t="s">
        <v>45</v>
      </c>
      <c r="Z518" s="428" t="s">
        <v>45</v>
      </c>
      <c r="AA518" s="330">
        <v>1</v>
      </c>
      <c r="AB518" s="330">
        <v>0</v>
      </c>
      <c r="AC518" s="330">
        <v>34</v>
      </c>
      <c r="AD518" s="330">
        <v>0</v>
      </c>
      <c r="AE518" s="330">
        <v>13</v>
      </c>
      <c r="AF518" s="330">
        <v>0</v>
      </c>
      <c r="AG518" s="429">
        <v>1</v>
      </c>
      <c r="AH518" s="330"/>
      <c r="AI518" s="330"/>
      <c r="AJ518" s="330"/>
      <c r="AK518" s="330"/>
      <c r="AL518" s="330"/>
      <c r="AM518" s="330">
        <v>0</v>
      </c>
      <c r="AN518" s="330">
        <v>0</v>
      </c>
      <c r="AO518" s="330"/>
      <c r="AP518" s="330"/>
      <c r="AQ518" s="330">
        <v>0</v>
      </c>
      <c r="AR518" s="330">
        <v>0</v>
      </c>
      <c r="AS518" s="330">
        <v>0</v>
      </c>
      <c r="AT518" s="330">
        <v>1</v>
      </c>
      <c r="AU518" s="330">
        <v>0</v>
      </c>
      <c r="AV518" s="430">
        <v>1</v>
      </c>
      <c r="AW518" s="330">
        <v>39</v>
      </c>
      <c r="AX518" s="330">
        <v>0</v>
      </c>
      <c r="AY518" s="330">
        <v>39</v>
      </c>
      <c r="AZ518" s="330">
        <v>0</v>
      </c>
      <c r="BA518" s="330">
        <v>39</v>
      </c>
      <c r="BB518" s="330">
        <v>0</v>
      </c>
      <c r="BC518" s="330">
        <v>39</v>
      </c>
      <c r="BD518" s="330">
        <v>0</v>
      </c>
      <c r="BE518" s="330">
        <v>18</v>
      </c>
      <c r="BF518" s="329" t="s">
        <v>7583</v>
      </c>
      <c r="BG518" s="330">
        <v>40</v>
      </c>
      <c r="BH518" s="330">
        <v>46</v>
      </c>
      <c r="BI518" s="330">
        <v>39</v>
      </c>
      <c r="BJ518" s="330" t="s">
        <v>112</v>
      </c>
      <c r="BK518" s="330">
        <v>10</v>
      </c>
      <c r="BL518" s="330">
        <v>19</v>
      </c>
      <c r="BM518" s="330">
        <v>10</v>
      </c>
      <c r="BN518" s="330">
        <v>0</v>
      </c>
      <c r="BO518" s="330">
        <v>0</v>
      </c>
      <c r="BP518" s="330">
        <v>0</v>
      </c>
      <c r="BQ518" s="330">
        <v>0</v>
      </c>
    </row>
    <row r="519" spans="1:69" s="334" customFormat="1" x14ac:dyDescent="0.25">
      <c r="A519" s="333" t="s">
        <v>2241</v>
      </c>
      <c r="B519" s="330" t="s">
        <v>43</v>
      </c>
      <c r="C519" s="330" t="s">
        <v>43</v>
      </c>
      <c r="D519" s="333">
        <v>2</v>
      </c>
      <c r="E519" s="331" t="s">
        <v>6535</v>
      </c>
      <c r="F519" s="330" t="s">
        <v>128</v>
      </c>
      <c r="G519" s="427" t="s">
        <v>7610</v>
      </c>
      <c r="H519" s="330">
        <v>12</v>
      </c>
      <c r="I519" s="330">
        <v>0</v>
      </c>
      <c r="J519" s="336">
        <v>0</v>
      </c>
      <c r="K519" s="330">
        <v>3</v>
      </c>
      <c r="L519" s="330">
        <v>0</v>
      </c>
      <c r="M519" s="336">
        <v>0</v>
      </c>
      <c r="N519" s="330">
        <v>2</v>
      </c>
      <c r="O519" s="330" t="s">
        <v>7031</v>
      </c>
      <c r="P519" s="330" t="s">
        <v>7032</v>
      </c>
      <c r="Q519" s="330" t="s">
        <v>7033</v>
      </c>
      <c r="R519" s="336">
        <v>0.16287485539702787</v>
      </c>
      <c r="S519" s="330">
        <v>0</v>
      </c>
      <c r="T519" s="330"/>
      <c r="U519" s="330"/>
      <c r="V519" s="428"/>
      <c r="W519" s="428" t="s">
        <v>45</v>
      </c>
      <c r="X519" s="428" t="s">
        <v>45</v>
      </c>
      <c r="Y519" s="428" t="s">
        <v>45</v>
      </c>
      <c r="Z519" s="428" t="s">
        <v>45</v>
      </c>
      <c r="AA519" s="330">
        <v>0</v>
      </c>
      <c r="AB519" s="330">
        <v>0</v>
      </c>
      <c r="AC519" s="330">
        <v>12</v>
      </c>
      <c r="AD519" s="330">
        <v>0</v>
      </c>
      <c r="AE519" s="330">
        <v>2</v>
      </c>
      <c r="AF519" s="330">
        <v>1</v>
      </c>
      <c r="AG519" s="429">
        <v>0.93333333333333335</v>
      </c>
      <c r="AH519" s="330"/>
      <c r="AI519" s="330"/>
      <c r="AJ519" s="330"/>
      <c r="AK519" s="330"/>
      <c r="AL519" s="330"/>
      <c r="AM519" s="330">
        <v>0</v>
      </c>
      <c r="AN519" s="330">
        <v>0</v>
      </c>
      <c r="AO519" s="330"/>
      <c r="AP519" s="330"/>
      <c r="AQ519" s="330">
        <v>0</v>
      </c>
      <c r="AR519" s="330">
        <v>0</v>
      </c>
      <c r="AS519" s="330">
        <v>0</v>
      </c>
      <c r="AT519" s="330">
        <v>0</v>
      </c>
      <c r="AU519" s="330">
        <v>0</v>
      </c>
      <c r="AV519" s="430" t="s">
        <v>45</v>
      </c>
      <c r="AW519" s="330">
        <v>11</v>
      </c>
      <c r="AX519" s="330">
        <v>0</v>
      </c>
      <c r="AY519" s="330">
        <v>11</v>
      </c>
      <c r="AZ519" s="330">
        <v>0</v>
      </c>
      <c r="BA519" s="330">
        <v>11</v>
      </c>
      <c r="BB519" s="330">
        <v>0</v>
      </c>
      <c r="BC519" s="330">
        <v>11</v>
      </c>
      <c r="BD519" s="330">
        <v>0</v>
      </c>
      <c r="BE519" s="330">
        <v>11</v>
      </c>
      <c r="BF519" s="329" t="s">
        <v>7583</v>
      </c>
      <c r="BG519" s="330">
        <v>11</v>
      </c>
      <c r="BH519" s="330">
        <v>16</v>
      </c>
      <c r="BI519" s="330">
        <v>11</v>
      </c>
      <c r="BJ519" s="330" t="s">
        <v>112</v>
      </c>
      <c r="BK519" s="330">
        <v>0</v>
      </c>
      <c r="BL519" s="330">
        <v>9</v>
      </c>
      <c r="BM519" s="330">
        <v>2</v>
      </c>
      <c r="BN519" s="330">
        <v>0</v>
      </c>
      <c r="BO519" s="330">
        <v>0</v>
      </c>
      <c r="BP519" s="330">
        <v>0</v>
      </c>
      <c r="BQ519" s="330">
        <v>0</v>
      </c>
    </row>
    <row r="520" spans="1:69" s="334" customFormat="1" x14ac:dyDescent="0.25">
      <c r="A520" s="333" t="s">
        <v>2241</v>
      </c>
      <c r="B520" s="330" t="s">
        <v>43</v>
      </c>
      <c r="C520" s="330" t="s">
        <v>43</v>
      </c>
      <c r="D520" s="333">
        <v>44</v>
      </c>
      <c r="E520" s="331" t="s">
        <v>565</v>
      </c>
      <c r="F520" s="330" t="s">
        <v>128</v>
      </c>
      <c r="G520" s="427" t="s">
        <v>7610</v>
      </c>
      <c r="H520" s="330">
        <v>22</v>
      </c>
      <c r="I520" s="330">
        <v>2</v>
      </c>
      <c r="J520" s="336">
        <v>8.3333333333333329E-2</v>
      </c>
      <c r="K520" s="330">
        <v>23</v>
      </c>
      <c r="L520" s="330">
        <v>0</v>
      </c>
      <c r="M520" s="336">
        <v>0</v>
      </c>
      <c r="N520" s="330">
        <v>0</v>
      </c>
      <c r="O520" s="330" t="s">
        <v>2672</v>
      </c>
      <c r="P520" s="330" t="s">
        <v>2673</v>
      </c>
      <c r="Q520" s="330" t="s">
        <v>2674</v>
      </c>
      <c r="R520" s="336">
        <v>0.22365530565201952</v>
      </c>
      <c r="S520" s="330">
        <v>0</v>
      </c>
      <c r="T520" s="330"/>
      <c r="U520" s="330"/>
      <c r="V520" s="428"/>
      <c r="W520" s="428" t="s">
        <v>45</v>
      </c>
      <c r="X520" s="428" t="s">
        <v>45</v>
      </c>
      <c r="Y520" s="428" t="s">
        <v>45</v>
      </c>
      <c r="Z520" s="428" t="s">
        <v>45</v>
      </c>
      <c r="AA520" s="330">
        <v>0</v>
      </c>
      <c r="AB520" s="330">
        <v>0</v>
      </c>
      <c r="AC520" s="330">
        <v>22</v>
      </c>
      <c r="AD520" s="330">
        <v>0</v>
      </c>
      <c r="AE520" s="330">
        <v>23</v>
      </c>
      <c r="AF520" s="330">
        <v>0</v>
      </c>
      <c r="AG520" s="429">
        <v>1</v>
      </c>
      <c r="AH520" s="330"/>
      <c r="AI520" s="330"/>
      <c r="AJ520" s="330"/>
      <c r="AK520" s="330"/>
      <c r="AL520" s="330"/>
      <c r="AM520" s="330">
        <v>0</v>
      </c>
      <c r="AN520" s="330">
        <v>0</v>
      </c>
      <c r="AO520" s="330"/>
      <c r="AP520" s="330"/>
      <c r="AQ520" s="330">
        <v>0</v>
      </c>
      <c r="AR520" s="330">
        <v>0</v>
      </c>
      <c r="AS520" s="330">
        <v>0</v>
      </c>
      <c r="AT520" s="330">
        <v>0</v>
      </c>
      <c r="AU520" s="330">
        <v>0</v>
      </c>
      <c r="AV520" s="430" t="s">
        <v>45</v>
      </c>
      <c r="AW520" s="330">
        <v>36</v>
      </c>
      <c r="AX520" s="330">
        <v>0</v>
      </c>
      <c r="AY520" s="330">
        <v>36</v>
      </c>
      <c r="AZ520" s="330">
        <v>0</v>
      </c>
      <c r="BA520" s="330">
        <v>36</v>
      </c>
      <c r="BB520" s="330">
        <v>0</v>
      </c>
      <c r="BC520" s="330">
        <v>36</v>
      </c>
      <c r="BD520" s="330">
        <v>0</v>
      </c>
      <c r="BE520" s="330">
        <v>42</v>
      </c>
      <c r="BF520" s="329" t="s">
        <v>7583</v>
      </c>
      <c r="BG520" s="330">
        <v>36</v>
      </c>
      <c r="BH520" s="330">
        <v>42</v>
      </c>
      <c r="BI520" s="330">
        <v>36</v>
      </c>
      <c r="BJ520" s="330" t="s">
        <v>112</v>
      </c>
      <c r="BK520" s="330">
        <v>7</v>
      </c>
      <c r="BL520" s="330">
        <v>13</v>
      </c>
      <c r="BM520" s="330">
        <v>15</v>
      </c>
      <c r="BN520" s="330">
        <v>0</v>
      </c>
      <c r="BO520" s="330">
        <v>0</v>
      </c>
      <c r="BP520" s="330">
        <v>0</v>
      </c>
      <c r="BQ520" s="330">
        <v>1</v>
      </c>
    </row>
    <row r="521" spans="1:69" s="334" customFormat="1" x14ac:dyDescent="0.25">
      <c r="A521" s="333" t="s">
        <v>2241</v>
      </c>
      <c r="B521" s="330" t="s">
        <v>43</v>
      </c>
      <c r="C521" s="330" t="s">
        <v>43</v>
      </c>
      <c r="D521" s="333">
        <v>45</v>
      </c>
      <c r="E521" s="331" t="s">
        <v>566</v>
      </c>
      <c r="F521" s="330" t="s">
        <v>128</v>
      </c>
      <c r="G521" s="427" t="s">
        <v>7610</v>
      </c>
      <c r="H521" s="330">
        <v>25</v>
      </c>
      <c r="I521" s="330">
        <v>0</v>
      </c>
      <c r="J521" s="336">
        <v>0</v>
      </c>
      <c r="K521" s="330">
        <v>11</v>
      </c>
      <c r="L521" s="330">
        <v>0</v>
      </c>
      <c r="M521" s="336">
        <v>0</v>
      </c>
      <c r="N521" s="330">
        <v>0</v>
      </c>
      <c r="O521" s="330" t="s">
        <v>2755</v>
      </c>
      <c r="P521" s="330" t="s">
        <v>2756</v>
      </c>
      <c r="Q521" s="330" t="s">
        <v>2757</v>
      </c>
      <c r="R521" s="336">
        <v>0.22712129762793323</v>
      </c>
      <c r="S521" s="330">
        <v>0</v>
      </c>
      <c r="T521" s="330"/>
      <c r="U521" s="330"/>
      <c r="V521" s="428"/>
      <c r="W521" s="428" t="s">
        <v>45</v>
      </c>
      <c r="X521" s="428" t="s">
        <v>45</v>
      </c>
      <c r="Y521" s="428" t="s">
        <v>45</v>
      </c>
      <c r="Z521" s="428" t="s">
        <v>45</v>
      </c>
      <c r="AA521" s="330">
        <v>2</v>
      </c>
      <c r="AB521" s="330">
        <v>0</v>
      </c>
      <c r="AC521" s="330">
        <v>25</v>
      </c>
      <c r="AD521" s="330">
        <v>0</v>
      </c>
      <c r="AE521" s="330">
        <v>11</v>
      </c>
      <c r="AF521" s="330">
        <v>0</v>
      </c>
      <c r="AG521" s="429">
        <v>1</v>
      </c>
      <c r="AH521" s="330"/>
      <c r="AI521" s="330"/>
      <c r="AJ521" s="330"/>
      <c r="AK521" s="330"/>
      <c r="AL521" s="330"/>
      <c r="AM521" s="330">
        <v>0</v>
      </c>
      <c r="AN521" s="330">
        <v>0</v>
      </c>
      <c r="AO521" s="330"/>
      <c r="AP521" s="330"/>
      <c r="AQ521" s="330">
        <v>0</v>
      </c>
      <c r="AR521" s="330">
        <v>0</v>
      </c>
      <c r="AS521" s="330">
        <v>0</v>
      </c>
      <c r="AT521" s="330">
        <v>0</v>
      </c>
      <c r="AU521" s="330">
        <v>2</v>
      </c>
      <c r="AV521" s="430">
        <v>1</v>
      </c>
      <c r="AW521" s="330">
        <v>31</v>
      </c>
      <c r="AX521" s="330">
        <v>0</v>
      </c>
      <c r="AY521" s="330">
        <v>31</v>
      </c>
      <c r="AZ521" s="330">
        <v>0</v>
      </c>
      <c r="BA521" s="330">
        <v>31</v>
      </c>
      <c r="BB521" s="330">
        <v>0</v>
      </c>
      <c r="BC521" s="330">
        <v>31</v>
      </c>
      <c r="BD521" s="330">
        <v>0</v>
      </c>
      <c r="BE521" s="330">
        <v>27</v>
      </c>
      <c r="BF521" s="329" t="s">
        <v>7583</v>
      </c>
      <c r="BG521" s="330">
        <v>33</v>
      </c>
      <c r="BH521" s="330">
        <v>35</v>
      </c>
      <c r="BI521" s="330">
        <v>33</v>
      </c>
      <c r="BJ521" s="330" t="s">
        <v>112</v>
      </c>
      <c r="BK521" s="330">
        <v>7</v>
      </c>
      <c r="BL521" s="330">
        <v>14</v>
      </c>
      <c r="BM521" s="330">
        <v>10</v>
      </c>
      <c r="BN521" s="330">
        <v>0</v>
      </c>
      <c r="BO521" s="330">
        <v>2</v>
      </c>
      <c r="BP521" s="330">
        <v>0</v>
      </c>
      <c r="BQ521" s="330">
        <v>0</v>
      </c>
    </row>
    <row r="522" spans="1:69" s="334" customFormat="1" x14ac:dyDescent="0.25">
      <c r="A522" s="333" t="s">
        <v>2241</v>
      </c>
      <c r="B522" s="330" t="s">
        <v>43</v>
      </c>
      <c r="C522" s="330" t="s">
        <v>43</v>
      </c>
      <c r="D522" s="333">
        <v>46</v>
      </c>
      <c r="E522" s="331" t="s">
        <v>567</v>
      </c>
      <c r="F522" s="330" t="s">
        <v>128</v>
      </c>
      <c r="G522" s="427" t="s">
        <v>7610</v>
      </c>
      <c r="H522" s="330">
        <v>21</v>
      </c>
      <c r="I522" s="330">
        <v>0</v>
      </c>
      <c r="J522" s="336">
        <v>0</v>
      </c>
      <c r="K522" s="330">
        <v>12</v>
      </c>
      <c r="L522" s="330">
        <v>2</v>
      </c>
      <c r="M522" s="336">
        <v>0.14285714285714285</v>
      </c>
      <c r="N522" s="330">
        <v>0</v>
      </c>
      <c r="O522" s="330" t="s">
        <v>2832</v>
      </c>
      <c r="P522" s="330" t="s">
        <v>2842</v>
      </c>
      <c r="Q522" s="330" t="s">
        <v>2843</v>
      </c>
      <c r="R522" s="336">
        <v>0.21763289074528577</v>
      </c>
      <c r="S522" s="330">
        <v>0</v>
      </c>
      <c r="T522" s="330"/>
      <c r="U522" s="330"/>
      <c r="V522" s="428"/>
      <c r="W522" s="428" t="s">
        <v>45</v>
      </c>
      <c r="X522" s="428" t="s">
        <v>45</v>
      </c>
      <c r="Y522" s="428" t="s">
        <v>45</v>
      </c>
      <c r="Z522" s="428" t="s">
        <v>45</v>
      </c>
      <c r="AA522" s="330">
        <v>3</v>
      </c>
      <c r="AB522" s="330">
        <v>0</v>
      </c>
      <c r="AC522" s="330">
        <v>21</v>
      </c>
      <c r="AD522" s="330">
        <v>0</v>
      </c>
      <c r="AE522" s="330">
        <v>12</v>
      </c>
      <c r="AF522" s="330">
        <v>0</v>
      </c>
      <c r="AG522" s="429">
        <v>1</v>
      </c>
      <c r="AH522" s="330"/>
      <c r="AI522" s="330"/>
      <c r="AJ522" s="330"/>
      <c r="AK522" s="330"/>
      <c r="AL522" s="330"/>
      <c r="AM522" s="330">
        <v>0</v>
      </c>
      <c r="AN522" s="330">
        <v>0</v>
      </c>
      <c r="AO522" s="330"/>
      <c r="AP522" s="330"/>
      <c r="AQ522" s="330">
        <v>0</v>
      </c>
      <c r="AR522" s="330">
        <v>0</v>
      </c>
      <c r="AS522" s="330">
        <v>0</v>
      </c>
      <c r="AT522" s="330">
        <v>0</v>
      </c>
      <c r="AU522" s="330">
        <v>3</v>
      </c>
      <c r="AV522" s="430">
        <v>1</v>
      </c>
      <c r="AW522" s="330">
        <v>24</v>
      </c>
      <c r="AX522" s="330">
        <v>0</v>
      </c>
      <c r="AY522" s="330">
        <v>24</v>
      </c>
      <c r="AZ522" s="330">
        <v>0</v>
      </c>
      <c r="BA522" s="330">
        <v>24</v>
      </c>
      <c r="BB522" s="330">
        <v>0</v>
      </c>
      <c r="BC522" s="330">
        <v>24</v>
      </c>
      <c r="BD522" s="330">
        <v>0</v>
      </c>
      <c r="BE522" s="330">
        <v>10</v>
      </c>
      <c r="BF522" s="329" t="s">
        <v>7583</v>
      </c>
      <c r="BG522" s="330">
        <v>24</v>
      </c>
      <c r="BH522" s="330">
        <v>30</v>
      </c>
      <c r="BI522" s="330">
        <v>24</v>
      </c>
      <c r="BJ522" s="330" t="s">
        <v>112</v>
      </c>
      <c r="BK522" s="330">
        <v>6</v>
      </c>
      <c r="BL522" s="330">
        <v>8</v>
      </c>
      <c r="BM522" s="330">
        <v>10</v>
      </c>
      <c r="BN522" s="330">
        <v>0</v>
      </c>
      <c r="BO522" s="330">
        <v>0</v>
      </c>
      <c r="BP522" s="330">
        <v>0</v>
      </c>
      <c r="BQ522" s="330">
        <v>0</v>
      </c>
    </row>
    <row r="523" spans="1:69" s="334" customFormat="1" x14ac:dyDescent="0.25">
      <c r="A523" s="333" t="s">
        <v>2241</v>
      </c>
      <c r="B523" s="330" t="s">
        <v>43</v>
      </c>
      <c r="C523" s="330" t="s">
        <v>43</v>
      </c>
      <c r="D523" s="333">
        <v>47</v>
      </c>
      <c r="E523" s="331" t="s">
        <v>568</v>
      </c>
      <c r="F523" s="330" t="s">
        <v>128</v>
      </c>
      <c r="G523" s="427" t="s">
        <v>7610</v>
      </c>
      <c r="H523" s="330">
        <v>18</v>
      </c>
      <c r="I523" s="330">
        <v>0</v>
      </c>
      <c r="J523" s="336">
        <v>0</v>
      </c>
      <c r="K523" s="330">
        <v>15</v>
      </c>
      <c r="L523" s="330">
        <v>1</v>
      </c>
      <c r="M523" s="336">
        <v>6.25E-2</v>
      </c>
      <c r="N523" s="330">
        <v>0</v>
      </c>
      <c r="O523" s="330" t="s">
        <v>2925</v>
      </c>
      <c r="P523" s="330" t="s">
        <v>2926</v>
      </c>
      <c r="Q523" s="330" t="s">
        <v>2927</v>
      </c>
      <c r="R523" s="336">
        <v>0.19782767753171401</v>
      </c>
      <c r="S523" s="330">
        <v>0</v>
      </c>
      <c r="T523" s="330"/>
      <c r="U523" s="330"/>
      <c r="V523" s="428"/>
      <c r="W523" s="428" t="s">
        <v>45</v>
      </c>
      <c r="X523" s="428" t="s">
        <v>45</v>
      </c>
      <c r="Y523" s="428" t="s">
        <v>45</v>
      </c>
      <c r="Z523" s="428" t="s">
        <v>45</v>
      </c>
      <c r="AA523" s="330">
        <v>0</v>
      </c>
      <c r="AB523" s="330">
        <v>0</v>
      </c>
      <c r="AC523" s="330">
        <v>18</v>
      </c>
      <c r="AD523" s="330">
        <v>0</v>
      </c>
      <c r="AE523" s="330">
        <v>13</v>
      </c>
      <c r="AF523" s="330">
        <v>2</v>
      </c>
      <c r="AG523" s="429">
        <v>0.93939393939393945</v>
      </c>
      <c r="AH523" s="330"/>
      <c r="AI523" s="330"/>
      <c r="AJ523" s="330"/>
      <c r="AK523" s="330"/>
      <c r="AL523" s="330"/>
      <c r="AM523" s="330">
        <v>0</v>
      </c>
      <c r="AN523" s="330">
        <v>0</v>
      </c>
      <c r="AO523" s="330"/>
      <c r="AP523" s="330"/>
      <c r="AQ523" s="330">
        <v>0</v>
      </c>
      <c r="AR523" s="330">
        <v>0</v>
      </c>
      <c r="AS523" s="330">
        <v>0</v>
      </c>
      <c r="AT523" s="330">
        <v>0</v>
      </c>
      <c r="AU523" s="330">
        <v>0</v>
      </c>
      <c r="AV523" s="430" t="s">
        <v>45</v>
      </c>
      <c r="AW523" s="330">
        <v>29</v>
      </c>
      <c r="AX523" s="330">
        <v>0</v>
      </c>
      <c r="AY523" s="330">
        <v>29</v>
      </c>
      <c r="AZ523" s="330">
        <v>0</v>
      </c>
      <c r="BA523" s="330">
        <v>29</v>
      </c>
      <c r="BB523" s="330">
        <v>0</v>
      </c>
      <c r="BC523" s="330">
        <v>29</v>
      </c>
      <c r="BD523" s="330">
        <v>0</v>
      </c>
      <c r="BE523" s="330">
        <v>21</v>
      </c>
      <c r="BF523" s="329" t="s">
        <v>7583</v>
      </c>
      <c r="BG523" s="330">
        <v>30</v>
      </c>
      <c r="BH523" s="330">
        <v>29</v>
      </c>
      <c r="BI523" s="330">
        <v>29</v>
      </c>
      <c r="BJ523" s="330" t="s">
        <v>112</v>
      </c>
      <c r="BK523" s="330">
        <v>8</v>
      </c>
      <c r="BL523" s="330">
        <v>10</v>
      </c>
      <c r="BM523" s="330">
        <v>11</v>
      </c>
      <c r="BN523" s="330">
        <v>0</v>
      </c>
      <c r="BO523" s="330">
        <v>0</v>
      </c>
      <c r="BP523" s="330">
        <v>0</v>
      </c>
      <c r="BQ523" s="330">
        <v>0</v>
      </c>
    </row>
    <row r="524" spans="1:69" s="334" customFormat="1" x14ac:dyDescent="0.25">
      <c r="A524" s="333" t="s">
        <v>2241</v>
      </c>
      <c r="B524" s="330" t="s">
        <v>43</v>
      </c>
      <c r="C524" s="330" t="s">
        <v>43</v>
      </c>
      <c r="D524" s="333">
        <v>48</v>
      </c>
      <c r="E524" s="331" t="s">
        <v>570</v>
      </c>
      <c r="F524" s="330" t="s">
        <v>128</v>
      </c>
      <c r="G524" s="427" t="s">
        <v>7610</v>
      </c>
      <c r="H524" s="330">
        <v>39</v>
      </c>
      <c r="I524" s="330">
        <v>0</v>
      </c>
      <c r="J524" s="336">
        <v>0</v>
      </c>
      <c r="K524" s="330">
        <v>14</v>
      </c>
      <c r="L524" s="330">
        <v>1</v>
      </c>
      <c r="M524" s="336">
        <v>6.6666666666666666E-2</v>
      </c>
      <c r="N524" s="330">
        <v>0</v>
      </c>
      <c r="O524" s="330" t="s">
        <v>3012</v>
      </c>
      <c r="P524" s="330" t="s">
        <v>3013</v>
      </c>
      <c r="Q524" s="330" t="s">
        <v>3014</v>
      </c>
      <c r="R524" s="336">
        <v>0.15813249515991998</v>
      </c>
      <c r="S524" s="330">
        <v>0</v>
      </c>
      <c r="T524" s="330"/>
      <c r="U524" s="330"/>
      <c r="V524" s="428"/>
      <c r="W524" s="428" t="s">
        <v>45</v>
      </c>
      <c r="X524" s="428" t="s">
        <v>45</v>
      </c>
      <c r="Y524" s="428" t="s">
        <v>45</v>
      </c>
      <c r="Z524" s="428" t="s">
        <v>45</v>
      </c>
      <c r="AA524" s="330">
        <v>2</v>
      </c>
      <c r="AB524" s="330">
        <v>0</v>
      </c>
      <c r="AC524" s="330">
        <v>37</v>
      </c>
      <c r="AD524" s="330">
        <v>2</v>
      </c>
      <c r="AE524" s="330">
        <v>14</v>
      </c>
      <c r="AF524" s="330">
        <v>0</v>
      </c>
      <c r="AG524" s="429">
        <v>0.96226415094339623</v>
      </c>
      <c r="AH524" s="330"/>
      <c r="AI524" s="330"/>
      <c r="AJ524" s="330"/>
      <c r="AK524" s="330"/>
      <c r="AL524" s="330"/>
      <c r="AM524" s="330">
        <v>0</v>
      </c>
      <c r="AN524" s="330">
        <v>0</v>
      </c>
      <c r="AO524" s="330"/>
      <c r="AP524" s="330"/>
      <c r="AQ524" s="330">
        <v>0</v>
      </c>
      <c r="AR524" s="330">
        <v>0</v>
      </c>
      <c r="AS524" s="330">
        <v>0</v>
      </c>
      <c r="AT524" s="330">
        <v>1</v>
      </c>
      <c r="AU524" s="330">
        <v>1</v>
      </c>
      <c r="AV524" s="430">
        <v>1</v>
      </c>
      <c r="AW524" s="330">
        <v>37</v>
      </c>
      <c r="AX524" s="330">
        <v>1</v>
      </c>
      <c r="AY524" s="330">
        <v>37</v>
      </c>
      <c r="AZ524" s="330">
        <v>1</v>
      </c>
      <c r="BA524" s="330">
        <v>37</v>
      </c>
      <c r="BB524" s="330">
        <v>1</v>
      </c>
      <c r="BC524" s="330">
        <v>37</v>
      </c>
      <c r="BD524" s="330">
        <v>1</v>
      </c>
      <c r="BE524" s="330">
        <v>23</v>
      </c>
      <c r="BF524" s="329" t="s">
        <v>7583</v>
      </c>
      <c r="BG524" s="330">
        <v>37</v>
      </c>
      <c r="BH524" s="330">
        <v>50</v>
      </c>
      <c r="BI524" s="330">
        <v>39</v>
      </c>
      <c r="BJ524" s="330" t="s">
        <v>112</v>
      </c>
      <c r="BK524" s="330">
        <v>6</v>
      </c>
      <c r="BL524" s="330">
        <v>20</v>
      </c>
      <c r="BM524" s="330">
        <v>12</v>
      </c>
      <c r="BN524" s="330">
        <v>0</v>
      </c>
      <c r="BO524" s="330">
        <v>1</v>
      </c>
      <c r="BP524" s="330">
        <v>0</v>
      </c>
      <c r="BQ524" s="330">
        <v>0</v>
      </c>
    </row>
    <row r="525" spans="1:69" s="334" customFormat="1" x14ac:dyDescent="0.25">
      <c r="A525" s="333" t="s">
        <v>2241</v>
      </c>
      <c r="B525" s="330" t="s">
        <v>43</v>
      </c>
      <c r="C525" s="330" t="s">
        <v>43</v>
      </c>
      <c r="D525" s="333">
        <v>49</v>
      </c>
      <c r="E525" s="331" t="s">
        <v>571</v>
      </c>
      <c r="F525" s="330" t="s">
        <v>128</v>
      </c>
      <c r="G525" s="427" t="s">
        <v>7610</v>
      </c>
      <c r="H525" s="330">
        <v>7</v>
      </c>
      <c r="I525" s="330">
        <v>0</v>
      </c>
      <c r="J525" s="336">
        <v>0</v>
      </c>
      <c r="K525" s="330">
        <v>2</v>
      </c>
      <c r="L525" s="330">
        <v>1</v>
      </c>
      <c r="M525" s="336">
        <v>0.33333333333333331</v>
      </c>
      <c r="N525" s="330">
        <v>0</v>
      </c>
      <c r="O525" s="330" t="s">
        <v>6592</v>
      </c>
      <c r="P525" s="330" t="s">
        <v>6593</v>
      </c>
      <c r="Q525" s="330" t="s">
        <v>6594</v>
      </c>
      <c r="R525" s="336">
        <v>0.18661831146079852</v>
      </c>
      <c r="S525" s="330">
        <v>0</v>
      </c>
      <c r="T525" s="330"/>
      <c r="U525" s="330"/>
      <c r="V525" s="428"/>
      <c r="W525" s="428" t="s">
        <v>45</v>
      </c>
      <c r="X525" s="428" t="s">
        <v>45</v>
      </c>
      <c r="Y525" s="428" t="s">
        <v>45</v>
      </c>
      <c r="Z525" s="428" t="s">
        <v>45</v>
      </c>
      <c r="AA525" s="330">
        <v>0</v>
      </c>
      <c r="AB525" s="330">
        <v>0</v>
      </c>
      <c r="AC525" s="330">
        <v>7</v>
      </c>
      <c r="AD525" s="330">
        <v>0</v>
      </c>
      <c r="AE525" s="330">
        <v>2</v>
      </c>
      <c r="AF525" s="330">
        <v>0</v>
      </c>
      <c r="AG525" s="429">
        <v>1</v>
      </c>
      <c r="AH525" s="330"/>
      <c r="AI525" s="330"/>
      <c r="AJ525" s="330"/>
      <c r="AK525" s="330"/>
      <c r="AL525" s="330"/>
      <c r="AM525" s="330">
        <v>0</v>
      </c>
      <c r="AN525" s="330">
        <v>0</v>
      </c>
      <c r="AO525" s="330"/>
      <c r="AP525" s="330"/>
      <c r="AQ525" s="330">
        <v>0</v>
      </c>
      <c r="AR525" s="330">
        <v>0</v>
      </c>
      <c r="AS525" s="330">
        <v>0</v>
      </c>
      <c r="AT525" s="330">
        <v>0</v>
      </c>
      <c r="AU525" s="330">
        <v>0</v>
      </c>
      <c r="AV525" s="430" t="s">
        <v>45</v>
      </c>
      <c r="AW525" s="330">
        <v>5</v>
      </c>
      <c r="AX525" s="330">
        <v>0</v>
      </c>
      <c r="AY525" s="330">
        <v>5</v>
      </c>
      <c r="AZ525" s="330">
        <v>0</v>
      </c>
      <c r="BA525" s="330">
        <v>5</v>
      </c>
      <c r="BB525" s="330">
        <v>0</v>
      </c>
      <c r="BC525" s="330">
        <v>5</v>
      </c>
      <c r="BD525" s="330">
        <v>0</v>
      </c>
      <c r="BE525" s="330">
        <v>8</v>
      </c>
      <c r="BF525" s="329" t="s">
        <v>7583</v>
      </c>
      <c r="BG525" s="330">
        <v>6</v>
      </c>
      <c r="BH525" s="330">
        <v>8</v>
      </c>
      <c r="BI525" s="330">
        <v>6</v>
      </c>
      <c r="BJ525" s="330" t="s">
        <v>112</v>
      </c>
      <c r="BK525" s="330">
        <v>1</v>
      </c>
      <c r="BL525" s="330">
        <v>2</v>
      </c>
      <c r="BM525" s="330">
        <v>2</v>
      </c>
      <c r="BN525" s="330">
        <v>0</v>
      </c>
      <c r="BO525" s="330">
        <v>1</v>
      </c>
      <c r="BP525" s="330">
        <v>0</v>
      </c>
      <c r="BQ525" s="330">
        <v>0</v>
      </c>
    </row>
    <row r="526" spans="1:69" s="334" customFormat="1" x14ac:dyDescent="0.25">
      <c r="A526" s="333" t="s">
        <v>2241</v>
      </c>
      <c r="B526" s="330" t="s">
        <v>43</v>
      </c>
      <c r="C526" s="330" t="s">
        <v>43</v>
      </c>
      <c r="D526" s="333">
        <v>50</v>
      </c>
      <c r="E526" s="331" t="s">
        <v>572</v>
      </c>
      <c r="F526" s="330" t="s">
        <v>128</v>
      </c>
      <c r="G526" s="427" t="s">
        <v>7610</v>
      </c>
      <c r="H526" s="330">
        <v>27</v>
      </c>
      <c r="I526" s="330">
        <v>1</v>
      </c>
      <c r="J526" s="336">
        <v>3.5714285714285712E-2</v>
      </c>
      <c r="K526" s="330">
        <v>8</v>
      </c>
      <c r="L526" s="330">
        <v>0</v>
      </c>
      <c r="M526" s="336">
        <v>0</v>
      </c>
      <c r="N526" s="330">
        <v>0</v>
      </c>
      <c r="O526" s="330" t="s">
        <v>6681</v>
      </c>
      <c r="P526" s="330" t="s">
        <v>6682</v>
      </c>
      <c r="Q526" s="330" t="s">
        <v>6683</v>
      </c>
      <c r="R526" s="336">
        <v>0.18244535809501833</v>
      </c>
      <c r="S526" s="330">
        <v>0</v>
      </c>
      <c r="T526" s="330"/>
      <c r="U526" s="330"/>
      <c r="V526" s="428"/>
      <c r="W526" s="428" t="s">
        <v>45</v>
      </c>
      <c r="X526" s="428" t="s">
        <v>45</v>
      </c>
      <c r="Y526" s="428" t="s">
        <v>45</v>
      </c>
      <c r="Z526" s="428" t="s">
        <v>45</v>
      </c>
      <c r="AA526" s="330">
        <v>1</v>
      </c>
      <c r="AB526" s="330">
        <v>0</v>
      </c>
      <c r="AC526" s="330">
        <v>27</v>
      </c>
      <c r="AD526" s="330">
        <v>0</v>
      </c>
      <c r="AE526" s="330">
        <v>8</v>
      </c>
      <c r="AF526" s="330">
        <v>0</v>
      </c>
      <c r="AG526" s="429">
        <v>1</v>
      </c>
      <c r="AH526" s="330"/>
      <c r="AI526" s="330"/>
      <c r="AJ526" s="330"/>
      <c r="AK526" s="330"/>
      <c r="AL526" s="330"/>
      <c r="AM526" s="330">
        <v>0</v>
      </c>
      <c r="AN526" s="330">
        <v>0</v>
      </c>
      <c r="AO526" s="330"/>
      <c r="AP526" s="330"/>
      <c r="AQ526" s="330">
        <v>0</v>
      </c>
      <c r="AR526" s="330">
        <v>0</v>
      </c>
      <c r="AS526" s="330">
        <v>0</v>
      </c>
      <c r="AT526" s="330">
        <v>0</v>
      </c>
      <c r="AU526" s="330">
        <v>1</v>
      </c>
      <c r="AV526" s="430">
        <v>1</v>
      </c>
      <c r="AW526" s="330">
        <v>24</v>
      </c>
      <c r="AX526" s="330">
        <v>0</v>
      </c>
      <c r="AY526" s="330">
        <v>24</v>
      </c>
      <c r="AZ526" s="330">
        <v>0</v>
      </c>
      <c r="BA526" s="330">
        <v>24</v>
      </c>
      <c r="BB526" s="330">
        <v>0</v>
      </c>
      <c r="BC526" s="330">
        <v>24</v>
      </c>
      <c r="BD526" s="330">
        <v>0</v>
      </c>
      <c r="BE526" s="330">
        <v>11</v>
      </c>
      <c r="BF526" s="329" t="s">
        <v>7583</v>
      </c>
      <c r="BG526" s="330">
        <v>25</v>
      </c>
      <c r="BH526" s="330">
        <v>34</v>
      </c>
      <c r="BI526" s="330">
        <v>25</v>
      </c>
      <c r="BJ526" s="330" t="s">
        <v>112</v>
      </c>
      <c r="BK526" s="330">
        <v>1</v>
      </c>
      <c r="BL526" s="330">
        <v>17</v>
      </c>
      <c r="BM526" s="330">
        <v>6</v>
      </c>
      <c r="BN526" s="330">
        <v>0</v>
      </c>
      <c r="BO526" s="330">
        <v>1</v>
      </c>
      <c r="BP526" s="330">
        <v>0</v>
      </c>
      <c r="BQ526" s="330">
        <v>0</v>
      </c>
    </row>
    <row r="527" spans="1:69" s="334" customFormat="1" x14ac:dyDescent="0.25">
      <c r="A527" s="333" t="s">
        <v>2241</v>
      </c>
      <c r="B527" s="330" t="s">
        <v>43</v>
      </c>
      <c r="C527" s="330" t="s">
        <v>43</v>
      </c>
      <c r="D527" s="333">
        <v>51</v>
      </c>
      <c r="E527" s="331" t="s">
        <v>573</v>
      </c>
      <c r="F527" s="330" t="s">
        <v>128</v>
      </c>
      <c r="G527" s="427" t="s">
        <v>7610</v>
      </c>
      <c r="H527" s="330">
        <v>15</v>
      </c>
      <c r="I527" s="330">
        <v>1</v>
      </c>
      <c r="J527" s="336">
        <v>6.25E-2</v>
      </c>
      <c r="K527" s="330">
        <v>5</v>
      </c>
      <c r="L527" s="330">
        <v>1</v>
      </c>
      <c r="M527" s="336">
        <v>0.16666666666666666</v>
      </c>
      <c r="N527" s="330">
        <v>0</v>
      </c>
      <c r="O527" s="330" t="s">
        <v>6760</v>
      </c>
      <c r="P527" s="330" t="s">
        <v>6761</v>
      </c>
      <c r="Q527" s="330" t="s">
        <v>6762</v>
      </c>
      <c r="R527" s="336">
        <v>0.19143933685003769</v>
      </c>
      <c r="S527" s="330">
        <v>0</v>
      </c>
      <c r="T527" s="330"/>
      <c r="U527" s="330"/>
      <c r="V527" s="428"/>
      <c r="W527" s="428" t="s">
        <v>45</v>
      </c>
      <c r="X527" s="428" t="s">
        <v>45</v>
      </c>
      <c r="Y527" s="428" t="s">
        <v>45</v>
      </c>
      <c r="Z527" s="428" t="s">
        <v>45</v>
      </c>
      <c r="AA527" s="330">
        <v>0</v>
      </c>
      <c r="AB527" s="330">
        <v>0</v>
      </c>
      <c r="AC527" s="330">
        <v>15</v>
      </c>
      <c r="AD527" s="330">
        <v>0</v>
      </c>
      <c r="AE527" s="330">
        <v>5</v>
      </c>
      <c r="AF527" s="330">
        <v>0</v>
      </c>
      <c r="AG527" s="429">
        <v>1</v>
      </c>
      <c r="AH527" s="330"/>
      <c r="AI527" s="330"/>
      <c r="AJ527" s="330"/>
      <c r="AK527" s="330"/>
      <c r="AL527" s="330"/>
      <c r="AM527" s="330">
        <v>0</v>
      </c>
      <c r="AN527" s="330">
        <v>0</v>
      </c>
      <c r="AO527" s="330"/>
      <c r="AP527" s="330"/>
      <c r="AQ527" s="330">
        <v>0</v>
      </c>
      <c r="AR527" s="330">
        <v>0</v>
      </c>
      <c r="AS527" s="330">
        <v>0</v>
      </c>
      <c r="AT527" s="330">
        <v>0</v>
      </c>
      <c r="AU527" s="330">
        <v>0</v>
      </c>
      <c r="AV527" s="430" t="s">
        <v>45</v>
      </c>
      <c r="AW527" s="330">
        <v>16</v>
      </c>
      <c r="AX527" s="330">
        <v>0</v>
      </c>
      <c r="AY527" s="330">
        <v>16</v>
      </c>
      <c r="AZ527" s="330">
        <v>0</v>
      </c>
      <c r="BA527" s="330">
        <v>16</v>
      </c>
      <c r="BB527" s="330">
        <v>0</v>
      </c>
      <c r="BC527" s="330">
        <v>16</v>
      </c>
      <c r="BD527" s="330">
        <v>0</v>
      </c>
      <c r="BE527" s="330">
        <v>3</v>
      </c>
      <c r="BF527" s="329" t="s">
        <v>7583</v>
      </c>
      <c r="BG527" s="330">
        <v>16</v>
      </c>
      <c r="BH527" s="330">
        <v>17</v>
      </c>
      <c r="BI527" s="330">
        <v>16</v>
      </c>
      <c r="BJ527" s="330" t="s">
        <v>112</v>
      </c>
      <c r="BK527" s="330">
        <v>3</v>
      </c>
      <c r="BL527" s="330">
        <v>10</v>
      </c>
      <c r="BM527" s="330">
        <v>3</v>
      </c>
      <c r="BN527" s="330">
        <v>0</v>
      </c>
      <c r="BO527" s="330">
        <v>0</v>
      </c>
      <c r="BP527" s="330">
        <v>0</v>
      </c>
      <c r="BQ527" s="330">
        <v>0</v>
      </c>
    </row>
    <row r="528" spans="1:69" s="334" customFormat="1" x14ac:dyDescent="0.25">
      <c r="A528" s="333" t="s">
        <v>2241</v>
      </c>
      <c r="B528" s="330" t="s">
        <v>43</v>
      </c>
      <c r="C528" s="330" t="s">
        <v>43</v>
      </c>
      <c r="D528" s="333">
        <v>52</v>
      </c>
      <c r="E528" s="331" t="s">
        <v>6555</v>
      </c>
      <c r="F528" s="330" t="s">
        <v>128</v>
      </c>
      <c r="G528" s="427" t="s">
        <v>7610</v>
      </c>
      <c r="H528" s="330">
        <v>27</v>
      </c>
      <c r="I528" s="330">
        <v>0</v>
      </c>
      <c r="J528" s="336">
        <v>0</v>
      </c>
      <c r="K528" s="330">
        <v>9</v>
      </c>
      <c r="L528" s="330">
        <v>0</v>
      </c>
      <c r="M528" s="336">
        <v>0</v>
      </c>
      <c r="N528" s="330">
        <v>0</v>
      </c>
      <c r="O528" s="330" t="s">
        <v>6810</v>
      </c>
      <c r="P528" s="330" t="s">
        <v>6811</v>
      </c>
      <c r="Q528" s="330" t="s">
        <v>6812</v>
      </c>
      <c r="R528" s="336">
        <v>0.17645566116083788</v>
      </c>
      <c r="S528" s="330">
        <v>0</v>
      </c>
      <c r="T528" s="330"/>
      <c r="U528" s="330"/>
      <c r="V528" s="428"/>
      <c r="W528" s="428" t="s">
        <v>45</v>
      </c>
      <c r="X528" s="428" t="s">
        <v>45</v>
      </c>
      <c r="Y528" s="428" t="s">
        <v>45</v>
      </c>
      <c r="Z528" s="428" t="s">
        <v>45</v>
      </c>
      <c r="AA528" s="330">
        <v>0</v>
      </c>
      <c r="AB528" s="330">
        <v>0</v>
      </c>
      <c r="AC528" s="330">
        <v>27</v>
      </c>
      <c r="AD528" s="330">
        <v>0</v>
      </c>
      <c r="AE528" s="330">
        <v>9</v>
      </c>
      <c r="AF528" s="330">
        <v>0</v>
      </c>
      <c r="AG528" s="429">
        <v>1</v>
      </c>
      <c r="AH528" s="330"/>
      <c r="AI528" s="330"/>
      <c r="AJ528" s="330"/>
      <c r="AK528" s="330"/>
      <c r="AL528" s="330"/>
      <c r="AM528" s="330">
        <v>0</v>
      </c>
      <c r="AN528" s="330">
        <v>0</v>
      </c>
      <c r="AO528" s="330"/>
      <c r="AP528" s="330"/>
      <c r="AQ528" s="330">
        <v>0</v>
      </c>
      <c r="AR528" s="330">
        <v>0</v>
      </c>
      <c r="AS528" s="330">
        <v>0</v>
      </c>
      <c r="AT528" s="330">
        <v>0</v>
      </c>
      <c r="AU528" s="330">
        <v>0</v>
      </c>
      <c r="AV528" s="430" t="s">
        <v>45</v>
      </c>
      <c r="AW528" s="330">
        <v>0</v>
      </c>
      <c r="AX528" s="330">
        <v>0</v>
      </c>
      <c r="AY528" s="330">
        <v>0</v>
      </c>
      <c r="AZ528" s="330">
        <v>0</v>
      </c>
      <c r="BA528" s="330">
        <v>0</v>
      </c>
      <c r="BB528" s="330">
        <v>0</v>
      </c>
      <c r="BC528" s="330">
        <v>0</v>
      </c>
      <c r="BD528" s="330">
        <v>0</v>
      </c>
      <c r="BE528" s="330">
        <v>16</v>
      </c>
      <c r="BF528" s="329" t="s">
        <v>7583</v>
      </c>
      <c r="BG528" s="330">
        <v>0</v>
      </c>
      <c r="BH528" s="330">
        <v>0</v>
      </c>
      <c r="BI528" s="330">
        <v>0</v>
      </c>
      <c r="BJ528" s="330" t="s">
        <v>112</v>
      </c>
      <c r="BK528" s="330">
        <v>0</v>
      </c>
      <c r="BL528" s="330">
        <v>0</v>
      </c>
      <c r="BM528" s="330">
        <v>0</v>
      </c>
      <c r="BN528" s="330">
        <v>0</v>
      </c>
      <c r="BO528" s="330">
        <v>0</v>
      </c>
      <c r="BP528" s="330">
        <v>0</v>
      </c>
      <c r="BQ528" s="330">
        <v>0</v>
      </c>
    </row>
    <row r="529" spans="1:69" s="334" customFormat="1" x14ac:dyDescent="0.25">
      <c r="A529" s="333" t="s">
        <v>2241</v>
      </c>
      <c r="B529" s="330" t="s">
        <v>43</v>
      </c>
      <c r="C529" s="330" t="s">
        <v>43</v>
      </c>
      <c r="D529" s="333">
        <v>3</v>
      </c>
      <c r="E529" s="331" t="s">
        <v>6536</v>
      </c>
      <c r="F529" s="330" t="s">
        <v>128</v>
      </c>
      <c r="G529" s="427" t="s">
        <v>7610</v>
      </c>
      <c r="H529" s="330">
        <v>42</v>
      </c>
      <c r="I529" s="330">
        <v>0</v>
      </c>
      <c r="J529" s="336">
        <v>0</v>
      </c>
      <c r="K529" s="330">
        <v>12</v>
      </c>
      <c r="L529" s="330">
        <v>1</v>
      </c>
      <c r="M529" s="336">
        <v>7.6923076923076927E-2</v>
      </c>
      <c r="N529" s="330">
        <v>0</v>
      </c>
      <c r="O529" s="330" t="s">
        <v>7120</v>
      </c>
      <c r="P529" s="330" t="s">
        <v>7121</v>
      </c>
      <c r="Q529" s="330" t="s">
        <v>7122</v>
      </c>
      <c r="R529" s="336">
        <v>0.22733495817536259</v>
      </c>
      <c r="S529" s="330">
        <v>0</v>
      </c>
      <c r="T529" s="330"/>
      <c r="U529" s="330"/>
      <c r="V529" s="428"/>
      <c r="W529" s="428" t="s">
        <v>45</v>
      </c>
      <c r="X529" s="428" t="s">
        <v>45</v>
      </c>
      <c r="Y529" s="428" t="s">
        <v>45</v>
      </c>
      <c r="Z529" s="428" t="s">
        <v>45</v>
      </c>
      <c r="AA529" s="330">
        <v>1</v>
      </c>
      <c r="AB529" s="330">
        <v>0</v>
      </c>
      <c r="AC529" s="330">
        <v>40</v>
      </c>
      <c r="AD529" s="330">
        <v>2</v>
      </c>
      <c r="AE529" s="330">
        <v>11</v>
      </c>
      <c r="AF529" s="330">
        <v>1</v>
      </c>
      <c r="AG529" s="429">
        <v>0.94444444444444442</v>
      </c>
      <c r="AH529" s="330"/>
      <c r="AI529" s="330"/>
      <c r="AJ529" s="330"/>
      <c r="AK529" s="330"/>
      <c r="AL529" s="330"/>
      <c r="AM529" s="330">
        <v>0</v>
      </c>
      <c r="AN529" s="330">
        <v>0</v>
      </c>
      <c r="AO529" s="330"/>
      <c r="AP529" s="330"/>
      <c r="AQ529" s="330">
        <v>0</v>
      </c>
      <c r="AR529" s="330">
        <v>0</v>
      </c>
      <c r="AS529" s="330">
        <v>0</v>
      </c>
      <c r="AT529" s="330">
        <v>0</v>
      </c>
      <c r="AU529" s="330">
        <v>1</v>
      </c>
      <c r="AV529" s="430">
        <v>1</v>
      </c>
      <c r="AW529" s="330">
        <v>41</v>
      </c>
      <c r="AX529" s="330">
        <v>0</v>
      </c>
      <c r="AY529" s="330">
        <v>41</v>
      </c>
      <c r="AZ529" s="330">
        <v>0</v>
      </c>
      <c r="BA529" s="330">
        <v>41</v>
      </c>
      <c r="BB529" s="330">
        <v>0</v>
      </c>
      <c r="BC529" s="330">
        <v>41</v>
      </c>
      <c r="BD529" s="330">
        <v>0</v>
      </c>
      <c r="BE529" s="330">
        <v>38</v>
      </c>
      <c r="BF529" s="329" t="s">
        <v>7583</v>
      </c>
      <c r="BG529" s="330">
        <v>41</v>
      </c>
      <c r="BH529" s="330">
        <v>53</v>
      </c>
      <c r="BI529" s="330">
        <v>41</v>
      </c>
      <c r="BJ529" s="330" t="s">
        <v>112</v>
      </c>
      <c r="BK529" s="330">
        <v>2</v>
      </c>
      <c r="BL529" s="330">
        <v>27</v>
      </c>
      <c r="BM529" s="330">
        <v>11</v>
      </c>
      <c r="BN529" s="330">
        <v>0</v>
      </c>
      <c r="BO529" s="330">
        <v>0</v>
      </c>
      <c r="BP529" s="330">
        <v>0</v>
      </c>
      <c r="BQ529" s="330">
        <v>1</v>
      </c>
    </row>
    <row r="530" spans="1:69" s="334" customFormat="1" x14ac:dyDescent="0.25">
      <c r="A530" s="333" t="s">
        <v>2241</v>
      </c>
      <c r="B530" s="330" t="s">
        <v>43</v>
      </c>
      <c r="C530" s="330" t="s">
        <v>43</v>
      </c>
      <c r="D530" s="333">
        <v>4</v>
      </c>
      <c r="E530" s="331" t="s">
        <v>6537</v>
      </c>
      <c r="F530" s="330" t="s">
        <v>128</v>
      </c>
      <c r="G530" s="427" t="s">
        <v>7610</v>
      </c>
      <c r="H530" s="330">
        <v>42</v>
      </c>
      <c r="I530" s="330">
        <v>2</v>
      </c>
      <c r="J530" s="336">
        <v>4.5454545454545456E-2</v>
      </c>
      <c r="K530" s="330">
        <v>14</v>
      </c>
      <c r="L530" s="330">
        <v>2</v>
      </c>
      <c r="M530" s="336">
        <v>0.125</v>
      </c>
      <c r="N530" s="330">
        <v>0</v>
      </c>
      <c r="O530" s="330" t="s">
        <v>7211</v>
      </c>
      <c r="P530" s="330" t="s">
        <v>7212</v>
      </c>
      <c r="Q530" s="330" t="s">
        <v>7213</v>
      </c>
      <c r="R530" s="336">
        <v>0.19878941561568519</v>
      </c>
      <c r="S530" s="330">
        <v>0</v>
      </c>
      <c r="T530" s="330"/>
      <c r="U530" s="330"/>
      <c r="V530" s="428"/>
      <c r="W530" s="428" t="s">
        <v>45</v>
      </c>
      <c r="X530" s="428" t="s">
        <v>45</v>
      </c>
      <c r="Y530" s="428" t="s">
        <v>45</v>
      </c>
      <c r="Z530" s="428" t="s">
        <v>45</v>
      </c>
      <c r="AA530" s="330">
        <v>1</v>
      </c>
      <c r="AB530" s="330">
        <v>0</v>
      </c>
      <c r="AC530" s="330">
        <v>42</v>
      </c>
      <c r="AD530" s="330">
        <v>0</v>
      </c>
      <c r="AE530" s="330">
        <v>13</v>
      </c>
      <c r="AF530" s="330">
        <v>1</v>
      </c>
      <c r="AG530" s="429">
        <v>0.9821428571428571</v>
      </c>
      <c r="AH530" s="330"/>
      <c r="AI530" s="330"/>
      <c r="AJ530" s="330"/>
      <c r="AK530" s="330"/>
      <c r="AL530" s="330"/>
      <c r="AM530" s="330">
        <v>0</v>
      </c>
      <c r="AN530" s="330">
        <v>0</v>
      </c>
      <c r="AO530" s="330"/>
      <c r="AP530" s="330"/>
      <c r="AQ530" s="330">
        <v>0</v>
      </c>
      <c r="AR530" s="330">
        <v>0</v>
      </c>
      <c r="AS530" s="330">
        <v>0</v>
      </c>
      <c r="AT530" s="330">
        <v>0</v>
      </c>
      <c r="AU530" s="330">
        <v>1</v>
      </c>
      <c r="AV530" s="430">
        <v>1</v>
      </c>
      <c r="AW530" s="330">
        <v>38</v>
      </c>
      <c r="AX530" s="330">
        <v>0</v>
      </c>
      <c r="AY530" s="330">
        <v>38</v>
      </c>
      <c r="AZ530" s="330">
        <v>0</v>
      </c>
      <c r="BA530" s="330">
        <v>38</v>
      </c>
      <c r="BB530" s="330">
        <v>0</v>
      </c>
      <c r="BC530" s="330">
        <v>38</v>
      </c>
      <c r="BD530" s="330">
        <v>0</v>
      </c>
      <c r="BE530" s="330">
        <v>12</v>
      </c>
      <c r="BF530" s="329" t="s">
        <v>7583</v>
      </c>
      <c r="BG530" s="330">
        <v>38</v>
      </c>
      <c r="BH530" s="330">
        <v>51</v>
      </c>
      <c r="BI530" s="330">
        <v>39</v>
      </c>
      <c r="BJ530" s="330" t="s">
        <v>112</v>
      </c>
      <c r="BK530" s="330">
        <v>4</v>
      </c>
      <c r="BL530" s="330">
        <v>24</v>
      </c>
      <c r="BM530" s="330">
        <v>10</v>
      </c>
      <c r="BN530" s="330">
        <v>0</v>
      </c>
      <c r="BO530" s="330">
        <v>1</v>
      </c>
      <c r="BP530" s="330">
        <v>0</v>
      </c>
      <c r="BQ530" s="330">
        <v>0</v>
      </c>
    </row>
    <row r="531" spans="1:69" s="334" customFormat="1" x14ac:dyDescent="0.25">
      <c r="A531" s="333" t="s">
        <v>2241</v>
      </c>
      <c r="B531" s="330" t="s">
        <v>43</v>
      </c>
      <c r="C531" s="330" t="s">
        <v>43</v>
      </c>
      <c r="D531" s="333">
        <v>5</v>
      </c>
      <c r="E531" s="331" t="s">
        <v>6538</v>
      </c>
      <c r="F531" s="330" t="s">
        <v>128</v>
      </c>
      <c r="G531" s="427" t="s">
        <v>7610</v>
      </c>
      <c r="H531" s="330">
        <v>54</v>
      </c>
      <c r="I531" s="330">
        <v>0</v>
      </c>
      <c r="J531" s="336">
        <v>0</v>
      </c>
      <c r="K531" s="330">
        <v>12</v>
      </c>
      <c r="L531" s="330">
        <v>0</v>
      </c>
      <c r="M531" s="336">
        <v>0</v>
      </c>
      <c r="N531" s="330">
        <v>0</v>
      </c>
      <c r="O531" s="330" t="s">
        <v>7300</v>
      </c>
      <c r="P531" s="330" t="s">
        <v>7301</v>
      </c>
      <c r="Q531" s="330" t="s">
        <v>7302</v>
      </c>
      <c r="R531" s="336">
        <v>0.21822393454532463</v>
      </c>
      <c r="S531" s="330">
        <v>0</v>
      </c>
      <c r="T531" s="330"/>
      <c r="U531" s="330"/>
      <c r="V531" s="428"/>
      <c r="W531" s="428" t="s">
        <v>45</v>
      </c>
      <c r="X531" s="428" t="s">
        <v>45</v>
      </c>
      <c r="Y531" s="428" t="s">
        <v>45</v>
      </c>
      <c r="Z531" s="428" t="s">
        <v>45</v>
      </c>
      <c r="AA531" s="330">
        <v>0</v>
      </c>
      <c r="AB531" s="330">
        <v>0</v>
      </c>
      <c r="AC531" s="330">
        <v>54</v>
      </c>
      <c r="AD531" s="330">
        <v>0</v>
      </c>
      <c r="AE531" s="330">
        <v>10</v>
      </c>
      <c r="AF531" s="330">
        <v>2</v>
      </c>
      <c r="AG531" s="429">
        <v>0.96969696969696972</v>
      </c>
      <c r="AH531" s="330"/>
      <c r="AI531" s="330"/>
      <c r="AJ531" s="330"/>
      <c r="AK531" s="330"/>
      <c r="AL531" s="330"/>
      <c r="AM531" s="330">
        <v>0</v>
      </c>
      <c r="AN531" s="330">
        <v>0</v>
      </c>
      <c r="AO531" s="330"/>
      <c r="AP531" s="330"/>
      <c r="AQ531" s="330">
        <v>0</v>
      </c>
      <c r="AR531" s="330">
        <v>0</v>
      </c>
      <c r="AS531" s="330">
        <v>0</v>
      </c>
      <c r="AT531" s="330">
        <v>0</v>
      </c>
      <c r="AU531" s="330">
        <v>0</v>
      </c>
      <c r="AV531" s="430" t="s">
        <v>45</v>
      </c>
      <c r="AW531" s="330">
        <v>27</v>
      </c>
      <c r="AX531" s="330">
        <v>0</v>
      </c>
      <c r="AY531" s="330">
        <v>27</v>
      </c>
      <c r="AZ531" s="330">
        <v>0</v>
      </c>
      <c r="BA531" s="330">
        <v>27</v>
      </c>
      <c r="BB531" s="330">
        <v>0</v>
      </c>
      <c r="BC531" s="330">
        <v>27</v>
      </c>
      <c r="BD531" s="330">
        <v>0</v>
      </c>
      <c r="BE531" s="330">
        <v>25</v>
      </c>
      <c r="BF531" s="329" t="s">
        <v>7583</v>
      </c>
      <c r="BG531" s="330">
        <v>28</v>
      </c>
      <c r="BH531" s="330">
        <v>66</v>
      </c>
      <c r="BI531" s="330">
        <v>27</v>
      </c>
      <c r="BJ531" s="330" t="s">
        <v>112</v>
      </c>
      <c r="BK531" s="330">
        <v>6</v>
      </c>
      <c r="BL531" s="330">
        <v>11</v>
      </c>
      <c r="BM531" s="330">
        <v>10</v>
      </c>
      <c r="BN531" s="330">
        <v>0</v>
      </c>
      <c r="BO531" s="330">
        <v>0</v>
      </c>
      <c r="BP531" s="330">
        <v>0</v>
      </c>
      <c r="BQ531" s="330">
        <v>0</v>
      </c>
    </row>
    <row r="532" spans="1:69" s="334" customFormat="1" x14ac:dyDescent="0.25">
      <c r="A532" s="333" t="s">
        <v>2241</v>
      </c>
      <c r="B532" s="330" t="s">
        <v>43</v>
      </c>
      <c r="C532" s="330" t="s">
        <v>43</v>
      </c>
      <c r="D532" s="333">
        <v>6</v>
      </c>
      <c r="E532" s="331" t="s">
        <v>6539</v>
      </c>
      <c r="F532" s="330" t="s">
        <v>128</v>
      </c>
      <c r="G532" s="427" t="s">
        <v>7610</v>
      </c>
      <c r="H532" s="330">
        <v>30</v>
      </c>
      <c r="I532" s="330">
        <v>1</v>
      </c>
      <c r="J532" s="336">
        <v>3.2258064516129031E-2</v>
      </c>
      <c r="K532" s="330">
        <v>7</v>
      </c>
      <c r="L532" s="330">
        <v>1</v>
      </c>
      <c r="M532" s="336">
        <v>0.125</v>
      </c>
      <c r="N532" s="330">
        <v>0</v>
      </c>
      <c r="O532" s="330" t="s">
        <v>7388</v>
      </c>
      <c r="P532" s="330" t="s">
        <v>7389</v>
      </c>
      <c r="Q532" s="330" t="s">
        <v>7390</v>
      </c>
      <c r="R532" s="336">
        <v>0.26112694914361795</v>
      </c>
      <c r="S532" s="330">
        <v>0</v>
      </c>
      <c r="T532" s="330"/>
      <c r="U532" s="330"/>
      <c r="V532" s="428"/>
      <c r="W532" s="428" t="s">
        <v>45</v>
      </c>
      <c r="X532" s="428" t="s">
        <v>45</v>
      </c>
      <c r="Y532" s="428" t="s">
        <v>45</v>
      </c>
      <c r="Z532" s="428" t="s">
        <v>45</v>
      </c>
      <c r="AA532" s="330">
        <v>0</v>
      </c>
      <c r="AB532" s="330">
        <v>0</v>
      </c>
      <c r="AC532" s="330">
        <v>30</v>
      </c>
      <c r="AD532" s="330">
        <v>0</v>
      </c>
      <c r="AE532" s="330">
        <v>7</v>
      </c>
      <c r="AF532" s="330">
        <v>0</v>
      </c>
      <c r="AG532" s="429">
        <v>1</v>
      </c>
      <c r="AH532" s="330"/>
      <c r="AI532" s="330"/>
      <c r="AJ532" s="330"/>
      <c r="AK532" s="330"/>
      <c r="AL532" s="330"/>
      <c r="AM532" s="330">
        <v>0</v>
      </c>
      <c r="AN532" s="330">
        <v>0</v>
      </c>
      <c r="AO532" s="330"/>
      <c r="AP532" s="330"/>
      <c r="AQ532" s="330">
        <v>0</v>
      </c>
      <c r="AR532" s="330">
        <v>0</v>
      </c>
      <c r="AS532" s="330">
        <v>0</v>
      </c>
      <c r="AT532" s="330">
        <v>0</v>
      </c>
      <c r="AU532" s="330">
        <v>0</v>
      </c>
      <c r="AV532" s="430" t="s">
        <v>45</v>
      </c>
      <c r="AW532" s="330">
        <v>18</v>
      </c>
      <c r="AX532" s="330">
        <v>0</v>
      </c>
      <c r="AY532" s="330">
        <v>18</v>
      </c>
      <c r="AZ532" s="330">
        <v>0</v>
      </c>
      <c r="BA532" s="330">
        <v>18</v>
      </c>
      <c r="BB532" s="330">
        <v>0</v>
      </c>
      <c r="BC532" s="330">
        <v>18</v>
      </c>
      <c r="BD532" s="330">
        <v>0</v>
      </c>
      <c r="BE532" s="330">
        <v>13</v>
      </c>
      <c r="BF532" s="329" t="s">
        <v>7583</v>
      </c>
      <c r="BG532" s="330">
        <v>18</v>
      </c>
      <c r="BH532" s="330">
        <v>34</v>
      </c>
      <c r="BI532" s="330">
        <v>18</v>
      </c>
      <c r="BJ532" s="330" t="s">
        <v>112</v>
      </c>
      <c r="BK532" s="330">
        <v>4</v>
      </c>
      <c r="BL532" s="330">
        <v>11</v>
      </c>
      <c r="BM532" s="330">
        <v>3</v>
      </c>
      <c r="BN532" s="330">
        <v>0</v>
      </c>
      <c r="BO532" s="330">
        <v>0</v>
      </c>
      <c r="BP532" s="330">
        <v>0</v>
      </c>
      <c r="BQ532" s="330">
        <v>0</v>
      </c>
    </row>
    <row r="533" spans="1:69" s="334" customFormat="1" x14ac:dyDescent="0.25">
      <c r="A533" s="333" t="s">
        <v>2241</v>
      </c>
      <c r="B533" s="330" t="s">
        <v>43</v>
      </c>
      <c r="C533" s="330" t="s">
        <v>43</v>
      </c>
      <c r="D533" s="333">
        <v>7</v>
      </c>
      <c r="E533" s="331" t="s">
        <v>6540</v>
      </c>
      <c r="F533" s="330" t="s">
        <v>128</v>
      </c>
      <c r="G533" s="427" t="s">
        <v>7610</v>
      </c>
      <c r="H533" s="330">
        <v>0</v>
      </c>
      <c r="I533" s="330">
        <v>0</v>
      </c>
      <c r="J533" s="336" t="s">
        <v>45</v>
      </c>
      <c r="K533" s="330">
        <v>0</v>
      </c>
      <c r="L533" s="330">
        <v>0</v>
      </c>
      <c r="M533" s="336" t="s">
        <v>45</v>
      </c>
      <c r="N533" s="330">
        <v>0</v>
      </c>
      <c r="O533" s="330" t="s">
        <v>45</v>
      </c>
      <c r="P533" s="330" t="s">
        <v>45</v>
      </c>
      <c r="Q533" s="330" t="s">
        <v>45</v>
      </c>
      <c r="R533" s="336" t="s">
        <v>45</v>
      </c>
      <c r="S533" s="330">
        <v>0</v>
      </c>
      <c r="T533" s="330"/>
      <c r="U533" s="330"/>
      <c r="V533" s="428"/>
      <c r="W533" s="428" t="s">
        <v>45</v>
      </c>
      <c r="X533" s="428" t="s">
        <v>45</v>
      </c>
      <c r="Y533" s="428" t="s">
        <v>45</v>
      </c>
      <c r="Z533" s="428" t="s">
        <v>45</v>
      </c>
      <c r="AA533" s="330">
        <v>0</v>
      </c>
      <c r="AB533" s="330">
        <v>0</v>
      </c>
      <c r="AC533" s="330">
        <v>0</v>
      </c>
      <c r="AD533" s="330">
        <v>0</v>
      </c>
      <c r="AE533" s="330">
        <v>0</v>
      </c>
      <c r="AF533" s="330">
        <v>0</v>
      </c>
      <c r="AG533" s="429" t="s">
        <v>45</v>
      </c>
      <c r="AH533" s="330"/>
      <c r="AI533" s="330"/>
      <c r="AJ533" s="330"/>
      <c r="AK533" s="330"/>
      <c r="AL533" s="330"/>
      <c r="AM533" s="330">
        <v>0</v>
      </c>
      <c r="AN533" s="330">
        <v>0</v>
      </c>
      <c r="AO533" s="330"/>
      <c r="AP533" s="330"/>
      <c r="AQ533" s="330">
        <v>0</v>
      </c>
      <c r="AR533" s="330">
        <v>0</v>
      </c>
      <c r="AS533" s="330">
        <v>0</v>
      </c>
      <c r="AT533" s="330">
        <v>0</v>
      </c>
      <c r="AU533" s="330">
        <v>0</v>
      </c>
      <c r="AV533" s="430" t="s">
        <v>45</v>
      </c>
      <c r="AW533" s="330">
        <v>0</v>
      </c>
      <c r="AX533" s="330">
        <v>0</v>
      </c>
      <c r="AY533" s="330">
        <v>0</v>
      </c>
      <c r="AZ533" s="330">
        <v>0</v>
      </c>
      <c r="BA533" s="330">
        <v>0</v>
      </c>
      <c r="BB533" s="330">
        <v>0</v>
      </c>
      <c r="BC533" s="330">
        <v>0</v>
      </c>
      <c r="BD533" s="330">
        <v>0</v>
      </c>
      <c r="BE533" s="330">
        <v>0</v>
      </c>
      <c r="BF533" s="329" t="s">
        <v>7583</v>
      </c>
      <c r="BG533" s="330">
        <v>0</v>
      </c>
      <c r="BH533" s="330">
        <v>0</v>
      </c>
      <c r="BI533" s="330">
        <v>0</v>
      </c>
      <c r="BJ533" s="330" t="s">
        <v>112</v>
      </c>
      <c r="BK533" s="330">
        <v>0</v>
      </c>
      <c r="BL533" s="330">
        <v>0</v>
      </c>
      <c r="BM533" s="330">
        <v>0</v>
      </c>
      <c r="BN533" s="330">
        <v>0</v>
      </c>
      <c r="BO533" s="330">
        <v>0</v>
      </c>
      <c r="BP533" s="330">
        <v>0</v>
      </c>
      <c r="BQ533" s="330">
        <v>0</v>
      </c>
    </row>
    <row r="534" spans="1:69" s="334" customFormat="1" x14ac:dyDescent="0.25">
      <c r="A534" s="333" t="s">
        <v>73</v>
      </c>
      <c r="B534" s="330" t="s">
        <v>43</v>
      </c>
      <c r="C534" s="330" t="s">
        <v>43</v>
      </c>
      <c r="D534" s="333">
        <v>1</v>
      </c>
      <c r="E534" s="331" t="s">
        <v>6534</v>
      </c>
      <c r="F534" s="330" t="s">
        <v>133</v>
      </c>
      <c r="G534" s="427" t="s">
        <v>7547</v>
      </c>
      <c r="H534" s="330">
        <v>0</v>
      </c>
      <c r="I534" s="330">
        <v>0</v>
      </c>
      <c r="J534" s="336" t="s">
        <v>45</v>
      </c>
      <c r="K534" s="330">
        <v>0</v>
      </c>
      <c r="L534" s="330">
        <v>0</v>
      </c>
      <c r="M534" s="336" t="s">
        <v>45</v>
      </c>
      <c r="N534" s="330">
        <v>0</v>
      </c>
      <c r="O534" s="330" t="s">
        <v>45</v>
      </c>
      <c r="P534" s="330" t="s">
        <v>45</v>
      </c>
      <c r="Q534" s="330" t="s">
        <v>45</v>
      </c>
      <c r="R534" s="336" t="s">
        <v>45</v>
      </c>
      <c r="S534" s="330">
        <v>0</v>
      </c>
      <c r="T534" s="330"/>
      <c r="U534" s="330"/>
      <c r="V534" s="428"/>
      <c r="W534" s="428" t="s">
        <v>45</v>
      </c>
      <c r="X534" s="428" t="s">
        <v>45</v>
      </c>
      <c r="Y534" s="428" t="s">
        <v>45</v>
      </c>
      <c r="Z534" s="428" t="s">
        <v>45</v>
      </c>
      <c r="AA534" s="330">
        <v>0</v>
      </c>
      <c r="AB534" s="330">
        <v>0</v>
      </c>
      <c r="AC534" s="330">
        <v>0</v>
      </c>
      <c r="AD534" s="330">
        <v>0</v>
      </c>
      <c r="AE534" s="330">
        <v>0</v>
      </c>
      <c r="AF534" s="330">
        <v>0</v>
      </c>
      <c r="AG534" s="429" t="s">
        <v>45</v>
      </c>
      <c r="AH534" s="330"/>
      <c r="AI534" s="330"/>
      <c r="AJ534" s="330"/>
      <c r="AK534" s="330"/>
      <c r="AL534" s="330"/>
      <c r="AM534" s="330">
        <v>0</v>
      </c>
      <c r="AN534" s="330">
        <v>0</v>
      </c>
      <c r="AO534" s="330"/>
      <c r="AP534" s="330"/>
      <c r="AQ534" s="330">
        <v>0</v>
      </c>
      <c r="AR534" s="330">
        <v>0</v>
      </c>
      <c r="AS534" s="330">
        <v>0</v>
      </c>
      <c r="AT534" s="330">
        <v>0</v>
      </c>
      <c r="AU534" s="330">
        <v>0</v>
      </c>
      <c r="AV534" s="430" t="s">
        <v>45</v>
      </c>
      <c r="AW534" s="330">
        <v>2</v>
      </c>
      <c r="AX534" s="330">
        <v>0</v>
      </c>
      <c r="AY534" s="330">
        <v>2</v>
      </c>
      <c r="AZ534" s="330">
        <v>0</v>
      </c>
      <c r="BA534" s="330">
        <v>2</v>
      </c>
      <c r="BB534" s="330">
        <v>0</v>
      </c>
      <c r="BC534" s="330">
        <v>2</v>
      </c>
      <c r="BD534" s="330">
        <v>0</v>
      </c>
      <c r="BE534" s="330">
        <v>4</v>
      </c>
      <c r="BF534" s="329" t="s">
        <v>7640</v>
      </c>
      <c r="BG534" s="330">
        <v>3</v>
      </c>
      <c r="BH534" s="330">
        <v>2</v>
      </c>
      <c r="BI534" s="330">
        <v>3</v>
      </c>
      <c r="BJ534" s="330" t="s">
        <v>112</v>
      </c>
      <c r="BK534" s="330">
        <v>0</v>
      </c>
      <c r="BL534" s="330">
        <v>1</v>
      </c>
      <c r="BM534" s="330">
        <v>0</v>
      </c>
      <c r="BN534" s="330">
        <v>1</v>
      </c>
      <c r="BO534" s="330">
        <v>1</v>
      </c>
      <c r="BP534" s="330">
        <v>0</v>
      </c>
      <c r="BQ534" s="330">
        <v>0</v>
      </c>
    </row>
    <row r="535" spans="1:69" s="334" customFormat="1" x14ac:dyDescent="0.25">
      <c r="A535" s="333" t="s">
        <v>73</v>
      </c>
      <c r="B535" s="330" t="s">
        <v>43</v>
      </c>
      <c r="C535" s="330" t="s">
        <v>43</v>
      </c>
      <c r="D535" s="333">
        <v>2</v>
      </c>
      <c r="E535" s="331" t="s">
        <v>6535</v>
      </c>
      <c r="F535" s="330" t="s">
        <v>133</v>
      </c>
      <c r="G535" s="427" t="s">
        <v>7547</v>
      </c>
      <c r="H535" s="330">
        <v>0</v>
      </c>
      <c r="I535" s="330">
        <v>0</v>
      </c>
      <c r="J535" s="336" t="s">
        <v>45</v>
      </c>
      <c r="K535" s="330">
        <v>0</v>
      </c>
      <c r="L535" s="330">
        <v>0</v>
      </c>
      <c r="M535" s="336" t="s">
        <v>45</v>
      </c>
      <c r="N535" s="330">
        <v>0</v>
      </c>
      <c r="O535" s="330" t="s">
        <v>45</v>
      </c>
      <c r="P535" s="330" t="s">
        <v>45</v>
      </c>
      <c r="Q535" s="330" t="s">
        <v>45</v>
      </c>
      <c r="R535" s="336" t="s">
        <v>45</v>
      </c>
      <c r="S535" s="330">
        <v>0</v>
      </c>
      <c r="T535" s="330"/>
      <c r="U535" s="330"/>
      <c r="V535" s="428"/>
      <c r="W535" s="428" t="s">
        <v>45</v>
      </c>
      <c r="X535" s="428" t="s">
        <v>45</v>
      </c>
      <c r="Y535" s="428" t="s">
        <v>45</v>
      </c>
      <c r="Z535" s="428" t="s">
        <v>45</v>
      </c>
      <c r="AA535" s="330">
        <v>0</v>
      </c>
      <c r="AB535" s="330">
        <v>0</v>
      </c>
      <c r="AC535" s="330">
        <v>0</v>
      </c>
      <c r="AD535" s="330">
        <v>0</v>
      </c>
      <c r="AE535" s="330">
        <v>0</v>
      </c>
      <c r="AF535" s="330">
        <v>0</v>
      </c>
      <c r="AG535" s="429" t="s">
        <v>45</v>
      </c>
      <c r="AH535" s="330"/>
      <c r="AI535" s="330"/>
      <c r="AJ535" s="330"/>
      <c r="AK535" s="330"/>
      <c r="AL535" s="330"/>
      <c r="AM535" s="330">
        <v>0</v>
      </c>
      <c r="AN535" s="330">
        <v>0</v>
      </c>
      <c r="AO535" s="330"/>
      <c r="AP535" s="330"/>
      <c r="AQ535" s="330">
        <v>0</v>
      </c>
      <c r="AR535" s="330">
        <v>0</v>
      </c>
      <c r="AS535" s="330">
        <v>0</v>
      </c>
      <c r="AT535" s="330">
        <v>0</v>
      </c>
      <c r="AU535" s="330">
        <v>0</v>
      </c>
      <c r="AV535" s="430" t="s">
        <v>45</v>
      </c>
      <c r="AW535" s="330">
        <v>6</v>
      </c>
      <c r="AX535" s="330">
        <v>0</v>
      </c>
      <c r="AY535" s="330">
        <v>6</v>
      </c>
      <c r="AZ535" s="330">
        <v>0</v>
      </c>
      <c r="BA535" s="330">
        <v>6</v>
      </c>
      <c r="BB535" s="330">
        <v>0</v>
      </c>
      <c r="BC535" s="330">
        <v>6</v>
      </c>
      <c r="BD535" s="330">
        <v>0</v>
      </c>
      <c r="BE535" s="330">
        <v>83</v>
      </c>
      <c r="BF535" s="329" t="s">
        <v>7640</v>
      </c>
      <c r="BG535" s="330">
        <v>6</v>
      </c>
      <c r="BH535" s="330">
        <v>5</v>
      </c>
      <c r="BI535" s="330">
        <v>6</v>
      </c>
      <c r="BJ535" s="330" t="s">
        <v>112</v>
      </c>
      <c r="BK535" s="330">
        <v>3</v>
      </c>
      <c r="BL535" s="330">
        <v>1</v>
      </c>
      <c r="BM535" s="330">
        <v>0</v>
      </c>
      <c r="BN535" s="330">
        <v>2</v>
      </c>
      <c r="BO535" s="330">
        <v>0</v>
      </c>
      <c r="BP535" s="330">
        <v>0</v>
      </c>
      <c r="BQ535" s="330">
        <v>0</v>
      </c>
    </row>
    <row r="536" spans="1:69" s="334" customFormat="1" x14ac:dyDescent="0.25">
      <c r="A536" s="333" t="s">
        <v>73</v>
      </c>
      <c r="B536" s="330" t="s">
        <v>43</v>
      </c>
      <c r="C536" s="330" t="s">
        <v>43</v>
      </c>
      <c r="D536" s="333">
        <v>44</v>
      </c>
      <c r="E536" s="331" t="s">
        <v>565</v>
      </c>
      <c r="F536" s="330" t="s">
        <v>133</v>
      </c>
      <c r="G536" s="427" t="s">
        <v>7547</v>
      </c>
      <c r="H536" s="330">
        <v>0</v>
      </c>
      <c r="I536" s="330">
        <v>0</v>
      </c>
      <c r="J536" s="336" t="s">
        <v>45</v>
      </c>
      <c r="K536" s="330">
        <v>0</v>
      </c>
      <c r="L536" s="330">
        <v>0</v>
      </c>
      <c r="M536" s="336" t="s">
        <v>45</v>
      </c>
      <c r="N536" s="330">
        <v>0</v>
      </c>
      <c r="O536" s="330" t="s">
        <v>45</v>
      </c>
      <c r="P536" s="330" t="s">
        <v>45</v>
      </c>
      <c r="Q536" s="330" t="s">
        <v>45</v>
      </c>
      <c r="R536" s="336" t="s">
        <v>45</v>
      </c>
      <c r="S536" s="330">
        <v>0</v>
      </c>
      <c r="T536" s="330"/>
      <c r="U536" s="330"/>
      <c r="V536" s="428"/>
      <c r="W536" s="428" t="s">
        <v>45</v>
      </c>
      <c r="X536" s="428" t="s">
        <v>45</v>
      </c>
      <c r="Y536" s="428" t="s">
        <v>45</v>
      </c>
      <c r="Z536" s="428" t="s">
        <v>45</v>
      </c>
      <c r="AA536" s="330">
        <v>0</v>
      </c>
      <c r="AB536" s="330">
        <v>0</v>
      </c>
      <c r="AC536" s="330">
        <v>0</v>
      </c>
      <c r="AD536" s="330">
        <v>0</v>
      </c>
      <c r="AE536" s="330">
        <v>0</v>
      </c>
      <c r="AF536" s="330">
        <v>0</v>
      </c>
      <c r="AG536" s="429" t="s">
        <v>45</v>
      </c>
      <c r="AH536" s="330"/>
      <c r="AI536" s="330"/>
      <c r="AJ536" s="330"/>
      <c r="AK536" s="330"/>
      <c r="AL536" s="330"/>
      <c r="AM536" s="330">
        <v>0</v>
      </c>
      <c r="AN536" s="330">
        <v>0</v>
      </c>
      <c r="AO536" s="330"/>
      <c r="AP536" s="330"/>
      <c r="AQ536" s="330">
        <v>0</v>
      </c>
      <c r="AR536" s="330">
        <v>0</v>
      </c>
      <c r="AS536" s="330">
        <v>0</v>
      </c>
      <c r="AT536" s="330">
        <v>0</v>
      </c>
      <c r="AU536" s="330">
        <v>0</v>
      </c>
      <c r="AV536" s="430" t="s">
        <v>45</v>
      </c>
      <c r="AW536" s="330">
        <v>0</v>
      </c>
      <c r="AX536" s="330">
        <v>0</v>
      </c>
      <c r="AY536" s="330">
        <v>0</v>
      </c>
      <c r="AZ536" s="330">
        <v>0</v>
      </c>
      <c r="BA536" s="330">
        <v>0</v>
      </c>
      <c r="BB536" s="330">
        <v>0</v>
      </c>
      <c r="BC536" s="330">
        <v>0</v>
      </c>
      <c r="BD536" s="330">
        <v>0</v>
      </c>
      <c r="BE536" s="330">
        <v>4</v>
      </c>
      <c r="BF536" s="329" t="s">
        <v>7640</v>
      </c>
      <c r="BG536" s="330">
        <v>0</v>
      </c>
      <c r="BH536" s="330">
        <v>0</v>
      </c>
      <c r="BI536" s="330">
        <v>0</v>
      </c>
      <c r="BJ536" s="330" t="s">
        <v>112</v>
      </c>
      <c r="BK536" s="330">
        <v>0</v>
      </c>
      <c r="BL536" s="330">
        <v>0</v>
      </c>
      <c r="BM536" s="330">
        <v>0</v>
      </c>
      <c r="BN536" s="330">
        <v>0</v>
      </c>
      <c r="BO536" s="330">
        <v>0</v>
      </c>
      <c r="BP536" s="330">
        <v>0</v>
      </c>
      <c r="BQ536" s="330">
        <v>0</v>
      </c>
    </row>
    <row r="537" spans="1:69" s="334" customFormat="1" x14ac:dyDescent="0.25">
      <c r="A537" s="333" t="s">
        <v>73</v>
      </c>
      <c r="B537" s="330" t="s">
        <v>43</v>
      </c>
      <c r="C537" s="330" t="s">
        <v>43</v>
      </c>
      <c r="D537" s="333">
        <v>45</v>
      </c>
      <c r="E537" s="331" t="s">
        <v>566</v>
      </c>
      <c r="F537" s="330" t="s">
        <v>133</v>
      </c>
      <c r="G537" s="427" t="s">
        <v>7547</v>
      </c>
      <c r="H537" s="330">
        <v>0</v>
      </c>
      <c r="I537" s="330">
        <v>0</v>
      </c>
      <c r="J537" s="336" t="s">
        <v>45</v>
      </c>
      <c r="K537" s="330">
        <v>0</v>
      </c>
      <c r="L537" s="330">
        <v>0</v>
      </c>
      <c r="M537" s="336" t="s">
        <v>45</v>
      </c>
      <c r="N537" s="330">
        <v>0</v>
      </c>
      <c r="O537" s="330" t="s">
        <v>45</v>
      </c>
      <c r="P537" s="330" t="s">
        <v>45</v>
      </c>
      <c r="Q537" s="330" t="s">
        <v>45</v>
      </c>
      <c r="R537" s="336" t="s">
        <v>45</v>
      </c>
      <c r="S537" s="330">
        <v>0</v>
      </c>
      <c r="T537" s="330"/>
      <c r="U537" s="330"/>
      <c r="V537" s="428"/>
      <c r="W537" s="428" t="s">
        <v>45</v>
      </c>
      <c r="X537" s="428" t="s">
        <v>45</v>
      </c>
      <c r="Y537" s="428" t="s">
        <v>45</v>
      </c>
      <c r="Z537" s="428" t="s">
        <v>45</v>
      </c>
      <c r="AA537" s="330">
        <v>0</v>
      </c>
      <c r="AB537" s="330">
        <v>0</v>
      </c>
      <c r="AC537" s="330">
        <v>0</v>
      </c>
      <c r="AD537" s="330">
        <v>0</v>
      </c>
      <c r="AE537" s="330">
        <v>0</v>
      </c>
      <c r="AF537" s="330">
        <v>0</v>
      </c>
      <c r="AG537" s="429" t="s">
        <v>45</v>
      </c>
      <c r="AH537" s="330"/>
      <c r="AI537" s="330"/>
      <c r="AJ537" s="330"/>
      <c r="AK537" s="330"/>
      <c r="AL537" s="330"/>
      <c r="AM537" s="330">
        <v>0</v>
      </c>
      <c r="AN537" s="330">
        <v>0</v>
      </c>
      <c r="AO537" s="330"/>
      <c r="AP537" s="330"/>
      <c r="AQ537" s="330">
        <v>0</v>
      </c>
      <c r="AR537" s="330">
        <v>0</v>
      </c>
      <c r="AS537" s="330">
        <v>0</v>
      </c>
      <c r="AT537" s="330">
        <v>0</v>
      </c>
      <c r="AU537" s="330">
        <v>0</v>
      </c>
      <c r="AV537" s="430" t="s">
        <v>45</v>
      </c>
      <c r="AW537" s="330">
        <v>2</v>
      </c>
      <c r="AX537" s="330">
        <v>0</v>
      </c>
      <c r="AY537" s="330">
        <v>2</v>
      </c>
      <c r="AZ537" s="330">
        <v>0</v>
      </c>
      <c r="BA537" s="330">
        <v>2</v>
      </c>
      <c r="BB537" s="330">
        <v>0</v>
      </c>
      <c r="BC537" s="330">
        <v>2</v>
      </c>
      <c r="BD537" s="330">
        <v>0</v>
      </c>
      <c r="BE537" s="330">
        <v>3</v>
      </c>
      <c r="BF537" s="329" t="s">
        <v>7640</v>
      </c>
      <c r="BG537" s="330">
        <v>2</v>
      </c>
      <c r="BH537" s="330">
        <v>1</v>
      </c>
      <c r="BI537" s="330">
        <v>2</v>
      </c>
      <c r="BJ537" s="330" t="s">
        <v>112</v>
      </c>
      <c r="BK537" s="330">
        <v>1</v>
      </c>
      <c r="BL537" s="330">
        <v>1</v>
      </c>
      <c r="BM537" s="330">
        <v>0</v>
      </c>
      <c r="BN537" s="330">
        <v>0</v>
      </c>
      <c r="BO537" s="330">
        <v>0</v>
      </c>
      <c r="BP537" s="330">
        <v>0</v>
      </c>
      <c r="BQ537" s="330">
        <v>0</v>
      </c>
    </row>
    <row r="538" spans="1:69" s="334" customFormat="1" x14ac:dyDescent="0.25">
      <c r="A538" s="333" t="s">
        <v>73</v>
      </c>
      <c r="B538" s="330" t="s">
        <v>43</v>
      </c>
      <c r="C538" s="330" t="s">
        <v>43</v>
      </c>
      <c r="D538" s="333">
        <v>46</v>
      </c>
      <c r="E538" s="331" t="s">
        <v>567</v>
      </c>
      <c r="F538" s="330" t="s">
        <v>133</v>
      </c>
      <c r="G538" s="427" t="s">
        <v>7547</v>
      </c>
      <c r="H538" s="330">
        <v>0</v>
      </c>
      <c r="I538" s="330">
        <v>0</v>
      </c>
      <c r="J538" s="336" t="s">
        <v>45</v>
      </c>
      <c r="K538" s="330">
        <v>0</v>
      </c>
      <c r="L538" s="330">
        <v>0</v>
      </c>
      <c r="M538" s="336" t="s">
        <v>45</v>
      </c>
      <c r="N538" s="330">
        <v>0</v>
      </c>
      <c r="O538" s="330" t="s">
        <v>45</v>
      </c>
      <c r="P538" s="330" t="s">
        <v>45</v>
      </c>
      <c r="Q538" s="330" t="s">
        <v>45</v>
      </c>
      <c r="R538" s="336" t="s">
        <v>45</v>
      </c>
      <c r="S538" s="330">
        <v>0</v>
      </c>
      <c r="T538" s="330"/>
      <c r="U538" s="330"/>
      <c r="V538" s="428"/>
      <c r="W538" s="428" t="s">
        <v>45</v>
      </c>
      <c r="X538" s="428" t="s">
        <v>45</v>
      </c>
      <c r="Y538" s="428" t="s">
        <v>45</v>
      </c>
      <c r="Z538" s="428" t="s">
        <v>45</v>
      </c>
      <c r="AA538" s="330">
        <v>0</v>
      </c>
      <c r="AB538" s="330">
        <v>0</v>
      </c>
      <c r="AC538" s="330">
        <v>0</v>
      </c>
      <c r="AD538" s="330">
        <v>0</v>
      </c>
      <c r="AE538" s="330">
        <v>0</v>
      </c>
      <c r="AF538" s="330">
        <v>0</v>
      </c>
      <c r="AG538" s="429" t="s">
        <v>45</v>
      </c>
      <c r="AH538" s="330"/>
      <c r="AI538" s="330"/>
      <c r="AJ538" s="330"/>
      <c r="AK538" s="330"/>
      <c r="AL538" s="330"/>
      <c r="AM538" s="330">
        <v>0</v>
      </c>
      <c r="AN538" s="330">
        <v>0</v>
      </c>
      <c r="AO538" s="330"/>
      <c r="AP538" s="330"/>
      <c r="AQ538" s="330">
        <v>0</v>
      </c>
      <c r="AR538" s="330">
        <v>0</v>
      </c>
      <c r="AS538" s="330">
        <v>0</v>
      </c>
      <c r="AT538" s="330">
        <v>0</v>
      </c>
      <c r="AU538" s="330">
        <v>0</v>
      </c>
      <c r="AV538" s="430" t="s">
        <v>45</v>
      </c>
      <c r="AW538" s="330">
        <v>2</v>
      </c>
      <c r="AX538" s="330">
        <v>0</v>
      </c>
      <c r="AY538" s="330">
        <v>2</v>
      </c>
      <c r="AZ538" s="330">
        <v>0</v>
      </c>
      <c r="BA538" s="330">
        <v>2</v>
      </c>
      <c r="BB538" s="330">
        <v>0</v>
      </c>
      <c r="BC538" s="330">
        <v>2</v>
      </c>
      <c r="BD538" s="330">
        <v>0</v>
      </c>
      <c r="BE538" s="330">
        <v>8</v>
      </c>
      <c r="BF538" s="329" t="s">
        <v>7640</v>
      </c>
      <c r="BG538" s="330">
        <v>2</v>
      </c>
      <c r="BH538" s="330">
        <v>6</v>
      </c>
      <c r="BI538" s="330">
        <v>2</v>
      </c>
      <c r="BJ538" s="330" t="s">
        <v>112</v>
      </c>
      <c r="BK538" s="330">
        <v>0</v>
      </c>
      <c r="BL538" s="330">
        <v>0</v>
      </c>
      <c r="BM538" s="330">
        <v>0</v>
      </c>
      <c r="BN538" s="330">
        <v>2</v>
      </c>
      <c r="BO538" s="330">
        <v>0</v>
      </c>
      <c r="BP538" s="330">
        <v>0</v>
      </c>
      <c r="BQ538" s="330">
        <v>0</v>
      </c>
    </row>
    <row r="539" spans="1:69" s="334" customFormat="1" x14ac:dyDescent="0.25">
      <c r="A539" s="333" t="s">
        <v>73</v>
      </c>
      <c r="B539" s="330" t="s">
        <v>43</v>
      </c>
      <c r="C539" s="330" t="s">
        <v>43</v>
      </c>
      <c r="D539" s="333">
        <v>47</v>
      </c>
      <c r="E539" s="331" t="s">
        <v>568</v>
      </c>
      <c r="F539" s="330" t="s">
        <v>133</v>
      </c>
      <c r="G539" s="427" t="s">
        <v>7547</v>
      </c>
      <c r="H539" s="330">
        <v>0</v>
      </c>
      <c r="I539" s="330">
        <v>0</v>
      </c>
      <c r="J539" s="336" t="s">
        <v>45</v>
      </c>
      <c r="K539" s="330">
        <v>0</v>
      </c>
      <c r="L539" s="330">
        <v>0</v>
      </c>
      <c r="M539" s="336" t="s">
        <v>45</v>
      </c>
      <c r="N539" s="330">
        <v>0</v>
      </c>
      <c r="O539" s="330" t="s">
        <v>45</v>
      </c>
      <c r="P539" s="330" t="s">
        <v>45</v>
      </c>
      <c r="Q539" s="330" t="s">
        <v>45</v>
      </c>
      <c r="R539" s="336" t="s">
        <v>45</v>
      </c>
      <c r="S539" s="330">
        <v>0</v>
      </c>
      <c r="T539" s="330"/>
      <c r="U539" s="330"/>
      <c r="V539" s="428"/>
      <c r="W539" s="428" t="s">
        <v>45</v>
      </c>
      <c r="X539" s="428" t="s">
        <v>45</v>
      </c>
      <c r="Y539" s="428" t="s">
        <v>45</v>
      </c>
      <c r="Z539" s="428" t="s">
        <v>45</v>
      </c>
      <c r="AA539" s="330">
        <v>1</v>
      </c>
      <c r="AB539" s="330">
        <v>0</v>
      </c>
      <c r="AC539" s="330">
        <v>0</v>
      </c>
      <c r="AD539" s="330">
        <v>0</v>
      </c>
      <c r="AE539" s="330">
        <v>0</v>
      </c>
      <c r="AF539" s="330">
        <v>0</v>
      </c>
      <c r="AG539" s="429" t="s">
        <v>45</v>
      </c>
      <c r="AH539" s="330"/>
      <c r="AI539" s="330"/>
      <c r="AJ539" s="330"/>
      <c r="AK539" s="330"/>
      <c r="AL539" s="330"/>
      <c r="AM539" s="330">
        <v>0</v>
      </c>
      <c r="AN539" s="330">
        <v>0</v>
      </c>
      <c r="AO539" s="330"/>
      <c r="AP539" s="330"/>
      <c r="AQ539" s="330">
        <v>0</v>
      </c>
      <c r="AR539" s="330">
        <v>0</v>
      </c>
      <c r="AS539" s="330">
        <v>0</v>
      </c>
      <c r="AT539" s="330">
        <v>0</v>
      </c>
      <c r="AU539" s="330">
        <v>1</v>
      </c>
      <c r="AV539" s="430">
        <v>1</v>
      </c>
      <c r="AW539" s="330">
        <v>14</v>
      </c>
      <c r="AX539" s="330">
        <v>0</v>
      </c>
      <c r="AY539" s="330">
        <v>14</v>
      </c>
      <c r="AZ539" s="330">
        <v>0</v>
      </c>
      <c r="BA539" s="330">
        <v>14</v>
      </c>
      <c r="BB539" s="330">
        <v>0</v>
      </c>
      <c r="BC539" s="330">
        <v>14</v>
      </c>
      <c r="BD539" s="330">
        <v>0</v>
      </c>
      <c r="BE539" s="330">
        <v>32</v>
      </c>
      <c r="BF539" s="329" t="s">
        <v>7640</v>
      </c>
      <c r="BG539" s="330">
        <v>14</v>
      </c>
      <c r="BH539" s="330">
        <v>3</v>
      </c>
      <c r="BI539" s="330">
        <v>15</v>
      </c>
      <c r="BJ539" s="330" t="s">
        <v>112</v>
      </c>
      <c r="BK539" s="330">
        <v>10</v>
      </c>
      <c r="BL539" s="330">
        <v>2</v>
      </c>
      <c r="BM539" s="330">
        <v>0</v>
      </c>
      <c r="BN539" s="330">
        <v>2</v>
      </c>
      <c r="BO539" s="330">
        <v>1</v>
      </c>
      <c r="BP539" s="330">
        <v>0</v>
      </c>
      <c r="BQ539" s="330">
        <v>0</v>
      </c>
    </row>
    <row r="540" spans="1:69" s="334" customFormat="1" x14ac:dyDescent="0.25">
      <c r="A540" s="333" t="s">
        <v>73</v>
      </c>
      <c r="B540" s="330" t="s">
        <v>43</v>
      </c>
      <c r="C540" s="330" t="s">
        <v>43</v>
      </c>
      <c r="D540" s="333">
        <v>48</v>
      </c>
      <c r="E540" s="331" t="s">
        <v>570</v>
      </c>
      <c r="F540" s="330" t="s">
        <v>133</v>
      </c>
      <c r="G540" s="427" t="s">
        <v>7547</v>
      </c>
      <c r="H540" s="330">
        <v>0</v>
      </c>
      <c r="I540" s="330">
        <v>0</v>
      </c>
      <c r="J540" s="336" t="s">
        <v>45</v>
      </c>
      <c r="K540" s="330">
        <v>0</v>
      </c>
      <c r="L540" s="330">
        <v>0</v>
      </c>
      <c r="M540" s="336" t="s">
        <v>45</v>
      </c>
      <c r="N540" s="330">
        <v>0</v>
      </c>
      <c r="O540" s="330" t="s">
        <v>45</v>
      </c>
      <c r="P540" s="330" t="s">
        <v>45</v>
      </c>
      <c r="Q540" s="330" t="s">
        <v>45</v>
      </c>
      <c r="R540" s="336" t="s">
        <v>45</v>
      </c>
      <c r="S540" s="330">
        <v>0</v>
      </c>
      <c r="T540" s="330"/>
      <c r="U540" s="330"/>
      <c r="V540" s="428"/>
      <c r="W540" s="428" t="s">
        <v>45</v>
      </c>
      <c r="X540" s="428" t="s">
        <v>45</v>
      </c>
      <c r="Y540" s="428" t="s">
        <v>45</v>
      </c>
      <c r="Z540" s="428" t="s">
        <v>45</v>
      </c>
      <c r="AA540" s="330">
        <v>0</v>
      </c>
      <c r="AB540" s="330">
        <v>0</v>
      </c>
      <c r="AC540" s="330">
        <v>0</v>
      </c>
      <c r="AD540" s="330">
        <v>0</v>
      </c>
      <c r="AE540" s="330">
        <v>0</v>
      </c>
      <c r="AF540" s="330">
        <v>0</v>
      </c>
      <c r="AG540" s="429" t="s">
        <v>45</v>
      </c>
      <c r="AH540" s="330"/>
      <c r="AI540" s="330"/>
      <c r="AJ540" s="330"/>
      <c r="AK540" s="330"/>
      <c r="AL540" s="330"/>
      <c r="AM540" s="330">
        <v>0</v>
      </c>
      <c r="AN540" s="330">
        <v>0</v>
      </c>
      <c r="AO540" s="330"/>
      <c r="AP540" s="330"/>
      <c r="AQ540" s="330">
        <v>0</v>
      </c>
      <c r="AR540" s="330">
        <v>0</v>
      </c>
      <c r="AS540" s="330">
        <v>0</v>
      </c>
      <c r="AT540" s="330">
        <v>0</v>
      </c>
      <c r="AU540" s="330">
        <v>0</v>
      </c>
      <c r="AV540" s="430" t="s">
        <v>45</v>
      </c>
      <c r="AW540" s="330">
        <v>7</v>
      </c>
      <c r="AX540" s="330">
        <v>0</v>
      </c>
      <c r="AY540" s="330">
        <v>7</v>
      </c>
      <c r="AZ540" s="330">
        <v>0</v>
      </c>
      <c r="BA540" s="330">
        <v>7</v>
      </c>
      <c r="BB540" s="330">
        <v>0</v>
      </c>
      <c r="BC540" s="330">
        <v>7</v>
      </c>
      <c r="BD540" s="330">
        <v>0</v>
      </c>
      <c r="BE540" s="330">
        <v>31</v>
      </c>
      <c r="BF540" s="329" t="s">
        <v>7640</v>
      </c>
      <c r="BG540" s="330">
        <v>8</v>
      </c>
      <c r="BH540" s="330">
        <v>8</v>
      </c>
      <c r="BI540" s="330">
        <v>7</v>
      </c>
      <c r="BJ540" s="330" t="s">
        <v>112</v>
      </c>
      <c r="BK540" s="330">
        <v>0</v>
      </c>
      <c r="BL540" s="330">
        <v>0</v>
      </c>
      <c r="BM540" s="330">
        <v>0</v>
      </c>
      <c r="BN540" s="330">
        <v>7</v>
      </c>
      <c r="BO540" s="330">
        <v>0</v>
      </c>
      <c r="BP540" s="330">
        <v>0</v>
      </c>
      <c r="BQ540" s="330">
        <v>0</v>
      </c>
    </row>
    <row r="541" spans="1:69" s="334" customFormat="1" x14ac:dyDescent="0.25">
      <c r="A541" s="333" t="s">
        <v>73</v>
      </c>
      <c r="B541" s="330" t="s">
        <v>43</v>
      </c>
      <c r="C541" s="330" t="s">
        <v>43</v>
      </c>
      <c r="D541" s="333">
        <v>49</v>
      </c>
      <c r="E541" s="331" t="s">
        <v>571</v>
      </c>
      <c r="F541" s="330" t="s">
        <v>133</v>
      </c>
      <c r="G541" s="427" t="s">
        <v>7547</v>
      </c>
      <c r="H541" s="330">
        <v>0</v>
      </c>
      <c r="I541" s="330">
        <v>0</v>
      </c>
      <c r="J541" s="336" t="s">
        <v>45</v>
      </c>
      <c r="K541" s="330">
        <v>0</v>
      </c>
      <c r="L541" s="330">
        <v>0</v>
      </c>
      <c r="M541" s="336" t="s">
        <v>45</v>
      </c>
      <c r="N541" s="330">
        <v>0</v>
      </c>
      <c r="O541" s="330" t="s">
        <v>45</v>
      </c>
      <c r="P541" s="330" t="s">
        <v>45</v>
      </c>
      <c r="Q541" s="330" t="s">
        <v>45</v>
      </c>
      <c r="R541" s="336" t="s">
        <v>45</v>
      </c>
      <c r="S541" s="330">
        <v>0</v>
      </c>
      <c r="T541" s="330"/>
      <c r="U541" s="330"/>
      <c r="V541" s="428"/>
      <c r="W541" s="428" t="s">
        <v>45</v>
      </c>
      <c r="X541" s="428" t="s">
        <v>45</v>
      </c>
      <c r="Y541" s="428" t="s">
        <v>45</v>
      </c>
      <c r="Z541" s="428" t="s">
        <v>45</v>
      </c>
      <c r="AA541" s="330">
        <v>0</v>
      </c>
      <c r="AB541" s="330">
        <v>0</v>
      </c>
      <c r="AC541" s="330">
        <v>0</v>
      </c>
      <c r="AD541" s="330">
        <v>0</v>
      </c>
      <c r="AE541" s="330">
        <v>0</v>
      </c>
      <c r="AF541" s="330">
        <v>0</v>
      </c>
      <c r="AG541" s="429" t="s">
        <v>45</v>
      </c>
      <c r="AH541" s="330"/>
      <c r="AI541" s="330"/>
      <c r="AJ541" s="330"/>
      <c r="AK541" s="330"/>
      <c r="AL541" s="330"/>
      <c r="AM541" s="330">
        <v>0</v>
      </c>
      <c r="AN541" s="330">
        <v>0</v>
      </c>
      <c r="AO541" s="330"/>
      <c r="AP541" s="330"/>
      <c r="AQ541" s="330">
        <v>0</v>
      </c>
      <c r="AR541" s="330">
        <v>0</v>
      </c>
      <c r="AS541" s="330">
        <v>0</v>
      </c>
      <c r="AT541" s="330">
        <v>0</v>
      </c>
      <c r="AU541" s="330">
        <v>0</v>
      </c>
      <c r="AV541" s="430" t="s">
        <v>45</v>
      </c>
      <c r="AW541" s="330">
        <v>7</v>
      </c>
      <c r="AX541" s="330">
        <v>0</v>
      </c>
      <c r="AY541" s="330">
        <v>7</v>
      </c>
      <c r="AZ541" s="330">
        <v>0</v>
      </c>
      <c r="BA541" s="330">
        <v>7</v>
      </c>
      <c r="BB541" s="330">
        <v>0</v>
      </c>
      <c r="BC541" s="330">
        <v>7</v>
      </c>
      <c r="BD541" s="330">
        <v>0</v>
      </c>
      <c r="BE541" s="330">
        <v>37</v>
      </c>
      <c r="BF541" s="329" t="s">
        <v>7640</v>
      </c>
      <c r="BG541" s="330">
        <v>7</v>
      </c>
      <c r="BH541" s="330">
        <v>4</v>
      </c>
      <c r="BI541" s="330">
        <v>7</v>
      </c>
      <c r="BJ541" s="330" t="s">
        <v>112</v>
      </c>
      <c r="BK541" s="330">
        <v>3</v>
      </c>
      <c r="BL541" s="330">
        <v>0</v>
      </c>
      <c r="BM541" s="330">
        <v>0</v>
      </c>
      <c r="BN541" s="330">
        <v>4</v>
      </c>
      <c r="BO541" s="330">
        <v>0</v>
      </c>
      <c r="BP541" s="330">
        <v>0</v>
      </c>
      <c r="BQ541" s="330">
        <v>0</v>
      </c>
    </row>
    <row r="542" spans="1:69" s="334" customFormat="1" x14ac:dyDescent="0.25">
      <c r="A542" s="333" t="s">
        <v>73</v>
      </c>
      <c r="B542" s="330" t="s">
        <v>43</v>
      </c>
      <c r="C542" s="330" t="s">
        <v>43</v>
      </c>
      <c r="D542" s="333">
        <v>50</v>
      </c>
      <c r="E542" s="331" t="s">
        <v>572</v>
      </c>
      <c r="F542" s="330" t="s">
        <v>133</v>
      </c>
      <c r="G542" s="427" t="s">
        <v>7547</v>
      </c>
      <c r="H542" s="330">
        <v>0</v>
      </c>
      <c r="I542" s="330">
        <v>0</v>
      </c>
      <c r="J542" s="336" t="s">
        <v>45</v>
      </c>
      <c r="K542" s="330">
        <v>0</v>
      </c>
      <c r="L542" s="330">
        <v>0</v>
      </c>
      <c r="M542" s="336" t="s">
        <v>45</v>
      </c>
      <c r="N542" s="330">
        <v>0</v>
      </c>
      <c r="O542" s="330" t="s">
        <v>45</v>
      </c>
      <c r="P542" s="330" t="s">
        <v>45</v>
      </c>
      <c r="Q542" s="330" t="s">
        <v>45</v>
      </c>
      <c r="R542" s="336" t="s">
        <v>45</v>
      </c>
      <c r="S542" s="330">
        <v>0</v>
      </c>
      <c r="T542" s="330"/>
      <c r="U542" s="330"/>
      <c r="V542" s="428"/>
      <c r="W542" s="428" t="s">
        <v>45</v>
      </c>
      <c r="X542" s="428" t="s">
        <v>45</v>
      </c>
      <c r="Y542" s="428" t="s">
        <v>45</v>
      </c>
      <c r="Z542" s="428" t="s">
        <v>45</v>
      </c>
      <c r="AA542" s="330">
        <v>0</v>
      </c>
      <c r="AB542" s="330">
        <v>0</v>
      </c>
      <c r="AC542" s="330">
        <v>0</v>
      </c>
      <c r="AD542" s="330">
        <v>0</v>
      </c>
      <c r="AE542" s="330">
        <v>0</v>
      </c>
      <c r="AF542" s="330">
        <v>0</v>
      </c>
      <c r="AG542" s="429" t="s">
        <v>45</v>
      </c>
      <c r="AH542" s="330"/>
      <c r="AI542" s="330"/>
      <c r="AJ542" s="330"/>
      <c r="AK542" s="330"/>
      <c r="AL542" s="330"/>
      <c r="AM542" s="330">
        <v>0</v>
      </c>
      <c r="AN542" s="330">
        <v>0</v>
      </c>
      <c r="AO542" s="330"/>
      <c r="AP542" s="330"/>
      <c r="AQ542" s="330">
        <v>0</v>
      </c>
      <c r="AR542" s="330">
        <v>0</v>
      </c>
      <c r="AS542" s="330">
        <v>0</v>
      </c>
      <c r="AT542" s="330">
        <v>0</v>
      </c>
      <c r="AU542" s="330">
        <v>0</v>
      </c>
      <c r="AV542" s="430" t="s">
        <v>45</v>
      </c>
      <c r="AW542" s="330">
        <v>1</v>
      </c>
      <c r="AX542" s="330">
        <v>0</v>
      </c>
      <c r="AY542" s="330">
        <v>1</v>
      </c>
      <c r="AZ542" s="330">
        <v>0</v>
      </c>
      <c r="BA542" s="330">
        <v>1</v>
      </c>
      <c r="BB542" s="330">
        <v>0</v>
      </c>
      <c r="BC542" s="330">
        <v>1</v>
      </c>
      <c r="BD542" s="330">
        <v>0</v>
      </c>
      <c r="BE542" s="330">
        <v>3</v>
      </c>
      <c r="BF542" s="329" t="s">
        <v>7640</v>
      </c>
      <c r="BG542" s="330">
        <v>2</v>
      </c>
      <c r="BH542" s="330">
        <v>2</v>
      </c>
      <c r="BI542" s="330">
        <v>1</v>
      </c>
      <c r="BJ542" s="330" t="s">
        <v>112</v>
      </c>
      <c r="BK542" s="330">
        <v>0</v>
      </c>
      <c r="BL542" s="330">
        <v>0</v>
      </c>
      <c r="BM542" s="330">
        <v>0</v>
      </c>
      <c r="BN542" s="330">
        <v>1</v>
      </c>
      <c r="BO542" s="330">
        <v>0</v>
      </c>
      <c r="BP542" s="330">
        <v>0</v>
      </c>
      <c r="BQ542" s="330">
        <v>0</v>
      </c>
    </row>
    <row r="543" spans="1:69" s="334" customFormat="1" x14ac:dyDescent="0.25">
      <c r="A543" s="333" t="s">
        <v>73</v>
      </c>
      <c r="B543" s="330" t="s">
        <v>43</v>
      </c>
      <c r="C543" s="330" t="s">
        <v>43</v>
      </c>
      <c r="D543" s="333">
        <v>51</v>
      </c>
      <c r="E543" s="331" t="s">
        <v>573</v>
      </c>
      <c r="F543" s="330" t="s">
        <v>133</v>
      </c>
      <c r="G543" s="427" t="s">
        <v>7547</v>
      </c>
      <c r="H543" s="330">
        <v>0</v>
      </c>
      <c r="I543" s="330">
        <v>0</v>
      </c>
      <c r="J543" s="336" t="s">
        <v>45</v>
      </c>
      <c r="K543" s="330">
        <v>0</v>
      </c>
      <c r="L543" s="330">
        <v>0</v>
      </c>
      <c r="M543" s="336" t="s">
        <v>45</v>
      </c>
      <c r="N543" s="330">
        <v>0</v>
      </c>
      <c r="O543" s="330" t="s">
        <v>45</v>
      </c>
      <c r="P543" s="330" t="s">
        <v>45</v>
      </c>
      <c r="Q543" s="330" t="s">
        <v>45</v>
      </c>
      <c r="R543" s="336" t="s">
        <v>45</v>
      </c>
      <c r="S543" s="330">
        <v>0</v>
      </c>
      <c r="T543" s="330"/>
      <c r="U543" s="330"/>
      <c r="V543" s="428"/>
      <c r="W543" s="428" t="s">
        <v>45</v>
      </c>
      <c r="X543" s="428" t="s">
        <v>45</v>
      </c>
      <c r="Y543" s="428" t="s">
        <v>45</v>
      </c>
      <c r="Z543" s="428" t="s">
        <v>45</v>
      </c>
      <c r="AA543" s="330">
        <v>0</v>
      </c>
      <c r="AB543" s="330">
        <v>0</v>
      </c>
      <c r="AC543" s="330">
        <v>0</v>
      </c>
      <c r="AD543" s="330">
        <v>0</v>
      </c>
      <c r="AE543" s="330">
        <v>0</v>
      </c>
      <c r="AF543" s="330">
        <v>0</v>
      </c>
      <c r="AG543" s="429" t="s">
        <v>45</v>
      </c>
      <c r="AH543" s="330"/>
      <c r="AI543" s="330"/>
      <c r="AJ543" s="330"/>
      <c r="AK543" s="330"/>
      <c r="AL543" s="330"/>
      <c r="AM543" s="330">
        <v>0</v>
      </c>
      <c r="AN543" s="330">
        <v>0</v>
      </c>
      <c r="AO543" s="330"/>
      <c r="AP543" s="330"/>
      <c r="AQ543" s="330">
        <v>0</v>
      </c>
      <c r="AR543" s="330">
        <v>0</v>
      </c>
      <c r="AS543" s="330">
        <v>0</v>
      </c>
      <c r="AT543" s="330">
        <v>0</v>
      </c>
      <c r="AU543" s="330">
        <v>0</v>
      </c>
      <c r="AV543" s="430" t="s">
        <v>45</v>
      </c>
      <c r="AW543" s="330">
        <v>0</v>
      </c>
      <c r="AX543" s="330">
        <v>0</v>
      </c>
      <c r="AY543" s="330">
        <v>0</v>
      </c>
      <c r="AZ543" s="330">
        <v>0</v>
      </c>
      <c r="BA543" s="330">
        <v>0</v>
      </c>
      <c r="BB543" s="330">
        <v>0</v>
      </c>
      <c r="BC543" s="330">
        <v>0</v>
      </c>
      <c r="BD543" s="330">
        <v>0</v>
      </c>
      <c r="BE543" s="330">
        <v>2</v>
      </c>
      <c r="BF543" s="329" t="s">
        <v>7640</v>
      </c>
      <c r="BG543" s="330">
        <v>0</v>
      </c>
      <c r="BH543" s="330">
        <v>0</v>
      </c>
      <c r="BI543" s="330">
        <v>0</v>
      </c>
      <c r="BJ543" s="330" t="s">
        <v>112</v>
      </c>
      <c r="BK543" s="330">
        <v>0</v>
      </c>
      <c r="BL543" s="330">
        <v>0</v>
      </c>
      <c r="BM543" s="330">
        <v>0</v>
      </c>
      <c r="BN543" s="330">
        <v>0</v>
      </c>
      <c r="BO543" s="330">
        <v>0</v>
      </c>
      <c r="BP543" s="330">
        <v>0</v>
      </c>
      <c r="BQ543" s="330">
        <v>0</v>
      </c>
    </row>
    <row r="544" spans="1:69" s="334" customFormat="1" x14ac:dyDescent="0.25">
      <c r="A544" s="333" t="s">
        <v>73</v>
      </c>
      <c r="B544" s="330" t="s">
        <v>43</v>
      </c>
      <c r="C544" s="330" t="s">
        <v>43</v>
      </c>
      <c r="D544" s="333">
        <v>52</v>
      </c>
      <c r="E544" s="331" t="s">
        <v>6555</v>
      </c>
      <c r="F544" s="330" t="s">
        <v>133</v>
      </c>
      <c r="G544" s="427" t="s">
        <v>7547</v>
      </c>
      <c r="H544" s="330">
        <v>0</v>
      </c>
      <c r="I544" s="330">
        <v>0</v>
      </c>
      <c r="J544" s="336" t="s">
        <v>45</v>
      </c>
      <c r="K544" s="330">
        <v>0</v>
      </c>
      <c r="L544" s="330">
        <v>0</v>
      </c>
      <c r="M544" s="336" t="s">
        <v>45</v>
      </c>
      <c r="N544" s="330">
        <v>0</v>
      </c>
      <c r="O544" s="330" t="s">
        <v>45</v>
      </c>
      <c r="P544" s="330" t="s">
        <v>45</v>
      </c>
      <c r="Q544" s="330" t="s">
        <v>45</v>
      </c>
      <c r="R544" s="336" t="s">
        <v>45</v>
      </c>
      <c r="S544" s="330">
        <v>0</v>
      </c>
      <c r="T544" s="330"/>
      <c r="U544" s="330"/>
      <c r="V544" s="428"/>
      <c r="W544" s="428" t="s">
        <v>45</v>
      </c>
      <c r="X544" s="428" t="s">
        <v>45</v>
      </c>
      <c r="Y544" s="428" t="s">
        <v>45</v>
      </c>
      <c r="Z544" s="428" t="s">
        <v>45</v>
      </c>
      <c r="AA544" s="330">
        <v>0</v>
      </c>
      <c r="AB544" s="330">
        <v>0</v>
      </c>
      <c r="AC544" s="330">
        <v>0</v>
      </c>
      <c r="AD544" s="330">
        <v>0</v>
      </c>
      <c r="AE544" s="330">
        <v>0</v>
      </c>
      <c r="AF544" s="330">
        <v>0</v>
      </c>
      <c r="AG544" s="429" t="s">
        <v>45</v>
      </c>
      <c r="AH544" s="330"/>
      <c r="AI544" s="330"/>
      <c r="AJ544" s="330"/>
      <c r="AK544" s="330"/>
      <c r="AL544" s="330"/>
      <c r="AM544" s="330">
        <v>0</v>
      </c>
      <c r="AN544" s="330">
        <v>0</v>
      </c>
      <c r="AO544" s="330"/>
      <c r="AP544" s="330"/>
      <c r="AQ544" s="330">
        <v>0</v>
      </c>
      <c r="AR544" s="330">
        <v>0</v>
      </c>
      <c r="AS544" s="330">
        <v>0</v>
      </c>
      <c r="AT544" s="330">
        <v>0</v>
      </c>
      <c r="AU544" s="330">
        <v>0</v>
      </c>
      <c r="AV544" s="430" t="s">
        <v>45</v>
      </c>
      <c r="AW544" s="330">
        <v>0</v>
      </c>
      <c r="AX544" s="330">
        <v>0</v>
      </c>
      <c r="AY544" s="330">
        <v>0</v>
      </c>
      <c r="AZ544" s="330">
        <v>0</v>
      </c>
      <c r="BA544" s="330">
        <v>0</v>
      </c>
      <c r="BB544" s="330">
        <v>0</v>
      </c>
      <c r="BC544" s="330">
        <v>0</v>
      </c>
      <c r="BD544" s="330">
        <v>0</v>
      </c>
      <c r="BE544" s="330">
        <v>2</v>
      </c>
      <c r="BF544" s="329" t="s">
        <v>7640</v>
      </c>
      <c r="BG544" s="330">
        <v>0</v>
      </c>
      <c r="BH544" s="330">
        <v>0</v>
      </c>
      <c r="BI544" s="330">
        <v>0</v>
      </c>
      <c r="BJ544" s="330" t="s">
        <v>112</v>
      </c>
      <c r="BK544" s="330">
        <v>0</v>
      </c>
      <c r="BL544" s="330">
        <v>0</v>
      </c>
      <c r="BM544" s="330">
        <v>0</v>
      </c>
      <c r="BN544" s="330">
        <v>0</v>
      </c>
      <c r="BO544" s="330">
        <v>0</v>
      </c>
      <c r="BP544" s="330">
        <v>0</v>
      </c>
      <c r="BQ544" s="330">
        <v>0</v>
      </c>
    </row>
    <row r="545" spans="1:69" s="334" customFormat="1" x14ac:dyDescent="0.25">
      <c r="A545" s="333" t="s">
        <v>73</v>
      </c>
      <c r="B545" s="330" t="s">
        <v>43</v>
      </c>
      <c r="C545" s="330" t="s">
        <v>43</v>
      </c>
      <c r="D545" s="333">
        <v>3</v>
      </c>
      <c r="E545" s="331" t="s">
        <v>6536</v>
      </c>
      <c r="F545" s="330" t="s">
        <v>133</v>
      </c>
      <c r="G545" s="427" t="s">
        <v>7547</v>
      </c>
      <c r="H545" s="330">
        <v>0</v>
      </c>
      <c r="I545" s="330">
        <v>0</v>
      </c>
      <c r="J545" s="336" t="s">
        <v>45</v>
      </c>
      <c r="K545" s="330">
        <v>0</v>
      </c>
      <c r="L545" s="330">
        <v>0</v>
      </c>
      <c r="M545" s="336" t="s">
        <v>45</v>
      </c>
      <c r="N545" s="330">
        <v>0</v>
      </c>
      <c r="O545" s="330" t="s">
        <v>45</v>
      </c>
      <c r="P545" s="330" t="s">
        <v>45</v>
      </c>
      <c r="Q545" s="330" t="s">
        <v>45</v>
      </c>
      <c r="R545" s="336" t="s">
        <v>45</v>
      </c>
      <c r="S545" s="330">
        <v>0</v>
      </c>
      <c r="T545" s="330"/>
      <c r="U545" s="330"/>
      <c r="V545" s="428"/>
      <c r="W545" s="428" t="s">
        <v>45</v>
      </c>
      <c r="X545" s="428" t="s">
        <v>45</v>
      </c>
      <c r="Y545" s="428" t="s">
        <v>45</v>
      </c>
      <c r="Z545" s="428" t="s">
        <v>45</v>
      </c>
      <c r="AA545" s="330">
        <v>0</v>
      </c>
      <c r="AB545" s="330">
        <v>0</v>
      </c>
      <c r="AC545" s="330">
        <v>0</v>
      </c>
      <c r="AD545" s="330">
        <v>0</v>
      </c>
      <c r="AE545" s="330">
        <v>0</v>
      </c>
      <c r="AF545" s="330">
        <v>0</v>
      </c>
      <c r="AG545" s="429" t="s">
        <v>45</v>
      </c>
      <c r="AH545" s="330"/>
      <c r="AI545" s="330"/>
      <c r="AJ545" s="330"/>
      <c r="AK545" s="330"/>
      <c r="AL545" s="330"/>
      <c r="AM545" s="330">
        <v>0</v>
      </c>
      <c r="AN545" s="330">
        <v>0</v>
      </c>
      <c r="AO545" s="330"/>
      <c r="AP545" s="330"/>
      <c r="AQ545" s="330">
        <v>0</v>
      </c>
      <c r="AR545" s="330">
        <v>0</v>
      </c>
      <c r="AS545" s="330">
        <v>0</v>
      </c>
      <c r="AT545" s="330">
        <v>0</v>
      </c>
      <c r="AU545" s="330">
        <v>0</v>
      </c>
      <c r="AV545" s="430" t="s">
        <v>45</v>
      </c>
      <c r="AW545" s="330">
        <v>9</v>
      </c>
      <c r="AX545" s="330">
        <v>0</v>
      </c>
      <c r="AY545" s="330">
        <v>9</v>
      </c>
      <c r="AZ545" s="330">
        <v>0</v>
      </c>
      <c r="BA545" s="330">
        <v>9</v>
      </c>
      <c r="BB545" s="330">
        <v>0</v>
      </c>
      <c r="BC545" s="330">
        <v>9</v>
      </c>
      <c r="BD545" s="330">
        <v>0</v>
      </c>
      <c r="BE545" s="330">
        <v>709</v>
      </c>
      <c r="BF545" s="329" t="s">
        <v>7640</v>
      </c>
      <c r="BG545" s="330">
        <v>10</v>
      </c>
      <c r="BH545" s="330">
        <v>1</v>
      </c>
      <c r="BI545" s="330">
        <v>9</v>
      </c>
      <c r="BJ545" s="330" t="s">
        <v>112</v>
      </c>
      <c r="BK545" s="330">
        <v>4</v>
      </c>
      <c r="BL545" s="330">
        <v>3</v>
      </c>
      <c r="BM545" s="330">
        <v>0</v>
      </c>
      <c r="BN545" s="330">
        <v>2</v>
      </c>
      <c r="BO545" s="330">
        <v>0</v>
      </c>
      <c r="BP545" s="330">
        <v>0</v>
      </c>
      <c r="BQ545" s="330">
        <v>0</v>
      </c>
    </row>
    <row r="546" spans="1:69" s="334" customFormat="1" x14ac:dyDescent="0.25">
      <c r="A546" s="333" t="s">
        <v>73</v>
      </c>
      <c r="B546" s="330" t="s">
        <v>43</v>
      </c>
      <c r="C546" s="330" t="s">
        <v>43</v>
      </c>
      <c r="D546" s="333">
        <v>4</v>
      </c>
      <c r="E546" s="331" t="s">
        <v>6537</v>
      </c>
      <c r="F546" s="330" t="s">
        <v>133</v>
      </c>
      <c r="G546" s="427" t="s">
        <v>7547</v>
      </c>
      <c r="H546" s="330">
        <v>0</v>
      </c>
      <c r="I546" s="330">
        <v>0</v>
      </c>
      <c r="J546" s="336" t="s">
        <v>45</v>
      </c>
      <c r="K546" s="330">
        <v>0</v>
      </c>
      <c r="L546" s="330">
        <v>0</v>
      </c>
      <c r="M546" s="336" t="s">
        <v>45</v>
      </c>
      <c r="N546" s="330">
        <v>0</v>
      </c>
      <c r="O546" s="330" t="s">
        <v>45</v>
      </c>
      <c r="P546" s="330" t="s">
        <v>45</v>
      </c>
      <c r="Q546" s="330" t="s">
        <v>45</v>
      </c>
      <c r="R546" s="336" t="s">
        <v>45</v>
      </c>
      <c r="S546" s="330">
        <v>0</v>
      </c>
      <c r="T546" s="330"/>
      <c r="U546" s="330"/>
      <c r="V546" s="428"/>
      <c r="W546" s="428" t="s">
        <v>45</v>
      </c>
      <c r="X546" s="428" t="s">
        <v>45</v>
      </c>
      <c r="Y546" s="428" t="s">
        <v>45</v>
      </c>
      <c r="Z546" s="428" t="s">
        <v>45</v>
      </c>
      <c r="AA546" s="330">
        <v>0</v>
      </c>
      <c r="AB546" s="330">
        <v>0</v>
      </c>
      <c r="AC546" s="330">
        <v>0</v>
      </c>
      <c r="AD546" s="330">
        <v>0</v>
      </c>
      <c r="AE546" s="330">
        <v>0</v>
      </c>
      <c r="AF546" s="330">
        <v>0</v>
      </c>
      <c r="AG546" s="429" t="s">
        <v>45</v>
      </c>
      <c r="AH546" s="330"/>
      <c r="AI546" s="330"/>
      <c r="AJ546" s="330"/>
      <c r="AK546" s="330"/>
      <c r="AL546" s="330"/>
      <c r="AM546" s="330">
        <v>0</v>
      </c>
      <c r="AN546" s="330">
        <v>0</v>
      </c>
      <c r="AO546" s="330"/>
      <c r="AP546" s="330"/>
      <c r="AQ546" s="330">
        <v>0</v>
      </c>
      <c r="AR546" s="330">
        <v>0</v>
      </c>
      <c r="AS546" s="330">
        <v>0</v>
      </c>
      <c r="AT546" s="330">
        <v>0</v>
      </c>
      <c r="AU546" s="330">
        <v>0</v>
      </c>
      <c r="AV546" s="430" t="s">
        <v>45</v>
      </c>
      <c r="AW546" s="330">
        <v>0</v>
      </c>
      <c r="AX546" s="330">
        <v>0</v>
      </c>
      <c r="AY546" s="330">
        <v>0</v>
      </c>
      <c r="AZ546" s="330">
        <v>0</v>
      </c>
      <c r="BA546" s="330">
        <v>0</v>
      </c>
      <c r="BB546" s="330">
        <v>0</v>
      </c>
      <c r="BC546" s="330">
        <v>0</v>
      </c>
      <c r="BD546" s="330">
        <v>0</v>
      </c>
      <c r="BE546" s="330">
        <v>3</v>
      </c>
      <c r="BF546" s="329" t="s">
        <v>7640</v>
      </c>
      <c r="BG546" s="330">
        <v>0</v>
      </c>
      <c r="BH546" s="330">
        <v>0</v>
      </c>
      <c r="BI546" s="330">
        <v>0</v>
      </c>
      <c r="BJ546" s="330" t="s">
        <v>112</v>
      </c>
      <c r="BK546" s="330">
        <v>0</v>
      </c>
      <c r="BL546" s="330">
        <v>0</v>
      </c>
      <c r="BM546" s="330">
        <v>0</v>
      </c>
      <c r="BN546" s="330">
        <v>0</v>
      </c>
      <c r="BO546" s="330">
        <v>0</v>
      </c>
      <c r="BP546" s="330">
        <v>0</v>
      </c>
      <c r="BQ546" s="330">
        <v>0</v>
      </c>
    </row>
    <row r="547" spans="1:69" s="334" customFormat="1" x14ac:dyDescent="0.25">
      <c r="A547" s="333" t="s">
        <v>73</v>
      </c>
      <c r="B547" s="330" t="s">
        <v>43</v>
      </c>
      <c r="C547" s="330" t="s">
        <v>43</v>
      </c>
      <c r="D547" s="333">
        <v>5</v>
      </c>
      <c r="E547" s="331" t="s">
        <v>6538</v>
      </c>
      <c r="F547" s="330" t="s">
        <v>133</v>
      </c>
      <c r="G547" s="427" t="s">
        <v>7547</v>
      </c>
      <c r="H547" s="330">
        <v>0</v>
      </c>
      <c r="I547" s="330">
        <v>0</v>
      </c>
      <c r="J547" s="336" t="s">
        <v>45</v>
      </c>
      <c r="K547" s="330">
        <v>0</v>
      </c>
      <c r="L547" s="330">
        <v>0</v>
      </c>
      <c r="M547" s="336" t="s">
        <v>45</v>
      </c>
      <c r="N547" s="330">
        <v>0</v>
      </c>
      <c r="O547" s="330" t="s">
        <v>45</v>
      </c>
      <c r="P547" s="330" t="s">
        <v>45</v>
      </c>
      <c r="Q547" s="330" t="s">
        <v>45</v>
      </c>
      <c r="R547" s="336" t="s">
        <v>45</v>
      </c>
      <c r="S547" s="330">
        <v>0</v>
      </c>
      <c r="T547" s="330"/>
      <c r="U547" s="330"/>
      <c r="V547" s="428"/>
      <c r="W547" s="428" t="s">
        <v>45</v>
      </c>
      <c r="X547" s="428" t="s">
        <v>45</v>
      </c>
      <c r="Y547" s="428" t="s">
        <v>45</v>
      </c>
      <c r="Z547" s="428" t="s">
        <v>45</v>
      </c>
      <c r="AA547" s="330">
        <v>0</v>
      </c>
      <c r="AB547" s="330">
        <v>0</v>
      </c>
      <c r="AC547" s="330">
        <v>0</v>
      </c>
      <c r="AD547" s="330">
        <v>0</v>
      </c>
      <c r="AE547" s="330">
        <v>0</v>
      </c>
      <c r="AF547" s="330">
        <v>0</v>
      </c>
      <c r="AG547" s="429" t="s">
        <v>45</v>
      </c>
      <c r="AH547" s="330"/>
      <c r="AI547" s="330"/>
      <c r="AJ547" s="330"/>
      <c r="AK547" s="330"/>
      <c r="AL547" s="330"/>
      <c r="AM547" s="330">
        <v>0</v>
      </c>
      <c r="AN547" s="330">
        <v>0</v>
      </c>
      <c r="AO547" s="330"/>
      <c r="AP547" s="330"/>
      <c r="AQ547" s="330">
        <v>0</v>
      </c>
      <c r="AR547" s="330">
        <v>0</v>
      </c>
      <c r="AS547" s="330">
        <v>0</v>
      </c>
      <c r="AT547" s="330">
        <v>0</v>
      </c>
      <c r="AU547" s="330">
        <v>0</v>
      </c>
      <c r="AV547" s="430" t="s">
        <v>45</v>
      </c>
      <c r="AW547" s="330">
        <v>3</v>
      </c>
      <c r="AX547" s="330">
        <v>0</v>
      </c>
      <c r="AY547" s="330">
        <v>3</v>
      </c>
      <c r="AZ547" s="330">
        <v>0</v>
      </c>
      <c r="BA547" s="330">
        <v>3</v>
      </c>
      <c r="BB547" s="330">
        <v>0</v>
      </c>
      <c r="BC547" s="330">
        <v>3</v>
      </c>
      <c r="BD547" s="330">
        <v>0</v>
      </c>
      <c r="BE547" s="330">
        <v>7</v>
      </c>
      <c r="BF547" s="329" t="s">
        <v>7640</v>
      </c>
      <c r="BG547" s="330">
        <v>3</v>
      </c>
      <c r="BH547" s="330">
        <v>1</v>
      </c>
      <c r="BI547" s="330">
        <v>3</v>
      </c>
      <c r="BJ547" s="330" t="s">
        <v>112</v>
      </c>
      <c r="BK547" s="330">
        <v>0</v>
      </c>
      <c r="BL547" s="330">
        <v>2</v>
      </c>
      <c r="BM547" s="330">
        <v>0</v>
      </c>
      <c r="BN547" s="330">
        <v>1</v>
      </c>
      <c r="BO547" s="330">
        <v>0</v>
      </c>
      <c r="BP547" s="330">
        <v>0</v>
      </c>
      <c r="BQ547" s="330">
        <v>0</v>
      </c>
    </row>
    <row r="548" spans="1:69" s="334" customFormat="1" x14ac:dyDescent="0.25">
      <c r="A548" s="333" t="s">
        <v>73</v>
      </c>
      <c r="B548" s="330" t="s">
        <v>43</v>
      </c>
      <c r="C548" s="330" t="s">
        <v>43</v>
      </c>
      <c r="D548" s="333">
        <v>6</v>
      </c>
      <c r="E548" s="331" t="s">
        <v>6539</v>
      </c>
      <c r="F548" s="330" t="s">
        <v>133</v>
      </c>
      <c r="G548" s="427" t="s">
        <v>7547</v>
      </c>
      <c r="H548" s="330">
        <v>0</v>
      </c>
      <c r="I548" s="330">
        <v>0</v>
      </c>
      <c r="J548" s="336" t="s">
        <v>45</v>
      </c>
      <c r="K548" s="330">
        <v>0</v>
      </c>
      <c r="L548" s="330">
        <v>0</v>
      </c>
      <c r="M548" s="336" t="s">
        <v>45</v>
      </c>
      <c r="N548" s="330">
        <v>0</v>
      </c>
      <c r="O548" s="330" t="s">
        <v>45</v>
      </c>
      <c r="P548" s="330" t="s">
        <v>45</v>
      </c>
      <c r="Q548" s="330" t="s">
        <v>45</v>
      </c>
      <c r="R548" s="336" t="s">
        <v>45</v>
      </c>
      <c r="S548" s="330">
        <v>0</v>
      </c>
      <c r="T548" s="330"/>
      <c r="U548" s="330"/>
      <c r="V548" s="428"/>
      <c r="W548" s="428" t="s">
        <v>45</v>
      </c>
      <c r="X548" s="428" t="s">
        <v>45</v>
      </c>
      <c r="Y548" s="428" t="s">
        <v>45</v>
      </c>
      <c r="Z548" s="428" t="s">
        <v>45</v>
      </c>
      <c r="AA548" s="330">
        <v>0</v>
      </c>
      <c r="AB548" s="330">
        <v>0</v>
      </c>
      <c r="AC548" s="330">
        <v>0</v>
      </c>
      <c r="AD548" s="330">
        <v>0</v>
      </c>
      <c r="AE548" s="330">
        <v>0</v>
      </c>
      <c r="AF548" s="330">
        <v>0</v>
      </c>
      <c r="AG548" s="429" t="s">
        <v>45</v>
      </c>
      <c r="AH548" s="330"/>
      <c r="AI548" s="330"/>
      <c r="AJ548" s="330"/>
      <c r="AK548" s="330"/>
      <c r="AL548" s="330"/>
      <c r="AM548" s="330">
        <v>0</v>
      </c>
      <c r="AN548" s="330">
        <v>0</v>
      </c>
      <c r="AO548" s="330"/>
      <c r="AP548" s="330"/>
      <c r="AQ548" s="330">
        <v>0</v>
      </c>
      <c r="AR548" s="330">
        <v>0</v>
      </c>
      <c r="AS548" s="330">
        <v>0</v>
      </c>
      <c r="AT548" s="330">
        <v>0</v>
      </c>
      <c r="AU548" s="330">
        <v>0</v>
      </c>
      <c r="AV548" s="430" t="s">
        <v>45</v>
      </c>
      <c r="AW548" s="330">
        <v>9</v>
      </c>
      <c r="AX548" s="330">
        <v>0</v>
      </c>
      <c r="AY548" s="330">
        <v>9</v>
      </c>
      <c r="AZ548" s="330">
        <v>0</v>
      </c>
      <c r="BA548" s="330">
        <v>9</v>
      </c>
      <c r="BB548" s="330">
        <v>0</v>
      </c>
      <c r="BC548" s="330">
        <v>9</v>
      </c>
      <c r="BD548" s="330">
        <v>0</v>
      </c>
      <c r="BE548" s="330">
        <v>137</v>
      </c>
      <c r="BF548" s="329" t="s">
        <v>7640</v>
      </c>
      <c r="BG548" s="330">
        <v>10</v>
      </c>
      <c r="BH548" s="330">
        <v>4</v>
      </c>
      <c r="BI548" s="330">
        <v>10</v>
      </c>
      <c r="BJ548" s="330" t="s">
        <v>112</v>
      </c>
      <c r="BK548" s="330">
        <v>3</v>
      </c>
      <c r="BL548" s="330">
        <v>3</v>
      </c>
      <c r="BM548" s="330">
        <v>0</v>
      </c>
      <c r="BN548" s="330">
        <v>3</v>
      </c>
      <c r="BO548" s="330">
        <v>1</v>
      </c>
      <c r="BP548" s="330">
        <v>0</v>
      </c>
      <c r="BQ548" s="330">
        <v>0</v>
      </c>
    </row>
    <row r="549" spans="1:69" s="334" customFormat="1" x14ac:dyDescent="0.25">
      <c r="A549" s="333" t="s">
        <v>73</v>
      </c>
      <c r="B549" s="330" t="s">
        <v>43</v>
      </c>
      <c r="C549" s="330" t="s">
        <v>43</v>
      </c>
      <c r="D549" s="333">
        <v>7</v>
      </c>
      <c r="E549" s="331" t="s">
        <v>6540</v>
      </c>
      <c r="F549" s="330" t="s">
        <v>133</v>
      </c>
      <c r="G549" s="427" t="s">
        <v>7547</v>
      </c>
      <c r="H549" s="330">
        <v>0</v>
      </c>
      <c r="I549" s="330">
        <v>0</v>
      </c>
      <c r="J549" s="336" t="s">
        <v>45</v>
      </c>
      <c r="K549" s="330">
        <v>0</v>
      </c>
      <c r="L549" s="330">
        <v>0</v>
      </c>
      <c r="M549" s="336" t="s">
        <v>45</v>
      </c>
      <c r="N549" s="330">
        <v>0</v>
      </c>
      <c r="O549" s="330" t="s">
        <v>45</v>
      </c>
      <c r="P549" s="330" t="s">
        <v>45</v>
      </c>
      <c r="Q549" s="330" t="s">
        <v>45</v>
      </c>
      <c r="R549" s="336" t="s">
        <v>45</v>
      </c>
      <c r="S549" s="330">
        <v>0</v>
      </c>
      <c r="T549" s="330"/>
      <c r="U549" s="330"/>
      <c r="V549" s="428"/>
      <c r="W549" s="428" t="s">
        <v>45</v>
      </c>
      <c r="X549" s="428" t="s">
        <v>45</v>
      </c>
      <c r="Y549" s="428" t="s">
        <v>45</v>
      </c>
      <c r="Z549" s="428" t="s">
        <v>45</v>
      </c>
      <c r="AA549" s="330">
        <v>0</v>
      </c>
      <c r="AB549" s="330">
        <v>0</v>
      </c>
      <c r="AC549" s="330">
        <v>0</v>
      </c>
      <c r="AD549" s="330">
        <v>0</v>
      </c>
      <c r="AE549" s="330">
        <v>0</v>
      </c>
      <c r="AF549" s="330">
        <v>0</v>
      </c>
      <c r="AG549" s="429" t="s">
        <v>45</v>
      </c>
      <c r="AH549" s="330"/>
      <c r="AI549" s="330"/>
      <c r="AJ549" s="330"/>
      <c r="AK549" s="330"/>
      <c r="AL549" s="330"/>
      <c r="AM549" s="330">
        <v>0</v>
      </c>
      <c r="AN549" s="330">
        <v>0</v>
      </c>
      <c r="AO549" s="330"/>
      <c r="AP549" s="330"/>
      <c r="AQ549" s="330">
        <v>0</v>
      </c>
      <c r="AR549" s="330">
        <v>0</v>
      </c>
      <c r="AS549" s="330">
        <v>0</v>
      </c>
      <c r="AT549" s="330">
        <v>0</v>
      </c>
      <c r="AU549" s="330">
        <v>0</v>
      </c>
      <c r="AV549" s="430" t="s">
        <v>45</v>
      </c>
      <c r="AW549" s="330">
        <v>2</v>
      </c>
      <c r="AX549" s="330">
        <v>0</v>
      </c>
      <c r="AY549" s="330">
        <v>2</v>
      </c>
      <c r="AZ549" s="330">
        <v>0</v>
      </c>
      <c r="BA549" s="330">
        <v>2</v>
      </c>
      <c r="BB549" s="330">
        <v>0</v>
      </c>
      <c r="BC549" s="330">
        <v>2</v>
      </c>
      <c r="BD549" s="330">
        <v>0</v>
      </c>
      <c r="BE549" s="330">
        <v>6</v>
      </c>
      <c r="BF549" s="329" t="s">
        <v>7640</v>
      </c>
      <c r="BG549" s="330">
        <v>2</v>
      </c>
      <c r="BH549" s="330">
        <v>4</v>
      </c>
      <c r="BI549" s="330">
        <v>2</v>
      </c>
      <c r="BJ549" s="330" t="s">
        <v>112</v>
      </c>
      <c r="BK549" s="330">
        <v>0</v>
      </c>
      <c r="BL549" s="330">
        <v>0</v>
      </c>
      <c r="BM549" s="330">
        <v>1</v>
      </c>
      <c r="BN549" s="330">
        <v>1</v>
      </c>
      <c r="BO549" s="330">
        <v>0</v>
      </c>
      <c r="BP549" s="330">
        <v>0</v>
      </c>
      <c r="BQ549" s="330">
        <v>0</v>
      </c>
    </row>
    <row r="550" spans="1:69" s="334" customFormat="1" x14ac:dyDescent="0.25">
      <c r="A550" s="333" t="s">
        <v>2237</v>
      </c>
      <c r="B550" s="330" t="s">
        <v>52</v>
      </c>
      <c r="C550" s="330" t="s">
        <v>310</v>
      </c>
      <c r="D550" s="333">
        <v>44</v>
      </c>
      <c r="E550" s="331" t="s">
        <v>565</v>
      </c>
      <c r="F550" s="330" t="s">
        <v>128</v>
      </c>
      <c r="G550" s="427" t="s">
        <v>7621</v>
      </c>
      <c r="H550" s="330">
        <v>0</v>
      </c>
      <c r="I550" s="330">
        <v>0</v>
      </c>
      <c r="J550" s="336" t="s">
        <v>45</v>
      </c>
      <c r="K550" s="330">
        <v>0</v>
      </c>
      <c r="L550" s="330">
        <v>0</v>
      </c>
      <c r="M550" s="336" t="s">
        <v>45</v>
      </c>
      <c r="N550" s="330">
        <v>0</v>
      </c>
      <c r="O550" s="330" t="s">
        <v>45</v>
      </c>
      <c r="P550" s="330" t="s">
        <v>45</v>
      </c>
      <c r="Q550" s="330" t="s">
        <v>45</v>
      </c>
      <c r="R550" s="336" t="s">
        <v>45</v>
      </c>
      <c r="S550" s="330">
        <v>0</v>
      </c>
      <c r="T550" s="330"/>
      <c r="U550" s="330"/>
      <c r="V550" s="428"/>
      <c r="W550" s="428" t="s">
        <v>45</v>
      </c>
      <c r="X550" s="428" t="s">
        <v>45</v>
      </c>
      <c r="Y550" s="428" t="s">
        <v>45</v>
      </c>
      <c r="Z550" s="428" t="s">
        <v>45</v>
      </c>
      <c r="AA550" s="330">
        <v>0</v>
      </c>
      <c r="AB550" s="330">
        <v>0</v>
      </c>
      <c r="AC550" s="330">
        <v>0</v>
      </c>
      <c r="AD550" s="330">
        <v>0</v>
      </c>
      <c r="AE550" s="330">
        <v>0</v>
      </c>
      <c r="AF550" s="330">
        <v>0</v>
      </c>
      <c r="AG550" s="429" t="s">
        <v>45</v>
      </c>
      <c r="AH550" s="330"/>
      <c r="AI550" s="330"/>
      <c r="AJ550" s="330"/>
      <c r="AK550" s="330"/>
      <c r="AL550" s="330"/>
      <c r="AM550" s="330">
        <v>0</v>
      </c>
      <c r="AN550" s="330">
        <v>0</v>
      </c>
      <c r="AO550" s="330"/>
      <c r="AP550" s="330"/>
      <c r="AQ550" s="330">
        <v>0</v>
      </c>
      <c r="AR550" s="330">
        <v>0</v>
      </c>
      <c r="AS550" s="330">
        <v>0</v>
      </c>
      <c r="AT550" s="330">
        <v>0</v>
      </c>
      <c r="AU550" s="330">
        <v>0</v>
      </c>
      <c r="AV550" s="430" t="s">
        <v>45</v>
      </c>
      <c r="AW550" s="330">
        <v>1</v>
      </c>
      <c r="AX550" s="330">
        <v>0</v>
      </c>
      <c r="AY550" s="330">
        <v>1</v>
      </c>
      <c r="AZ550" s="330">
        <v>0</v>
      </c>
      <c r="BA550" s="330">
        <v>1</v>
      </c>
      <c r="BB550" s="330">
        <v>0</v>
      </c>
      <c r="BC550" s="330">
        <v>1</v>
      </c>
      <c r="BD550" s="330">
        <v>0</v>
      </c>
      <c r="BE550" s="330">
        <v>3</v>
      </c>
      <c r="BF550" s="329" t="s">
        <v>7578</v>
      </c>
      <c r="BG550" s="330">
        <v>0</v>
      </c>
      <c r="BH550" s="330">
        <v>0</v>
      </c>
      <c r="BI550" s="330">
        <v>2</v>
      </c>
      <c r="BJ550" s="330" t="s">
        <v>112</v>
      </c>
      <c r="BK550" s="330">
        <v>1</v>
      </c>
      <c r="BL550" s="330">
        <v>0</v>
      </c>
      <c r="BM550" s="330">
        <v>0</v>
      </c>
      <c r="BN550" s="330">
        <v>0</v>
      </c>
      <c r="BO550" s="330">
        <v>1</v>
      </c>
      <c r="BP550" s="330">
        <v>0</v>
      </c>
      <c r="BQ550" s="330">
        <v>0</v>
      </c>
    </row>
    <row r="551" spans="1:69" s="334" customFormat="1" x14ac:dyDescent="0.25">
      <c r="A551" s="333" t="s">
        <v>2237</v>
      </c>
      <c r="B551" s="330" t="s">
        <v>52</v>
      </c>
      <c r="C551" s="330" t="s">
        <v>310</v>
      </c>
      <c r="D551" s="333">
        <v>45</v>
      </c>
      <c r="E551" s="331" t="s">
        <v>566</v>
      </c>
      <c r="F551" s="330" t="s">
        <v>128</v>
      </c>
      <c r="G551" s="427" t="s">
        <v>7621</v>
      </c>
      <c r="H551" s="330">
        <v>0</v>
      </c>
      <c r="I551" s="330">
        <v>0</v>
      </c>
      <c r="J551" s="336" t="s">
        <v>45</v>
      </c>
      <c r="K551" s="330">
        <v>0</v>
      </c>
      <c r="L551" s="330">
        <v>0</v>
      </c>
      <c r="M551" s="336" t="s">
        <v>45</v>
      </c>
      <c r="N551" s="330">
        <v>0</v>
      </c>
      <c r="O551" s="330" t="s">
        <v>45</v>
      </c>
      <c r="P551" s="330" t="s">
        <v>45</v>
      </c>
      <c r="Q551" s="330" t="s">
        <v>45</v>
      </c>
      <c r="R551" s="336" t="s">
        <v>45</v>
      </c>
      <c r="S551" s="330">
        <v>0</v>
      </c>
      <c r="T551" s="330"/>
      <c r="U551" s="330"/>
      <c r="V551" s="428"/>
      <c r="W551" s="428" t="s">
        <v>45</v>
      </c>
      <c r="X551" s="428" t="s">
        <v>45</v>
      </c>
      <c r="Y551" s="428" t="s">
        <v>45</v>
      </c>
      <c r="Z551" s="428" t="s">
        <v>45</v>
      </c>
      <c r="AA551" s="330">
        <v>0</v>
      </c>
      <c r="AB551" s="330">
        <v>0</v>
      </c>
      <c r="AC551" s="330">
        <v>0</v>
      </c>
      <c r="AD551" s="330">
        <v>0</v>
      </c>
      <c r="AE551" s="330">
        <v>0</v>
      </c>
      <c r="AF551" s="330">
        <v>0</v>
      </c>
      <c r="AG551" s="429" t="s">
        <v>45</v>
      </c>
      <c r="AH551" s="330"/>
      <c r="AI551" s="330"/>
      <c r="AJ551" s="330"/>
      <c r="AK551" s="330"/>
      <c r="AL551" s="330"/>
      <c r="AM551" s="330">
        <v>0</v>
      </c>
      <c r="AN551" s="330">
        <v>0</v>
      </c>
      <c r="AO551" s="330"/>
      <c r="AP551" s="330"/>
      <c r="AQ551" s="330">
        <v>0</v>
      </c>
      <c r="AR551" s="330">
        <v>0</v>
      </c>
      <c r="AS551" s="330">
        <v>0</v>
      </c>
      <c r="AT551" s="330">
        <v>0</v>
      </c>
      <c r="AU551" s="330">
        <v>0</v>
      </c>
      <c r="AV551" s="430" t="s">
        <v>45</v>
      </c>
      <c r="AW551" s="330">
        <v>5</v>
      </c>
      <c r="AX551" s="330">
        <v>0</v>
      </c>
      <c r="AY551" s="330">
        <v>5</v>
      </c>
      <c r="AZ551" s="330">
        <v>0</v>
      </c>
      <c r="BA551" s="330">
        <v>5</v>
      </c>
      <c r="BB551" s="330">
        <v>0</v>
      </c>
      <c r="BC551" s="330">
        <v>5</v>
      </c>
      <c r="BD551" s="330">
        <v>0</v>
      </c>
      <c r="BE551" s="330">
        <v>0</v>
      </c>
      <c r="BF551" s="329" t="s">
        <v>7578</v>
      </c>
      <c r="BG551" s="330">
        <v>1</v>
      </c>
      <c r="BH551" s="330">
        <v>1</v>
      </c>
      <c r="BI551" s="330">
        <v>6</v>
      </c>
      <c r="BJ551" s="330" t="s">
        <v>112</v>
      </c>
      <c r="BK551" s="330">
        <v>4</v>
      </c>
      <c r="BL551" s="330">
        <v>0</v>
      </c>
      <c r="BM551" s="330">
        <v>0</v>
      </c>
      <c r="BN551" s="330">
        <v>1</v>
      </c>
      <c r="BO551" s="330">
        <v>1</v>
      </c>
      <c r="BP551" s="330">
        <v>0</v>
      </c>
      <c r="BQ551" s="330">
        <v>0</v>
      </c>
    </row>
    <row r="552" spans="1:69" s="334" customFormat="1" x14ac:dyDescent="0.25">
      <c r="A552" s="333" t="s">
        <v>2237</v>
      </c>
      <c r="B552" s="330" t="s">
        <v>52</v>
      </c>
      <c r="C552" s="330" t="s">
        <v>310</v>
      </c>
      <c r="D552" s="333">
        <v>46</v>
      </c>
      <c r="E552" s="331" t="s">
        <v>567</v>
      </c>
      <c r="F552" s="330" t="s">
        <v>128</v>
      </c>
      <c r="G552" s="427" t="s">
        <v>7621</v>
      </c>
      <c r="H552" s="330">
        <v>0</v>
      </c>
      <c r="I552" s="330">
        <v>0</v>
      </c>
      <c r="J552" s="336" t="s">
        <v>45</v>
      </c>
      <c r="K552" s="330">
        <v>0</v>
      </c>
      <c r="L552" s="330">
        <v>0</v>
      </c>
      <c r="M552" s="336" t="s">
        <v>45</v>
      </c>
      <c r="N552" s="330">
        <v>0</v>
      </c>
      <c r="O552" s="330" t="s">
        <v>45</v>
      </c>
      <c r="P552" s="330" t="s">
        <v>45</v>
      </c>
      <c r="Q552" s="330" t="s">
        <v>45</v>
      </c>
      <c r="R552" s="336" t="s">
        <v>45</v>
      </c>
      <c r="S552" s="330">
        <v>0</v>
      </c>
      <c r="T552" s="330"/>
      <c r="U552" s="330"/>
      <c r="V552" s="428"/>
      <c r="W552" s="428" t="s">
        <v>45</v>
      </c>
      <c r="X552" s="428" t="s">
        <v>45</v>
      </c>
      <c r="Y552" s="428" t="s">
        <v>45</v>
      </c>
      <c r="Z552" s="428" t="s">
        <v>45</v>
      </c>
      <c r="AA552" s="330">
        <v>0</v>
      </c>
      <c r="AB552" s="330">
        <v>0</v>
      </c>
      <c r="AC552" s="330">
        <v>0</v>
      </c>
      <c r="AD552" s="330">
        <v>0</v>
      </c>
      <c r="AE552" s="330">
        <v>0</v>
      </c>
      <c r="AF552" s="330">
        <v>0</v>
      </c>
      <c r="AG552" s="429" t="s">
        <v>45</v>
      </c>
      <c r="AH552" s="330"/>
      <c r="AI552" s="330"/>
      <c r="AJ552" s="330"/>
      <c r="AK552" s="330"/>
      <c r="AL552" s="330"/>
      <c r="AM552" s="330">
        <v>0</v>
      </c>
      <c r="AN552" s="330">
        <v>0</v>
      </c>
      <c r="AO552" s="330"/>
      <c r="AP552" s="330"/>
      <c r="AQ552" s="330">
        <v>0</v>
      </c>
      <c r="AR552" s="330">
        <v>0</v>
      </c>
      <c r="AS552" s="330">
        <v>0</v>
      </c>
      <c r="AT552" s="330">
        <v>0</v>
      </c>
      <c r="AU552" s="330">
        <v>0</v>
      </c>
      <c r="AV552" s="430" t="s">
        <v>45</v>
      </c>
      <c r="AW552" s="330">
        <v>3</v>
      </c>
      <c r="AX552" s="330">
        <v>0</v>
      </c>
      <c r="AY552" s="330">
        <v>3</v>
      </c>
      <c r="AZ552" s="330">
        <v>0</v>
      </c>
      <c r="BA552" s="330">
        <v>3</v>
      </c>
      <c r="BB552" s="330">
        <v>0</v>
      </c>
      <c r="BC552" s="330">
        <v>3</v>
      </c>
      <c r="BD552" s="330">
        <v>0</v>
      </c>
      <c r="BE552" s="330">
        <v>0</v>
      </c>
      <c r="BF552" s="329" t="s">
        <v>7578</v>
      </c>
      <c r="BG552" s="330">
        <v>1</v>
      </c>
      <c r="BH552" s="330">
        <v>2</v>
      </c>
      <c r="BI552" s="330">
        <v>3</v>
      </c>
      <c r="BJ552" s="330" t="s">
        <v>112</v>
      </c>
      <c r="BK552" s="330">
        <v>3</v>
      </c>
      <c r="BL552" s="330">
        <v>0</v>
      </c>
      <c r="BM552" s="330">
        <v>0</v>
      </c>
      <c r="BN552" s="330">
        <v>0</v>
      </c>
      <c r="BO552" s="330">
        <v>0</v>
      </c>
      <c r="BP552" s="330">
        <v>0</v>
      </c>
      <c r="BQ552" s="330">
        <v>0</v>
      </c>
    </row>
    <row r="553" spans="1:69" s="334" customFormat="1" x14ac:dyDescent="0.25">
      <c r="A553" s="333" t="s">
        <v>2237</v>
      </c>
      <c r="B553" s="330" t="s">
        <v>52</v>
      </c>
      <c r="C553" s="330" t="s">
        <v>310</v>
      </c>
      <c r="D553" s="333">
        <v>47</v>
      </c>
      <c r="E553" s="331" t="s">
        <v>568</v>
      </c>
      <c r="F553" s="330" t="s">
        <v>128</v>
      </c>
      <c r="G553" s="427" t="s">
        <v>7621</v>
      </c>
      <c r="H553" s="330">
        <v>0</v>
      </c>
      <c r="I553" s="330">
        <v>0</v>
      </c>
      <c r="J553" s="336" t="s">
        <v>45</v>
      </c>
      <c r="K553" s="330">
        <v>0</v>
      </c>
      <c r="L553" s="330">
        <v>0</v>
      </c>
      <c r="M553" s="336" t="s">
        <v>45</v>
      </c>
      <c r="N553" s="330">
        <v>0</v>
      </c>
      <c r="O553" s="330" t="s">
        <v>45</v>
      </c>
      <c r="P553" s="330" t="s">
        <v>45</v>
      </c>
      <c r="Q553" s="330" t="s">
        <v>45</v>
      </c>
      <c r="R553" s="336" t="s">
        <v>45</v>
      </c>
      <c r="S553" s="330">
        <v>0</v>
      </c>
      <c r="T553" s="330"/>
      <c r="U553" s="330"/>
      <c r="V553" s="428"/>
      <c r="W553" s="428" t="s">
        <v>45</v>
      </c>
      <c r="X553" s="428" t="s">
        <v>45</v>
      </c>
      <c r="Y553" s="428" t="s">
        <v>45</v>
      </c>
      <c r="Z553" s="428" t="s">
        <v>45</v>
      </c>
      <c r="AA553" s="330">
        <v>1</v>
      </c>
      <c r="AB553" s="330">
        <v>0</v>
      </c>
      <c r="AC553" s="330">
        <v>0</v>
      </c>
      <c r="AD553" s="330">
        <v>0</v>
      </c>
      <c r="AE553" s="330">
        <v>0</v>
      </c>
      <c r="AF553" s="330">
        <v>0</v>
      </c>
      <c r="AG553" s="429" t="s">
        <v>45</v>
      </c>
      <c r="AH553" s="330"/>
      <c r="AI553" s="330"/>
      <c r="AJ553" s="330"/>
      <c r="AK553" s="330"/>
      <c r="AL553" s="330"/>
      <c r="AM553" s="330">
        <v>0</v>
      </c>
      <c r="AN553" s="330">
        <v>0</v>
      </c>
      <c r="AO553" s="330"/>
      <c r="AP553" s="330"/>
      <c r="AQ553" s="330">
        <v>0</v>
      </c>
      <c r="AR553" s="330">
        <v>0</v>
      </c>
      <c r="AS553" s="330">
        <v>0</v>
      </c>
      <c r="AT553" s="330">
        <v>0</v>
      </c>
      <c r="AU553" s="330">
        <v>1</v>
      </c>
      <c r="AV553" s="430">
        <v>1</v>
      </c>
      <c r="AW553" s="330">
        <v>1</v>
      </c>
      <c r="AX553" s="330">
        <v>0</v>
      </c>
      <c r="AY553" s="330">
        <v>1</v>
      </c>
      <c r="AZ553" s="330">
        <v>0</v>
      </c>
      <c r="BA553" s="330">
        <v>1</v>
      </c>
      <c r="BB553" s="330">
        <v>0</v>
      </c>
      <c r="BC553" s="330">
        <v>1</v>
      </c>
      <c r="BD553" s="330">
        <v>0</v>
      </c>
      <c r="BE553" s="330">
        <v>11</v>
      </c>
      <c r="BF553" s="329" t="s">
        <v>7578</v>
      </c>
      <c r="BG553" s="330">
        <v>2</v>
      </c>
      <c r="BH553" s="330">
        <v>0</v>
      </c>
      <c r="BI553" s="330">
        <v>1</v>
      </c>
      <c r="BJ553" s="330" t="s">
        <v>112</v>
      </c>
      <c r="BK553" s="330">
        <v>1</v>
      </c>
      <c r="BL553" s="330">
        <v>0</v>
      </c>
      <c r="BM553" s="330">
        <v>0</v>
      </c>
      <c r="BN553" s="330">
        <v>0</v>
      </c>
      <c r="BO553" s="330">
        <v>0</v>
      </c>
      <c r="BP553" s="330">
        <v>0</v>
      </c>
      <c r="BQ553" s="330">
        <v>0</v>
      </c>
    </row>
    <row r="554" spans="1:69" s="334" customFormat="1" x14ac:dyDescent="0.25">
      <c r="A554" s="333" t="s">
        <v>2237</v>
      </c>
      <c r="B554" s="330" t="s">
        <v>52</v>
      </c>
      <c r="C554" s="330" t="s">
        <v>310</v>
      </c>
      <c r="D554" s="333">
        <v>48</v>
      </c>
      <c r="E554" s="331" t="s">
        <v>570</v>
      </c>
      <c r="F554" s="330" t="s">
        <v>128</v>
      </c>
      <c r="G554" s="427" t="s">
        <v>7621</v>
      </c>
      <c r="H554" s="330">
        <v>0</v>
      </c>
      <c r="I554" s="330">
        <v>0</v>
      </c>
      <c r="J554" s="336" t="s">
        <v>45</v>
      </c>
      <c r="K554" s="330">
        <v>0</v>
      </c>
      <c r="L554" s="330">
        <v>0</v>
      </c>
      <c r="M554" s="336" t="s">
        <v>45</v>
      </c>
      <c r="N554" s="330">
        <v>0</v>
      </c>
      <c r="O554" s="330" t="s">
        <v>45</v>
      </c>
      <c r="P554" s="330" t="s">
        <v>45</v>
      </c>
      <c r="Q554" s="330" t="s">
        <v>45</v>
      </c>
      <c r="R554" s="336" t="s">
        <v>45</v>
      </c>
      <c r="S554" s="330">
        <v>0</v>
      </c>
      <c r="T554" s="330"/>
      <c r="U554" s="330"/>
      <c r="V554" s="428"/>
      <c r="W554" s="428" t="s">
        <v>45</v>
      </c>
      <c r="X554" s="428" t="s">
        <v>45</v>
      </c>
      <c r="Y554" s="428" t="s">
        <v>45</v>
      </c>
      <c r="Z554" s="428" t="s">
        <v>45</v>
      </c>
      <c r="AA554" s="330">
        <v>0</v>
      </c>
      <c r="AB554" s="330">
        <v>0</v>
      </c>
      <c r="AC554" s="330">
        <v>0</v>
      </c>
      <c r="AD554" s="330">
        <v>0</v>
      </c>
      <c r="AE554" s="330">
        <v>0</v>
      </c>
      <c r="AF554" s="330">
        <v>0</v>
      </c>
      <c r="AG554" s="429" t="s">
        <v>45</v>
      </c>
      <c r="AH554" s="330"/>
      <c r="AI554" s="330"/>
      <c r="AJ554" s="330"/>
      <c r="AK554" s="330"/>
      <c r="AL554" s="330"/>
      <c r="AM554" s="330">
        <v>0</v>
      </c>
      <c r="AN554" s="330">
        <v>0</v>
      </c>
      <c r="AO554" s="330"/>
      <c r="AP554" s="330"/>
      <c r="AQ554" s="330">
        <v>0</v>
      </c>
      <c r="AR554" s="330">
        <v>0</v>
      </c>
      <c r="AS554" s="330">
        <v>0</v>
      </c>
      <c r="AT554" s="330">
        <v>0</v>
      </c>
      <c r="AU554" s="330">
        <v>0</v>
      </c>
      <c r="AV554" s="430" t="s">
        <v>45</v>
      </c>
      <c r="AW554" s="330">
        <v>1</v>
      </c>
      <c r="AX554" s="330">
        <v>0</v>
      </c>
      <c r="AY554" s="330">
        <v>1</v>
      </c>
      <c r="AZ554" s="330">
        <v>0</v>
      </c>
      <c r="BA554" s="330">
        <v>1</v>
      </c>
      <c r="BB554" s="330">
        <v>0</v>
      </c>
      <c r="BC554" s="330">
        <v>1</v>
      </c>
      <c r="BD554" s="330">
        <v>0</v>
      </c>
      <c r="BE554" s="330">
        <v>3</v>
      </c>
      <c r="BF554" s="329" t="s">
        <v>7578</v>
      </c>
      <c r="BG554" s="330">
        <v>1</v>
      </c>
      <c r="BH554" s="330">
        <v>0</v>
      </c>
      <c r="BI554" s="330">
        <v>1</v>
      </c>
      <c r="BJ554" s="330" t="s">
        <v>112</v>
      </c>
      <c r="BK554" s="330">
        <v>1</v>
      </c>
      <c r="BL554" s="330">
        <v>0</v>
      </c>
      <c r="BM554" s="330">
        <v>0</v>
      </c>
      <c r="BN554" s="330">
        <v>0</v>
      </c>
      <c r="BO554" s="330">
        <v>0</v>
      </c>
      <c r="BP554" s="330">
        <v>0</v>
      </c>
      <c r="BQ554" s="330">
        <v>0</v>
      </c>
    </row>
    <row r="555" spans="1:69" s="334" customFormat="1" x14ac:dyDescent="0.25">
      <c r="A555" s="333" t="s">
        <v>2237</v>
      </c>
      <c r="B555" s="330" t="s">
        <v>52</v>
      </c>
      <c r="C555" s="330" t="s">
        <v>310</v>
      </c>
      <c r="D555" s="333">
        <v>49</v>
      </c>
      <c r="E555" s="331" t="s">
        <v>571</v>
      </c>
      <c r="F555" s="330" t="s">
        <v>128</v>
      </c>
      <c r="G555" s="427" t="s">
        <v>7621</v>
      </c>
      <c r="H555" s="330">
        <v>0</v>
      </c>
      <c r="I555" s="330">
        <v>0</v>
      </c>
      <c r="J555" s="336" t="s">
        <v>45</v>
      </c>
      <c r="K555" s="330">
        <v>0</v>
      </c>
      <c r="L555" s="330">
        <v>0</v>
      </c>
      <c r="M555" s="336" t="s">
        <v>45</v>
      </c>
      <c r="N555" s="330">
        <v>0</v>
      </c>
      <c r="O555" s="330" t="s">
        <v>45</v>
      </c>
      <c r="P555" s="330" t="s">
        <v>45</v>
      </c>
      <c r="Q555" s="330" t="s">
        <v>45</v>
      </c>
      <c r="R555" s="336" t="s">
        <v>45</v>
      </c>
      <c r="S555" s="330">
        <v>0</v>
      </c>
      <c r="T555" s="330"/>
      <c r="U555" s="330"/>
      <c r="V555" s="428"/>
      <c r="W555" s="428" t="s">
        <v>45</v>
      </c>
      <c r="X555" s="428" t="s">
        <v>45</v>
      </c>
      <c r="Y555" s="428" t="s">
        <v>45</v>
      </c>
      <c r="Z555" s="428" t="s">
        <v>45</v>
      </c>
      <c r="AA555" s="330">
        <v>1</v>
      </c>
      <c r="AB555" s="330">
        <v>0</v>
      </c>
      <c r="AC555" s="330">
        <v>0</v>
      </c>
      <c r="AD555" s="330">
        <v>0</v>
      </c>
      <c r="AE555" s="330">
        <v>0</v>
      </c>
      <c r="AF555" s="330">
        <v>0</v>
      </c>
      <c r="AG555" s="429" t="s">
        <v>45</v>
      </c>
      <c r="AH555" s="330"/>
      <c r="AI555" s="330"/>
      <c r="AJ555" s="330"/>
      <c r="AK555" s="330"/>
      <c r="AL555" s="330"/>
      <c r="AM555" s="330">
        <v>0</v>
      </c>
      <c r="AN555" s="330">
        <v>0</v>
      </c>
      <c r="AO555" s="330"/>
      <c r="AP555" s="330"/>
      <c r="AQ555" s="330">
        <v>0</v>
      </c>
      <c r="AR555" s="330">
        <v>0</v>
      </c>
      <c r="AS555" s="330">
        <v>0</v>
      </c>
      <c r="AT555" s="330">
        <v>0</v>
      </c>
      <c r="AU555" s="330">
        <v>1</v>
      </c>
      <c r="AV555" s="430">
        <v>1</v>
      </c>
      <c r="AW555" s="330">
        <v>4</v>
      </c>
      <c r="AX555" s="330">
        <v>0</v>
      </c>
      <c r="AY555" s="330">
        <v>4</v>
      </c>
      <c r="AZ555" s="330">
        <v>0</v>
      </c>
      <c r="BA555" s="330">
        <v>4</v>
      </c>
      <c r="BB555" s="330">
        <v>0</v>
      </c>
      <c r="BC555" s="330">
        <v>4</v>
      </c>
      <c r="BD555" s="330">
        <v>0</v>
      </c>
      <c r="BE555" s="330">
        <v>0</v>
      </c>
      <c r="BF555" s="329" t="s">
        <v>7578</v>
      </c>
      <c r="BG555" s="330">
        <v>5</v>
      </c>
      <c r="BH555" s="330">
        <v>0</v>
      </c>
      <c r="BI555" s="330">
        <v>4</v>
      </c>
      <c r="BJ555" s="330" t="s">
        <v>112</v>
      </c>
      <c r="BK555" s="330">
        <v>4</v>
      </c>
      <c r="BL555" s="330">
        <v>0</v>
      </c>
      <c r="BM555" s="330">
        <v>0</v>
      </c>
      <c r="BN555" s="330">
        <v>0</v>
      </c>
      <c r="BO555" s="330">
        <v>0</v>
      </c>
      <c r="BP555" s="330">
        <v>0</v>
      </c>
      <c r="BQ555" s="330">
        <v>0</v>
      </c>
    </row>
    <row r="556" spans="1:69" s="334" customFormat="1" x14ac:dyDescent="0.25">
      <c r="A556" s="333" t="s">
        <v>2237</v>
      </c>
      <c r="B556" s="330" t="s">
        <v>52</v>
      </c>
      <c r="C556" s="330" t="s">
        <v>310</v>
      </c>
      <c r="D556" s="333">
        <v>50</v>
      </c>
      <c r="E556" s="331" t="s">
        <v>572</v>
      </c>
      <c r="F556" s="330" t="s">
        <v>128</v>
      </c>
      <c r="G556" s="427" t="s">
        <v>7621</v>
      </c>
      <c r="H556" s="330">
        <v>0</v>
      </c>
      <c r="I556" s="330">
        <v>0</v>
      </c>
      <c r="J556" s="336" t="s">
        <v>45</v>
      </c>
      <c r="K556" s="330">
        <v>0</v>
      </c>
      <c r="L556" s="330">
        <v>0</v>
      </c>
      <c r="M556" s="336" t="s">
        <v>45</v>
      </c>
      <c r="N556" s="330">
        <v>0</v>
      </c>
      <c r="O556" s="330" t="s">
        <v>45</v>
      </c>
      <c r="P556" s="330" t="s">
        <v>45</v>
      </c>
      <c r="Q556" s="330" t="s">
        <v>45</v>
      </c>
      <c r="R556" s="336" t="s">
        <v>45</v>
      </c>
      <c r="S556" s="330">
        <v>0</v>
      </c>
      <c r="T556" s="330"/>
      <c r="U556" s="330"/>
      <c r="V556" s="428"/>
      <c r="W556" s="428" t="s">
        <v>45</v>
      </c>
      <c r="X556" s="428" t="s">
        <v>45</v>
      </c>
      <c r="Y556" s="428" t="s">
        <v>45</v>
      </c>
      <c r="Z556" s="428" t="s">
        <v>45</v>
      </c>
      <c r="AA556" s="330">
        <v>0</v>
      </c>
      <c r="AB556" s="330">
        <v>0</v>
      </c>
      <c r="AC556" s="330">
        <v>0</v>
      </c>
      <c r="AD556" s="330">
        <v>0</v>
      </c>
      <c r="AE556" s="330">
        <v>0</v>
      </c>
      <c r="AF556" s="330">
        <v>0</v>
      </c>
      <c r="AG556" s="429" t="s">
        <v>45</v>
      </c>
      <c r="AH556" s="330"/>
      <c r="AI556" s="330"/>
      <c r="AJ556" s="330"/>
      <c r="AK556" s="330"/>
      <c r="AL556" s="330"/>
      <c r="AM556" s="330">
        <v>0</v>
      </c>
      <c r="AN556" s="330">
        <v>0</v>
      </c>
      <c r="AO556" s="330"/>
      <c r="AP556" s="330"/>
      <c r="AQ556" s="330">
        <v>0</v>
      </c>
      <c r="AR556" s="330">
        <v>0</v>
      </c>
      <c r="AS556" s="330">
        <v>0</v>
      </c>
      <c r="AT556" s="330">
        <v>0</v>
      </c>
      <c r="AU556" s="330">
        <v>0</v>
      </c>
      <c r="AV556" s="430" t="s">
        <v>45</v>
      </c>
      <c r="AW556" s="330">
        <v>2</v>
      </c>
      <c r="AX556" s="330">
        <v>0</v>
      </c>
      <c r="AY556" s="330">
        <v>2</v>
      </c>
      <c r="AZ556" s="330">
        <v>0</v>
      </c>
      <c r="BA556" s="330">
        <v>2</v>
      </c>
      <c r="BB556" s="330">
        <v>0</v>
      </c>
      <c r="BC556" s="330">
        <v>2</v>
      </c>
      <c r="BD556" s="330">
        <v>0</v>
      </c>
      <c r="BE556" s="330">
        <v>0</v>
      </c>
      <c r="BF556" s="329" t="s">
        <v>7578</v>
      </c>
      <c r="BG556" s="330">
        <v>1</v>
      </c>
      <c r="BH556" s="330">
        <v>1</v>
      </c>
      <c r="BI556" s="330">
        <v>2</v>
      </c>
      <c r="BJ556" s="330" t="s">
        <v>112</v>
      </c>
      <c r="BK556" s="330">
        <v>2</v>
      </c>
      <c r="BL556" s="330">
        <v>0</v>
      </c>
      <c r="BM556" s="330">
        <v>0</v>
      </c>
      <c r="BN556" s="330">
        <v>0</v>
      </c>
      <c r="BO556" s="330">
        <v>0</v>
      </c>
      <c r="BP556" s="330">
        <v>0</v>
      </c>
      <c r="BQ556" s="330">
        <v>0</v>
      </c>
    </row>
    <row r="557" spans="1:69" s="334" customFormat="1" x14ac:dyDescent="0.25">
      <c r="A557" s="333" t="s">
        <v>2237</v>
      </c>
      <c r="B557" s="330" t="s">
        <v>52</v>
      </c>
      <c r="C557" s="330" t="s">
        <v>310</v>
      </c>
      <c r="D557" s="333">
        <v>51</v>
      </c>
      <c r="E557" s="331" t="s">
        <v>573</v>
      </c>
      <c r="F557" s="330" t="s">
        <v>128</v>
      </c>
      <c r="G557" s="427" t="s">
        <v>7621</v>
      </c>
      <c r="H557" s="330">
        <v>0</v>
      </c>
      <c r="I557" s="330">
        <v>0</v>
      </c>
      <c r="J557" s="336" t="s">
        <v>45</v>
      </c>
      <c r="K557" s="330">
        <v>0</v>
      </c>
      <c r="L557" s="330">
        <v>0</v>
      </c>
      <c r="M557" s="336" t="s">
        <v>45</v>
      </c>
      <c r="N557" s="330">
        <v>0</v>
      </c>
      <c r="O557" s="330" t="s">
        <v>45</v>
      </c>
      <c r="P557" s="330" t="s">
        <v>45</v>
      </c>
      <c r="Q557" s="330" t="s">
        <v>45</v>
      </c>
      <c r="R557" s="336" t="s">
        <v>45</v>
      </c>
      <c r="S557" s="330">
        <v>0</v>
      </c>
      <c r="T557" s="330"/>
      <c r="U557" s="330"/>
      <c r="V557" s="428"/>
      <c r="W557" s="428" t="s">
        <v>45</v>
      </c>
      <c r="X557" s="428" t="s">
        <v>45</v>
      </c>
      <c r="Y557" s="428" t="s">
        <v>45</v>
      </c>
      <c r="Z557" s="428" t="s">
        <v>45</v>
      </c>
      <c r="AA557" s="330">
        <v>0</v>
      </c>
      <c r="AB557" s="330">
        <v>0</v>
      </c>
      <c r="AC557" s="330">
        <v>0</v>
      </c>
      <c r="AD557" s="330">
        <v>0</v>
      </c>
      <c r="AE557" s="330">
        <v>0</v>
      </c>
      <c r="AF557" s="330">
        <v>0</v>
      </c>
      <c r="AG557" s="429" t="s">
        <v>45</v>
      </c>
      <c r="AH557" s="330"/>
      <c r="AI557" s="330"/>
      <c r="AJ557" s="330"/>
      <c r="AK557" s="330"/>
      <c r="AL557" s="330"/>
      <c r="AM557" s="330">
        <v>0</v>
      </c>
      <c r="AN557" s="330">
        <v>0</v>
      </c>
      <c r="AO557" s="330"/>
      <c r="AP557" s="330"/>
      <c r="AQ557" s="330">
        <v>0</v>
      </c>
      <c r="AR557" s="330">
        <v>0</v>
      </c>
      <c r="AS557" s="330">
        <v>0</v>
      </c>
      <c r="AT557" s="330">
        <v>0</v>
      </c>
      <c r="AU557" s="330">
        <v>0</v>
      </c>
      <c r="AV557" s="430" t="s">
        <v>45</v>
      </c>
      <c r="AW557" s="330">
        <v>0</v>
      </c>
      <c r="AX557" s="330">
        <v>0</v>
      </c>
      <c r="AY557" s="330">
        <v>0</v>
      </c>
      <c r="AZ557" s="330">
        <v>0</v>
      </c>
      <c r="BA557" s="330">
        <v>0</v>
      </c>
      <c r="BB557" s="330">
        <v>0</v>
      </c>
      <c r="BC557" s="330">
        <v>0</v>
      </c>
      <c r="BD557" s="330">
        <v>0</v>
      </c>
      <c r="BE557" s="330">
        <v>0</v>
      </c>
      <c r="BF557" s="329" t="s">
        <v>7578</v>
      </c>
      <c r="BG557" s="330">
        <v>0</v>
      </c>
      <c r="BH557" s="330">
        <v>0</v>
      </c>
      <c r="BI557" s="330">
        <v>0</v>
      </c>
      <c r="BJ557" s="330" t="s">
        <v>112</v>
      </c>
      <c r="BK557" s="330">
        <v>0</v>
      </c>
      <c r="BL557" s="330">
        <v>0</v>
      </c>
      <c r="BM557" s="330">
        <v>0</v>
      </c>
      <c r="BN557" s="330">
        <v>0</v>
      </c>
      <c r="BO557" s="330">
        <v>0</v>
      </c>
      <c r="BP557" s="330">
        <v>0</v>
      </c>
      <c r="BQ557" s="330">
        <v>0</v>
      </c>
    </row>
    <row r="558" spans="1:69" s="334" customFormat="1" x14ac:dyDescent="0.25">
      <c r="A558" s="333" t="s">
        <v>2237</v>
      </c>
      <c r="B558" s="330" t="s">
        <v>52</v>
      </c>
      <c r="C558" s="330" t="s">
        <v>310</v>
      </c>
      <c r="D558" s="333">
        <v>52</v>
      </c>
      <c r="E558" s="331" t="s">
        <v>6555</v>
      </c>
      <c r="F558" s="330" t="s">
        <v>128</v>
      </c>
      <c r="G558" s="427" t="s">
        <v>7621</v>
      </c>
      <c r="H558" s="330">
        <v>0</v>
      </c>
      <c r="I558" s="330">
        <v>0</v>
      </c>
      <c r="J558" s="336" t="s">
        <v>45</v>
      </c>
      <c r="K558" s="330">
        <v>0</v>
      </c>
      <c r="L558" s="330">
        <v>0</v>
      </c>
      <c r="M558" s="336" t="s">
        <v>45</v>
      </c>
      <c r="N558" s="330">
        <v>0</v>
      </c>
      <c r="O558" s="330" t="s">
        <v>45</v>
      </c>
      <c r="P558" s="330" t="s">
        <v>45</v>
      </c>
      <c r="Q558" s="330" t="s">
        <v>45</v>
      </c>
      <c r="R558" s="336" t="s">
        <v>45</v>
      </c>
      <c r="S558" s="330">
        <v>0</v>
      </c>
      <c r="T558" s="330"/>
      <c r="U558" s="330"/>
      <c r="V558" s="428"/>
      <c r="W558" s="428" t="s">
        <v>45</v>
      </c>
      <c r="X558" s="428" t="s">
        <v>45</v>
      </c>
      <c r="Y558" s="428" t="s">
        <v>45</v>
      </c>
      <c r="Z558" s="428" t="s">
        <v>45</v>
      </c>
      <c r="AA558" s="330">
        <v>0</v>
      </c>
      <c r="AB558" s="330">
        <v>0</v>
      </c>
      <c r="AC558" s="330">
        <v>0</v>
      </c>
      <c r="AD558" s="330">
        <v>0</v>
      </c>
      <c r="AE558" s="330">
        <v>0</v>
      </c>
      <c r="AF558" s="330">
        <v>0</v>
      </c>
      <c r="AG558" s="429" t="s">
        <v>45</v>
      </c>
      <c r="AH558" s="330"/>
      <c r="AI558" s="330"/>
      <c r="AJ558" s="330"/>
      <c r="AK558" s="330"/>
      <c r="AL558" s="330"/>
      <c r="AM558" s="330">
        <v>0</v>
      </c>
      <c r="AN558" s="330">
        <v>0</v>
      </c>
      <c r="AO558" s="330"/>
      <c r="AP558" s="330"/>
      <c r="AQ558" s="330">
        <v>0</v>
      </c>
      <c r="AR558" s="330">
        <v>0</v>
      </c>
      <c r="AS558" s="330">
        <v>0</v>
      </c>
      <c r="AT558" s="330">
        <v>0</v>
      </c>
      <c r="AU558" s="330">
        <v>0</v>
      </c>
      <c r="AV558" s="430" t="s">
        <v>45</v>
      </c>
      <c r="AW558" s="330">
        <v>0</v>
      </c>
      <c r="AX558" s="330">
        <v>0</v>
      </c>
      <c r="AY558" s="330">
        <v>0</v>
      </c>
      <c r="AZ558" s="330">
        <v>0</v>
      </c>
      <c r="BA558" s="330">
        <v>0</v>
      </c>
      <c r="BB558" s="330">
        <v>0</v>
      </c>
      <c r="BC558" s="330">
        <v>0</v>
      </c>
      <c r="BD558" s="330">
        <v>0</v>
      </c>
      <c r="BE558" s="330">
        <v>0</v>
      </c>
      <c r="BF558" s="329" t="s">
        <v>7578</v>
      </c>
      <c r="BG558" s="330">
        <v>0</v>
      </c>
      <c r="BH558" s="330">
        <v>0</v>
      </c>
      <c r="BI558" s="330">
        <v>0</v>
      </c>
      <c r="BJ558" s="330" t="s">
        <v>112</v>
      </c>
      <c r="BK558" s="330">
        <v>0</v>
      </c>
      <c r="BL558" s="330">
        <v>0</v>
      </c>
      <c r="BM558" s="330">
        <v>0</v>
      </c>
      <c r="BN558" s="330">
        <v>0</v>
      </c>
      <c r="BO558" s="330">
        <v>0</v>
      </c>
      <c r="BP558" s="330">
        <v>0</v>
      </c>
      <c r="BQ558" s="330">
        <v>0</v>
      </c>
    </row>
    <row r="559" spans="1:69" s="334" customFormat="1" x14ac:dyDescent="0.25">
      <c r="A559" s="333" t="s">
        <v>98</v>
      </c>
      <c r="B559" s="330" t="s">
        <v>55</v>
      </c>
      <c r="C559" s="330" t="s">
        <v>55</v>
      </c>
      <c r="D559" s="333">
        <v>1</v>
      </c>
      <c r="E559" s="331" t="s">
        <v>6534</v>
      </c>
      <c r="F559" s="330" t="s">
        <v>128</v>
      </c>
      <c r="G559" s="427" t="s">
        <v>7554</v>
      </c>
      <c r="H559" s="330">
        <v>5</v>
      </c>
      <c r="I559" s="330">
        <v>0</v>
      </c>
      <c r="J559" s="336">
        <v>0</v>
      </c>
      <c r="K559" s="330">
        <v>3</v>
      </c>
      <c r="L559" s="330">
        <v>0</v>
      </c>
      <c r="M559" s="336">
        <v>0</v>
      </c>
      <c r="N559" s="330">
        <v>0</v>
      </c>
      <c r="O559" s="330" t="s">
        <v>6870</v>
      </c>
      <c r="P559" s="330" t="s">
        <v>6871</v>
      </c>
      <c r="Q559" s="330" t="s">
        <v>6872</v>
      </c>
      <c r="R559" s="336">
        <v>0.21514195583596216</v>
      </c>
      <c r="S559" s="330">
        <v>0</v>
      </c>
      <c r="T559" s="330"/>
      <c r="U559" s="330"/>
      <c r="V559" s="428"/>
      <c r="W559" s="428" t="s">
        <v>45</v>
      </c>
      <c r="X559" s="428" t="s">
        <v>45</v>
      </c>
      <c r="Y559" s="428" t="s">
        <v>45</v>
      </c>
      <c r="Z559" s="428" t="s">
        <v>45</v>
      </c>
      <c r="AA559" s="330">
        <v>0</v>
      </c>
      <c r="AB559" s="330">
        <v>0</v>
      </c>
      <c r="AC559" s="330">
        <v>5</v>
      </c>
      <c r="AD559" s="330">
        <v>0</v>
      </c>
      <c r="AE559" s="330">
        <v>3</v>
      </c>
      <c r="AF559" s="330">
        <v>0</v>
      </c>
      <c r="AG559" s="429">
        <v>1</v>
      </c>
      <c r="AH559" s="330"/>
      <c r="AI559" s="330"/>
      <c r="AJ559" s="330"/>
      <c r="AK559" s="330"/>
      <c r="AL559" s="330"/>
      <c r="AM559" s="330">
        <v>0</v>
      </c>
      <c r="AN559" s="330">
        <v>0</v>
      </c>
      <c r="AO559" s="330"/>
      <c r="AP559" s="330"/>
      <c r="AQ559" s="330">
        <v>0</v>
      </c>
      <c r="AR559" s="330">
        <v>0</v>
      </c>
      <c r="AS559" s="330">
        <v>0</v>
      </c>
      <c r="AT559" s="330">
        <v>0</v>
      </c>
      <c r="AU559" s="330">
        <v>0</v>
      </c>
      <c r="AV559" s="430" t="s">
        <v>45</v>
      </c>
      <c r="AW559" s="330">
        <v>0</v>
      </c>
      <c r="AX559" s="330">
        <v>0</v>
      </c>
      <c r="AY559" s="330">
        <v>0</v>
      </c>
      <c r="AZ559" s="330">
        <v>0</v>
      </c>
      <c r="BA559" s="330">
        <v>0</v>
      </c>
      <c r="BB559" s="330">
        <v>0</v>
      </c>
      <c r="BC559" s="330">
        <v>0</v>
      </c>
      <c r="BD559" s="330">
        <v>0</v>
      </c>
      <c r="BE559" s="330">
        <v>35</v>
      </c>
      <c r="BF559" s="329" t="s">
        <v>7595</v>
      </c>
      <c r="BG559" s="330">
        <v>1</v>
      </c>
      <c r="BH559" s="330">
        <v>8</v>
      </c>
      <c r="BI559" s="330">
        <v>1</v>
      </c>
      <c r="BJ559" s="330" t="s">
        <v>112</v>
      </c>
      <c r="BK559" s="330">
        <v>1</v>
      </c>
      <c r="BL559" s="330">
        <v>0</v>
      </c>
      <c r="BM559" s="330">
        <v>0</v>
      </c>
      <c r="BN559" s="330">
        <v>0</v>
      </c>
      <c r="BO559" s="330">
        <v>0</v>
      </c>
      <c r="BP559" s="330">
        <v>0</v>
      </c>
      <c r="BQ559" s="330">
        <v>0</v>
      </c>
    </row>
    <row r="560" spans="1:69" s="334" customFormat="1" x14ac:dyDescent="0.25">
      <c r="A560" s="333" t="s">
        <v>98</v>
      </c>
      <c r="B560" s="330" t="s">
        <v>55</v>
      </c>
      <c r="C560" s="330" t="s">
        <v>55</v>
      </c>
      <c r="D560" s="333">
        <v>2</v>
      </c>
      <c r="E560" s="331" t="s">
        <v>6535</v>
      </c>
      <c r="F560" s="330" t="s">
        <v>128</v>
      </c>
      <c r="G560" s="427" t="s">
        <v>7554</v>
      </c>
      <c r="H560" s="330">
        <v>7</v>
      </c>
      <c r="I560" s="330">
        <v>0</v>
      </c>
      <c r="J560" s="336">
        <v>0</v>
      </c>
      <c r="K560" s="330">
        <v>2</v>
      </c>
      <c r="L560" s="330">
        <v>0</v>
      </c>
      <c r="M560" s="336">
        <v>0</v>
      </c>
      <c r="N560" s="330">
        <v>0</v>
      </c>
      <c r="O560" s="330" t="s">
        <v>7013</v>
      </c>
      <c r="P560" s="330" t="s">
        <v>7014</v>
      </c>
      <c r="Q560" s="330" t="s">
        <v>7015</v>
      </c>
      <c r="R560" s="336">
        <v>0.27563275318847152</v>
      </c>
      <c r="S560" s="330">
        <v>0</v>
      </c>
      <c r="T560" s="330"/>
      <c r="U560" s="330"/>
      <c r="V560" s="428"/>
      <c r="W560" s="428" t="s">
        <v>45</v>
      </c>
      <c r="X560" s="428" t="s">
        <v>45</v>
      </c>
      <c r="Y560" s="428" t="s">
        <v>45</v>
      </c>
      <c r="Z560" s="428" t="s">
        <v>45</v>
      </c>
      <c r="AA560" s="330">
        <v>1</v>
      </c>
      <c r="AB560" s="330">
        <v>0</v>
      </c>
      <c r="AC560" s="330">
        <v>7</v>
      </c>
      <c r="AD560" s="330">
        <v>0</v>
      </c>
      <c r="AE560" s="330">
        <v>2</v>
      </c>
      <c r="AF560" s="330">
        <v>0</v>
      </c>
      <c r="AG560" s="429">
        <v>1</v>
      </c>
      <c r="AH560" s="330"/>
      <c r="AI560" s="330"/>
      <c r="AJ560" s="330"/>
      <c r="AK560" s="330"/>
      <c r="AL560" s="330"/>
      <c r="AM560" s="330">
        <v>0</v>
      </c>
      <c r="AN560" s="330">
        <v>0</v>
      </c>
      <c r="AO560" s="330"/>
      <c r="AP560" s="330"/>
      <c r="AQ560" s="330">
        <v>0</v>
      </c>
      <c r="AR560" s="330">
        <v>0</v>
      </c>
      <c r="AS560" s="330">
        <v>0</v>
      </c>
      <c r="AT560" s="330">
        <v>0</v>
      </c>
      <c r="AU560" s="330">
        <v>1</v>
      </c>
      <c r="AV560" s="430">
        <v>1</v>
      </c>
      <c r="AW560" s="330">
        <v>0</v>
      </c>
      <c r="AX560" s="330">
        <v>0</v>
      </c>
      <c r="AY560" s="330">
        <v>0</v>
      </c>
      <c r="AZ560" s="330">
        <v>0</v>
      </c>
      <c r="BA560" s="330">
        <v>0</v>
      </c>
      <c r="BB560" s="330">
        <v>0</v>
      </c>
      <c r="BC560" s="330">
        <v>0</v>
      </c>
      <c r="BD560" s="330">
        <v>0</v>
      </c>
      <c r="BE560" s="330">
        <v>70</v>
      </c>
      <c r="BF560" s="329" t="s">
        <v>7595</v>
      </c>
      <c r="BG560" s="330">
        <v>13</v>
      </c>
      <c r="BH560" s="330">
        <v>6</v>
      </c>
      <c r="BI560" s="330">
        <v>0</v>
      </c>
      <c r="BJ560" s="330" t="s">
        <v>112</v>
      </c>
      <c r="BK560" s="330">
        <v>0</v>
      </c>
      <c r="BL560" s="330">
        <v>0</v>
      </c>
      <c r="BM560" s="330">
        <v>0</v>
      </c>
      <c r="BN560" s="330">
        <v>0</v>
      </c>
      <c r="BO560" s="330">
        <v>0</v>
      </c>
      <c r="BP560" s="330">
        <v>0</v>
      </c>
      <c r="BQ560" s="330">
        <v>0</v>
      </c>
    </row>
    <row r="561" spans="1:69" s="334" customFormat="1" x14ac:dyDescent="0.25">
      <c r="A561" s="333" t="s">
        <v>98</v>
      </c>
      <c r="B561" s="330" t="s">
        <v>55</v>
      </c>
      <c r="C561" s="330" t="s">
        <v>55</v>
      </c>
      <c r="D561" s="333">
        <v>44</v>
      </c>
      <c r="E561" s="331" t="s">
        <v>565</v>
      </c>
      <c r="F561" s="330" t="s">
        <v>128</v>
      </c>
      <c r="G561" s="427" t="s">
        <v>7554</v>
      </c>
      <c r="H561" s="330">
        <v>1</v>
      </c>
      <c r="I561" s="330">
        <v>0</v>
      </c>
      <c r="J561" s="336">
        <v>0</v>
      </c>
      <c r="K561" s="330">
        <v>4</v>
      </c>
      <c r="L561" s="330">
        <v>0</v>
      </c>
      <c r="M561" s="336">
        <v>0</v>
      </c>
      <c r="N561" s="330">
        <v>0</v>
      </c>
      <c r="O561" s="330" t="s">
        <v>2655</v>
      </c>
      <c r="P561" s="330" t="s">
        <v>2656</v>
      </c>
      <c r="Q561" s="330" t="s">
        <v>2657</v>
      </c>
      <c r="R561" s="336">
        <v>0.20834133482306524</v>
      </c>
      <c r="S561" s="330">
        <v>0</v>
      </c>
      <c r="T561" s="330"/>
      <c r="U561" s="330"/>
      <c r="V561" s="428"/>
      <c r="W561" s="428" t="s">
        <v>45</v>
      </c>
      <c r="X561" s="428" t="s">
        <v>45</v>
      </c>
      <c r="Y561" s="428" t="s">
        <v>45</v>
      </c>
      <c r="Z561" s="428" t="s">
        <v>45</v>
      </c>
      <c r="AA561" s="330">
        <v>1</v>
      </c>
      <c r="AB561" s="330">
        <v>0</v>
      </c>
      <c r="AC561" s="330">
        <v>1</v>
      </c>
      <c r="AD561" s="330">
        <v>0</v>
      </c>
      <c r="AE561" s="330">
        <v>4</v>
      </c>
      <c r="AF561" s="330">
        <v>0</v>
      </c>
      <c r="AG561" s="429">
        <v>1</v>
      </c>
      <c r="AH561" s="330"/>
      <c r="AI561" s="330"/>
      <c r="AJ561" s="330"/>
      <c r="AK561" s="330"/>
      <c r="AL561" s="330"/>
      <c r="AM561" s="330">
        <v>0</v>
      </c>
      <c r="AN561" s="330">
        <v>0</v>
      </c>
      <c r="AO561" s="330"/>
      <c r="AP561" s="330"/>
      <c r="AQ561" s="330">
        <v>0</v>
      </c>
      <c r="AR561" s="330">
        <v>0</v>
      </c>
      <c r="AS561" s="330">
        <v>0</v>
      </c>
      <c r="AT561" s="330">
        <v>0</v>
      </c>
      <c r="AU561" s="330">
        <v>1</v>
      </c>
      <c r="AV561" s="430">
        <v>1</v>
      </c>
      <c r="AW561" s="330">
        <v>0</v>
      </c>
      <c r="AX561" s="330">
        <v>0</v>
      </c>
      <c r="AY561" s="330">
        <v>0</v>
      </c>
      <c r="AZ561" s="330">
        <v>0</v>
      </c>
      <c r="BA561" s="330">
        <v>0</v>
      </c>
      <c r="BB561" s="330">
        <v>0</v>
      </c>
      <c r="BC561" s="330">
        <v>0</v>
      </c>
      <c r="BD561" s="330">
        <v>0</v>
      </c>
      <c r="BE561" s="330">
        <v>6</v>
      </c>
      <c r="BF561" s="329" t="s">
        <v>7595</v>
      </c>
      <c r="BG561" s="330">
        <v>16</v>
      </c>
      <c r="BH561" s="330">
        <v>4</v>
      </c>
      <c r="BI561" s="330">
        <v>0</v>
      </c>
      <c r="BJ561" s="330" t="s">
        <v>112</v>
      </c>
      <c r="BK561" s="330">
        <v>0</v>
      </c>
      <c r="BL561" s="330">
        <v>0</v>
      </c>
      <c r="BM561" s="330">
        <v>0</v>
      </c>
      <c r="BN561" s="330">
        <v>0</v>
      </c>
      <c r="BO561" s="330">
        <v>0</v>
      </c>
      <c r="BP561" s="330">
        <v>0</v>
      </c>
      <c r="BQ561" s="330">
        <v>0</v>
      </c>
    </row>
    <row r="562" spans="1:69" s="334" customFormat="1" x14ac:dyDescent="0.25">
      <c r="A562" s="333" t="s">
        <v>98</v>
      </c>
      <c r="B562" s="330" t="s">
        <v>55</v>
      </c>
      <c r="C562" s="330" t="s">
        <v>55</v>
      </c>
      <c r="D562" s="333">
        <v>45</v>
      </c>
      <c r="E562" s="331" t="s">
        <v>566</v>
      </c>
      <c r="F562" s="330" t="s">
        <v>128</v>
      </c>
      <c r="G562" s="427" t="s">
        <v>7554</v>
      </c>
      <c r="H562" s="330">
        <v>3</v>
      </c>
      <c r="I562" s="330">
        <v>0</v>
      </c>
      <c r="J562" s="336">
        <v>0</v>
      </c>
      <c r="K562" s="330">
        <v>4</v>
      </c>
      <c r="L562" s="330">
        <v>1</v>
      </c>
      <c r="M562" s="336">
        <v>0.2</v>
      </c>
      <c r="N562" s="330">
        <v>0</v>
      </c>
      <c r="O562" s="330" t="s">
        <v>2743</v>
      </c>
      <c r="P562" s="330" t="s">
        <v>2744</v>
      </c>
      <c r="Q562" s="330" t="s">
        <v>2745</v>
      </c>
      <c r="R562" s="336">
        <v>0.22902836451418226</v>
      </c>
      <c r="S562" s="330">
        <v>0</v>
      </c>
      <c r="T562" s="330"/>
      <c r="U562" s="330"/>
      <c r="V562" s="428"/>
      <c r="W562" s="428" t="s">
        <v>45</v>
      </c>
      <c r="X562" s="428" t="s">
        <v>45</v>
      </c>
      <c r="Y562" s="428" t="s">
        <v>45</v>
      </c>
      <c r="Z562" s="428" t="s">
        <v>45</v>
      </c>
      <c r="AA562" s="330">
        <v>0</v>
      </c>
      <c r="AB562" s="330">
        <v>0</v>
      </c>
      <c r="AC562" s="330">
        <v>3</v>
      </c>
      <c r="AD562" s="330">
        <v>0</v>
      </c>
      <c r="AE562" s="330">
        <v>4</v>
      </c>
      <c r="AF562" s="330">
        <v>0</v>
      </c>
      <c r="AG562" s="429">
        <v>1</v>
      </c>
      <c r="AH562" s="330"/>
      <c r="AI562" s="330"/>
      <c r="AJ562" s="330"/>
      <c r="AK562" s="330"/>
      <c r="AL562" s="330"/>
      <c r="AM562" s="330">
        <v>0</v>
      </c>
      <c r="AN562" s="330">
        <v>0</v>
      </c>
      <c r="AO562" s="330"/>
      <c r="AP562" s="330"/>
      <c r="AQ562" s="330">
        <v>0</v>
      </c>
      <c r="AR562" s="330">
        <v>0</v>
      </c>
      <c r="AS562" s="330">
        <v>0</v>
      </c>
      <c r="AT562" s="330">
        <v>0</v>
      </c>
      <c r="AU562" s="330">
        <v>0</v>
      </c>
      <c r="AV562" s="430" t="s">
        <v>45</v>
      </c>
      <c r="AW562" s="330">
        <v>1</v>
      </c>
      <c r="AX562" s="330">
        <v>0</v>
      </c>
      <c r="AY562" s="330">
        <v>1</v>
      </c>
      <c r="AZ562" s="330">
        <v>0</v>
      </c>
      <c r="BA562" s="330">
        <v>1</v>
      </c>
      <c r="BB562" s="330">
        <v>0</v>
      </c>
      <c r="BC562" s="330">
        <v>1</v>
      </c>
      <c r="BD562" s="330">
        <v>0</v>
      </c>
      <c r="BE562" s="330">
        <v>36</v>
      </c>
      <c r="BF562" s="329" t="s">
        <v>7595</v>
      </c>
      <c r="BG562" s="330">
        <v>12</v>
      </c>
      <c r="BH562" s="330">
        <v>9</v>
      </c>
      <c r="BI562" s="330">
        <v>2</v>
      </c>
      <c r="BJ562" s="330" t="s">
        <v>112</v>
      </c>
      <c r="BK562" s="330">
        <v>1</v>
      </c>
      <c r="BL562" s="330">
        <v>0</v>
      </c>
      <c r="BM562" s="330">
        <v>0</v>
      </c>
      <c r="BN562" s="330">
        <v>0</v>
      </c>
      <c r="BO562" s="330">
        <v>1</v>
      </c>
      <c r="BP562" s="330">
        <v>0</v>
      </c>
      <c r="BQ562" s="330">
        <v>0</v>
      </c>
    </row>
    <row r="563" spans="1:69" s="334" customFormat="1" x14ac:dyDescent="0.25">
      <c r="A563" s="333" t="s">
        <v>98</v>
      </c>
      <c r="B563" s="330" t="s">
        <v>55</v>
      </c>
      <c r="C563" s="330" t="s">
        <v>55</v>
      </c>
      <c r="D563" s="333">
        <v>46</v>
      </c>
      <c r="E563" s="331" t="s">
        <v>567</v>
      </c>
      <c r="F563" s="330" t="s">
        <v>128</v>
      </c>
      <c r="G563" s="427" t="s">
        <v>7554</v>
      </c>
      <c r="H563" s="330">
        <v>11</v>
      </c>
      <c r="I563" s="330">
        <v>0</v>
      </c>
      <c r="J563" s="336">
        <v>0</v>
      </c>
      <c r="K563" s="330">
        <v>0</v>
      </c>
      <c r="L563" s="330">
        <v>0</v>
      </c>
      <c r="M563" s="336" t="s">
        <v>45</v>
      </c>
      <c r="N563" s="330">
        <v>0</v>
      </c>
      <c r="O563" s="330" t="s">
        <v>2830</v>
      </c>
      <c r="P563" s="330" t="s">
        <v>2831</v>
      </c>
      <c r="Q563" s="330" t="s">
        <v>2832</v>
      </c>
      <c r="R563" s="336">
        <v>0.26144918807477591</v>
      </c>
      <c r="S563" s="330">
        <v>0</v>
      </c>
      <c r="T563" s="330"/>
      <c r="U563" s="330"/>
      <c r="V563" s="428"/>
      <c r="W563" s="428" t="s">
        <v>45</v>
      </c>
      <c r="X563" s="428" t="s">
        <v>45</v>
      </c>
      <c r="Y563" s="428" t="s">
        <v>45</v>
      </c>
      <c r="Z563" s="428" t="s">
        <v>45</v>
      </c>
      <c r="AA563" s="330">
        <v>0</v>
      </c>
      <c r="AB563" s="330">
        <v>0</v>
      </c>
      <c r="AC563" s="330">
        <v>11</v>
      </c>
      <c r="AD563" s="330">
        <v>0</v>
      </c>
      <c r="AE563" s="330">
        <v>0</v>
      </c>
      <c r="AF563" s="330">
        <v>0</v>
      </c>
      <c r="AG563" s="429">
        <v>1</v>
      </c>
      <c r="AH563" s="330"/>
      <c r="AI563" s="330"/>
      <c r="AJ563" s="330"/>
      <c r="AK563" s="330"/>
      <c r="AL563" s="330"/>
      <c r="AM563" s="330">
        <v>0</v>
      </c>
      <c r="AN563" s="330">
        <v>0</v>
      </c>
      <c r="AO563" s="330"/>
      <c r="AP563" s="330"/>
      <c r="AQ563" s="330">
        <v>0</v>
      </c>
      <c r="AR563" s="330">
        <v>0</v>
      </c>
      <c r="AS563" s="330">
        <v>0</v>
      </c>
      <c r="AT563" s="330">
        <v>0</v>
      </c>
      <c r="AU563" s="330">
        <v>0</v>
      </c>
      <c r="AV563" s="430" t="s">
        <v>45</v>
      </c>
      <c r="AW563" s="330">
        <v>1</v>
      </c>
      <c r="AX563" s="330">
        <v>0</v>
      </c>
      <c r="AY563" s="330">
        <v>1</v>
      </c>
      <c r="AZ563" s="330">
        <v>0</v>
      </c>
      <c r="BA563" s="330">
        <v>1</v>
      </c>
      <c r="BB563" s="330">
        <v>0</v>
      </c>
      <c r="BC563" s="330">
        <v>1</v>
      </c>
      <c r="BD563" s="330">
        <v>0</v>
      </c>
      <c r="BE563" s="330">
        <v>10</v>
      </c>
      <c r="BF563" s="329" t="s">
        <v>7595</v>
      </c>
      <c r="BG563" s="330">
        <v>10</v>
      </c>
      <c r="BH563" s="330">
        <v>4</v>
      </c>
      <c r="BI563" s="330">
        <v>2</v>
      </c>
      <c r="BJ563" s="330" t="s">
        <v>112</v>
      </c>
      <c r="BK563" s="330">
        <v>2</v>
      </c>
      <c r="BL563" s="330">
        <v>0</v>
      </c>
      <c r="BM563" s="330">
        <v>0</v>
      </c>
      <c r="BN563" s="330">
        <v>0</v>
      </c>
      <c r="BO563" s="330">
        <v>0</v>
      </c>
      <c r="BP563" s="330">
        <v>0</v>
      </c>
      <c r="BQ563" s="330">
        <v>0</v>
      </c>
    </row>
    <row r="564" spans="1:69" s="334" customFormat="1" x14ac:dyDescent="0.25">
      <c r="A564" s="333" t="s">
        <v>98</v>
      </c>
      <c r="B564" s="330" t="s">
        <v>55</v>
      </c>
      <c r="C564" s="330" t="s">
        <v>55</v>
      </c>
      <c r="D564" s="333">
        <v>47</v>
      </c>
      <c r="E564" s="331" t="s">
        <v>568</v>
      </c>
      <c r="F564" s="330" t="s">
        <v>128</v>
      </c>
      <c r="G564" s="427" t="s">
        <v>7554</v>
      </c>
      <c r="H564" s="330">
        <v>6</v>
      </c>
      <c r="I564" s="330">
        <v>0</v>
      </c>
      <c r="J564" s="336">
        <v>0</v>
      </c>
      <c r="K564" s="330">
        <v>3</v>
      </c>
      <c r="L564" s="330">
        <v>0</v>
      </c>
      <c r="M564" s="336">
        <v>0</v>
      </c>
      <c r="N564" s="330">
        <v>0</v>
      </c>
      <c r="O564" s="330" t="s">
        <v>2916</v>
      </c>
      <c r="P564" s="330" t="s">
        <v>2917</v>
      </c>
      <c r="Q564" s="330" t="s">
        <v>2918</v>
      </c>
      <c r="R564" s="336">
        <v>0.26221346034852433</v>
      </c>
      <c r="S564" s="330">
        <v>0</v>
      </c>
      <c r="T564" s="330"/>
      <c r="U564" s="330"/>
      <c r="V564" s="428"/>
      <c r="W564" s="428" t="s">
        <v>45</v>
      </c>
      <c r="X564" s="428" t="s">
        <v>45</v>
      </c>
      <c r="Y564" s="428" t="s">
        <v>45</v>
      </c>
      <c r="Z564" s="428" t="s">
        <v>45</v>
      </c>
      <c r="AA564" s="330">
        <v>0</v>
      </c>
      <c r="AB564" s="330">
        <v>0</v>
      </c>
      <c r="AC564" s="330">
        <v>6</v>
      </c>
      <c r="AD564" s="330">
        <v>0</v>
      </c>
      <c r="AE564" s="330">
        <v>3</v>
      </c>
      <c r="AF564" s="330">
        <v>0</v>
      </c>
      <c r="AG564" s="429">
        <v>1</v>
      </c>
      <c r="AH564" s="330"/>
      <c r="AI564" s="330"/>
      <c r="AJ564" s="330"/>
      <c r="AK564" s="330"/>
      <c r="AL564" s="330"/>
      <c r="AM564" s="330">
        <v>0</v>
      </c>
      <c r="AN564" s="330">
        <v>0</v>
      </c>
      <c r="AO564" s="330"/>
      <c r="AP564" s="330"/>
      <c r="AQ564" s="330">
        <v>0</v>
      </c>
      <c r="AR564" s="330">
        <v>0</v>
      </c>
      <c r="AS564" s="330">
        <v>0</v>
      </c>
      <c r="AT564" s="330">
        <v>0</v>
      </c>
      <c r="AU564" s="330">
        <v>0</v>
      </c>
      <c r="AV564" s="430" t="s">
        <v>45</v>
      </c>
      <c r="AW564" s="330">
        <v>0</v>
      </c>
      <c r="AX564" s="330">
        <v>0</v>
      </c>
      <c r="AY564" s="330">
        <v>0</v>
      </c>
      <c r="AZ564" s="330">
        <v>0</v>
      </c>
      <c r="BA564" s="330">
        <v>0</v>
      </c>
      <c r="BB564" s="330">
        <v>0</v>
      </c>
      <c r="BC564" s="330">
        <v>0</v>
      </c>
      <c r="BD564" s="330">
        <v>0</v>
      </c>
      <c r="BE564" s="330">
        <v>22</v>
      </c>
      <c r="BF564" s="329" t="s">
        <v>7595</v>
      </c>
      <c r="BG564" s="330">
        <v>10</v>
      </c>
      <c r="BH564" s="330">
        <v>9</v>
      </c>
      <c r="BI564" s="330">
        <v>0</v>
      </c>
      <c r="BJ564" s="330" t="s">
        <v>112</v>
      </c>
      <c r="BK564" s="330">
        <v>0</v>
      </c>
      <c r="BL564" s="330">
        <v>0</v>
      </c>
      <c r="BM564" s="330">
        <v>0</v>
      </c>
      <c r="BN564" s="330">
        <v>0</v>
      </c>
      <c r="BO564" s="330">
        <v>0</v>
      </c>
      <c r="BP564" s="330">
        <v>0</v>
      </c>
      <c r="BQ564" s="330">
        <v>0</v>
      </c>
    </row>
    <row r="565" spans="1:69" s="334" customFormat="1" x14ac:dyDescent="0.25">
      <c r="A565" s="333" t="s">
        <v>98</v>
      </c>
      <c r="B565" s="330" t="s">
        <v>55</v>
      </c>
      <c r="C565" s="330" t="s">
        <v>55</v>
      </c>
      <c r="D565" s="333">
        <v>48</v>
      </c>
      <c r="E565" s="331" t="s">
        <v>570</v>
      </c>
      <c r="F565" s="330" t="s">
        <v>128</v>
      </c>
      <c r="G565" s="427" t="s">
        <v>7554</v>
      </c>
      <c r="H565" s="330">
        <v>6</v>
      </c>
      <c r="I565" s="330">
        <v>0</v>
      </c>
      <c r="J565" s="336">
        <v>0</v>
      </c>
      <c r="K565" s="330">
        <v>5</v>
      </c>
      <c r="L565" s="330">
        <v>0</v>
      </c>
      <c r="M565" s="336">
        <v>0</v>
      </c>
      <c r="N565" s="330">
        <v>0</v>
      </c>
      <c r="O565" s="330" t="s">
        <v>2997</v>
      </c>
      <c r="P565" s="330" t="s">
        <v>2998</v>
      </c>
      <c r="Q565" s="330" t="s">
        <v>2999</v>
      </c>
      <c r="R565" s="336">
        <v>0.49129712236508349</v>
      </c>
      <c r="S565" s="330">
        <v>0</v>
      </c>
      <c r="T565" s="330"/>
      <c r="U565" s="330"/>
      <c r="V565" s="428"/>
      <c r="W565" s="428" t="s">
        <v>45</v>
      </c>
      <c r="X565" s="428" t="s">
        <v>45</v>
      </c>
      <c r="Y565" s="428" t="s">
        <v>45</v>
      </c>
      <c r="Z565" s="428" t="s">
        <v>45</v>
      </c>
      <c r="AA565" s="330">
        <v>1</v>
      </c>
      <c r="AB565" s="330">
        <v>0</v>
      </c>
      <c r="AC565" s="330">
        <v>6</v>
      </c>
      <c r="AD565" s="330">
        <v>0</v>
      </c>
      <c r="AE565" s="330">
        <v>4</v>
      </c>
      <c r="AF565" s="330">
        <v>1</v>
      </c>
      <c r="AG565" s="429">
        <v>0.90909090909090906</v>
      </c>
      <c r="AH565" s="330"/>
      <c r="AI565" s="330"/>
      <c r="AJ565" s="330"/>
      <c r="AK565" s="330"/>
      <c r="AL565" s="330"/>
      <c r="AM565" s="330">
        <v>0</v>
      </c>
      <c r="AN565" s="330">
        <v>0</v>
      </c>
      <c r="AO565" s="330"/>
      <c r="AP565" s="330"/>
      <c r="AQ565" s="330">
        <v>0</v>
      </c>
      <c r="AR565" s="330">
        <v>0</v>
      </c>
      <c r="AS565" s="330">
        <v>0</v>
      </c>
      <c r="AT565" s="330">
        <v>0</v>
      </c>
      <c r="AU565" s="330">
        <v>1</v>
      </c>
      <c r="AV565" s="430">
        <v>1</v>
      </c>
      <c r="AW565" s="330">
        <v>0</v>
      </c>
      <c r="AX565" s="330">
        <v>0</v>
      </c>
      <c r="AY565" s="330">
        <v>0</v>
      </c>
      <c r="AZ565" s="330">
        <v>0</v>
      </c>
      <c r="BA565" s="330">
        <v>0</v>
      </c>
      <c r="BB565" s="330">
        <v>0</v>
      </c>
      <c r="BC565" s="330">
        <v>0</v>
      </c>
      <c r="BD565" s="330">
        <v>0</v>
      </c>
      <c r="BE565" s="330">
        <v>60</v>
      </c>
      <c r="BF565" s="329" t="s">
        <v>7595</v>
      </c>
      <c r="BG565" s="330">
        <v>16</v>
      </c>
      <c r="BH565" s="330">
        <v>7</v>
      </c>
      <c r="BI565" s="330">
        <v>0</v>
      </c>
      <c r="BJ565" s="330" t="s">
        <v>112</v>
      </c>
      <c r="BK565" s="330">
        <v>0</v>
      </c>
      <c r="BL565" s="330">
        <v>0</v>
      </c>
      <c r="BM565" s="330">
        <v>0</v>
      </c>
      <c r="BN565" s="330">
        <v>0</v>
      </c>
      <c r="BO565" s="330">
        <v>0</v>
      </c>
      <c r="BP565" s="330">
        <v>0</v>
      </c>
      <c r="BQ565" s="330">
        <v>0</v>
      </c>
    </row>
    <row r="566" spans="1:69" s="334" customFormat="1" x14ac:dyDescent="0.25">
      <c r="A566" s="333" t="s">
        <v>98</v>
      </c>
      <c r="B566" s="330" t="s">
        <v>55</v>
      </c>
      <c r="C566" s="330" t="s">
        <v>55</v>
      </c>
      <c r="D566" s="333">
        <v>49</v>
      </c>
      <c r="E566" s="331" t="s">
        <v>571</v>
      </c>
      <c r="F566" s="330" t="s">
        <v>128</v>
      </c>
      <c r="G566" s="427" t="s">
        <v>7554</v>
      </c>
      <c r="H566" s="330">
        <v>3</v>
      </c>
      <c r="I566" s="330">
        <v>0</v>
      </c>
      <c r="J566" s="336">
        <v>0</v>
      </c>
      <c r="K566" s="330">
        <v>3</v>
      </c>
      <c r="L566" s="330">
        <v>0</v>
      </c>
      <c r="M566" s="336">
        <v>0</v>
      </c>
      <c r="N566" s="330">
        <v>0</v>
      </c>
      <c r="O566" s="330" t="s">
        <v>6577</v>
      </c>
      <c r="P566" s="330" t="s">
        <v>6578</v>
      </c>
      <c r="Q566" s="330" t="s">
        <v>6579</v>
      </c>
      <c r="R566" s="336">
        <v>0.1440137602724256</v>
      </c>
      <c r="S566" s="330">
        <v>0</v>
      </c>
      <c r="T566" s="330"/>
      <c r="U566" s="330"/>
      <c r="V566" s="428"/>
      <c r="W566" s="428" t="s">
        <v>45</v>
      </c>
      <c r="X566" s="428" t="s">
        <v>45</v>
      </c>
      <c r="Y566" s="428" t="s">
        <v>45</v>
      </c>
      <c r="Z566" s="428" t="s">
        <v>45</v>
      </c>
      <c r="AA566" s="330">
        <v>0</v>
      </c>
      <c r="AB566" s="330">
        <v>0</v>
      </c>
      <c r="AC566" s="330">
        <v>3</v>
      </c>
      <c r="AD566" s="330">
        <v>0</v>
      </c>
      <c r="AE566" s="330">
        <v>3</v>
      </c>
      <c r="AF566" s="330">
        <v>0</v>
      </c>
      <c r="AG566" s="429">
        <v>1</v>
      </c>
      <c r="AH566" s="330"/>
      <c r="AI566" s="330"/>
      <c r="AJ566" s="330"/>
      <c r="AK566" s="330"/>
      <c r="AL566" s="330"/>
      <c r="AM566" s="330">
        <v>0</v>
      </c>
      <c r="AN566" s="330">
        <v>0</v>
      </c>
      <c r="AO566" s="330"/>
      <c r="AP566" s="330"/>
      <c r="AQ566" s="330">
        <v>0</v>
      </c>
      <c r="AR566" s="330">
        <v>0</v>
      </c>
      <c r="AS566" s="330">
        <v>0</v>
      </c>
      <c r="AT566" s="330">
        <v>0</v>
      </c>
      <c r="AU566" s="330">
        <v>0</v>
      </c>
      <c r="AV566" s="430" t="s">
        <v>45</v>
      </c>
      <c r="AW566" s="330">
        <v>0</v>
      </c>
      <c r="AX566" s="330">
        <v>0</v>
      </c>
      <c r="AY566" s="330">
        <v>0</v>
      </c>
      <c r="AZ566" s="330">
        <v>0</v>
      </c>
      <c r="BA566" s="330">
        <v>0</v>
      </c>
      <c r="BB566" s="330">
        <v>0</v>
      </c>
      <c r="BC566" s="330">
        <v>0</v>
      </c>
      <c r="BD566" s="330">
        <v>0</v>
      </c>
      <c r="BE566" s="330">
        <v>6</v>
      </c>
      <c r="BF566" s="329" t="s">
        <v>7595</v>
      </c>
      <c r="BG566" s="330">
        <v>26</v>
      </c>
      <c r="BH566" s="330">
        <v>6</v>
      </c>
      <c r="BI566" s="330">
        <v>0</v>
      </c>
      <c r="BJ566" s="330" t="s">
        <v>112</v>
      </c>
      <c r="BK566" s="330">
        <v>0</v>
      </c>
      <c r="BL566" s="330">
        <v>0</v>
      </c>
      <c r="BM566" s="330">
        <v>0</v>
      </c>
      <c r="BN566" s="330">
        <v>0</v>
      </c>
      <c r="BO566" s="330">
        <v>0</v>
      </c>
      <c r="BP566" s="330">
        <v>0</v>
      </c>
      <c r="BQ566" s="330">
        <v>0</v>
      </c>
    </row>
    <row r="567" spans="1:69" s="334" customFormat="1" x14ac:dyDescent="0.25">
      <c r="A567" s="333" t="s">
        <v>98</v>
      </c>
      <c r="B567" s="330" t="s">
        <v>55</v>
      </c>
      <c r="C567" s="330" t="s">
        <v>55</v>
      </c>
      <c r="D567" s="333">
        <v>50</v>
      </c>
      <c r="E567" s="331" t="s">
        <v>572</v>
      </c>
      <c r="F567" s="330" t="s">
        <v>128</v>
      </c>
      <c r="G567" s="427" t="s">
        <v>7554</v>
      </c>
      <c r="H567" s="330">
        <v>6</v>
      </c>
      <c r="I567" s="330">
        <v>1</v>
      </c>
      <c r="J567" s="336">
        <v>0.14285714285714285</v>
      </c>
      <c r="K567" s="330">
        <v>1</v>
      </c>
      <c r="L567" s="330">
        <v>1</v>
      </c>
      <c r="M567" s="336">
        <v>0.5</v>
      </c>
      <c r="N567" s="330">
        <v>0</v>
      </c>
      <c r="O567" s="330" t="s">
        <v>6663</v>
      </c>
      <c r="P567" s="330" t="s">
        <v>6664</v>
      </c>
      <c r="Q567" s="330" t="s">
        <v>6665</v>
      </c>
      <c r="R567" s="336">
        <v>0.25910738348589751</v>
      </c>
      <c r="S567" s="330">
        <v>0</v>
      </c>
      <c r="T567" s="330"/>
      <c r="U567" s="330"/>
      <c r="V567" s="428"/>
      <c r="W567" s="428" t="s">
        <v>45</v>
      </c>
      <c r="X567" s="428" t="s">
        <v>45</v>
      </c>
      <c r="Y567" s="428" t="s">
        <v>45</v>
      </c>
      <c r="Z567" s="428" t="s">
        <v>45</v>
      </c>
      <c r="AA567" s="330">
        <v>0</v>
      </c>
      <c r="AB567" s="330">
        <v>0</v>
      </c>
      <c r="AC567" s="330">
        <v>6</v>
      </c>
      <c r="AD567" s="330">
        <v>0</v>
      </c>
      <c r="AE567" s="330">
        <v>1</v>
      </c>
      <c r="AF567" s="330">
        <v>0</v>
      </c>
      <c r="AG567" s="429">
        <v>1</v>
      </c>
      <c r="AH567" s="330"/>
      <c r="AI567" s="330"/>
      <c r="AJ567" s="330"/>
      <c r="AK567" s="330"/>
      <c r="AL567" s="330"/>
      <c r="AM567" s="330">
        <v>0</v>
      </c>
      <c r="AN567" s="330">
        <v>0</v>
      </c>
      <c r="AO567" s="330"/>
      <c r="AP567" s="330"/>
      <c r="AQ567" s="330">
        <v>0</v>
      </c>
      <c r="AR567" s="330">
        <v>0</v>
      </c>
      <c r="AS567" s="330">
        <v>0</v>
      </c>
      <c r="AT567" s="330">
        <v>0</v>
      </c>
      <c r="AU567" s="330">
        <v>0</v>
      </c>
      <c r="AV567" s="430" t="s">
        <v>45</v>
      </c>
      <c r="AW567" s="330">
        <v>0</v>
      </c>
      <c r="AX567" s="330">
        <v>0</v>
      </c>
      <c r="AY567" s="330">
        <v>0</v>
      </c>
      <c r="AZ567" s="330">
        <v>0</v>
      </c>
      <c r="BA567" s="330">
        <v>0</v>
      </c>
      <c r="BB567" s="330">
        <v>0</v>
      </c>
      <c r="BC567" s="330">
        <v>0</v>
      </c>
      <c r="BD567" s="330">
        <v>0</v>
      </c>
      <c r="BE567" s="330">
        <v>29</v>
      </c>
      <c r="BF567" s="329" t="s">
        <v>7595</v>
      </c>
      <c r="BG567" s="330">
        <v>14</v>
      </c>
      <c r="BH567" s="330">
        <v>3</v>
      </c>
      <c r="BI567" s="330">
        <v>0</v>
      </c>
      <c r="BJ567" s="330" t="s">
        <v>112</v>
      </c>
      <c r="BK567" s="330">
        <v>0</v>
      </c>
      <c r="BL567" s="330">
        <v>0</v>
      </c>
      <c r="BM567" s="330">
        <v>0</v>
      </c>
      <c r="BN567" s="330">
        <v>0</v>
      </c>
      <c r="BO567" s="330">
        <v>0</v>
      </c>
      <c r="BP567" s="330">
        <v>0</v>
      </c>
      <c r="BQ567" s="330">
        <v>0</v>
      </c>
    </row>
    <row r="568" spans="1:69" s="334" customFormat="1" x14ac:dyDescent="0.25">
      <c r="A568" s="333" t="s">
        <v>98</v>
      </c>
      <c r="B568" s="330" t="s">
        <v>55</v>
      </c>
      <c r="C568" s="330" t="s">
        <v>55</v>
      </c>
      <c r="D568" s="333">
        <v>51</v>
      </c>
      <c r="E568" s="331" t="s">
        <v>573</v>
      </c>
      <c r="F568" s="330" t="s">
        <v>128</v>
      </c>
      <c r="G568" s="427" t="s">
        <v>7554</v>
      </c>
      <c r="H568" s="330">
        <v>0</v>
      </c>
      <c r="I568" s="330">
        <v>0</v>
      </c>
      <c r="J568" s="336" t="s">
        <v>45</v>
      </c>
      <c r="K568" s="330">
        <v>0</v>
      </c>
      <c r="L568" s="330">
        <v>0</v>
      </c>
      <c r="M568" s="336" t="s">
        <v>45</v>
      </c>
      <c r="N568" s="330">
        <v>0</v>
      </c>
      <c r="O568" s="330" t="s">
        <v>45</v>
      </c>
      <c r="P568" s="330" t="s">
        <v>45</v>
      </c>
      <c r="Q568" s="330" t="s">
        <v>45</v>
      </c>
      <c r="R568" s="336" t="s">
        <v>45</v>
      </c>
      <c r="S568" s="330">
        <v>0</v>
      </c>
      <c r="T568" s="330"/>
      <c r="U568" s="330"/>
      <c r="V568" s="428"/>
      <c r="W568" s="428" t="s">
        <v>45</v>
      </c>
      <c r="X568" s="428" t="s">
        <v>45</v>
      </c>
      <c r="Y568" s="428" t="s">
        <v>45</v>
      </c>
      <c r="Z568" s="428" t="s">
        <v>45</v>
      </c>
      <c r="AA568" s="330">
        <v>2</v>
      </c>
      <c r="AB568" s="330">
        <v>0</v>
      </c>
      <c r="AC568" s="330">
        <v>0</v>
      </c>
      <c r="AD568" s="330">
        <v>0</v>
      </c>
      <c r="AE568" s="330">
        <v>0</v>
      </c>
      <c r="AF568" s="330">
        <v>0</v>
      </c>
      <c r="AG568" s="429" t="s">
        <v>45</v>
      </c>
      <c r="AH568" s="330"/>
      <c r="AI568" s="330"/>
      <c r="AJ568" s="330"/>
      <c r="AK568" s="330"/>
      <c r="AL568" s="330"/>
      <c r="AM568" s="330">
        <v>0</v>
      </c>
      <c r="AN568" s="330">
        <v>0</v>
      </c>
      <c r="AO568" s="330"/>
      <c r="AP568" s="330"/>
      <c r="AQ568" s="330">
        <v>0</v>
      </c>
      <c r="AR568" s="330">
        <v>0</v>
      </c>
      <c r="AS568" s="330">
        <v>1</v>
      </c>
      <c r="AT568" s="330">
        <v>1</v>
      </c>
      <c r="AU568" s="330">
        <v>0</v>
      </c>
      <c r="AV568" s="430">
        <v>0.5</v>
      </c>
      <c r="AW568" s="330">
        <v>0</v>
      </c>
      <c r="AX568" s="330">
        <v>0</v>
      </c>
      <c r="AY568" s="330">
        <v>0</v>
      </c>
      <c r="AZ568" s="330">
        <v>0</v>
      </c>
      <c r="BA568" s="330">
        <v>0</v>
      </c>
      <c r="BB568" s="330">
        <v>0</v>
      </c>
      <c r="BC568" s="330">
        <v>0</v>
      </c>
      <c r="BD568" s="330">
        <v>0</v>
      </c>
      <c r="BE568" s="330">
        <v>0</v>
      </c>
      <c r="BF568" s="329" t="s">
        <v>7595</v>
      </c>
      <c r="BG568" s="330">
        <v>13</v>
      </c>
      <c r="BH568" s="330">
        <v>0</v>
      </c>
      <c r="BI568" s="330">
        <v>0</v>
      </c>
      <c r="BJ568" s="330" t="s">
        <v>112</v>
      </c>
      <c r="BK568" s="330">
        <v>0</v>
      </c>
      <c r="BL568" s="330">
        <v>0</v>
      </c>
      <c r="BM568" s="330">
        <v>0</v>
      </c>
      <c r="BN568" s="330">
        <v>0</v>
      </c>
      <c r="BO568" s="330">
        <v>0</v>
      </c>
      <c r="BP568" s="330">
        <v>0</v>
      </c>
      <c r="BQ568" s="330">
        <v>0</v>
      </c>
    </row>
    <row r="569" spans="1:69" s="334" customFormat="1" x14ac:dyDescent="0.25">
      <c r="A569" s="333" t="s">
        <v>98</v>
      </c>
      <c r="B569" s="330" t="s">
        <v>55</v>
      </c>
      <c r="C569" s="330" t="s">
        <v>55</v>
      </c>
      <c r="D569" s="333">
        <v>52</v>
      </c>
      <c r="E569" s="331" t="s">
        <v>6555</v>
      </c>
      <c r="F569" s="330" t="s">
        <v>128</v>
      </c>
      <c r="G569" s="427" t="s">
        <v>7554</v>
      </c>
      <c r="H569" s="330">
        <v>0</v>
      </c>
      <c r="I569" s="330">
        <v>0</v>
      </c>
      <c r="J569" s="336" t="s">
        <v>45</v>
      </c>
      <c r="K569" s="330">
        <v>0</v>
      </c>
      <c r="L569" s="330">
        <v>0</v>
      </c>
      <c r="M569" s="336" t="s">
        <v>45</v>
      </c>
      <c r="N569" s="330">
        <v>0</v>
      </c>
      <c r="O569" s="330" t="s">
        <v>45</v>
      </c>
      <c r="P569" s="330" t="s">
        <v>45</v>
      </c>
      <c r="Q569" s="330" t="s">
        <v>45</v>
      </c>
      <c r="R569" s="336" t="s">
        <v>45</v>
      </c>
      <c r="S569" s="330">
        <v>0</v>
      </c>
      <c r="T569" s="330"/>
      <c r="U569" s="330"/>
      <c r="V569" s="428"/>
      <c r="W569" s="428" t="s">
        <v>45</v>
      </c>
      <c r="X569" s="428" t="s">
        <v>45</v>
      </c>
      <c r="Y569" s="428" t="s">
        <v>45</v>
      </c>
      <c r="Z569" s="428" t="s">
        <v>45</v>
      </c>
      <c r="AA569" s="330">
        <v>0</v>
      </c>
      <c r="AB569" s="330">
        <v>0</v>
      </c>
      <c r="AC569" s="330">
        <v>0</v>
      </c>
      <c r="AD569" s="330">
        <v>0</v>
      </c>
      <c r="AE569" s="330">
        <v>0</v>
      </c>
      <c r="AF569" s="330">
        <v>0</v>
      </c>
      <c r="AG569" s="429" t="s">
        <v>45</v>
      </c>
      <c r="AH569" s="330"/>
      <c r="AI569" s="330"/>
      <c r="AJ569" s="330"/>
      <c r="AK569" s="330"/>
      <c r="AL569" s="330"/>
      <c r="AM569" s="330">
        <v>0</v>
      </c>
      <c r="AN569" s="330">
        <v>0</v>
      </c>
      <c r="AO569" s="330"/>
      <c r="AP569" s="330"/>
      <c r="AQ569" s="330">
        <v>0</v>
      </c>
      <c r="AR569" s="330">
        <v>0</v>
      </c>
      <c r="AS569" s="330">
        <v>0</v>
      </c>
      <c r="AT569" s="330">
        <v>0</v>
      </c>
      <c r="AU569" s="330">
        <v>0</v>
      </c>
      <c r="AV569" s="430" t="s">
        <v>45</v>
      </c>
      <c r="AW569" s="330">
        <v>0</v>
      </c>
      <c r="AX569" s="330">
        <v>0</v>
      </c>
      <c r="AY569" s="330">
        <v>0</v>
      </c>
      <c r="AZ569" s="330">
        <v>0</v>
      </c>
      <c r="BA569" s="330">
        <v>0</v>
      </c>
      <c r="BB569" s="330">
        <v>0</v>
      </c>
      <c r="BC569" s="330">
        <v>0</v>
      </c>
      <c r="BD569" s="330">
        <v>0</v>
      </c>
      <c r="BE569" s="330">
        <v>0</v>
      </c>
      <c r="BF569" s="329" t="s">
        <v>7595</v>
      </c>
      <c r="BG569" s="330">
        <v>0</v>
      </c>
      <c r="BH569" s="330">
        <v>0</v>
      </c>
      <c r="BI569" s="330">
        <v>0</v>
      </c>
      <c r="BJ569" s="330" t="s">
        <v>112</v>
      </c>
      <c r="BK569" s="330">
        <v>0</v>
      </c>
      <c r="BL569" s="330">
        <v>0</v>
      </c>
      <c r="BM569" s="330">
        <v>0</v>
      </c>
      <c r="BN569" s="330">
        <v>0</v>
      </c>
      <c r="BO569" s="330">
        <v>0</v>
      </c>
      <c r="BP569" s="330">
        <v>0</v>
      </c>
      <c r="BQ569" s="330">
        <v>0</v>
      </c>
    </row>
    <row r="570" spans="1:69" s="334" customFormat="1" x14ac:dyDescent="0.25">
      <c r="A570" s="333" t="s">
        <v>98</v>
      </c>
      <c r="B570" s="330" t="s">
        <v>55</v>
      </c>
      <c r="C570" s="330" t="s">
        <v>55</v>
      </c>
      <c r="D570" s="333">
        <v>3</v>
      </c>
      <c r="E570" s="331" t="s">
        <v>6536</v>
      </c>
      <c r="F570" s="330" t="s">
        <v>128</v>
      </c>
      <c r="G570" s="427" t="s">
        <v>7554</v>
      </c>
      <c r="H570" s="330">
        <v>11</v>
      </c>
      <c r="I570" s="330">
        <v>0</v>
      </c>
      <c r="J570" s="336">
        <v>0</v>
      </c>
      <c r="K570" s="330">
        <v>5</v>
      </c>
      <c r="L570" s="330">
        <v>0</v>
      </c>
      <c r="M570" s="336">
        <v>0</v>
      </c>
      <c r="N570" s="330">
        <v>0</v>
      </c>
      <c r="O570" s="330" t="s">
        <v>7103</v>
      </c>
      <c r="P570" s="330" t="s">
        <v>7104</v>
      </c>
      <c r="Q570" s="330" t="s">
        <v>7105</v>
      </c>
      <c r="R570" s="336">
        <v>0.27037775664958374</v>
      </c>
      <c r="S570" s="330">
        <v>0</v>
      </c>
      <c r="T570" s="330"/>
      <c r="U570" s="330"/>
      <c r="V570" s="428"/>
      <c r="W570" s="428" t="s">
        <v>45</v>
      </c>
      <c r="X570" s="428" t="s">
        <v>45</v>
      </c>
      <c r="Y570" s="428" t="s">
        <v>45</v>
      </c>
      <c r="Z570" s="428" t="s">
        <v>45</v>
      </c>
      <c r="AA570" s="330">
        <v>1</v>
      </c>
      <c r="AB570" s="330">
        <v>0</v>
      </c>
      <c r="AC570" s="330">
        <v>11</v>
      </c>
      <c r="AD570" s="330">
        <v>0</v>
      </c>
      <c r="AE570" s="330">
        <v>5</v>
      </c>
      <c r="AF570" s="330">
        <v>0</v>
      </c>
      <c r="AG570" s="429">
        <v>1</v>
      </c>
      <c r="AH570" s="330"/>
      <c r="AI570" s="330"/>
      <c r="AJ570" s="330"/>
      <c r="AK570" s="330"/>
      <c r="AL570" s="330"/>
      <c r="AM570" s="330">
        <v>0</v>
      </c>
      <c r="AN570" s="330">
        <v>0</v>
      </c>
      <c r="AO570" s="330"/>
      <c r="AP570" s="330"/>
      <c r="AQ570" s="330">
        <v>0</v>
      </c>
      <c r="AR570" s="330">
        <v>0</v>
      </c>
      <c r="AS570" s="330">
        <v>0</v>
      </c>
      <c r="AT570" s="330">
        <v>1</v>
      </c>
      <c r="AU570" s="330">
        <v>0</v>
      </c>
      <c r="AV570" s="430">
        <v>1</v>
      </c>
      <c r="AW570" s="330">
        <v>0</v>
      </c>
      <c r="AX570" s="330">
        <v>0</v>
      </c>
      <c r="AY570" s="330">
        <v>0</v>
      </c>
      <c r="AZ570" s="330">
        <v>0</v>
      </c>
      <c r="BA570" s="330">
        <v>0</v>
      </c>
      <c r="BB570" s="330">
        <v>0</v>
      </c>
      <c r="BC570" s="330">
        <v>0</v>
      </c>
      <c r="BD570" s="330">
        <v>0</v>
      </c>
      <c r="BE570" s="330">
        <v>23</v>
      </c>
      <c r="BF570" s="329" t="s">
        <v>7595</v>
      </c>
      <c r="BG570" s="330">
        <v>20</v>
      </c>
      <c r="BH570" s="330">
        <v>9</v>
      </c>
      <c r="BI570" s="330">
        <v>0</v>
      </c>
      <c r="BJ570" s="330" t="s">
        <v>112</v>
      </c>
      <c r="BK570" s="330">
        <v>0</v>
      </c>
      <c r="BL570" s="330">
        <v>0</v>
      </c>
      <c r="BM570" s="330">
        <v>0</v>
      </c>
      <c r="BN570" s="330">
        <v>0</v>
      </c>
      <c r="BO570" s="330">
        <v>0</v>
      </c>
      <c r="BP570" s="330">
        <v>0</v>
      </c>
      <c r="BQ570" s="330">
        <v>0</v>
      </c>
    </row>
    <row r="571" spans="1:69" s="334" customFormat="1" x14ac:dyDescent="0.25">
      <c r="A571" s="333" t="s">
        <v>98</v>
      </c>
      <c r="B571" s="330" t="s">
        <v>55</v>
      </c>
      <c r="C571" s="330" t="s">
        <v>55</v>
      </c>
      <c r="D571" s="333">
        <v>4</v>
      </c>
      <c r="E571" s="331" t="s">
        <v>6537</v>
      </c>
      <c r="F571" s="330" t="s">
        <v>128</v>
      </c>
      <c r="G571" s="427" t="s">
        <v>7554</v>
      </c>
      <c r="H571" s="330">
        <v>8</v>
      </c>
      <c r="I571" s="330">
        <v>0</v>
      </c>
      <c r="J571" s="336">
        <v>0</v>
      </c>
      <c r="K571" s="330">
        <v>6</v>
      </c>
      <c r="L571" s="330">
        <v>0</v>
      </c>
      <c r="M571" s="336">
        <v>0</v>
      </c>
      <c r="N571" s="330">
        <v>0</v>
      </c>
      <c r="O571" s="330" t="s">
        <v>7192</v>
      </c>
      <c r="P571" s="330" t="s">
        <v>7193</v>
      </c>
      <c r="Q571" s="330" t="s">
        <v>7194</v>
      </c>
      <c r="R571" s="336">
        <v>0.30446565062306019</v>
      </c>
      <c r="S571" s="330">
        <v>0</v>
      </c>
      <c r="T571" s="330"/>
      <c r="U571" s="330"/>
      <c r="V571" s="428"/>
      <c r="W571" s="428" t="s">
        <v>45</v>
      </c>
      <c r="X571" s="428" t="s">
        <v>45</v>
      </c>
      <c r="Y571" s="428" t="s">
        <v>45</v>
      </c>
      <c r="Z571" s="428" t="s">
        <v>45</v>
      </c>
      <c r="AA571" s="330">
        <v>0</v>
      </c>
      <c r="AB571" s="330">
        <v>0</v>
      </c>
      <c r="AC571" s="330">
        <v>8</v>
      </c>
      <c r="AD571" s="330">
        <v>0</v>
      </c>
      <c r="AE571" s="330">
        <v>6</v>
      </c>
      <c r="AF571" s="330">
        <v>0</v>
      </c>
      <c r="AG571" s="429">
        <v>1</v>
      </c>
      <c r="AH571" s="330"/>
      <c r="AI571" s="330"/>
      <c r="AJ571" s="330"/>
      <c r="AK571" s="330"/>
      <c r="AL571" s="330"/>
      <c r="AM571" s="330">
        <v>0</v>
      </c>
      <c r="AN571" s="330">
        <v>0</v>
      </c>
      <c r="AO571" s="330"/>
      <c r="AP571" s="330"/>
      <c r="AQ571" s="330">
        <v>0</v>
      </c>
      <c r="AR571" s="330">
        <v>0</v>
      </c>
      <c r="AS571" s="330">
        <v>0</v>
      </c>
      <c r="AT571" s="330">
        <v>0</v>
      </c>
      <c r="AU571" s="330">
        <v>0</v>
      </c>
      <c r="AV571" s="430" t="s">
        <v>45</v>
      </c>
      <c r="AW571" s="330">
        <v>0</v>
      </c>
      <c r="AX571" s="330">
        <v>0</v>
      </c>
      <c r="AY571" s="330">
        <v>0</v>
      </c>
      <c r="AZ571" s="330">
        <v>0</v>
      </c>
      <c r="BA571" s="330">
        <v>0</v>
      </c>
      <c r="BB571" s="330">
        <v>0</v>
      </c>
      <c r="BC571" s="330">
        <v>0</v>
      </c>
      <c r="BD571" s="330">
        <v>0</v>
      </c>
      <c r="BE571" s="330">
        <v>29</v>
      </c>
      <c r="BF571" s="329" t="s">
        <v>7595</v>
      </c>
      <c r="BG571" s="330">
        <v>14</v>
      </c>
      <c r="BH571" s="330">
        <v>13</v>
      </c>
      <c r="BI571" s="330">
        <v>0</v>
      </c>
      <c r="BJ571" s="330" t="s">
        <v>112</v>
      </c>
      <c r="BK571" s="330">
        <v>0</v>
      </c>
      <c r="BL571" s="330">
        <v>0</v>
      </c>
      <c r="BM571" s="330">
        <v>0</v>
      </c>
      <c r="BN571" s="330">
        <v>0</v>
      </c>
      <c r="BO571" s="330">
        <v>0</v>
      </c>
      <c r="BP571" s="330">
        <v>0</v>
      </c>
      <c r="BQ571" s="330">
        <v>0</v>
      </c>
    </row>
    <row r="572" spans="1:69" s="334" customFormat="1" x14ac:dyDescent="0.25">
      <c r="A572" s="333" t="s">
        <v>98</v>
      </c>
      <c r="B572" s="330" t="s">
        <v>55</v>
      </c>
      <c r="C572" s="330" t="s">
        <v>55</v>
      </c>
      <c r="D572" s="333">
        <v>5</v>
      </c>
      <c r="E572" s="331" t="s">
        <v>6538</v>
      </c>
      <c r="F572" s="330" t="s">
        <v>128</v>
      </c>
      <c r="G572" s="427" t="s">
        <v>7554</v>
      </c>
      <c r="H572" s="330">
        <v>9</v>
      </c>
      <c r="I572" s="330">
        <v>0</v>
      </c>
      <c r="J572" s="336">
        <v>0</v>
      </c>
      <c r="K572" s="330">
        <v>8</v>
      </c>
      <c r="L572" s="330">
        <v>0</v>
      </c>
      <c r="M572" s="336">
        <v>0</v>
      </c>
      <c r="N572" s="330">
        <v>0</v>
      </c>
      <c r="O572" s="330" t="s">
        <v>7284</v>
      </c>
      <c r="P572" s="330" t="s">
        <v>7285</v>
      </c>
      <c r="Q572" s="330" t="s">
        <v>7286</v>
      </c>
      <c r="R572" s="336">
        <v>0.235290028846488</v>
      </c>
      <c r="S572" s="330">
        <v>0</v>
      </c>
      <c r="T572" s="330"/>
      <c r="U572" s="330"/>
      <c r="V572" s="428"/>
      <c r="W572" s="428" t="s">
        <v>45</v>
      </c>
      <c r="X572" s="428" t="s">
        <v>45</v>
      </c>
      <c r="Y572" s="428" t="s">
        <v>45</v>
      </c>
      <c r="Z572" s="428" t="s">
        <v>45</v>
      </c>
      <c r="AA572" s="330">
        <v>0</v>
      </c>
      <c r="AB572" s="330">
        <v>0</v>
      </c>
      <c r="AC572" s="330">
        <v>9</v>
      </c>
      <c r="AD572" s="330">
        <v>0</v>
      </c>
      <c r="AE572" s="330">
        <v>8</v>
      </c>
      <c r="AF572" s="330">
        <v>0</v>
      </c>
      <c r="AG572" s="429">
        <v>1</v>
      </c>
      <c r="AH572" s="330"/>
      <c r="AI572" s="330"/>
      <c r="AJ572" s="330"/>
      <c r="AK572" s="330"/>
      <c r="AL572" s="330"/>
      <c r="AM572" s="330">
        <v>0</v>
      </c>
      <c r="AN572" s="330">
        <v>0</v>
      </c>
      <c r="AO572" s="330"/>
      <c r="AP572" s="330"/>
      <c r="AQ572" s="330">
        <v>0</v>
      </c>
      <c r="AR572" s="330">
        <v>0</v>
      </c>
      <c r="AS572" s="330">
        <v>0</v>
      </c>
      <c r="AT572" s="330">
        <v>0</v>
      </c>
      <c r="AU572" s="330">
        <v>0</v>
      </c>
      <c r="AV572" s="430" t="s">
        <v>45</v>
      </c>
      <c r="AW572" s="330">
        <v>0</v>
      </c>
      <c r="AX572" s="330">
        <v>0</v>
      </c>
      <c r="AY572" s="330">
        <v>0</v>
      </c>
      <c r="AZ572" s="330">
        <v>0</v>
      </c>
      <c r="BA572" s="330">
        <v>0</v>
      </c>
      <c r="BB572" s="330">
        <v>0</v>
      </c>
      <c r="BC572" s="330">
        <v>0</v>
      </c>
      <c r="BD572" s="330">
        <v>0</v>
      </c>
      <c r="BE572" s="330">
        <v>11</v>
      </c>
      <c r="BF572" s="329" t="s">
        <v>7595</v>
      </c>
      <c r="BG572" s="330">
        <v>33</v>
      </c>
      <c r="BH572" s="330">
        <v>7</v>
      </c>
      <c r="BI572" s="330">
        <v>0</v>
      </c>
      <c r="BJ572" s="330" t="s">
        <v>112</v>
      </c>
      <c r="BK572" s="330">
        <v>0</v>
      </c>
      <c r="BL572" s="330">
        <v>0</v>
      </c>
      <c r="BM572" s="330">
        <v>0</v>
      </c>
      <c r="BN572" s="330">
        <v>0</v>
      </c>
      <c r="BO572" s="330">
        <v>0</v>
      </c>
      <c r="BP572" s="330">
        <v>0</v>
      </c>
      <c r="BQ572" s="330">
        <v>0</v>
      </c>
    </row>
    <row r="573" spans="1:69" s="334" customFormat="1" x14ac:dyDescent="0.25">
      <c r="A573" s="333" t="s">
        <v>98</v>
      </c>
      <c r="B573" s="330" t="s">
        <v>55</v>
      </c>
      <c r="C573" s="330" t="s">
        <v>55</v>
      </c>
      <c r="D573" s="333">
        <v>6</v>
      </c>
      <c r="E573" s="331" t="s">
        <v>6539</v>
      </c>
      <c r="F573" s="330" t="s">
        <v>128</v>
      </c>
      <c r="G573" s="427" t="s">
        <v>7554</v>
      </c>
      <c r="H573" s="330">
        <v>7</v>
      </c>
      <c r="I573" s="330">
        <v>0</v>
      </c>
      <c r="J573" s="336">
        <v>0</v>
      </c>
      <c r="K573" s="330">
        <v>6</v>
      </c>
      <c r="L573" s="330">
        <v>0</v>
      </c>
      <c r="M573" s="336">
        <v>0</v>
      </c>
      <c r="N573" s="330">
        <v>0</v>
      </c>
      <c r="O573" s="330" t="s">
        <v>7370</v>
      </c>
      <c r="P573" s="330" t="s">
        <v>7371</v>
      </c>
      <c r="Q573" s="330" t="s">
        <v>7372</v>
      </c>
      <c r="R573" s="336">
        <v>0.24611520037387544</v>
      </c>
      <c r="S573" s="330">
        <v>0</v>
      </c>
      <c r="T573" s="330"/>
      <c r="U573" s="330"/>
      <c r="V573" s="428"/>
      <c r="W573" s="428" t="s">
        <v>45</v>
      </c>
      <c r="X573" s="428" t="s">
        <v>45</v>
      </c>
      <c r="Y573" s="428" t="s">
        <v>45</v>
      </c>
      <c r="Z573" s="428" t="s">
        <v>45</v>
      </c>
      <c r="AA573" s="330">
        <v>1</v>
      </c>
      <c r="AB573" s="330">
        <v>0</v>
      </c>
      <c r="AC573" s="330">
        <v>7</v>
      </c>
      <c r="AD573" s="330">
        <v>0</v>
      </c>
      <c r="AE573" s="330">
        <v>6</v>
      </c>
      <c r="AF573" s="330">
        <v>0</v>
      </c>
      <c r="AG573" s="429">
        <v>1</v>
      </c>
      <c r="AH573" s="330"/>
      <c r="AI573" s="330"/>
      <c r="AJ573" s="330"/>
      <c r="AK573" s="330"/>
      <c r="AL573" s="330"/>
      <c r="AM573" s="330">
        <v>0</v>
      </c>
      <c r="AN573" s="330">
        <v>0</v>
      </c>
      <c r="AO573" s="330"/>
      <c r="AP573" s="330"/>
      <c r="AQ573" s="330">
        <v>0</v>
      </c>
      <c r="AR573" s="330">
        <v>0</v>
      </c>
      <c r="AS573" s="330">
        <v>0</v>
      </c>
      <c r="AT573" s="330">
        <v>0</v>
      </c>
      <c r="AU573" s="330">
        <v>1</v>
      </c>
      <c r="AV573" s="430">
        <v>1</v>
      </c>
      <c r="AW573" s="330">
        <v>0</v>
      </c>
      <c r="AX573" s="330">
        <v>0</v>
      </c>
      <c r="AY573" s="330">
        <v>0</v>
      </c>
      <c r="AZ573" s="330">
        <v>0</v>
      </c>
      <c r="BA573" s="330">
        <v>0</v>
      </c>
      <c r="BB573" s="330">
        <v>0</v>
      </c>
      <c r="BC573" s="330">
        <v>0</v>
      </c>
      <c r="BD573" s="330">
        <v>0</v>
      </c>
      <c r="BE573" s="330">
        <v>37</v>
      </c>
      <c r="BF573" s="329" t="s">
        <v>7595</v>
      </c>
      <c r="BG573" s="330">
        <v>33</v>
      </c>
      <c r="BH573" s="330">
        <v>11</v>
      </c>
      <c r="BI573" s="330">
        <v>1</v>
      </c>
      <c r="BJ573" s="330" t="s">
        <v>112</v>
      </c>
      <c r="BK573" s="330">
        <v>0</v>
      </c>
      <c r="BL573" s="330">
        <v>0</v>
      </c>
      <c r="BM573" s="330">
        <v>0</v>
      </c>
      <c r="BN573" s="330">
        <v>0</v>
      </c>
      <c r="BO573" s="330">
        <v>1</v>
      </c>
      <c r="BP573" s="330">
        <v>0</v>
      </c>
      <c r="BQ573" s="330">
        <v>0</v>
      </c>
    </row>
    <row r="574" spans="1:69" s="334" customFormat="1" x14ac:dyDescent="0.25">
      <c r="A574" s="333" t="s">
        <v>98</v>
      </c>
      <c r="B574" s="330" t="s">
        <v>55</v>
      </c>
      <c r="C574" s="330" t="s">
        <v>55</v>
      </c>
      <c r="D574" s="333">
        <v>7</v>
      </c>
      <c r="E574" s="331" t="s">
        <v>6540</v>
      </c>
      <c r="F574" s="330" t="s">
        <v>128</v>
      </c>
      <c r="G574" s="427" t="s">
        <v>7554</v>
      </c>
      <c r="H574" s="330">
        <v>3</v>
      </c>
      <c r="I574" s="330">
        <v>0</v>
      </c>
      <c r="J574" s="336">
        <v>0</v>
      </c>
      <c r="K574" s="330">
        <v>7</v>
      </c>
      <c r="L574" s="330">
        <v>0</v>
      </c>
      <c r="M574" s="336">
        <v>0</v>
      </c>
      <c r="N574" s="330">
        <v>0</v>
      </c>
      <c r="O574" s="330" t="s">
        <v>7459</v>
      </c>
      <c r="P574" s="330" t="s">
        <v>7460</v>
      </c>
      <c r="Q574" s="330" t="s">
        <v>7461</v>
      </c>
      <c r="R574" s="336">
        <v>0.25739092334655478</v>
      </c>
      <c r="S574" s="330">
        <v>0</v>
      </c>
      <c r="T574" s="330"/>
      <c r="U574" s="330"/>
      <c r="V574" s="428"/>
      <c r="W574" s="428" t="s">
        <v>45</v>
      </c>
      <c r="X574" s="428" t="s">
        <v>45</v>
      </c>
      <c r="Y574" s="428" t="s">
        <v>45</v>
      </c>
      <c r="Z574" s="428" t="s">
        <v>45</v>
      </c>
      <c r="AA574" s="330">
        <v>2</v>
      </c>
      <c r="AB574" s="330">
        <v>0</v>
      </c>
      <c r="AC574" s="330">
        <v>3</v>
      </c>
      <c r="AD574" s="330">
        <v>0</v>
      </c>
      <c r="AE574" s="330">
        <v>7</v>
      </c>
      <c r="AF574" s="330">
        <v>0</v>
      </c>
      <c r="AG574" s="429">
        <v>1</v>
      </c>
      <c r="AH574" s="330"/>
      <c r="AI574" s="330"/>
      <c r="AJ574" s="330"/>
      <c r="AK574" s="330"/>
      <c r="AL574" s="330"/>
      <c r="AM574" s="330">
        <v>0</v>
      </c>
      <c r="AN574" s="330">
        <v>0</v>
      </c>
      <c r="AO574" s="330"/>
      <c r="AP574" s="330"/>
      <c r="AQ574" s="330">
        <v>1</v>
      </c>
      <c r="AR574" s="330">
        <v>0</v>
      </c>
      <c r="AS574" s="330">
        <v>0</v>
      </c>
      <c r="AT574" s="330">
        <v>0</v>
      </c>
      <c r="AU574" s="330">
        <v>1</v>
      </c>
      <c r="AV574" s="430">
        <v>0.5</v>
      </c>
      <c r="AW574" s="330">
        <v>0</v>
      </c>
      <c r="AX574" s="330">
        <v>0</v>
      </c>
      <c r="AY574" s="330">
        <v>0</v>
      </c>
      <c r="AZ574" s="330">
        <v>0</v>
      </c>
      <c r="BA574" s="330">
        <v>0</v>
      </c>
      <c r="BB574" s="330">
        <v>0</v>
      </c>
      <c r="BC574" s="330">
        <v>0</v>
      </c>
      <c r="BD574" s="330">
        <v>0</v>
      </c>
      <c r="BE574" s="330">
        <v>14</v>
      </c>
      <c r="BF574" s="329" t="s">
        <v>7595</v>
      </c>
      <c r="BG574" s="330">
        <v>24</v>
      </c>
      <c r="BH574" s="330">
        <v>7</v>
      </c>
      <c r="BI574" s="330">
        <v>0</v>
      </c>
      <c r="BJ574" s="330" t="s">
        <v>112</v>
      </c>
      <c r="BK574" s="330">
        <v>0</v>
      </c>
      <c r="BL574" s="330">
        <v>0</v>
      </c>
      <c r="BM574" s="330">
        <v>0</v>
      </c>
      <c r="BN574" s="330">
        <v>0</v>
      </c>
      <c r="BO574" s="330">
        <v>0</v>
      </c>
      <c r="BP574" s="330">
        <v>0</v>
      </c>
      <c r="BQ574" s="330">
        <v>0</v>
      </c>
    </row>
    <row r="575" spans="1:69" s="334" customFormat="1" x14ac:dyDescent="0.25">
      <c r="A575" s="333" t="s">
        <v>66</v>
      </c>
      <c r="B575" s="330" t="s">
        <v>55</v>
      </c>
      <c r="C575" s="330" t="s">
        <v>55</v>
      </c>
      <c r="D575" s="333">
        <v>1</v>
      </c>
      <c r="E575" s="331" t="s">
        <v>6534</v>
      </c>
      <c r="F575" s="330" t="s">
        <v>129</v>
      </c>
      <c r="G575" s="427" t="s">
        <v>7550</v>
      </c>
      <c r="H575" s="330">
        <v>0</v>
      </c>
      <c r="I575" s="330">
        <v>0</v>
      </c>
      <c r="J575" s="336" t="s">
        <v>45</v>
      </c>
      <c r="K575" s="330">
        <v>1</v>
      </c>
      <c r="L575" s="330">
        <v>0</v>
      </c>
      <c r="M575" s="336">
        <v>0</v>
      </c>
      <c r="N575" s="330">
        <v>0</v>
      </c>
      <c r="O575" s="330" t="s">
        <v>6927</v>
      </c>
      <c r="P575" s="330" t="s">
        <v>6928</v>
      </c>
      <c r="Q575" s="330" t="s">
        <v>6929</v>
      </c>
      <c r="R575" s="336">
        <v>0.2205960357342267</v>
      </c>
      <c r="S575" s="330">
        <v>0</v>
      </c>
      <c r="T575" s="330"/>
      <c r="U575" s="330"/>
      <c r="V575" s="428"/>
      <c r="W575" s="428" t="s">
        <v>45</v>
      </c>
      <c r="X575" s="428" t="s">
        <v>45</v>
      </c>
      <c r="Y575" s="428" t="s">
        <v>45</v>
      </c>
      <c r="Z575" s="428" t="s">
        <v>45</v>
      </c>
      <c r="AA575" s="330">
        <v>0</v>
      </c>
      <c r="AB575" s="330">
        <v>0</v>
      </c>
      <c r="AC575" s="330">
        <v>0</v>
      </c>
      <c r="AD575" s="330">
        <v>0</v>
      </c>
      <c r="AE575" s="330">
        <v>0</v>
      </c>
      <c r="AF575" s="330">
        <v>1</v>
      </c>
      <c r="AG575" s="429">
        <v>0</v>
      </c>
      <c r="AH575" s="330"/>
      <c r="AI575" s="330"/>
      <c r="AJ575" s="330"/>
      <c r="AK575" s="330"/>
      <c r="AL575" s="330"/>
      <c r="AM575" s="330">
        <v>0</v>
      </c>
      <c r="AN575" s="330">
        <v>0</v>
      </c>
      <c r="AO575" s="330"/>
      <c r="AP575" s="330"/>
      <c r="AQ575" s="330">
        <v>0</v>
      </c>
      <c r="AR575" s="330">
        <v>0</v>
      </c>
      <c r="AS575" s="330">
        <v>0</v>
      </c>
      <c r="AT575" s="330">
        <v>0</v>
      </c>
      <c r="AU575" s="330">
        <v>0</v>
      </c>
      <c r="AV575" s="430" t="s">
        <v>45</v>
      </c>
      <c r="AW575" s="330">
        <v>0</v>
      </c>
      <c r="AX575" s="330">
        <v>0</v>
      </c>
      <c r="AY575" s="330">
        <v>0</v>
      </c>
      <c r="AZ575" s="330">
        <v>0</v>
      </c>
      <c r="BA575" s="330">
        <v>0</v>
      </c>
      <c r="BB575" s="330">
        <v>0</v>
      </c>
      <c r="BC575" s="330">
        <v>0</v>
      </c>
      <c r="BD575" s="330">
        <v>0</v>
      </c>
      <c r="BE575" s="330">
        <v>27</v>
      </c>
      <c r="BF575" s="329" t="s">
        <v>7545</v>
      </c>
      <c r="BG575" s="330">
        <v>0</v>
      </c>
      <c r="BH575" s="330">
        <v>6</v>
      </c>
      <c r="BI575" s="330">
        <v>0</v>
      </c>
      <c r="BJ575" s="330" t="s">
        <v>112</v>
      </c>
      <c r="BK575" s="330">
        <v>0</v>
      </c>
      <c r="BL575" s="330">
        <v>0</v>
      </c>
      <c r="BM575" s="330">
        <v>0</v>
      </c>
      <c r="BN575" s="330">
        <v>0</v>
      </c>
      <c r="BO575" s="330">
        <v>0</v>
      </c>
      <c r="BP575" s="330">
        <v>0</v>
      </c>
      <c r="BQ575" s="330">
        <v>0</v>
      </c>
    </row>
    <row r="576" spans="1:69" s="334" customFormat="1" x14ac:dyDescent="0.25">
      <c r="A576" s="333" t="s">
        <v>66</v>
      </c>
      <c r="B576" s="330" t="s">
        <v>55</v>
      </c>
      <c r="C576" s="330" t="s">
        <v>55</v>
      </c>
      <c r="D576" s="333">
        <v>2</v>
      </c>
      <c r="E576" s="331" t="s">
        <v>6535</v>
      </c>
      <c r="F576" s="330" t="s">
        <v>129</v>
      </c>
      <c r="G576" s="427" t="s">
        <v>7550</v>
      </c>
      <c r="H576" s="330">
        <v>1</v>
      </c>
      <c r="I576" s="330">
        <v>0</v>
      </c>
      <c r="J576" s="336">
        <v>0</v>
      </c>
      <c r="K576" s="330">
        <v>1</v>
      </c>
      <c r="L576" s="330">
        <v>0</v>
      </c>
      <c r="M576" s="336">
        <v>0</v>
      </c>
      <c r="N576" s="330">
        <v>0</v>
      </c>
      <c r="O576" s="330" t="s">
        <v>7065</v>
      </c>
      <c r="P576" s="330" t="s">
        <v>7066</v>
      </c>
      <c r="Q576" s="330" t="s">
        <v>7067</v>
      </c>
      <c r="R576" s="336">
        <v>0.19500915995233267</v>
      </c>
      <c r="S576" s="330">
        <v>0</v>
      </c>
      <c r="T576" s="330"/>
      <c r="U576" s="330"/>
      <c r="V576" s="428"/>
      <c r="W576" s="428" t="s">
        <v>45</v>
      </c>
      <c r="X576" s="428" t="s">
        <v>45</v>
      </c>
      <c r="Y576" s="428" t="s">
        <v>45</v>
      </c>
      <c r="Z576" s="428" t="s">
        <v>45</v>
      </c>
      <c r="AA576" s="330">
        <v>1</v>
      </c>
      <c r="AB576" s="330">
        <v>0</v>
      </c>
      <c r="AC576" s="330">
        <v>1</v>
      </c>
      <c r="AD576" s="330">
        <v>0</v>
      </c>
      <c r="AE576" s="330">
        <v>1</v>
      </c>
      <c r="AF576" s="330">
        <v>0</v>
      </c>
      <c r="AG576" s="429">
        <v>1</v>
      </c>
      <c r="AH576" s="330"/>
      <c r="AI576" s="330"/>
      <c r="AJ576" s="330"/>
      <c r="AK576" s="330"/>
      <c r="AL576" s="330"/>
      <c r="AM576" s="330">
        <v>0</v>
      </c>
      <c r="AN576" s="330">
        <v>0</v>
      </c>
      <c r="AO576" s="330"/>
      <c r="AP576" s="330"/>
      <c r="AQ576" s="330">
        <v>0</v>
      </c>
      <c r="AR576" s="330">
        <v>0</v>
      </c>
      <c r="AS576" s="330">
        <v>0</v>
      </c>
      <c r="AT576" s="330">
        <v>0</v>
      </c>
      <c r="AU576" s="330">
        <v>1</v>
      </c>
      <c r="AV576" s="430">
        <v>1</v>
      </c>
      <c r="AW576" s="330">
        <v>0</v>
      </c>
      <c r="AX576" s="330">
        <v>0</v>
      </c>
      <c r="AY576" s="330">
        <v>0</v>
      </c>
      <c r="AZ576" s="330">
        <v>0</v>
      </c>
      <c r="BA576" s="330">
        <v>0</v>
      </c>
      <c r="BB576" s="330">
        <v>0</v>
      </c>
      <c r="BC576" s="330">
        <v>0</v>
      </c>
      <c r="BD576" s="330">
        <v>0</v>
      </c>
      <c r="BE576" s="330">
        <v>13</v>
      </c>
      <c r="BF576" s="329" t="s">
        <v>7545</v>
      </c>
      <c r="BG576" s="330">
        <v>13</v>
      </c>
      <c r="BH576" s="330">
        <v>4</v>
      </c>
      <c r="BI576" s="330">
        <v>1</v>
      </c>
      <c r="BJ576" s="330" t="s">
        <v>112</v>
      </c>
      <c r="BK576" s="330">
        <v>0</v>
      </c>
      <c r="BL576" s="330">
        <v>0</v>
      </c>
      <c r="BM576" s="330">
        <v>0</v>
      </c>
      <c r="BN576" s="330">
        <v>0</v>
      </c>
      <c r="BO576" s="330">
        <v>1</v>
      </c>
      <c r="BP576" s="330">
        <v>0</v>
      </c>
      <c r="BQ576" s="330">
        <v>0</v>
      </c>
    </row>
    <row r="577" spans="1:69" s="334" customFormat="1" x14ac:dyDescent="0.25">
      <c r="A577" s="333" t="s">
        <v>66</v>
      </c>
      <c r="B577" s="330" t="s">
        <v>55</v>
      </c>
      <c r="C577" s="330" t="s">
        <v>55</v>
      </c>
      <c r="D577" s="333">
        <v>44</v>
      </c>
      <c r="E577" s="331" t="s">
        <v>565</v>
      </c>
      <c r="F577" s="330" t="s">
        <v>129</v>
      </c>
      <c r="G577" s="427" t="s">
        <v>7550</v>
      </c>
      <c r="H577" s="330">
        <v>0</v>
      </c>
      <c r="I577" s="330">
        <v>0</v>
      </c>
      <c r="J577" s="336" t="s">
        <v>45</v>
      </c>
      <c r="K577" s="330">
        <v>0</v>
      </c>
      <c r="L577" s="330">
        <v>0</v>
      </c>
      <c r="M577" s="336" t="s">
        <v>45</v>
      </c>
      <c r="N577" s="330">
        <v>0</v>
      </c>
      <c r="O577" s="330">
        <v>0</v>
      </c>
      <c r="P577" s="330" t="s">
        <v>2708</v>
      </c>
      <c r="Q577" s="330" t="s">
        <v>2458</v>
      </c>
      <c r="R577" s="336">
        <v>0.31290288367488833</v>
      </c>
      <c r="S577" s="330">
        <v>0</v>
      </c>
      <c r="T577" s="330"/>
      <c r="U577" s="330"/>
      <c r="V577" s="428"/>
      <c r="W577" s="428" t="s">
        <v>45</v>
      </c>
      <c r="X577" s="428" t="s">
        <v>45</v>
      </c>
      <c r="Y577" s="428" t="s">
        <v>45</v>
      </c>
      <c r="Z577" s="428" t="s">
        <v>45</v>
      </c>
      <c r="AA577" s="330">
        <v>1</v>
      </c>
      <c r="AB577" s="330">
        <v>0</v>
      </c>
      <c r="AC577" s="330">
        <v>0</v>
      </c>
      <c r="AD577" s="330">
        <v>0</v>
      </c>
      <c r="AE577" s="330">
        <v>0</v>
      </c>
      <c r="AF577" s="330">
        <v>0</v>
      </c>
      <c r="AG577" s="429" t="s">
        <v>45</v>
      </c>
      <c r="AH577" s="330"/>
      <c r="AI577" s="330"/>
      <c r="AJ577" s="330"/>
      <c r="AK577" s="330"/>
      <c r="AL577" s="330"/>
      <c r="AM577" s="330">
        <v>0</v>
      </c>
      <c r="AN577" s="330">
        <v>0</v>
      </c>
      <c r="AO577" s="330"/>
      <c r="AP577" s="330"/>
      <c r="AQ577" s="330">
        <v>0</v>
      </c>
      <c r="AR577" s="330">
        <v>0</v>
      </c>
      <c r="AS577" s="330">
        <v>0</v>
      </c>
      <c r="AT577" s="330">
        <v>1</v>
      </c>
      <c r="AU577" s="330">
        <v>0</v>
      </c>
      <c r="AV577" s="430">
        <v>1</v>
      </c>
      <c r="AW577" s="330">
        <v>1</v>
      </c>
      <c r="AX577" s="330">
        <v>0</v>
      </c>
      <c r="AY577" s="330">
        <v>1</v>
      </c>
      <c r="AZ577" s="330">
        <v>0</v>
      </c>
      <c r="BA577" s="330">
        <v>1</v>
      </c>
      <c r="BB577" s="330">
        <v>0</v>
      </c>
      <c r="BC577" s="330">
        <v>1</v>
      </c>
      <c r="BD577" s="330">
        <v>0</v>
      </c>
      <c r="BE577" s="330">
        <v>22</v>
      </c>
      <c r="BF577" s="329" t="s">
        <v>7545</v>
      </c>
      <c r="BG577" s="330">
        <v>10</v>
      </c>
      <c r="BH577" s="330">
        <v>1</v>
      </c>
      <c r="BI577" s="330">
        <v>1</v>
      </c>
      <c r="BJ577" s="330" t="s">
        <v>112</v>
      </c>
      <c r="BK577" s="330">
        <v>1</v>
      </c>
      <c r="BL577" s="330">
        <v>0</v>
      </c>
      <c r="BM577" s="330">
        <v>0</v>
      </c>
      <c r="BN577" s="330">
        <v>0</v>
      </c>
      <c r="BO577" s="330">
        <v>0</v>
      </c>
      <c r="BP577" s="330">
        <v>0</v>
      </c>
      <c r="BQ577" s="330">
        <v>0</v>
      </c>
    </row>
    <row r="578" spans="1:69" s="334" customFormat="1" x14ac:dyDescent="0.25">
      <c r="A578" s="333" t="s">
        <v>66</v>
      </c>
      <c r="B578" s="330" t="s">
        <v>55</v>
      </c>
      <c r="C578" s="330" t="s">
        <v>55</v>
      </c>
      <c r="D578" s="333">
        <v>45</v>
      </c>
      <c r="E578" s="331" t="s">
        <v>566</v>
      </c>
      <c r="F578" s="330" t="s">
        <v>129</v>
      </c>
      <c r="G578" s="427" t="s">
        <v>7550</v>
      </c>
      <c r="H578" s="330">
        <v>1</v>
      </c>
      <c r="I578" s="330">
        <v>0</v>
      </c>
      <c r="J578" s="336">
        <v>0</v>
      </c>
      <c r="K578" s="330">
        <v>0</v>
      </c>
      <c r="L578" s="330">
        <v>0</v>
      </c>
      <c r="M578" s="336" t="s">
        <v>45</v>
      </c>
      <c r="N578" s="330">
        <v>0</v>
      </c>
      <c r="O578" s="330" t="s">
        <v>2791</v>
      </c>
      <c r="P578" s="330" t="s">
        <v>2792</v>
      </c>
      <c r="Q578" s="330" t="s">
        <v>2793</v>
      </c>
      <c r="R578" s="336">
        <v>0.27297371904219253</v>
      </c>
      <c r="S578" s="330">
        <v>0</v>
      </c>
      <c r="T578" s="330"/>
      <c r="U578" s="330"/>
      <c r="V578" s="428"/>
      <c r="W578" s="428" t="s">
        <v>45</v>
      </c>
      <c r="X578" s="428" t="s">
        <v>45</v>
      </c>
      <c r="Y578" s="428" t="s">
        <v>45</v>
      </c>
      <c r="Z578" s="428" t="s">
        <v>45</v>
      </c>
      <c r="AA578" s="330">
        <v>1</v>
      </c>
      <c r="AB578" s="330">
        <v>0</v>
      </c>
      <c r="AC578" s="330">
        <v>1</v>
      </c>
      <c r="AD578" s="330">
        <v>0</v>
      </c>
      <c r="AE578" s="330">
        <v>0</v>
      </c>
      <c r="AF578" s="330">
        <v>0</v>
      </c>
      <c r="AG578" s="429">
        <v>1</v>
      </c>
      <c r="AH578" s="330"/>
      <c r="AI578" s="330"/>
      <c r="AJ578" s="330"/>
      <c r="AK578" s="330"/>
      <c r="AL578" s="330"/>
      <c r="AM578" s="330">
        <v>0</v>
      </c>
      <c r="AN578" s="330">
        <v>0</v>
      </c>
      <c r="AO578" s="330"/>
      <c r="AP578" s="330"/>
      <c r="AQ578" s="330">
        <v>0</v>
      </c>
      <c r="AR578" s="330">
        <v>0</v>
      </c>
      <c r="AS578" s="330">
        <v>0</v>
      </c>
      <c r="AT578" s="330">
        <v>0</v>
      </c>
      <c r="AU578" s="330">
        <v>1</v>
      </c>
      <c r="AV578" s="430">
        <v>1</v>
      </c>
      <c r="AW578" s="330">
        <v>0</v>
      </c>
      <c r="AX578" s="330">
        <v>0</v>
      </c>
      <c r="AY578" s="330">
        <v>0</v>
      </c>
      <c r="AZ578" s="330">
        <v>0</v>
      </c>
      <c r="BA578" s="330">
        <v>0</v>
      </c>
      <c r="BB578" s="330">
        <v>0</v>
      </c>
      <c r="BC578" s="330">
        <v>0</v>
      </c>
      <c r="BD578" s="330">
        <v>0</v>
      </c>
      <c r="BE578" s="330">
        <v>22</v>
      </c>
      <c r="BF578" s="329" t="s">
        <v>7545</v>
      </c>
      <c r="BG578" s="330">
        <v>9</v>
      </c>
      <c r="BH578" s="330">
        <v>3</v>
      </c>
      <c r="BI578" s="330">
        <v>0</v>
      </c>
      <c r="BJ578" s="330" t="s">
        <v>112</v>
      </c>
      <c r="BK578" s="330">
        <v>0</v>
      </c>
      <c r="BL578" s="330">
        <v>0</v>
      </c>
      <c r="BM578" s="330">
        <v>0</v>
      </c>
      <c r="BN578" s="330">
        <v>0</v>
      </c>
      <c r="BO578" s="330">
        <v>0</v>
      </c>
      <c r="BP578" s="330">
        <v>0</v>
      </c>
      <c r="BQ578" s="330">
        <v>0</v>
      </c>
    </row>
    <row r="579" spans="1:69" s="334" customFormat="1" x14ac:dyDescent="0.25">
      <c r="A579" s="333" t="s">
        <v>66</v>
      </c>
      <c r="B579" s="330" t="s">
        <v>55</v>
      </c>
      <c r="C579" s="330" t="s">
        <v>55</v>
      </c>
      <c r="D579" s="333">
        <v>46</v>
      </c>
      <c r="E579" s="331" t="s">
        <v>567</v>
      </c>
      <c r="F579" s="330" t="s">
        <v>129</v>
      </c>
      <c r="G579" s="427" t="s">
        <v>7550</v>
      </c>
      <c r="H579" s="330">
        <v>5</v>
      </c>
      <c r="I579" s="330">
        <v>0</v>
      </c>
      <c r="J579" s="336">
        <v>0</v>
      </c>
      <c r="K579" s="330">
        <v>2</v>
      </c>
      <c r="L579" s="330">
        <v>0</v>
      </c>
      <c r="M579" s="336">
        <v>0</v>
      </c>
      <c r="N579" s="330">
        <v>0</v>
      </c>
      <c r="O579" s="330" t="s">
        <v>2882</v>
      </c>
      <c r="P579" s="330" t="s">
        <v>2883</v>
      </c>
      <c r="Q579" s="330" t="s">
        <v>2884</v>
      </c>
      <c r="R579" s="336">
        <v>0.23024881605652861</v>
      </c>
      <c r="S579" s="330">
        <v>0</v>
      </c>
      <c r="T579" s="330"/>
      <c r="U579" s="330"/>
      <c r="V579" s="428"/>
      <c r="W579" s="428" t="s">
        <v>45</v>
      </c>
      <c r="X579" s="428" t="s">
        <v>45</v>
      </c>
      <c r="Y579" s="428" t="s">
        <v>45</v>
      </c>
      <c r="Z579" s="428" t="s">
        <v>45</v>
      </c>
      <c r="AA579" s="330">
        <v>0</v>
      </c>
      <c r="AB579" s="330">
        <v>0</v>
      </c>
      <c r="AC579" s="330">
        <v>5</v>
      </c>
      <c r="AD579" s="330">
        <v>0</v>
      </c>
      <c r="AE579" s="330">
        <v>1</v>
      </c>
      <c r="AF579" s="330">
        <v>1</v>
      </c>
      <c r="AG579" s="429">
        <v>0.8571428571428571</v>
      </c>
      <c r="AH579" s="330"/>
      <c r="AI579" s="330"/>
      <c r="AJ579" s="330"/>
      <c r="AK579" s="330"/>
      <c r="AL579" s="330"/>
      <c r="AM579" s="330">
        <v>0</v>
      </c>
      <c r="AN579" s="330">
        <v>0</v>
      </c>
      <c r="AO579" s="330"/>
      <c r="AP579" s="330"/>
      <c r="AQ579" s="330">
        <v>0</v>
      </c>
      <c r="AR579" s="330">
        <v>0</v>
      </c>
      <c r="AS579" s="330">
        <v>0</v>
      </c>
      <c r="AT579" s="330">
        <v>0</v>
      </c>
      <c r="AU579" s="330">
        <v>0</v>
      </c>
      <c r="AV579" s="430" t="s">
        <v>45</v>
      </c>
      <c r="AW579" s="330">
        <v>0</v>
      </c>
      <c r="AX579" s="330">
        <v>0</v>
      </c>
      <c r="AY579" s="330">
        <v>0</v>
      </c>
      <c r="AZ579" s="330">
        <v>0</v>
      </c>
      <c r="BA579" s="330">
        <v>0</v>
      </c>
      <c r="BB579" s="330">
        <v>0</v>
      </c>
      <c r="BC579" s="330">
        <v>0</v>
      </c>
      <c r="BD579" s="330">
        <v>0</v>
      </c>
      <c r="BE579" s="330">
        <v>26</v>
      </c>
      <c r="BF579" s="329" t="s">
        <v>7545</v>
      </c>
      <c r="BG579" s="330">
        <v>5</v>
      </c>
      <c r="BH579" s="330">
        <v>9</v>
      </c>
      <c r="BI579" s="330">
        <v>0</v>
      </c>
      <c r="BJ579" s="330" t="s">
        <v>112</v>
      </c>
      <c r="BK579" s="330">
        <v>0</v>
      </c>
      <c r="BL579" s="330">
        <v>0</v>
      </c>
      <c r="BM579" s="330">
        <v>0</v>
      </c>
      <c r="BN579" s="330">
        <v>0</v>
      </c>
      <c r="BO579" s="330">
        <v>0</v>
      </c>
      <c r="BP579" s="330">
        <v>0</v>
      </c>
      <c r="BQ579" s="330">
        <v>0</v>
      </c>
    </row>
    <row r="580" spans="1:69" s="334" customFormat="1" x14ac:dyDescent="0.25">
      <c r="A580" s="333" t="s">
        <v>66</v>
      </c>
      <c r="B580" s="330" t="s">
        <v>55</v>
      </c>
      <c r="C580" s="330" t="s">
        <v>55</v>
      </c>
      <c r="D580" s="333">
        <v>47</v>
      </c>
      <c r="E580" s="331" t="s">
        <v>568</v>
      </c>
      <c r="F580" s="330" t="s">
        <v>129</v>
      </c>
      <c r="G580" s="427" t="s">
        <v>7550</v>
      </c>
      <c r="H580" s="330">
        <v>0</v>
      </c>
      <c r="I580" s="330">
        <v>0</v>
      </c>
      <c r="J580" s="336" t="s">
        <v>45</v>
      </c>
      <c r="K580" s="330">
        <v>2</v>
      </c>
      <c r="L580" s="330">
        <v>0</v>
      </c>
      <c r="M580" s="336">
        <v>0</v>
      </c>
      <c r="N580" s="330">
        <v>0</v>
      </c>
      <c r="O580" s="330" t="s">
        <v>2960</v>
      </c>
      <c r="P580" s="330" t="s">
        <v>2961</v>
      </c>
      <c r="Q580" s="330" t="s">
        <v>2962</v>
      </c>
      <c r="R580" s="336">
        <v>0.22358218998841081</v>
      </c>
      <c r="S580" s="330">
        <v>0</v>
      </c>
      <c r="T580" s="330"/>
      <c r="U580" s="330"/>
      <c r="V580" s="428"/>
      <c r="W580" s="428" t="s">
        <v>45</v>
      </c>
      <c r="X580" s="428" t="s">
        <v>45</v>
      </c>
      <c r="Y580" s="428" t="s">
        <v>45</v>
      </c>
      <c r="Z580" s="428" t="s">
        <v>45</v>
      </c>
      <c r="AA580" s="330">
        <v>2</v>
      </c>
      <c r="AB580" s="330">
        <v>0</v>
      </c>
      <c r="AC580" s="330">
        <v>0</v>
      </c>
      <c r="AD580" s="330">
        <v>0</v>
      </c>
      <c r="AE580" s="330">
        <v>2</v>
      </c>
      <c r="AF580" s="330">
        <v>0</v>
      </c>
      <c r="AG580" s="429">
        <v>1</v>
      </c>
      <c r="AH580" s="330"/>
      <c r="AI580" s="330"/>
      <c r="AJ580" s="330"/>
      <c r="AK580" s="330"/>
      <c r="AL580" s="330"/>
      <c r="AM580" s="330">
        <v>0</v>
      </c>
      <c r="AN580" s="330">
        <v>0</v>
      </c>
      <c r="AO580" s="330"/>
      <c r="AP580" s="330"/>
      <c r="AQ580" s="330">
        <v>0</v>
      </c>
      <c r="AR580" s="330">
        <v>0</v>
      </c>
      <c r="AS580" s="330">
        <v>0</v>
      </c>
      <c r="AT580" s="330">
        <v>1</v>
      </c>
      <c r="AU580" s="330">
        <v>1</v>
      </c>
      <c r="AV580" s="430">
        <v>1</v>
      </c>
      <c r="AW580" s="330">
        <v>1</v>
      </c>
      <c r="AX580" s="330">
        <v>0</v>
      </c>
      <c r="AY580" s="330">
        <v>1</v>
      </c>
      <c r="AZ580" s="330">
        <v>0</v>
      </c>
      <c r="BA580" s="330">
        <v>1</v>
      </c>
      <c r="BB580" s="330">
        <v>0</v>
      </c>
      <c r="BC580" s="330">
        <v>1</v>
      </c>
      <c r="BD580" s="330">
        <v>0</v>
      </c>
      <c r="BE580" s="330">
        <v>119</v>
      </c>
      <c r="BF580" s="329" t="s">
        <v>7545</v>
      </c>
      <c r="BG580" s="330">
        <v>9</v>
      </c>
      <c r="BH580" s="330">
        <v>8</v>
      </c>
      <c r="BI580" s="330">
        <v>1</v>
      </c>
      <c r="BJ580" s="330" t="s">
        <v>112</v>
      </c>
      <c r="BK580" s="330">
        <v>1</v>
      </c>
      <c r="BL580" s="330">
        <v>0</v>
      </c>
      <c r="BM580" s="330">
        <v>0</v>
      </c>
      <c r="BN580" s="330">
        <v>0</v>
      </c>
      <c r="BO580" s="330">
        <v>0</v>
      </c>
      <c r="BP580" s="330">
        <v>0</v>
      </c>
      <c r="BQ580" s="330">
        <v>0</v>
      </c>
    </row>
    <row r="581" spans="1:69" s="334" customFormat="1" x14ac:dyDescent="0.25">
      <c r="A581" s="333" t="s">
        <v>66</v>
      </c>
      <c r="B581" s="330" t="s">
        <v>55</v>
      </c>
      <c r="C581" s="330" t="s">
        <v>55</v>
      </c>
      <c r="D581" s="333">
        <v>48</v>
      </c>
      <c r="E581" s="331" t="s">
        <v>570</v>
      </c>
      <c r="F581" s="330" t="s">
        <v>129</v>
      </c>
      <c r="G581" s="427" t="s">
        <v>7550</v>
      </c>
      <c r="H581" s="330">
        <v>1</v>
      </c>
      <c r="I581" s="330">
        <v>0</v>
      </c>
      <c r="J581" s="336">
        <v>0</v>
      </c>
      <c r="K581" s="330">
        <v>1</v>
      </c>
      <c r="L581" s="330">
        <v>0</v>
      </c>
      <c r="M581" s="336">
        <v>0</v>
      </c>
      <c r="N581" s="330">
        <v>0</v>
      </c>
      <c r="O581" s="330" t="s">
        <v>3049</v>
      </c>
      <c r="P581" s="330" t="s">
        <v>3050</v>
      </c>
      <c r="Q581" s="330" t="s">
        <v>3051</v>
      </c>
      <c r="R581" s="336">
        <v>0.21446428818077601</v>
      </c>
      <c r="S581" s="330">
        <v>0</v>
      </c>
      <c r="T581" s="330"/>
      <c r="U581" s="330"/>
      <c r="V581" s="428"/>
      <c r="W581" s="428" t="s">
        <v>45</v>
      </c>
      <c r="X581" s="428" t="s">
        <v>45</v>
      </c>
      <c r="Y581" s="428" t="s">
        <v>45</v>
      </c>
      <c r="Z581" s="428" t="s">
        <v>45</v>
      </c>
      <c r="AA581" s="330">
        <v>0</v>
      </c>
      <c r="AB581" s="330">
        <v>0</v>
      </c>
      <c r="AC581" s="330">
        <v>1</v>
      </c>
      <c r="AD581" s="330">
        <v>0</v>
      </c>
      <c r="AE581" s="330">
        <v>1</v>
      </c>
      <c r="AF581" s="330">
        <v>0</v>
      </c>
      <c r="AG581" s="429">
        <v>1</v>
      </c>
      <c r="AH581" s="330"/>
      <c r="AI581" s="330"/>
      <c r="AJ581" s="330"/>
      <c r="AK581" s="330"/>
      <c r="AL581" s="330"/>
      <c r="AM581" s="330">
        <v>0</v>
      </c>
      <c r="AN581" s="330">
        <v>0</v>
      </c>
      <c r="AO581" s="330"/>
      <c r="AP581" s="330"/>
      <c r="AQ581" s="330">
        <v>0</v>
      </c>
      <c r="AR581" s="330">
        <v>0</v>
      </c>
      <c r="AS581" s="330">
        <v>0</v>
      </c>
      <c r="AT581" s="330">
        <v>0</v>
      </c>
      <c r="AU581" s="330">
        <v>0</v>
      </c>
      <c r="AV581" s="430" t="s">
        <v>45</v>
      </c>
      <c r="AW581" s="330">
        <v>0</v>
      </c>
      <c r="AX581" s="330">
        <v>0</v>
      </c>
      <c r="AY581" s="330">
        <v>0</v>
      </c>
      <c r="AZ581" s="330">
        <v>0</v>
      </c>
      <c r="BA581" s="330">
        <v>0</v>
      </c>
      <c r="BB581" s="330">
        <v>0</v>
      </c>
      <c r="BC581" s="330">
        <v>0</v>
      </c>
      <c r="BD581" s="330">
        <v>0</v>
      </c>
      <c r="BE581" s="330">
        <v>57</v>
      </c>
      <c r="BF581" s="329" t="s">
        <v>7545</v>
      </c>
      <c r="BG581" s="330">
        <v>28</v>
      </c>
      <c r="BH581" s="330">
        <v>4</v>
      </c>
      <c r="BI581" s="330">
        <v>0</v>
      </c>
      <c r="BJ581" s="330" t="s">
        <v>112</v>
      </c>
      <c r="BK581" s="330">
        <v>0</v>
      </c>
      <c r="BL581" s="330">
        <v>0</v>
      </c>
      <c r="BM581" s="330">
        <v>0</v>
      </c>
      <c r="BN581" s="330">
        <v>0</v>
      </c>
      <c r="BO581" s="330">
        <v>0</v>
      </c>
      <c r="BP581" s="330">
        <v>0</v>
      </c>
      <c r="BQ581" s="330">
        <v>0</v>
      </c>
    </row>
    <row r="582" spans="1:69" s="334" customFormat="1" x14ac:dyDescent="0.25">
      <c r="A582" s="333" t="s">
        <v>66</v>
      </c>
      <c r="B582" s="330" t="s">
        <v>55</v>
      </c>
      <c r="C582" s="330" t="s">
        <v>55</v>
      </c>
      <c r="D582" s="333">
        <v>49</v>
      </c>
      <c r="E582" s="331" t="s">
        <v>571</v>
      </c>
      <c r="F582" s="330" t="s">
        <v>129</v>
      </c>
      <c r="G582" s="427" t="s">
        <v>7550</v>
      </c>
      <c r="H582" s="330">
        <v>0</v>
      </c>
      <c r="I582" s="330">
        <v>0</v>
      </c>
      <c r="J582" s="336" t="s">
        <v>45</v>
      </c>
      <c r="K582" s="330">
        <v>0</v>
      </c>
      <c r="L582" s="330">
        <v>0</v>
      </c>
      <c r="M582" s="336" t="s">
        <v>45</v>
      </c>
      <c r="N582" s="330">
        <v>0</v>
      </c>
      <c r="O582" s="330">
        <v>0</v>
      </c>
      <c r="P582" s="330" t="s">
        <v>6628</v>
      </c>
      <c r="Q582" s="330" t="s">
        <v>6629</v>
      </c>
      <c r="R582" s="336">
        <v>0.30981347489364797</v>
      </c>
      <c r="S582" s="330">
        <v>0</v>
      </c>
      <c r="T582" s="330"/>
      <c r="U582" s="330"/>
      <c r="V582" s="428"/>
      <c r="W582" s="428" t="s">
        <v>45</v>
      </c>
      <c r="X582" s="428" t="s">
        <v>45</v>
      </c>
      <c r="Y582" s="428" t="s">
        <v>45</v>
      </c>
      <c r="Z582" s="428" t="s">
        <v>45</v>
      </c>
      <c r="AA582" s="330">
        <v>2</v>
      </c>
      <c r="AB582" s="330">
        <v>0</v>
      </c>
      <c r="AC582" s="330">
        <v>0</v>
      </c>
      <c r="AD582" s="330">
        <v>0</v>
      </c>
      <c r="AE582" s="330">
        <v>0</v>
      </c>
      <c r="AF582" s="330">
        <v>0</v>
      </c>
      <c r="AG582" s="429" t="s">
        <v>45</v>
      </c>
      <c r="AH582" s="330"/>
      <c r="AI582" s="330"/>
      <c r="AJ582" s="330"/>
      <c r="AK582" s="330"/>
      <c r="AL582" s="330"/>
      <c r="AM582" s="330">
        <v>0</v>
      </c>
      <c r="AN582" s="330">
        <v>0</v>
      </c>
      <c r="AO582" s="330"/>
      <c r="AP582" s="330"/>
      <c r="AQ582" s="330">
        <v>0</v>
      </c>
      <c r="AR582" s="330">
        <v>0</v>
      </c>
      <c r="AS582" s="330">
        <v>0</v>
      </c>
      <c r="AT582" s="330">
        <v>0</v>
      </c>
      <c r="AU582" s="330">
        <v>2</v>
      </c>
      <c r="AV582" s="430">
        <v>1</v>
      </c>
      <c r="AW582" s="330">
        <v>0</v>
      </c>
      <c r="AX582" s="330">
        <v>0</v>
      </c>
      <c r="AY582" s="330">
        <v>0</v>
      </c>
      <c r="AZ582" s="330">
        <v>0</v>
      </c>
      <c r="BA582" s="330">
        <v>0</v>
      </c>
      <c r="BB582" s="330">
        <v>0</v>
      </c>
      <c r="BC582" s="330">
        <v>0</v>
      </c>
      <c r="BD582" s="330">
        <v>0</v>
      </c>
      <c r="BE582" s="330">
        <v>7</v>
      </c>
      <c r="BF582" s="329" t="s">
        <v>7545</v>
      </c>
      <c r="BG582" s="330">
        <v>18</v>
      </c>
      <c r="BH582" s="330">
        <v>4</v>
      </c>
      <c r="BI582" s="330">
        <v>0</v>
      </c>
      <c r="BJ582" s="330" t="s">
        <v>112</v>
      </c>
      <c r="BK582" s="330">
        <v>0</v>
      </c>
      <c r="BL582" s="330">
        <v>0</v>
      </c>
      <c r="BM582" s="330">
        <v>0</v>
      </c>
      <c r="BN582" s="330">
        <v>0</v>
      </c>
      <c r="BO582" s="330">
        <v>0</v>
      </c>
      <c r="BP582" s="330">
        <v>0</v>
      </c>
      <c r="BQ582" s="330">
        <v>0</v>
      </c>
    </row>
    <row r="583" spans="1:69" s="334" customFormat="1" x14ac:dyDescent="0.25">
      <c r="A583" s="333" t="s">
        <v>66</v>
      </c>
      <c r="B583" s="330" t="s">
        <v>55</v>
      </c>
      <c r="C583" s="330" t="s">
        <v>55</v>
      </c>
      <c r="D583" s="333">
        <v>50</v>
      </c>
      <c r="E583" s="331" t="s">
        <v>572</v>
      </c>
      <c r="F583" s="330" t="s">
        <v>129</v>
      </c>
      <c r="G583" s="427" t="s">
        <v>7550</v>
      </c>
      <c r="H583" s="330">
        <v>1</v>
      </c>
      <c r="I583" s="330">
        <v>0</v>
      </c>
      <c r="J583" s="336">
        <v>0</v>
      </c>
      <c r="K583" s="330">
        <v>0</v>
      </c>
      <c r="L583" s="330">
        <v>0</v>
      </c>
      <c r="M583" s="336" t="s">
        <v>45</v>
      </c>
      <c r="N583" s="330">
        <v>0</v>
      </c>
      <c r="O583" s="330" t="s">
        <v>6718</v>
      </c>
      <c r="P583" s="330" t="s">
        <v>6719</v>
      </c>
      <c r="Q583" s="330" t="s">
        <v>6720</v>
      </c>
      <c r="R583" s="336">
        <v>0.27211888593642358</v>
      </c>
      <c r="S583" s="330">
        <v>0</v>
      </c>
      <c r="T583" s="330"/>
      <c r="U583" s="330"/>
      <c r="V583" s="428"/>
      <c r="W583" s="428" t="s">
        <v>45</v>
      </c>
      <c r="X583" s="428" t="s">
        <v>45</v>
      </c>
      <c r="Y583" s="428" t="s">
        <v>45</v>
      </c>
      <c r="Z583" s="428" t="s">
        <v>45</v>
      </c>
      <c r="AA583" s="330">
        <v>0</v>
      </c>
      <c r="AB583" s="330">
        <v>0</v>
      </c>
      <c r="AC583" s="330">
        <v>1</v>
      </c>
      <c r="AD583" s="330">
        <v>0</v>
      </c>
      <c r="AE583" s="330">
        <v>0</v>
      </c>
      <c r="AF583" s="330">
        <v>0</v>
      </c>
      <c r="AG583" s="429">
        <v>1</v>
      </c>
      <c r="AH583" s="330"/>
      <c r="AI583" s="330"/>
      <c r="AJ583" s="330"/>
      <c r="AK583" s="330"/>
      <c r="AL583" s="330"/>
      <c r="AM583" s="330">
        <v>0</v>
      </c>
      <c r="AN583" s="330">
        <v>0</v>
      </c>
      <c r="AO583" s="330"/>
      <c r="AP583" s="330"/>
      <c r="AQ583" s="330">
        <v>0</v>
      </c>
      <c r="AR583" s="330">
        <v>0</v>
      </c>
      <c r="AS583" s="330">
        <v>0</v>
      </c>
      <c r="AT583" s="330">
        <v>0</v>
      </c>
      <c r="AU583" s="330">
        <v>0</v>
      </c>
      <c r="AV583" s="430" t="s">
        <v>45</v>
      </c>
      <c r="AW583" s="330">
        <v>0</v>
      </c>
      <c r="AX583" s="330">
        <v>0</v>
      </c>
      <c r="AY583" s="330">
        <v>0</v>
      </c>
      <c r="AZ583" s="330">
        <v>0</v>
      </c>
      <c r="BA583" s="330">
        <v>0</v>
      </c>
      <c r="BB583" s="330">
        <v>0</v>
      </c>
      <c r="BC583" s="330">
        <v>0</v>
      </c>
      <c r="BD583" s="330">
        <v>0</v>
      </c>
      <c r="BE583" s="330">
        <v>48</v>
      </c>
      <c r="BF583" s="329" t="s">
        <v>7545</v>
      </c>
      <c r="BG583" s="330">
        <v>9</v>
      </c>
      <c r="BH583" s="330">
        <v>7</v>
      </c>
      <c r="BI583" s="330">
        <v>0</v>
      </c>
      <c r="BJ583" s="330" t="s">
        <v>112</v>
      </c>
      <c r="BK583" s="330">
        <v>0</v>
      </c>
      <c r="BL583" s="330">
        <v>0</v>
      </c>
      <c r="BM583" s="330">
        <v>0</v>
      </c>
      <c r="BN583" s="330">
        <v>0</v>
      </c>
      <c r="BO583" s="330">
        <v>0</v>
      </c>
      <c r="BP583" s="330">
        <v>0</v>
      </c>
      <c r="BQ583" s="330">
        <v>0</v>
      </c>
    </row>
    <row r="584" spans="1:69" s="334" customFormat="1" x14ac:dyDescent="0.25">
      <c r="A584" s="333" t="s">
        <v>66</v>
      </c>
      <c r="B584" s="330" t="s">
        <v>55</v>
      </c>
      <c r="C584" s="330" t="s">
        <v>55</v>
      </c>
      <c r="D584" s="333">
        <v>51</v>
      </c>
      <c r="E584" s="331" t="s">
        <v>573</v>
      </c>
      <c r="F584" s="330" t="s">
        <v>129</v>
      </c>
      <c r="G584" s="427" t="s">
        <v>7550</v>
      </c>
      <c r="H584" s="330">
        <v>0</v>
      </c>
      <c r="I584" s="330">
        <v>0</v>
      </c>
      <c r="J584" s="336" t="s">
        <v>45</v>
      </c>
      <c r="K584" s="330">
        <v>0</v>
      </c>
      <c r="L584" s="330">
        <v>0</v>
      </c>
      <c r="M584" s="336" t="s">
        <v>45</v>
      </c>
      <c r="N584" s="330">
        <v>0</v>
      </c>
      <c r="O584" s="330" t="s">
        <v>45</v>
      </c>
      <c r="P584" s="330" t="s">
        <v>45</v>
      </c>
      <c r="Q584" s="330" t="s">
        <v>45</v>
      </c>
      <c r="R584" s="336" t="s">
        <v>45</v>
      </c>
      <c r="S584" s="330">
        <v>0</v>
      </c>
      <c r="T584" s="330"/>
      <c r="U584" s="330"/>
      <c r="V584" s="428"/>
      <c r="W584" s="428" t="s">
        <v>45</v>
      </c>
      <c r="X584" s="428" t="s">
        <v>45</v>
      </c>
      <c r="Y584" s="428" t="s">
        <v>45</v>
      </c>
      <c r="Z584" s="428" t="s">
        <v>45</v>
      </c>
      <c r="AA584" s="330">
        <v>1</v>
      </c>
      <c r="AB584" s="330">
        <v>0</v>
      </c>
      <c r="AC584" s="330">
        <v>0</v>
      </c>
      <c r="AD584" s="330">
        <v>0</v>
      </c>
      <c r="AE584" s="330">
        <v>0</v>
      </c>
      <c r="AF584" s="330">
        <v>0</v>
      </c>
      <c r="AG584" s="429" t="s">
        <v>45</v>
      </c>
      <c r="AH584" s="330"/>
      <c r="AI584" s="330"/>
      <c r="AJ584" s="330"/>
      <c r="AK584" s="330"/>
      <c r="AL584" s="330"/>
      <c r="AM584" s="330">
        <v>0</v>
      </c>
      <c r="AN584" s="330">
        <v>0</v>
      </c>
      <c r="AO584" s="330"/>
      <c r="AP584" s="330"/>
      <c r="AQ584" s="330">
        <v>0</v>
      </c>
      <c r="AR584" s="330">
        <v>0</v>
      </c>
      <c r="AS584" s="330">
        <v>0</v>
      </c>
      <c r="AT584" s="330">
        <v>0</v>
      </c>
      <c r="AU584" s="330">
        <v>1</v>
      </c>
      <c r="AV584" s="430">
        <v>1</v>
      </c>
      <c r="AW584" s="330">
        <v>0</v>
      </c>
      <c r="AX584" s="330">
        <v>0</v>
      </c>
      <c r="AY584" s="330">
        <v>0</v>
      </c>
      <c r="AZ584" s="330">
        <v>0</v>
      </c>
      <c r="BA584" s="330">
        <v>0</v>
      </c>
      <c r="BB584" s="330">
        <v>0</v>
      </c>
      <c r="BC584" s="330">
        <v>0</v>
      </c>
      <c r="BD584" s="330">
        <v>0</v>
      </c>
      <c r="BE584" s="330">
        <v>0</v>
      </c>
      <c r="BF584" s="329" t="s">
        <v>7545</v>
      </c>
      <c r="BG584" s="330">
        <v>6</v>
      </c>
      <c r="BH584" s="330">
        <v>0</v>
      </c>
      <c r="BI584" s="330">
        <v>0</v>
      </c>
      <c r="BJ584" s="330" t="s">
        <v>112</v>
      </c>
      <c r="BK584" s="330">
        <v>0</v>
      </c>
      <c r="BL584" s="330">
        <v>0</v>
      </c>
      <c r="BM584" s="330">
        <v>0</v>
      </c>
      <c r="BN584" s="330">
        <v>0</v>
      </c>
      <c r="BO584" s="330">
        <v>0</v>
      </c>
      <c r="BP584" s="330">
        <v>0</v>
      </c>
      <c r="BQ584" s="330">
        <v>0</v>
      </c>
    </row>
    <row r="585" spans="1:69" s="334" customFormat="1" x14ac:dyDescent="0.25">
      <c r="A585" s="333" t="s">
        <v>66</v>
      </c>
      <c r="B585" s="330" t="s">
        <v>55</v>
      </c>
      <c r="C585" s="330" t="s">
        <v>55</v>
      </c>
      <c r="D585" s="333">
        <v>52</v>
      </c>
      <c r="E585" s="331" t="s">
        <v>6555</v>
      </c>
      <c r="F585" s="330" t="s">
        <v>129</v>
      </c>
      <c r="G585" s="427" t="s">
        <v>7550</v>
      </c>
      <c r="H585" s="330">
        <v>0</v>
      </c>
      <c r="I585" s="330">
        <v>0</v>
      </c>
      <c r="J585" s="336" t="s">
        <v>45</v>
      </c>
      <c r="K585" s="330">
        <v>0</v>
      </c>
      <c r="L585" s="330">
        <v>0</v>
      </c>
      <c r="M585" s="336" t="s">
        <v>45</v>
      </c>
      <c r="N585" s="330">
        <v>0</v>
      </c>
      <c r="O585" s="330" t="s">
        <v>45</v>
      </c>
      <c r="P585" s="330" t="s">
        <v>45</v>
      </c>
      <c r="Q585" s="330" t="s">
        <v>45</v>
      </c>
      <c r="R585" s="336" t="s">
        <v>45</v>
      </c>
      <c r="S585" s="330">
        <v>0</v>
      </c>
      <c r="T585" s="330"/>
      <c r="U585" s="330"/>
      <c r="V585" s="428"/>
      <c r="W585" s="428" t="s">
        <v>45</v>
      </c>
      <c r="X585" s="428" t="s">
        <v>45</v>
      </c>
      <c r="Y585" s="428" t="s">
        <v>45</v>
      </c>
      <c r="Z585" s="428" t="s">
        <v>45</v>
      </c>
      <c r="AA585" s="330">
        <v>0</v>
      </c>
      <c r="AB585" s="330">
        <v>0</v>
      </c>
      <c r="AC585" s="330">
        <v>0</v>
      </c>
      <c r="AD585" s="330">
        <v>0</v>
      </c>
      <c r="AE585" s="330">
        <v>0</v>
      </c>
      <c r="AF585" s="330">
        <v>0</v>
      </c>
      <c r="AG585" s="429" t="s">
        <v>45</v>
      </c>
      <c r="AH585" s="330"/>
      <c r="AI585" s="330"/>
      <c r="AJ585" s="330"/>
      <c r="AK585" s="330"/>
      <c r="AL585" s="330"/>
      <c r="AM585" s="330">
        <v>0</v>
      </c>
      <c r="AN585" s="330">
        <v>0</v>
      </c>
      <c r="AO585" s="330"/>
      <c r="AP585" s="330"/>
      <c r="AQ585" s="330">
        <v>0</v>
      </c>
      <c r="AR585" s="330">
        <v>0</v>
      </c>
      <c r="AS585" s="330">
        <v>0</v>
      </c>
      <c r="AT585" s="330">
        <v>0</v>
      </c>
      <c r="AU585" s="330">
        <v>0</v>
      </c>
      <c r="AV585" s="430" t="s">
        <v>45</v>
      </c>
      <c r="AW585" s="330">
        <v>0</v>
      </c>
      <c r="AX585" s="330">
        <v>0</v>
      </c>
      <c r="AY585" s="330">
        <v>0</v>
      </c>
      <c r="AZ585" s="330">
        <v>0</v>
      </c>
      <c r="BA585" s="330">
        <v>0</v>
      </c>
      <c r="BB585" s="330">
        <v>0</v>
      </c>
      <c r="BC585" s="330">
        <v>0</v>
      </c>
      <c r="BD585" s="330">
        <v>0</v>
      </c>
      <c r="BE585" s="330">
        <v>0</v>
      </c>
      <c r="BF585" s="329" t="s">
        <v>7545</v>
      </c>
      <c r="BG585" s="330">
        <v>0</v>
      </c>
      <c r="BH585" s="330">
        <v>0</v>
      </c>
      <c r="BI585" s="330">
        <v>0</v>
      </c>
      <c r="BJ585" s="330" t="s">
        <v>112</v>
      </c>
      <c r="BK585" s="330">
        <v>0</v>
      </c>
      <c r="BL585" s="330">
        <v>0</v>
      </c>
      <c r="BM585" s="330">
        <v>0</v>
      </c>
      <c r="BN585" s="330">
        <v>0</v>
      </c>
      <c r="BO585" s="330">
        <v>0</v>
      </c>
      <c r="BP585" s="330">
        <v>0</v>
      </c>
      <c r="BQ585" s="330">
        <v>0</v>
      </c>
    </row>
    <row r="586" spans="1:69" s="334" customFormat="1" x14ac:dyDescent="0.25">
      <c r="A586" s="333" t="s">
        <v>66</v>
      </c>
      <c r="B586" s="330" t="s">
        <v>55</v>
      </c>
      <c r="C586" s="330" t="s">
        <v>55</v>
      </c>
      <c r="D586" s="333">
        <v>3</v>
      </c>
      <c r="E586" s="331" t="s">
        <v>6536</v>
      </c>
      <c r="F586" s="330" t="s">
        <v>129</v>
      </c>
      <c r="G586" s="427" t="s">
        <v>7550</v>
      </c>
      <c r="H586" s="330">
        <v>1</v>
      </c>
      <c r="I586" s="330">
        <v>0</v>
      </c>
      <c r="J586" s="336">
        <v>0</v>
      </c>
      <c r="K586" s="330">
        <v>3</v>
      </c>
      <c r="L586" s="330">
        <v>0</v>
      </c>
      <c r="M586" s="336">
        <v>0</v>
      </c>
      <c r="N586" s="330">
        <v>0</v>
      </c>
      <c r="O586" s="330" t="s">
        <v>7156</v>
      </c>
      <c r="P586" s="330" t="s">
        <v>7157</v>
      </c>
      <c r="Q586" s="330" t="s">
        <v>7158</v>
      </c>
      <c r="R586" s="336">
        <v>0.25474653758235843</v>
      </c>
      <c r="S586" s="330">
        <v>0</v>
      </c>
      <c r="T586" s="330"/>
      <c r="U586" s="330"/>
      <c r="V586" s="428"/>
      <c r="W586" s="428" t="s">
        <v>45</v>
      </c>
      <c r="X586" s="428" t="s">
        <v>45</v>
      </c>
      <c r="Y586" s="428" t="s">
        <v>45</v>
      </c>
      <c r="Z586" s="428" t="s">
        <v>45</v>
      </c>
      <c r="AA586" s="330">
        <v>1</v>
      </c>
      <c r="AB586" s="330">
        <v>0</v>
      </c>
      <c r="AC586" s="330">
        <v>1</v>
      </c>
      <c r="AD586" s="330">
        <v>0</v>
      </c>
      <c r="AE586" s="330">
        <v>3</v>
      </c>
      <c r="AF586" s="330">
        <v>0</v>
      </c>
      <c r="AG586" s="429">
        <v>1</v>
      </c>
      <c r="AH586" s="330"/>
      <c r="AI586" s="330"/>
      <c r="AJ586" s="330"/>
      <c r="AK586" s="330"/>
      <c r="AL586" s="330"/>
      <c r="AM586" s="330">
        <v>0</v>
      </c>
      <c r="AN586" s="330">
        <v>0</v>
      </c>
      <c r="AO586" s="330"/>
      <c r="AP586" s="330"/>
      <c r="AQ586" s="330">
        <v>0</v>
      </c>
      <c r="AR586" s="330">
        <v>0</v>
      </c>
      <c r="AS586" s="330">
        <v>0</v>
      </c>
      <c r="AT586" s="330">
        <v>1</v>
      </c>
      <c r="AU586" s="330">
        <v>0</v>
      </c>
      <c r="AV586" s="430">
        <v>1</v>
      </c>
      <c r="AW586" s="330">
        <v>0</v>
      </c>
      <c r="AX586" s="330">
        <v>0</v>
      </c>
      <c r="AY586" s="330">
        <v>0</v>
      </c>
      <c r="AZ586" s="330">
        <v>0</v>
      </c>
      <c r="BA586" s="330">
        <v>0</v>
      </c>
      <c r="BB586" s="330">
        <v>0</v>
      </c>
      <c r="BC586" s="330">
        <v>0</v>
      </c>
      <c r="BD586" s="330">
        <v>0</v>
      </c>
      <c r="BE586" s="330">
        <v>5</v>
      </c>
      <c r="BF586" s="329" t="s">
        <v>7545</v>
      </c>
      <c r="BG586" s="330">
        <v>5</v>
      </c>
      <c r="BH586" s="330">
        <v>9</v>
      </c>
      <c r="BI586" s="330">
        <v>0</v>
      </c>
      <c r="BJ586" s="330" t="s">
        <v>112</v>
      </c>
      <c r="BK586" s="330">
        <v>0</v>
      </c>
      <c r="BL586" s="330">
        <v>0</v>
      </c>
      <c r="BM586" s="330">
        <v>0</v>
      </c>
      <c r="BN586" s="330">
        <v>0</v>
      </c>
      <c r="BO586" s="330">
        <v>0</v>
      </c>
      <c r="BP586" s="330">
        <v>0</v>
      </c>
      <c r="BQ586" s="330">
        <v>0</v>
      </c>
    </row>
    <row r="587" spans="1:69" s="334" customFormat="1" x14ac:dyDescent="0.25">
      <c r="A587" s="333" t="s">
        <v>66</v>
      </c>
      <c r="B587" s="330" t="s">
        <v>55</v>
      </c>
      <c r="C587" s="330" t="s">
        <v>55</v>
      </c>
      <c r="D587" s="333">
        <v>4</v>
      </c>
      <c r="E587" s="331" t="s">
        <v>6537</v>
      </c>
      <c r="F587" s="330" t="s">
        <v>129</v>
      </c>
      <c r="G587" s="427" t="s">
        <v>7550</v>
      </c>
      <c r="H587" s="330">
        <v>1</v>
      </c>
      <c r="I587" s="330">
        <v>0</v>
      </c>
      <c r="J587" s="336">
        <v>0</v>
      </c>
      <c r="K587" s="330">
        <v>1</v>
      </c>
      <c r="L587" s="330">
        <v>0</v>
      </c>
      <c r="M587" s="336">
        <v>0</v>
      </c>
      <c r="N587" s="330">
        <v>0</v>
      </c>
      <c r="O587" s="330" t="s">
        <v>7249</v>
      </c>
      <c r="P587" s="330" t="s">
        <v>7250</v>
      </c>
      <c r="Q587" s="330" t="s">
        <v>7251</v>
      </c>
      <c r="R587" s="336">
        <v>0.25286207757974621</v>
      </c>
      <c r="S587" s="330">
        <v>0</v>
      </c>
      <c r="T587" s="330"/>
      <c r="U587" s="330"/>
      <c r="V587" s="428"/>
      <c r="W587" s="428" t="s">
        <v>45</v>
      </c>
      <c r="X587" s="428" t="s">
        <v>45</v>
      </c>
      <c r="Y587" s="428" t="s">
        <v>45</v>
      </c>
      <c r="Z587" s="428" t="s">
        <v>45</v>
      </c>
      <c r="AA587" s="330">
        <v>1</v>
      </c>
      <c r="AB587" s="330">
        <v>0</v>
      </c>
      <c r="AC587" s="330">
        <v>1</v>
      </c>
      <c r="AD587" s="330">
        <v>0</v>
      </c>
      <c r="AE587" s="330">
        <v>1</v>
      </c>
      <c r="AF587" s="330">
        <v>0</v>
      </c>
      <c r="AG587" s="429">
        <v>1</v>
      </c>
      <c r="AH587" s="330"/>
      <c r="AI587" s="330"/>
      <c r="AJ587" s="330"/>
      <c r="AK587" s="330"/>
      <c r="AL587" s="330"/>
      <c r="AM587" s="330">
        <v>0</v>
      </c>
      <c r="AN587" s="330">
        <v>0</v>
      </c>
      <c r="AO587" s="330"/>
      <c r="AP587" s="330"/>
      <c r="AQ587" s="330">
        <v>0</v>
      </c>
      <c r="AR587" s="330">
        <v>0</v>
      </c>
      <c r="AS587" s="330">
        <v>0</v>
      </c>
      <c r="AT587" s="330">
        <v>0</v>
      </c>
      <c r="AU587" s="330">
        <v>1</v>
      </c>
      <c r="AV587" s="430">
        <v>1</v>
      </c>
      <c r="AW587" s="330">
        <v>0</v>
      </c>
      <c r="AX587" s="330">
        <v>0</v>
      </c>
      <c r="AY587" s="330">
        <v>0</v>
      </c>
      <c r="AZ587" s="330">
        <v>0</v>
      </c>
      <c r="BA587" s="330">
        <v>0</v>
      </c>
      <c r="BB587" s="330">
        <v>0</v>
      </c>
      <c r="BC587" s="330">
        <v>0</v>
      </c>
      <c r="BD587" s="330">
        <v>0</v>
      </c>
      <c r="BE587" s="330">
        <v>63</v>
      </c>
      <c r="BF587" s="329" t="s">
        <v>7545</v>
      </c>
      <c r="BG587" s="330">
        <v>11</v>
      </c>
      <c r="BH587" s="330">
        <v>3</v>
      </c>
      <c r="BI587" s="330">
        <v>0</v>
      </c>
      <c r="BJ587" s="330" t="s">
        <v>112</v>
      </c>
      <c r="BK587" s="330">
        <v>0</v>
      </c>
      <c r="BL587" s="330">
        <v>0</v>
      </c>
      <c r="BM587" s="330">
        <v>0</v>
      </c>
      <c r="BN587" s="330">
        <v>0</v>
      </c>
      <c r="BO587" s="330">
        <v>0</v>
      </c>
      <c r="BP587" s="330">
        <v>0</v>
      </c>
      <c r="BQ587" s="330">
        <v>0</v>
      </c>
    </row>
    <row r="588" spans="1:69" s="334" customFormat="1" x14ac:dyDescent="0.25">
      <c r="A588" s="333" t="s">
        <v>66</v>
      </c>
      <c r="B588" s="330" t="s">
        <v>55</v>
      </c>
      <c r="C588" s="330" t="s">
        <v>55</v>
      </c>
      <c r="D588" s="333">
        <v>5</v>
      </c>
      <c r="E588" s="331" t="s">
        <v>6538</v>
      </c>
      <c r="F588" s="330" t="s">
        <v>129</v>
      </c>
      <c r="G588" s="427" t="s">
        <v>7550</v>
      </c>
      <c r="H588" s="330">
        <v>8</v>
      </c>
      <c r="I588" s="330">
        <v>0</v>
      </c>
      <c r="J588" s="336">
        <v>0</v>
      </c>
      <c r="K588" s="330">
        <v>6</v>
      </c>
      <c r="L588" s="330">
        <v>0</v>
      </c>
      <c r="M588" s="336">
        <v>0</v>
      </c>
      <c r="N588" s="330">
        <v>0</v>
      </c>
      <c r="O588" s="330" t="s">
        <v>7337</v>
      </c>
      <c r="P588" s="330" t="s">
        <v>7338</v>
      </c>
      <c r="Q588" s="330" t="s">
        <v>7339</v>
      </c>
      <c r="R588" s="336">
        <v>0.17468136736939521</v>
      </c>
      <c r="S588" s="330">
        <v>0</v>
      </c>
      <c r="T588" s="330"/>
      <c r="U588" s="330"/>
      <c r="V588" s="428"/>
      <c r="W588" s="428" t="s">
        <v>45</v>
      </c>
      <c r="X588" s="428" t="s">
        <v>45</v>
      </c>
      <c r="Y588" s="428" t="s">
        <v>45</v>
      </c>
      <c r="Z588" s="428" t="s">
        <v>45</v>
      </c>
      <c r="AA588" s="330">
        <v>1</v>
      </c>
      <c r="AB588" s="330">
        <v>0</v>
      </c>
      <c r="AC588" s="330">
        <v>8</v>
      </c>
      <c r="AD588" s="330">
        <v>0</v>
      </c>
      <c r="AE588" s="330">
        <v>5</v>
      </c>
      <c r="AF588" s="330">
        <v>1</v>
      </c>
      <c r="AG588" s="429">
        <v>0.9285714285714286</v>
      </c>
      <c r="AH588" s="330"/>
      <c r="AI588" s="330"/>
      <c r="AJ588" s="330"/>
      <c r="AK588" s="330"/>
      <c r="AL588" s="330"/>
      <c r="AM588" s="330">
        <v>0</v>
      </c>
      <c r="AN588" s="330">
        <v>0</v>
      </c>
      <c r="AO588" s="330"/>
      <c r="AP588" s="330"/>
      <c r="AQ588" s="330">
        <v>0</v>
      </c>
      <c r="AR588" s="330">
        <v>0</v>
      </c>
      <c r="AS588" s="330">
        <v>0</v>
      </c>
      <c r="AT588" s="330">
        <v>0</v>
      </c>
      <c r="AU588" s="330">
        <v>1</v>
      </c>
      <c r="AV588" s="430">
        <v>1</v>
      </c>
      <c r="AW588" s="330">
        <v>0</v>
      </c>
      <c r="AX588" s="330">
        <v>0</v>
      </c>
      <c r="AY588" s="330">
        <v>0</v>
      </c>
      <c r="AZ588" s="330">
        <v>0</v>
      </c>
      <c r="BA588" s="330">
        <v>0</v>
      </c>
      <c r="BB588" s="330">
        <v>0</v>
      </c>
      <c r="BC588" s="330">
        <v>0</v>
      </c>
      <c r="BD588" s="330">
        <v>0</v>
      </c>
      <c r="BE588" s="330">
        <v>23</v>
      </c>
      <c r="BF588" s="329" t="s">
        <v>7545</v>
      </c>
      <c r="BG588" s="330">
        <v>23</v>
      </c>
      <c r="BH588" s="330">
        <v>17</v>
      </c>
      <c r="BI588" s="330">
        <v>1</v>
      </c>
      <c r="BJ588" s="330" t="s">
        <v>112</v>
      </c>
      <c r="BK588" s="330">
        <v>0</v>
      </c>
      <c r="BL588" s="330">
        <v>0</v>
      </c>
      <c r="BM588" s="330">
        <v>0</v>
      </c>
      <c r="BN588" s="330">
        <v>0</v>
      </c>
      <c r="BO588" s="330">
        <v>1</v>
      </c>
      <c r="BP588" s="330">
        <v>0</v>
      </c>
      <c r="BQ588" s="330">
        <v>0</v>
      </c>
    </row>
    <row r="589" spans="1:69" s="334" customFormat="1" x14ac:dyDescent="0.25">
      <c r="A589" s="333" t="s">
        <v>66</v>
      </c>
      <c r="B589" s="330" t="s">
        <v>55</v>
      </c>
      <c r="C589" s="330" t="s">
        <v>55</v>
      </c>
      <c r="D589" s="333">
        <v>6</v>
      </c>
      <c r="E589" s="331" t="s">
        <v>6539</v>
      </c>
      <c r="F589" s="330" t="s">
        <v>129</v>
      </c>
      <c r="G589" s="427" t="s">
        <v>7550</v>
      </c>
      <c r="H589" s="330">
        <v>2</v>
      </c>
      <c r="I589" s="330">
        <v>0</v>
      </c>
      <c r="J589" s="336">
        <v>0</v>
      </c>
      <c r="K589" s="330">
        <v>1</v>
      </c>
      <c r="L589" s="330">
        <v>0</v>
      </c>
      <c r="M589" s="336">
        <v>0</v>
      </c>
      <c r="N589" s="330">
        <v>0</v>
      </c>
      <c r="O589" s="330" t="s">
        <v>7425</v>
      </c>
      <c r="P589" s="330" t="s">
        <v>7426</v>
      </c>
      <c r="Q589" s="330" t="s">
        <v>7427</v>
      </c>
      <c r="R589" s="336">
        <v>0.34327329708503251</v>
      </c>
      <c r="S589" s="330">
        <v>0</v>
      </c>
      <c r="T589" s="330"/>
      <c r="U589" s="330"/>
      <c r="V589" s="428"/>
      <c r="W589" s="428" t="s">
        <v>45</v>
      </c>
      <c r="X589" s="428" t="s">
        <v>45</v>
      </c>
      <c r="Y589" s="428" t="s">
        <v>45</v>
      </c>
      <c r="Z589" s="428" t="s">
        <v>45</v>
      </c>
      <c r="AA589" s="330">
        <v>0</v>
      </c>
      <c r="AB589" s="330">
        <v>0</v>
      </c>
      <c r="AC589" s="330">
        <v>2</v>
      </c>
      <c r="AD589" s="330">
        <v>0</v>
      </c>
      <c r="AE589" s="330">
        <v>1</v>
      </c>
      <c r="AF589" s="330">
        <v>0</v>
      </c>
      <c r="AG589" s="429">
        <v>1</v>
      </c>
      <c r="AH589" s="330"/>
      <c r="AI589" s="330"/>
      <c r="AJ589" s="330"/>
      <c r="AK589" s="330"/>
      <c r="AL589" s="330"/>
      <c r="AM589" s="330">
        <v>0</v>
      </c>
      <c r="AN589" s="330">
        <v>0</v>
      </c>
      <c r="AO589" s="330"/>
      <c r="AP589" s="330"/>
      <c r="AQ589" s="330">
        <v>0</v>
      </c>
      <c r="AR589" s="330">
        <v>0</v>
      </c>
      <c r="AS589" s="330">
        <v>0</v>
      </c>
      <c r="AT589" s="330">
        <v>0</v>
      </c>
      <c r="AU589" s="330">
        <v>0</v>
      </c>
      <c r="AV589" s="430" t="s">
        <v>45</v>
      </c>
      <c r="AW589" s="330">
        <v>0</v>
      </c>
      <c r="AX589" s="330">
        <v>0</v>
      </c>
      <c r="AY589" s="330">
        <v>0</v>
      </c>
      <c r="AZ589" s="330">
        <v>0</v>
      </c>
      <c r="BA589" s="330">
        <v>0</v>
      </c>
      <c r="BB589" s="330">
        <v>0</v>
      </c>
      <c r="BC589" s="330">
        <v>0</v>
      </c>
      <c r="BD589" s="330">
        <v>0</v>
      </c>
      <c r="BE589" s="330">
        <v>34</v>
      </c>
      <c r="BF589" s="329" t="s">
        <v>7545</v>
      </c>
      <c r="BG589" s="330">
        <v>8</v>
      </c>
      <c r="BH589" s="330">
        <v>2</v>
      </c>
      <c r="BI589" s="330">
        <v>0</v>
      </c>
      <c r="BJ589" s="330" t="s">
        <v>112</v>
      </c>
      <c r="BK589" s="330">
        <v>0</v>
      </c>
      <c r="BL589" s="330">
        <v>0</v>
      </c>
      <c r="BM589" s="330">
        <v>0</v>
      </c>
      <c r="BN589" s="330">
        <v>0</v>
      </c>
      <c r="BO589" s="330">
        <v>0</v>
      </c>
      <c r="BP589" s="330">
        <v>0</v>
      </c>
      <c r="BQ589" s="330">
        <v>0</v>
      </c>
    </row>
    <row r="590" spans="1:69" s="334" customFormat="1" x14ac:dyDescent="0.25">
      <c r="A590" s="333" t="s">
        <v>66</v>
      </c>
      <c r="B590" s="330" t="s">
        <v>55</v>
      </c>
      <c r="C590" s="330" t="s">
        <v>55</v>
      </c>
      <c r="D590" s="333">
        <v>7</v>
      </c>
      <c r="E590" s="331" t="s">
        <v>6540</v>
      </c>
      <c r="F590" s="330" t="s">
        <v>129</v>
      </c>
      <c r="G590" s="427" t="s">
        <v>7550</v>
      </c>
      <c r="H590" s="330">
        <v>0</v>
      </c>
      <c r="I590" s="330">
        <v>0</v>
      </c>
      <c r="J590" s="336" t="s">
        <v>45</v>
      </c>
      <c r="K590" s="330">
        <v>1</v>
      </c>
      <c r="L590" s="330">
        <v>0</v>
      </c>
      <c r="M590" s="336">
        <v>0</v>
      </c>
      <c r="N590" s="330">
        <v>0</v>
      </c>
      <c r="O590" s="330" t="s">
        <v>7514</v>
      </c>
      <c r="P590" s="330" t="s">
        <v>7515</v>
      </c>
      <c r="Q590" s="330" t="s">
        <v>7516</v>
      </c>
      <c r="R590" s="336">
        <v>0.29624462477152513</v>
      </c>
      <c r="S590" s="330">
        <v>0</v>
      </c>
      <c r="T590" s="330"/>
      <c r="U590" s="330"/>
      <c r="V590" s="428"/>
      <c r="W590" s="428" t="s">
        <v>45</v>
      </c>
      <c r="X590" s="428" t="s">
        <v>45</v>
      </c>
      <c r="Y590" s="428" t="s">
        <v>45</v>
      </c>
      <c r="Z590" s="428" t="s">
        <v>45</v>
      </c>
      <c r="AA590" s="330">
        <v>0</v>
      </c>
      <c r="AB590" s="330">
        <v>0</v>
      </c>
      <c r="AC590" s="330">
        <v>0</v>
      </c>
      <c r="AD590" s="330">
        <v>0</v>
      </c>
      <c r="AE590" s="330">
        <v>1</v>
      </c>
      <c r="AF590" s="330">
        <v>0</v>
      </c>
      <c r="AG590" s="429">
        <v>1</v>
      </c>
      <c r="AH590" s="330"/>
      <c r="AI590" s="330"/>
      <c r="AJ590" s="330"/>
      <c r="AK590" s="330"/>
      <c r="AL590" s="330"/>
      <c r="AM590" s="330">
        <v>0</v>
      </c>
      <c r="AN590" s="330">
        <v>0</v>
      </c>
      <c r="AO590" s="330"/>
      <c r="AP590" s="330"/>
      <c r="AQ590" s="330">
        <v>0</v>
      </c>
      <c r="AR590" s="330">
        <v>0</v>
      </c>
      <c r="AS590" s="330">
        <v>0</v>
      </c>
      <c r="AT590" s="330">
        <v>0</v>
      </c>
      <c r="AU590" s="330">
        <v>0</v>
      </c>
      <c r="AV590" s="430" t="s">
        <v>45</v>
      </c>
      <c r="AW590" s="330">
        <v>0</v>
      </c>
      <c r="AX590" s="330">
        <v>1</v>
      </c>
      <c r="AY590" s="330">
        <v>0</v>
      </c>
      <c r="AZ590" s="330">
        <v>1</v>
      </c>
      <c r="BA590" s="330">
        <v>0</v>
      </c>
      <c r="BB590" s="330">
        <v>1</v>
      </c>
      <c r="BC590" s="330">
        <v>0</v>
      </c>
      <c r="BD590" s="330">
        <v>1</v>
      </c>
      <c r="BE590" s="330">
        <v>19</v>
      </c>
      <c r="BF590" s="329" t="s">
        <v>7545</v>
      </c>
      <c r="BG590" s="330">
        <v>13</v>
      </c>
      <c r="BH590" s="330">
        <v>4</v>
      </c>
      <c r="BI590" s="330">
        <v>1</v>
      </c>
      <c r="BJ590" s="330" t="s">
        <v>112</v>
      </c>
      <c r="BK590" s="330">
        <v>1</v>
      </c>
      <c r="BL590" s="330">
        <v>0</v>
      </c>
      <c r="BM590" s="330">
        <v>0</v>
      </c>
      <c r="BN590" s="330">
        <v>0</v>
      </c>
      <c r="BO590" s="330">
        <v>0</v>
      </c>
      <c r="BP590" s="330">
        <v>0</v>
      </c>
      <c r="BQ590" s="330">
        <v>0</v>
      </c>
    </row>
    <row r="591" spans="1:69" s="334" customFormat="1" x14ac:dyDescent="0.25">
      <c r="A591" s="333" t="s">
        <v>6948</v>
      </c>
      <c r="B591" s="330" t="s">
        <v>52</v>
      </c>
      <c r="C591" s="330" t="s">
        <v>312</v>
      </c>
      <c r="D591" s="333">
        <v>1</v>
      </c>
      <c r="E591" s="331" t="s">
        <v>6534</v>
      </c>
      <c r="F591" s="330" t="s">
        <v>130</v>
      </c>
      <c r="G591" s="427" t="s">
        <v>7622</v>
      </c>
      <c r="H591" s="330">
        <v>0</v>
      </c>
      <c r="I591" s="330">
        <v>0</v>
      </c>
      <c r="J591" s="336" t="s">
        <v>45</v>
      </c>
      <c r="K591" s="330">
        <v>0</v>
      </c>
      <c r="L591" s="330">
        <v>0</v>
      </c>
      <c r="M591" s="336" t="s">
        <v>45</v>
      </c>
      <c r="N591" s="330">
        <v>0</v>
      </c>
      <c r="O591" s="330" t="s">
        <v>45</v>
      </c>
      <c r="P591" s="330" t="s">
        <v>45</v>
      </c>
      <c r="Q591" s="330" t="s">
        <v>45</v>
      </c>
      <c r="R591" s="336" t="s">
        <v>45</v>
      </c>
      <c r="S591" s="330">
        <v>0</v>
      </c>
      <c r="T591" s="330"/>
      <c r="U591" s="330"/>
      <c r="V591" s="428"/>
      <c r="W591" s="428" t="s">
        <v>45</v>
      </c>
      <c r="X591" s="428" t="s">
        <v>45</v>
      </c>
      <c r="Y591" s="428" t="s">
        <v>45</v>
      </c>
      <c r="Z591" s="428" t="s">
        <v>45</v>
      </c>
      <c r="AA591" s="330">
        <v>0</v>
      </c>
      <c r="AB591" s="330">
        <v>0</v>
      </c>
      <c r="AC591" s="330">
        <v>0</v>
      </c>
      <c r="AD591" s="330">
        <v>0</v>
      </c>
      <c r="AE591" s="330">
        <v>0</v>
      </c>
      <c r="AF591" s="330">
        <v>0</v>
      </c>
      <c r="AG591" s="429" t="s">
        <v>45</v>
      </c>
      <c r="AH591" s="330"/>
      <c r="AI591" s="330"/>
      <c r="AJ591" s="330"/>
      <c r="AK591" s="330"/>
      <c r="AL591" s="330"/>
      <c r="AM591" s="330">
        <v>0</v>
      </c>
      <c r="AN591" s="330">
        <v>0</v>
      </c>
      <c r="AO591" s="330"/>
      <c r="AP591" s="330"/>
      <c r="AQ591" s="330">
        <v>0</v>
      </c>
      <c r="AR591" s="330">
        <v>0</v>
      </c>
      <c r="AS591" s="330">
        <v>0</v>
      </c>
      <c r="AT591" s="330">
        <v>0</v>
      </c>
      <c r="AU591" s="330">
        <v>0</v>
      </c>
      <c r="AV591" s="430" t="s">
        <v>45</v>
      </c>
      <c r="AW591" s="330">
        <v>0</v>
      </c>
      <c r="AX591" s="330">
        <v>0</v>
      </c>
      <c r="AY591" s="330">
        <v>0</v>
      </c>
      <c r="AZ591" s="330">
        <v>0</v>
      </c>
      <c r="BA591" s="330">
        <v>0</v>
      </c>
      <c r="BB591" s="330">
        <v>0</v>
      </c>
      <c r="BC591" s="330">
        <v>0</v>
      </c>
      <c r="BD591" s="330">
        <v>0</v>
      </c>
      <c r="BE591" s="330">
        <v>8</v>
      </c>
      <c r="BF591" s="329" t="s">
        <v>82</v>
      </c>
      <c r="BG591" s="330">
        <v>0</v>
      </c>
      <c r="BH591" s="330">
        <v>0</v>
      </c>
      <c r="BI591" s="330">
        <v>0</v>
      </c>
      <c r="BJ591" s="330" t="s">
        <v>112</v>
      </c>
      <c r="BK591" s="330">
        <v>0</v>
      </c>
      <c r="BL591" s="330">
        <v>0</v>
      </c>
      <c r="BM591" s="330">
        <v>0</v>
      </c>
      <c r="BN591" s="330">
        <v>0</v>
      </c>
      <c r="BO591" s="330">
        <v>0</v>
      </c>
      <c r="BP591" s="330">
        <v>0</v>
      </c>
      <c r="BQ591" s="330">
        <v>0</v>
      </c>
    </row>
    <row r="592" spans="1:69" s="334" customFormat="1" x14ac:dyDescent="0.25">
      <c r="A592" s="333" t="s">
        <v>6948</v>
      </c>
      <c r="B592" s="330" t="s">
        <v>52</v>
      </c>
      <c r="C592" s="330" t="s">
        <v>312</v>
      </c>
      <c r="D592" s="333">
        <v>2</v>
      </c>
      <c r="E592" s="331" t="s">
        <v>6535</v>
      </c>
      <c r="F592" s="330" t="s">
        <v>130</v>
      </c>
      <c r="G592" s="427" t="s">
        <v>7622</v>
      </c>
      <c r="H592" s="330">
        <v>0</v>
      </c>
      <c r="I592" s="330">
        <v>0</v>
      </c>
      <c r="J592" s="336" t="s">
        <v>45</v>
      </c>
      <c r="K592" s="330">
        <v>0</v>
      </c>
      <c r="L592" s="330">
        <v>0</v>
      </c>
      <c r="M592" s="336" t="s">
        <v>45</v>
      </c>
      <c r="N592" s="330">
        <v>0</v>
      </c>
      <c r="O592" s="330" t="s">
        <v>45</v>
      </c>
      <c r="P592" s="330" t="s">
        <v>45</v>
      </c>
      <c r="Q592" s="330" t="s">
        <v>45</v>
      </c>
      <c r="R592" s="336" t="s">
        <v>45</v>
      </c>
      <c r="S592" s="330">
        <v>0</v>
      </c>
      <c r="T592" s="330"/>
      <c r="U592" s="330"/>
      <c r="V592" s="428"/>
      <c r="W592" s="428" t="s">
        <v>45</v>
      </c>
      <c r="X592" s="428" t="s">
        <v>45</v>
      </c>
      <c r="Y592" s="428" t="s">
        <v>45</v>
      </c>
      <c r="Z592" s="428" t="s">
        <v>45</v>
      </c>
      <c r="AA592" s="330">
        <v>0</v>
      </c>
      <c r="AB592" s="330">
        <v>0</v>
      </c>
      <c r="AC592" s="330">
        <v>0</v>
      </c>
      <c r="AD592" s="330">
        <v>0</v>
      </c>
      <c r="AE592" s="330">
        <v>0</v>
      </c>
      <c r="AF592" s="330">
        <v>0</v>
      </c>
      <c r="AG592" s="429" t="s">
        <v>45</v>
      </c>
      <c r="AH592" s="330"/>
      <c r="AI592" s="330"/>
      <c r="AJ592" s="330"/>
      <c r="AK592" s="330"/>
      <c r="AL592" s="330"/>
      <c r="AM592" s="330">
        <v>0</v>
      </c>
      <c r="AN592" s="330">
        <v>0</v>
      </c>
      <c r="AO592" s="330"/>
      <c r="AP592" s="330"/>
      <c r="AQ592" s="330">
        <v>0</v>
      </c>
      <c r="AR592" s="330">
        <v>0</v>
      </c>
      <c r="AS592" s="330">
        <v>0</v>
      </c>
      <c r="AT592" s="330">
        <v>0</v>
      </c>
      <c r="AU592" s="330">
        <v>0</v>
      </c>
      <c r="AV592" s="430" t="s">
        <v>45</v>
      </c>
      <c r="AW592" s="330">
        <v>0</v>
      </c>
      <c r="AX592" s="330">
        <v>0</v>
      </c>
      <c r="AY592" s="330">
        <v>0</v>
      </c>
      <c r="AZ592" s="330">
        <v>0</v>
      </c>
      <c r="BA592" s="330">
        <v>0</v>
      </c>
      <c r="BB592" s="330">
        <v>0</v>
      </c>
      <c r="BC592" s="330">
        <v>0</v>
      </c>
      <c r="BD592" s="330">
        <v>0</v>
      </c>
      <c r="BE592" s="330">
        <v>18</v>
      </c>
      <c r="BF592" s="329" t="s">
        <v>82</v>
      </c>
      <c r="BG592" s="330">
        <v>0</v>
      </c>
      <c r="BH592" s="330">
        <v>0</v>
      </c>
      <c r="BI592" s="330">
        <v>0</v>
      </c>
      <c r="BJ592" s="330" t="s">
        <v>112</v>
      </c>
      <c r="BK592" s="330">
        <v>0</v>
      </c>
      <c r="BL592" s="330">
        <v>0</v>
      </c>
      <c r="BM592" s="330">
        <v>0</v>
      </c>
      <c r="BN592" s="330">
        <v>0</v>
      </c>
      <c r="BO592" s="330">
        <v>0</v>
      </c>
      <c r="BP592" s="330">
        <v>0</v>
      </c>
      <c r="BQ592" s="330">
        <v>0</v>
      </c>
    </row>
    <row r="593" spans="1:69" s="334" customFormat="1" x14ac:dyDescent="0.25">
      <c r="A593" s="333">
        <v>1438164</v>
      </c>
      <c r="B593" s="330" t="s">
        <v>52</v>
      </c>
      <c r="C593" s="330" t="s">
        <v>312</v>
      </c>
      <c r="D593" s="333">
        <v>44</v>
      </c>
      <c r="E593" s="331" t="s">
        <v>565</v>
      </c>
      <c r="F593" s="330" t="s">
        <v>130</v>
      </c>
      <c r="G593" s="427" t="s">
        <v>7622</v>
      </c>
      <c r="H593" s="330">
        <v>0</v>
      </c>
      <c r="I593" s="330">
        <v>0</v>
      </c>
      <c r="J593" s="336" t="s">
        <v>45</v>
      </c>
      <c r="K593" s="330">
        <v>0</v>
      </c>
      <c r="L593" s="330">
        <v>0</v>
      </c>
      <c r="M593" s="336" t="s">
        <v>45</v>
      </c>
      <c r="N593" s="330">
        <v>0</v>
      </c>
      <c r="O593" s="330" t="s">
        <v>45</v>
      </c>
      <c r="P593" s="330" t="s">
        <v>45</v>
      </c>
      <c r="Q593" s="330" t="s">
        <v>45</v>
      </c>
      <c r="R593" s="336" t="s">
        <v>45</v>
      </c>
      <c r="S593" s="330">
        <v>0</v>
      </c>
      <c r="T593" s="330"/>
      <c r="U593" s="330"/>
      <c r="V593" s="428"/>
      <c r="W593" s="428" t="s">
        <v>45</v>
      </c>
      <c r="X593" s="428" t="s">
        <v>45</v>
      </c>
      <c r="Y593" s="428" t="s">
        <v>45</v>
      </c>
      <c r="Z593" s="428" t="s">
        <v>45</v>
      </c>
      <c r="AA593" s="330">
        <v>0</v>
      </c>
      <c r="AB593" s="330">
        <v>0</v>
      </c>
      <c r="AC593" s="330">
        <v>0</v>
      </c>
      <c r="AD593" s="330">
        <v>0</v>
      </c>
      <c r="AE593" s="330">
        <v>0</v>
      </c>
      <c r="AF593" s="330">
        <v>0</v>
      </c>
      <c r="AG593" s="429" t="s">
        <v>45</v>
      </c>
      <c r="AH593" s="330"/>
      <c r="AI593" s="330"/>
      <c r="AJ593" s="330"/>
      <c r="AK593" s="330"/>
      <c r="AL593" s="330"/>
      <c r="AM593" s="330">
        <v>0</v>
      </c>
      <c r="AN593" s="330">
        <v>0</v>
      </c>
      <c r="AO593" s="330"/>
      <c r="AP593" s="330"/>
      <c r="AQ593" s="330">
        <v>0</v>
      </c>
      <c r="AR593" s="330">
        <v>0</v>
      </c>
      <c r="AS593" s="330">
        <v>0</v>
      </c>
      <c r="AT593" s="330">
        <v>0</v>
      </c>
      <c r="AU593" s="330">
        <v>0</v>
      </c>
      <c r="AV593" s="430" t="s">
        <v>45</v>
      </c>
      <c r="AW593" s="330">
        <v>0</v>
      </c>
      <c r="AX593" s="330">
        <v>0</v>
      </c>
      <c r="AY593" s="330">
        <v>0</v>
      </c>
      <c r="AZ593" s="330">
        <v>0</v>
      </c>
      <c r="BA593" s="330">
        <v>0</v>
      </c>
      <c r="BB593" s="330">
        <v>0</v>
      </c>
      <c r="BC593" s="330">
        <v>0</v>
      </c>
      <c r="BD593" s="330">
        <v>0</v>
      </c>
      <c r="BE593" s="330">
        <v>2</v>
      </c>
      <c r="BF593" s="329" t="s">
        <v>7556</v>
      </c>
      <c r="BG593" s="330">
        <v>0</v>
      </c>
      <c r="BH593" s="330">
        <v>0</v>
      </c>
      <c r="BI593" s="330">
        <v>0</v>
      </c>
      <c r="BJ593" s="330" t="s">
        <v>112</v>
      </c>
      <c r="BK593" s="330">
        <v>0</v>
      </c>
      <c r="BL593" s="330">
        <v>0</v>
      </c>
      <c r="BM593" s="330">
        <v>0</v>
      </c>
      <c r="BN593" s="330">
        <v>0</v>
      </c>
      <c r="BO593" s="330">
        <v>0</v>
      </c>
      <c r="BP593" s="330">
        <v>0</v>
      </c>
      <c r="BQ593" s="330">
        <v>0</v>
      </c>
    </row>
    <row r="594" spans="1:69" s="334" customFormat="1" x14ac:dyDescent="0.25">
      <c r="A594" s="333">
        <v>1438164</v>
      </c>
      <c r="B594" s="330" t="s">
        <v>52</v>
      </c>
      <c r="C594" s="330" t="s">
        <v>312</v>
      </c>
      <c r="D594" s="333">
        <v>45</v>
      </c>
      <c r="E594" s="331" t="s">
        <v>566</v>
      </c>
      <c r="F594" s="330" t="s">
        <v>130</v>
      </c>
      <c r="G594" s="427" t="s">
        <v>7622</v>
      </c>
      <c r="H594" s="330">
        <v>0</v>
      </c>
      <c r="I594" s="330">
        <v>0</v>
      </c>
      <c r="J594" s="336" t="s">
        <v>45</v>
      </c>
      <c r="K594" s="330">
        <v>0</v>
      </c>
      <c r="L594" s="330">
        <v>0</v>
      </c>
      <c r="M594" s="336" t="s">
        <v>45</v>
      </c>
      <c r="N594" s="330">
        <v>0</v>
      </c>
      <c r="O594" s="330" t="s">
        <v>45</v>
      </c>
      <c r="P594" s="330" t="s">
        <v>45</v>
      </c>
      <c r="Q594" s="330" t="s">
        <v>45</v>
      </c>
      <c r="R594" s="336" t="s">
        <v>45</v>
      </c>
      <c r="S594" s="330">
        <v>0</v>
      </c>
      <c r="T594" s="330"/>
      <c r="U594" s="330"/>
      <c r="V594" s="428"/>
      <c r="W594" s="428" t="s">
        <v>45</v>
      </c>
      <c r="X594" s="428" t="s">
        <v>45</v>
      </c>
      <c r="Y594" s="428" t="s">
        <v>45</v>
      </c>
      <c r="Z594" s="428" t="s">
        <v>45</v>
      </c>
      <c r="AA594" s="330">
        <v>0</v>
      </c>
      <c r="AB594" s="330">
        <v>0</v>
      </c>
      <c r="AC594" s="330">
        <v>0</v>
      </c>
      <c r="AD594" s="330">
        <v>0</v>
      </c>
      <c r="AE594" s="330">
        <v>0</v>
      </c>
      <c r="AF594" s="330">
        <v>0</v>
      </c>
      <c r="AG594" s="429" t="s">
        <v>45</v>
      </c>
      <c r="AH594" s="330"/>
      <c r="AI594" s="330"/>
      <c r="AJ594" s="330"/>
      <c r="AK594" s="330"/>
      <c r="AL594" s="330"/>
      <c r="AM594" s="330">
        <v>0</v>
      </c>
      <c r="AN594" s="330">
        <v>0</v>
      </c>
      <c r="AO594" s="330"/>
      <c r="AP594" s="330"/>
      <c r="AQ594" s="330">
        <v>0</v>
      </c>
      <c r="AR594" s="330">
        <v>0</v>
      </c>
      <c r="AS594" s="330">
        <v>0</v>
      </c>
      <c r="AT594" s="330">
        <v>0</v>
      </c>
      <c r="AU594" s="330">
        <v>0</v>
      </c>
      <c r="AV594" s="430" t="s">
        <v>45</v>
      </c>
      <c r="AW594" s="330">
        <v>0</v>
      </c>
      <c r="AX594" s="330">
        <v>0</v>
      </c>
      <c r="AY594" s="330">
        <v>0</v>
      </c>
      <c r="AZ594" s="330">
        <v>0</v>
      </c>
      <c r="BA594" s="330">
        <v>0</v>
      </c>
      <c r="BB594" s="330">
        <v>0</v>
      </c>
      <c r="BC594" s="330">
        <v>0</v>
      </c>
      <c r="BD594" s="330">
        <v>0</v>
      </c>
      <c r="BE594" s="330">
        <v>0</v>
      </c>
      <c r="BF594" s="329" t="s">
        <v>7556</v>
      </c>
      <c r="BG594" s="330">
        <v>0</v>
      </c>
      <c r="BH594" s="330">
        <v>0</v>
      </c>
      <c r="BI594" s="330">
        <v>0</v>
      </c>
      <c r="BJ594" s="330" t="s">
        <v>112</v>
      </c>
      <c r="BK594" s="330">
        <v>0</v>
      </c>
      <c r="BL594" s="330">
        <v>0</v>
      </c>
      <c r="BM594" s="330">
        <v>0</v>
      </c>
      <c r="BN594" s="330">
        <v>0</v>
      </c>
      <c r="BO594" s="330">
        <v>0</v>
      </c>
      <c r="BP594" s="330">
        <v>0</v>
      </c>
      <c r="BQ594" s="330">
        <v>0</v>
      </c>
    </row>
    <row r="595" spans="1:69" s="334" customFormat="1" x14ac:dyDescent="0.25">
      <c r="A595" s="333">
        <v>1438164</v>
      </c>
      <c r="B595" s="330" t="s">
        <v>52</v>
      </c>
      <c r="C595" s="330" t="s">
        <v>312</v>
      </c>
      <c r="D595" s="333">
        <v>46</v>
      </c>
      <c r="E595" s="331" t="s">
        <v>567</v>
      </c>
      <c r="F595" s="330" t="s">
        <v>130</v>
      </c>
      <c r="G595" s="427" t="s">
        <v>7622</v>
      </c>
      <c r="H595" s="330">
        <v>0</v>
      </c>
      <c r="I595" s="330">
        <v>0</v>
      </c>
      <c r="J595" s="336" t="s">
        <v>45</v>
      </c>
      <c r="K595" s="330">
        <v>0</v>
      </c>
      <c r="L595" s="330">
        <v>0</v>
      </c>
      <c r="M595" s="336" t="s">
        <v>45</v>
      </c>
      <c r="N595" s="330">
        <v>0</v>
      </c>
      <c r="O595" s="330" t="s">
        <v>45</v>
      </c>
      <c r="P595" s="330" t="s">
        <v>45</v>
      </c>
      <c r="Q595" s="330" t="s">
        <v>45</v>
      </c>
      <c r="R595" s="336" t="s">
        <v>45</v>
      </c>
      <c r="S595" s="330">
        <v>0</v>
      </c>
      <c r="T595" s="330"/>
      <c r="U595" s="330"/>
      <c r="V595" s="428"/>
      <c r="W595" s="428" t="s">
        <v>45</v>
      </c>
      <c r="X595" s="428" t="s">
        <v>45</v>
      </c>
      <c r="Y595" s="428" t="s">
        <v>45</v>
      </c>
      <c r="Z595" s="428" t="s">
        <v>45</v>
      </c>
      <c r="AA595" s="330">
        <v>0</v>
      </c>
      <c r="AB595" s="330">
        <v>0</v>
      </c>
      <c r="AC595" s="330">
        <v>0</v>
      </c>
      <c r="AD595" s="330">
        <v>0</v>
      </c>
      <c r="AE595" s="330">
        <v>0</v>
      </c>
      <c r="AF595" s="330">
        <v>0</v>
      </c>
      <c r="AG595" s="429" t="s">
        <v>45</v>
      </c>
      <c r="AH595" s="330"/>
      <c r="AI595" s="330"/>
      <c r="AJ595" s="330"/>
      <c r="AK595" s="330"/>
      <c r="AL595" s="330"/>
      <c r="AM595" s="330">
        <v>0</v>
      </c>
      <c r="AN595" s="330">
        <v>0</v>
      </c>
      <c r="AO595" s="330"/>
      <c r="AP595" s="330"/>
      <c r="AQ595" s="330">
        <v>0</v>
      </c>
      <c r="AR595" s="330">
        <v>0</v>
      </c>
      <c r="AS595" s="330">
        <v>0</v>
      </c>
      <c r="AT595" s="330">
        <v>0</v>
      </c>
      <c r="AU595" s="330">
        <v>0</v>
      </c>
      <c r="AV595" s="430" t="s">
        <v>45</v>
      </c>
      <c r="AW595" s="330">
        <v>0</v>
      </c>
      <c r="AX595" s="330">
        <v>0</v>
      </c>
      <c r="AY595" s="330">
        <v>0</v>
      </c>
      <c r="AZ595" s="330">
        <v>0</v>
      </c>
      <c r="BA595" s="330">
        <v>0</v>
      </c>
      <c r="BB595" s="330">
        <v>0</v>
      </c>
      <c r="BC595" s="330">
        <v>0</v>
      </c>
      <c r="BD595" s="330">
        <v>0</v>
      </c>
      <c r="BE595" s="330">
        <v>0</v>
      </c>
      <c r="BF595" s="329" t="s">
        <v>7556</v>
      </c>
      <c r="BG595" s="330">
        <v>0</v>
      </c>
      <c r="BH595" s="330">
        <v>0</v>
      </c>
      <c r="BI595" s="330">
        <v>0</v>
      </c>
      <c r="BJ595" s="330" t="s">
        <v>112</v>
      </c>
      <c r="BK595" s="330">
        <v>0</v>
      </c>
      <c r="BL595" s="330">
        <v>0</v>
      </c>
      <c r="BM595" s="330">
        <v>0</v>
      </c>
      <c r="BN595" s="330">
        <v>0</v>
      </c>
      <c r="BO595" s="330">
        <v>0</v>
      </c>
      <c r="BP595" s="330">
        <v>0</v>
      </c>
      <c r="BQ595" s="330">
        <v>0</v>
      </c>
    </row>
    <row r="596" spans="1:69" s="334" customFormat="1" x14ac:dyDescent="0.25">
      <c r="A596" s="333">
        <v>1438164</v>
      </c>
      <c r="B596" s="330" t="s">
        <v>52</v>
      </c>
      <c r="C596" s="330" t="s">
        <v>312</v>
      </c>
      <c r="D596" s="333">
        <v>47</v>
      </c>
      <c r="E596" s="331" t="s">
        <v>568</v>
      </c>
      <c r="F596" s="330" t="s">
        <v>130</v>
      </c>
      <c r="G596" s="427" t="s">
        <v>7622</v>
      </c>
      <c r="H596" s="330">
        <v>0</v>
      </c>
      <c r="I596" s="330">
        <v>0</v>
      </c>
      <c r="J596" s="336" t="s">
        <v>45</v>
      </c>
      <c r="K596" s="330">
        <v>0</v>
      </c>
      <c r="L596" s="330">
        <v>0</v>
      </c>
      <c r="M596" s="336" t="s">
        <v>45</v>
      </c>
      <c r="N596" s="330">
        <v>0</v>
      </c>
      <c r="O596" s="330" t="s">
        <v>45</v>
      </c>
      <c r="P596" s="330" t="s">
        <v>45</v>
      </c>
      <c r="Q596" s="330" t="s">
        <v>45</v>
      </c>
      <c r="R596" s="336" t="s">
        <v>45</v>
      </c>
      <c r="S596" s="330">
        <v>0</v>
      </c>
      <c r="T596" s="330"/>
      <c r="U596" s="330"/>
      <c r="V596" s="428"/>
      <c r="W596" s="428" t="s">
        <v>45</v>
      </c>
      <c r="X596" s="428" t="s">
        <v>45</v>
      </c>
      <c r="Y596" s="428" t="s">
        <v>45</v>
      </c>
      <c r="Z596" s="428" t="s">
        <v>45</v>
      </c>
      <c r="AA596" s="330">
        <v>0</v>
      </c>
      <c r="AB596" s="330">
        <v>0</v>
      </c>
      <c r="AC596" s="330">
        <v>0</v>
      </c>
      <c r="AD596" s="330">
        <v>0</v>
      </c>
      <c r="AE596" s="330">
        <v>0</v>
      </c>
      <c r="AF596" s="330">
        <v>0</v>
      </c>
      <c r="AG596" s="429" t="s">
        <v>45</v>
      </c>
      <c r="AH596" s="330"/>
      <c r="AI596" s="330"/>
      <c r="AJ596" s="330"/>
      <c r="AK596" s="330"/>
      <c r="AL596" s="330"/>
      <c r="AM596" s="330">
        <v>0</v>
      </c>
      <c r="AN596" s="330">
        <v>0</v>
      </c>
      <c r="AO596" s="330"/>
      <c r="AP596" s="330"/>
      <c r="AQ596" s="330">
        <v>0</v>
      </c>
      <c r="AR596" s="330">
        <v>0</v>
      </c>
      <c r="AS596" s="330">
        <v>0</v>
      </c>
      <c r="AT596" s="330">
        <v>0</v>
      </c>
      <c r="AU596" s="330">
        <v>0</v>
      </c>
      <c r="AV596" s="430" t="s">
        <v>45</v>
      </c>
      <c r="AW596" s="330">
        <v>0</v>
      </c>
      <c r="AX596" s="330">
        <v>0</v>
      </c>
      <c r="AY596" s="330">
        <v>0</v>
      </c>
      <c r="AZ596" s="330">
        <v>0</v>
      </c>
      <c r="BA596" s="330">
        <v>0</v>
      </c>
      <c r="BB596" s="330">
        <v>0</v>
      </c>
      <c r="BC596" s="330">
        <v>0</v>
      </c>
      <c r="BD596" s="330">
        <v>0</v>
      </c>
      <c r="BE596" s="330">
        <v>25</v>
      </c>
      <c r="BF596" s="329" t="s">
        <v>7556</v>
      </c>
      <c r="BG596" s="330">
        <v>0</v>
      </c>
      <c r="BH596" s="330">
        <v>0</v>
      </c>
      <c r="BI596" s="330">
        <v>0</v>
      </c>
      <c r="BJ596" s="330" t="s">
        <v>112</v>
      </c>
      <c r="BK596" s="330">
        <v>0</v>
      </c>
      <c r="BL596" s="330">
        <v>0</v>
      </c>
      <c r="BM596" s="330">
        <v>0</v>
      </c>
      <c r="BN596" s="330">
        <v>0</v>
      </c>
      <c r="BO596" s="330">
        <v>0</v>
      </c>
      <c r="BP596" s="330">
        <v>0</v>
      </c>
      <c r="BQ596" s="330">
        <v>0</v>
      </c>
    </row>
    <row r="597" spans="1:69" s="334" customFormat="1" x14ac:dyDescent="0.25">
      <c r="A597" s="333">
        <v>1438164</v>
      </c>
      <c r="B597" s="330" t="s">
        <v>52</v>
      </c>
      <c r="C597" s="330" t="s">
        <v>312</v>
      </c>
      <c r="D597" s="333">
        <v>48</v>
      </c>
      <c r="E597" s="331" t="s">
        <v>570</v>
      </c>
      <c r="F597" s="330" t="s">
        <v>130</v>
      </c>
      <c r="G597" s="427" t="s">
        <v>7622</v>
      </c>
      <c r="H597" s="330">
        <v>0</v>
      </c>
      <c r="I597" s="330">
        <v>0</v>
      </c>
      <c r="J597" s="336" t="s">
        <v>45</v>
      </c>
      <c r="K597" s="330">
        <v>0</v>
      </c>
      <c r="L597" s="330">
        <v>0</v>
      </c>
      <c r="M597" s="336" t="s">
        <v>45</v>
      </c>
      <c r="N597" s="330">
        <v>0</v>
      </c>
      <c r="O597" s="330" t="s">
        <v>45</v>
      </c>
      <c r="P597" s="330" t="s">
        <v>45</v>
      </c>
      <c r="Q597" s="330" t="s">
        <v>45</v>
      </c>
      <c r="R597" s="336" t="s">
        <v>45</v>
      </c>
      <c r="S597" s="330">
        <v>0</v>
      </c>
      <c r="T597" s="330"/>
      <c r="U597" s="330"/>
      <c r="V597" s="428"/>
      <c r="W597" s="428" t="s">
        <v>45</v>
      </c>
      <c r="X597" s="428" t="s">
        <v>45</v>
      </c>
      <c r="Y597" s="428" t="s">
        <v>45</v>
      </c>
      <c r="Z597" s="428" t="s">
        <v>45</v>
      </c>
      <c r="AA597" s="330">
        <v>0</v>
      </c>
      <c r="AB597" s="330">
        <v>0</v>
      </c>
      <c r="AC597" s="330">
        <v>0</v>
      </c>
      <c r="AD597" s="330">
        <v>0</v>
      </c>
      <c r="AE597" s="330">
        <v>0</v>
      </c>
      <c r="AF597" s="330">
        <v>0</v>
      </c>
      <c r="AG597" s="429" t="s">
        <v>45</v>
      </c>
      <c r="AH597" s="330"/>
      <c r="AI597" s="330"/>
      <c r="AJ597" s="330"/>
      <c r="AK597" s="330"/>
      <c r="AL597" s="330"/>
      <c r="AM597" s="330">
        <v>0</v>
      </c>
      <c r="AN597" s="330">
        <v>0</v>
      </c>
      <c r="AO597" s="330"/>
      <c r="AP597" s="330"/>
      <c r="AQ597" s="330">
        <v>0</v>
      </c>
      <c r="AR597" s="330">
        <v>0</v>
      </c>
      <c r="AS597" s="330">
        <v>0</v>
      </c>
      <c r="AT597" s="330">
        <v>0</v>
      </c>
      <c r="AU597" s="330">
        <v>0</v>
      </c>
      <c r="AV597" s="430" t="s">
        <v>45</v>
      </c>
      <c r="AW597" s="330">
        <v>0</v>
      </c>
      <c r="AX597" s="330">
        <v>0</v>
      </c>
      <c r="AY597" s="330">
        <v>0</v>
      </c>
      <c r="AZ597" s="330">
        <v>0</v>
      </c>
      <c r="BA597" s="330">
        <v>0</v>
      </c>
      <c r="BB597" s="330">
        <v>0</v>
      </c>
      <c r="BC597" s="330">
        <v>0</v>
      </c>
      <c r="BD597" s="330">
        <v>0</v>
      </c>
      <c r="BE597" s="330">
        <v>10</v>
      </c>
      <c r="BF597" s="329" t="s">
        <v>7556</v>
      </c>
      <c r="BG597" s="330">
        <v>0</v>
      </c>
      <c r="BH597" s="330">
        <v>0</v>
      </c>
      <c r="BI597" s="330">
        <v>0</v>
      </c>
      <c r="BJ597" s="330" t="s">
        <v>112</v>
      </c>
      <c r="BK597" s="330">
        <v>0</v>
      </c>
      <c r="BL597" s="330">
        <v>0</v>
      </c>
      <c r="BM597" s="330">
        <v>0</v>
      </c>
      <c r="BN597" s="330">
        <v>0</v>
      </c>
      <c r="BO597" s="330">
        <v>0</v>
      </c>
      <c r="BP597" s="330">
        <v>0</v>
      </c>
      <c r="BQ597" s="330">
        <v>0</v>
      </c>
    </row>
    <row r="598" spans="1:69" s="334" customFormat="1" x14ac:dyDescent="0.25">
      <c r="A598" s="333">
        <v>1438164</v>
      </c>
      <c r="B598" s="330" t="s">
        <v>52</v>
      </c>
      <c r="C598" s="330" t="s">
        <v>312</v>
      </c>
      <c r="D598" s="333">
        <v>49</v>
      </c>
      <c r="E598" s="331" t="s">
        <v>571</v>
      </c>
      <c r="F598" s="330" t="s">
        <v>130</v>
      </c>
      <c r="G598" s="427" t="s">
        <v>7622</v>
      </c>
      <c r="H598" s="330">
        <v>0</v>
      </c>
      <c r="I598" s="330">
        <v>0</v>
      </c>
      <c r="J598" s="336" t="s">
        <v>45</v>
      </c>
      <c r="K598" s="330">
        <v>0</v>
      </c>
      <c r="L598" s="330">
        <v>0</v>
      </c>
      <c r="M598" s="336" t="s">
        <v>45</v>
      </c>
      <c r="N598" s="330">
        <v>0</v>
      </c>
      <c r="O598" s="330" t="s">
        <v>45</v>
      </c>
      <c r="P598" s="330" t="s">
        <v>45</v>
      </c>
      <c r="Q598" s="330" t="s">
        <v>45</v>
      </c>
      <c r="R598" s="336" t="s">
        <v>45</v>
      </c>
      <c r="S598" s="330">
        <v>0</v>
      </c>
      <c r="T598" s="330"/>
      <c r="U598" s="330"/>
      <c r="V598" s="428"/>
      <c r="W598" s="428" t="s">
        <v>45</v>
      </c>
      <c r="X598" s="428" t="s">
        <v>45</v>
      </c>
      <c r="Y598" s="428" t="s">
        <v>45</v>
      </c>
      <c r="Z598" s="428" t="s">
        <v>45</v>
      </c>
      <c r="AA598" s="330">
        <v>0</v>
      </c>
      <c r="AB598" s="330">
        <v>0</v>
      </c>
      <c r="AC598" s="330">
        <v>0</v>
      </c>
      <c r="AD598" s="330">
        <v>0</v>
      </c>
      <c r="AE598" s="330">
        <v>0</v>
      </c>
      <c r="AF598" s="330">
        <v>0</v>
      </c>
      <c r="AG598" s="429" t="s">
        <v>45</v>
      </c>
      <c r="AH598" s="330"/>
      <c r="AI598" s="330"/>
      <c r="AJ598" s="330"/>
      <c r="AK598" s="330"/>
      <c r="AL598" s="330"/>
      <c r="AM598" s="330">
        <v>0</v>
      </c>
      <c r="AN598" s="330">
        <v>0</v>
      </c>
      <c r="AO598" s="330"/>
      <c r="AP598" s="330"/>
      <c r="AQ598" s="330">
        <v>0</v>
      </c>
      <c r="AR598" s="330">
        <v>0</v>
      </c>
      <c r="AS598" s="330">
        <v>0</v>
      </c>
      <c r="AT598" s="330">
        <v>0</v>
      </c>
      <c r="AU598" s="330">
        <v>0</v>
      </c>
      <c r="AV598" s="430" t="s">
        <v>45</v>
      </c>
      <c r="AW598" s="330">
        <v>1</v>
      </c>
      <c r="AX598" s="330">
        <v>0</v>
      </c>
      <c r="AY598" s="330">
        <v>1</v>
      </c>
      <c r="AZ598" s="330">
        <v>0</v>
      </c>
      <c r="BA598" s="330">
        <v>1</v>
      </c>
      <c r="BB598" s="330">
        <v>0</v>
      </c>
      <c r="BC598" s="330">
        <v>1</v>
      </c>
      <c r="BD598" s="330">
        <v>0</v>
      </c>
      <c r="BE598" s="330">
        <v>15</v>
      </c>
      <c r="BF598" s="329" t="s">
        <v>7556</v>
      </c>
      <c r="BG598" s="330">
        <v>0</v>
      </c>
      <c r="BH598" s="330">
        <v>0</v>
      </c>
      <c r="BI598" s="330">
        <v>1</v>
      </c>
      <c r="BJ598" s="330" t="s">
        <v>112</v>
      </c>
      <c r="BK598" s="330">
        <v>1</v>
      </c>
      <c r="BL598" s="330">
        <v>0</v>
      </c>
      <c r="BM598" s="330">
        <v>0</v>
      </c>
      <c r="BN598" s="330">
        <v>0</v>
      </c>
      <c r="BO598" s="330">
        <v>0</v>
      </c>
      <c r="BP598" s="330">
        <v>0</v>
      </c>
      <c r="BQ598" s="330">
        <v>0</v>
      </c>
    </row>
    <row r="599" spans="1:69" s="334" customFormat="1" x14ac:dyDescent="0.25">
      <c r="A599" s="333">
        <v>1438164</v>
      </c>
      <c r="B599" s="330" t="s">
        <v>52</v>
      </c>
      <c r="C599" s="330" t="s">
        <v>312</v>
      </c>
      <c r="D599" s="333">
        <v>50</v>
      </c>
      <c r="E599" s="331" t="s">
        <v>572</v>
      </c>
      <c r="F599" s="330" t="s">
        <v>130</v>
      </c>
      <c r="G599" s="427" t="s">
        <v>7622</v>
      </c>
      <c r="H599" s="330">
        <v>0</v>
      </c>
      <c r="I599" s="330">
        <v>0</v>
      </c>
      <c r="J599" s="336" t="s">
        <v>45</v>
      </c>
      <c r="K599" s="330">
        <v>0</v>
      </c>
      <c r="L599" s="330">
        <v>0</v>
      </c>
      <c r="M599" s="336" t="s">
        <v>45</v>
      </c>
      <c r="N599" s="330">
        <v>0</v>
      </c>
      <c r="O599" s="330" t="s">
        <v>45</v>
      </c>
      <c r="P599" s="330" t="s">
        <v>45</v>
      </c>
      <c r="Q599" s="330" t="s">
        <v>45</v>
      </c>
      <c r="R599" s="336" t="s">
        <v>45</v>
      </c>
      <c r="S599" s="330">
        <v>0</v>
      </c>
      <c r="T599" s="330"/>
      <c r="U599" s="330"/>
      <c r="V599" s="428"/>
      <c r="W599" s="428" t="s">
        <v>45</v>
      </c>
      <c r="X599" s="428" t="s">
        <v>45</v>
      </c>
      <c r="Y599" s="428" t="s">
        <v>45</v>
      </c>
      <c r="Z599" s="428" t="s">
        <v>45</v>
      </c>
      <c r="AA599" s="330">
        <v>0</v>
      </c>
      <c r="AB599" s="330">
        <v>0</v>
      </c>
      <c r="AC599" s="330">
        <v>0</v>
      </c>
      <c r="AD599" s="330">
        <v>0</v>
      </c>
      <c r="AE599" s="330">
        <v>0</v>
      </c>
      <c r="AF599" s="330">
        <v>0</v>
      </c>
      <c r="AG599" s="429" t="s">
        <v>45</v>
      </c>
      <c r="AH599" s="330"/>
      <c r="AI599" s="330"/>
      <c r="AJ599" s="330"/>
      <c r="AK599" s="330"/>
      <c r="AL599" s="330"/>
      <c r="AM599" s="330">
        <v>0</v>
      </c>
      <c r="AN599" s="330">
        <v>0</v>
      </c>
      <c r="AO599" s="330"/>
      <c r="AP599" s="330"/>
      <c r="AQ599" s="330">
        <v>0</v>
      </c>
      <c r="AR599" s="330">
        <v>0</v>
      </c>
      <c r="AS599" s="330">
        <v>0</v>
      </c>
      <c r="AT599" s="330">
        <v>0</v>
      </c>
      <c r="AU599" s="330">
        <v>0</v>
      </c>
      <c r="AV599" s="430" t="s">
        <v>45</v>
      </c>
      <c r="AW599" s="330">
        <v>0</v>
      </c>
      <c r="AX599" s="330">
        <v>0</v>
      </c>
      <c r="AY599" s="330">
        <v>0</v>
      </c>
      <c r="AZ599" s="330">
        <v>0</v>
      </c>
      <c r="BA599" s="330">
        <v>0</v>
      </c>
      <c r="BB599" s="330">
        <v>0</v>
      </c>
      <c r="BC599" s="330">
        <v>0</v>
      </c>
      <c r="BD599" s="330">
        <v>0</v>
      </c>
      <c r="BE599" s="330">
        <v>8</v>
      </c>
      <c r="BF599" s="329" t="s">
        <v>7556</v>
      </c>
      <c r="BG599" s="330">
        <v>0</v>
      </c>
      <c r="BH599" s="330">
        <v>0</v>
      </c>
      <c r="BI599" s="330">
        <v>0</v>
      </c>
      <c r="BJ599" s="330" t="s">
        <v>112</v>
      </c>
      <c r="BK599" s="330">
        <v>0</v>
      </c>
      <c r="BL599" s="330">
        <v>0</v>
      </c>
      <c r="BM599" s="330">
        <v>0</v>
      </c>
      <c r="BN599" s="330">
        <v>0</v>
      </c>
      <c r="BO599" s="330">
        <v>0</v>
      </c>
      <c r="BP599" s="330">
        <v>0</v>
      </c>
      <c r="BQ599" s="330">
        <v>0</v>
      </c>
    </row>
    <row r="600" spans="1:69" s="334" customFormat="1" x14ac:dyDescent="0.25">
      <c r="A600" s="333">
        <v>1438164</v>
      </c>
      <c r="B600" s="330" t="s">
        <v>52</v>
      </c>
      <c r="C600" s="330" t="s">
        <v>312</v>
      </c>
      <c r="D600" s="333">
        <v>51</v>
      </c>
      <c r="E600" s="331" t="s">
        <v>573</v>
      </c>
      <c r="F600" s="330" t="s">
        <v>130</v>
      </c>
      <c r="G600" s="427" t="s">
        <v>7622</v>
      </c>
      <c r="H600" s="330">
        <v>0</v>
      </c>
      <c r="I600" s="330">
        <v>0</v>
      </c>
      <c r="J600" s="336" t="s">
        <v>45</v>
      </c>
      <c r="K600" s="330">
        <v>0</v>
      </c>
      <c r="L600" s="330">
        <v>0</v>
      </c>
      <c r="M600" s="336" t="s">
        <v>45</v>
      </c>
      <c r="N600" s="330">
        <v>0</v>
      </c>
      <c r="O600" s="330" t="s">
        <v>45</v>
      </c>
      <c r="P600" s="330" t="s">
        <v>45</v>
      </c>
      <c r="Q600" s="330" t="s">
        <v>45</v>
      </c>
      <c r="R600" s="336" t="s">
        <v>45</v>
      </c>
      <c r="S600" s="330">
        <v>0</v>
      </c>
      <c r="T600" s="330"/>
      <c r="U600" s="330"/>
      <c r="V600" s="428"/>
      <c r="W600" s="428" t="s">
        <v>45</v>
      </c>
      <c r="X600" s="428" t="s">
        <v>45</v>
      </c>
      <c r="Y600" s="428" t="s">
        <v>45</v>
      </c>
      <c r="Z600" s="428" t="s">
        <v>45</v>
      </c>
      <c r="AA600" s="330">
        <v>0</v>
      </c>
      <c r="AB600" s="330">
        <v>0</v>
      </c>
      <c r="AC600" s="330">
        <v>0</v>
      </c>
      <c r="AD600" s="330">
        <v>0</v>
      </c>
      <c r="AE600" s="330">
        <v>0</v>
      </c>
      <c r="AF600" s="330">
        <v>0</v>
      </c>
      <c r="AG600" s="429" t="s">
        <v>45</v>
      </c>
      <c r="AH600" s="330"/>
      <c r="AI600" s="330"/>
      <c r="AJ600" s="330"/>
      <c r="AK600" s="330"/>
      <c r="AL600" s="330"/>
      <c r="AM600" s="330">
        <v>0</v>
      </c>
      <c r="AN600" s="330">
        <v>0</v>
      </c>
      <c r="AO600" s="330"/>
      <c r="AP600" s="330"/>
      <c r="AQ600" s="330">
        <v>0</v>
      </c>
      <c r="AR600" s="330">
        <v>0</v>
      </c>
      <c r="AS600" s="330">
        <v>0</v>
      </c>
      <c r="AT600" s="330">
        <v>0</v>
      </c>
      <c r="AU600" s="330">
        <v>0</v>
      </c>
      <c r="AV600" s="430" t="s">
        <v>45</v>
      </c>
      <c r="AW600" s="330">
        <v>0</v>
      </c>
      <c r="AX600" s="330">
        <v>0</v>
      </c>
      <c r="AY600" s="330">
        <v>0</v>
      </c>
      <c r="AZ600" s="330">
        <v>0</v>
      </c>
      <c r="BA600" s="330">
        <v>0</v>
      </c>
      <c r="BB600" s="330">
        <v>0</v>
      </c>
      <c r="BC600" s="330">
        <v>0</v>
      </c>
      <c r="BD600" s="330">
        <v>0</v>
      </c>
      <c r="BE600" s="330">
        <v>0</v>
      </c>
      <c r="BF600" s="329" t="s">
        <v>7556</v>
      </c>
      <c r="BG600" s="330">
        <v>0</v>
      </c>
      <c r="BH600" s="330">
        <v>0</v>
      </c>
      <c r="BI600" s="330">
        <v>0</v>
      </c>
      <c r="BJ600" s="330" t="s">
        <v>112</v>
      </c>
      <c r="BK600" s="330">
        <v>0</v>
      </c>
      <c r="BL600" s="330">
        <v>0</v>
      </c>
      <c r="BM600" s="330">
        <v>0</v>
      </c>
      <c r="BN600" s="330">
        <v>0</v>
      </c>
      <c r="BO600" s="330">
        <v>0</v>
      </c>
      <c r="BP600" s="330">
        <v>0</v>
      </c>
      <c r="BQ600" s="330">
        <v>0</v>
      </c>
    </row>
    <row r="601" spans="1:69" s="334" customFormat="1" x14ac:dyDescent="0.25">
      <c r="A601" s="333">
        <v>1438164</v>
      </c>
      <c r="B601" s="330" t="s">
        <v>52</v>
      </c>
      <c r="C601" s="330" t="s">
        <v>312</v>
      </c>
      <c r="D601" s="333">
        <v>52</v>
      </c>
      <c r="E601" s="331" t="s">
        <v>6555</v>
      </c>
      <c r="F601" s="330" t="s">
        <v>130</v>
      </c>
      <c r="G601" s="427" t="s">
        <v>7622</v>
      </c>
      <c r="H601" s="330">
        <v>0</v>
      </c>
      <c r="I601" s="330">
        <v>0</v>
      </c>
      <c r="J601" s="336" t="s">
        <v>45</v>
      </c>
      <c r="K601" s="330">
        <v>0</v>
      </c>
      <c r="L601" s="330">
        <v>0</v>
      </c>
      <c r="M601" s="336" t="s">
        <v>45</v>
      </c>
      <c r="N601" s="330">
        <v>0</v>
      </c>
      <c r="O601" s="330" t="s">
        <v>45</v>
      </c>
      <c r="P601" s="330" t="s">
        <v>45</v>
      </c>
      <c r="Q601" s="330" t="s">
        <v>45</v>
      </c>
      <c r="R601" s="336" t="s">
        <v>45</v>
      </c>
      <c r="S601" s="330">
        <v>0</v>
      </c>
      <c r="T601" s="330"/>
      <c r="U601" s="330"/>
      <c r="V601" s="428"/>
      <c r="W601" s="428" t="s">
        <v>45</v>
      </c>
      <c r="X601" s="428" t="s">
        <v>45</v>
      </c>
      <c r="Y601" s="428" t="s">
        <v>45</v>
      </c>
      <c r="Z601" s="428" t="s">
        <v>45</v>
      </c>
      <c r="AA601" s="330">
        <v>0</v>
      </c>
      <c r="AB601" s="330">
        <v>0</v>
      </c>
      <c r="AC601" s="330">
        <v>0</v>
      </c>
      <c r="AD601" s="330">
        <v>0</v>
      </c>
      <c r="AE601" s="330">
        <v>0</v>
      </c>
      <c r="AF601" s="330">
        <v>0</v>
      </c>
      <c r="AG601" s="429" t="s">
        <v>45</v>
      </c>
      <c r="AH601" s="330"/>
      <c r="AI601" s="330"/>
      <c r="AJ601" s="330"/>
      <c r="AK601" s="330"/>
      <c r="AL601" s="330"/>
      <c r="AM601" s="330">
        <v>0</v>
      </c>
      <c r="AN601" s="330">
        <v>0</v>
      </c>
      <c r="AO601" s="330"/>
      <c r="AP601" s="330"/>
      <c r="AQ601" s="330">
        <v>0</v>
      </c>
      <c r="AR601" s="330">
        <v>0</v>
      </c>
      <c r="AS601" s="330">
        <v>0</v>
      </c>
      <c r="AT601" s="330">
        <v>0</v>
      </c>
      <c r="AU601" s="330">
        <v>0</v>
      </c>
      <c r="AV601" s="430" t="s">
        <v>45</v>
      </c>
      <c r="AW601" s="330">
        <v>0</v>
      </c>
      <c r="AX601" s="330">
        <v>0</v>
      </c>
      <c r="AY601" s="330">
        <v>0</v>
      </c>
      <c r="AZ601" s="330">
        <v>0</v>
      </c>
      <c r="BA601" s="330">
        <v>0</v>
      </c>
      <c r="BB601" s="330">
        <v>0</v>
      </c>
      <c r="BC601" s="330">
        <v>0</v>
      </c>
      <c r="BD601" s="330">
        <v>0</v>
      </c>
      <c r="BE601" s="330">
        <v>0</v>
      </c>
      <c r="BF601" s="329" t="s">
        <v>7556</v>
      </c>
      <c r="BG601" s="330">
        <v>0</v>
      </c>
      <c r="BH601" s="330">
        <v>0</v>
      </c>
      <c r="BI601" s="330">
        <v>0</v>
      </c>
      <c r="BJ601" s="330" t="s">
        <v>112</v>
      </c>
      <c r="BK601" s="330">
        <v>0</v>
      </c>
      <c r="BL601" s="330">
        <v>0</v>
      </c>
      <c r="BM601" s="330">
        <v>0</v>
      </c>
      <c r="BN601" s="330">
        <v>0</v>
      </c>
      <c r="BO601" s="330">
        <v>0</v>
      </c>
      <c r="BP601" s="330">
        <v>0</v>
      </c>
      <c r="BQ601" s="330">
        <v>0</v>
      </c>
    </row>
    <row r="602" spans="1:69" s="334" customFormat="1" x14ac:dyDescent="0.25">
      <c r="A602" s="333" t="s">
        <v>6948</v>
      </c>
      <c r="B602" s="330" t="s">
        <v>52</v>
      </c>
      <c r="C602" s="330" t="s">
        <v>312</v>
      </c>
      <c r="D602" s="333">
        <v>3</v>
      </c>
      <c r="E602" s="331" t="s">
        <v>6536</v>
      </c>
      <c r="F602" s="330" t="s">
        <v>130</v>
      </c>
      <c r="G602" s="427" t="s">
        <v>7622</v>
      </c>
      <c r="H602" s="330">
        <v>0</v>
      </c>
      <c r="I602" s="330">
        <v>0</v>
      </c>
      <c r="J602" s="336" t="s">
        <v>45</v>
      </c>
      <c r="K602" s="330">
        <v>0</v>
      </c>
      <c r="L602" s="330">
        <v>0</v>
      </c>
      <c r="M602" s="336" t="s">
        <v>45</v>
      </c>
      <c r="N602" s="330">
        <v>0</v>
      </c>
      <c r="O602" s="330" t="s">
        <v>45</v>
      </c>
      <c r="P602" s="330" t="s">
        <v>45</v>
      </c>
      <c r="Q602" s="330" t="s">
        <v>45</v>
      </c>
      <c r="R602" s="336" t="s">
        <v>45</v>
      </c>
      <c r="S602" s="330">
        <v>0</v>
      </c>
      <c r="T602" s="330"/>
      <c r="U602" s="330"/>
      <c r="V602" s="428"/>
      <c r="W602" s="428" t="s">
        <v>45</v>
      </c>
      <c r="X602" s="428" t="s">
        <v>45</v>
      </c>
      <c r="Y602" s="428" t="s">
        <v>45</v>
      </c>
      <c r="Z602" s="428" t="s">
        <v>45</v>
      </c>
      <c r="AA602" s="330">
        <v>0</v>
      </c>
      <c r="AB602" s="330">
        <v>0</v>
      </c>
      <c r="AC602" s="330">
        <v>0</v>
      </c>
      <c r="AD602" s="330">
        <v>0</v>
      </c>
      <c r="AE602" s="330">
        <v>0</v>
      </c>
      <c r="AF602" s="330">
        <v>0</v>
      </c>
      <c r="AG602" s="429" t="s">
        <v>45</v>
      </c>
      <c r="AH602" s="330"/>
      <c r="AI602" s="330"/>
      <c r="AJ602" s="330"/>
      <c r="AK602" s="330"/>
      <c r="AL602" s="330"/>
      <c r="AM602" s="330">
        <v>0</v>
      </c>
      <c r="AN602" s="330">
        <v>0</v>
      </c>
      <c r="AO602" s="330"/>
      <c r="AP602" s="330"/>
      <c r="AQ602" s="330">
        <v>0</v>
      </c>
      <c r="AR602" s="330">
        <v>0</v>
      </c>
      <c r="AS602" s="330">
        <v>0</v>
      </c>
      <c r="AT602" s="330">
        <v>0</v>
      </c>
      <c r="AU602" s="330">
        <v>0</v>
      </c>
      <c r="AV602" s="430" t="s">
        <v>45</v>
      </c>
      <c r="AW602" s="330">
        <v>0</v>
      </c>
      <c r="AX602" s="330">
        <v>0</v>
      </c>
      <c r="AY602" s="330">
        <v>0</v>
      </c>
      <c r="AZ602" s="330">
        <v>0</v>
      </c>
      <c r="BA602" s="330">
        <v>0</v>
      </c>
      <c r="BB602" s="330">
        <v>0</v>
      </c>
      <c r="BC602" s="330">
        <v>0</v>
      </c>
      <c r="BD602" s="330">
        <v>0</v>
      </c>
      <c r="BE602" s="330">
        <v>8</v>
      </c>
      <c r="BF602" s="329" t="s">
        <v>82</v>
      </c>
      <c r="BG602" s="330">
        <v>0</v>
      </c>
      <c r="BH602" s="330">
        <v>0</v>
      </c>
      <c r="BI602" s="330">
        <v>0</v>
      </c>
      <c r="BJ602" s="330" t="s">
        <v>112</v>
      </c>
      <c r="BK602" s="330">
        <v>0</v>
      </c>
      <c r="BL602" s="330">
        <v>0</v>
      </c>
      <c r="BM602" s="330">
        <v>0</v>
      </c>
      <c r="BN602" s="330">
        <v>0</v>
      </c>
      <c r="BO602" s="330">
        <v>0</v>
      </c>
      <c r="BP602" s="330">
        <v>0</v>
      </c>
      <c r="BQ602" s="330">
        <v>0</v>
      </c>
    </row>
    <row r="603" spans="1:69" s="334" customFormat="1" x14ac:dyDescent="0.25">
      <c r="A603" s="333" t="s">
        <v>6948</v>
      </c>
      <c r="B603" s="330" t="s">
        <v>52</v>
      </c>
      <c r="C603" s="330" t="s">
        <v>312</v>
      </c>
      <c r="D603" s="333">
        <v>4</v>
      </c>
      <c r="E603" s="331" t="s">
        <v>6537</v>
      </c>
      <c r="F603" s="330" t="s">
        <v>130</v>
      </c>
      <c r="G603" s="427" t="s">
        <v>7622</v>
      </c>
      <c r="H603" s="330">
        <v>0</v>
      </c>
      <c r="I603" s="330">
        <v>0</v>
      </c>
      <c r="J603" s="336" t="s">
        <v>45</v>
      </c>
      <c r="K603" s="330">
        <v>0</v>
      </c>
      <c r="L603" s="330">
        <v>0</v>
      </c>
      <c r="M603" s="336" t="s">
        <v>45</v>
      </c>
      <c r="N603" s="330">
        <v>0</v>
      </c>
      <c r="O603" s="330" t="s">
        <v>45</v>
      </c>
      <c r="P603" s="330" t="s">
        <v>45</v>
      </c>
      <c r="Q603" s="330" t="s">
        <v>45</v>
      </c>
      <c r="R603" s="336" t="s">
        <v>45</v>
      </c>
      <c r="S603" s="330">
        <v>0</v>
      </c>
      <c r="T603" s="330"/>
      <c r="U603" s="330"/>
      <c r="V603" s="428"/>
      <c r="W603" s="428" t="s">
        <v>45</v>
      </c>
      <c r="X603" s="428" t="s">
        <v>45</v>
      </c>
      <c r="Y603" s="428" t="s">
        <v>45</v>
      </c>
      <c r="Z603" s="428" t="s">
        <v>45</v>
      </c>
      <c r="AA603" s="330">
        <v>0</v>
      </c>
      <c r="AB603" s="330">
        <v>0</v>
      </c>
      <c r="AC603" s="330">
        <v>0</v>
      </c>
      <c r="AD603" s="330">
        <v>0</v>
      </c>
      <c r="AE603" s="330">
        <v>0</v>
      </c>
      <c r="AF603" s="330">
        <v>0</v>
      </c>
      <c r="AG603" s="429" t="s">
        <v>45</v>
      </c>
      <c r="AH603" s="330"/>
      <c r="AI603" s="330"/>
      <c r="AJ603" s="330"/>
      <c r="AK603" s="330"/>
      <c r="AL603" s="330"/>
      <c r="AM603" s="330">
        <v>0</v>
      </c>
      <c r="AN603" s="330">
        <v>0</v>
      </c>
      <c r="AO603" s="330"/>
      <c r="AP603" s="330"/>
      <c r="AQ603" s="330">
        <v>0</v>
      </c>
      <c r="AR603" s="330">
        <v>0</v>
      </c>
      <c r="AS603" s="330">
        <v>0</v>
      </c>
      <c r="AT603" s="330">
        <v>0</v>
      </c>
      <c r="AU603" s="330">
        <v>0</v>
      </c>
      <c r="AV603" s="430" t="s">
        <v>45</v>
      </c>
      <c r="AW603" s="330">
        <v>0</v>
      </c>
      <c r="AX603" s="330">
        <v>0</v>
      </c>
      <c r="AY603" s="330">
        <v>0</v>
      </c>
      <c r="AZ603" s="330">
        <v>0</v>
      </c>
      <c r="BA603" s="330">
        <v>0</v>
      </c>
      <c r="BB603" s="330">
        <v>0</v>
      </c>
      <c r="BC603" s="330">
        <v>0</v>
      </c>
      <c r="BD603" s="330">
        <v>0</v>
      </c>
      <c r="BE603" s="330">
        <v>9</v>
      </c>
      <c r="BF603" s="329" t="s">
        <v>82</v>
      </c>
      <c r="BG603" s="330">
        <v>3</v>
      </c>
      <c r="BH603" s="330">
        <v>0</v>
      </c>
      <c r="BI603" s="330">
        <v>0</v>
      </c>
      <c r="BJ603" s="330" t="s">
        <v>112</v>
      </c>
      <c r="BK603" s="330">
        <v>0</v>
      </c>
      <c r="BL603" s="330">
        <v>0</v>
      </c>
      <c r="BM603" s="330">
        <v>0</v>
      </c>
      <c r="BN603" s="330">
        <v>0</v>
      </c>
      <c r="BO603" s="330">
        <v>0</v>
      </c>
      <c r="BP603" s="330">
        <v>0</v>
      </c>
      <c r="BQ603" s="330">
        <v>0</v>
      </c>
    </row>
    <row r="604" spans="1:69" s="334" customFormat="1" x14ac:dyDescent="0.25">
      <c r="A604" s="333">
        <v>1438164</v>
      </c>
      <c r="B604" s="330" t="s">
        <v>52</v>
      </c>
      <c r="C604" s="330" t="s">
        <v>312</v>
      </c>
      <c r="D604" s="333">
        <v>5</v>
      </c>
      <c r="E604" s="331" t="s">
        <v>6538</v>
      </c>
      <c r="F604" s="330" t="s">
        <v>130</v>
      </c>
      <c r="G604" s="427" t="s">
        <v>7622</v>
      </c>
      <c r="H604" s="330">
        <v>0</v>
      </c>
      <c r="I604" s="330">
        <v>0</v>
      </c>
      <c r="J604" s="336" t="s">
        <v>45</v>
      </c>
      <c r="K604" s="330">
        <v>0</v>
      </c>
      <c r="L604" s="330">
        <v>0</v>
      </c>
      <c r="M604" s="336" t="s">
        <v>45</v>
      </c>
      <c r="N604" s="330">
        <v>0</v>
      </c>
      <c r="O604" s="330" t="s">
        <v>45</v>
      </c>
      <c r="P604" s="330" t="s">
        <v>45</v>
      </c>
      <c r="Q604" s="330" t="s">
        <v>45</v>
      </c>
      <c r="R604" s="336" t="s">
        <v>45</v>
      </c>
      <c r="S604" s="330">
        <v>0</v>
      </c>
      <c r="T604" s="330"/>
      <c r="U604" s="330"/>
      <c r="V604" s="428"/>
      <c r="W604" s="428" t="s">
        <v>45</v>
      </c>
      <c r="X604" s="428" t="s">
        <v>45</v>
      </c>
      <c r="Y604" s="428" t="s">
        <v>45</v>
      </c>
      <c r="Z604" s="428" t="s">
        <v>45</v>
      </c>
      <c r="AA604" s="330">
        <v>0</v>
      </c>
      <c r="AB604" s="330">
        <v>0</v>
      </c>
      <c r="AC604" s="330">
        <v>0</v>
      </c>
      <c r="AD604" s="330">
        <v>0</v>
      </c>
      <c r="AE604" s="330">
        <v>0</v>
      </c>
      <c r="AF604" s="330">
        <v>0</v>
      </c>
      <c r="AG604" s="429" t="s">
        <v>45</v>
      </c>
      <c r="AH604" s="330"/>
      <c r="AI604" s="330"/>
      <c r="AJ604" s="330"/>
      <c r="AK604" s="330"/>
      <c r="AL604" s="330"/>
      <c r="AM604" s="330">
        <v>0</v>
      </c>
      <c r="AN604" s="330">
        <v>0</v>
      </c>
      <c r="AO604" s="330"/>
      <c r="AP604" s="330"/>
      <c r="AQ604" s="330">
        <v>0</v>
      </c>
      <c r="AR604" s="330">
        <v>0</v>
      </c>
      <c r="AS604" s="330">
        <v>0</v>
      </c>
      <c r="AT604" s="330">
        <v>0</v>
      </c>
      <c r="AU604" s="330">
        <v>0</v>
      </c>
      <c r="AV604" s="430" t="s">
        <v>45</v>
      </c>
      <c r="AW604" s="330">
        <v>0</v>
      </c>
      <c r="AX604" s="330">
        <v>0</v>
      </c>
      <c r="AY604" s="330">
        <v>0</v>
      </c>
      <c r="AZ604" s="330">
        <v>0</v>
      </c>
      <c r="BA604" s="330">
        <v>0</v>
      </c>
      <c r="BB604" s="330">
        <v>0</v>
      </c>
      <c r="BC604" s="330">
        <v>0</v>
      </c>
      <c r="BD604" s="330">
        <v>0</v>
      </c>
      <c r="BE604" s="330">
        <v>15</v>
      </c>
      <c r="BF604" s="329" t="s">
        <v>7556</v>
      </c>
      <c r="BG604" s="330">
        <v>1</v>
      </c>
      <c r="BH604" s="330">
        <v>0</v>
      </c>
      <c r="BI604" s="330">
        <v>0</v>
      </c>
      <c r="BJ604" s="330" t="s">
        <v>112</v>
      </c>
      <c r="BK604" s="330">
        <v>0</v>
      </c>
      <c r="BL604" s="330">
        <v>0</v>
      </c>
      <c r="BM604" s="330">
        <v>0</v>
      </c>
      <c r="BN604" s="330">
        <v>0</v>
      </c>
      <c r="BO604" s="330">
        <v>0</v>
      </c>
      <c r="BP604" s="330">
        <v>0</v>
      </c>
      <c r="BQ604" s="330">
        <v>0</v>
      </c>
    </row>
    <row r="605" spans="1:69" s="334" customFormat="1" x14ac:dyDescent="0.25">
      <c r="A605" s="333">
        <v>1438164</v>
      </c>
      <c r="B605" s="330" t="s">
        <v>52</v>
      </c>
      <c r="C605" s="330" t="s">
        <v>312</v>
      </c>
      <c r="D605" s="333">
        <v>6</v>
      </c>
      <c r="E605" s="331" t="s">
        <v>6539</v>
      </c>
      <c r="F605" s="330" t="s">
        <v>130</v>
      </c>
      <c r="G605" s="427" t="s">
        <v>7622</v>
      </c>
      <c r="H605" s="330">
        <v>0</v>
      </c>
      <c r="I605" s="330">
        <v>0</v>
      </c>
      <c r="J605" s="336" t="s">
        <v>45</v>
      </c>
      <c r="K605" s="330">
        <v>0</v>
      </c>
      <c r="L605" s="330">
        <v>0</v>
      </c>
      <c r="M605" s="336" t="s">
        <v>45</v>
      </c>
      <c r="N605" s="330">
        <v>0</v>
      </c>
      <c r="O605" s="330" t="s">
        <v>45</v>
      </c>
      <c r="P605" s="330" t="s">
        <v>45</v>
      </c>
      <c r="Q605" s="330" t="s">
        <v>45</v>
      </c>
      <c r="R605" s="336" t="s">
        <v>45</v>
      </c>
      <c r="S605" s="330">
        <v>0</v>
      </c>
      <c r="T605" s="330"/>
      <c r="U605" s="330"/>
      <c r="V605" s="428"/>
      <c r="W605" s="428" t="s">
        <v>45</v>
      </c>
      <c r="X605" s="428" t="s">
        <v>45</v>
      </c>
      <c r="Y605" s="428" t="s">
        <v>45</v>
      </c>
      <c r="Z605" s="428" t="s">
        <v>45</v>
      </c>
      <c r="AA605" s="330">
        <v>0</v>
      </c>
      <c r="AB605" s="330">
        <v>0</v>
      </c>
      <c r="AC605" s="330">
        <v>0</v>
      </c>
      <c r="AD605" s="330">
        <v>0</v>
      </c>
      <c r="AE605" s="330">
        <v>0</v>
      </c>
      <c r="AF605" s="330">
        <v>0</v>
      </c>
      <c r="AG605" s="429" t="s">
        <v>45</v>
      </c>
      <c r="AH605" s="330"/>
      <c r="AI605" s="330"/>
      <c r="AJ605" s="330"/>
      <c r="AK605" s="330"/>
      <c r="AL605" s="330"/>
      <c r="AM605" s="330">
        <v>0</v>
      </c>
      <c r="AN605" s="330">
        <v>0</v>
      </c>
      <c r="AO605" s="330"/>
      <c r="AP605" s="330"/>
      <c r="AQ605" s="330">
        <v>0</v>
      </c>
      <c r="AR605" s="330">
        <v>0</v>
      </c>
      <c r="AS605" s="330">
        <v>0</v>
      </c>
      <c r="AT605" s="330">
        <v>0</v>
      </c>
      <c r="AU605" s="330">
        <v>0</v>
      </c>
      <c r="AV605" s="430" t="s">
        <v>45</v>
      </c>
      <c r="AW605" s="330">
        <v>0</v>
      </c>
      <c r="AX605" s="330">
        <v>0</v>
      </c>
      <c r="AY605" s="330">
        <v>0</v>
      </c>
      <c r="AZ605" s="330">
        <v>0</v>
      </c>
      <c r="BA605" s="330">
        <v>0</v>
      </c>
      <c r="BB605" s="330">
        <v>0</v>
      </c>
      <c r="BC605" s="330">
        <v>0</v>
      </c>
      <c r="BD605" s="330">
        <v>0</v>
      </c>
      <c r="BE605" s="330">
        <v>9</v>
      </c>
      <c r="BF605" s="329" t="s">
        <v>7556</v>
      </c>
      <c r="BG605" s="330">
        <v>6</v>
      </c>
      <c r="BH605" s="330">
        <v>0</v>
      </c>
      <c r="BI605" s="330">
        <v>0</v>
      </c>
      <c r="BJ605" s="330" t="s">
        <v>112</v>
      </c>
      <c r="BK605" s="330">
        <v>0</v>
      </c>
      <c r="BL605" s="330">
        <v>0</v>
      </c>
      <c r="BM605" s="330">
        <v>0</v>
      </c>
      <c r="BN605" s="330">
        <v>0</v>
      </c>
      <c r="BO605" s="330">
        <v>0</v>
      </c>
      <c r="BP605" s="330">
        <v>0</v>
      </c>
      <c r="BQ605" s="330">
        <v>0</v>
      </c>
    </row>
    <row r="606" spans="1:69" s="334" customFormat="1" x14ac:dyDescent="0.25">
      <c r="A606" s="333">
        <v>1438164</v>
      </c>
      <c r="B606" s="330" t="s">
        <v>52</v>
      </c>
      <c r="C606" s="330" t="s">
        <v>312</v>
      </c>
      <c r="D606" s="333">
        <v>7</v>
      </c>
      <c r="E606" s="331" t="s">
        <v>6540</v>
      </c>
      <c r="F606" s="330" t="s">
        <v>130</v>
      </c>
      <c r="G606" s="427" t="s">
        <v>7622</v>
      </c>
      <c r="H606" s="330">
        <v>0</v>
      </c>
      <c r="I606" s="330">
        <v>0</v>
      </c>
      <c r="J606" s="336" t="s">
        <v>45</v>
      </c>
      <c r="K606" s="330">
        <v>0</v>
      </c>
      <c r="L606" s="330">
        <v>0</v>
      </c>
      <c r="M606" s="336" t="s">
        <v>45</v>
      </c>
      <c r="N606" s="330">
        <v>0</v>
      </c>
      <c r="O606" s="330" t="s">
        <v>45</v>
      </c>
      <c r="P606" s="330" t="s">
        <v>45</v>
      </c>
      <c r="Q606" s="330" t="s">
        <v>45</v>
      </c>
      <c r="R606" s="336" t="s">
        <v>45</v>
      </c>
      <c r="S606" s="330">
        <v>0</v>
      </c>
      <c r="T606" s="330"/>
      <c r="U606" s="330"/>
      <c r="V606" s="428"/>
      <c r="W606" s="428" t="s">
        <v>45</v>
      </c>
      <c r="X606" s="428" t="s">
        <v>45</v>
      </c>
      <c r="Y606" s="428" t="s">
        <v>45</v>
      </c>
      <c r="Z606" s="428" t="s">
        <v>45</v>
      </c>
      <c r="AA606" s="330">
        <v>0</v>
      </c>
      <c r="AB606" s="330">
        <v>0</v>
      </c>
      <c r="AC606" s="330">
        <v>0</v>
      </c>
      <c r="AD606" s="330">
        <v>0</v>
      </c>
      <c r="AE606" s="330">
        <v>0</v>
      </c>
      <c r="AF606" s="330">
        <v>0</v>
      </c>
      <c r="AG606" s="429" t="s">
        <v>45</v>
      </c>
      <c r="AH606" s="330"/>
      <c r="AI606" s="330"/>
      <c r="AJ606" s="330"/>
      <c r="AK606" s="330"/>
      <c r="AL606" s="330"/>
      <c r="AM606" s="330">
        <v>0</v>
      </c>
      <c r="AN606" s="330">
        <v>0</v>
      </c>
      <c r="AO606" s="330"/>
      <c r="AP606" s="330"/>
      <c r="AQ606" s="330">
        <v>0</v>
      </c>
      <c r="AR606" s="330">
        <v>0</v>
      </c>
      <c r="AS606" s="330">
        <v>0</v>
      </c>
      <c r="AT606" s="330">
        <v>0</v>
      </c>
      <c r="AU606" s="330">
        <v>0</v>
      </c>
      <c r="AV606" s="430" t="s">
        <v>45</v>
      </c>
      <c r="AW606" s="330">
        <v>0</v>
      </c>
      <c r="AX606" s="330">
        <v>0</v>
      </c>
      <c r="AY606" s="330">
        <v>0</v>
      </c>
      <c r="AZ606" s="330">
        <v>0</v>
      </c>
      <c r="BA606" s="330">
        <v>0</v>
      </c>
      <c r="BB606" s="330">
        <v>0</v>
      </c>
      <c r="BC606" s="330">
        <v>0</v>
      </c>
      <c r="BD606" s="330">
        <v>0</v>
      </c>
      <c r="BE606" s="330">
        <v>3</v>
      </c>
      <c r="BF606" s="329" t="s">
        <v>7556</v>
      </c>
      <c r="BG606" s="330">
        <v>4</v>
      </c>
      <c r="BH606" s="330">
        <v>0</v>
      </c>
      <c r="BI606" s="330">
        <v>0</v>
      </c>
      <c r="BJ606" s="330" t="s">
        <v>112</v>
      </c>
      <c r="BK606" s="330">
        <v>0</v>
      </c>
      <c r="BL606" s="330">
        <v>0</v>
      </c>
      <c r="BM606" s="330">
        <v>0</v>
      </c>
      <c r="BN606" s="330">
        <v>0</v>
      </c>
      <c r="BO606" s="330">
        <v>0</v>
      </c>
      <c r="BP606" s="330">
        <v>0</v>
      </c>
      <c r="BQ606" s="330">
        <v>0</v>
      </c>
    </row>
    <row r="607" spans="1:69" s="334" customFormat="1" x14ac:dyDescent="0.25">
      <c r="A607" s="333" t="s">
        <v>58</v>
      </c>
      <c r="B607" s="330" t="s">
        <v>52</v>
      </c>
      <c r="C607" s="330" t="s">
        <v>311</v>
      </c>
      <c r="D607" s="333">
        <v>44</v>
      </c>
      <c r="E607" s="331" t="s">
        <v>565</v>
      </c>
      <c r="F607" s="330" t="s">
        <v>128</v>
      </c>
      <c r="G607" s="427" t="s">
        <v>7570</v>
      </c>
      <c r="H607" s="330">
        <v>0</v>
      </c>
      <c r="I607" s="330">
        <v>0</v>
      </c>
      <c r="J607" s="336" t="s">
        <v>45</v>
      </c>
      <c r="K607" s="330">
        <v>0</v>
      </c>
      <c r="L607" s="330">
        <v>0</v>
      </c>
      <c r="M607" s="336" t="s">
        <v>45</v>
      </c>
      <c r="N607" s="330">
        <v>0</v>
      </c>
      <c r="O607" s="330" t="s">
        <v>45</v>
      </c>
      <c r="P607" s="330" t="s">
        <v>45</v>
      </c>
      <c r="Q607" s="330" t="s">
        <v>45</v>
      </c>
      <c r="R607" s="336" t="s">
        <v>45</v>
      </c>
      <c r="S607" s="330">
        <v>0</v>
      </c>
      <c r="T607" s="330"/>
      <c r="U607" s="330"/>
      <c r="V607" s="428"/>
      <c r="W607" s="428" t="s">
        <v>45</v>
      </c>
      <c r="X607" s="428" t="s">
        <v>45</v>
      </c>
      <c r="Y607" s="428" t="s">
        <v>45</v>
      </c>
      <c r="Z607" s="428" t="s">
        <v>45</v>
      </c>
      <c r="AA607" s="330">
        <v>0</v>
      </c>
      <c r="AB607" s="330">
        <v>0</v>
      </c>
      <c r="AC607" s="330">
        <v>0</v>
      </c>
      <c r="AD607" s="330">
        <v>0</v>
      </c>
      <c r="AE607" s="330">
        <v>0</v>
      </c>
      <c r="AF607" s="330">
        <v>0</v>
      </c>
      <c r="AG607" s="429" t="s">
        <v>45</v>
      </c>
      <c r="AH607" s="330"/>
      <c r="AI607" s="330"/>
      <c r="AJ607" s="330"/>
      <c r="AK607" s="330"/>
      <c r="AL607" s="330"/>
      <c r="AM607" s="330">
        <v>0</v>
      </c>
      <c r="AN607" s="330">
        <v>0</v>
      </c>
      <c r="AO607" s="330"/>
      <c r="AP607" s="330"/>
      <c r="AQ607" s="330">
        <v>0</v>
      </c>
      <c r="AR607" s="330">
        <v>0</v>
      </c>
      <c r="AS607" s="330">
        <v>0</v>
      </c>
      <c r="AT607" s="330">
        <v>0</v>
      </c>
      <c r="AU607" s="330">
        <v>0</v>
      </c>
      <c r="AV607" s="430" t="s">
        <v>45</v>
      </c>
      <c r="AW607" s="330">
        <v>0</v>
      </c>
      <c r="AX607" s="330">
        <v>0</v>
      </c>
      <c r="AY607" s="330">
        <v>0</v>
      </c>
      <c r="AZ607" s="330">
        <v>0</v>
      </c>
      <c r="BA607" s="330">
        <v>0</v>
      </c>
      <c r="BB607" s="330">
        <v>0</v>
      </c>
      <c r="BC607" s="330">
        <v>0</v>
      </c>
      <c r="BD607" s="330">
        <v>0</v>
      </c>
      <c r="BE607" s="330">
        <v>3</v>
      </c>
      <c r="BF607" s="329" t="s">
        <v>7561</v>
      </c>
      <c r="BG607" s="330">
        <v>0</v>
      </c>
      <c r="BH607" s="330">
        <v>0</v>
      </c>
      <c r="BI607" s="330">
        <v>0</v>
      </c>
      <c r="BJ607" s="330" t="s">
        <v>112</v>
      </c>
      <c r="BK607" s="330">
        <v>0</v>
      </c>
      <c r="BL607" s="330">
        <v>0</v>
      </c>
      <c r="BM607" s="330">
        <v>0</v>
      </c>
      <c r="BN607" s="330">
        <v>0</v>
      </c>
      <c r="BO607" s="330">
        <v>0</v>
      </c>
      <c r="BP607" s="330">
        <v>0</v>
      </c>
      <c r="BQ607" s="330">
        <v>0</v>
      </c>
    </row>
    <row r="608" spans="1:69" s="334" customFormat="1" x14ac:dyDescent="0.25">
      <c r="A608" s="333" t="s">
        <v>58</v>
      </c>
      <c r="B608" s="330" t="s">
        <v>52</v>
      </c>
      <c r="C608" s="330" t="s">
        <v>311</v>
      </c>
      <c r="D608" s="333">
        <v>45</v>
      </c>
      <c r="E608" s="331" t="s">
        <v>566</v>
      </c>
      <c r="F608" s="330" t="s">
        <v>128</v>
      </c>
      <c r="G608" s="427" t="s">
        <v>7570</v>
      </c>
      <c r="H608" s="330">
        <v>0</v>
      </c>
      <c r="I608" s="330">
        <v>0</v>
      </c>
      <c r="J608" s="336" t="s">
        <v>45</v>
      </c>
      <c r="K608" s="330">
        <v>0</v>
      </c>
      <c r="L608" s="330">
        <v>0</v>
      </c>
      <c r="M608" s="336" t="s">
        <v>45</v>
      </c>
      <c r="N608" s="330">
        <v>0</v>
      </c>
      <c r="O608" s="330" t="s">
        <v>45</v>
      </c>
      <c r="P608" s="330" t="s">
        <v>45</v>
      </c>
      <c r="Q608" s="330" t="s">
        <v>45</v>
      </c>
      <c r="R608" s="336" t="s">
        <v>45</v>
      </c>
      <c r="S608" s="330">
        <v>0</v>
      </c>
      <c r="T608" s="330"/>
      <c r="U608" s="330"/>
      <c r="V608" s="428"/>
      <c r="W608" s="428" t="s">
        <v>45</v>
      </c>
      <c r="X608" s="428" t="s">
        <v>45</v>
      </c>
      <c r="Y608" s="428" t="s">
        <v>45</v>
      </c>
      <c r="Z608" s="428" t="s">
        <v>45</v>
      </c>
      <c r="AA608" s="330">
        <v>0</v>
      </c>
      <c r="AB608" s="330">
        <v>0</v>
      </c>
      <c r="AC608" s="330">
        <v>0</v>
      </c>
      <c r="AD608" s="330">
        <v>0</v>
      </c>
      <c r="AE608" s="330">
        <v>0</v>
      </c>
      <c r="AF608" s="330">
        <v>0</v>
      </c>
      <c r="AG608" s="429" t="s">
        <v>45</v>
      </c>
      <c r="AH608" s="330"/>
      <c r="AI608" s="330"/>
      <c r="AJ608" s="330"/>
      <c r="AK608" s="330"/>
      <c r="AL608" s="330"/>
      <c r="AM608" s="330">
        <v>0</v>
      </c>
      <c r="AN608" s="330">
        <v>0</v>
      </c>
      <c r="AO608" s="330"/>
      <c r="AP608" s="330"/>
      <c r="AQ608" s="330">
        <v>0</v>
      </c>
      <c r="AR608" s="330">
        <v>0</v>
      </c>
      <c r="AS608" s="330">
        <v>0</v>
      </c>
      <c r="AT608" s="330">
        <v>0</v>
      </c>
      <c r="AU608" s="330">
        <v>0</v>
      </c>
      <c r="AV608" s="430" t="s">
        <v>45</v>
      </c>
      <c r="AW608" s="330">
        <v>0</v>
      </c>
      <c r="AX608" s="330">
        <v>0</v>
      </c>
      <c r="AY608" s="330">
        <v>0</v>
      </c>
      <c r="AZ608" s="330">
        <v>0</v>
      </c>
      <c r="BA608" s="330">
        <v>0</v>
      </c>
      <c r="BB608" s="330">
        <v>0</v>
      </c>
      <c r="BC608" s="330">
        <v>0</v>
      </c>
      <c r="BD608" s="330">
        <v>0</v>
      </c>
      <c r="BE608" s="330">
        <v>0</v>
      </c>
      <c r="BF608" s="329" t="s">
        <v>7561</v>
      </c>
      <c r="BG608" s="330">
        <v>0</v>
      </c>
      <c r="BH608" s="330">
        <v>0</v>
      </c>
      <c r="BI608" s="330">
        <v>0</v>
      </c>
      <c r="BJ608" s="330" t="s">
        <v>112</v>
      </c>
      <c r="BK608" s="330">
        <v>0</v>
      </c>
      <c r="BL608" s="330">
        <v>0</v>
      </c>
      <c r="BM608" s="330">
        <v>0</v>
      </c>
      <c r="BN608" s="330">
        <v>0</v>
      </c>
      <c r="BO608" s="330">
        <v>0</v>
      </c>
      <c r="BP608" s="330">
        <v>0</v>
      </c>
      <c r="BQ608" s="330">
        <v>0</v>
      </c>
    </row>
    <row r="609" spans="1:69" s="334" customFormat="1" x14ac:dyDescent="0.25">
      <c r="A609" s="333" t="s">
        <v>58</v>
      </c>
      <c r="B609" s="330" t="s">
        <v>52</v>
      </c>
      <c r="C609" s="330" t="s">
        <v>311</v>
      </c>
      <c r="D609" s="333">
        <v>46</v>
      </c>
      <c r="E609" s="331" t="s">
        <v>567</v>
      </c>
      <c r="F609" s="330" t="s">
        <v>128</v>
      </c>
      <c r="G609" s="427" t="s">
        <v>7570</v>
      </c>
      <c r="H609" s="330">
        <v>0</v>
      </c>
      <c r="I609" s="330">
        <v>0</v>
      </c>
      <c r="J609" s="336" t="s">
        <v>45</v>
      </c>
      <c r="K609" s="330">
        <v>0</v>
      </c>
      <c r="L609" s="330">
        <v>0</v>
      </c>
      <c r="M609" s="336" t="s">
        <v>45</v>
      </c>
      <c r="N609" s="330">
        <v>0</v>
      </c>
      <c r="O609" s="330" t="s">
        <v>45</v>
      </c>
      <c r="P609" s="330" t="s">
        <v>45</v>
      </c>
      <c r="Q609" s="330" t="s">
        <v>45</v>
      </c>
      <c r="R609" s="336" t="s">
        <v>45</v>
      </c>
      <c r="S609" s="330">
        <v>0</v>
      </c>
      <c r="T609" s="330"/>
      <c r="U609" s="330"/>
      <c r="V609" s="428"/>
      <c r="W609" s="428" t="s">
        <v>45</v>
      </c>
      <c r="X609" s="428" t="s">
        <v>45</v>
      </c>
      <c r="Y609" s="428" t="s">
        <v>45</v>
      </c>
      <c r="Z609" s="428" t="s">
        <v>45</v>
      </c>
      <c r="AA609" s="330">
        <v>0</v>
      </c>
      <c r="AB609" s="330">
        <v>0</v>
      </c>
      <c r="AC609" s="330">
        <v>0</v>
      </c>
      <c r="AD609" s="330">
        <v>0</v>
      </c>
      <c r="AE609" s="330">
        <v>0</v>
      </c>
      <c r="AF609" s="330">
        <v>0</v>
      </c>
      <c r="AG609" s="429" t="s">
        <v>45</v>
      </c>
      <c r="AH609" s="330"/>
      <c r="AI609" s="330"/>
      <c r="AJ609" s="330"/>
      <c r="AK609" s="330"/>
      <c r="AL609" s="330"/>
      <c r="AM609" s="330">
        <v>0</v>
      </c>
      <c r="AN609" s="330">
        <v>0</v>
      </c>
      <c r="AO609" s="330"/>
      <c r="AP609" s="330"/>
      <c r="AQ609" s="330">
        <v>0</v>
      </c>
      <c r="AR609" s="330">
        <v>0</v>
      </c>
      <c r="AS609" s="330">
        <v>0</v>
      </c>
      <c r="AT609" s="330">
        <v>0</v>
      </c>
      <c r="AU609" s="330">
        <v>0</v>
      </c>
      <c r="AV609" s="430" t="s">
        <v>45</v>
      </c>
      <c r="AW609" s="330">
        <v>0</v>
      </c>
      <c r="AX609" s="330">
        <v>0</v>
      </c>
      <c r="AY609" s="330">
        <v>0</v>
      </c>
      <c r="AZ609" s="330">
        <v>0</v>
      </c>
      <c r="BA609" s="330">
        <v>0</v>
      </c>
      <c r="BB609" s="330">
        <v>0</v>
      </c>
      <c r="BC609" s="330">
        <v>0</v>
      </c>
      <c r="BD609" s="330">
        <v>0</v>
      </c>
      <c r="BE609" s="330">
        <v>0</v>
      </c>
      <c r="BF609" s="329" t="s">
        <v>7561</v>
      </c>
      <c r="BG609" s="330">
        <v>0</v>
      </c>
      <c r="BH609" s="330">
        <v>0</v>
      </c>
      <c r="BI609" s="330">
        <v>0</v>
      </c>
      <c r="BJ609" s="330" t="s">
        <v>112</v>
      </c>
      <c r="BK609" s="330">
        <v>0</v>
      </c>
      <c r="BL609" s="330">
        <v>0</v>
      </c>
      <c r="BM609" s="330">
        <v>0</v>
      </c>
      <c r="BN609" s="330">
        <v>0</v>
      </c>
      <c r="BO609" s="330">
        <v>0</v>
      </c>
      <c r="BP609" s="330">
        <v>0</v>
      </c>
      <c r="BQ609" s="330">
        <v>0</v>
      </c>
    </row>
    <row r="610" spans="1:69" s="334" customFormat="1" x14ac:dyDescent="0.25">
      <c r="A610" s="333" t="s">
        <v>58</v>
      </c>
      <c r="B610" s="330" t="s">
        <v>52</v>
      </c>
      <c r="C610" s="330" t="s">
        <v>311</v>
      </c>
      <c r="D610" s="333">
        <v>47</v>
      </c>
      <c r="E610" s="331" t="s">
        <v>568</v>
      </c>
      <c r="F610" s="330" t="s">
        <v>128</v>
      </c>
      <c r="G610" s="427" t="s">
        <v>7570</v>
      </c>
      <c r="H610" s="330">
        <v>0</v>
      </c>
      <c r="I610" s="330">
        <v>0</v>
      </c>
      <c r="J610" s="336" t="s">
        <v>45</v>
      </c>
      <c r="K610" s="330">
        <v>0</v>
      </c>
      <c r="L610" s="330">
        <v>0</v>
      </c>
      <c r="M610" s="336" t="s">
        <v>45</v>
      </c>
      <c r="N610" s="330">
        <v>0</v>
      </c>
      <c r="O610" s="330" t="s">
        <v>45</v>
      </c>
      <c r="P610" s="330" t="s">
        <v>45</v>
      </c>
      <c r="Q610" s="330" t="s">
        <v>45</v>
      </c>
      <c r="R610" s="336" t="s">
        <v>45</v>
      </c>
      <c r="S610" s="330">
        <v>0</v>
      </c>
      <c r="T610" s="330"/>
      <c r="U610" s="330"/>
      <c r="V610" s="428"/>
      <c r="W610" s="428" t="s">
        <v>45</v>
      </c>
      <c r="X610" s="428" t="s">
        <v>45</v>
      </c>
      <c r="Y610" s="428" t="s">
        <v>45</v>
      </c>
      <c r="Z610" s="428" t="s">
        <v>45</v>
      </c>
      <c r="AA610" s="330">
        <v>0</v>
      </c>
      <c r="AB610" s="330">
        <v>0</v>
      </c>
      <c r="AC610" s="330">
        <v>0</v>
      </c>
      <c r="AD610" s="330">
        <v>0</v>
      </c>
      <c r="AE610" s="330">
        <v>0</v>
      </c>
      <c r="AF610" s="330">
        <v>0</v>
      </c>
      <c r="AG610" s="429" t="s">
        <v>45</v>
      </c>
      <c r="AH610" s="330"/>
      <c r="AI610" s="330"/>
      <c r="AJ610" s="330"/>
      <c r="AK610" s="330"/>
      <c r="AL610" s="330"/>
      <c r="AM610" s="330">
        <v>0</v>
      </c>
      <c r="AN610" s="330">
        <v>0</v>
      </c>
      <c r="AO610" s="330"/>
      <c r="AP610" s="330"/>
      <c r="AQ610" s="330">
        <v>0</v>
      </c>
      <c r="AR610" s="330">
        <v>0</v>
      </c>
      <c r="AS610" s="330">
        <v>0</v>
      </c>
      <c r="AT610" s="330">
        <v>0</v>
      </c>
      <c r="AU610" s="330">
        <v>0</v>
      </c>
      <c r="AV610" s="430" t="s">
        <v>45</v>
      </c>
      <c r="AW610" s="330">
        <v>0</v>
      </c>
      <c r="AX610" s="330">
        <v>0</v>
      </c>
      <c r="AY610" s="330">
        <v>0</v>
      </c>
      <c r="AZ610" s="330">
        <v>0</v>
      </c>
      <c r="BA610" s="330">
        <v>0</v>
      </c>
      <c r="BB610" s="330">
        <v>0</v>
      </c>
      <c r="BC610" s="330">
        <v>0</v>
      </c>
      <c r="BD610" s="330">
        <v>0</v>
      </c>
      <c r="BE610" s="330">
        <v>12</v>
      </c>
      <c r="BF610" s="329" t="s">
        <v>7561</v>
      </c>
      <c r="BG610" s="330">
        <v>0</v>
      </c>
      <c r="BH610" s="330">
        <v>0</v>
      </c>
      <c r="BI610" s="330">
        <v>0</v>
      </c>
      <c r="BJ610" s="330" t="s">
        <v>112</v>
      </c>
      <c r="BK610" s="330">
        <v>0</v>
      </c>
      <c r="BL610" s="330">
        <v>0</v>
      </c>
      <c r="BM610" s="330">
        <v>0</v>
      </c>
      <c r="BN610" s="330">
        <v>0</v>
      </c>
      <c r="BO610" s="330">
        <v>0</v>
      </c>
      <c r="BP610" s="330">
        <v>0</v>
      </c>
      <c r="BQ610" s="330">
        <v>0</v>
      </c>
    </row>
    <row r="611" spans="1:69" s="334" customFormat="1" x14ac:dyDescent="0.25">
      <c r="A611" s="333" t="s">
        <v>49</v>
      </c>
      <c r="B611" s="330" t="s">
        <v>43</v>
      </c>
      <c r="C611" s="330" t="s">
        <v>43</v>
      </c>
      <c r="D611" s="333">
        <v>1</v>
      </c>
      <c r="E611" s="331" t="s">
        <v>6534</v>
      </c>
      <c r="F611" s="330" t="s">
        <v>128</v>
      </c>
      <c r="G611" s="427" t="s">
        <v>7571</v>
      </c>
      <c r="H611" s="330">
        <v>30</v>
      </c>
      <c r="I611" s="330">
        <v>2</v>
      </c>
      <c r="J611" s="336">
        <v>6.25E-2</v>
      </c>
      <c r="K611" s="330">
        <v>11</v>
      </c>
      <c r="L611" s="330">
        <v>0</v>
      </c>
      <c r="M611" s="336">
        <v>0</v>
      </c>
      <c r="N611" s="330">
        <v>0</v>
      </c>
      <c r="O611" s="330" t="s">
        <v>6942</v>
      </c>
      <c r="P611" s="330" t="s">
        <v>6943</v>
      </c>
      <c r="Q611" s="330" t="s">
        <v>6944</v>
      </c>
      <c r="R611" s="336">
        <v>0.28796529473205296</v>
      </c>
      <c r="S611" s="330">
        <v>0</v>
      </c>
      <c r="T611" s="330"/>
      <c r="U611" s="330"/>
      <c r="V611" s="428"/>
      <c r="W611" s="428" t="s">
        <v>45</v>
      </c>
      <c r="X611" s="428" t="s">
        <v>45</v>
      </c>
      <c r="Y611" s="428" t="s">
        <v>45</v>
      </c>
      <c r="Z611" s="428" t="s">
        <v>45</v>
      </c>
      <c r="AA611" s="330">
        <v>0</v>
      </c>
      <c r="AB611" s="330">
        <v>0</v>
      </c>
      <c r="AC611" s="330">
        <v>30</v>
      </c>
      <c r="AD611" s="330">
        <v>0</v>
      </c>
      <c r="AE611" s="330">
        <v>11</v>
      </c>
      <c r="AF611" s="330">
        <v>0</v>
      </c>
      <c r="AG611" s="429">
        <v>1</v>
      </c>
      <c r="AH611" s="330"/>
      <c r="AI611" s="330"/>
      <c r="AJ611" s="330"/>
      <c r="AK611" s="330"/>
      <c r="AL611" s="330"/>
      <c r="AM611" s="330">
        <v>0</v>
      </c>
      <c r="AN611" s="330">
        <v>0</v>
      </c>
      <c r="AO611" s="330"/>
      <c r="AP611" s="330"/>
      <c r="AQ611" s="330">
        <v>0</v>
      </c>
      <c r="AR611" s="330">
        <v>0</v>
      </c>
      <c r="AS611" s="330">
        <v>0</v>
      </c>
      <c r="AT611" s="330">
        <v>0</v>
      </c>
      <c r="AU611" s="330">
        <v>0</v>
      </c>
      <c r="AV611" s="430" t="s">
        <v>45</v>
      </c>
      <c r="AW611" s="330">
        <v>23</v>
      </c>
      <c r="AX611" s="330">
        <v>0</v>
      </c>
      <c r="AY611" s="330">
        <v>23</v>
      </c>
      <c r="AZ611" s="330">
        <v>0</v>
      </c>
      <c r="BA611" s="330">
        <v>23</v>
      </c>
      <c r="BB611" s="330">
        <v>0</v>
      </c>
      <c r="BC611" s="330">
        <v>23</v>
      </c>
      <c r="BD611" s="330">
        <v>0</v>
      </c>
      <c r="BE611" s="330">
        <v>10</v>
      </c>
      <c r="BF611" s="329" t="s">
        <v>7583</v>
      </c>
      <c r="BG611" s="330">
        <v>23</v>
      </c>
      <c r="BH611" s="330">
        <v>41</v>
      </c>
      <c r="BI611" s="330">
        <v>23</v>
      </c>
      <c r="BJ611" s="330" t="s">
        <v>112</v>
      </c>
      <c r="BK611" s="330">
        <v>3</v>
      </c>
      <c r="BL611" s="330">
        <v>15</v>
      </c>
      <c r="BM611" s="330">
        <v>5</v>
      </c>
      <c r="BN611" s="330">
        <v>0</v>
      </c>
      <c r="BO611" s="330">
        <v>0</v>
      </c>
      <c r="BP611" s="330">
        <v>0</v>
      </c>
      <c r="BQ611" s="330">
        <v>0</v>
      </c>
    </row>
    <row r="612" spans="1:69" s="334" customFormat="1" x14ac:dyDescent="0.25">
      <c r="A612" s="333" t="s">
        <v>49</v>
      </c>
      <c r="B612" s="330" t="s">
        <v>43</v>
      </c>
      <c r="C612" s="330" t="s">
        <v>43</v>
      </c>
      <c r="D612" s="333">
        <v>2</v>
      </c>
      <c r="E612" s="331" t="s">
        <v>6535</v>
      </c>
      <c r="F612" s="330" t="s">
        <v>128</v>
      </c>
      <c r="G612" s="427" t="s">
        <v>7571</v>
      </c>
      <c r="H612" s="330">
        <v>24</v>
      </c>
      <c r="I612" s="330">
        <v>0</v>
      </c>
      <c r="J612" s="336">
        <v>0</v>
      </c>
      <c r="K612" s="330">
        <v>16</v>
      </c>
      <c r="L612" s="330">
        <v>0</v>
      </c>
      <c r="M612" s="336">
        <v>0</v>
      </c>
      <c r="N612" s="330">
        <v>0</v>
      </c>
      <c r="O612" s="330" t="s">
        <v>7079</v>
      </c>
      <c r="P612" s="330" t="s">
        <v>7080</v>
      </c>
      <c r="Q612" s="330" t="s">
        <v>7081</v>
      </c>
      <c r="R612" s="336">
        <v>0.34957368095139801</v>
      </c>
      <c r="S612" s="330">
        <v>0</v>
      </c>
      <c r="T612" s="330"/>
      <c r="U612" s="330"/>
      <c r="V612" s="428"/>
      <c r="W612" s="428" t="s">
        <v>45</v>
      </c>
      <c r="X612" s="428" t="s">
        <v>45</v>
      </c>
      <c r="Y612" s="428" t="s">
        <v>45</v>
      </c>
      <c r="Z612" s="428" t="s">
        <v>45</v>
      </c>
      <c r="AA612" s="330">
        <v>0</v>
      </c>
      <c r="AB612" s="330">
        <v>0</v>
      </c>
      <c r="AC612" s="330">
        <v>23</v>
      </c>
      <c r="AD612" s="330">
        <v>1</v>
      </c>
      <c r="AE612" s="330">
        <v>16</v>
      </c>
      <c r="AF612" s="330">
        <v>0</v>
      </c>
      <c r="AG612" s="429">
        <v>0.97499999999999998</v>
      </c>
      <c r="AH612" s="330"/>
      <c r="AI612" s="330"/>
      <c r="AJ612" s="330"/>
      <c r="AK612" s="330"/>
      <c r="AL612" s="330"/>
      <c r="AM612" s="330">
        <v>0</v>
      </c>
      <c r="AN612" s="330">
        <v>0</v>
      </c>
      <c r="AO612" s="330"/>
      <c r="AP612" s="330"/>
      <c r="AQ612" s="330">
        <v>0</v>
      </c>
      <c r="AR612" s="330">
        <v>0</v>
      </c>
      <c r="AS612" s="330">
        <v>0</v>
      </c>
      <c r="AT612" s="330">
        <v>0</v>
      </c>
      <c r="AU612" s="330">
        <v>0</v>
      </c>
      <c r="AV612" s="430" t="s">
        <v>45</v>
      </c>
      <c r="AW612" s="330">
        <v>32</v>
      </c>
      <c r="AX612" s="330">
        <v>1</v>
      </c>
      <c r="AY612" s="330">
        <v>32</v>
      </c>
      <c r="AZ612" s="330">
        <v>1</v>
      </c>
      <c r="BA612" s="330">
        <v>32</v>
      </c>
      <c r="BB612" s="330">
        <v>1</v>
      </c>
      <c r="BC612" s="330">
        <v>32</v>
      </c>
      <c r="BD612" s="330">
        <v>1</v>
      </c>
      <c r="BE612" s="330">
        <v>18</v>
      </c>
      <c r="BF612" s="329" t="s">
        <v>7583</v>
      </c>
      <c r="BG612" s="330">
        <v>33</v>
      </c>
      <c r="BH612" s="330">
        <v>41</v>
      </c>
      <c r="BI612" s="330">
        <v>33</v>
      </c>
      <c r="BJ612" s="330" t="s">
        <v>112</v>
      </c>
      <c r="BK612" s="330">
        <v>2</v>
      </c>
      <c r="BL612" s="330">
        <v>15</v>
      </c>
      <c r="BM612" s="330">
        <v>16</v>
      </c>
      <c r="BN612" s="330">
        <v>0</v>
      </c>
      <c r="BO612" s="330">
        <v>0</v>
      </c>
      <c r="BP612" s="330">
        <v>0</v>
      </c>
      <c r="BQ612" s="330">
        <v>0</v>
      </c>
    </row>
    <row r="613" spans="1:69" s="334" customFormat="1" x14ac:dyDescent="0.25">
      <c r="A613" s="333" t="s">
        <v>49</v>
      </c>
      <c r="B613" s="330" t="s">
        <v>43</v>
      </c>
      <c r="C613" s="330" t="s">
        <v>43</v>
      </c>
      <c r="D613" s="333">
        <v>44</v>
      </c>
      <c r="E613" s="331" t="s">
        <v>565</v>
      </c>
      <c r="F613" s="330" t="s">
        <v>128</v>
      </c>
      <c r="G613" s="427" t="s">
        <v>7571</v>
      </c>
      <c r="H613" s="330">
        <v>14</v>
      </c>
      <c r="I613" s="330">
        <v>0</v>
      </c>
      <c r="J613" s="336">
        <v>0</v>
      </c>
      <c r="K613" s="330">
        <v>7</v>
      </c>
      <c r="L613" s="330">
        <v>1</v>
      </c>
      <c r="M613" s="336">
        <v>0.125</v>
      </c>
      <c r="N613" s="330">
        <v>0</v>
      </c>
      <c r="O613" s="330" t="s">
        <v>2719</v>
      </c>
      <c r="P613" s="330" t="s">
        <v>2720</v>
      </c>
      <c r="Q613" s="330" t="s">
        <v>2471</v>
      </c>
      <c r="R613" s="336">
        <v>0.29721240122265574</v>
      </c>
      <c r="S613" s="330">
        <v>0</v>
      </c>
      <c r="T613" s="330"/>
      <c r="U613" s="330"/>
      <c r="V613" s="428"/>
      <c r="W613" s="428" t="s">
        <v>45</v>
      </c>
      <c r="X613" s="428" t="s">
        <v>45</v>
      </c>
      <c r="Y613" s="428" t="s">
        <v>45</v>
      </c>
      <c r="Z613" s="428" t="s">
        <v>45</v>
      </c>
      <c r="AA613" s="330">
        <v>0</v>
      </c>
      <c r="AB613" s="330">
        <v>0</v>
      </c>
      <c r="AC613" s="330">
        <v>14</v>
      </c>
      <c r="AD613" s="330">
        <v>0</v>
      </c>
      <c r="AE613" s="330">
        <v>7</v>
      </c>
      <c r="AF613" s="330">
        <v>0</v>
      </c>
      <c r="AG613" s="429">
        <v>1</v>
      </c>
      <c r="AH613" s="330"/>
      <c r="AI613" s="330"/>
      <c r="AJ613" s="330"/>
      <c r="AK613" s="330"/>
      <c r="AL613" s="330"/>
      <c r="AM613" s="330">
        <v>0</v>
      </c>
      <c r="AN613" s="330">
        <v>0</v>
      </c>
      <c r="AO613" s="330"/>
      <c r="AP613" s="330"/>
      <c r="AQ613" s="330">
        <v>0</v>
      </c>
      <c r="AR613" s="330">
        <v>0</v>
      </c>
      <c r="AS613" s="330">
        <v>0</v>
      </c>
      <c r="AT613" s="330">
        <v>0</v>
      </c>
      <c r="AU613" s="330">
        <v>0</v>
      </c>
      <c r="AV613" s="430" t="s">
        <v>45</v>
      </c>
      <c r="AW613" s="330">
        <v>15</v>
      </c>
      <c r="AX613" s="330">
        <v>0</v>
      </c>
      <c r="AY613" s="330">
        <v>15</v>
      </c>
      <c r="AZ613" s="330">
        <v>0</v>
      </c>
      <c r="BA613" s="330">
        <v>15</v>
      </c>
      <c r="BB613" s="330">
        <v>0</v>
      </c>
      <c r="BC613" s="330">
        <v>15</v>
      </c>
      <c r="BD613" s="330">
        <v>0</v>
      </c>
      <c r="BE613" s="330">
        <v>8</v>
      </c>
      <c r="BF613" s="329" t="s">
        <v>7583</v>
      </c>
      <c r="BG613" s="330">
        <v>15</v>
      </c>
      <c r="BH613" s="330">
        <v>22</v>
      </c>
      <c r="BI613" s="330">
        <v>15</v>
      </c>
      <c r="BJ613" s="330" t="s">
        <v>112</v>
      </c>
      <c r="BK613" s="330">
        <v>0</v>
      </c>
      <c r="BL613" s="330">
        <v>8</v>
      </c>
      <c r="BM613" s="330">
        <v>7</v>
      </c>
      <c r="BN613" s="330">
        <v>0</v>
      </c>
      <c r="BO613" s="330">
        <v>0</v>
      </c>
      <c r="BP613" s="330">
        <v>0</v>
      </c>
      <c r="BQ613" s="330">
        <v>0</v>
      </c>
    </row>
    <row r="614" spans="1:69" s="334" customFormat="1" x14ac:dyDescent="0.25">
      <c r="A614" s="333" t="s">
        <v>49</v>
      </c>
      <c r="B614" s="330" t="s">
        <v>43</v>
      </c>
      <c r="C614" s="330" t="s">
        <v>43</v>
      </c>
      <c r="D614" s="333">
        <v>45</v>
      </c>
      <c r="E614" s="331" t="s">
        <v>566</v>
      </c>
      <c r="F614" s="330" t="s">
        <v>128</v>
      </c>
      <c r="G614" s="427" t="s">
        <v>7571</v>
      </c>
      <c r="H614" s="330">
        <v>15</v>
      </c>
      <c r="I614" s="330">
        <v>0</v>
      </c>
      <c r="J614" s="336">
        <v>0</v>
      </c>
      <c r="K614" s="330">
        <v>10</v>
      </c>
      <c r="L614" s="330">
        <v>0</v>
      </c>
      <c r="M614" s="336">
        <v>0</v>
      </c>
      <c r="N614" s="330">
        <v>0</v>
      </c>
      <c r="O614" s="330" t="s">
        <v>2802</v>
      </c>
      <c r="P614" s="330" t="s">
        <v>2803</v>
      </c>
      <c r="Q614" s="330" t="s">
        <v>2804</v>
      </c>
      <c r="R614" s="336">
        <v>0.29961150818354465</v>
      </c>
      <c r="S614" s="330">
        <v>0</v>
      </c>
      <c r="T614" s="330"/>
      <c r="U614" s="330"/>
      <c r="V614" s="428"/>
      <c r="W614" s="428" t="s">
        <v>45</v>
      </c>
      <c r="X614" s="428" t="s">
        <v>45</v>
      </c>
      <c r="Y614" s="428" t="s">
        <v>45</v>
      </c>
      <c r="Z614" s="428" t="s">
        <v>45</v>
      </c>
      <c r="AA614" s="330">
        <v>2</v>
      </c>
      <c r="AB614" s="330">
        <v>0</v>
      </c>
      <c r="AC614" s="330">
        <v>15</v>
      </c>
      <c r="AD614" s="330">
        <v>0</v>
      </c>
      <c r="AE614" s="330">
        <v>9</v>
      </c>
      <c r="AF614" s="330">
        <v>1</v>
      </c>
      <c r="AG614" s="429">
        <v>0.96</v>
      </c>
      <c r="AH614" s="330"/>
      <c r="AI614" s="330"/>
      <c r="AJ614" s="330"/>
      <c r="AK614" s="330"/>
      <c r="AL614" s="330"/>
      <c r="AM614" s="330">
        <v>0</v>
      </c>
      <c r="AN614" s="330">
        <v>0</v>
      </c>
      <c r="AO614" s="330"/>
      <c r="AP614" s="330"/>
      <c r="AQ614" s="330">
        <v>0</v>
      </c>
      <c r="AR614" s="330">
        <v>0</v>
      </c>
      <c r="AS614" s="330">
        <v>0</v>
      </c>
      <c r="AT614" s="330">
        <v>0</v>
      </c>
      <c r="AU614" s="330">
        <v>2</v>
      </c>
      <c r="AV614" s="430">
        <v>1</v>
      </c>
      <c r="AW614" s="330">
        <v>17</v>
      </c>
      <c r="AX614" s="330">
        <v>0</v>
      </c>
      <c r="AY614" s="330">
        <v>17</v>
      </c>
      <c r="AZ614" s="330">
        <v>0</v>
      </c>
      <c r="BA614" s="330">
        <v>17</v>
      </c>
      <c r="BB614" s="330">
        <v>0</v>
      </c>
      <c r="BC614" s="330">
        <v>17</v>
      </c>
      <c r="BD614" s="330">
        <v>0</v>
      </c>
      <c r="BE614" s="330">
        <v>5</v>
      </c>
      <c r="BF614" s="329" t="s">
        <v>7583</v>
      </c>
      <c r="BG614" s="330">
        <v>17</v>
      </c>
      <c r="BH614" s="330">
        <v>26</v>
      </c>
      <c r="BI614" s="330">
        <v>17</v>
      </c>
      <c r="BJ614" s="330" t="s">
        <v>112</v>
      </c>
      <c r="BK614" s="330">
        <v>1</v>
      </c>
      <c r="BL614" s="330">
        <v>10</v>
      </c>
      <c r="BM614" s="330">
        <v>6</v>
      </c>
      <c r="BN614" s="330">
        <v>0</v>
      </c>
      <c r="BO614" s="330">
        <v>0</v>
      </c>
      <c r="BP614" s="330">
        <v>0</v>
      </c>
      <c r="BQ614" s="330">
        <v>0</v>
      </c>
    </row>
    <row r="615" spans="1:69" s="334" customFormat="1" x14ac:dyDescent="0.25">
      <c r="A615" s="333" t="s">
        <v>49</v>
      </c>
      <c r="B615" s="330" t="s">
        <v>43</v>
      </c>
      <c r="C615" s="330" t="s">
        <v>43</v>
      </c>
      <c r="D615" s="333">
        <v>46</v>
      </c>
      <c r="E615" s="331" t="s">
        <v>567</v>
      </c>
      <c r="F615" s="330" t="s">
        <v>128</v>
      </c>
      <c r="G615" s="427" t="s">
        <v>7571</v>
      </c>
      <c r="H615" s="330">
        <v>30</v>
      </c>
      <c r="I615" s="330">
        <v>0</v>
      </c>
      <c r="J615" s="336">
        <v>0</v>
      </c>
      <c r="K615" s="330">
        <v>17</v>
      </c>
      <c r="L615" s="330">
        <v>0</v>
      </c>
      <c r="M615" s="336">
        <v>0</v>
      </c>
      <c r="N615" s="330">
        <v>0</v>
      </c>
      <c r="O615" s="330" t="s">
        <v>2894</v>
      </c>
      <c r="P615" s="330" t="s">
        <v>2895</v>
      </c>
      <c r="Q615" s="330" t="s">
        <v>2896</v>
      </c>
      <c r="R615" s="336">
        <v>0.32694558409321828</v>
      </c>
      <c r="S615" s="330">
        <v>0</v>
      </c>
      <c r="T615" s="330"/>
      <c r="U615" s="330"/>
      <c r="V615" s="428"/>
      <c r="W615" s="428" t="s">
        <v>45</v>
      </c>
      <c r="X615" s="428" t="s">
        <v>45</v>
      </c>
      <c r="Y615" s="428" t="s">
        <v>45</v>
      </c>
      <c r="Z615" s="428" t="s">
        <v>45</v>
      </c>
      <c r="AA615" s="330">
        <v>1</v>
      </c>
      <c r="AB615" s="330">
        <v>0</v>
      </c>
      <c r="AC615" s="330">
        <v>30</v>
      </c>
      <c r="AD615" s="330">
        <v>0</v>
      </c>
      <c r="AE615" s="330">
        <v>16</v>
      </c>
      <c r="AF615" s="330">
        <v>1</v>
      </c>
      <c r="AG615" s="429">
        <v>0.97872340425531912</v>
      </c>
      <c r="AH615" s="330"/>
      <c r="AI615" s="330"/>
      <c r="AJ615" s="330"/>
      <c r="AK615" s="330"/>
      <c r="AL615" s="330"/>
      <c r="AM615" s="330">
        <v>0</v>
      </c>
      <c r="AN615" s="330">
        <v>0</v>
      </c>
      <c r="AO615" s="330"/>
      <c r="AP615" s="330"/>
      <c r="AQ615" s="330">
        <v>1</v>
      </c>
      <c r="AR615" s="330">
        <v>0</v>
      </c>
      <c r="AS615" s="330">
        <v>0</v>
      </c>
      <c r="AT615" s="330">
        <v>0</v>
      </c>
      <c r="AU615" s="330">
        <v>0</v>
      </c>
      <c r="AV615" s="430">
        <v>0</v>
      </c>
      <c r="AW615" s="330">
        <v>44</v>
      </c>
      <c r="AX615" s="330">
        <v>0</v>
      </c>
      <c r="AY615" s="330">
        <v>44</v>
      </c>
      <c r="AZ615" s="330">
        <v>0</v>
      </c>
      <c r="BA615" s="330">
        <v>44</v>
      </c>
      <c r="BB615" s="330">
        <v>0</v>
      </c>
      <c r="BC615" s="330">
        <v>44</v>
      </c>
      <c r="BD615" s="330">
        <v>0</v>
      </c>
      <c r="BE615" s="330">
        <v>16</v>
      </c>
      <c r="BF615" s="329" t="s">
        <v>7583</v>
      </c>
      <c r="BG615" s="330">
        <v>44</v>
      </c>
      <c r="BH615" s="330">
        <v>51</v>
      </c>
      <c r="BI615" s="330">
        <v>44</v>
      </c>
      <c r="BJ615" s="330" t="s">
        <v>112</v>
      </c>
      <c r="BK615" s="330">
        <v>6</v>
      </c>
      <c r="BL615" s="330">
        <v>25</v>
      </c>
      <c r="BM615" s="330">
        <v>11</v>
      </c>
      <c r="BN615" s="330">
        <v>0</v>
      </c>
      <c r="BO615" s="330">
        <v>0</v>
      </c>
      <c r="BP615" s="330">
        <v>0</v>
      </c>
      <c r="BQ615" s="330">
        <v>2</v>
      </c>
    </row>
    <row r="616" spans="1:69" s="334" customFormat="1" x14ac:dyDescent="0.25">
      <c r="A616" s="333" t="s">
        <v>49</v>
      </c>
      <c r="B616" s="330" t="s">
        <v>43</v>
      </c>
      <c r="C616" s="330" t="s">
        <v>43</v>
      </c>
      <c r="D616" s="333">
        <v>47</v>
      </c>
      <c r="E616" s="331" t="s">
        <v>568</v>
      </c>
      <c r="F616" s="330" t="s">
        <v>128</v>
      </c>
      <c r="G616" s="427" t="s">
        <v>7571</v>
      </c>
      <c r="H616" s="330">
        <v>23</v>
      </c>
      <c r="I616" s="330">
        <v>1</v>
      </c>
      <c r="J616" s="336">
        <v>4.1666666666666664E-2</v>
      </c>
      <c r="K616" s="330">
        <v>6</v>
      </c>
      <c r="L616" s="330">
        <v>1</v>
      </c>
      <c r="M616" s="336">
        <v>0.14285714285714285</v>
      </c>
      <c r="N616" s="330">
        <v>0</v>
      </c>
      <c r="O616" s="330" t="s">
        <v>2253</v>
      </c>
      <c r="P616" s="330" t="s">
        <v>2974</v>
      </c>
      <c r="Q616" s="330" t="s">
        <v>2975</v>
      </c>
      <c r="R616" s="336">
        <v>0.30299829907394021</v>
      </c>
      <c r="S616" s="330">
        <v>0</v>
      </c>
      <c r="T616" s="330"/>
      <c r="U616" s="330"/>
      <c r="V616" s="428"/>
      <c r="W616" s="428" t="s">
        <v>45</v>
      </c>
      <c r="X616" s="428" t="s">
        <v>45</v>
      </c>
      <c r="Y616" s="428" t="s">
        <v>45</v>
      </c>
      <c r="Z616" s="428" t="s">
        <v>45</v>
      </c>
      <c r="AA616" s="330">
        <v>0</v>
      </c>
      <c r="AB616" s="330">
        <v>0</v>
      </c>
      <c r="AC616" s="330">
        <v>23</v>
      </c>
      <c r="AD616" s="330">
        <v>0</v>
      </c>
      <c r="AE616" s="330">
        <v>6</v>
      </c>
      <c r="AF616" s="330">
        <v>0</v>
      </c>
      <c r="AG616" s="429">
        <v>1</v>
      </c>
      <c r="AH616" s="330"/>
      <c r="AI616" s="330"/>
      <c r="AJ616" s="330"/>
      <c r="AK616" s="330"/>
      <c r="AL616" s="330"/>
      <c r="AM616" s="330">
        <v>0</v>
      </c>
      <c r="AN616" s="330">
        <v>0</v>
      </c>
      <c r="AO616" s="330"/>
      <c r="AP616" s="330"/>
      <c r="AQ616" s="330">
        <v>0</v>
      </c>
      <c r="AR616" s="330">
        <v>0</v>
      </c>
      <c r="AS616" s="330">
        <v>0</v>
      </c>
      <c r="AT616" s="330">
        <v>0</v>
      </c>
      <c r="AU616" s="330">
        <v>0</v>
      </c>
      <c r="AV616" s="430" t="s">
        <v>45</v>
      </c>
      <c r="AW616" s="330">
        <v>22</v>
      </c>
      <c r="AX616" s="330">
        <v>0</v>
      </c>
      <c r="AY616" s="330">
        <v>22</v>
      </c>
      <c r="AZ616" s="330">
        <v>0</v>
      </c>
      <c r="BA616" s="330">
        <v>22</v>
      </c>
      <c r="BB616" s="330">
        <v>0</v>
      </c>
      <c r="BC616" s="330">
        <v>22</v>
      </c>
      <c r="BD616" s="330">
        <v>0</v>
      </c>
      <c r="BE616" s="330">
        <v>3</v>
      </c>
      <c r="BF616" s="329" t="s">
        <v>7583</v>
      </c>
      <c r="BG616" s="330">
        <v>22</v>
      </c>
      <c r="BH616" s="330">
        <v>31</v>
      </c>
      <c r="BI616" s="330">
        <v>22</v>
      </c>
      <c r="BJ616" s="330" t="s">
        <v>112</v>
      </c>
      <c r="BK616" s="330">
        <v>1</v>
      </c>
      <c r="BL616" s="330">
        <v>13</v>
      </c>
      <c r="BM616" s="330">
        <v>8</v>
      </c>
      <c r="BN616" s="330">
        <v>0</v>
      </c>
      <c r="BO616" s="330">
        <v>0</v>
      </c>
      <c r="BP616" s="330">
        <v>0</v>
      </c>
      <c r="BQ616" s="330">
        <v>0</v>
      </c>
    </row>
    <row r="617" spans="1:69" s="334" customFormat="1" x14ac:dyDescent="0.25">
      <c r="A617" s="333" t="s">
        <v>49</v>
      </c>
      <c r="B617" s="330" t="s">
        <v>43</v>
      </c>
      <c r="C617" s="330" t="s">
        <v>43</v>
      </c>
      <c r="D617" s="333">
        <v>48</v>
      </c>
      <c r="E617" s="331" t="s">
        <v>570</v>
      </c>
      <c r="F617" s="330" t="s">
        <v>128</v>
      </c>
      <c r="G617" s="427" t="s">
        <v>7571</v>
      </c>
      <c r="H617" s="330">
        <v>25</v>
      </c>
      <c r="I617" s="330">
        <v>0</v>
      </c>
      <c r="J617" s="336">
        <v>0</v>
      </c>
      <c r="K617" s="330">
        <v>15</v>
      </c>
      <c r="L617" s="330">
        <v>0</v>
      </c>
      <c r="M617" s="336">
        <v>0</v>
      </c>
      <c r="N617" s="330">
        <v>0</v>
      </c>
      <c r="O617" s="330" t="s">
        <v>3063</v>
      </c>
      <c r="P617" s="330" t="s">
        <v>3064</v>
      </c>
      <c r="Q617" s="330" t="s">
        <v>3065</v>
      </c>
      <c r="R617" s="336">
        <v>0.30685654288828046</v>
      </c>
      <c r="S617" s="330">
        <v>0</v>
      </c>
      <c r="T617" s="330"/>
      <c r="U617" s="330"/>
      <c r="V617" s="428"/>
      <c r="W617" s="428" t="s">
        <v>45</v>
      </c>
      <c r="X617" s="428" t="s">
        <v>45</v>
      </c>
      <c r="Y617" s="428" t="s">
        <v>45</v>
      </c>
      <c r="Z617" s="428" t="s">
        <v>45</v>
      </c>
      <c r="AA617" s="330">
        <v>0</v>
      </c>
      <c r="AB617" s="330">
        <v>0</v>
      </c>
      <c r="AC617" s="330">
        <v>25</v>
      </c>
      <c r="AD617" s="330">
        <v>0</v>
      </c>
      <c r="AE617" s="330">
        <v>15</v>
      </c>
      <c r="AF617" s="330">
        <v>0</v>
      </c>
      <c r="AG617" s="429">
        <v>1</v>
      </c>
      <c r="AH617" s="330"/>
      <c r="AI617" s="330"/>
      <c r="AJ617" s="330"/>
      <c r="AK617" s="330"/>
      <c r="AL617" s="330"/>
      <c r="AM617" s="330">
        <v>0</v>
      </c>
      <c r="AN617" s="330">
        <v>0</v>
      </c>
      <c r="AO617" s="330"/>
      <c r="AP617" s="330"/>
      <c r="AQ617" s="330">
        <v>0</v>
      </c>
      <c r="AR617" s="330">
        <v>0</v>
      </c>
      <c r="AS617" s="330">
        <v>0</v>
      </c>
      <c r="AT617" s="330">
        <v>0</v>
      </c>
      <c r="AU617" s="330">
        <v>0</v>
      </c>
      <c r="AV617" s="430" t="s">
        <v>45</v>
      </c>
      <c r="AW617" s="330">
        <v>29</v>
      </c>
      <c r="AX617" s="330">
        <v>0</v>
      </c>
      <c r="AY617" s="330">
        <v>29</v>
      </c>
      <c r="AZ617" s="330">
        <v>0</v>
      </c>
      <c r="BA617" s="330">
        <v>29</v>
      </c>
      <c r="BB617" s="330">
        <v>0</v>
      </c>
      <c r="BC617" s="330">
        <v>29</v>
      </c>
      <c r="BD617" s="330">
        <v>0</v>
      </c>
      <c r="BE617" s="330">
        <v>10</v>
      </c>
      <c r="BF617" s="329" t="s">
        <v>7583</v>
      </c>
      <c r="BG617" s="330">
        <v>28</v>
      </c>
      <c r="BH617" s="330">
        <v>43</v>
      </c>
      <c r="BI617" s="330">
        <v>29</v>
      </c>
      <c r="BJ617" s="330" t="s">
        <v>112</v>
      </c>
      <c r="BK617" s="330">
        <v>4</v>
      </c>
      <c r="BL617" s="330">
        <v>15</v>
      </c>
      <c r="BM617" s="330">
        <v>10</v>
      </c>
      <c r="BN617" s="330">
        <v>0</v>
      </c>
      <c r="BO617" s="330">
        <v>0</v>
      </c>
      <c r="BP617" s="330">
        <v>0</v>
      </c>
      <c r="BQ617" s="330">
        <v>0</v>
      </c>
    </row>
    <row r="618" spans="1:69" s="334" customFormat="1" x14ac:dyDescent="0.25">
      <c r="A618" s="333" t="s">
        <v>49</v>
      </c>
      <c r="B618" s="330" t="s">
        <v>43</v>
      </c>
      <c r="C618" s="330" t="s">
        <v>43</v>
      </c>
      <c r="D618" s="333">
        <v>49</v>
      </c>
      <c r="E618" s="331" t="s">
        <v>571</v>
      </c>
      <c r="F618" s="330" t="s">
        <v>128</v>
      </c>
      <c r="G618" s="427" t="s">
        <v>7571</v>
      </c>
      <c r="H618" s="330">
        <v>27</v>
      </c>
      <c r="I618" s="330">
        <v>0</v>
      </c>
      <c r="J618" s="336">
        <v>0</v>
      </c>
      <c r="K618" s="330">
        <v>14</v>
      </c>
      <c r="L618" s="330">
        <v>0</v>
      </c>
      <c r="M618" s="336">
        <v>0</v>
      </c>
      <c r="N618" s="330">
        <v>0</v>
      </c>
      <c r="O618" s="330" t="s">
        <v>6641</v>
      </c>
      <c r="P618" s="330" t="s">
        <v>6642</v>
      </c>
      <c r="Q618" s="330" t="s">
        <v>6643</v>
      </c>
      <c r="R618" s="336">
        <v>0.28931333716715235</v>
      </c>
      <c r="S618" s="330">
        <v>0</v>
      </c>
      <c r="T618" s="330"/>
      <c r="U618" s="330"/>
      <c r="V618" s="428"/>
      <c r="W618" s="428" t="s">
        <v>45</v>
      </c>
      <c r="X618" s="428" t="s">
        <v>45</v>
      </c>
      <c r="Y618" s="428" t="s">
        <v>45</v>
      </c>
      <c r="Z618" s="428" t="s">
        <v>45</v>
      </c>
      <c r="AA618" s="330">
        <v>1</v>
      </c>
      <c r="AB618" s="330">
        <v>0</v>
      </c>
      <c r="AC618" s="330">
        <v>27</v>
      </c>
      <c r="AD618" s="330">
        <v>0</v>
      </c>
      <c r="AE618" s="330">
        <v>10</v>
      </c>
      <c r="AF618" s="330">
        <v>4</v>
      </c>
      <c r="AG618" s="429">
        <v>0.90243902439024393</v>
      </c>
      <c r="AH618" s="330"/>
      <c r="AI618" s="330"/>
      <c r="AJ618" s="330"/>
      <c r="AK618" s="330"/>
      <c r="AL618" s="330"/>
      <c r="AM618" s="330">
        <v>0</v>
      </c>
      <c r="AN618" s="330">
        <v>0</v>
      </c>
      <c r="AO618" s="330"/>
      <c r="AP618" s="330"/>
      <c r="AQ618" s="330">
        <v>0</v>
      </c>
      <c r="AR618" s="330">
        <v>0</v>
      </c>
      <c r="AS618" s="330">
        <v>0</v>
      </c>
      <c r="AT618" s="330">
        <v>0</v>
      </c>
      <c r="AU618" s="330">
        <v>1</v>
      </c>
      <c r="AV618" s="430">
        <v>1</v>
      </c>
      <c r="AW618" s="330">
        <v>20</v>
      </c>
      <c r="AX618" s="330">
        <v>0</v>
      </c>
      <c r="AY618" s="330">
        <v>20</v>
      </c>
      <c r="AZ618" s="330">
        <v>0</v>
      </c>
      <c r="BA618" s="330">
        <v>20</v>
      </c>
      <c r="BB618" s="330">
        <v>0</v>
      </c>
      <c r="BC618" s="330">
        <v>20</v>
      </c>
      <c r="BD618" s="330">
        <v>0</v>
      </c>
      <c r="BE618" s="330">
        <v>7</v>
      </c>
      <c r="BF618" s="329" t="s">
        <v>7583</v>
      </c>
      <c r="BG618" s="330">
        <v>20</v>
      </c>
      <c r="BH618" s="330">
        <v>42</v>
      </c>
      <c r="BI618" s="330">
        <v>20</v>
      </c>
      <c r="BJ618" s="330" t="s">
        <v>112</v>
      </c>
      <c r="BK618" s="330">
        <v>2</v>
      </c>
      <c r="BL618" s="330">
        <v>11</v>
      </c>
      <c r="BM618" s="330">
        <v>7</v>
      </c>
      <c r="BN618" s="330">
        <v>0</v>
      </c>
      <c r="BO618" s="330">
        <v>0</v>
      </c>
      <c r="BP618" s="330">
        <v>0</v>
      </c>
      <c r="BQ618" s="330">
        <v>0</v>
      </c>
    </row>
    <row r="619" spans="1:69" s="334" customFormat="1" x14ac:dyDescent="0.25">
      <c r="A619" s="333" t="s">
        <v>49</v>
      </c>
      <c r="B619" s="330" t="s">
        <v>43</v>
      </c>
      <c r="C619" s="330" t="s">
        <v>43</v>
      </c>
      <c r="D619" s="333">
        <v>50</v>
      </c>
      <c r="E619" s="331" t="s">
        <v>572</v>
      </c>
      <c r="F619" s="330" t="s">
        <v>128</v>
      </c>
      <c r="G619" s="427" t="s">
        <v>7571</v>
      </c>
      <c r="H619" s="330">
        <v>23</v>
      </c>
      <c r="I619" s="330">
        <v>2</v>
      </c>
      <c r="J619" s="336">
        <v>0.08</v>
      </c>
      <c r="K619" s="330">
        <v>11</v>
      </c>
      <c r="L619" s="330">
        <v>0</v>
      </c>
      <c r="M619" s="336">
        <v>0</v>
      </c>
      <c r="N619" s="330">
        <v>0</v>
      </c>
      <c r="O619" s="330" t="s">
        <v>6730</v>
      </c>
      <c r="P619" s="330" t="s">
        <v>6731</v>
      </c>
      <c r="Q619" s="330" t="s">
        <v>6732</v>
      </c>
      <c r="R619" s="336">
        <v>0.26582448423784838</v>
      </c>
      <c r="S619" s="330">
        <v>0</v>
      </c>
      <c r="T619" s="330"/>
      <c r="U619" s="330"/>
      <c r="V619" s="428"/>
      <c r="W619" s="428" t="s">
        <v>45</v>
      </c>
      <c r="X619" s="428" t="s">
        <v>45</v>
      </c>
      <c r="Y619" s="428" t="s">
        <v>45</v>
      </c>
      <c r="Z619" s="428" t="s">
        <v>45</v>
      </c>
      <c r="AA619" s="330">
        <v>0</v>
      </c>
      <c r="AB619" s="330">
        <v>0</v>
      </c>
      <c r="AC619" s="330">
        <v>23</v>
      </c>
      <c r="AD619" s="330">
        <v>0</v>
      </c>
      <c r="AE619" s="330">
        <v>10</v>
      </c>
      <c r="AF619" s="330">
        <v>1</v>
      </c>
      <c r="AG619" s="429">
        <v>0.97058823529411764</v>
      </c>
      <c r="AH619" s="330"/>
      <c r="AI619" s="330"/>
      <c r="AJ619" s="330"/>
      <c r="AK619" s="330"/>
      <c r="AL619" s="330"/>
      <c r="AM619" s="330">
        <v>0</v>
      </c>
      <c r="AN619" s="330">
        <v>0</v>
      </c>
      <c r="AO619" s="330"/>
      <c r="AP619" s="330"/>
      <c r="AQ619" s="330">
        <v>0</v>
      </c>
      <c r="AR619" s="330">
        <v>0</v>
      </c>
      <c r="AS619" s="330">
        <v>0</v>
      </c>
      <c r="AT619" s="330">
        <v>0</v>
      </c>
      <c r="AU619" s="330">
        <v>0</v>
      </c>
      <c r="AV619" s="430" t="s">
        <v>45</v>
      </c>
      <c r="AW619" s="330">
        <v>38</v>
      </c>
      <c r="AX619" s="330">
        <v>0</v>
      </c>
      <c r="AY619" s="330">
        <v>38</v>
      </c>
      <c r="AZ619" s="330">
        <v>0</v>
      </c>
      <c r="BA619" s="330">
        <v>38</v>
      </c>
      <c r="BB619" s="330">
        <v>0</v>
      </c>
      <c r="BC619" s="330">
        <v>38</v>
      </c>
      <c r="BD619" s="330">
        <v>0</v>
      </c>
      <c r="BE619" s="330">
        <v>15</v>
      </c>
      <c r="BF619" s="329" t="s">
        <v>7583</v>
      </c>
      <c r="BG619" s="330">
        <v>38</v>
      </c>
      <c r="BH619" s="330">
        <v>36</v>
      </c>
      <c r="BI619" s="330">
        <v>38</v>
      </c>
      <c r="BJ619" s="330" t="s">
        <v>112</v>
      </c>
      <c r="BK619" s="330">
        <v>3</v>
      </c>
      <c r="BL619" s="330">
        <v>22</v>
      </c>
      <c r="BM619" s="330">
        <v>13</v>
      </c>
      <c r="BN619" s="330">
        <v>0</v>
      </c>
      <c r="BO619" s="330">
        <v>0</v>
      </c>
      <c r="BP619" s="330">
        <v>0</v>
      </c>
      <c r="BQ619" s="330">
        <v>0</v>
      </c>
    </row>
    <row r="620" spans="1:69" s="334" customFormat="1" x14ac:dyDescent="0.25">
      <c r="A620" s="333" t="s">
        <v>49</v>
      </c>
      <c r="B620" s="330" t="s">
        <v>43</v>
      </c>
      <c r="C620" s="330" t="s">
        <v>43</v>
      </c>
      <c r="D620" s="333">
        <v>51</v>
      </c>
      <c r="E620" s="331" t="s">
        <v>573</v>
      </c>
      <c r="F620" s="330" t="s">
        <v>128</v>
      </c>
      <c r="G620" s="427" t="s">
        <v>7571</v>
      </c>
      <c r="H620" s="330">
        <v>14</v>
      </c>
      <c r="I620" s="330">
        <v>0</v>
      </c>
      <c r="J620" s="336">
        <v>0</v>
      </c>
      <c r="K620" s="330">
        <v>7</v>
      </c>
      <c r="L620" s="330">
        <v>0</v>
      </c>
      <c r="M620" s="336">
        <v>0</v>
      </c>
      <c r="N620" s="330">
        <v>0</v>
      </c>
      <c r="O620" s="330" t="s">
        <v>6782</v>
      </c>
      <c r="P620" s="330" t="s">
        <v>6783</v>
      </c>
      <c r="Q620" s="330" t="s">
        <v>6784</v>
      </c>
      <c r="R620" s="336">
        <v>0.25036570271182629</v>
      </c>
      <c r="S620" s="330">
        <v>0</v>
      </c>
      <c r="T620" s="330"/>
      <c r="U620" s="330"/>
      <c r="V620" s="428"/>
      <c r="W620" s="428" t="s">
        <v>45</v>
      </c>
      <c r="X620" s="428" t="s">
        <v>45</v>
      </c>
      <c r="Y620" s="428" t="s">
        <v>45</v>
      </c>
      <c r="Z620" s="428" t="s">
        <v>45</v>
      </c>
      <c r="AA620" s="330">
        <v>0</v>
      </c>
      <c r="AB620" s="330">
        <v>0</v>
      </c>
      <c r="AC620" s="330">
        <v>13</v>
      </c>
      <c r="AD620" s="330">
        <v>1</v>
      </c>
      <c r="AE620" s="330">
        <v>6</v>
      </c>
      <c r="AF620" s="330">
        <v>1</v>
      </c>
      <c r="AG620" s="429">
        <v>0.90476190476190477</v>
      </c>
      <c r="AH620" s="330"/>
      <c r="AI620" s="330"/>
      <c r="AJ620" s="330"/>
      <c r="AK620" s="330"/>
      <c r="AL620" s="330"/>
      <c r="AM620" s="330">
        <v>0</v>
      </c>
      <c r="AN620" s="330">
        <v>0</v>
      </c>
      <c r="AO620" s="330"/>
      <c r="AP620" s="330"/>
      <c r="AQ620" s="330">
        <v>0</v>
      </c>
      <c r="AR620" s="330">
        <v>0</v>
      </c>
      <c r="AS620" s="330">
        <v>0</v>
      </c>
      <c r="AT620" s="330">
        <v>0</v>
      </c>
      <c r="AU620" s="330">
        <v>0</v>
      </c>
      <c r="AV620" s="430" t="s">
        <v>45</v>
      </c>
      <c r="AW620" s="330">
        <v>18</v>
      </c>
      <c r="AX620" s="330">
        <v>0</v>
      </c>
      <c r="AY620" s="330">
        <v>18</v>
      </c>
      <c r="AZ620" s="330">
        <v>0</v>
      </c>
      <c r="BA620" s="330">
        <v>18</v>
      </c>
      <c r="BB620" s="330">
        <v>0</v>
      </c>
      <c r="BC620" s="330">
        <v>18</v>
      </c>
      <c r="BD620" s="330">
        <v>0</v>
      </c>
      <c r="BE620" s="330">
        <v>1</v>
      </c>
      <c r="BF620" s="329" t="s">
        <v>7583</v>
      </c>
      <c r="BG620" s="330">
        <v>19</v>
      </c>
      <c r="BH620" s="330">
        <v>23</v>
      </c>
      <c r="BI620" s="330">
        <v>19</v>
      </c>
      <c r="BJ620" s="330" t="s">
        <v>112</v>
      </c>
      <c r="BK620" s="330">
        <v>3</v>
      </c>
      <c r="BL620" s="330">
        <v>9</v>
      </c>
      <c r="BM620" s="330">
        <v>6</v>
      </c>
      <c r="BN620" s="330">
        <v>0</v>
      </c>
      <c r="BO620" s="330">
        <v>1</v>
      </c>
      <c r="BP620" s="330">
        <v>0</v>
      </c>
      <c r="BQ620" s="330">
        <v>0</v>
      </c>
    </row>
    <row r="621" spans="1:69" s="334" customFormat="1" x14ac:dyDescent="0.25">
      <c r="A621" s="333" t="s">
        <v>49</v>
      </c>
      <c r="B621" s="330" t="s">
        <v>43</v>
      </c>
      <c r="C621" s="330" t="s">
        <v>43</v>
      </c>
      <c r="D621" s="333">
        <v>52</v>
      </c>
      <c r="E621" s="331" t="s">
        <v>6555</v>
      </c>
      <c r="F621" s="330" t="s">
        <v>128</v>
      </c>
      <c r="G621" s="427" t="s">
        <v>7571</v>
      </c>
      <c r="H621" s="330">
        <v>25</v>
      </c>
      <c r="I621" s="330">
        <v>0</v>
      </c>
      <c r="J621" s="336">
        <v>0</v>
      </c>
      <c r="K621" s="330">
        <v>13</v>
      </c>
      <c r="L621" s="330">
        <v>0</v>
      </c>
      <c r="M621" s="336">
        <v>0</v>
      </c>
      <c r="N621" s="330">
        <v>0</v>
      </c>
      <c r="O621" s="330" t="s">
        <v>6843</v>
      </c>
      <c r="P621" s="330" t="s">
        <v>6844</v>
      </c>
      <c r="Q621" s="330" t="s">
        <v>6845</v>
      </c>
      <c r="R621" s="336">
        <v>0.28589326391148717</v>
      </c>
      <c r="S621" s="330">
        <v>0</v>
      </c>
      <c r="T621" s="330"/>
      <c r="U621" s="330"/>
      <c r="V621" s="428"/>
      <c r="W621" s="428" t="s">
        <v>45</v>
      </c>
      <c r="X621" s="428" t="s">
        <v>45</v>
      </c>
      <c r="Y621" s="428" t="s">
        <v>45</v>
      </c>
      <c r="Z621" s="428" t="s">
        <v>45</v>
      </c>
      <c r="AA621" s="330">
        <v>0</v>
      </c>
      <c r="AB621" s="330">
        <v>0</v>
      </c>
      <c r="AC621" s="330">
        <v>25</v>
      </c>
      <c r="AD621" s="330">
        <v>0</v>
      </c>
      <c r="AE621" s="330">
        <v>13</v>
      </c>
      <c r="AF621" s="330">
        <v>0</v>
      </c>
      <c r="AG621" s="429">
        <v>1</v>
      </c>
      <c r="AH621" s="330"/>
      <c r="AI621" s="330"/>
      <c r="AJ621" s="330"/>
      <c r="AK621" s="330"/>
      <c r="AL621" s="330"/>
      <c r="AM621" s="330">
        <v>0</v>
      </c>
      <c r="AN621" s="330">
        <v>0</v>
      </c>
      <c r="AO621" s="330"/>
      <c r="AP621" s="330"/>
      <c r="AQ621" s="330">
        <v>0</v>
      </c>
      <c r="AR621" s="330">
        <v>0</v>
      </c>
      <c r="AS621" s="330">
        <v>0</v>
      </c>
      <c r="AT621" s="330">
        <v>0</v>
      </c>
      <c r="AU621" s="330">
        <v>0</v>
      </c>
      <c r="AV621" s="430" t="s">
        <v>45</v>
      </c>
      <c r="AW621" s="330">
        <v>0</v>
      </c>
      <c r="AX621" s="330">
        <v>0</v>
      </c>
      <c r="AY621" s="330">
        <v>0</v>
      </c>
      <c r="AZ621" s="330">
        <v>0</v>
      </c>
      <c r="BA621" s="330">
        <v>0</v>
      </c>
      <c r="BB621" s="330">
        <v>0</v>
      </c>
      <c r="BC621" s="330">
        <v>0</v>
      </c>
      <c r="BD621" s="330">
        <v>0</v>
      </c>
      <c r="BE621" s="330">
        <v>15</v>
      </c>
      <c r="BF621" s="329" t="s">
        <v>7583</v>
      </c>
      <c r="BG621" s="330">
        <v>0</v>
      </c>
      <c r="BH621" s="330">
        <v>0</v>
      </c>
      <c r="BI621" s="330">
        <v>0</v>
      </c>
      <c r="BJ621" s="330" t="s">
        <v>112</v>
      </c>
      <c r="BK621" s="330">
        <v>0</v>
      </c>
      <c r="BL621" s="330">
        <v>0</v>
      </c>
      <c r="BM621" s="330">
        <v>0</v>
      </c>
      <c r="BN621" s="330">
        <v>0</v>
      </c>
      <c r="BO621" s="330">
        <v>0</v>
      </c>
      <c r="BP621" s="330">
        <v>0</v>
      </c>
      <c r="BQ621" s="330">
        <v>0</v>
      </c>
    </row>
    <row r="622" spans="1:69" s="334" customFormat="1" x14ac:dyDescent="0.25">
      <c r="A622" s="333" t="s">
        <v>49</v>
      </c>
      <c r="B622" s="330" t="s">
        <v>43</v>
      </c>
      <c r="C622" s="330" t="s">
        <v>43</v>
      </c>
      <c r="D622" s="333">
        <v>3</v>
      </c>
      <c r="E622" s="331" t="s">
        <v>6536</v>
      </c>
      <c r="F622" s="330" t="s">
        <v>128</v>
      </c>
      <c r="G622" s="427" t="s">
        <v>7571</v>
      </c>
      <c r="H622" s="330">
        <v>23</v>
      </c>
      <c r="I622" s="330">
        <v>0</v>
      </c>
      <c r="J622" s="336">
        <v>0</v>
      </c>
      <c r="K622" s="330">
        <v>3</v>
      </c>
      <c r="L622" s="330">
        <v>0</v>
      </c>
      <c r="M622" s="336">
        <v>0</v>
      </c>
      <c r="N622" s="330">
        <v>0</v>
      </c>
      <c r="O622" s="330" t="s">
        <v>7169</v>
      </c>
      <c r="P622" s="330" t="s">
        <v>7170</v>
      </c>
      <c r="Q622" s="330" t="s">
        <v>7171</v>
      </c>
      <c r="R622" s="336">
        <v>0.40178371101637872</v>
      </c>
      <c r="S622" s="330">
        <v>0</v>
      </c>
      <c r="T622" s="330"/>
      <c r="U622" s="330"/>
      <c r="V622" s="428"/>
      <c r="W622" s="428" t="s">
        <v>45</v>
      </c>
      <c r="X622" s="428" t="s">
        <v>45</v>
      </c>
      <c r="Y622" s="428" t="s">
        <v>45</v>
      </c>
      <c r="Z622" s="428" t="s">
        <v>45</v>
      </c>
      <c r="AA622" s="330">
        <v>0</v>
      </c>
      <c r="AB622" s="330">
        <v>0</v>
      </c>
      <c r="AC622" s="330">
        <v>23</v>
      </c>
      <c r="AD622" s="330">
        <v>0</v>
      </c>
      <c r="AE622" s="330">
        <v>3</v>
      </c>
      <c r="AF622" s="330">
        <v>0</v>
      </c>
      <c r="AG622" s="429">
        <v>1</v>
      </c>
      <c r="AH622" s="330"/>
      <c r="AI622" s="330"/>
      <c r="AJ622" s="330"/>
      <c r="AK622" s="330"/>
      <c r="AL622" s="330"/>
      <c r="AM622" s="330">
        <v>0</v>
      </c>
      <c r="AN622" s="330">
        <v>0</v>
      </c>
      <c r="AO622" s="330"/>
      <c r="AP622" s="330"/>
      <c r="AQ622" s="330">
        <v>0</v>
      </c>
      <c r="AR622" s="330">
        <v>0</v>
      </c>
      <c r="AS622" s="330">
        <v>0</v>
      </c>
      <c r="AT622" s="330">
        <v>0</v>
      </c>
      <c r="AU622" s="330">
        <v>0</v>
      </c>
      <c r="AV622" s="430" t="s">
        <v>45</v>
      </c>
      <c r="AW622" s="330">
        <v>13</v>
      </c>
      <c r="AX622" s="330">
        <v>0</v>
      </c>
      <c r="AY622" s="330">
        <v>13</v>
      </c>
      <c r="AZ622" s="330">
        <v>0</v>
      </c>
      <c r="BA622" s="330">
        <v>13</v>
      </c>
      <c r="BB622" s="330">
        <v>0</v>
      </c>
      <c r="BC622" s="330">
        <v>13</v>
      </c>
      <c r="BD622" s="330">
        <v>0</v>
      </c>
      <c r="BE622" s="330">
        <v>3</v>
      </c>
      <c r="BF622" s="329" t="s">
        <v>7583</v>
      </c>
      <c r="BG622" s="330">
        <v>13</v>
      </c>
      <c r="BH622" s="330">
        <v>26</v>
      </c>
      <c r="BI622" s="330">
        <v>13</v>
      </c>
      <c r="BJ622" s="330" t="s">
        <v>112</v>
      </c>
      <c r="BK622" s="330">
        <v>0</v>
      </c>
      <c r="BL622" s="330">
        <v>11</v>
      </c>
      <c r="BM622" s="330">
        <v>2</v>
      </c>
      <c r="BN622" s="330">
        <v>0</v>
      </c>
      <c r="BO622" s="330">
        <v>0</v>
      </c>
      <c r="BP622" s="330">
        <v>0</v>
      </c>
      <c r="BQ622" s="330">
        <v>0</v>
      </c>
    </row>
    <row r="623" spans="1:69" s="334" customFormat="1" x14ac:dyDescent="0.25">
      <c r="A623" s="333" t="s">
        <v>49</v>
      </c>
      <c r="B623" s="330" t="s">
        <v>43</v>
      </c>
      <c r="C623" s="330" t="s">
        <v>43</v>
      </c>
      <c r="D623" s="333">
        <v>4</v>
      </c>
      <c r="E623" s="331" t="s">
        <v>6537</v>
      </c>
      <c r="F623" s="330" t="s">
        <v>128</v>
      </c>
      <c r="G623" s="427" t="s">
        <v>7571</v>
      </c>
      <c r="H623" s="330">
        <v>31</v>
      </c>
      <c r="I623" s="330">
        <v>0</v>
      </c>
      <c r="J623" s="336">
        <v>0</v>
      </c>
      <c r="K623" s="330">
        <v>14</v>
      </c>
      <c r="L623" s="330">
        <v>0</v>
      </c>
      <c r="M623" s="336">
        <v>0</v>
      </c>
      <c r="N623" s="330">
        <v>0</v>
      </c>
      <c r="O623" s="330" t="s">
        <v>7260</v>
      </c>
      <c r="P623" s="330" t="s">
        <v>7261</v>
      </c>
      <c r="Q623" s="330" t="s">
        <v>7262</v>
      </c>
      <c r="R623" s="336">
        <v>0.3041628511924539</v>
      </c>
      <c r="S623" s="330">
        <v>0</v>
      </c>
      <c r="T623" s="330"/>
      <c r="U623" s="330"/>
      <c r="V623" s="428"/>
      <c r="W623" s="428" t="s">
        <v>45</v>
      </c>
      <c r="X623" s="428" t="s">
        <v>45</v>
      </c>
      <c r="Y623" s="428" t="s">
        <v>45</v>
      </c>
      <c r="Z623" s="428" t="s">
        <v>45</v>
      </c>
      <c r="AA623" s="330">
        <v>0</v>
      </c>
      <c r="AB623" s="330">
        <v>0</v>
      </c>
      <c r="AC623" s="330">
        <v>31</v>
      </c>
      <c r="AD623" s="330">
        <v>0</v>
      </c>
      <c r="AE623" s="330">
        <v>14</v>
      </c>
      <c r="AF623" s="330">
        <v>0</v>
      </c>
      <c r="AG623" s="429">
        <v>1</v>
      </c>
      <c r="AH623" s="330"/>
      <c r="AI623" s="330"/>
      <c r="AJ623" s="330"/>
      <c r="AK623" s="330"/>
      <c r="AL623" s="330"/>
      <c r="AM623" s="330">
        <v>0</v>
      </c>
      <c r="AN623" s="330">
        <v>0</v>
      </c>
      <c r="AO623" s="330"/>
      <c r="AP623" s="330"/>
      <c r="AQ623" s="330">
        <v>0</v>
      </c>
      <c r="AR623" s="330">
        <v>0</v>
      </c>
      <c r="AS623" s="330">
        <v>0</v>
      </c>
      <c r="AT623" s="330">
        <v>0</v>
      </c>
      <c r="AU623" s="330">
        <v>0</v>
      </c>
      <c r="AV623" s="430" t="s">
        <v>45</v>
      </c>
      <c r="AW623" s="330">
        <v>34</v>
      </c>
      <c r="AX623" s="330">
        <v>0</v>
      </c>
      <c r="AY623" s="330">
        <v>34</v>
      </c>
      <c r="AZ623" s="330">
        <v>0</v>
      </c>
      <c r="BA623" s="330">
        <v>34</v>
      </c>
      <c r="BB623" s="330">
        <v>0</v>
      </c>
      <c r="BC623" s="330">
        <v>34</v>
      </c>
      <c r="BD623" s="330">
        <v>0</v>
      </c>
      <c r="BE623" s="330">
        <v>11</v>
      </c>
      <c r="BF623" s="329" t="s">
        <v>7583</v>
      </c>
      <c r="BG623" s="330">
        <v>34</v>
      </c>
      <c r="BH623" s="330">
        <v>43</v>
      </c>
      <c r="BI623" s="330">
        <v>34</v>
      </c>
      <c r="BJ623" s="330" t="s">
        <v>112</v>
      </c>
      <c r="BK623" s="330">
        <v>1</v>
      </c>
      <c r="BL623" s="330">
        <v>22</v>
      </c>
      <c r="BM623" s="330">
        <v>10</v>
      </c>
      <c r="BN623" s="330">
        <v>0</v>
      </c>
      <c r="BO623" s="330">
        <v>0</v>
      </c>
      <c r="BP623" s="330">
        <v>1</v>
      </c>
      <c r="BQ623" s="330">
        <v>0</v>
      </c>
    </row>
    <row r="624" spans="1:69" s="334" customFormat="1" x14ac:dyDescent="0.25">
      <c r="A624" s="333" t="s">
        <v>49</v>
      </c>
      <c r="B624" s="330" t="s">
        <v>43</v>
      </c>
      <c r="C624" s="330" t="s">
        <v>43</v>
      </c>
      <c r="D624" s="333">
        <v>5</v>
      </c>
      <c r="E624" s="331" t="s">
        <v>6538</v>
      </c>
      <c r="F624" s="330" t="s">
        <v>128</v>
      </c>
      <c r="G624" s="427" t="s">
        <v>7571</v>
      </c>
      <c r="H624" s="330">
        <v>34</v>
      </c>
      <c r="I624" s="330">
        <v>1</v>
      </c>
      <c r="J624" s="336">
        <v>2.8571428571428571E-2</v>
      </c>
      <c r="K624" s="330">
        <v>14</v>
      </c>
      <c r="L624" s="330">
        <v>0</v>
      </c>
      <c r="M624" s="336">
        <v>0</v>
      </c>
      <c r="N624" s="330">
        <v>0</v>
      </c>
      <c r="O624" s="330" t="s">
        <v>7347</v>
      </c>
      <c r="P624" s="330" t="s">
        <v>7348</v>
      </c>
      <c r="Q624" s="330" t="s">
        <v>7349</v>
      </c>
      <c r="R624" s="336">
        <v>0.31879215985745191</v>
      </c>
      <c r="S624" s="330">
        <v>0</v>
      </c>
      <c r="T624" s="330"/>
      <c r="U624" s="330"/>
      <c r="V624" s="428"/>
      <c r="W624" s="428" t="s">
        <v>45</v>
      </c>
      <c r="X624" s="428" t="s">
        <v>45</v>
      </c>
      <c r="Y624" s="428" t="s">
        <v>45</v>
      </c>
      <c r="Z624" s="428" t="s">
        <v>45</v>
      </c>
      <c r="AA624" s="330">
        <v>0</v>
      </c>
      <c r="AB624" s="330">
        <v>0</v>
      </c>
      <c r="AC624" s="330">
        <v>34</v>
      </c>
      <c r="AD624" s="330">
        <v>0</v>
      </c>
      <c r="AE624" s="330">
        <v>13</v>
      </c>
      <c r="AF624" s="330">
        <v>1</v>
      </c>
      <c r="AG624" s="429">
        <v>0.97916666666666663</v>
      </c>
      <c r="AH624" s="330"/>
      <c r="AI624" s="330"/>
      <c r="AJ624" s="330"/>
      <c r="AK624" s="330"/>
      <c r="AL624" s="330"/>
      <c r="AM624" s="330">
        <v>0</v>
      </c>
      <c r="AN624" s="330">
        <v>0</v>
      </c>
      <c r="AO624" s="330"/>
      <c r="AP624" s="330"/>
      <c r="AQ624" s="330">
        <v>0</v>
      </c>
      <c r="AR624" s="330">
        <v>0</v>
      </c>
      <c r="AS624" s="330">
        <v>0</v>
      </c>
      <c r="AT624" s="330">
        <v>0</v>
      </c>
      <c r="AU624" s="330">
        <v>0</v>
      </c>
      <c r="AV624" s="430" t="s">
        <v>45</v>
      </c>
      <c r="AW624" s="330">
        <v>25</v>
      </c>
      <c r="AX624" s="330">
        <v>0</v>
      </c>
      <c r="AY624" s="330">
        <v>25</v>
      </c>
      <c r="AZ624" s="330">
        <v>0</v>
      </c>
      <c r="BA624" s="330">
        <v>25</v>
      </c>
      <c r="BB624" s="330">
        <v>0</v>
      </c>
      <c r="BC624" s="330">
        <v>25</v>
      </c>
      <c r="BD624" s="330">
        <v>0</v>
      </c>
      <c r="BE624" s="330">
        <v>11</v>
      </c>
      <c r="BF624" s="329" t="s">
        <v>7583</v>
      </c>
      <c r="BG624" s="330">
        <v>24</v>
      </c>
      <c r="BH624" s="330">
        <v>45</v>
      </c>
      <c r="BI624" s="330">
        <v>25</v>
      </c>
      <c r="BJ624" s="330" t="s">
        <v>112</v>
      </c>
      <c r="BK624" s="330">
        <v>0</v>
      </c>
      <c r="BL624" s="330">
        <v>15</v>
      </c>
      <c r="BM624" s="330">
        <v>9</v>
      </c>
      <c r="BN624" s="330">
        <v>1</v>
      </c>
      <c r="BO624" s="330">
        <v>0</v>
      </c>
      <c r="BP624" s="330">
        <v>0</v>
      </c>
      <c r="BQ624" s="330">
        <v>0</v>
      </c>
    </row>
    <row r="625" spans="1:69" s="334" customFormat="1" x14ac:dyDescent="0.25">
      <c r="A625" s="333" t="s">
        <v>49</v>
      </c>
      <c r="B625" s="330" t="s">
        <v>43</v>
      </c>
      <c r="C625" s="330" t="s">
        <v>43</v>
      </c>
      <c r="D625" s="333">
        <v>6</v>
      </c>
      <c r="E625" s="331" t="s">
        <v>6539</v>
      </c>
      <c r="F625" s="330" t="s">
        <v>128</v>
      </c>
      <c r="G625" s="427" t="s">
        <v>7571</v>
      </c>
      <c r="H625" s="330">
        <v>29</v>
      </c>
      <c r="I625" s="330">
        <v>1</v>
      </c>
      <c r="J625" s="336">
        <v>3.3333333333333333E-2</v>
      </c>
      <c r="K625" s="330">
        <v>11</v>
      </c>
      <c r="L625" s="330">
        <v>1</v>
      </c>
      <c r="M625" s="336">
        <v>8.3333333333333329E-2</v>
      </c>
      <c r="N625" s="330">
        <v>0</v>
      </c>
      <c r="O625" s="330" t="s">
        <v>7434</v>
      </c>
      <c r="P625" s="330" t="s">
        <v>7435</v>
      </c>
      <c r="Q625" s="330" t="s">
        <v>7436</v>
      </c>
      <c r="R625" s="336">
        <v>0.29123156483432289</v>
      </c>
      <c r="S625" s="330">
        <v>0</v>
      </c>
      <c r="T625" s="330"/>
      <c r="U625" s="330"/>
      <c r="V625" s="428"/>
      <c r="W625" s="428" t="s">
        <v>45</v>
      </c>
      <c r="X625" s="428" t="s">
        <v>45</v>
      </c>
      <c r="Y625" s="428" t="s">
        <v>45</v>
      </c>
      <c r="Z625" s="428" t="s">
        <v>45</v>
      </c>
      <c r="AA625" s="330">
        <v>2</v>
      </c>
      <c r="AB625" s="330">
        <v>0</v>
      </c>
      <c r="AC625" s="330">
        <v>29</v>
      </c>
      <c r="AD625" s="330">
        <v>0</v>
      </c>
      <c r="AE625" s="330">
        <v>11</v>
      </c>
      <c r="AF625" s="330">
        <v>0</v>
      </c>
      <c r="AG625" s="429">
        <v>1</v>
      </c>
      <c r="AH625" s="330"/>
      <c r="AI625" s="330"/>
      <c r="AJ625" s="330"/>
      <c r="AK625" s="330"/>
      <c r="AL625" s="330"/>
      <c r="AM625" s="330">
        <v>0</v>
      </c>
      <c r="AN625" s="330">
        <v>0</v>
      </c>
      <c r="AO625" s="330"/>
      <c r="AP625" s="330"/>
      <c r="AQ625" s="330">
        <v>1</v>
      </c>
      <c r="AR625" s="330">
        <v>0</v>
      </c>
      <c r="AS625" s="330">
        <v>0</v>
      </c>
      <c r="AT625" s="330">
        <v>0</v>
      </c>
      <c r="AU625" s="330">
        <v>1</v>
      </c>
      <c r="AV625" s="430">
        <v>0.5</v>
      </c>
      <c r="AW625" s="330">
        <v>21</v>
      </c>
      <c r="AX625" s="330">
        <v>0</v>
      </c>
      <c r="AY625" s="330">
        <v>21</v>
      </c>
      <c r="AZ625" s="330">
        <v>0</v>
      </c>
      <c r="BA625" s="330">
        <v>21</v>
      </c>
      <c r="BB625" s="330">
        <v>0</v>
      </c>
      <c r="BC625" s="330">
        <v>21</v>
      </c>
      <c r="BD625" s="330">
        <v>0</v>
      </c>
      <c r="BE625" s="330">
        <v>14</v>
      </c>
      <c r="BF625" s="329" t="s">
        <v>7583</v>
      </c>
      <c r="BG625" s="330">
        <v>21</v>
      </c>
      <c r="BH625" s="330">
        <v>41</v>
      </c>
      <c r="BI625" s="330">
        <v>21</v>
      </c>
      <c r="BJ625" s="330" t="s">
        <v>112</v>
      </c>
      <c r="BK625" s="330">
        <v>1</v>
      </c>
      <c r="BL625" s="330">
        <v>8</v>
      </c>
      <c r="BM625" s="330">
        <v>12</v>
      </c>
      <c r="BN625" s="330">
        <v>0</v>
      </c>
      <c r="BO625" s="330">
        <v>0</v>
      </c>
      <c r="BP625" s="330">
        <v>0</v>
      </c>
      <c r="BQ625" s="330">
        <v>0</v>
      </c>
    </row>
    <row r="626" spans="1:69" s="334" customFormat="1" x14ac:dyDescent="0.25">
      <c r="A626" s="333" t="s">
        <v>49</v>
      </c>
      <c r="B626" s="330" t="s">
        <v>43</v>
      </c>
      <c r="C626" s="330" t="s">
        <v>43</v>
      </c>
      <c r="D626" s="333">
        <v>7</v>
      </c>
      <c r="E626" s="331" t="s">
        <v>6540</v>
      </c>
      <c r="F626" s="330" t="s">
        <v>128</v>
      </c>
      <c r="G626" s="427" t="s">
        <v>7571</v>
      </c>
      <c r="H626" s="330">
        <v>37</v>
      </c>
      <c r="I626" s="330">
        <v>0</v>
      </c>
      <c r="J626" s="336">
        <v>0</v>
      </c>
      <c r="K626" s="330">
        <v>6</v>
      </c>
      <c r="L626" s="330">
        <v>0</v>
      </c>
      <c r="M626" s="336">
        <v>0</v>
      </c>
      <c r="N626" s="330">
        <v>0</v>
      </c>
      <c r="O626" s="330" t="s">
        <v>7528</v>
      </c>
      <c r="P626" s="330" t="s">
        <v>7529</v>
      </c>
      <c r="Q626" s="330" t="s">
        <v>7530</v>
      </c>
      <c r="R626" s="336">
        <v>0.28497083242562871</v>
      </c>
      <c r="S626" s="330">
        <v>0</v>
      </c>
      <c r="T626" s="330"/>
      <c r="U626" s="330"/>
      <c r="V626" s="428"/>
      <c r="W626" s="428" t="s">
        <v>45</v>
      </c>
      <c r="X626" s="428" t="s">
        <v>45</v>
      </c>
      <c r="Y626" s="428" t="s">
        <v>45</v>
      </c>
      <c r="Z626" s="428" t="s">
        <v>45</v>
      </c>
      <c r="AA626" s="330">
        <v>0</v>
      </c>
      <c r="AB626" s="330">
        <v>0</v>
      </c>
      <c r="AC626" s="330">
        <v>37</v>
      </c>
      <c r="AD626" s="330">
        <v>0</v>
      </c>
      <c r="AE626" s="330">
        <v>6</v>
      </c>
      <c r="AF626" s="330">
        <v>0</v>
      </c>
      <c r="AG626" s="429">
        <v>1</v>
      </c>
      <c r="AH626" s="330"/>
      <c r="AI626" s="330"/>
      <c r="AJ626" s="330"/>
      <c r="AK626" s="330"/>
      <c r="AL626" s="330"/>
      <c r="AM626" s="330">
        <v>0</v>
      </c>
      <c r="AN626" s="330">
        <v>0</v>
      </c>
      <c r="AO626" s="330"/>
      <c r="AP626" s="330"/>
      <c r="AQ626" s="330">
        <v>0</v>
      </c>
      <c r="AR626" s="330">
        <v>0</v>
      </c>
      <c r="AS626" s="330">
        <v>0</v>
      </c>
      <c r="AT626" s="330">
        <v>0</v>
      </c>
      <c r="AU626" s="330">
        <v>0</v>
      </c>
      <c r="AV626" s="430" t="s">
        <v>45</v>
      </c>
      <c r="AW626" s="330">
        <v>23</v>
      </c>
      <c r="AX626" s="330">
        <v>0</v>
      </c>
      <c r="AY626" s="330">
        <v>23</v>
      </c>
      <c r="AZ626" s="330">
        <v>0</v>
      </c>
      <c r="BA626" s="330">
        <v>23</v>
      </c>
      <c r="BB626" s="330">
        <v>0</v>
      </c>
      <c r="BC626" s="330">
        <v>23</v>
      </c>
      <c r="BD626" s="330">
        <v>0</v>
      </c>
      <c r="BE626" s="330">
        <v>9</v>
      </c>
      <c r="BF626" s="329" t="s">
        <v>7583</v>
      </c>
      <c r="BG626" s="330">
        <v>23</v>
      </c>
      <c r="BH626" s="330">
        <v>44</v>
      </c>
      <c r="BI626" s="330">
        <v>23</v>
      </c>
      <c r="BJ626" s="330" t="s">
        <v>112</v>
      </c>
      <c r="BK626" s="330">
        <v>3</v>
      </c>
      <c r="BL626" s="330">
        <v>14</v>
      </c>
      <c r="BM626" s="330">
        <v>6</v>
      </c>
      <c r="BN626" s="330">
        <v>0</v>
      </c>
      <c r="BO626" s="330">
        <v>0</v>
      </c>
      <c r="BP626" s="330">
        <v>0</v>
      </c>
      <c r="BQ626" s="330">
        <v>0</v>
      </c>
    </row>
    <row r="627" spans="1:69" s="334" customFormat="1" x14ac:dyDescent="0.25">
      <c r="A627" s="333" t="s">
        <v>126</v>
      </c>
      <c r="B627" s="330" t="s">
        <v>43</v>
      </c>
      <c r="C627" s="330" t="s">
        <v>43</v>
      </c>
      <c r="D627" s="333">
        <v>1</v>
      </c>
      <c r="E627" s="331" t="s">
        <v>6534</v>
      </c>
      <c r="F627" s="330" t="s">
        <v>128</v>
      </c>
      <c r="G627" s="427" t="s">
        <v>7585</v>
      </c>
      <c r="H627" s="330">
        <v>33</v>
      </c>
      <c r="I627" s="330">
        <v>0</v>
      </c>
      <c r="J627" s="336">
        <v>0</v>
      </c>
      <c r="K627" s="330">
        <v>11</v>
      </c>
      <c r="L627" s="330">
        <v>1</v>
      </c>
      <c r="M627" s="336">
        <v>8.3333333333333329E-2</v>
      </c>
      <c r="N627" s="330">
        <v>0</v>
      </c>
      <c r="O627" s="330" t="s">
        <v>6876</v>
      </c>
      <c r="P627" s="330" t="s">
        <v>6877</v>
      </c>
      <c r="Q627" s="330" t="s">
        <v>6878</v>
      </c>
      <c r="R627" s="336">
        <v>0.23976915005246591</v>
      </c>
      <c r="S627" s="330">
        <v>0</v>
      </c>
      <c r="T627" s="330"/>
      <c r="U627" s="330"/>
      <c r="V627" s="428"/>
      <c r="W627" s="428" t="s">
        <v>45</v>
      </c>
      <c r="X627" s="428" t="s">
        <v>45</v>
      </c>
      <c r="Y627" s="428" t="s">
        <v>45</v>
      </c>
      <c r="Z627" s="428" t="s">
        <v>45</v>
      </c>
      <c r="AA627" s="330">
        <v>0</v>
      </c>
      <c r="AB627" s="330">
        <v>0</v>
      </c>
      <c r="AC627" s="330">
        <v>32</v>
      </c>
      <c r="AD627" s="330">
        <v>1</v>
      </c>
      <c r="AE627" s="330">
        <v>10</v>
      </c>
      <c r="AF627" s="330">
        <v>1</v>
      </c>
      <c r="AG627" s="429">
        <v>0.95454545454545459</v>
      </c>
      <c r="AH627" s="330"/>
      <c r="AI627" s="330"/>
      <c r="AJ627" s="330"/>
      <c r="AK627" s="330"/>
      <c r="AL627" s="330"/>
      <c r="AM627" s="330">
        <v>0</v>
      </c>
      <c r="AN627" s="330">
        <v>0</v>
      </c>
      <c r="AO627" s="330"/>
      <c r="AP627" s="330"/>
      <c r="AQ627" s="330">
        <v>0</v>
      </c>
      <c r="AR627" s="330">
        <v>0</v>
      </c>
      <c r="AS627" s="330">
        <v>0</v>
      </c>
      <c r="AT627" s="330">
        <v>0</v>
      </c>
      <c r="AU627" s="330">
        <v>0</v>
      </c>
      <c r="AV627" s="430" t="s">
        <v>45</v>
      </c>
      <c r="AW627" s="330">
        <v>40</v>
      </c>
      <c r="AX627" s="330">
        <v>0</v>
      </c>
      <c r="AY627" s="330">
        <v>40</v>
      </c>
      <c r="AZ627" s="330">
        <v>0</v>
      </c>
      <c r="BA627" s="330">
        <v>40</v>
      </c>
      <c r="BB627" s="330">
        <v>0</v>
      </c>
      <c r="BC627" s="330">
        <v>40</v>
      </c>
      <c r="BD627" s="330">
        <v>0</v>
      </c>
      <c r="BE627" s="330">
        <v>21</v>
      </c>
      <c r="BF627" s="329" t="s">
        <v>7583</v>
      </c>
      <c r="BG627" s="330">
        <v>40</v>
      </c>
      <c r="BH627" s="330">
        <v>42</v>
      </c>
      <c r="BI627" s="330">
        <v>42</v>
      </c>
      <c r="BJ627" s="330" t="s">
        <v>112</v>
      </c>
      <c r="BK627" s="330">
        <v>8</v>
      </c>
      <c r="BL627" s="330">
        <v>28</v>
      </c>
      <c r="BM627" s="330">
        <v>3</v>
      </c>
      <c r="BN627" s="330">
        <v>1</v>
      </c>
      <c r="BO627" s="330">
        <v>2</v>
      </c>
      <c r="BP627" s="330">
        <v>0</v>
      </c>
      <c r="BQ627" s="330">
        <v>0</v>
      </c>
    </row>
    <row r="628" spans="1:69" s="334" customFormat="1" x14ac:dyDescent="0.25">
      <c r="A628" s="333" t="s">
        <v>126</v>
      </c>
      <c r="B628" s="330" t="s">
        <v>43</v>
      </c>
      <c r="C628" s="330" t="s">
        <v>43</v>
      </c>
      <c r="D628" s="333">
        <v>2</v>
      </c>
      <c r="E628" s="331" t="s">
        <v>6535</v>
      </c>
      <c r="F628" s="330" t="s">
        <v>128</v>
      </c>
      <c r="G628" s="427" t="s">
        <v>7585</v>
      </c>
      <c r="H628" s="330">
        <v>41</v>
      </c>
      <c r="I628" s="330">
        <v>0</v>
      </c>
      <c r="J628" s="336">
        <v>0</v>
      </c>
      <c r="K628" s="330">
        <v>6</v>
      </c>
      <c r="L628" s="330">
        <v>1</v>
      </c>
      <c r="M628" s="336">
        <v>0.14285714285714285</v>
      </c>
      <c r="N628" s="330">
        <v>0</v>
      </c>
      <c r="O628" s="330" t="s">
        <v>7019</v>
      </c>
      <c r="P628" s="330" t="s">
        <v>7020</v>
      </c>
      <c r="Q628" s="330" t="s">
        <v>7021</v>
      </c>
      <c r="R628" s="336">
        <v>0.29502474265212075</v>
      </c>
      <c r="S628" s="330">
        <v>0</v>
      </c>
      <c r="T628" s="330"/>
      <c r="U628" s="330"/>
      <c r="V628" s="428"/>
      <c r="W628" s="428" t="s">
        <v>45</v>
      </c>
      <c r="X628" s="428" t="s">
        <v>45</v>
      </c>
      <c r="Y628" s="428" t="s">
        <v>45</v>
      </c>
      <c r="Z628" s="428" t="s">
        <v>45</v>
      </c>
      <c r="AA628" s="330">
        <v>1</v>
      </c>
      <c r="AB628" s="330">
        <v>0</v>
      </c>
      <c r="AC628" s="330">
        <v>39</v>
      </c>
      <c r="AD628" s="330">
        <v>2</v>
      </c>
      <c r="AE628" s="330">
        <v>6</v>
      </c>
      <c r="AF628" s="330">
        <v>0</v>
      </c>
      <c r="AG628" s="429">
        <v>0.95744680851063835</v>
      </c>
      <c r="AH628" s="330"/>
      <c r="AI628" s="330"/>
      <c r="AJ628" s="330"/>
      <c r="AK628" s="330"/>
      <c r="AL628" s="330"/>
      <c r="AM628" s="330">
        <v>0</v>
      </c>
      <c r="AN628" s="330">
        <v>0</v>
      </c>
      <c r="AO628" s="330"/>
      <c r="AP628" s="330"/>
      <c r="AQ628" s="330">
        <v>0</v>
      </c>
      <c r="AR628" s="330">
        <v>0</v>
      </c>
      <c r="AS628" s="330">
        <v>0</v>
      </c>
      <c r="AT628" s="330">
        <v>0</v>
      </c>
      <c r="AU628" s="330">
        <v>1</v>
      </c>
      <c r="AV628" s="430">
        <v>1</v>
      </c>
      <c r="AW628" s="330">
        <v>41</v>
      </c>
      <c r="AX628" s="330">
        <v>0</v>
      </c>
      <c r="AY628" s="330">
        <v>41</v>
      </c>
      <c r="AZ628" s="330">
        <v>0</v>
      </c>
      <c r="BA628" s="330">
        <v>41</v>
      </c>
      <c r="BB628" s="330">
        <v>0</v>
      </c>
      <c r="BC628" s="330">
        <v>41</v>
      </c>
      <c r="BD628" s="330">
        <v>0</v>
      </c>
      <c r="BE628" s="330">
        <v>13</v>
      </c>
      <c r="BF628" s="329" t="s">
        <v>7583</v>
      </c>
      <c r="BG628" s="330">
        <v>41</v>
      </c>
      <c r="BH628" s="330">
        <v>42</v>
      </c>
      <c r="BI628" s="330">
        <v>41</v>
      </c>
      <c r="BJ628" s="330" t="s">
        <v>112</v>
      </c>
      <c r="BK628" s="330">
        <v>7</v>
      </c>
      <c r="BL628" s="330">
        <v>33</v>
      </c>
      <c r="BM628" s="330">
        <v>1</v>
      </c>
      <c r="BN628" s="330">
        <v>0</v>
      </c>
      <c r="BO628" s="330">
        <v>0</v>
      </c>
      <c r="BP628" s="330">
        <v>0</v>
      </c>
      <c r="BQ628" s="330">
        <v>0</v>
      </c>
    </row>
    <row r="629" spans="1:69" s="334" customFormat="1" x14ac:dyDescent="0.25">
      <c r="A629" s="333" t="s">
        <v>126</v>
      </c>
      <c r="B629" s="330" t="s">
        <v>43</v>
      </c>
      <c r="C629" s="330" t="s">
        <v>43</v>
      </c>
      <c r="D629" s="333">
        <v>44</v>
      </c>
      <c r="E629" s="331" t="s">
        <v>565</v>
      </c>
      <c r="F629" s="330" t="s">
        <v>128</v>
      </c>
      <c r="G629" s="427" t="s">
        <v>7585</v>
      </c>
      <c r="H629" s="330">
        <v>35</v>
      </c>
      <c r="I629" s="330">
        <v>0</v>
      </c>
      <c r="J629" s="336">
        <v>0</v>
      </c>
      <c r="K629" s="330">
        <v>13</v>
      </c>
      <c r="L629" s="330">
        <v>0</v>
      </c>
      <c r="M629" s="336">
        <v>0</v>
      </c>
      <c r="N629" s="330">
        <v>0</v>
      </c>
      <c r="O629" s="330" t="s">
        <v>2661</v>
      </c>
      <c r="P629" s="330" t="s">
        <v>2662</v>
      </c>
      <c r="Q629" s="330" t="s">
        <v>2663</v>
      </c>
      <c r="R629" s="336">
        <v>0.31577193786181329</v>
      </c>
      <c r="S629" s="330">
        <v>0</v>
      </c>
      <c r="T629" s="330"/>
      <c r="U629" s="330"/>
      <c r="V629" s="428"/>
      <c r="W629" s="428" t="s">
        <v>45</v>
      </c>
      <c r="X629" s="428" t="s">
        <v>45</v>
      </c>
      <c r="Y629" s="428" t="s">
        <v>45</v>
      </c>
      <c r="Z629" s="428" t="s">
        <v>45</v>
      </c>
      <c r="AA629" s="330">
        <v>1</v>
      </c>
      <c r="AB629" s="330">
        <v>0</v>
      </c>
      <c r="AC629" s="330">
        <v>34</v>
      </c>
      <c r="AD629" s="330">
        <v>1</v>
      </c>
      <c r="AE629" s="330">
        <v>13</v>
      </c>
      <c r="AF629" s="330">
        <v>0</v>
      </c>
      <c r="AG629" s="429">
        <v>0.97916666666666663</v>
      </c>
      <c r="AH629" s="330"/>
      <c r="AI629" s="330"/>
      <c r="AJ629" s="330"/>
      <c r="AK629" s="330"/>
      <c r="AL629" s="330"/>
      <c r="AM629" s="330">
        <v>0</v>
      </c>
      <c r="AN629" s="330">
        <v>0</v>
      </c>
      <c r="AO629" s="330"/>
      <c r="AP629" s="330"/>
      <c r="AQ629" s="330">
        <v>1</v>
      </c>
      <c r="AR629" s="330">
        <v>0</v>
      </c>
      <c r="AS629" s="330">
        <v>0</v>
      </c>
      <c r="AT629" s="330">
        <v>0</v>
      </c>
      <c r="AU629" s="330">
        <v>0</v>
      </c>
      <c r="AV629" s="430">
        <v>0</v>
      </c>
      <c r="AW629" s="330">
        <v>40</v>
      </c>
      <c r="AX629" s="330">
        <v>0</v>
      </c>
      <c r="AY629" s="330">
        <v>40</v>
      </c>
      <c r="AZ629" s="330">
        <v>0</v>
      </c>
      <c r="BA629" s="330">
        <v>40</v>
      </c>
      <c r="BB629" s="330">
        <v>0</v>
      </c>
      <c r="BC629" s="330">
        <v>40</v>
      </c>
      <c r="BD629" s="330">
        <v>0</v>
      </c>
      <c r="BE629" s="330">
        <v>24</v>
      </c>
      <c r="BF629" s="329" t="s">
        <v>7583</v>
      </c>
      <c r="BG629" s="330">
        <v>42</v>
      </c>
      <c r="BH629" s="330">
        <v>49</v>
      </c>
      <c r="BI629" s="330">
        <v>41</v>
      </c>
      <c r="BJ629" s="330" t="s">
        <v>112</v>
      </c>
      <c r="BK629" s="330">
        <v>10</v>
      </c>
      <c r="BL629" s="330">
        <v>28</v>
      </c>
      <c r="BM629" s="330">
        <v>2</v>
      </c>
      <c r="BN629" s="330">
        <v>0</v>
      </c>
      <c r="BO629" s="330">
        <v>1</v>
      </c>
      <c r="BP629" s="330">
        <v>0</v>
      </c>
      <c r="BQ629" s="330">
        <v>0</v>
      </c>
    </row>
    <row r="630" spans="1:69" s="334" customFormat="1" x14ac:dyDescent="0.25">
      <c r="A630" s="333" t="s">
        <v>126</v>
      </c>
      <c r="B630" s="330" t="s">
        <v>43</v>
      </c>
      <c r="C630" s="330" t="s">
        <v>43</v>
      </c>
      <c r="D630" s="333">
        <v>45</v>
      </c>
      <c r="E630" s="331" t="s">
        <v>566</v>
      </c>
      <c r="F630" s="330" t="s">
        <v>128</v>
      </c>
      <c r="G630" s="427" t="s">
        <v>7585</v>
      </c>
      <c r="H630" s="330">
        <v>26</v>
      </c>
      <c r="I630" s="330">
        <v>0</v>
      </c>
      <c r="J630" s="336">
        <v>0</v>
      </c>
      <c r="K630" s="330">
        <v>13</v>
      </c>
      <c r="L630" s="330">
        <v>0</v>
      </c>
      <c r="M630" s="336">
        <v>0</v>
      </c>
      <c r="N630" s="330">
        <v>0</v>
      </c>
      <c r="O630" s="330" t="s">
        <v>2749</v>
      </c>
      <c r="P630" s="330" t="s">
        <v>2750</v>
      </c>
      <c r="Q630" s="330" t="s">
        <v>2751</v>
      </c>
      <c r="R630" s="336">
        <v>0.27048505551918378</v>
      </c>
      <c r="S630" s="330">
        <v>0</v>
      </c>
      <c r="T630" s="330"/>
      <c r="U630" s="330"/>
      <c r="V630" s="428"/>
      <c r="W630" s="428" t="s">
        <v>45</v>
      </c>
      <c r="X630" s="428" t="s">
        <v>45</v>
      </c>
      <c r="Y630" s="428" t="s">
        <v>45</v>
      </c>
      <c r="Z630" s="428" t="s">
        <v>45</v>
      </c>
      <c r="AA630" s="330">
        <v>0</v>
      </c>
      <c r="AB630" s="330">
        <v>0</v>
      </c>
      <c r="AC630" s="330">
        <v>26</v>
      </c>
      <c r="AD630" s="330">
        <v>0</v>
      </c>
      <c r="AE630" s="330">
        <v>13</v>
      </c>
      <c r="AF630" s="330">
        <v>0</v>
      </c>
      <c r="AG630" s="429">
        <v>1</v>
      </c>
      <c r="AH630" s="330"/>
      <c r="AI630" s="330"/>
      <c r="AJ630" s="330"/>
      <c r="AK630" s="330"/>
      <c r="AL630" s="330"/>
      <c r="AM630" s="330">
        <v>0</v>
      </c>
      <c r="AN630" s="330">
        <v>0</v>
      </c>
      <c r="AO630" s="330"/>
      <c r="AP630" s="330"/>
      <c r="AQ630" s="330">
        <v>0</v>
      </c>
      <c r="AR630" s="330">
        <v>0</v>
      </c>
      <c r="AS630" s="330">
        <v>0</v>
      </c>
      <c r="AT630" s="330">
        <v>0</v>
      </c>
      <c r="AU630" s="330">
        <v>0</v>
      </c>
      <c r="AV630" s="430" t="s">
        <v>45</v>
      </c>
      <c r="AW630" s="330">
        <v>29</v>
      </c>
      <c r="AX630" s="330">
        <v>2</v>
      </c>
      <c r="AY630" s="330">
        <v>29</v>
      </c>
      <c r="AZ630" s="330">
        <v>2</v>
      </c>
      <c r="BA630" s="330">
        <v>29</v>
      </c>
      <c r="BB630" s="330">
        <v>2</v>
      </c>
      <c r="BC630" s="330">
        <v>29</v>
      </c>
      <c r="BD630" s="330">
        <v>2</v>
      </c>
      <c r="BE630" s="330">
        <v>13</v>
      </c>
      <c r="BF630" s="329" t="s">
        <v>7583</v>
      </c>
      <c r="BG630" s="330">
        <v>33</v>
      </c>
      <c r="BH630" s="330">
        <v>38</v>
      </c>
      <c r="BI630" s="330">
        <v>33</v>
      </c>
      <c r="BJ630" s="330" t="s">
        <v>112</v>
      </c>
      <c r="BK630" s="330">
        <v>4</v>
      </c>
      <c r="BL630" s="330">
        <v>22</v>
      </c>
      <c r="BM630" s="330">
        <v>5</v>
      </c>
      <c r="BN630" s="330">
        <v>0</v>
      </c>
      <c r="BO630" s="330">
        <v>2</v>
      </c>
      <c r="BP630" s="330">
        <v>0</v>
      </c>
      <c r="BQ630" s="330">
        <v>0</v>
      </c>
    </row>
    <row r="631" spans="1:69" s="334" customFormat="1" x14ac:dyDescent="0.25">
      <c r="A631" s="333" t="s">
        <v>126</v>
      </c>
      <c r="B631" s="330" t="s">
        <v>43</v>
      </c>
      <c r="C631" s="330" t="s">
        <v>43</v>
      </c>
      <c r="D631" s="333">
        <v>46</v>
      </c>
      <c r="E631" s="331" t="s">
        <v>567</v>
      </c>
      <c r="F631" s="330" t="s">
        <v>128</v>
      </c>
      <c r="G631" s="427" t="s">
        <v>7585</v>
      </c>
      <c r="H631" s="330">
        <v>21</v>
      </c>
      <c r="I631" s="330">
        <v>0</v>
      </c>
      <c r="J631" s="336">
        <v>0</v>
      </c>
      <c r="K631" s="330">
        <v>13</v>
      </c>
      <c r="L631" s="330">
        <v>0</v>
      </c>
      <c r="M631" s="336">
        <v>0</v>
      </c>
      <c r="N631" s="330">
        <v>0</v>
      </c>
      <c r="O631" s="330" t="s">
        <v>2836</v>
      </c>
      <c r="P631" s="330" t="s">
        <v>2837</v>
      </c>
      <c r="Q631" s="330" t="s">
        <v>2838</v>
      </c>
      <c r="R631" s="336">
        <v>0.42333866001481074</v>
      </c>
      <c r="S631" s="330">
        <v>0</v>
      </c>
      <c r="T631" s="330"/>
      <c r="U631" s="330"/>
      <c r="V631" s="428"/>
      <c r="W631" s="428" t="s">
        <v>45</v>
      </c>
      <c r="X631" s="428" t="s">
        <v>45</v>
      </c>
      <c r="Y631" s="428" t="s">
        <v>45</v>
      </c>
      <c r="Z631" s="428" t="s">
        <v>45</v>
      </c>
      <c r="AA631" s="330">
        <v>1</v>
      </c>
      <c r="AB631" s="330">
        <v>0</v>
      </c>
      <c r="AC631" s="330">
        <v>21</v>
      </c>
      <c r="AD631" s="330">
        <v>0</v>
      </c>
      <c r="AE631" s="330">
        <v>13</v>
      </c>
      <c r="AF631" s="330">
        <v>0</v>
      </c>
      <c r="AG631" s="429">
        <v>1</v>
      </c>
      <c r="AH631" s="330"/>
      <c r="AI631" s="330"/>
      <c r="AJ631" s="330"/>
      <c r="AK631" s="330"/>
      <c r="AL631" s="330"/>
      <c r="AM631" s="330">
        <v>0</v>
      </c>
      <c r="AN631" s="330">
        <v>0</v>
      </c>
      <c r="AO631" s="330"/>
      <c r="AP631" s="330"/>
      <c r="AQ631" s="330">
        <v>0</v>
      </c>
      <c r="AR631" s="330">
        <v>0</v>
      </c>
      <c r="AS631" s="330">
        <v>0</v>
      </c>
      <c r="AT631" s="330">
        <v>0</v>
      </c>
      <c r="AU631" s="330">
        <v>1</v>
      </c>
      <c r="AV631" s="430">
        <v>1</v>
      </c>
      <c r="AW631" s="330">
        <v>34</v>
      </c>
      <c r="AX631" s="330">
        <v>2</v>
      </c>
      <c r="AY631" s="330">
        <v>34</v>
      </c>
      <c r="AZ631" s="330">
        <v>2</v>
      </c>
      <c r="BA631" s="330">
        <v>34</v>
      </c>
      <c r="BB631" s="330">
        <v>2</v>
      </c>
      <c r="BC631" s="330">
        <v>34</v>
      </c>
      <c r="BD631" s="330">
        <v>2</v>
      </c>
      <c r="BE631" s="330">
        <v>38</v>
      </c>
      <c r="BF631" s="329" t="s">
        <v>7583</v>
      </c>
      <c r="BG631" s="330">
        <v>38</v>
      </c>
      <c r="BH631" s="330">
        <v>36</v>
      </c>
      <c r="BI631" s="330">
        <v>38</v>
      </c>
      <c r="BJ631" s="330" t="s">
        <v>112</v>
      </c>
      <c r="BK631" s="330">
        <v>11</v>
      </c>
      <c r="BL631" s="330">
        <v>18</v>
      </c>
      <c r="BM631" s="330">
        <v>7</v>
      </c>
      <c r="BN631" s="330">
        <v>0</v>
      </c>
      <c r="BO631" s="330">
        <v>2</v>
      </c>
      <c r="BP631" s="330">
        <v>0</v>
      </c>
      <c r="BQ631" s="330">
        <v>0</v>
      </c>
    </row>
    <row r="632" spans="1:69" s="334" customFormat="1" x14ac:dyDescent="0.25">
      <c r="A632" s="333" t="s">
        <v>126</v>
      </c>
      <c r="B632" s="330" t="s">
        <v>43</v>
      </c>
      <c r="C632" s="330" t="s">
        <v>43</v>
      </c>
      <c r="D632" s="333">
        <v>47</v>
      </c>
      <c r="E632" s="331" t="s">
        <v>568</v>
      </c>
      <c r="F632" s="330" t="s">
        <v>128</v>
      </c>
      <c r="G632" s="427" t="s">
        <v>7585</v>
      </c>
      <c r="H632" s="330">
        <v>25</v>
      </c>
      <c r="I632" s="330">
        <v>0</v>
      </c>
      <c r="J632" s="336">
        <v>0</v>
      </c>
      <c r="K632" s="330">
        <v>10</v>
      </c>
      <c r="L632" s="330">
        <v>0</v>
      </c>
      <c r="M632" s="336">
        <v>0</v>
      </c>
      <c r="N632" s="330">
        <v>0</v>
      </c>
      <c r="O632" s="330" t="s">
        <v>2919</v>
      </c>
      <c r="P632" s="330" t="s">
        <v>2920</v>
      </c>
      <c r="Q632" s="330" t="s">
        <v>2921</v>
      </c>
      <c r="R632" s="336">
        <v>0.25826877953135546</v>
      </c>
      <c r="S632" s="330">
        <v>0</v>
      </c>
      <c r="T632" s="330"/>
      <c r="U632" s="330"/>
      <c r="V632" s="428"/>
      <c r="W632" s="428" t="s">
        <v>45</v>
      </c>
      <c r="X632" s="428" t="s">
        <v>45</v>
      </c>
      <c r="Y632" s="428" t="s">
        <v>45</v>
      </c>
      <c r="Z632" s="428" t="s">
        <v>45</v>
      </c>
      <c r="AA632" s="330">
        <v>0</v>
      </c>
      <c r="AB632" s="330">
        <v>0</v>
      </c>
      <c r="AC632" s="330">
        <v>23</v>
      </c>
      <c r="AD632" s="330">
        <v>2</v>
      </c>
      <c r="AE632" s="330">
        <v>9</v>
      </c>
      <c r="AF632" s="330">
        <v>1</v>
      </c>
      <c r="AG632" s="429">
        <v>0.91428571428571426</v>
      </c>
      <c r="AH632" s="330"/>
      <c r="AI632" s="330"/>
      <c r="AJ632" s="330"/>
      <c r="AK632" s="330"/>
      <c r="AL632" s="330"/>
      <c r="AM632" s="330">
        <v>0</v>
      </c>
      <c r="AN632" s="330">
        <v>0</v>
      </c>
      <c r="AO632" s="330"/>
      <c r="AP632" s="330"/>
      <c r="AQ632" s="330">
        <v>0</v>
      </c>
      <c r="AR632" s="330">
        <v>0</v>
      </c>
      <c r="AS632" s="330">
        <v>0</v>
      </c>
      <c r="AT632" s="330">
        <v>0</v>
      </c>
      <c r="AU632" s="330">
        <v>0</v>
      </c>
      <c r="AV632" s="430" t="s">
        <v>45</v>
      </c>
      <c r="AW632" s="330">
        <v>29</v>
      </c>
      <c r="AX632" s="330">
        <v>0</v>
      </c>
      <c r="AY632" s="330">
        <v>29</v>
      </c>
      <c r="AZ632" s="330">
        <v>0</v>
      </c>
      <c r="BA632" s="330">
        <v>29</v>
      </c>
      <c r="BB632" s="330">
        <v>0</v>
      </c>
      <c r="BC632" s="330">
        <v>29</v>
      </c>
      <c r="BD632" s="330">
        <v>0</v>
      </c>
      <c r="BE632" s="330">
        <v>14</v>
      </c>
      <c r="BF632" s="329" t="s">
        <v>7583</v>
      </c>
      <c r="BG632" s="330">
        <v>28</v>
      </c>
      <c r="BH632" s="330">
        <v>32</v>
      </c>
      <c r="BI632" s="330">
        <v>29</v>
      </c>
      <c r="BJ632" s="330" t="s">
        <v>112</v>
      </c>
      <c r="BK632" s="330">
        <v>6</v>
      </c>
      <c r="BL632" s="330">
        <v>20</v>
      </c>
      <c r="BM632" s="330">
        <v>3</v>
      </c>
      <c r="BN632" s="330">
        <v>0</v>
      </c>
      <c r="BO632" s="330">
        <v>0</v>
      </c>
      <c r="BP632" s="330">
        <v>0</v>
      </c>
      <c r="BQ632" s="330">
        <v>0</v>
      </c>
    </row>
    <row r="633" spans="1:69" s="334" customFormat="1" x14ac:dyDescent="0.25">
      <c r="A633" s="333" t="s">
        <v>126</v>
      </c>
      <c r="B633" s="330" t="s">
        <v>43</v>
      </c>
      <c r="C633" s="330" t="s">
        <v>43</v>
      </c>
      <c r="D633" s="333">
        <v>48</v>
      </c>
      <c r="E633" s="331" t="s">
        <v>570</v>
      </c>
      <c r="F633" s="330" t="s">
        <v>128</v>
      </c>
      <c r="G633" s="427" t="s">
        <v>7585</v>
      </c>
      <c r="H633" s="330">
        <v>29</v>
      </c>
      <c r="I633" s="330">
        <v>0</v>
      </c>
      <c r="J633" s="336">
        <v>0</v>
      </c>
      <c r="K633" s="330">
        <v>13</v>
      </c>
      <c r="L633" s="330">
        <v>1</v>
      </c>
      <c r="M633" s="336">
        <v>7.1428571428571425E-2</v>
      </c>
      <c r="N633" s="330">
        <v>0</v>
      </c>
      <c r="O633" s="330" t="s">
        <v>3003</v>
      </c>
      <c r="P633" s="330" t="s">
        <v>3004</v>
      </c>
      <c r="Q633" s="330" t="s">
        <v>3005</v>
      </c>
      <c r="R633" s="336">
        <v>0.3082397870616827</v>
      </c>
      <c r="S633" s="330">
        <v>0</v>
      </c>
      <c r="T633" s="330"/>
      <c r="U633" s="330"/>
      <c r="V633" s="428"/>
      <c r="W633" s="428" t="s">
        <v>45</v>
      </c>
      <c r="X633" s="428" t="s">
        <v>45</v>
      </c>
      <c r="Y633" s="428" t="s">
        <v>45</v>
      </c>
      <c r="Z633" s="428" t="s">
        <v>45</v>
      </c>
      <c r="AA633" s="330">
        <v>1</v>
      </c>
      <c r="AB633" s="330">
        <v>0</v>
      </c>
      <c r="AC633" s="330">
        <v>28</v>
      </c>
      <c r="AD633" s="330">
        <v>1</v>
      </c>
      <c r="AE633" s="330">
        <v>11</v>
      </c>
      <c r="AF633" s="330">
        <v>2</v>
      </c>
      <c r="AG633" s="429">
        <v>0.9285714285714286</v>
      </c>
      <c r="AH633" s="330"/>
      <c r="AI633" s="330"/>
      <c r="AJ633" s="330"/>
      <c r="AK633" s="330"/>
      <c r="AL633" s="330"/>
      <c r="AM633" s="330">
        <v>0</v>
      </c>
      <c r="AN633" s="330">
        <v>0</v>
      </c>
      <c r="AO633" s="330"/>
      <c r="AP633" s="330"/>
      <c r="AQ633" s="330">
        <v>1</v>
      </c>
      <c r="AR633" s="330">
        <v>0</v>
      </c>
      <c r="AS633" s="330">
        <v>0</v>
      </c>
      <c r="AT633" s="330">
        <v>0</v>
      </c>
      <c r="AU633" s="330">
        <v>0</v>
      </c>
      <c r="AV633" s="430">
        <v>0</v>
      </c>
      <c r="AW633" s="330">
        <v>37</v>
      </c>
      <c r="AX633" s="330">
        <v>0</v>
      </c>
      <c r="AY633" s="330">
        <v>37</v>
      </c>
      <c r="AZ633" s="330">
        <v>0</v>
      </c>
      <c r="BA633" s="330">
        <v>37</v>
      </c>
      <c r="BB633" s="330">
        <v>0</v>
      </c>
      <c r="BC633" s="330">
        <v>37</v>
      </c>
      <c r="BD633" s="330">
        <v>0</v>
      </c>
      <c r="BE633" s="330">
        <v>28</v>
      </c>
      <c r="BF633" s="329" t="s">
        <v>7583</v>
      </c>
      <c r="BG633" s="330">
        <v>37</v>
      </c>
      <c r="BH633" s="330">
        <v>41</v>
      </c>
      <c r="BI633" s="330">
        <v>38</v>
      </c>
      <c r="BJ633" s="330" t="s">
        <v>112</v>
      </c>
      <c r="BK633" s="330">
        <v>12</v>
      </c>
      <c r="BL633" s="330">
        <v>19</v>
      </c>
      <c r="BM633" s="330">
        <v>6</v>
      </c>
      <c r="BN633" s="330">
        <v>0</v>
      </c>
      <c r="BO633" s="330">
        <v>1</v>
      </c>
      <c r="BP633" s="330">
        <v>0</v>
      </c>
      <c r="BQ633" s="330">
        <v>0</v>
      </c>
    </row>
    <row r="634" spans="1:69" s="334" customFormat="1" x14ac:dyDescent="0.25">
      <c r="A634" s="333" t="s">
        <v>126</v>
      </c>
      <c r="B634" s="330" t="s">
        <v>43</v>
      </c>
      <c r="C634" s="330" t="s">
        <v>43</v>
      </c>
      <c r="D634" s="333">
        <v>49</v>
      </c>
      <c r="E634" s="331" t="s">
        <v>571</v>
      </c>
      <c r="F634" s="330" t="s">
        <v>128</v>
      </c>
      <c r="G634" s="427" t="s">
        <v>7585</v>
      </c>
      <c r="H634" s="330">
        <v>30</v>
      </c>
      <c r="I634" s="330">
        <v>0</v>
      </c>
      <c r="J634" s="336">
        <v>0</v>
      </c>
      <c r="K634" s="330">
        <v>10</v>
      </c>
      <c r="L634" s="330">
        <v>1</v>
      </c>
      <c r="M634" s="336">
        <v>9.0909090909090912E-2</v>
      </c>
      <c r="N634" s="330">
        <v>0</v>
      </c>
      <c r="O634" s="330" t="s">
        <v>2633</v>
      </c>
      <c r="P634" s="330" t="s">
        <v>6583</v>
      </c>
      <c r="Q634" s="330" t="s">
        <v>6584</v>
      </c>
      <c r="R634" s="336">
        <v>0.24871131422426829</v>
      </c>
      <c r="S634" s="330">
        <v>0</v>
      </c>
      <c r="T634" s="330"/>
      <c r="U634" s="330"/>
      <c r="V634" s="428"/>
      <c r="W634" s="428" t="s">
        <v>45</v>
      </c>
      <c r="X634" s="428" t="s">
        <v>45</v>
      </c>
      <c r="Y634" s="428" t="s">
        <v>45</v>
      </c>
      <c r="Z634" s="428" t="s">
        <v>45</v>
      </c>
      <c r="AA634" s="330">
        <v>2</v>
      </c>
      <c r="AB634" s="330">
        <v>0</v>
      </c>
      <c r="AC634" s="330">
        <v>30</v>
      </c>
      <c r="AD634" s="330">
        <v>0</v>
      </c>
      <c r="AE634" s="330">
        <v>9</v>
      </c>
      <c r="AF634" s="330">
        <v>1</v>
      </c>
      <c r="AG634" s="429">
        <v>0.97499999999999998</v>
      </c>
      <c r="AH634" s="330"/>
      <c r="AI634" s="330"/>
      <c r="AJ634" s="330"/>
      <c r="AK634" s="330"/>
      <c r="AL634" s="330"/>
      <c r="AM634" s="330">
        <v>0</v>
      </c>
      <c r="AN634" s="330">
        <v>0</v>
      </c>
      <c r="AO634" s="330"/>
      <c r="AP634" s="330"/>
      <c r="AQ634" s="330">
        <v>1</v>
      </c>
      <c r="AR634" s="330">
        <v>0</v>
      </c>
      <c r="AS634" s="330">
        <v>1</v>
      </c>
      <c r="AT634" s="330">
        <v>0</v>
      </c>
      <c r="AU634" s="330">
        <v>0</v>
      </c>
      <c r="AV634" s="430">
        <v>0</v>
      </c>
      <c r="AW634" s="330">
        <v>24</v>
      </c>
      <c r="AX634" s="330">
        <v>1</v>
      </c>
      <c r="AY634" s="330">
        <v>24</v>
      </c>
      <c r="AZ634" s="330">
        <v>1</v>
      </c>
      <c r="BA634" s="330">
        <v>24</v>
      </c>
      <c r="BB634" s="330">
        <v>1</v>
      </c>
      <c r="BC634" s="330">
        <v>24</v>
      </c>
      <c r="BD634" s="330">
        <v>1</v>
      </c>
      <c r="BE634" s="330">
        <v>16</v>
      </c>
      <c r="BF634" s="329" t="s">
        <v>7583</v>
      </c>
      <c r="BG634" s="330">
        <v>27</v>
      </c>
      <c r="BH634" s="330">
        <v>37</v>
      </c>
      <c r="BI634" s="330">
        <v>26</v>
      </c>
      <c r="BJ634" s="330" t="s">
        <v>112</v>
      </c>
      <c r="BK634" s="330">
        <v>4</v>
      </c>
      <c r="BL634" s="330">
        <v>18</v>
      </c>
      <c r="BM634" s="330">
        <v>3</v>
      </c>
      <c r="BN634" s="330">
        <v>0</v>
      </c>
      <c r="BO634" s="330">
        <v>1</v>
      </c>
      <c r="BP634" s="330">
        <v>0</v>
      </c>
      <c r="BQ634" s="330">
        <v>0</v>
      </c>
    </row>
    <row r="635" spans="1:69" s="334" customFormat="1" x14ac:dyDescent="0.25">
      <c r="A635" s="333" t="s">
        <v>126</v>
      </c>
      <c r="B635" s="330" t="s">
        <v>43</v>
      </c>
      <c r="C635" s="330" t="s">
        <v>43</v>
      </c>
      <c r="D635" s="333">
        <v>50</v>
      </c>
      <c r="E635" s="331" t="s">
        <v>572</v>
      </c>
      <c r="F635" s="330" t="s">
        <v>128</v>
      </c>
      <c r="G635" s="427" t="s">
        <v>7585</v>
      </c>
      <c r="H635" s="330">
        <v>27</v>
      </c>
      <c r="I635" s="330">
        <v>0</v>
      </c>
      <c r="J635" s="336">
        <v>0</v>
      </c>
      <c r="K635" s="330">
        <v>9</v>
      </c>
      <c r="L635" s="330">
        <v>0</v>
      </c>
      <c r="M635" s="336">
        <v>0</v>
      </c>
      <c r="N635" s="330">
        <v>0</v>
      </c>
      <c r="O635" s="330" t="s">
        <v>6669</v>
      </c>
      <c r="P635" s="330" t="s">
        <v>6670</v>
      </c>
      <c r="Q635" s="330" t="s">
        <v>6671</v>
      </c>
      <c r="R635" s="336">
        <v>0.21657846448421669</v>
      </c>
      <c r="S635" s="330">
        <v>0</v>
      </c>
      <c r="T635" s="330"/>
      <c r="U635" s="330"/>
      <c r="V635" s="428"/>
      <c r="W635" s="428" t="s">
        <v>45</v>
      </c>
      <c r="X635" s="428" t="s">
        <v>45</v>
      </c>
      <c r="Y635" s="428" t="s">
        <v>45</v>
      </c>
      <c r="Z635" s="428" t="s">
        <v>45</v>
      </c>
      <c r="AA635" s="330">
        <v>1</v>
      </c>
      <c r="AB635" s="330">
        <v>0</v>
      </c>
      <c r="AC635" s="330">
        <v>27</v>
      </c>
      <c r="AD635" s="330">
        <v>0</v>
      </c>
      <c r="AE635" s="330">
        <v>9</v>
      </c>
      <c r="AF635" s="330">
        <v>0</v>
      </c>
      <c r="AG635" s="429">
        <v>1</v>
      </c>
      <c r="AH635" s="330"/>
      <c r="AI635" s="330"/>
      <c r="AJ635" s="330"/>
      <c r="AK635" s="330"/>
      <c r="AL635" s="330"/>
      <c r="AM635" s="330">
        <v>0</v>
      </c>
      <c r="AN635" s="330">
        <v>0</v>
      </c>
      <c r="AO635" s="330"/>
      <c r="AP635" s="330"/>
      <c r="AQ635" s="330">
        <v>0</v>
      </c>
      <c r="AR635" s="330">
        <v>0</v>
      </c>
      <c r="AS635" s="330">
        <v>0</v>
      </c>
      <c r="AT635" s="330">
        <v>0</v>
      </c>
      <c r="AU635" s="330">
        <v>1</v>
      </c>
      <c r="AV635" s="430">
        <v>1</v>
      </c>
      <c r="AW635" s="330">
        <v>25</v>
      </c>
      <c r="AX635" s="330">
        <v>2</v>
      </c>
      <c r="AY635" s="330">
        <v>25</v>
      </c>
      <c r="AZ635" s="330">
        <v>2</v>
      </c>
      <c r="BA635" s="330">
        <v>25</v>
      </c>
      <c r="BB635" s="330">
        <v>2</v>
      </c>
      <c r="BC635" s="330">
        <v>25</v>
      </c>
      <c r="BD635" s="330">
        <v>2</v>
      </c>
      <c r="BE635" s="330">
        <v>16</v>
      </c>
      <c r="BF635" s="329" t="s">
        <v>7583</v>
      </c>
      <c r="BG635" s="330">
        <v>31</v>
      </c>
      <c r="BH635" s="330">
        <v>34</v>
      </c>
      <c r="BI635" s="330">
        <v>31</v>
      </c>
      <c r="BJ635" s="330" t="s">
        <v>112</v>
      </c>
      <c r="BK635" s="330">
        <v>6</v>
      </c>
      <c r="BL635" s="330">
        <v>15</v>
      </c>
      <c r="BM635" s="330">
        <v>6</v>
      </c>
      <c r="BN635" s="330">
        <v>0</v>
      </c>
      <c r="BO635" s="330">
        <v>4</v>
      </c>
      <c r="BP635" s="330">
        <v>0</v>
      </c>
      <c r="BQ635" s="330">
        <v>0</v>
      </c>
    </row>
    <row r="636" spans="1:69" s="334" customFormat="1" x14ac:dyDescent="0.25">
      <c r="A636" s="333" t="s">
        <v>126</v>
      </c>
      <c r="B636" s="330" t="s">
        <v>43</v>
      </c>
      <c r="C636" s="330" t="s">
        <v>43</v>
      </c>
      <c r="D636" s="333">
        <v>51</v>
      </c>
      <c r="E636" s="331" t="s">
        <v>573</v>
      </c>
      <c r="F636" s="330" t="s">
        <v>128</v>
      </c>
      <c r="G636" s="427" t="s">
        <v>7585</v>
      </c>
      <c r="H636" s="330">
        <v>13</v>
      </c>
      <c r="I636" s="330">
        <v>0</v>
      </c>
      <c r="J636" s="336">
        <v>0</v>
      </c>
      <c r="K636" s="330">
        <v>10</v>
      </c>
      <c r="L636" s="330">
        <v>0</v>
      </c>
      <c r="M636" s="336">
        <v>0</v>
      </c>
      <c r="N636" s="330">
        <v>0</v>
      </c>
      <c r="O636" s="330" t="s">
        <v>6751</v>
      </c>
      <c r="P636" s="330" t="s">
        <v>6752</v>
      </c>
      <c r="Q636" s="330" t="s">
        <v>6753</v>
      </c>
      <c r="R636" s="336">
        <v>0.23641025641025643</v>
      </c>
      <c r="S636" s="330">
        <v>0</v>
      </c>
      <c r="T636" s="330"/>
      <c r="U636" s="330"/>
      <c r="V636" s="428"/>
      <c r="W636" s="428" t="s">
        <v>45</v>
      </c>
      <c r="X636" s="428" t="s">
        <v>45</v>
      </c>
      <c r="Y636" s="428" t="s">
        <v>45</v>
      </c>
      <c r="Z636" s="428" t="s">
        <v>45</v>
      </c>
      <c r="AA636" s="330">
        <v>2</v>
      </c>
      <c r="AB636" s="330">
        <v>0</v>
      </c>
      <c r="AC636" s="330">
        <v>13</v>
      </c>
      <c r="AD636" s="330">
        <v>0</v>
      </c>
      <c r="AE636" s="330">
        <v>10</v>
      </c>
      <c r="AF636" s="330">
        <v>0</v>
      </c>
      <c r="AG636" s="429">
        <v>1</v>
      </c>
      <c r="AH636" s="330"/>
      <c r="AI636" s="330"/>
      <c r="AJ636" s="330"/>
      <c r="AK636" s="330"/>
      <c r="AL636" s="330"/>
      <c r="AM636" s="330">
        <v>0</v>
      </c>
      <c r="AN636" s="330">
        <v>0</v>
      </c>
      <c r="AO636" s="330"/>
      <c r="AP636" s="330"/>
      <c r="AQ636" s="330">
        <v>0</v>
      </c>
      <c r="AR636" s="330">
        <v>1</v>
      </c>
      <c r="AS636" s="330">
        <v>0</v>
      </c>
      <c r="AT636" s="330">
        <v>0</v>
      </c>
      <c r="AU636" s="330">
        <v>1</v>
      </c>
      <c r="AV636" s="430">
        <v>0.5</v>
      </c>
      <c r="AW636" s="330">
        <v>19</v>
      </c>
      <c r="AX636" s="330">
        <v>0</v>
      </c>
      <c r="AY636" s="330">
        <v>19</v>
      </c>
      <c r="AZ636" s="330">
        <v>0</v>
      </c>
      <c r="BA636" s="330">
        <v>19</v>
      </c>
      <c r="BB636" s="330">
        <v>0</v>
      </c>
      <c r="BC636" s="330">
        <v>19</v>
      </c>
      <c r="BD636" s="330">
        <v>0</v>
      </c>
      <c r="BE636" s="330">
        <v>1</v>
      </c>
      <c r="BF636" s="329" t="s">
        <v>7583</v>
      </c>
      <c r="BG636" s="330">
        <v>19</v>
      </c>
      <c r="BH636" s="330">
        <v>18</v>
      </c>
      <c r="BI636" s="330">
        <v>19</v>
      </c>
      <c r="BJ636" s="330" t="s">
        <v>112</v>
      </c>
      <c r="BK636" s="330">
        <v>1</v>
      </c>
      <c r="BL636" s="330">
        <v>16</v>
      </c>
      <c r="BM636" s="330">
        <v>2</v>
      </c>
      <c r="BN636" s="330">
        <v>0</v>
      </c>
      <c r="BO636" s="330">
        <v>0</v>
      </c>
      <c r="BP636" s="330">
        <v>0</v>
      </c>
      <c r="BQ636" s="330">
        <v>0</v>
      </c>
    </row>
    <row r="637" spans="1:69" s="334" customFormat="1" x14ac:dyDescent="0.25">
      <c r="A637" s="333" t="s">
        <v>126</v>
      </c>
      <c r="B637" s="330" t="s">
        <v>43</v>
      </c>
      <c r="C637" s="330" t="s">
        <v>43</v>
      </c>
      <c r="D637" s="333">
        <v>52</v>
      </c>
      <c r="E637" s="331" t="s">
        <v>6555</v>
      </c>
      <c r="F637" s="330" t="s">
        <v>128</v>
      </c>
      <c r="G637" s="427" t="s">
        <v>7585</v>
      </c>
      <c r="H637" s="330">
        <v>20</v>
      </c>
      <c r="I637" s="330">
        <v>0</v>
      </c>
      <c r="J637" s="336">
        <v>0</v>
      </c>
      <c r="K637" s="330">
        <v>15</v>
      </c>
      <c r="L637" s="330">
        <v>2</v>
      </c>
      <c r="M637" s="336">
        <v>0.11764705882352941</v>
      </c>
      <c r="N637" s="330">
        <v>0</v>
      </c>
      <c r="O637" s="330" t="s">
        <v>6805</v>
      </c>
      <c r="P637" s="330" t="s">
        <v>6806</v>
      </c>
      <c r="Q637" s="330" t="s">
        <v>6807</v>
      </c>
      <c r="R637" s="336">
        <v>0.2692251103482099</v>
      </c>
      <c r="S637" s="330">
        <v>0</v>
      </c>
      <c r="T637" s="330"/>
      <c r="U637" s="330"/>
      <c r="V637" s="428"/>
      <c r="W637" s="428" t="s">
        <v>45</v>
      </c>
      <c r="X637" s="428" t="s">
        <v>45</v>
      </c>
      <c r="Y637" s="428" t="s">
        <v>45</v>
      </c>
      <c r="Z637" s="428" t="s">
        <v>45</v>
      </c>
      <c r="AA637" s="330">
        <v>0</v>
      </c>
      <c r="AB637" s="330">
        <v>0</v>
      </c>
      <c r="AC637" s="330">
        <v>20</v>
      </c>
      <c r="AD637" s="330">
        <v>0</v>
      </c>
      <c r="AE637" s="330">
        <v>15</v>
      </c>
      <c r="AF637" s="330">
        <v>0</v>
      </c>
      <c r="AG637" s="429">
        <v>1</v>
      </c>
      <c r="AH637" s="330"/>
      <c r="AI637" s="330"/>
      <c r="AJ637" s="330"/>
      <c r="AK637" s="330"/>
      <c r="AL637" s="330"/>
      <c r="AM637" s="330">
        <v>0</v>
      </c>
      <c r="AN637" s="330">
        <v>0</v>
      </c>
      <c r="AO637" s="330"/>
      <c r="AP637" s="330"/>
      <c r="AQ637" s="330">
        <v>0</v>
      </c>
      <c r="AR637" s="330">
        <v>0</v>
      </c>
      <c r="AS637" s="330">
        <v>0</v>
      </c>
      <c r="AT637" s="330">
        <v>0</v>
      </c>
      <c r="AU637" s="330">
        <v>0</v>
      </c>
      <c r="AV637" s="430" t="s">
        <v>45</v>
      </c>
      <c r="AW637" s="330">
        <v>0</v>
      </c>
      <c r="AX637" s="330">
        <v>0</v>
      </c>
      <c r="AY637" s="330">
        <v>0</v>
      </c>
      <c r="AZ637" s="330">
        <v>0</v>
      </c>
      <c r="BA637" s="330">
        <v>0</v>
      </c>
      <c r="BB637" s="330">
        <v>0</v>
      </c>
      <c r="BC637" s="330">
        <v>0</v>
      </c>
      <c r="BD637" s="330">
        <v>0</v>
      </c>
      <c r="BE637" s="330">
        <v>7</v>
      </c>
      <c r="BF637" s="329" t="s">
        <v>7583</v>
      </c>
      <c r="BG637" s="330">
        <v>0</v>
      </c>
      <c r="BH637" s="330">
        <v>0</v>
      </c>
      <c r="BI637" s="330">
        <v>0</v>
      </c>
      <c r="BJ637" s="330" t="s">
        <v>112</v>
      </c>
      <c r="BK637" s="330">
        <v>0</v>
      </c>
      <c r="BL637" s="330">
        <v>0</v>
      </c>
      <c r="BM637" s="330">
        <v>0</v>
      </c>
      <c r="BN637" s="330">
        <v>0</v>
      </c>
      <c r="BO637" s="330">
        <v>0</v>
      </c>
      <c r="BP637" s="330">
        <v>0</v>
      </c>
      <c r="BQ637" s="330">
        <v>0</v>
      </c>
    </row>
    <row r="638" spans="1:69" s="334" customFormat="1" x14ac:dyDescent="0.25">
      <c r="A638" s="333" t="s">
        <v>126</v>
      </c>
      <c r="B638" s="330" t="s">
        <v>43</v>
      </c>
      <c r="C638" s="330" t="s">
        <v>43</v>
      </c>
      <c r="D638" s="333">
        <v>3</v>
      </c>
      <c r="E638" s="331" t="s">
        <v>6536</v>
      </c>
      <c r="F638" s="330" t="s">
        <v>128</v>
      </c>
      <c r="G638" s="427" t="s">
        <v>7585</v>
      </c>
      <c r="H638" s="330">
        <v>35</v>
      </c>
      <c r="I638" s="330">
        <v>0</v>
      </c>
      <c r="J638" s="336">
        <v>0</v>
      </c>
      <c r="K638" s="330">
        <v>11</v>
      </c>
      <c r="L638" s="330">
        <v>3</v>
      </c>
      <c r="M638" s="336">
        <v>0.21428571428571427</v>
      </c>
      <c r="N638" s="330">
        <v>0</v>
      </c>
      <c r="O638" s="330" t="s">
        <v>7109</v>
      </c>
      <c r="P638" s="330" t="s">
        <v>7110</v>
      </c>
      <c r="Q638" s="330" t="s">
        <v>6688</v>
      </c>
      <c r="R638" s="336">
        <v>0.36727596182355821</v>
      </c>
      <c r="S638" s="330">
        <v>0</v>
      </c>
      <c r="T638" s="330"/>
      <c r="U638" s="330"/>
      <c r="V638" s="428"/>
      <c r="W638" s="428" t="s">
        <v>45</v>
      </c>
      <c r="X638" s="428" t="s">
        <v>45</v>
      </c>
      <c r="Y638" s="428" t="s">
        <v>45</v>
      </c>
      <c r="Z638" s="428" t="s">
        <v>45</v>
      </c>
      <c r="AA638" s="330">
        <v>2</v>
      </c>
      <c r="AB638" s="330">
        <v>0</v>
      </c>
      <c r="AC638" s="330">
        <v>34</v>
      </c>
      <c r="AD638" s="330">
        <v>1</v>
      </c>
      <c r="AE638" s="330">
        <v>11</v>
      </c>
      <c r="AF638" s="330">
        <v>0</v>
      </c>
      <c r="AG638" s="429">
        <v>0.97826086956521741</v>
      </c>
      <c r="AH638" s="330"/>
      <c r="AI638" s="330"/>
      <c r="AJ638" s="330"/>
      <c r="AK638" s="330"/>
      <c r="AL638" s="330"/>
      <c r="AM638" s="330">
        <v>0</v>
      </c>
      <c r="AN638" s="330">
        <v>0</v>
      </c>
      <c r="AO638" s="330"/>
      <c r="AP638" s="330"/>
      <c r="AQ638" s="330">
        <v>0</v>
      </c>
      <c r="AR638" s="330">
        <v>0</v>
      </c>
      <c r="AS638" s="330">
        <v>0</v>
      </c>
      <c r="AT638" s="330">
        <v>0</v>
      </c>
      <c r="AU638" s="330">
        <v>2</v>
      </c>
      <c r="AV638" s="430">
        <v>1</v>
      </c>
      <c r="AW638" s="330">
        <v>42</v>
      </c>
      <c r="AX638" s="330">
        <v>0</v>
      </c>
      <c r="AY638" s="330">
        <v>42</v>
      </c>
      <c r="AZ638" s="330">
        <v>0</v>
      </c>
      <c r="BA638" s="330">
        <v>42</v>
      </c>
      <c r="BB638" s="330">
        <v>0</v>
      </c>
      <c r="BC638" s="330">
        <v>42</v>
      </c>
      <c r="BD638" s="330">
        <v>0</v>
      </c>
      <c r="BE638" s="330">
        <v>23</v>
      </c>
      <c r="BF638" s="329" t="s">
        <v>7583</v>
      </c>
      <c r="BG638" s="330">
        <v>45</v>
      </c>
      <c r="BH638" s="330">
        <v>45</v>
      </c>
      <c r="BI638" s="330">
        <v>45</v>
      </c>
      <c r="BJ638" s="330" t="s">
        <v>112</v>
      </c>
      <c r="BK638" s="330">
        <v>5</v>
      </c>
      <c r="BL638" s="330">
        <v>32</v>
      </c>
      <c r="BM638" s="330">
        <v>5</v>
      </c>
      <c r="BN638" s="330">
        <v>0</v>
      </c>
      <c r="BO638" s="330">
        <v>3</v>
      </c>
      <c r="BP638" s="330">
        <v>0</v>
      </c>
      <c r="BQ638" s="330">
        <v>0</v>
      </c>
    </row>
    <row r="639" spans="1:69" s="334" customFormat="1" x14ac:dyDescent="0.25">
      <c r="A639" s="333" t="s">
        <v>126</v>
      </c>
      <c r="B639" s="330" t="s">
        <v>43</v>
      </c>
      <c r="C639" s="330" t="s">
        <v>43</v>
      </c>
      <c r="D639" s="333">
        <v>4</v>
      </c>
      <c r="E639" s="331" t="s">
        <v>6537</v>
      </c>
      <c r="F639" s="330" t="s">
        <v>128</v>
      </c>
      <c r="G639" s="427" t="s">
        <v>7585</v>
      </c>
      <c r="H639" s="330">
        <v>48</v>
      </c>
      <c r="I639" s="330">
        <v>0</v>
      </c>
      <c r="J639" s="336">
        <v>0</v>
      </c>
      <c r="K639" s="330">
        <v>7</v>
      </c>
      <c r="L639" s="330">
        <v>0</v>
      </c>
      <c r="M639" s="336">
        <v>0</v>
      </c>
      <c r="N639" s="330">
        <v>0</v>
      </c>
      <c r="O639" s="330" t="s">
        <v>7200</v>
      </c>
      <c r="P639" s="330" t="s">
        <v>7201</v>
      </c>
      <c r="Q639" s="330" t="s">
        <v>7202</v>
      </c>
      <c r="R639" s="336">
        <v>0.32931766564629211</v>
      </c>
      <c r="S639" s="330">
        <v>0</v>
      </c>
      <c r="T639" s="330"/>
      <c r="U639" s="330"/>
      <c r="V639" s="428"/>
      <c r="W639" s="428" t="s">
        <v>45</v>
      </c>
      <c r="X639" s="428" t="s">
        <v>45</v>
      </c>
      <c r="Y639" s="428" t="s">
        <v>45</v>
      </c>
      <c r="Z639" s="428" t="s">
        <v>45</v>
      </c>
      <c r="AA639" s="330">
        <v>0</v>
      </c>
      <c r="AB639" s="330">
        <v>0</v>
      </c>
      <c r="AC639" s="330">
        <v>45</v>
      </c>
      <c r="AD639" s="330">
        <v>3</v>
      </c>
      <c r="AE639" s="330">
        <v>5</v>
      </c>
      <c r="AF639" s="330">
        <v>2</v>
      </c>
      <c r="AG639" s="429">
        <v>0.90909090909090906</v>
      </c>
      <c r="AH639" s="330"/>
      <c r="AI639" s="330"/>
      <c r="AJ639" s="330"/>
      <c r="AK639" s="330"/>
      <c r="AL639" s="330"/>
      <c r="AM639" s="330">
        <v>0</v>
      </c>
      <c r="AN639" s="330">
        <v>0</v>
      </c>
      <c r="AO639" s="330"/>
      <c r="AP639" s="330"/>
      <c r="AQ639" s="330">
        <v>0</v>
      </c>
      <c r="AR639" s="330">
        <v>0</v>
      </c>
      <c r="AS639" s="330">
        <v>0</v>
      </c>
      <c r="AT639" s="330">
        <v>0</v>
      </c>
      <c r="AU639" s="330">
        <v>0</v>
      </c>
      <c r="AV639" s="430" t="s">
        <v>45</v>
      </c>
      <c r="AW639" s="330">
        <v>39</v>
      </c>
      <c r="AX639" s="330">
        <v>0</v>
      </c>
      <c r="AY639" s="330">
        <v>39</v>
      </c>
      <c r="AZ639" s="330">
        <v>0</v>
      </c>
      <c r="BA639" s="330">
        <v>39</v>
      </c>
      <c r="BB639" s="330">
        <v>0</v>
      </c>
      <c r="BC639" s="330">
        <v>39</v>
      </c>
      <c r="BD639" s="330">
        <v>0</v>
      </c>
      <c r="BE639" s="330">
        <v>24</v>
      </c>
      <c r="BF639" s="329" t="s">
        <v>7583</v>
      </c>
      <c r="BG639" s="330">
        <v>38</v>
      </c>
      <c r="BH639" s="330">
        <v>51</v>
      </c>
      <c r="BI639" s="330">
        <v>39</v>
      </c>
      <c r="BJ639" s="330" t="s">
        <v>112</v>
      </c>
      <c r="BK639" s="330">
        <v>8</v>
      </c>
      <c r="BL639" s="330">
        <v>29</v>
      </c>
      <c r="BM639" s="330">
        <v>1</v>
      </c>
      <c r="BN639" s="330">
        <v>1</v>
      </c>
      <c r="BO639" s="330">
        <v>0</v>
      </c>
      <c r="BP639" s="330">
        <v>0</v>
      </c>
      <c r="BQ639" s="330">
        <v>0</v>
      </c>
    </row>
    <row r="640" spans="1:69" s="334" customFormat="1" x14ac:dyDescent="0.25">
      <c r="A640" s="333" t="s">
        <v>126</v>
      </c>
      <c r="B640" s="330" t="s">
        <v>43</v>
      </c>
      <c r="C640" s="330" t="s">
        <v>43</v>
      </c>
      <c r="D640" s="333">
        <v>5</v>
      </c>
      <c r="E640" s="331" t="s">
        <v>6538</v>
      </c>
      <c r="F640" s="330" t="s">
        <v>128</v>
      </c>
      <c r="G640" s="427" t="s">
        <v>7585</v>
      </c>
      <c r="H640" s="330">
        <v>33</v>
      </c>
      <c r="I640" s="330">
        <v>0</v>
      </c>
      <c r="J640" s="336">
        <v>0</v>
      </c>
      <c r="K640" s="330">
        <v>15</v>
      </c>
      <c r="L640" s="330">
        <v>1</v>
      </c>
      <c r="M640" s="336">
        <v>6.25E-2</v>
      </c>
      <c r="N640" s="330">
        <v>0</v>
      </c>
      <c r="O640" s="330" t="s">
        <v>7263</v>
      </c>
      <c r="P640" s="330" t="s">
        <v>7290</v>
      </c>
      <c r="Q640" s="330" t="s">
        <v>7291</v>
      </c>
      <c r="R640" s="336">
        <v>0.34908407941573977</v>
      </c>
      <c r="S640" s="330">
        <v>0</v>
      </c>
      <c r="T640" s="330"/>
      <c r="U640" s="330"/>
      <c r="V640" s="428"/>
      <c r="W640" s="428" t="s">
        <v>45</v>
      </c>
      <c r="X640" s="428" t="s">
        <v>45</v>
      </c>
      <c r="Y640" s="428" t="s">
        <v>45</v>
      </c>
      <c r="Z640" s="428" t="s">
        <v>45</v>
      </c>
      <c r="AA640" s="330">
        <v>3</v>
      </c>
      <c r="AB640" s="330">
        <v>0</v>
      </c>
      <c r="AC640" s="330">
        <v>33</v>
      </c>
      <c r="AD640" s="330">
        <v>0</v>
      </c>
      <c r="AE640" s="330">
        <v>15</v>
      </c>
      <c r="AF640" s="330">
        <v>0</v>
      </c>
      <c r="AG640" s="429">
        <v>1</v>
      </c>
      <c r="AH640" s="330"/>
      <c r="AI640" s="330"/>
      <c r="AJ640" s="330"/>
      <c r="AK640" s="330"/>
      <c r="AL640" s="330"/>
      <c r="AM640" s="330">
        <v>0</v>
      </c>
      <c r="AN640" s="330">
        <v>0</v>
      </c>
      <c r="AO640" s="330"/>
      <c r="AP640" s="330"/>
      <c r="AQ640" s="330">
        <v>0</v>
      </c>
      <c r="AR640" s="330">
        <v>0</v>
      </c>
      <c r="AS640" s="330">
        <v>0</v>
      </c>
      <c r="AT640" s="330">
        <v>0</v>
      </c>
      <c r="AU640" s="330">
        <v>3</v>
      </c>
      <c r="AV640" s="430">
        <v>1</v>
      </c>
      <c r="AW640" s="330">
        <v>47</v>
      </c>
      <c r="AX640" s="330">
        <v>2</v>
      </c>
      <c r="AY640" s="330">
        <v>47</v>
      </c>
      <c r="AZ640" s="330">
        <v>2</v>
      </c>
      <c r="BA640" s="330">
        <v>47</v>
      </c>
      <c r="BB640" s="330">
        <v>2</v>
      </c>
      <c r="BC640" s="330">
        <v>47</v>
      </c>
      <c r="BD640" s="330">
        <v>2</v>
      </c>
      <c r="BE640" s="330">
        <v>48</v>
      </c>
      <c r="BF640" s="329" t="s">
        <v>7583</v>
      </c>
      <c r="BG640" s="330">
        <v>44</v>
      </c>
      <c r="BH640" s="330">
        <v>47</v>
      </c>
      <c r="BI640" s="330">
        <v>50</v>
      </c>
      <c r="BJ640" s="330" t="s">
        <v>112</v>
      </c>
      <c r="BK640" s="330">
        <v>19</v>
      </c>
      <c r="BL640" s="330">
        <v>23</v>
      </c>
      <c r="BM640" s="330">
        <v>6</v>
      </c>
      <c r="BN640" s="330">
        <v>0</v>
      </c>
      <c r="BO640" s="330">
        <v>1</v>
      </c>
      <c r="BP640" s="330">
        <v>0</v>
      </c>
      <c r="BQ640" s="330">
        <v>1</v>
      </c>
    </row>
    <row r="641" spans="1:69" s="334" customFormat="1" x14ac:dyDescent="0.25">
      <c r="A641" s="333" t="s">
        <v>126</v>
      </c>
      <c r="B641" s="330" t="s">
        <v>43</v>
      </c>
      <c r="C641" s="330" t="s">
        <v>43</v>
      </c>
      <c r="D641" s="333">
        <v>6</v>
      </c>
      <c r="E641" s="331" t="s">
        <v>6539</v>
      </c>
      <c r="F641" s="330" t="s">
        <v>128</v>
      </c>
      <c r="G641" s="427" t="s">
        <v>7585</v>
      </c>
      <c r="H641" s="330">
        <v>37</v>
      </c>
      <c r="I641" s="330">
        <v>0</v>
      </c>
      <c r="J641" s="336">
        <v>0</v>
      </c>
      <c r="K641" s="330">
        <v>14</v>
      </c>
      <c r="L641" s="330">
        <v>0</v>
      </c>
      <c r="M641" s="336">
        <v>0</v>
      </c>
      <c r="N641" s="330">
        <v>1</v>
      </c>
      <c r="O641" s="330" t="s">
        <v>7376</v>
      </c>
      <c r="P641" s="330" t="s">
        <v>7377</v>
      </c>
      <c r="Q641" s="330" t="s">
        <v>7378</v>
      </c>
      <c r="R641" s="336">
        <v>0.27576996185908986</v>
      </c>
      <c r="S641" s="330">
        <v>0</v>
      </c>
      <c r="T641" s="330"/>
      <c r="U641" s="330"/>
      <c r="V641" s="428"/>
      <c r="W641" s="428" t="s">
        <v>45</v>
      </c>
      <c r="X641" s="428" t="s">
        <v>45</v>
      </c>
      <c r="Y641" s="428" t="s">
        <v>45</v>
      </c>
      <c r="Z641" s="428" t="s">
        <v>45</v>
      </c>
      <c r="AA641" s="330">
        <v>1</v>
      </c>
      <c r="AB641" s="330">
        <v>0</v>
      </c>
      <c r="AC641" s="330">
        <v>37</v>
      </c>
      <c r="AD641" s="330">
        <v>0</v>
      </c>
      <c r="AE641" s="330">
        <v>13</v>
      </c>
      <c r="AF641" s="330">
        <v>1</v>
      </c>
      <c r="AG641" s="429">
        <v>0.98039215686274506</v>
      </c>
      <c r="AH641" s="330"/>
      <c r="AI641" s="330"/>
      <c r="AJ641" s="330"/>
      <c r="AK641" s="330"/>
      <c r="AL641" s="330"/>
      <c r="AM641" s="330">
        <v>0</v>
      </c>
      <c r="AN641" s="330">
        <v>0</v>
      </c>
      <c r="AO641" s="330"/>
      <c r="AP641" s="330"/>
      <c r="AQ641" s="330">
        <v>0</v>
      </c>
      <c r="AR641" s="330">
        <v>0</v>
      </c>
      <c r="AS641" s="330">
        <v>0</v>
      </c>
      <c r="AT641" s="330">
        <v>1</v>
      </c>
      <c r="AU641" s="330">
        <v>0</v>
      </c>
      <c r="AV641" s="430">
        <v>1</v>
      </c>
      <c r="AW641" s="330">
        <v>35</v>
      </c>
      <c r="AX641" s="330">
        <v>0</v>
      </c>
      <c r="AY641" s="330">
        <v>35</v>
      </c>
      <c r="AZ641" s="330">
        <v>0</v>
      </c>
      <c r="BA641" s="330">
        <v>35</v>
      </c>
      <c r="BB641" s="330">
        <v>0</v>
      </c>
      <c r="BC641" s="330">
        <v>35</v>
      </c>
      <c r="BD641" s="330">
        <v>0</v>
      </c>
      <c r="BE641" s="330">
        <v>25</v>
      </c>
      <c r="BF641" s="329" t="s">
        <v>7583</v>
      </c>
      <c r="BG641" s="330">
        <v>36</v>
      </c>
      <c r="BH641" s="330">
        <v>48</v>
      </c>
      <c r="BI641" s="330">
        <v>35</v>
      </c>
      <c r="BJ641" s="330" t="s">
        <v>112</v>
      </c>
      <c r="BK641" s="330">
        <v>9</v>
      </c>
      <c r="BL641" s="330">
        <v>21</v>
      </c>
      <c r="BM641" s="330">
        <v>4</v>
      </c>
      <c r="BN641" s="330">
        <v>1</v>
      </c>
      <c r="BO641" s="330">
        <v>0</v>
      </c>
      <c r="BP641" s="330">
        <v>0</v>
      </c>
      <c r="BQ641" s="330">
        <v>0</v>
      </c>
    </row>
    <row r="642" spans="1:69" s="334" customFormat="1" x14ac:dyDescent="0.25">
      <c r="A642" s="333" t="s">
        <v>126</v>
      </c>
      <c r="B642" s="330" t="s">
        <v>43</v>
      </c>
      <c r="C642" s="330" t="s">
        <v>43</v>
      </c>
      <c r="D642" s="333">
        <v>7</v>
      </c>
      <c r="E642" s="331" t="s">
        <v>6540</v>
      </c>
      <c r="F642" s="330" t="s">
        <v>128</v>
      </c>
      <c r="G642" s="427" t="s">
        <v>7585</v>
      </c>
      <c r="H642" s="330">
        <v>32</v>
      </c>
      <c r="I642" s="330">
        <v>0</v>
      </c>
      <c r="J642" s="336">
        <v>0</v>
      </c>
      <c r="K642" s="330">
        <v>13</v>
      </c>
      <c r="L642" s="330">
        <v>1</v>
      </c>
      <c r="M642" s="336">
        <v>7.1428571428571425E-2</v>
      </c>
      <c r="N642" s="330">
        <v>0</v>
      </c>
      <c r="O642" s="330" t="s">
        <v>7465</v>
      </c>
      <c r="P642" s="330" t="s">
        <v>7466</v>
      </c>
      <c r="Q642" s="330" t="s">
        <v>7467</v>
      </c>
      <c r="R642" s="336">
        <v>0.27264381408810118</v>
      </c>
      <c r="S642" s="330">
        <v>0</v>
      </c>
      <c r="T642" s="330"/>
      <c r="U642" s="330"/>
      <c r="V642" s="428"/>
      <c r="W642" s="428" t="s">
        <v>45</v>
      </c>
      <c r="X642" s="428" t="s">
        <v>45</v>
      </c>
      <c r="Y642" s="428" t="s">
        <v>45</v>
      </c>
      <c r="Z642" s="428" t="s">
        <v>45</v>
      </c>
      <c r="AA642" s="330">
        <v>1</v>
      </c>
      <c r="AB642" s="330">
        <v>0</v>
      </c>
      <c r="AC642" s="330">
        <v>32</v>
      </c>
      <c r="AD642" s="330">
        <v>0</v>
      </c>
      <c r="AE642" s="330">
        <v>13</v>
      </c>
      <c r="AF642" s="330">
        <v>0</v>
      </c>
      <c r="AG642" s="429">
        <v>1</v>
      </c>
      <c r="AH642" s="330"/>
      <c r="AI642" s="330"/>
      <c r="AJ642" s="330"/>
      <c r="AK642" s="330"/>
      <c r="AL642" s="330"/>
      <c r="AM642" s="330">
        <v>0</v>
      </c>
      <c r="AN642" s="330">
        <v>0</v>
      </c>
      <c r="AO642" s="330"/>
      <c r="AP642" s="330"/>
      <c r="AQ642" s="330">
        <v>1</v>
      </c>
      <c r="AR642" s="330">
        <v>0</v>
      </c>
      <c r="AS642" s="330">
        <v>0</v>
      </c>
      <c r="AT642" s="330">
        <v>0</v>
      </c>
      <c r="AU642" s="330">
        <v>0</v>
      </c>
      <c r="AV642" s="430">
        <v>0</v>
      </c>
      <c r="AW642" s="330">
        <v>36</v>
      </c>
      <c r="AX642" s="330">
        <v>1</v>
      </c>
      <c r="AY642" s="330">
        <v>36</v>
      </c>
      <c r="AZ642" s="330">
        <v>1</v>
      </c>
      <c r="BA642" s="330">
        <v>36</v>
      </c>
      <c r="BB642" s="330">
        <v>1</v>
      </c>
      <c r="BC642" s="330">
        <v>36</v>
      </c>
      <c r="BD642" s="330">
        <v>1</v>
      </c>
      <c r="BE642" s="330">
        <v>18</v>
      </c>
      <c r="BF642" s="329" t="s">
        <v>7583</v>
      </c>
      <c r="BG642" s="330">
        <v>36</v>
      </c>
      <c r="BH642" s="330">
        <v>47</v>
      </c>
      <c r="BI642" s="330">
        <v>38</v>
      </c>
      <c r="BJ642" s="330" t="s">
        <v>112</v>
      </c>
      <c r="BK642" s="330">
        <v>9</v>
      </c>
      <c r="BL642" s="330">
        <v>18</v>
      </c>
      <c r="BM642" s="330">
        <v>6</v>
      </c>
      <c r="BN642" s="330">
        <v>4</v>
      </c>
      <c r="BO642" s="330">
        <v>1</v>
      </c>
      <c r="BP642" s="330">
        <v>0</v>
      </c>
      <c r="BQ642" s="330">
        <v>0</v>
      </c>
    </row>
    <row r="643" spans="1:69" s="334" customFormat="1" x14ac:dyDescent="0.25">
      <c r="A643" s="333" t="s">
        <v>96</v>
      </c>
      <c r="B643" s="330" t="s">
        <v>43</v>
      </c>
      <c r="C643" s="330" t="s">
        <v>43</v>
      </c>
      <c r="D643" s="333">
        <v>1</v>
      </c>
      <c r="E643" s="331" t="s">
        <v>6534</v>
      </c>
      <c r="F643" s="330" t="s">
        <v>130</v>
      </c>
      <c r="G643" s="427" t="s">
        <v>7548</v>
      </c>
      <c r="H643" s="330">
        <v>0</v>
      </c>
      <c r="I643" s="330">
        <v>0</v>
      </c>
      <c r="J643" s="336" t="s">
        <v>45</v>
      </c>
      <c r="K643" s="330">
        <v>0</v>
      </c>
      <c r="L643" s="330">
        <v>0</v>
      </c>
      <c r="M643" s="336" t="s">
        <v>45</v>
      </c>
      <c r="N643" s="330">
        <v>0</v>
      </c>
      <c r="O643" s="330" t="s">
        <v>45</v>
      </c>
      <c r="P643" s="330" t="s">
        <v>45</v>
      </c>
      <c r="Q643" s="330" t="s">
        <v>45</v>
      </c>
      <c r="R643" s="336" t="s">
        <v>45</v>
      </c>
      <c r="S643" s="330">
        <v>0</v>
      </c>
      <c r="T643" s="330"/>
      <c r="U643" s="330"/>
      <c r="V643" s="428"/>
      <c r="W643" s="428" t="s">
        <v>45</v>
      </c>
      <c r="X643" s="428" t="s">
        <v>45</v>
      </c>
      <c r="Y643" s="428" t="s">
        <v>45</v>
      </c>
      <c r="Z643" s="428" t="s">
        <v>45</v>
      </c>
      <c r="AA643" s="330">
        <v>0</v>
      </c>
      <c r="AB643" s="330">
        <v>0</v>
      </c>
      <c r="AC643" s="330">
        <v>0</v>
      </c>
      <c r="AD643" s="330">
        <v>0</v>
      </c>
      <c r="AE643" s="330">
        <v>0</v>
      </c>
      <c r="AF643" s="330">
        <v>0</v>
      </c>
      <c r="AG643" s="429" t="s">
        <v>45</v>
      </c>
      <c r="AH643" s="330"/>
      <c r="AI643" s="330"/>
      <c r="AJ643" s="330"/>
      <c r="AK643" s="330"/>
      <c r="AL643" s="330"/>
      <c r="AM643" s="330">
        <v>0</v>
      </c>
      <c r="AN643" s="330">
        <v>0</v>
      </c>
      <c r="AO643" s="330"/>
      <c r="AP643" s="330"/>
      <c r="AQ643" s="330">
        <v>0</v>
      </c>
      <c r="AR643" s="330">
        <v>0</v>
      </c>
      <c r="AS643" s="330">
        <v>0</v>
      </c>
      <c r="AT643" s="330">
        <v>0</v>
      </c>
      <c r="AU643" s="330">
        <v>0</v>
      </c>
      <c r="AV643" s="430" t="s">
        <v>45</v>
      </c>
      <c r="AW643" s="330">
        <v>0</v>
      </c>
      <c r="AX643" s="330">
        <v>0</v>
      </c>
      <c r="AY643" s="330">
        <v>0</v>
      </c>
      <c r="AZ643" s="330">
        <v>0</v>
      </c>
      <c r="BA643" s="330">
        <v>0</v>
      </c>
      <c r="BB643" s="330">
        <v>0</v>
      </c>
      <c r="BC643" s="330">
        <v>0</v>
      </c>
      <c r="BD643" s="330">
        <v>0</v>
      </c>
      <c r="BE643" s="330">
        <v>22</v>
      </c>
      <c r="BF643" s="329" t="s">
        <v>7556</v>
      </c>
      <c r="BG643" s="330">
        <v>0</v>
      </c>
      <c r="BH643" s="330">
        <v>0</v>
      </c>
      <c r="BI643" s="330">
        <v>0</v>
      </c>
      <c r="BJ643" s="330" t="s">
        <v>112</v>
      </c>
      <c r="BK643" s="330">
        <v>0</v>
      </c>
      <c r="BL643" s="330">
        <v>0</v>
      </c>
      <c r="BM643" s="330">
        <v>0</v>
      </c>
      <c r="BN643" s="330">
        <v>0</v>
      </c>
      <c r="BO643" s="330">
        <v>0</v>
      </c>
      <c r="BP643" s="330">
        <v>0</v>
      </c>
      <c r="BQ643" s="330">
        <v>0</v>
      </c>
    </row>
    <row r="644" spans="1:69" s="334" customFormat="1" x14ac:dyDescent="0.25">
      <c r="A644" s="333" t="s">
        <v>96</v>
      </c>
      <c r="B644" s="330" t="s">
        <v>43</v>
      </c>
      <c r="C644" s="330" t="s">
        <v>43</v>
      </c>
      <c r="D644" s="333">
        <v>2</v>
      </c>
      <c r="E644" s="331" t="s">
        <v>6535</v>
      </c>
      <c r="F644" s="330" t="s">
        <v>130</v>
      </c>
      <c r="G644" s="427" t="s">
        <v>7548</v>
      </c>
      <c r="H644" s="330">
        <v>0</v>
      </c>
      <c r="I644" s="330">
        <v>0</v>
      </c>
      <c r="J644" s="336" t="s">
        <v>45</v>
      </c>
      <c r="K644" s="330">
        <v>0</v>
      </c>
      <c r="L644" s="330">
        <v>0</v>
      </c>
      <c r="M644" s="336" t="s">
        <v>45</v>
      </c>
      <c r="N644" s="330">
        <v>0</v>
      </c>
      <c r="O644" s="330" t="s">
        <v>45</v>
      </c>
      <c r="P644" s="330" t="s">
        <v>45</v>
      </c>
      <c r="Q644" s="330" t="s">
        <v>45</v>
      </c>
      <c r="R644" s="336" t="s">
        <v>45</v>
      </c>
      <c r="S644" s="330">
        <v>0</v>
      </c>
      <c r="T644" s="330"/>
      <c r="U644" s="330"/>
      <c r="V644" s="428"/>
      <c r="W644" s="428" t="s">
        <v>45</v>
      </c>
      <c r="X644" s="428" t="s">
        <v>45</v>
      </c>
      <c r="Y644" s="428" t="s">
        <v>45</v>
      </c>
      <c r="Z644" s="428" t="s">
        <v>45</v>
      </c>
      <c r="AA644" s="330">
        <v>0</v>
      </c>
      <c r="AB644" s="330">
        <v>0</v>
      </c>
      <c r="AC644" s="330">
        <v>0</v>
      </c>
      <c r="AD644" s="330">
        <v>0</v>
      </c>
      <c r="AE644" s="330">
        <v>0</v>
      </c>
      <c r="AF644" s="330">
        <v>0</v>
      </c>
      <c r="AG644" s="429" t="s">
        <v>45</v>
      </c>
      <c r="AH644" s="330"/>
      <c r="AI644" s="330"/>
      <c r="AJ644" s="330"/>
      <c r="AK644" s="330"/>
      <c r="AL644" s="330"/>
      <c r="AM644" s="330">
        <v>0</v>
      </c>
      <c r="AN644" s="330">
        <v>0</v>
      </c>
      <c r="AO644" s="330"/>
      <c r="AP644" s="330"/>
      <c r="AQ644" s="330">
        <v>0</v>
      </c>
      <c r="AR644" s="330">
        <v>0</v>
      </c>
      <c r="AS644" s="330">
        <v>0</v>
      </c>
      <c r="AT644" s="330">
        <v>0</v>
      </c>
      <c r="AU644" s="330">
        <v>0</v>
      </c>
      <c r="AV644" s="430" t="s">
        <v>45</v>
      </c>
      <c r="AW644" s="330">
        <v>0</v>
      </c>
      <c r="AX644" s="330">
        <v>0</v>
      </c>
      <c r="AY644" s="330">
        <v>0</v>
      </c>
      <c r="AZ644" s="330">
        <v>0</v>
      </c>
      <c r="BA644" s="330">
        <v>0</v>
      </c>
      <c r="BB644" s="330">
        <v>0</v>
      </c>
      <c r="BC644" s="330">
        <v>0</v>
      </c>
      <c r="BD644" s="330">
        <v>0</v>
      </c>
      <c r="BE644" s="330">
        <v>35</v>
      </c>
      <c r="BF644" s="329" t="s">
        <v>7556</v>
      </c>
      <c r="BG644" s="330">
        <v>0</v>
      </c>
      <c r="BH644" s="330">
        <v>0</v>
      </c>
      <c r="BI644" s="330">
        <v>0</v>
      </c>
      <c r="BJ644" s="330" t="s">
        <v>112</v>
      </c>
      <c r="BK644" s="330">
        <v>0</v>
      </c>
      <c r="BL644" s="330">
        <v>0</v>
      </c>
      <c r="BM644" s="330">
        <v>0</v>
      </c>
      <c r="BN644" s="330">
        <v>0</v>
      </c>
      <c r="BO644" s="330">
        <v>0</v>
      </c>
      <c r="BP644" s="330">
        <v>0</v>
      </c>
      <c r="BQ644" s="330">
        <v>0</v>
      </c>
    </row>
    <row r="645" spans="1:69" s="334" customFormat="1" x14ac:dyDescent="0.25">
      <c r="A645" s="333" t="s">
        <v>96</v>
      </c>
      <c r="B645" s="330" t="s">
        <v>43</v>
      </c>
      <c r="C645" s="330" t="s">
        <v>43</v>
      </c>
      <c r="D645" s="333">
        <v>44</v>
      </c>
      <c r="E645" s="331" t="s">
        <v>565</v>
      </c>
      <c r="F645" s="330" t="s">
        <v>130</v>
      </c>
      <c r="G645" s="427" t="s">
        <v>7548</v>
      </c>
      <c r="H645" s="330">
        <v>0</v>
      </c>
      <c r="I645" s="330">
        <v>0</v>
      </c>
      <c r="J645" s="336" t="s">
        <v>45</v>
      </c>
      <c r="K645" s="330">
        <v>0</v>
      </c>
      <c r="L645" s="330">
        <v>0</v>
      </c>
      <c r="M645" s="336" t="s">
        <v>45</v>
      </c>
      <c r="N645" s="330">
        <v>0</v>
      </c>
      <c r="O645" s="330" t="s">
        <v>45</v>
      </c>
      <c r="P645" s="330" t="s">
        <v>45</v>
      </c>
      <c r="Q645" s="330" t="s">
        <v>45</v>
      </c>
      <c r="R645" s="336" t="s">
        <v>45</v>
      </c>
      <c r="S645" s="330">
        <v>0</v>
      </c>
      <c r="T645" s="330"/>
      <c r="U645" s="330"/>
      <c r="V645" s="428"/>
      <c r="W645" s="428" t="s">
        <v>45</v>
      </c>
      <c r="X645" s="428" t="s">
        <v>45</v>
      </c>
      <c r="Y645" s="428" t="s">
        <v>45</v>
      </c>
      <c r="Z645" s="428" t="s">
        <v>45</v>
      </c>
      <c r="AA645" s="330">
        <v>0</v>
      </c>
      <c r="AB645" s="330">
        <v>0</v>
      </c>
      <c r="AC645" s="330">
        <v>0</v>
      </c>
      <c r="AD645" s="330">
        <v>0</v>
      </c>
      <c r="AE645" s="330">
        <v>0</v>
      </c>
      <c r="AF645" s="330">
        <v>0</v>
      </c>
      <c r="AG645" s="429" t="s">
        <v>45</v>
      </c>
      <c r="AH645" s="330"/>
      <c r="AI645" s="330"/>
      <c r="AJ645" s="330"/>
      <c r="AK645" s="330"/>
      <c r="AL645" s="330"/>
      <c r="AM645" s="330">
        <v>0</v>
      </c>
      <c r="AN645" s="330">
        <v>0</v>
      </c>
      <c r="AO645" s="330"/>
      <c r="AP645" s="330"/>
      <c r="AQ645" s="330">
        <v>0</v>
      </c>
      <c r="AR645" s="330">
        <v>0</v>
      </c>
      <c r="AS645" s="330">
        <v>0</v>
      </c>
      <c r="AT645" s="330">
        <v>0</v>
      </c>
      <c r="AU645" s="330">
        <v>0</v>
      </c>
      <c r="AV645" s="430" t="s">
        <v>45</v>
      </c>
      <c r="AW645" s="330">
        <v>0</v>
      </c>
      <c r="AX645" s="330">
        <v>0</v>
      </c>
      <c r="AY645" s="330">
        <v>0</v>
      </c>
      <c r="AZ645" s="330">
        <v>0</v>
      </c>
      <c r="BA645" s="330">
        <v>0</v>
      </c>
      <c r="BB645" s="330">
        <v>0</v>
      </c>
      <c r="BC645" s="330">
        <v>0</v>
      </c>
      <c r="BD645" s="330">
        <v>0</v>
      </c>
      <c r="BE645" s="330">
        <v>0</v>
      </c>
      <c r="BF645" s="329" t="s">
        <v>7556</v>
      </c>
      <c r="BG645" s="330">
        <v>0</v>
      </c>
      <c r="BH645" s="330">
        <v>0</v>
      </c>
      <c r="BI645" s="330">
        <v>0</v>
      </c>
      <c r="BJ645" s="330" t="s">
        <v>112</v>
      </c>
      <c r="BK645" s="330">
        <v>0</v>
      </c>
      <c r="BL645" s="330">
        <v>0</v>
      </c>
      <c r="BM645" s="330">
        <v>0</v>
      </c>
      <c r="BN645" s="330">
        <v>0</v>
      </c>
      <c r="BO645" s="330">
        <v>0</v>
      </c>
      <c r="BP645" s="330">
        <v>0</v>
      </c>
      <c r="BQ645" s="330">
        <v>0</v>
      </c>
    </row>
    <row r="646" spans="1:69" s="334" customFormat="1" x14ac:dyDescent="0.25">
      <c r="A646" s="333" t="s">
        <v>96</v>
      </c>
      <c r="B646" s="330" t="s">
        <v>43</v>
      </c>
      <c r="C646" s="330" t="s">
        <v>43</v>
      </c>
      <c r="D646" s="333">
        <v>45</v>
      </c>
      <c r="E646" s="331" t="s">
        <v>566</v>
      </c>
      <c r="F646" s="330" t="s">
        <v>130</v>
      </c>
      <c r="G646" s="427" t="s">
        <v>7548</v>
      </c>
      <c r="H646" s="330">
        <v>0</v>
      </c>
      <c r="I646" s="330">
        <v>0</v>
      </c>
      <c r="J646" s="336" t="s">
        <v>45</v>
      </c>
      <c r="K646" s="330">
        <v>0</v>
      </c>
      <c r="L646" s="330">
        <v>0</v>
      </c>
      <c r="M646" s="336" t="s">
        <v>45</v>
      </c>
      <c r="N646" s="330">
        <v>0</v>
      </c>
      <c r="O646" s="330" t="s">
        <v>45</v>
      </c>
      <c r="P646" s="330" t="s">
        <v>45</v>
      </c>
      <c r="Q646" s="330" t="s">
        <v>45</v>
      </c>
      <c r="R646" s="336" t="s">
        <v>45</v>
      </c>
      <c r="S646" s="330">
        <v>0</v>
      </c>
      <c r="T646" s="330"/>
      <c r="U646" s="330"/>
      <c r="V646" s="428"/>
      <c r="W646" s="428" t="s">
        <v>45</v>
      </c>
      <c r="X646" s="428" t="s">
        <v>45</v>
      </c>
      <c r="Y646" s="428" t="s">
        <v>45</v>
      </c>
      <c r="Z646" s="428" t="s">
        <v>45</v>
      </c>
      <c r="AA646" s="330">
        <v>0</v>
      </c>
      <c r="AB646" s="330">
        <v>0</v>
      </c>
      <c r="AC646" s="330">
        <v>0</v>
      </c>
      <c r="AD646" s="330">
        <v>0</v>
      </c>
      <c r="AE646" s="330">
        <v>0</v>
      </c>
      <c r="AF646" s="330">
        <v>0</v>
      </c>
      <c r="AG646" s="429" t="s">
        <v>45</v>
      </c>
      <c r="AH646" s="330"/>
      <c r="AI646" s="330"/>
      <c r="AJ646" s="330"/>
      <c r="AK646" s="330"/>
      <c r="AL646" s="330"/>
      <c r="AM646" s="330">
        <v>0</v>
      </c>
      <c r="AN646" s="330">
        <v>0</v>
      </c>
      <c r="AO646" s="330"/>
      <c r="AP646" s="330"/>
      <c r="AQ646" s="330">
        <v>0</v>
      </c>
      <c r="AR646" s="330">
        <v>0</v>
      </c>
      <c r="AS646" s="330">
        <v>0</v>
      </c>
      <c r="AT646" s="330">
        <v>0</v>
      </c>
      <c r="AU646" s="330">
        <v>0</v>
      </c>
      <c r="AV646" s="430" t="s">
        <v>45</v>
      </c>
      <c r="AW646" s="330">
        <v>0</v>
      </c>
      <c r="AX646" s="330">
        <v>0</v>
      </c>
      <c r="AY646" s="330">
        <v>0</v>
      </c>
      <c r="AZ646" s="330">
        <v>0</v>
      </c>
      <c r="BA646" s="330">
        <v>0</v>
      </c>
      <c r="BB646" s="330">
        <v>0</v>
      </c>
      <c r="BC646" s="330">
        <v>0</v>
      </c>
      <c r="BD646" s="330">
        <v>0</v>
      </c>
      <c r="BE646" s="330">
        <v>0</v>
      </c>
      <c r="BF646" s="329" t="s">
        <v>7556</v>
      </c>
      <c r="BG646" s="330">
        <v>0</v>
      </c>
      <c r="BH646" s="330">
        <v>0</v>
      </c>
      <c r="BI646" s="330">
        <v>0</v>
      </c>
      <c r="BJ646" s="330" t="s">
        <v>112</v>
      </c>
      <c r="BK646" s="330">
        <v>0</v>
      </c>
      <c r="BL646" s="330">
        <v>0</v>
      </c>
      <c r="BM646" s="330">
        <v>0</v>
      </c>
      <c r="BN646" s="330">
        <v>0</v>
      </c>
      <c r="BO646" s="330">
        <v>0</v>
      </c>
      <c r="BP646" s="330">
        <v>0</v>
      </c>
      <c r="BQ646" s="330">
        <v>0</v>
      </c>
    </row>
    <row r="647" spans="1:69" s="334" customFormat="1" x14ac:dyDescent="0.25">
      <c r="A647" s="333" t="s">
        <v>96</v>
      </c>
      <c r="B647" s="330" t="s">
        <v>43</v>
      </c>
      <c r="C647" s="330" t="s">
        <v>43</v>
      </c>
      <c r="D647" s="333">
        <v>46</v>
      </c>
      <c r="E647" s="331" t="s">
        <v>567</v>
      </c>
      <c r="F647" s="330" t="s">
        <v>130</v>
      </c>
      <c r="G647" s="427" t="s">
        <v>7548</v>
      </c>
      <c r="H647" s="330">
        <v>0</v>
      </c>
      <c r="I647" s="330">
        <v>0</v>
      </c>
      <c r="J647" s="336" t="s">
        <v>45</v>
      </c>
      <c r="K647" s="330">
        <v>0</v>
      </c>
      <c r="L647" s="330">
        <v>0</v>
      </c>
      <c r="M647" s="336" t="s">
        <v>45</v>
      </c>
      <c r="N647" s="330">
        <v>0</v>
      </c>
      <c r="O647" s="330" t="s">
        <v>45</v>
      </c>
      <c r="P647" s="330" t="s">
        <v>45</v>
      </c>
      <c r="Q647" s="330" t="s">
        <v>45</v>
      </c>
      <c r="R647" s="336" t="s">
        <v>45</v>
      </c>
      <c r="S647" s="330">
        <v>0</v>
      </c>
      <c r="T647" s="330"/>
      <c r="U647" s="330"/>
      <c r="V647" s="428"/>
      <c r="W647" s="428" t="s">
        <v>45</v>
      </c>
      <c r="X647" s="428" t="s">
        <v>45</v>
      </c>
      <c r="Y647" s="428" t="s">
        <v>45</v>
      </c>
      <c r="Z647" s="428" t="s">
        <v>45</v>
      </c>
      <c r="AA647" s="330">
        <v>0</v>
      </c>
      <c r="AB647" s="330">
        <v>0</v>
      </c>
      <c r="AC647" s="330">
        <v>0</v>
      </c>
      <c r="AD647" s="330">
        <v>0</v>
      </c>
      <c r="AE647" s="330">
        <v>0</v>
      </c>
      <c r="AF647" s="330">
        <v>0</v>
      </c>
      <c r="AG647" s="429" t="s">
        <v>45</v>
      </c>
      <c r="AH647" s="330"/>
      <c r="AI647" s="330"/>
      <c r="AJ647" s="330"/>
      <c r="AK647" s="330"/>
      <c r="AL647" s="330"/>
      <c r="AM647" s="330">
        <v>0</v>
      </c>
      <c r="AN647" s="330">
        <v>0</v>
      </c>
      <c r="AO647" s="330"/>
      <c r="AP647" s="330"/>
      <c r="AQ647" s="330">
        <v>0</v>
      </c>
      <c r="AR647" s="330">
        <v>0</v>
      </c>
      <c r="AS647" s="330">
        <v>0</v>
      </c>
      <c r="AT647" s="330">
        <v>0</v>
      </c>
      <c r="AU647" s="330">
        <v>0</v>
      </c>
      <c r="AV647" s="430" t="s">
        <v>45</v>
      </c>
      <c r="AW647" s="330">
        <v>0</v>
      </c>
      <c r="AX647" s="330">
        <v>0</v>
      </c>
      <c r="AY647" s="330">
        <v>0</v>
      </c>
      <c r="AZ647" s="330">
        <v>0</v>
      </c>
      <c r="BA647" s="330">
        <v>0</v>
      </c>
      <c r="BB647" s="330">
        <v>0</v>
      </c>
      <c r="BC647" s="330">
        <v>0</v>
      </c>
      <c r="BD647" s="330">
        <v>0</v>
      </c>
      <c r="BE647" s="330">
        <v>0</v>
      </c>
      <c r="BF647" s="329" t="s">
        <v>7556</v>
      </c>
      <c r="BG647" s="330">
        <v>0</v>
      </c>
      <c r="BH647" s="330">
        <v>0</v>
      </c>
      <c r="BI647" s="330">
        <v>0</v>
      </c>
      <c r="BJ647" s="330" t="s">
        <v>112</v>
      </c>
      <c r="BK647" s="330">
        <v>0</v>
      </c>
      <c r="BL647" s="330">
        <v>0</v>
      </c>
      <c r="BM647" s="330">
        <v>0</v>
      </c>
      <c r="BN647" s="330">
        <v>0</v>
      </c>
      <c r="BO647" s="330">
        <v>0</v>
      </c>
      <c r="BP647" s="330">
        <v>0</v>
      </c>
      <c r="BQ647" s="330">
        <v>0</v>
      </c>
    </row>
    <row r="648" spans="1:69" s="334" customFormat="1" x14ac:dyDescent="0.25">
      <c r="A648" s="333" t="s">
        <v>96</v>
      </c>
      <c r="B648" s="330" t="s">
        <v>43</v>
      </c>
      <c r="C648" s="330" t="s">
        <v>43</v>
      </c>
      <c r="D648" s="333">
        <v>47</v>
      </c>
      <c r="E648" s="331" t="s">
        <v>568</v>
      </c>
      <c r="F648" s="330" t="s">
        <v>130</v>
      </c>
      <c r="G648" s="427" t="s">
        <v>7548</v>
      </c>
      <c r="H648" s="330">
        <v>0</v>
      </c>
      <c r="I648" s="330">
        <v>0</v>
      </c>
      <c r="J648" s="336" t="s">
        <v>45</v>
      </c>
      <c r="K648" s="330">
        <v>0</v>
      </c>
      <c r="L648" s="330">
        <v>0</v>
      </c>
      <c r="M648" s="336" t="s">
        <v>45</v>
      </c>
      <c r="N648" s="330">
        <v>0</v>
      </c>
      <c r="O648" s="330" t="s">
        <v>45</v>
      </c>
      <c r="P648" s="330" t="s">
        <v>45</v>
      </c>
      <c r="Q648" s="330" t="s">
        <v>45</v>
      </c>
      <c r="R648" s="336" t="s">
        <v>45</v>
      </c>
      <c r="S648" s="330">
        <v>0</v>
      </c>
      <c r="T648" s="330"/>
      <c r="U648" s="330"/>
      <c r="V648" s="428"/>
      <c r="W648" s="428" t="s">
        <v>45</v>
      </c>
      <c r="X648" s="428" t="s">
        <v>45</v>
      </c>
      <c r="Y648" s="428" t="s">
        <v>45</v>
      </c>
      <c r="Z648" s="428" t="s">
        <v>45</v>
      </c>
      <c r="AA648" s="330">
        <v>0</v>
      </c>
      <c r="AB648" s="330">
        <v>0</v>
      </c>
      <c r="AC648" s="330">
        <v>0</v>
      </c>
      <c r="AD648" s="330">
        <v>0</v>
      </c>
      <c r="AE648" s="330">
        <v>0</v>
      </c>
      <c r="AF648" s="330">
        <v>0</v>
      </c>
      <c r="AG648" s="429" t="s">
        <v>45</v>
      </c>
      <c r="AH648" s="330"/>
      <c r="AI648" s="330"/>
      <c r="AJ648" s="330"/>
      <c r="AK648" s="330"/>
      <c r="AL648" s="330"/>
      <c r="AM648" s="330">
        <v>0</v>
      </c>
      <c r="AN648" s="330">
        <v>0</v>
      </c>
      <c r="AO648" s="330"/>
      <c r="AP648" s="330"/>
      <c r="AQ648" s="330">
        <v>0</v>
      </c>
      <c r="AR648" s="330">
        <v>0</v>
      </c>
      <c r="AS648" s="330">
        <v>0</v>
      </c>
      <c r="AT648" s="330">
        <v>0</v>
      </c>
      <c r="AU648" s="330">
        <v>0</v>
      </c>
      <c r="AV648" s="430" t="s">
        <v>45</v>
      </c>
      <c r="AW648" s="330">
        <v>0</v>
      </c>
      <c r="AX648" s="330">
        <v>0</v>
      </c>
      <c r="AY648" s="330">
        <v>0</v>
      </c>
      <c r="AZ648" s="330">
        <v>0</v>
      </c>
      <c r="BA648" s="330">
        <v>0</v>
      </c>
      <c r="BB648" s="330">
        <v>0</v>
      </c>
      <c r="BC648" s="330">
        <v>0</v>
      </c>
      <c r="BD648" s="330">
        <v>0</v>
      </c>
      <c r="BE648" s="330">
        <v>0</v>
      </c>
      <c r="BF648" s="329" t="s">
        <v>7556</v>
      </c>
      <c r="BG648" s="330">
        <v>0</v>
      </c>
      <c r="BH648" s="330">
        <v>0</v>
      </c>
      <c r="BI648" s="330">
        <v>0</v>
      </c>
      <c r="BJ648" s="330" t="s">
        <v>112</v>
      </c>
      <c r="BK648" s="330">
        <v>0</v>
      </c>
      <c r="BL648" s="330">
        <v>0</v>
      </c>
      <c r="BM648" s="330">
        <v>0</v>
      </c>
      <c r="BN648" s="330">
        <v>0</v>
      </c>
      <c r="BO648" s="330">
        <v>0</v>
      </c>
      <c r="BP648" s="330">
        <v>0</v>
      </c>
      <c r="BQ648" s="330">
        <v>0</v>
      </c>
    </row>
    <row r="649" spans="1:69" s="334" customFormat="1" x14ac:dyDescent="0.25">
      <c r="A649" s="333" t="s">
        <v>96</v>
      </c>
      <c r="B649" s="330" t="s">
        <v>43</v>
      </c>
      <c r="C649" s="330" t="s">
        <v>43</v>
      </c>
      <c r="D649" s="333">
        <v>48</v>
      </c>
      <c r="E649" s="331" t="s">
        <v>570</v>
      </c>
      <c r="F649" s="330" t="s">
        <v>130</v>
      </c>
      <c r="G649" s="427" t="s">
        <v>7548</v>
      </c>
      <c r="H649" s="330">
        <v>0</v>
      </c>
      <c r="I649" s="330">
        <v>0</v>
      </c>
      <c r="J649" s="336" t="s">
        <v>45</v>
      </c>
      <c r="K649" s="330">
        <v>0</v>
      </c>
      <c r="L649" s="330">
        <v>0</v>
      </c>
      <c r="M649" s="336" t="s">
        <v>45</v>
      </c>
      <c r="N649" s="330">
        <v>0</v>
      </c>
      <c r="O649" s="330" t="s">
        <v>45</v>
      </c>
      <c r="P649" s="330" t="s">
        <v>45</v>
      </c>
      <c r="Q649" s="330" t="s">
        <v>45</v>
      </c>
      <c r="R649" s="336" t="s">
        <v>45</v>
      </c>
      <c r="S649" s="330">
        <v>0</v>
      </c>
      <c r="T649" s="330"/>
      <c r="U649" s="330"/>
      <c r="V649" s="428"/>
      <c r="W649" s="428" t="s">
        <v>45</v>
      </c>
      <c r="X649" s="428" t="s">
        <v>45</v>
      </c>
      <c r="Y649" s="428" t="s">
        <v>45</v>
      </c>
      <c r="Z649" s="428" t="s">
        <v>45</v>
      </c>
      <c r="AA649" s="330">
        <v>0</v>
      </c>
      <c r="AB649" s="330">
        <v>0</v>
      </c>
      <c r="AC649" s="330">
        <v>0</v>
      </c>
      <c r="AD649" s="330">
        <v>0</v>
      </c>
      <c r="AE649" s="330">
        <v>0</v>
      </c>
      <c r="AF649" s="330">
        <v>0</v>
      </c>
      <c r="AG649" s="429" t="s">
        <v>45</v>
      </c>
      <c r="AH649" s="330"/>
      <c r="AI649" s="330"/>
      <c r="AJ649" s="330"/>
      <c r="AK649" s="330"/>
      <c r="AL649" s="330"/>
      <c r="AM649" s="330">
        <v>0</v>
      </c>
      <c r="AN649" s="330">
        <v>0</v>
      </c>
      <c r="AO649" s="330"/>
      <c r="AP649" s="330"/>
      <c r="AQ649" s="330">
        <v>0</v>
      </c>
      <c r="AR649" s="330">
        <v>0</v>
      </c>
      <c r="AS649" s="330">
        <v>0</v>
      </c>
      <c r="AT649" s="330">
        <v>0</v>
      </c>
      <c r="AU649" s="330">
        <v>0</v>
      </c>
      <c r="AV649" s="430" t="s">
        <v>45</v>
      </c>
      <c r="AW649" s="330">
        <v>0</v>
      </c>
      <c r="AX649" s="330">
        <v>0</v>
      </c>
      <c r="AY649" s="330">
        <v>0</v>
      </c>
      <c r="AZ649" s="330">
        <v>0</v>
      </c>
      <c r="BA649" s="330">
        <v>0</v>
      </c>
      <c r="BB649" s="330">
        <v>0</v>
      </c>
      <c r="BC649" s="330">
        <v>0</v>
      </c>
      <c r="BD649" s="330">
        <v>0</v>
      </c>
      <c r="BE649" s="330">
        <v>28</v>
      </c>
      <c r="BF649" s="329" t="s">
        <v>7556</v>
      </c>
      <c r="BG649" s="330">
        <v>0</v>
      </c>
      <c r="BH649" s="330">
        <v>0</v>
      </c>
      <c r="BI649" s="330">
        <v>0</v>
      </c>
      <c r="BJ649" s="330" t="s">
        <v>112</v>
      </c>
      <c r="BK649" s="330">
        <v>0</v>
      </c>
      <c r="BL649" s="330">
        <v>0</v>
      </c>
      <c r="BM649" s="330">
        <v>0</v>
      </c>
      <c r="BN649" s="330">
        <v>0</v>
      </c>
      <c r="BO649" s="330">
        <v>0</v>
      </c>
      <c r="BP649" s="330">
        <v>0</v>
      </c>
      <c r="BQ649" s="330">
        <v>0</v>
      </c>
    </row>
    <row r="650" spans="1:69" s="334" customFormat="1" x14ac:dyDescent="0.25">
      <c r="A650" s="333" t="s">
        <v>96</v>
      </c>
      <c r="B650" s="330" t="s">
        <v>43</v>
      </c>
      <c r="C650" s="330" t="s">
        <v>43</v>
      </c>
      <c r="D650" s="333">
        <v>49</v>
      </c>
      <c r="E650" s="331" t="s">
        <v>571</v>
      </c>
      <c r="F650" s="330" t="s">
        <v>130</v>
      </c>
      <c r="G650" s="427" t="s">
        <v>7548</v>
      </c>
      <c r="H650" s="330">
        <v>0</v>
      </c>
      <c r="I650" s="330">
        <v>0</v>
      </c>
      <c r="J650" s="336" t="s">
        <v>45</v>
      </c>
      <c r="K650" s="330">
        <v>0</v>
      </c>
      <c r="L650" s="330">
        <v>0</v>
      </c>
      <c r="M650" s="336" t="s">
        <v>45</v>
      </c>
      <c r="N650" s="330">
        <v>0</v>
      </c>
      <c r="O650" s="330" t="s">
        <v>45</v>
      </c>
      <c r="P650" s="330" t="s">
        <v>45</v>
      </c>
      <c r="Q650" s="330" t="s">
        <v>45</v>
      </c>
      <c r="R650" s="336" t="s">
        <v>45</v>
      </c>
      <c r="S650" s="330">
        <v>0</v>
      </c>
      <c r="T650" s="330"/>
      <c r="U650" s="330"/>
      <c r="V650" s="428"/>
      <c r="W650" s="428" t="s">
        <v>45</v>
      </c>
      <c r="X650" s="428" t="s">
        <v>45</v>
      </c>
      <c r="Y650" s="428" t="s">
        <v>45</v>
      </c>
      <c r="Z650" s="428" t="s">
        <v>45</v>
      </c>
      <c r="AA650" s="330">
        <v>0</v>
      </c>
      <c r="AB650" s="330">
        <v>0</v>
      </c>
      <c r="AC650" s="330">
        <v>0</v>
      </c>
      <c r="AD650" s="330">
        <v>0</v>
      </c>
      <c r="AE650" s="330">
        <v>0</v>
      </c>
      <c r="AF650" s="330">
        <v>0</v>
      </c>
      <c r="AG650" s="429" t="s">
        <v>45</v>
      </c>
      <c r="AH650" s="330"/>
      <c r="AI650" s="330"/>
      <c r="AJ650" s="330"/>
      <c r="AK650" s="330"/>
      <c r="AL650" s="330"/>
      <c r="AM650" s="330">
        <v>0</v>
      </c>
      <c r="AN650" s="330">
        <v>0</v>
      </c>
      <c r="AO650" s="330"/>
      <c r="AP650" s="330"/>
      <c r="AQ650" s="330">
        <v>0</v>
      </c>
      <c r="AR650" s="330">
        <v>0</v>
      </c>
      <c r="AS650" s="330">
        <v>0</v>
      </c>
      <c r="AT650" s="330">
        <v>0</v>
      </c>
      <c r="AU650" s="330">
        <v>0</v>
      </c>
      <c r="AV650" s="430" t="s">
        <v>45</v>
      </c>
      <c r="AW650" s="330">
        <v>0</v>
      </c>
      <c r="AX650" s="330">
        <v>0</v>
      </c>
      <c r="AY650" s="330">
        <v>0</v>
      </c>
      <c r="AZ650" s="330">
        <v>0</v>
      </c>
      <c r="BA650" s="330">
        <v>0</v>
      </c>
      <c r="BB650" s="330">
        <v>0</v>
      </c>
      <c r="BC650" s="330">
        <v>0</v>
      </c>
      <c r="BD650" s="330">
        <v>0</v>
      </c>
      <c r="BE650" s="330">
        <v>34</v>
      </c>
      <c r="BF650" s="329" t="s">
        <v>7556</v>
      </c>
      <c r="BG650" s="330">
        <v>0</v>
      </c>
      <c r="BH650" s="330">
        <v>0</v>
      </c>
      <c r="BI650" s="330">
        <v>0</v>
      </c>
      <c r="BJ650" s="330" t="s">
        <v>112</v>
      </c>
      <c r="BK650" s="330">
        <v>0</v>
      </c>
      <c r="BL650" s="330">
        <v>0</v>
      </c>
      <c r="BM650" s="330">
        <v>0</v>
      </c>
      <c r="BN650" s="330">
        <v>0</v>
      </c>
      <c r="BO650" s="330">
        <v>0</v>
      </c>
      <c r="BP650" s="330">
        <v>0</v>
      </c>
      <c r="BQ650" s="330">
        <v>0</v>
      </c>
    </row>
    <row r="651" spans="1:69" s="334" customFormat="1" x14ac:dyDescent="0.25">
      <c r="A651" s="333" t="s">
        <v>96</v>
      </c>
      <c r="B651" s="330" t="s">
        <v>43</v>
      </c>
      <c r="C651" s="330" t="s">
        <v>43</v>
      </c>
      <c r="D651" s="333">
        <v>50</v>
      </c>
      <c r="E651" s="331" t="s">
        <v>572</v>
      </c>
      <c r="F651" s="330" t="s">
        <v>130</v>
      </c>
      <c r="G651" s="427" t="s">
        <v>7548</v>
      </c>
      <c r="H651" s="330">
        <v>0</v>
      </c>
      <c r="I651" s="330">
        <v>0</v>
      </c>
      <c r="J651" s="336" t="s">
        <v>45</v>
      </c>
      <c r="K651" s="330">
        <v>0</v>
      </c>
      <c r="L651" s="330">
        <v>0</v>
      </c>
      <c r="M651" s="336" t="s">
        <v>45</v>
      </c>
      <c r="N651" s="330">
        <v>0</v>
      </c>
      <c r="O651" s="330" t="s">
        <v>45</v>
      </c>
      <c r="P651" s="330" t="s">
        <v>45</v>
      </c>
      <c r="Q651" s="330" t="s">
        <v>45</v>
      </c>
      <c r="R651" s="336" t="s">
        <v>45</v>
      </c>
      <c r="S651" s="330">
        <v>0</v>
      </c>
      <c r="T651" s="330"/>
      <c r="U651" s="330"/>
      <c r="V651" s="428"/>
      <c r="W651" s="428" t="s">
        <v>45</v>
      </c>
      <c r="X651" s="428" t="s">
        <v>45</v>
      </c>
      <c r="Y651" s="428" t="s">
        <v>45</v>
      </c>
      <c r="Z651" s="428" t="s">
        <v>45</v>
      </c>
      <c r="AA651" s="330">
        <v>0</v>
      </c>
      <c r="AB651" s="330">
        <v>0</v>
      </c>
      <c r="AC651" s="330">
        <v>0</v>
      </c>
      <c r="AD651" s="330">
        <v>0</v>
      </c>
      <c r="AE651" s="330">
        <v>0</v>
      </c>
      <c r="AF651" s="330">
        <v>0</v>
      </c>
      <c r="AG651" s="429" t="s">
        <v>45</v>
      </c>
      <c r="AH651" s="330"/>
      <c r="AI651" s="330"/>
      <c r="AJ651" s="330"/>
      <c r="AK651" s="330"/>
      <c r="AL651" s="330"/>
      <c r="AM651" s="330">
        <v>0</v>
      </c>
      <c r="AN651" s="330">
        <v>0</v>
      </c>
      <c r="AO651" s="330"/>
      <c r="AP651" s="330"/>
      <c r="AQ651" s="330">
        <v>0</v>
      </c>
      <c r="AR651" s="330">
        <v>0</v>
      </c>
      <c r="AS651" s="330">
        <v>0</v>
      </c>
      <c r="AT651" s="330">
        <v>0</v>
      </c>
      <c r="AU651" s="330">
        <v>0</v>
      </c>
      <c r="AV651" s="430" t="s">
        <v>45</v>
      </c>
      <c r="AW651" s="330">
        <v>0</v>
      </c>
      <c r="AX651" s="330">
        <v>0</v>
      </c>
      <c r="AY651" s="330">
        <v>0</v>
      </c>
      <c r="AZ651" s="330">
        <v>0</v>
      </c>
      <c r="BA651" s="330">
        <v>0</v>
      </c>
      <c r="BB651" s="330">
        <v>0</v>
      </c>
      <c r="BC651" s="330">
        <v>0</v>
      </c>
      <c r="BD651" s="330">
        <v>0</v>
      </c>
      <c r="BE651" s="330">
        <v>43</v>
      </c>
      <c r="BF651" s="329" t="s">
        <v>7556</v>
      </c>
      <c r="BG651" s="330">
        <v>0</v>
      </c>
      <c r="BH651" s="330">
        <v>0</v>
      </c>
      <c r="BI651" s="330">
        <v>0</v>
      </c>
      <c r="BJ651" s="330" t="s">
        <v>112</v>
      </c>
      <c r="BK651" s="330">
        <v>0</v>
      </c>
      <c r="BL651" s="330">
        <v>0</v>
      </c>
      <c r="BM651" s="330">
        <v>0</v>
      </c>
      <c r="BN651" s="330">
        <v>0</v>
      </c>
      <c r="BO651" s="330">
        <v>0</v>
      </c>
      <c r="BP651" s="330">
        <v>0</v>
      </c>
      <c r="BQ651" s="330">
        <v>0</v>
      </c>
    </row>
    <row r="652" spans="1:69" s="334" customFormat="1" x14ac:dyDescent="0.25">
      <c r="A652" s="333" t="s">
        <v>96</v>
      </c>
      <c r="B652" s="330" t="s">
        <v>43</v>
      </c>
      <c r="C652" s="330" t="s">
        <v>43</v>
      </c>
      <c r="D652" s="333">
        <v>51</v>
      </c>
      <c r="E652" s="331" t="s">
        <v>573</v>
      </c>
      <c r="F652" s="330" t="s">
        <v>130</v>
      </c>
      <c r="G652" s="427" t="s">
        <v>7548</v>
      </c>
      <c r="H652" s="330">
        <v>0</v>
      </c>
      <c r="I652" s="330">
        <v>0</v>
      </c>
      <c r="J652" s="336" t="s">
        <v>45</v>
      </c>
      <c r="K652" s="330">
        <v>0</v>
      </c>
      <c r="L652" s="330">
        <v>0</v>
      </c>
      <c r="M652" s="336" t="s">
        <v>45</v>
      </c>
      <c r="N652" s="330">
        <v>0</v>
      </c>
      <c r="O652" s="330" t="s">
        <v>45</v>
      </c>
      <c r="P652" s="330" t="s">
        <v>45</v>
      </c>
      <c r="Q652" s="330" t="s">
        <v>45</v>
      </c>
      <c r="R652" s="336" t="s">
        <v>45</v>
      </c>
      <c r="S652" s="330">
        <v>0</v>
      </c>
      <c r="T652" s="330"/>
      <c r="U652" s="330"/>
      <c r="V652" s="428"/>
      <c r="W652" s="428" t="s">
        <v>45</v>
      </c>
      <c r="X652" s="428" t="s">
        <v>45</v>
      </c>
      <c r="Y652" s="428" t="s">
        <v>45</v>
      </c>
      <c r="Z652" s="428" t="s">
        <v>45</v>
      </c>
      <c r="AA652" s="330">
        <v>0</v>
      </c>
      <c r="AB652" s="330">
        <v>0</v>
      </c>
      <c r="AC652" s="330">
        <v>0</v>
      </c>
      <c r="AD652" s="330">
        <v>0</v>
      </c>
      <c r="AE652" s="330">
        <v>0</v>
      </c>
      <c r="AF652" s="330">
        <v>0</v>
      </c>
      <c r="AG652" s="429" t="s">
        <v>45</v>
      </c>
      <c r="AH652" s="330"/>
      <c r="AI652" s="330"/>
      <c r="AJ652" s="330"/>
      <c r="AK652" s="330"/>
      <c r="AL652" s="330"/>
      <c r="AM652" s="330">
        <v>0</v>
      </c>
      <c r="AN652" s="330">
        <v>0</v>
      </c>
      <c r="AO652" s="330"/>
      <c r="AP652" s="330"/>
      <c r="AQ652" s="330">
        <v>0</v>
      </c>
      <c r="AR652" s="330">
        <v>0</v>
      </c>
      <c r="AS652" s="330">
        <v>0</v>
      </c>
      <c r="AT652" s="330">
        <v>0</v>
      </c>
      <c r="AU652" s="330">
        <v>0</v>
      </c>
      <c r="AV652" s="430" t="s">
        <v>45</v>
      </c>
      <c r="AW652" s="330">
        <v>0</v>
      </c>
      <c r="AX652" s="330">
        <v>0</v>
      </c>
      <c r="AY652" s="330">
        <v>0</v>
      </c>
      <c r="AZ652" s="330">
        <v>0</v>
      </c>
      <c r="BA652" s="330">
        <v>0</v>
      </c>
      <c r="BB652" s="330">
        <v>0</v>
      </c>
      <c r="BC652" s="330">
        <v>0</v>
      </c>
      <c r="BD652" s="330">
        <v>0</v>
      </c>
      <c r="BE652" s="330">
        <v>0</v>
      </c>
      <c r="BF652" s="329" t="s">
        <v>7556</v>
      </c>
      <c r="BG652" s="330">
        <v>0</v>
      </c>
      <c r="BH652" s="330">
        <v>0</v>
      </c>
      <c r="BI652" s="330">
        <v>0</v>
      </c>
      <c r="BJ652" s="330" t="s">
        <v>112</v>
      </c>
      <c r="BK652" s="330">
        <v>0</v>
      </c>
      <c r="BL652" s="330">
        <v>0</v>
      </c>
      <c r="BM652" s="330">
        <v>0</v>
      </c>
      <c r="BN652" s="330">
        <v>0</v>
      </c>
      <c r="BO652" s="330">
        <v>0</v>
      </c>
      <c r="BP652" s="330">
        <v>0</v>
      </c>
      <c r="BQ652" s="330">
        <v>0</v>
      </c>
    </row>
    <row r="653" spans="1:69" s="334" customFormat="1" x14ac:dyDescent="0.25">
      <c r="A653" s="333" t="s">
        <v>96</v>
      </c>
      <c r="B653" s="330" t="s">
        <v>43</v>
      </c>
      <c r="C653" s="330" t="s">
        <v>43</v>
      </c>
      <c r="D653" s="333">
        <v>52</v>
      </c>
      <c r="E653" s="331" t="s">
        <v>6555</v>
      </c>
      <c r="F653" s="330" t="s">
        <v>130</v>
      </c>
      <c r="G653" s="427" t="s">
        <v>7548</v>
      </c>
      <c r="H653" s="330">
        <v>0</v>
      </c>
      <c r="I653" s="330">
        <v>0</v>
      </c>
      <c r="J653" s="336" t="s">
        <v>45</v>
      </c>
      <c r="K653" s="330">
        <v>0</v>
      </c>
      <c r="L653" s="330">
        <v>0</v>
      </c>
      <c r="M653" s="336" t="s">
        <v>45</v>
      </c>
      <c r="N653" s="330">
        <v>0</v>
      </c>
      <c r="O653" s="330" t="s">
        <v>45</v>
      </c>
      <c r="P653" s="330" t="s">
        <v>45</v>
      </c>
      <c r="Q653" s="330" t="s">
        <v>45</v>
      </c>
      <c r="R653" s="336" t="s">
        <v>45</v>
      </c>
      <c r="S653" s="330">
        <v>0</v>
      </c>
      <c r="T653" s="330"/>
      <c r="U653" s="330"/>
      <c r="V653" s="428"/>
      <c r="W653" s="428" t="s">
        <v>45</v>
      </c>
      <c r="X653" s="428" t="s">
        <v>45</v>
      </c>
      <c r="Y653" s="428" t="s">
        <v>45</v>
      </c>
      <c r="Z653" s="428" t="s">
        <v>45</v>
      </c>
      <c r="AA653" s="330">
        <v>0</v>
      </c>
      <c r="AB653" s="330">
        <v>0</v>
      </c>
      <c r="AC653" s="330">
        <v>0</v>
      </c>
      <c r="AD653" s="330">
        <v>0</v>
      </c>
      <c r="AE653" s="330">
        <v>0</v>
      </c>
      <c r="AF653" s="330">
        <v>0</v>
      </c>
      <c r="AG653" s="429" t="s">
        <v>45</v>
      </c>
      <c r="AH653" s="330"/>
      <c r="AI653" s="330"/>
      <c r="AJ653" s="330"/>
      <c r="AK653" s="330"/>
      <c r="AL653" s="330"/>
      <c r="AM653" s="330">
        <v>0</v>
      </c>
      <c r="AN653" s="330">
        <v>0</v>
      </c>
      <c r="AO653" s="330"/>
      <c r="AP653" s="330"/>
      <c r="AQ653" s="330">
        <v>0</v>
      </c>
      <c r="AR653" s="330">
        <v>0</v>
      </c>
      <c r="AS653" s="330">
        <v>0</v>
      </c>
      <c r="AT653" s="330">
        <v>0</v>
      </c>
      <c r="AU653" s="330">
        <v>0</v>
      </c>
      <c r="AV653" s="430" t="s">
        <v>45</v>
      </c>
      <c r="AW653" s="330">
        <v>0</v>
      </c>
      <c r="AX653" s="330">
        <v>0</v>
      </c>
      <c r="AY653" s="330">
        <v>0</v>
      </c>
      <c r="AZ653" s="330">
        <v>0</v>
      </c>
      <c r="BA653" s="330">
        <v>0</v>
      </c>
      <c r="BB653" s="330">
        <v>0</v>
      </c>
      <c r="BC653" s="330">
        <v>0</v>
      </c>
      <c r="BD653" s="330">
        <v>0</v>
      </c>
      <c r="BE653" s="330">
        <v>0</v>
      </c>
      <c r="BF653" s="329" t="s">
        <v>7556</v>
      </c>
      <c r="BG653" s="330">
        <v>0</v>
      </c>
      <c r="BH653" s="330">
        <v>0</v>
      </c>
      <c r="BI653" s="330">
        <v>0</v>
      </c>
      <c r="BJ653" s="330" t="s">
        <v>112</v>
      </c>
      <c r="BK653" s="330">
        <v>0</v>
      </c>
      <c r="BL653" s="330">
        <v>0</v>
      </c>
      <c r="BM653" s="330">
        <v>0</v>
      </c>
      <c r="BN653" s="330">
        <v>0</v>
      </c>
      <c r="BO653" s="330">
        <v>0</v>
      </c>
      <c r="BP653" s="330">
        <v>0</v>
      </c>
      <c r="BQ653" s="330">
        <v>0</v>
      </c>
    </row>
    <row r="654" spans="1:69" s="334" customFormat="1" x14ac:dyDescent="0.25">
      <c r="A654" s="333" t="s">
        <v>96</v>
      </c>
      <c r="B654" s="330" t="s">
        <v>43</v>
      </c>
      <c r="C654" s="330" t="s">
        <v>43</v>
      </c>
      <c r="D654" s="333">
        <v>3</v>
      </c>
      <c r="E654" s="331" t="s">
        <v>6536</v>
      </c>
      <c r="F654" s="330" t="s">
        <v>130</v>
      </c>
      <c r="G654" s="427" t="s">
        <v>7548</v>
      </c>
      <c r="H654" s="330">
        <v>0</v>
      </c>
      <c r="I654" s="330">
        <v>0</v>
      </c>
      <c r="J654" s="336" t="s">
        <v>45</v>
      </c>
      <c r="K654" s="330">
        <v>0</v>
      </c>
      <c r="L654" s="330">
        <v>0</v>
      </c>
      <c r="M654" s="336" t="s">
        <v>45</v>
      </c>
      <c r="N654" s="330">
        <v>0</v>
      </c>
      <c r="O654" s="330" t="s">
        <v>45</v>
      </c>
      <c r="P654" s="330" t="s">
        <v>45</v>
      </c>
      <c r="Q654" s="330" t="s">
        <v>45</v>
      </c>
      <c r="R654" s="336" t="s">
        <v>45</v>
      </c>
      <c r="S654" s="330">
        <v>0</v>
      </c>
      <c r="T654" s="330"/>
      <c r="U654" s="330"/>
      <c r="V654" s="428"/>
      <c r="W654" s="428" t="s">
        <v>45</v>
      </c>
      <c r="X654" s="428" t="s">
        <v>45</v>
      </c>
      <c r="Y654" s="428" t="s">
        <v>45</v>
      </c>
      <c r="Z654" s="428" t="s">
        <v>45</v>
      </c>
      <c r="AA654" s="330">
        <v>0</v>
      </c>
      <c r="AB654" s="330">
        <v>0</v>
      </c>
      <c r="AC654" s="330">
        <v>0</v>
      </c>
      <c r="AD654" s="330">
        <v>0</v>
      </c>
      <c r="AE654" s="330">
        <v>0</v>
      </c>
      <c r="AF654" s="330">
        <v>0</v>
      </c>
      <c r="AG654" s="429" t="s">
        <v>45</v>
      </c>
      <c r="AH654" s="330"/>
      <c r="AI654" s="330"/>
      <c r="AJ654" s="330"/>
      <c r="AK654" s="330"/>
      <c r="AL654" s="330"/>
      <c r="AM654" s="330">
        <v>0</v>
      </c>
      <c r="AN654" s="330">
        <v>0</v>
      </c>
      <c r="AO654" s="330"/>
      <c r="AP654" s="330"/>
      <c r="AQ654" s="330">
        <v>0</v>
      </c>
      <c r="AR654" s="330">
        <v>0</v>
      </c>
      <c r="AS654" s="330">
        <v>0</v>
      </c>
      <c r="AT654" s="330">
        <v>0</v>
      </c>
      <c r="AU654" s="330">
        <v>0</v>
      </c>
      <c r="AV654" s="430" t="s">
        <v>45</v>
      </c>
      <c r="AW654" s="330">
        <v>0</v>
      </c>
      <c r="AX654" s="330">
        <v>0</v>
      </c>
      <c r="AY654" s="330">
        <v>0</v>
      </c>
      <c r="AZ654" s="330">
        <v>0</v>
      </c>
      <c r="BA654" s="330">
        <v>0</v>
      </c>
      <c r="BB654" s="330">
        <v>0</v>
      </c>
      <c r="BC654" s="330">
        <v>0</v>
      </c>
      <c r="BD654" s="330">
        <v>0</v>
      </c>
      <c r="BE654" s="330">
        <v>34</v>
      </c>
      <c r="BF654" s="329" t="s">
        <v>7556</v>
      </c>
      <c r="BG654" s="330">
        <v>0</v>
      </c>
      <c r="BH654" s="330">
        <v>0</v>
      </c>
      <c r="BI654" s="330">
        <v>0</v>
      </c>
      <c r="BJ654" s="330" t="s">
        <v>112</v>
      </c>
      <c r="BK654" s="330">
        <v>0</v>
      </c>
      <c r="BL654" s="330">
        <v>0</v>
      </c>
      <c r="BM654" s="330">
        <v>0</v>
      </c>
      <c r="BN654" s="330">
        <v>0</v>
      </c>
      <c r="BO654" s="330">
        <v>0</v>
      </c>
      <c r="BP654" s="330">
        <v>0</v>
      </c>
      <c r="BQ654" s="330">
        <v>0</v>
      </c>
    </row>
    <row r="655" spans="1:69" s="334" customFormat="1" x14ac:dyDescent="0.25">
      <c r="A655" s="333" t="s">
        <v>96</v>
      </c>
      <c r="B655" s="330" t="s">
        <v>43</v>
      </c>
      <c r="C655" s="330" t="s">
        <v>43</v>
      </c>
      <c r="D655" s="333">
        <v>4</v>
      </c>
      <c r="E655" s="331" t="s">
        <v>6537</v>
      </c>
      <c r="F655" s="330" t="s">
        <v>130</v>
      </c>
      <c r="G655" s="427" t="s">
        <v>7548</v>
      </c>
      <c r="H655" s="330">
        <v>0</v>
      </c>
      <c r="I655" s="330">
        <v>0</v>
      </c>
      <c r="J655" s="336" t="s">
        <v>45</v>
      </c>
      <c r="K655" s="330">
        <v>0</v>
      </c>
      <c r="L655" s="330">
        <v>0</v>
      </c>
      <c r="M655" s="336" t="s">
        <v>45</v>
      </c>
      <c r="N655" s="330">
        <v>0</v>
      </c>
      <c r="O655" s="330" t="s">
        <v>45</v>
      </c>
      <c r="P655" s="330" t="s">
        <v>45</v>
      </c>
      <c r="Q655" s="330" t="s">
        <v>45</v>
      </c>
      <c r="R655" s="336" t="s">
        <v>45</v>
      </c>
      <c r="S655" s="330">
        <v>0</v>
      </c>
      <c r="T655" s="330"/>
      <c r="U655" s="330"/>
      <c r="V655" s="428"/>
      <c r="W655" s="428" t="s">
        <v>45</v>
      </c>
      <c r="X655" s="428" t="s">
        <v>45</v>
      </c>
      <c r="Y655" s="428" t="s">
        <v>45</v>
      </c>
      <c r="Z655" s="428" t="s">
        <v>45</v>
      </c>
      <c r="AA655" s="330">
        <v>0</v>
      </c>
      <c r="AB655" s="330">
        <v>0</v>
      </c>
      <c r="AC655" s="330">
        <v>0</v>
      </c>
      <c r="AD655" s="330">
        <v>0</v>
      </c>
      <c r="AE655" s="330">
        <v>0</v>
      </c>
      <c r="AF655" s="330">
        <v>0</v>
      </c>
      <c r="AG655" s="429" t="s">
        <v>45</v>
      </c>
      <c r="AH655" s="330"/>
      <c r="AI655" s="330"/>
      <c r="AJ655" s="330"/>
      <c r="AK655" s="330"/>
      <c r="AL655" s="330"/>
      <c r="AM655" s="330">
        <v>0</v>
      </c>
      <c r="AN655" s="330">
        <v>0</v>
      </c>
      <c r="AO655" s="330"/>
      <c r="AP655" s="330"/>
      <c r="AQ655" s="330">
        <v>0</v>
      </c>
      <c r="AR655" s="330">
        <v>0</v>
      </c>
      <c r="AS655" s="330">
        <v>0</v>
      </c>
      <c r="AT655" s="330">
        <v>0</v>
      </c>
      <c r="AU655" s="330">
        <v>0</v>
      </c>
      <c r="AV655" s="430" t="s">
        <v>45</v>
      </c>
      <c r="AW655" s="330">
        <v>0</v>
      </c>
      <c r="AX655" s="330">
        <v>0</v>
      </c>
      <c r="AY655" s="330">
        <v>0</v>
      </c>
      <c r="AZ655" s="330">
        <v>0</v>
      </c>
      <c r="BA655" s="330">
        <v>0</v>
      </c>
      <c r="BB655" s="330">
        <v>0</v>
      </c>
      <c r="BC655" s="330">
        <v>0</v>
      </c>
      <c r="BD655" s="330">
        <v>0</v>
      </c>
      <c r="BE655" s="330">
        <v>36</v>
      </c>
      <c r="BF655" s="329" t="s">
        <v>7556</v>
      </c>
      <c r="BG655" s="330">
        <v>0</v>
      </c>
      <c r="BH655" s="330">
        <v>0</v>
      </c>
      <c r="BI655" s="330">
        <v>0</v>
      </c>
      <c r="BJ655" s="330" t="s">
        <v>112</v>
      </c>
      <c r="BK655" s="330">
        <v>0</v>
      </c>
      <c r="BL655" s="330">
        <v>0</v>
      </c>
      <c r="BM655" s="330">
        <v>0</v>
      </c>
      <c r="BN655" s="330">
        <v>0</v>
      </c>
      <c r="BO655" s="330">
        <v>0</v>
      </c>
      <c r="BP655" s="330">
        <v>0</v>
      </c>
      <c r="BQ655" s="330">
        <v>0</v>
      </c>
    </row>
    <row r="656" spans="1:69" s="334" customFormat="1" x14ac:dyDescent="0.25">
      <c r="A656" s="333" t="s">
        <v>96</v>
      </c>
      <c r="B656" s="330" t="s">
        <v>43</v>
      </c>
      <c r="C656" s="330" t="s">
        <v>43</v>
      </c>
      <c r="D656" s="333">
        <v>5</v>
      </c>
      <c r="E656" s="331" t="s">
        <v>6538</v>
      </c>
      <c r="F656" s="330" t="s">
        <v>130</v>
      </c>
      <c r="G656" s="427" t="s">
        <v>7548</v>
      </c>
      <c r="H656" s="330">
        <v>0</v>
      </c>
      <c r="I656" s="330">
        <v>0</v>
      </c>
      <c r="J656" s="336" t="s">
        <v>45</v>
      </c>
      <c r="K656" s="330">
        <v>0</v>
      </c>
      <c r="L656" s="330">
        <v>0</v>
      </c>
      <c r="M656" s="336" t="s">
        <v>45</v>
      </c>
      <c r="N656" s="330">
        <v>0</v>
      </c>
      <c r="O656" s="330" t="s">
        <v>45</v>
      </c>
      <c r="P656" s="330" t="s">
        <v>45</v>
      </c>
      <c r="Q656" s="330" t="s">
        <v>45</v>
      </c>
      <c r="R656" s="336" t="s">
        <v>45</v>
      </c>
      <c r="S656" s="330">
        <v>0</v>
      </c>
      <c r="T656" s="330"/>
      <c r="U656" s="330"/>
      <c r="V656" s="428"/>
      <c r="W656" s="428" t="s">
        <v>45</v>
      </c>
      <c r="X656" s="428" t="s">
        <v>45</v>
      </c>
      <c r="Y656" s="428" t="s">
        <v>45</v>
      </c>
      <c r="Z656" s="428" t="s">
        <v>45</v>
      </c>
      <c r="AA656" s="330">
        <v>0</v>
      </c>
      <c r="AB656" s="330">
        <v>0</v>
      </c>
      <c r="AC656" s="330">
        <v>0</v>
      </c>
      <c r="AD656" s="330">
        <v>0</v>
      </c>
      <c r="AE656" s="330">
        <v>0</v>
      </c>
      <c r="AF656" s="330">
        <v>0</v>
      </c>
      <c r="AG656" s="429" t="s">
        <v>45</v>
      </c>
      <c r="AH656" s="330"/>
      <c r="AI656" s="330"/>
      <c r="AJ656" s="330"/>
      <c r="AK656" s="330"/>
      <c r="AL656" s="330"/>
      <c r="AM656" s="330">
        <v>0</v>
      </c>
      <c r="AN656" s="330">
        <v>0</v>
      </c>
      <c r="AO656" s="330"/>
      <c r="AP656" s="330"/>
      <c r="AQ656" s="330">
        <v>0</v>
      </c>
      <c r="AR656" s="330">
        <v>0</v>
      </c>
      <c r="AS656" s="330">
        <v>0</v>
      </c>
      <c r="AT656" s="330">
        <v>0</v>
      </c>
      <c r="AU656" s="330">
        <v>0</v>
      </c>
      <c r="AV656" s="430" t="s">
        <v>45</v>
      </c>
      <c r="AW656" s="330">
        <v>0</v>
      </c>
      <c r="AX656" s="330">
        <v>0</v>
      </c>
      <c r="AY656" s="330">
        <v>0</v>
      </c>
      <c r="AZ656" s="330">
        <v>0</v>
      </c>
      <c r="BA656" s="330">
        <v>0</v>
      </c>
      <c r="BB656" s="330">
        <v>0</v>
      </c>
      <c r="BC656" s="330">
        <v>0</v>
      </c>
      <c r="BD656" s="330">
        <v>0</v>
      </c>
      <c r="BE656" s="330">
        <v>44</v>
      </c>
      <c r="BF656" s="329" t="s">
        <v>7556</v>
      </c>
      <c r="BG656" s="330">
        <v>0</v>
      </c>
      <c r="BH656" s="330">
        <v>0</v>
      </c>
      <c r="BI656" s="330">
        <v>0</v>
      </c>
      <c r="BJ656" s="330" t="s">
        <v>112</v>
      </c>
      <c r="BK656" s="330">
        <v>0</v>
      </c>
      <c r="BL656" s="330">
        <v>0</v>
      </c>
      <c r="BM656" s="330">
        <v>0</v>
      </c>
      <c r="BN656" s="330">
        <v>0</v>
      </c>
      <c r="BO656" s="330">
        <v>0</v>
      </c>
      <c r="BP656" s="330">
        <v>0</v>
      </c>
      <c r="BQ656" s="330">
        <v>0</v>
      </c>
    </row>
    <row r="657" spans="1:69" s="334" customFormat="1" x14ac:dyDescent="0.25">
      <c r="A657" s="333" t="s">
        <v>96</v>
      </c>
      <c r="B657" s="330" t="s">
        <v>43</v>
      </c>
      <c r="C657" s="330" t="s">
        <v>43</v>
      </c>
      <c r="D657" s="333">
        <v>6</v>
      </c>
      <c r="E657" s="331" t="s">
        <v>6539</v>
      </c>
      <c r="F657" s="330" t="s">
        <v>130</v>
      </c>
      <c r="G657" s="427" t="s">
        <v>7548</v>
      </c>
      <c r="H657" s="330">
        <v>0</v>
      </c>
      <c r="I657" s="330">
        <v>0</v>
      </c>
      <c r="J657" s="336" t="s">
        <v>45</v>
      </c>
      <c r="K657" s="330">
        <v>0</v>
      </c>
      <c r="L657" s="330">
        <v>0</v>
      </c>
      <c r="M657" s="336" t="s">
        <v>45</v>
      </c>
      <c r="N657" s="330">
        <v>0</v>
      </c>
      <c r="O657" s="330" t="s">
        <v>45</v>
      </c>
      <c r="P657" s="330" t="s">
        <v>45</v>
      </c>
      <c r="Q657" s="330" t="s">
        <v>45</v>
      </c>
      <c r="R657" s="336" t="s">
        <v>45</v>
      </c>
      <c r="S657" s="330">
        <v>0</v>
      </c>
      <c r="T657" s="330"/>
      <c r="U657" s="330"/>
      <c r="V657" s="428"/>
      <c r="W657" s="428" t="s">
        <v>45</v>
      </c>
      <c r="X657" s="428" t="s">
        <v>45</v>
      </c>
      <c r="Y657" s="428" t="s">
        <v>45</v>
      </c>
      <c r="Z657" s="428" t="s">
        <v>45</v>
      </c>
      <c r="AA657" s="330">
        <v>0</v>
      </c>
      <c r="AB657" s="330">
        <v>0</v>
      </c>
      <c r="AC657" s="330">
        <v>0</v>
      </c>
      <c r="AD657" s="330">
        <v>0</v>
      </c>
      <c r="AE657" s="330">
        <v>0</v>
      </c>
      <c r="AF657" s="330">
        <v>0</v>
      </c>
      <c r="AG657" s="429" t="s">
        <v>45</v>
      </c>
      <c r="AH657" s="330"/>
      <c r="AI657" s="330"/>
      <c r="AJ657" s="330"/>
      <c r="AK657" s="330"/>
      <c r="AL657" s="330"/>
      <c r="AM657" s="330">
        <v>0</v>
      </c>
      <c r="AN657" s="330">
        <v>0</v>
      </c>
      <c r="AO657" s="330"/>
      <c r="AP657" s="330"/>
      <c r="AQ657" s="330">
        <v>0</v>
      </c>
      <c r="AR657" s="330">
        <v>0</v>
      </c>
      <c r="AS657" s="330">
        <v>0</v>
      </c>
      <c r="AT657" s="330">
        <v>0</v>
      </c>
      <c r="AU657" s="330">
        <v>0</v>
      </c>
      <c r="AV657" s="430" t="s">
        <v>45</v>
      </c>
      <c r="AW657" s="330">
        <v>0</v>
      </c>
      <c r="AX657" s="330">
        <v>0</v>
      </c>
      <c r="AY657" s="330">
        <v>0</v>
      </c>
      <c r="AZ657" s="330">
        <v>0</v>
      </c>
      <c r="BA657" s="330">
        <v>0</v>
      </c>
      <c r="BB657" s="330">
        <v>0</v>
      </c>
      <c r="BC657" s="330">
        <v>0</v>
      </c>
      <c r="BD657" s="330">
        <v>0</v>
      </c>
      <c r="BE657" s="330">
        <v>29</v>
      </c>
      <c r="BF657" s="329" t="s">
        <v>7556</v>
      </c>
      <c r="BG657" s="330">
        <v>0</v>
      </c>
      <c r="BH657" s="330">
        <v>0</v>
      </c>
      <c r="BI657" s="330">
        <v>0</v>
      </c>
      <c r="BJ657" s="330" t="s">
        <v>112</v>
      </c>
      <c r="BK657" s="330">
        <v>0</v>
      </c>
      <c r="BL657" s="330">
        <v>0</v>
      </c>
      <c r="BM657" s="330">
        <v>0</v>
      </c>
      <c r="BN657" s="330">
        <v>0</v>
      </c>
      <c r="BO657" s="330">
        <v>0</v>
      </c>
      <c r="BP657" s="330">
        <v>0</v>
      </c>
      <c r="BQ657" s="330">
        <v>0</v>
      </c>
    </row>
    <row r="658" spans="1:69" s="334" customFormat="1" x14ac:dyDescent="0.25">
      <c r="A658" s="333" t="s">
        <v>96</v>
      </c>
      <c r="B658" s="330" t="s">
        <v>43</v>
      </c>
      <c r="C658" s="330" t="s">
        <v>43</v>
      </c>
      <c r="D658" s="333">
        <v>7</v>
      </c>
      <c r="E658" s="331" t="s">
        <v>6540</v>
      </c>
      <c r="F658" s="330" t="s">
        <v>130</v>
      </c>
      <c r="G658" s="427" t="s">
        <v>7548</v>
      </c>
      <c r="H658" s="330">
        <v>0</v>
      </c>
      <c r="I658" s="330">
        <v>0</v>
      </c>
      <c r="J658" s="336" t="s">
        <v>45</v>
      </c>
      <c r="K658" s="330">
        <v>0</v>
      </c>
      <c r="L658" s="330">
        <v>0</v>
      </c>
      <c r="M658" s="336" t="s">
        <v>45</v>
      </c>
      <c r="N658" s="330">
        <v>0</v>
      </c>
      <c r="O658" s="330" t="s">
        <v>45</v>
      </c>
      <c r="P658" s="330" t="s">
        <v>45</v>
      </c>
      <c r="Q658" s="330" t="s">
        <v>45</v>
      </c>
      <c r="R658" s="336" t="s">
        <v>45</v>
      </c>
      <c r="S658" s="330">
        <v>0</v>
      </c>
      <c r="T658" s="330"/>
      <c r="U658" s="330"/>
      <c r="V658" s="428"/>
      <c r="W658" s="428" t="s">
        <v>45</v>
      </c>
      <c r="X658" s="428" t="s">
        <v>45</v>
      </c>
      <c r="Y658" s="428" t="s">
        <v>45</v>
      </c>
      <c r="Z658" s="428" t="s">
        <v>45</v>
      </c>
      <c r="AA658" s="330">
        <v>0</v>
      </c>
      <c r="AB658" s="330">
        <v>0</v>
      </c>
      <c r="AC658" s="330">
        <v>0</v>
      </c>
      <c r="AD658" s="330">
        <v>0</v>
      </c>
      <c r="AE658" s="330">
        <v>0</v>
      </c>
      <c r="AF658" s="330">
        <v>0</v>
      </c>
      <c r="AG658" s="429" t="s">
        <v>45</v>
      </c>
      <c r="AH658" s="330"/>
      <c r="AI658" s="330"/>
      <c r="AJ658" s="330"/>
      <c r="AK658" s="330"/>
      <c r="AL658" s="330"/>
      <c r="AM658" s="330">
        <v>0</v>
      </c>
      <c r="AN658" s="330">
        <v>0</v>
      </c>
      <c r="AO658" s="330"/>
      <c r="AP658" s="330"/>
      <c r="AQ658" s="330">
        <v>0</v>
      </c>
      <c r="AR658" s="330">
        <v>0</v>
      </c>
      <c r="AS658" s="330">
        <v>0</v>
      </c>
      <c r="AT658" s="330">
        <v>0</v>
      </c>
      <c r="AU658" s="330">
        <v>0</v>
      </c>
      <c r="AV658" s="430" t="s">
        <v>45</v>
      </c>
      <c r="AW658" s="330">
        <v>0</v>
      </c>
      <c r="AX658" s="330">
        <v>0</v>
      </c>
      <c r="AY658" s="330">
        <v>0</v>
      </c>
      <c r="AZ658" s="330">
        <v>0</v>
      </c>
      <c r="BA658" s="330">
        <v>0</v>
      </c>
      <c r="BB658" s="330">
        <v>0</v>
      </c>
      <c r="BC658" s="330">
        <v>0</v>
      </c>
      <c r="BD658" s="330">
        <v>0</v>
      </c>
      <c r="BE658" s="330">
        <v>22</v>
      </c>
      <c r="BF658" s="329" t="s">
        <v>7556</v>
      </c>
      <c r="BG658" s="330">
        <v>0</v>
      </c>
      <c r="BH658" s="330">
        <v>0</v>
      </c>
      <c r="BI658" s="330">
        <v>0</v>
      </c>
      <c r="BJ658" s="330" t="s">
        <v>112</v>
      </c>
      <c r="BK658" s="330">
        <v>0</v>
      </c>
      <c r="BL658" s="330">
        <v>0</v>
      </c>
      <c r="BM658" s="330">
        <v>0</v>
      </c>
      <c r="BN658" s="330">
        <v>0</v>
      </c>
      <c r="BO658" s="330">
        <v>0</v>
      </c>
      <c r="BP658" s="330">
        <v>0</v>
      </c>
      <c r="BQ658" s="330">
        <v>0</v>
      </c>
    </row>
    <row r="659" spans="1:69" s="334" customFormat="1" x14ac:dyDescent="0.25">
      <c r="A659" s="333" t="s">
        <v>182</v>
      </c>
      <c r="B659" s="330" t="s">
        <v>52</v>
      </c>
      <c r="C659" s="330" t="s">
        <v>312</v>
      </c>
      <c r="D659" s="333">
        <v>1</v>
      </c>
      <c r="E659" s="331" t="s">
        <v>6534</v>
      </c>
      <c r="F659" s="330" t="s">
        <v>129</v>
      </c>
      <c r="G659" s="427" t="s">
        <v>7590</v>
      </c>
      <c r="H659" s="330">
        <v>0</v>
      </c>
      <c r="I659" s="330">
        <v>0</v>
      </c>
      <c r="J659" s="336" t="s">
        <v>45</v>
      </c>
      <c r="K659" s="330">
        <v>0</v>
      </c>
      <c r="L659" s="330">
        <v>0</v>
      </c>
      <c r="M659" s="336" t="s">
        <v>45</v>
      </c>
      <c r="N659" s="330">
        <v>0</v>
      </c>
      <c r="O659" s="330" t="s">
        <v>45</v>
      </c>
      <c r="P659" s="330" t="s">
        <v>45</v>
      </c>
      <c r="Q659" s="330" t="s">
        <v>45</v>
      </c>
      <c r="R659" s="336" t="s">
        <v>45</v>
      </c>
      <c r="S659" s="330">
        <v>0</v>
      </c>
      <c r="T659" s="330"/>
      <c r="U659" s="330"/>
      <c r="V659" s="428"/>
      <c r="W659" s="428" t="s">
        <v>45</v>
      </c>
      <c r="X659" s="428" t="s">
        <v>45</v>
      </c>
      <c r="Y659" s="428" t="s">
        <v>45</v>
      </c>
      <c r="Z659" s="428" t="s">
        <v>45</v>
      </c>
      <c r="AA659" s="330">
        <v>0</v>
      </c>
      <c r="AB659" s="330">
        <v>0</v>
      </c>
      <c r="AC659" s="330">
        <v>0</v>
      </c>
      <c r="AD659" s="330">
        <v>0</v>
      </c>
      <c r="AE659" s="330">
        <v>0</v>
      </c>
      <c r="AF659" s="330">
        <v>0</v>
      </c>
      <c r="AG659" s="429" t="s">
        <v>45</v>
      </c>
      <c r="AH659" s="330"/>
      <c r="AI659" s="330"/>
      <c r="AJ659" s="330"/>
      <c r="AK659" s="330"/>
      <c r="AL659" s="330"/>
      <c r="AM659" s="330">
        <v>0</v>
      </c>
      <c r="AN659" s="330">
        <v>0</v>
      </c>
      <c r="AO659" s="330"/>
      <c r="AP659" s="330"/>
      <c r="AQ659" s="330">
        <v>0</v>
      </c>
      <c r="AR659" s="330">
        <v>0</v>
      </c>
      <c r="AS659" s="330">
        <v>0</v>
      </c>
      <c r="AT659" s="330">
        <v>0</v>
      </c>
      <c r="AU659" s="330">
        <v>0</v>
      </c>
      <c r="AV659" s="430" t="s">
        <v>45</v>
      </c>
      <c r="AW659" s="330">
        <v>0</v>
      </c>
      <c r="AX659" s="330">
        <v>0</v>
      </c>
      <c r="AY659" s="330">
        <v>0</v>
      </c>
      <c r="AZ659" s="330">
        <v>0</v>
      </c>
      <c r="BA659" s="330">
        <v>0</v>
      </c>
      <c r="BB659" s="330">
        <v>0</v>
      </c>
      <c r="BC659" s="330">
        <v>0</v>
      </c>
      <c r="BD659" s="330">
        <v>0</v>
      </c>
      <c r="BE659" s="330">
        <v>6</v>
      </c>
      <c r="BF659" s="329" t="s">
        <v>7593</v>
      </c>
      <c r="BG659" s="330">
        <v>0</v>
      </c>
      <c r="BH659" s="330">
        <v>0</v>
      </c>
      <c r="BI659" s="330">
        <v>0</v>
      </c>
      <c r="BJ659" s="330" t="s">
        <v>112</v>
      </c>
      <c r="BK659" s="330">
        <v>0</v>
      </c>
      <c r="BL659" s="330">
        <v>0</v>
      </c>
      <c r="BM659" s="330">
        <v>0</v>
      </c>
      <c r="BN659" s="330">
        <v>0</v>
      </c>
      <c r="BO659" s="330">
        <v>0</v>
      </c>
      <c r="BP659" s="330">
        <v>0</v>
      </c>
      <c r="BQ659" s="330">
        <v>0</v>
      </c>
    </row>
    <row r="660" spans="1:69" s="334" customFormat="1" x14ac:dyDescent="0.25">
      <c r="A660" s="333" t="s">
        <v>182</v>
      </c>
      <c r="B660" s="330" t="s">
        <v>52</v>
      </c>
      <c r="C660" s="330" t="s">
        <v>312</v>
      </c>
      <c r="D660" s="333">
        <v>2</v>
      </c>
      <c r="E660" s="331" t="s">
        <v>6535</v>
      </c>
      <c r="F660" s="330" t="s">
        <v>129</v>
      </c>
      <c r="G660" s="427" t="s">
        <v>7590</v>
      </c>
      <c r="H660" s="330">
        <v>0</v>
      </c>
      <c r="I660" s="330">
        <v>0</v>
      </c>
      <c r="J660" s="336" t="s">
        <v>45</v>
      </c>
      <c r="K660" s="330">
        <v>0</v>
      </c>
      <c r="L660" s="330">
        <v>0</v>
      </c>
      <c r="M660" s="336" t="s">
        <v>45</v>
      </c>
      <c r="N660" s="330">
        <v>0</v>
      </c>
      <c r="O660" s="330" t="s">
        <v>45</v>
      </c>
      <c r="P660" s="330" t="s">
        <v>45</v>
      </c>
      <c r="Q660" s="330" t="s">
        <v>45</v>
      </c>
      <c r="R660" s="336" t="s">
        <v>45</v>
      </c>
      <c r="S660" s="330">
        <v>0</v>
      </c>
      <c r="T660" s="330"/>
      <c r="U660" s="330"/>
      <c r="V660" s="428"/>
      <c r="W660" s="428" t="s">
        <v>45</v>
      </c>
      <c r="X660" s="428" t="s">
        <v>45</v>
      </c>
      <c r="Y660" s="428" t="s">
        <v>45</v>
      </c>
      <c r="Z660" s="428" t="s">
        <v>45</v>
      </c>
      <c r="AA660" s="330">
        <v>0</v>
      </c>
      <c r="AB660" s="330">
        <v>0</v>
      </c>
      <c r="AC660" s="330">
        <v>0</v>
      </c>
      <c r="AD660" s="330">
        <v>0</v>
      </c>
      <c r="AE660" s="330">
        <v>0</v>
      </c>
      <c r="AF660" s="330">
        <v>0</v>
      </c>
      <c r="AG660" s="429" t="s">
        <v>45</v>
      </c>
      <c r="AH660" s="330"/>
      <c r="AI660" s="330"/>
      <c r="AJ660" s="330"/>
      <c r="AK660" s="330"/>
      <c r="AL660" s="330"/>
      <c r="AM660" s="330">
        <v>0</v>
      </c>
      <c r="AN660" s="330">
        <v>0</v>
      </c>
      <c r="AO660" s="330"/>
      <c r="AP660" s="330"/>
      <c r="AQ660" s="330">
        <v>0</v>
      </c>
      <c r="AR660" s="330">
        <v>0</v>
      </c>
      <c r="AS660" s="330">
        <v>0</v>
      </c>
      <c r="AT660" s="330">
        <v>0</v>
      </c>
      <c r="AU660" s="330">
        <v>0</v>
      </c>
      <c r="AV660" s="430" t="s">
        <v>45</v>
      </c>
      <c r="AW660" s="330">
        <v>0</v>
      </c>
      <c r="AX660" s="330">
        <v>0</v>
      </c>
      <c r="AY660" s="330">
        <v>0</v>
      </c>
      <c r="AZ660" s="330">
        <v>0</v>
      </c>
      <c r="BA660" s="330">
        <v>0</v>
      </c>
      <c r="BB660" s="330">
        <v>0</v>
      </c>
      <c r="BC660" s="330">
        <v>0</v>
      </c>
      <c r="BD660" s="330">
        <v>0</v>
      </c>
      <c r="BE660" s="330">
        <v>3</v>
      </c>
      <c r="BF660" s="329" t="s">
        <v>7593</v>
      </c>
      <c r="BG660" s="330">
        <v>0</v>
      </c>
      <c r="BH660" s="330">
        <v>0</v>
      </c>
      <c r="BI660" s="330">
        <v>0</v>
      </c>
      <c r="BJ660" s="330" t="s">
        <v>112</v>
      </c>
      <c r="BK660" s="330">
        <v>0</v>
      </c>
      <c r="BL660" s="330">
        <v>0</v>
      </c>
      <c r="BM660" s="330">
        <v>0</v>
      </c>
      <c r="BN660" s="330">
        <v>0</v>
      </c>
      <c r="BO660" s="330">
        <v>0</v>
      </c>
      <c r="BP660" s="330">
        <v>0</v>
      </c>
      <c r="BQ660" s="330">
        <v>0</v>
      </c>
    </row>
    <row r="661" spans="1:69" s="334" customFormat="1" x14ac:dyDescent="0.25">
      <c r="A661" s="333" t="s">
        <v>182</v>
      </c>
      <c r="B661" s="330" t="s">
        <v>52</v>
      </c>
      <c r="C661" s="330" t="s">
        <v>312</v>
      </c>
      <c r="D661" s="333">
        <v>44</v>
      </c>
      <c r="E661" s="331" t="s">
        <v>565</v>
      </c>
      <c r="F661" s="330" t="s">
        <v>129</v>
      </c>
      <c r="G661" s="427" t="s">
        <v>7590</v>
      </c>
      <c r="H661" s="330">
        <v>0</v>
      </c>
      <c r="I661" s="330">
        <v>0</v>
      </c>
      <c r="J661" s="336" t="s">
        <v>45</v>
      </c>
      <c r="K661" s="330">
        <v>0</v>
      </c>
      <c r="L661" s="330">
        <v>0</v>
      </c>
      <c r="M661" s="336" t="s">
        <v>45</v>
      </c>
      <c r="N661" s="330">
        <v>0</v>
      </c>
      <c r="O661" s="330" t="s">
        <v>45</v>
      </c>
      <c r="P661" s="330" t="s">
        <v>45</v>
      </c>
      <c r="Q661" s="330" t="s">
        <v>45</v>
      </c>
      <c r="R661" s="336" t="s">
        <v>45</v>
      </c>
      <c r="S661" s="330">
        <v>0</v>
      </c>
      <c r="T661" s="330"/>
      <c r="U661" s="330"/>
      <c r="V661" s="428"/>
      <c r="W661" s="428" t="s">
        <v>45</v>
      </c>
      <c r="X661" s="428" t="s">
        <v>45</v>
      </c>
      <c r="Y661" s="428" t="s">
        <v>45</v>
      </c>
      <c r="Z661" s="428" t="s">
        <v>45</v>
      </c>
      <c r="AA661" s="330">
        <v>0</v>
      </c>
      <c r="AB661" s="330">
        <v>0</v>
      </c>
      <c r="AC661" s="330">
        <v>0</v>
      </c>
      <c r="AD661" s="330">
        <v>0</v>
      </c>
      <c r="AE661" s="330">
        <v>0</v>
      </c>
      <c r="AF661" s="330">
        <v>0</v>
      </c>
      <c r="AG661" s="429" t="s">
        <v>45</v>
      </c>
      <c r="AH661" s="330"/>
      <c r="AI661" s="330"/>
      <c r="AJ661" s="330"/>
      <c r="AK661" s="330"/>
      <c r="AL661" s="330"/>
      <c r="AM661" s="330">
        <v>0</v>
      </c>
      <c r="AN661" s="330">
        <v>0</v>
      </c>
      <c r="AO661" s="330"/>
      <c r="AP661" s="330"/>
      <c r="AQ661" s="330">
        <v>0</v>
      </c>
      <c r="AR661" s="330">
        <v>0</v>
      </c>
      <c r="AS661" s="330">
        <v>0</v>
      </c>
      <c r="AT661" s="330">
        <v>0</v>
      </c>
      <c r="AU661" s="330">
        <v>0</v>
      </c>
      <c r="AV661" s="430" t="s">
        <v>45</v>
      </c>
      <c r="AW661" s="330">
        <v>0</v>
      </c>
      <c r="AX661" s="330">
        <v>0</v>
      </c>
      <c r="AY661" s="330">
        <v>0</v>
      </c>
      <c r="AZ661" s="330">
        <v>0</v>
      </c>
      <c r="BA661" s="330">
        <v>0</v>
      </c>
      <c r="BB661" s="330">
        <v>0</v>
      </c>
      <c r="BC661" s="330">
        <v>0</v>
      </c>
      <c r="BD661" s="330">
        <v>0</v>
      </c>
      <c r="BE661" s="330">
        <v>6</v>
      </c>
      <c r="BF661" s="329" t="s">
        <v>7593</v>
      </c>
      <c r="BG661" s="330">
        <v>0</v>
      </c>
      <c r="BH661" s="330">
        <v>0</v>
      </c>
      <c r="BI661" s="330">
        <v>0</v>
      </c>
      <c r="BJ661" s="330" t="s">
        <v>112</v>
      </c>
      <c r="BK661" s="330">
        <v>0</v>
      </c>
      <c r="BL661" s="330">
        <v>0</v>
      </c>
      <c r="BM661" s="330">
        <v>0</v>
      </c>
      <c r="BN661" s="330">
        <v>0</v>
      </c>
      <c r="BO661" s="330">
        <v>0</v>
      </c>
      <c r="BP661" s="330">
        <v>0</v>
      </c>
      <c r="BQ661" s="330">
        <v>0</v>
      </c>
    </row>
    <row r="662" spans="1:69" s="334" customFormat="1" x14ac:dyDescent="0.25">
      <c r="A662" s="333" t="s">
        <v>182</v>
      </c>
      <c r="B662" s="330" t="s">
        <v>52</v>
      </c>
      <c r="C662" s="330" t="s">
        <v>312</v>
      </c>
      <c r="D662" s="333">
        <v>45</v>
      </c>
      <c r="E662" s="331" t="s">
        <v>566</v>
      </c>
      <c r="F662" s="330" t="s">
        <v>129</v>
      </c>
      <c r="G662" s="427" t="s">
        <v>7590</v>
      </c>
      <c r="H662" s="330">
        <v>0</v>
      </c>
      <c r="I662" s="330">
        <v>0</v>
      </c>
      <c r="J662" s="336" t="s">
        <v>45</v>
      </c>
      <c r="K662" s="330">
        <v>0</v>
      </c>
      <c r="L662" s="330">
        <v>0</v>
      </c>
      <c r="M662" s="336" t="s">
        <v>45</v>
      </c>
      <c r="N662" s="330">
        <v>0</v>
      </c>
      <c r="O662" s="330" t="s">
        <v>45</v>
      </c>
      <c r="P662" s="330" t="s">
        <v>45</v>
      </c>
      <c r="Q662" s="330" t="s">
        <v>45</v>
      </c>
      <c r="R662" s="336" t="s">
        <v>45</v>
      </c>
      <c r="S662" s="330">
        <v>0</v>
      </c>
      <c r="T662" s="330"/>
      <c r="U662" s="330"/>
      <c r="V662" s="428"/>
      <c r="W662" s="428" t="s">
        <v>45</v>
      </c>
      <c r="X662" s="428" t="s">
        <v>45</v>
      </c>
      <c r="Y662" s="428" t="s">
        <v>45</v>
      </c>
      <c r="Z662" s="428" t="s">
        <v>45</v>
      </c>
      <c r="AA662" s="330">
        <v>0</v>
      </c>
      <c r="AB662" s="330">
        <v>0</v>
      </c>
      <c r="AC662" s="330">
        <v>0</v>
      </c>
      <c r="AD662" s="330">
        <v>0</v>
      </c>
      <c r="AE662" s="330">
        <v>0</v>
      </c>
      <c r="AF662" s="330">
        <v>0</v>
      </c>
      <c r="AG662" s="429" t="s">
        <v>45</v>
      </c>
      <c r="AH662" s="330"/>
      <c r="AI662" s="330"/>
      <c r="AJ662" s="330"/>
      <c r="AK662" s="330"/>
      <c r="AL662" s="330"/>
      <c r="AM662" s="330">
        <v>0</v>
      </c>
      <c r="AN662" s="330">
        <v>0</v>
      </c>
      <c r="AO662" s="330"/>
      <c r="AP662" s="330"/>
      <c r="AQ662" s="330">
        <v>0</v>
      </c>
      <c r="AR662" s="330">
        <v>0</v>
      </c>
      <c r="AS662" s="330">
        <v>0</v>
      </c>
      <c r="AT662" s="330">
        <v>0</v>
      </c>
      <c r="AU662" s="330">
        <v>0</v>
      </c>
      <c r="AV662" s="430" t="s">
        <v>45</v>
      </c>
      <c r="AW662" s="330">
        <v>0</v>
      </c>
      <c r="AX662" s="330">
        <v>0</v>
      </c>
      <c r="AY662" s="330">
        <v>0</v>
      </c>
      <c r="AZ662" s="330">
        <v>0</v>
      </c>
      <c r="BA662" s="330">
        <v>0</v>
      </c>
      <c r="BB662" s="330">
        <v>0</v>
      </c>
      <c r="BC662" s="330">
        <v>0</v>
      </c>
      <c r="BD662" s="330">
        <v>0</v>
      </c>
      <c r="BE662" s="330">
        <v>6</v>
      </c>
      <c r="BF662" s="329" t="s">
        <v>7593</v>
      </c>
      <c r="BG662" s="330">
        <v>0</v>
      </c>
      <c r="BH662" s="330">
        <v>0</v>
      </c>
      <c r="BI662" s="330">
        <v>0</v>
      </c>
      <c r="BJ662" s="330" t="s">
        <v>112</v>
      </c>
      <c r="BK662" s="330">
        <v>0</v>
      </c>
      <c r="BL662" s="330">
        <v>0</v>
      </c>
      <c r="BM662" s="330">
        <v>0</v>
      </c>
      <c r="BN662" s="330">
        <v>0</v>
      </c>
      <c r="BO662" s="330">
        <v>0</v>
      </c>
      <c r="BP662" s="330">
        <v>0</v>
      </c>
      <c r="BQ662" s="330">
        <v>0</v>
      </c>
    </row>
    <row r="663" spans="1:69" s="334" customFormat="1" x14ac:dyDescent="0.25">
      <c r="A663" s="333" t="s">
        <v>182</v>
      </c>
      <c r="B663" s="330" t="s">
        <v>52</v>
      </c>
      <c r="C663" s="330" t="s">
        <v>312</v>
      </c>
      <c r="D663" s="333">
        <v>46</v>
      </c>
      <c r="E663" s="331" t="s">
        <v>567</v>
      </c>
      <c r="F663" s="330" t="s">
        <v>129</v>
      </c>
      <c r="G663" s="427" t="s">
        <v>7590</v>
      </c>
      <c r="H663" s="330">
        <v>0</v>
      </c>
      <c r="I663" s="330">
        <v>0</v>
      </c>
      <c r="J663" s="336" t="s">
        <v>45</v>
      </c>
      <c r="K663" s="330">
        <v>0</v>
      </c>
      <c r="L663" s="330">
        <v>0</v>
      </c>
      <c r="M663" s="336" t="s">
        <v>45</v>
      </c>
      <c r="N663" s="330">
        <v>0</v>
      </c>
      <c r="O663" s="330" t="s">
        <v>45</v>
      </c>
      <c r="P663" s="330" t="s">
        <v>45</v>
      </c>
      <c r="Q663" s="330" t="s">
        <v>45</v>
      </c>
      <c r="R663" s="336" t="s">
        <v>45</v>
      </c>
      <c r="S663" s="330">
        <v>0</v>
      </c>
      <c r="T663" s="330"/>
      <c r="U663" s="330"/>
      <c r="V663" s="428"/>
      <c r="W663" s="428" t="s">
        <v>45</v>
      </c>
      <c r="X663" s="428" t="s">
        <v>45</v>
      </c>
      <c r="Y663" s="428" t="s">
        <v>45</v>
      </c>
      <c r="Z663" s="428" t="s">
        <v>45</v>
      </c>
      <c r="AA663" s="330">
        <v>0</v>
      </c>
      <c r="AB663" s="330">
        <v>0</v>
      </c>
      <c r="AC663" s="330">
        <v>0</v>
      </c>
      <c r="AD663" s="330">
        <v>0</v>
      </c>
      <c r="AE663" s="330">
        <v>0</v>
      </c>
      <c r="AF663" s="330">
        <v>0</v>
      </c>
      <c r="AG663" s="429" t="s">
        <v>45</v>
      </c>
      <c r="AH663" s="330"/>
      <c r="AI663" s="330"/>
      <c r="AJ663" s="330"/>
      <c r="AK663" s="330"/>
      <c r="AL663" s="330"/>
      <c r="AM663" s="330">
        <v>0</v>
      </c>
      <c r="AN663" s="330">
        <v>0</v>
      </c>
      <c r="AO663" s="330"/>
      <c r="AP663" s="330"/>
      <c r="AQ663" s="330">
        <v>0</v>
      </c>
      <c r="AR663" s="330">
        <v>0</v>
      </c>
      <c r="AS663" s="330">
        <v>0</v>
      </c>
      <c r="AT663" s="330">
        <v>0</v>
      </c>
      <c r="AU663" s="330">
        <v>0</v>
      </c>
      <c r="AV663" s="430" t="s">
        <v>45</v>
      </c>
      <c r="AW663" s="330">
        <v>0</v>
      </c>
      <c r="AX663" s="330">
        <v>0</v>
      </c>
      <c r="AY663" s="330">
        <v>0</v>
      </c>
      <c r="AZ663" s="330">
        <v>0</v>
      </c>
      <c r="BA663" s="330">
        <v>0</v>
      </c>
      <c r="BB663" s="330">
        <v>0</v>
      </c>
      <c r="BC663" s="330">
        <v>0</v>
      </c>
      <c r="BD663" s="330">
        <v>0</v>
      </c>
      <c r="BE663" s="330">
        <v>0</v>
      </c>
      <c r="BF663" s="329" t="s">
        <v>7593</v>
      </c>
      <c r="BG663" s="330">
        <v>1</v>
      </c>
      <c r="BH663" s="330">
        <v>0</v>
      </c>
      <c r="BI663" s="330">
        <v>0</v>
      </c>
      <c r="BJ663" s="330" t="s">
        <v>112</v>
      </c>
      <c r="BK663" s="330">
        <v>0</v>
      </c>
      <c r="BL663" s="330">
        <v>0</v>
      </c>
      <c r="BM663" s="330">
        <v>0</v>
      </c>
      <c r="BN663" s="330">
        <v>0</v>
      </c>
      <c r="BO663" s="330">
        <v>0</v>
      </c>
      <c r="BP663" s="330">
        <v>0</v>
      </c>
      <c r="BQ663" s="330">
        <v>0</v>
      </c>
    </row>
    <row r="664" spans="1:69" s="334" customFormat="1" x14ac:dyDescent="0.25">
      <c r="A664" s="333" t="s">
        <v>182</v>
      </c>
      <c r="B664" s="330" t="s">
        <v>52</v>
      </c>
      <c r="C664" s="330" t="s">
        <v>312</v>
      </c>
      <c r="D664" s="333">
        <v>47</v>
      </c>
      <c r="E664" s="331" t="s">
        <v>568</v>
      </c>
      <c r="F664" s="330" t="s">
        <v>129</v>
      </c>
      <c r="G664" s="427" t="s">
        <v>7590</v>
      </c>
      <c r="H664" s="330">
        <v>0</v>
      </c>
      <c r="I664" s="330">
        <v>0</v>
      </c>
      <c r="J664" s="336" t="s">
        <v>45</v>
      </c>
      <c r="K664" s="330">
        <v>0</v>
      </c>
      <c r="L664" s="330">
        <v>0</v>
      </c>
      <c r="M664" s="336" t="s">
        <v>45</v>
      </c>
      <c r="N664" s="330">
        <v>0</v>
      </c>
      <c r="O664" s="330" t="s">
        <v>45</v>
      </c>
      <c r="P664" s="330" t="s">
        <v>45</v>
      </c>
      <c r="Q664" s="330" t="s">
        <v>45</v>
      </c>
      <c r="R664" s="336" t="s">
        <v>45</v>
      </c>
      <c r="S664" s="330">
        <v>0</v>
      </c>
      <c r="T664" s="330"/>
      <c r="U664" s="330"/>
      <c r="V664" s="428"/>
      <c r="W664" s="428" t="s">
        <v>45</v>
      </c>
      <c r="X664" s="428" t="s">
        <v>45</v>
      </c>
      <c r="Y664" s="428" t="s">
        <v>45</v>
      </c>
      <c r="Z664" s="428" t="s">
        <v>45</v>
      </c>
      <c r="AA664" s="330">
        <v>0</v>
      </c>
      <c r="AB664" s="330">
        <v>0</v>
      </c>
      <c r="AC664" s="330">
        <v>0</v>
      </c>
      <c r="AD664" s="330">
        <v>0</v>
      </c>
      <c r="AE664" s="330">
        <v>0</v>
      </c>
      <c r="AF664" s="330">
        <v>0</v>
      </c>
      <c r="AG664" s="429" t="s">
        <v>45</v>
      </c>
      <c r="AH664" s="330"/>
      <c r="AI664" s="330"/>
      <c r="AJ664" s="330"/>
      <c r="AK664" s="330"/>
      <c r="AL664" s="330"/>
      <c r="AM664" s="330">
        <v>0</v>
      </c>
      <c r="AN664" s="330">
        <v>0</v>
      </c>
      <c r="AO664" s="330"/>
      <c r="AP664" s="330"/>
      <c r="AQ664" s="330">
        <v>0</v>
      </c>
      <c r="AR664" s="330">
        <v>0</v>
      </c>
      <c r="AS664" s="330">
        <v>0</v>
      </c>
      <c r="AT664" s="330">
        <v>0</v>
      </c>
      <c r="AU664" s="330">
        <v>0</v>
      </c>
      <c r="AV664" s="430" t="s">
        <v>45</v>
      </c>
      <c r="AW664" s="330">
        <v>0</v>
      </c>
      <c r="AX664" s="330">
        <v>0</v>
      </c>
      <c r="AY664" s="330">
        <v>0</v>
      </c>
      <c r="AZ664" s="330">
        <v>0</v>
      </c>
      <c r="BA664" s="330">
        <v>0</v>
      </c>
      <c r="BB664" s="330">
        <v>0</v>
      </c>
      <c r="BC664" s="330">
        <v>0</v>
      </c>
      <c r="BD664" s="330">
        <v>0</v>
      </c>
      <c r="BE664" s="330">
        <v>11</v>
      </c>
      <c r="BF664" s="329" t="s">
        <v>7593</v>
      </c>
      <c r="BG664" s="330">
        <v>0</v>
      </c>
      <c r="BH664" s="330">
        <v>0</v>
      </c>
      <c r="BI664" s="330">
        <v>0</v>
      </c>
      <c r="BJ664" s="330" t="s">
        <v>112</v>
      </c>
      <c r="BK664" s="330">
        <v>0</v>
      </c>
      <c r="BL664" s="330">
        <v>0</v>
      </c>
      <c r="BM664" s="330">
        <v>0</v>
      </c>
      <c r="BN664" s="330">
        <v>0</v>
      </c>
      <c r="BO664" s="330">
        <v>0</v>
      </c>
      <c r="BP664" s="330">
        <v>0</v>
      </c>
      <c r="BQ664" s="330">
        <v>0</v>
      </c>
    </row>
    <row r="665" spans="1:69" s="334" customFormat="1" x14ac:dyDescent="0.25">
      <c r="A665" s="333" t="s">
        <v>182</v>
      </c>
      <c r="B665" s="330" t="s">
        <v>52</v>
      </c>
      <c r="C665" s="330" t="s">
        <v>312</v>
      </c>
      <c r="D665" s="333">
        <v>48</v>
      </c>
      <c r="E665" s="331" t="s">
        <v>570</v>
      </c>
      <c r="F665" s="330" t="s">
        <v>129</v>
      </c>
      <c r="G665" s="427" t="s">
        <v>7590</v>
      </c>
      <c r="H665" s="330">
        <v>0</v>
      </c>
      <c r="I665" s="330">
        <v>0</v>
      </c>
      <c r="J665" s="336" t="s">
        <v>45</v>
      </c>
      <c r="K665" s="330">
        <v>0</v>
      </c>
      <c r="L665" s="330">
        <v>0</v>
      </c>
      <c r="M665" s="336" t="s">
        <v>45</v>
      </c>
      <c r="N665" s="330">
        <v>0</v>
      </c>
      <c r="O665" s="330" t="s">
        <v>45</v>
      </c>
      <c r="P665" s="330" t="s">
        <v>45</v>
      </c>
      <c r="Q665" s="330" t="s">
        <v>45</v>
      </c>
      <c r="R665" s="336" t="s">
        <v>45</v>
      </c>
      <c r="S665" s="330">
        <v>0</v>
      </c>
      <c r="T665" s="330"/>
      <c r="U665" s="330"/>
      <c r="V665" s="428"/>
      <c r="W665" s="428" t="s">
        <v>45</v>
      </c>
      <c r="X665" s="428" t="s">
        <v>45</v>
      </c>
      <c r="Y665" s="428" t="s">
        <v>45</v>
      </c>
      <c r="Z665" s="428" t="s">
        <v>45</v>
      </c>
      <c r="AA665" s="330">
        <v>0</v>
      </c>
      <c r="AB665" s="330">
        <v>0</v>
      </c>
      <c r="AC665" s="330">
        <v>0</v>
      </c>
      <c r="AD665" s="330">
        <v>0</v>
      </c>
      <c r="AE665" s="330">
        <v>0</v>
      </c>
      <c r="AF665" s="330">
        <v>0</v>
      </c>
      <c r="AG665" s="429" t="s">
        <v>45</v>
      </c>
      <c r="AH665" s="330"/>
      <c r="AI665" s="330"/>
      <c r="AJ665" s="330"/>
      <c r="AK665" s="330"/>
      <c r="AL665" s="330"/>
      <c r="AM665" s="330">
        <v>0</v>
      </c>
      <c r="AN665" s="330">
        <v>0</v>
      </c>
      <c r="AO665" s="330"/>
      <c r="AP665" s="330"/>
      <c r="AQ665" s="330">
        <v>0</v>
      </c>
      <c r="AR665" s="330">
        <v>0</v>
      </c>
      <c r="AS665" s="330">
        <v>0</v>
      </c>
      <c r="AT665" s="330">
        <v>0</v>
      </c>
      <c r="AU665" s="330">
        <v>0</v>
      </c>
      <c r="AV665" s="430" t="s">
        <v>45</v>
      </c>
      <c r="AW665" s="330">
        <v>0</v>
      </c>
      <c r="AX665" s="330">
        <v>0</v>
      </c>
      <c r="AY665" s="330">
        <v>0</v>
      </c>
      <c r="AZ665" s="330">
        <v>0</v>
      </c>
      <c r="BA665" s="330">
        <v>0</v>
      </c>
      <c r="BB665" s="330">
        <v>0</v>
      </c>
      <c r="BC665" s="330">
        <v>0</v>
      </c>
      <c r="BD665" s="330">
        <v>0</v>
      </c>
      <c r="BE665" s="330">
        <v>6</v>
      </c>
      <c r="BF665" s="329" t="s">
        <v>7593</v>
      </c>
      <c r="BG665" s="330">
        <v>0</v>
      </c>
      <c r="BH665" s="330">
        <v>0</v>
      </c>
      <c r="BI665" s="330">
        <v>0</v>
      </c>
      <c r="BJ665" s="330" t="s">
        <v>112</v>
      </c>
      <c r="BK665" s="330">
        <v>0</v>
      </c>
      <c r="BL665" s="330">
        <v>0</v>
      </c>
      <c r="BM665" s="330">
        <v>0</v>
      </c>
      <c r="BN665" s="330">
        <v>0</v>
      </c>
      <c r="BO665" s="330">
        <v>0</v>
      </c>
      <c r="BP665" s="330">
        <v>0</v>
      </c>
      <c r="BQ665" s="330">
        <v>0</v>
      </c>
    </row>
    <row r="666" spans="1:69" s="334" customFormat="1" x14ac:dyDescent="0.25">
      <c r="A666" s="333" t="s">
        <v>182</v>
      </c>
      <c r="B666" s="330" t="s">
        <v>52</v>
      </c>
      <c r="C666" s="330" t="s">
        <v>312</v>
      </c>
      <c r="D666" s="333">
        <v>49</v>
      </c>
      <c r="E666" s="331" t="s">
        <v>571</v>
      </c>
      <c r="F666" s="330" t="s">
        <v>129</v>
      </c>
      <c r="G666" s="427" t="s">
        <v>7590</v>
      </c>
      <c r="H666" s="330">
        <v>0</v>
      </c>
      <c r="I666" s="330">
        <v>0</v>
      </c>
      <c r="J666" s="336" t="s">
        <v>45</v>
      </c>
      <c r="K666" s="330">
        <v>0</v>
      </c>
      <c r="L666" s="330">
        <v>0</v>
      </c>
      <c r="M666" s="336" t="s">
        <v>45</v>
      </c>
      <c r="N666" s="330">
        <v>0</v>
      </c>
      <c r="O666" s="330" t="s">
        <v>45</v>
      </c>
      <c r="P666" s="330" t="s">
        <v>45</v>
      </c>
      <c r="Q666" s="330" t="s">
        <v>45</v>
      </c>
      <c r="R666" s="336" t="s">
        <v>45</v>
      </c>
      <c r="S666" s="330">
        <v>0</v>
      </c>
      <c r="T666" s="330"/>
      <c r="U666" s="330"/>
      <c r="V666" s="428"/>
      <c r="W666" s="428" t="s">
        <v>45</v>
      </c>
      <c r="X666" s="428" t="s">
        <v>45</v>
      </c>
      <c r="Y666" s="428" t="s">
        <v>45</v>
      </c>
      <c r="Z666" s="428" t="s">
        <v>45</v>
      </c>
      <c r="AA666" s="330">
        <v>0</v>
      </c>
      <c r="AB666" s="330">
        <v>0</v>
      </c>
      <c r="AC666" s="330">
        <v>0</v>
      </c>
      <c r="AD666" s="330">
        <v>0</v>
      </c>
      <c r="AE666" s="330">
        <v>0</v>
      </c>
      <c r="AF666" s="330">
        <v>0</v>
      </c>
      <c r="AG666" s="429" t="s">
        <v>45</v>
      </c>
      <c r="AH666" s="330"/>
      <c r="AI666" s="330"/>
      <c r="AJ666" s="330"/>
      <c r="AK666" s="330"/>
      <c r="AL666" s="330"/>
      <c r="AM666" s="330">
        <v>0</v>
      </c>
      <c r="AN666" s="330">
        <v>0</v>
      </c>
      <c r="AO666" s="330"/>
      <c r="AP666" s="330"/>
      <c r="AQ666" s="330">
        <v>0</v>
      </c>
      <c r="AR666" s="330">
        <v>0</v>
      </c>
      <c r="AS666" s="330">
        <v>0</v>
      </c>
      <c r="AT666" s="330">
        <v>0</v>
      </c>
      <c r="AU666" s="330">
        <v>0</v>
      </c>
      <c r="AV666" s="430" t="s">
        <v>45</v>
      </c>
      <c r="AW666" s="330">
        <v>0</v>
      </c>
      <c r="AX666" s="330">
        <v>0</v>
      </c>
      <c r="AY666" s="330">
        <v>0</v>
      </c>
      <c r="AZ666" s="330">
        <v>0</v>
      </c>
      <c r="BA666" s="330">
        <v>0</v>
      </c>
      <c r="BB666" s="330">
        <v>0</v>
      </c>
      <c r="BC666" s="330">
        <v>0</v>
      </c>
      <c r="BD666" s="330">
        <v>0</v>
      </c>
      <c r="BE666" s="330">
        <v>0</v>
      </c>
      <c r="BF666" s="329" t="s">
        <v>7593</v>
      </c>
      <c r="BG666" s="330">
        <v>0</v>
      </c>
      <c r="BH666" s="330">
        <v>0</v>
      </c>
      <c r="BI666" s="330">
        <v>0</v>
      </c>
      <c r="BJ666" s="330" t="s">
        <v>112</v>
      </c>
      <c r="BK666" s="330">
        <v>0</v>
      </c>
      <c r="BL666" s="330">
        <v>0</v>
      </c>
      <c r="BM666" s="330">
        <v>0</v>
      </c>
      <c r="BN666" s="330">
        <v>0</v>
      </c>
      <c r="BO666" s="330">
        <v>0</v>
      </c>
      <c r="BP666" s="330">
        <v>0</v>
      </c>
      <c r="BQ666" s="330">
        <v>0</v>
      </c>
    </row>
    <row r="667" spans="1:69" s="334" customFormat="1" x14ac:dyDescent="0.25">
      <c r="A667" s="333" t="s">
        <v>182</v>
      </c>
      <c r="B667" s="330" t="s">
        <v>52</v>
      </c>
      <c r="C667" s="330" t="s">
        <v>312</v>
      </c>
      <c r="D667" s="333">
        <v>50</v>
      </c>
      <c r="E667" s="331" t="s">
        <v>572</v>
      </c>
      <c r="F667" s="330" t="s">
        <v>129</v>
      </c>
      <c r="G667" s="427" t="s">
        <v>7590</v>
      </c>
      <c r="H667" s="330">
        <v>0</v>
      </c>
      <c r="I667" s="330">
        <v>0</v>
      </c>
      <c r="J667" s="336" t="s">
        <v>45</v>
      </c>
      <c r="K667" s="330">
        <v>0</v>
      </c>
      <c r="L667" s="330">
        <v>0</v>
      </c>
      <c r="M667" s="336" t="s">
        <v>45</v>
      </c>
      <c r="N667" s="330">
        <v>0</v>
      </c>
      <c r="O667" s="330" t="s">
        <v>45</v>
      </c>
      <c r="P667" s="330" t="s">
        <v>45</v>
      </c>
      <c r="Q667" s="330" t="s">
        <v>45</v>
      </c>
      <c r="R667" s="336" t="s">
        <v>45</v>
      </c>
      <c r="S667" s="330">
        <v>0</v>
      </c>
      <c r="T667" s="330"/>
      <c r="U667" s="330"/>
      <c r="V667" s="428"/>
      <c r="W667" s="428" t="s">
        <v>45</v>
      </c>
      <c r="X667" s="428" t="s">
        <v>45</v>
      </c>
      <c r="Y667" s="428" t="s">
        <v>45</v>
      </c>
      <c r="Z667" s="428" t="s">
        <v>45</v>
      </c>
      <c r="AA667" s="330">
        <v>0</v>
      </c>
      <c r="AB667" s="330">
        <v>0</v>
      </c>
      <c r="AC667" s="330">
        <v>0</v>
      </c>
      <c r="AD667" s="330">
        <v>0</v>
      </c>
      <c r="AE667" s="330">
        <v>0</v>
      </c>
      <c r="AF667" s="330">
        <v>0</v>
      </c>
      <c r="AG667" s="429" t="s">
        <v>45</v>
      </c>
      <c r="AH667" s="330"/>
      <c r="AI667" s="330"/>
      <c r="AJ667" s="330"/>
      <c r="AK667" s="330"/>
      <c r="AL667" s="330"/>
      <c r="AM667" s="330">
        <v>0</v>
      </c>
      <c r="AN667" s="330">
        <v>0</v>
      </c>
      <c r="AO667" s="330"/>
      <c r="AP667" s="330"/>
      <c r="AQ667" s="330">
        <v>0</v>
      </c>
      <c r="AR667" s="330">
        <v>0</v>
      </c>
      <c r="AS667" s="330">
        <v>0</v>
      </c>
      <c r="AT667" s="330">
        <v>0</v>
      </c>
      <c r="AU667" s="330">
        <v>0</v>
      </c>
      <c r="AV667" s="430" t="s">
        <v>45</v>
      </c>
      <c r="AW667" s="330">
        <v>0</v>
      </c>
      <c r="AX667" s="330">
        <v>0</v>
      </c>
      <c r="AY667" s="330">
        <v>0</v>
      </c>
      <c r="AZ667" s="330">
        <v>0</v>
      </c>
      <c r="BA667" s="330">
        <v>0</v>
      </c>
      <c r="BB667" s="330">
        <v>0</v>
      </c>
      <c r="BC667" s="330">
        <v>0</v>
      </c>
      <c r="BD667" s="330">
        <v>0</v>
      </c>
      <c r="BE667" s="330">
        <v>3</v>
      </c>
      <c r="BF667" s="329" t="s">
        <v>7593</v>
      </c>
      <c r="BG667" s="330">
        <v>0</v>
      </c>
      <c r="BH667" s="330">
        <v>0</v>
      </c>
      <c r="BI667" s="330">
        <v>0</v>
      </c>
      <c r="BJ667" s="330" t="s">
        <v>112</v>
      </c>
      <c r="BK667" s="330">
        <v>0</v>
      </c>
      <c r="BL667" s="330">
        <v>0</v>
      </c>
      <c r="BM667" s="330">
        <v>0</v>
      </c>
      <c r="BN667" s="330">
        <v>0</v>
      </c>
      <c r="BO667" s="330">
        <v>0</v>
      </c>
      <c r="BP667" s="330">
        <v>0</v>
      </c>
      <c r="BQ667" s="330">
        <v>0</v>
      </c>
    </row>
    <row r="668" spans="1:69" s="334" customFormat="1" x14ac:dyDescent="0.25">
      <c r="A668" s="333" t="s">
        <v>182</v>
      </c>
      <c r="B668" s="330" t="s">
        <v>52</v>
      </c>
      <c r="C668" s="330" t="s">
        <v>312</v>
      </c>
      <c r="D668" s="333">
        <v>51</v>
      </c>
      <c r="E668" s="331" t="s">
        <v>573</v>
      </c>
      <c r="F668" s="330" t="s">
        <v>129</v>
      </c>
      <c r="G668" s="427" t="s">
        <v>7590</v>
      </c>
      <c r="H668" s="330">
        <v>0</v>
      </c>
      <c r="I668" s="330">
        <v>0</v>
      </c>
      <c r="J668" s="336" t="s">
        <v>45</v>
      </c>
      <c r="K668" s="330">
        <v>0</v>
      </c>
      <c r="L668" s="330">
        <v>0</v>
      </c>
      <c r="M668" s="336" t="s">
        <v>45</v>
      </c>
      <c r="N668" s="330">
        <v>0</v>
      </c>
      <c r="O668" s="330" t="s">
        <v>45</v>
      </c>
      <c r="P668" s="330" t="s">
        <v>45</v>
      </c>
      <c r="Q668" s="330" t="s">
        <v>45</v>
      </c>
      <c r="R668" s="336" t="s">
        <v>45</v>
      </c>
      <c r="S668" s="330">
        <v>0</v>
      </c>
      <c r="T668" s="330"/>
      <c r="U668" s="330"/>
      <c r="V668" s="428"/>
      <c r="W668" s="428" t="s">
        <v>45</v>
      </c>
      <c r="X668" s="428" t="s">
        <v>45</v>
      </c>
      <c r="Y668" s="428" t="s">
        <v>45</v>
      </c>
      <c r="Z668" s="428" t="s">
        <v>45</v>
      </c>
      <c r="AA668" s="330">
        <v>0</v>
      </c>
      <c r="AB668" s="330">
        <v>0</v>
      </c>
      <c r="AC668" s="330">
        <v>0</v>
      </c>
      <c r="AD668" s="330">
        <v>0</v>
      </c>
      <c r="AE668" s="330">
        <v>0</v>
      </c>
      <c r="AF668" s="330">
        <v>0</v>
      </c>
      <c r="AG668" s="429" t="s">
        <v>45</v>
      </c>
      <c r="AH668" s="330"/>
      <c r="AI668" s="330"/>
      <c r="AJ668" s="330"/>
      <c r="AK668" s="330"/>
      <c r="AL668" s="330"/>
      <c r="AM668" s="330">
        <v>0</v>
      </c>
      <c r="AN668" s="330">
        <v>0</v>
      </c>
      <c r="AO668" s="330"/>
      <c r="AP668" s="330"/>
      <c r="AQ668" s="330">
        <v>0</v>
      </c>
      <c r="AR668" s="330">
        <v>0</v>
      </c>
      <c r="AS668" s="330">
        <v>0</v>
      </c>
      <c r="AT668" s="330">
        <v>0</v>
      </c>
      <c r="AU668" s="330">
        <v>0</v>
      </c>
      <c r="AV668" s="430" t="s">
        <v>45</v>
      </c>
      <c r="AW668" s="330">
        <v>0</v>
      </c>
      <c r="AX668" s="330">
        <v>0</v>
      </c>
      <c r="AY668" s="330">
        <v>0</v>
      </c>
      <c r="AZ668" s="330">
        <v>0</v>
      </c>
      <c r="BA668" s="330">
        <v>0</v>
      </c>
      <c r="BB668" s="330">
        <v>0</v>
      </c>
      <c r="BC668" s="330">
        <v>0</v>
      </c>
      <c r="BD668" s="330">
        <v>0</v>
      </c>
      <c r="BE668" s="330">
        <v>0</v>
      </c>
      <c r="BF668" s="329" t="s">
        <v>7593</v>
      </c>
      <c r="BG668" s="330">
        <v>0</v>
      </c>
      <c r="BH668" s="330">
        <v>0</v>
      </c>
      <c r="BI668" s="330">
        <v>0</v>
      </c>
      <c r="BJ668" s="330" t="s">
        <v>112</v>
      </c>
      <c r="BK668" s="330">
        <v>0</v>
      </c>
      <c r="BL668" s="330">
        <v>0</v>
      </c>
      <c r="BM668" s="330">
        <v>0</v>
      </c>
      <c r="BN668" s="330">
        <v>0</v>
      </c>
      <c r="BO668" s="330">
        <v>0</v>
      </c>
      <c r="BP668" s="330">
        <v>0</v>
      </c>
      <c r="BQ668" s="330">
        <v>0</v>
      </c>
    </row>
    <row r="669" spans="1:69" s="334" customFormat="1" x14ac:dyDescent="0.25">
      <c r="A669" s="333" t="s">
        <v>182</v>
      </c>
      <c r="B669" s="330" t="s">
        <v>52</v>
      </c>
      <c r="C669" s="330" t="s">
        <v>312</v>
      </c>
      <c r="D669" s="333">
        <v>52</v>
      </c>
      <c r="E669" s="331" t="s">
        <v>6555</v>
      </c>
      <c r="F669" s="330" t="s">
        <v>129</v>
      </c>
      <c r="G669" s="427" t="s">
        <v>7590</v>
      </c>
      <c r="H669" s="330">
        <v>0</v>
      </c>
      <c r="I669" s="330">
        <v>0</v>
      </c>
      <c r="J669" s="336" t="s">
        <v>45</v>
      </c>
      <c r="K669" s="330">
        <v>0</v>
      </c>
      <c r="L669" s="330">
        <v>0</v>
      </c>
      <c r="M669" s="336" t="s">
        <v>45</v>
      </c>
      <c r="N669" s="330">
        <v>0</v>
      </c>
      <c r="O669" s="330" t="s">
        <v>45</v>
      </c>
      <c r="P669" s="330" t="s">
        <v>45</v>
      </c>
      <c r="Q669" s="330" t="s">
        <v>45</v>
      </c>
      <c r="R669" s="336" t="s">
        <v>45</v>
      </c>
      <c r="S669" s="330">
        <v>0</v>
      </c>
      <c r="T669" s="330"/>
      <c r="U669" s="330"/>
      <c r="V669" s="428"/>
      <c r="W669" s="428" t="s">
        <v>45</v>
      </c>
      <c r="X669" s="428" t="s">
        <v>45</v>
      </c>
      <c r="Y669" s="428" t="s">
        <v>45</v>
      </c>
      <c r="Z669" s="428" t="s">
        <v>45</v>
      </c>
      <c r="AA669" s="330">
        <v>0</v>
      </c>
      <c r="AB669" s="330">
        <v>0</v>
      </c>
      <c r="AC669" s="330">
        <v>0</v>
      </c>
      <c r="AD669" s="330">
        <v>0</v>
      </c>
      <c r="AE669" s="330">
        <v>0</v>
      </c>
      <c r="AF669" s="330">
        <v>0</v>
      </c>
      <c r="AG669" s="429" t="s">
        <v>45</v>
      </c>
      <c r="AH669" s="330"/>
      <c r="AI669" s="330"/>
      <c r="AJ669" s="330"/>
      <c r="AK669" s="330"/>
      <c r="AL669" s="330"/>
      <c r="AM669" s="330">
        <v>0</v>
      </c>
      <c r="AN669" s="330">
        <v>0</v>
      </c>
      <c r="AO669" s="330"/>
      <c r="AP669" s="330"/>
      <c r="AQ669" s="330">
        <v>0</v>
      </c>
      <c r="AR669" s="330">
        <v>0</v>
      </c>
      <c r="AS669" s="330">
        <v>0</v>
      </c>
      <c r="AT669" s="330">
        <v>0</v>
      </c>
      <c r="AU669" s="330">
        <v>0</v>
      </c>
      <c r="AV669" s="430" t="s">
        <v>45</v>
      </c>
      <c r="AW669" s="330">
        <v>0</v>
      </c>
      <c r="AX669" s="330">
        <v>0</v>
      </c>
      <c r="AY669" s="330">
        <v>0</v>
      </c>
      <c r="AZ669" s="330">
        <v>0</v>
      </c>
      <c r="BA669" s="330">
        <v>0</v>
      </c>
      <c r="BB669" s="330">
        <v>0</v>
      </c>
      <c r="BC669" s="330">
        <v>0</v>
      </c>
      <c r="BD669" s="330">
        <v>0</v>
      </c>
      <c r="BE669" s="330">
        <v>0</v>
      </c>
      <c r="BF669" s="329" t="s">
        <v>7593</v>
      </c>
      <c r="BG669" s="330">
        <v>0</v>
      </c>
      <c r="BH669" s="330">
        <v>0</v>
      </c>
      <c r="BI669" s="330">
        <v>0</v>
      </c>
      <c r="BJ669" s="330" t="s">
        <v>112</v>
      </c>
      <c r="BK669" s="330">
        <v>0</v>
      </c>
      <c r="BL669" s="330">
        <v>0</v>
      </c>
      <c r="BM669" s="330">
        <v>0</v>
      </c>
      <c r="BN669" s="330">
        <v>0</v>
      </c>
      <c r="BO669" s="330">
        <v>0</v>
      </c>
      <c r="BP669" s="330">
        <v>0</v>
      </c>
      <c r="BQ669" s="330">
        <v>0</v>
      </c>
    </row>
    <row r="670" spans="1:69" s="334" customFormat="1" x14ac:dyDescent="0.25">
      <c r="A670" s="333" t="s">
        <v>182</v>
      </c>
      <c r="B670" s="330" t="s">
        <v>52</v>
      </c>
      <c r="C670" s="330" t="s">
        <v>312</v>
      </c>
      <c r="D670" s="333">
        <v>3</v>
      </c>
      <c r="E670" s="331" t="s">
        <v>6536</v>
      </c>
      <c r="F670" s="330" t="s">
        <v>129</v>
      </c>
      <c r="G670" s="427" t="s">
        <v>7590</v>
      </c>
      <c r="H670" s="330">
        <v>0</v>
      </c>
      <c r="I670" s="330">
        <v>0</v>
      </c>
      <c r="J670" s="336" t="s">
        <v>45</v>
      </c>
      <c r="K670" s="330">
        <v>0</v>
      </c>
      <c r="L670" s="330">
        <v>0</v>
      </c>
      <c r="M670" s="336" t="s">
        <v>45</v>
      </c>
      <c r="N670" s="330">
        <v>0</v>
      </c>
      <c r="O670" s="330" t="s">
        <v>45</v>
      </c>
      <c r="P670" s="330" t="s">
        <v>45</v>
      </c>
      <c r="Q670" s="330" t="s">
        <v>45</v>
      </c>
      <c r="R670" s="336" t="s">
        <v>45</v>
      </c>
      <c r="S670" s="330">
        <v>0</v>
      </c>
      <c r="T670" s="330"/>
      <c r="U670" s="330"/>
      <c r="V670" s="428"/>
      <c r="W670" s="428" t="s">
        <v>45</v>
      </c>
      <c r="X670" s="428" t="s">
        <v>45</v>
      </c>
      <c r="Y670" s="428" t="s">
        <v>45</v>
      </c>
      <c r="Z670" s="428" t="s">
        <v>45</v>
      </c>
      <c r="AA670" s="330">
        <v>0</v>
      </c>
      <c r="AB670" s="330">
        <v>0</v>
      </c>
      <c r="AC670" s="330">
        <v>0</v>
      </c>
      <c r="AD670" s="330">
        <v>0</v>
      </c>
      <c r="AE670" s="330">
        <v>0</v>
      </c>
      <c r="AF670" s="330">
        <v>0</v>
      </c>
      <c r="AG670" s="429" t="s">
        <v>45</v>
      </c>
      <c r="AH670" s="330"/>
      <c r="AI670" s="330"/>
      <c r="AJ670" s="330"/>
      <c r="AK670" s="330"/>
      <c r="AL670" s="330"/>
      <c r="AM670" s="330">
        <v>0</v>
      </c>
      <c r="AN670" s="330">
        <v>0</v>
      </c>
      <c r="AO670" s="330"/>
      <c r="AP670" s="330"/>
      <c r="AQ670" s="330">
        <v>0</v>
      </c>
      <c r="AR670" s="330">
        <v>0</v>
      </c>
      <c r="AS670" s="330">
        <v>0</v>
      </c>
      <c r="AT670" s="330">
        <v>0</v>
      </c>
      <c r="AU670" s="330">
        <v>0</v>
      </c>
      <c r="AV670" s="430" t="s">
        <v>45</v>
      </c>
      <c r="AW670" s="330">
        <v>0</v>
      </c>
      <c r="AX670" s="330">
        <v>0</v>
      </c>
      <c r="AY670" s="330">
        <v>0</v>
      </c>
      <c r="AZ670" s="330">
        <v>0</v>
      </c>
      <c r="BA670" s="330">
        <v>0</v>
      </c>
      <c r="BB670" s="330">
        <v>0</v>
      </c>
      <c r="BC670" s="330">
        <v>0</v>
      </c>
      <c r="BD670" s="330">
        <v>0</v>
      </c>
      <c r="BE670" s="330">
        <v>0</v>
      </c>
      <c r="BF670" s="329" t="s">
        <v>7593</v>
      </c>
      <c r="BG670" s="330">
        <v>0</v>
      </c>
      <c r="BH670" s="330">
        <v>0</v>
      </c>
      <c r="BI670" s="330">
        <v>0</v>
      </c>
      <c r="BJ670" s="330" t="s">
        <v>112</v>
      </c>
      <c r="BK670" s="330">
        <v>0</v>
      </c>
      <c r="BL670" s="330">
        <v>0</v>
      </c>
      <c r="BM670" s="330">
        <v>0</v>
      </c>
      <c r="BN670" s="330">
        <v>0</v>
      </c>
      <c r="BO670" s="330">
        <v>0</v>
      </c>
      <c r="BP670" s="330">
        <v>0</v>
      </c>
      <c r="BQ670" s="330">
        <v>0</v>
      </c>
    </row>
    <row r="671" spans="1:69" s="334" customFormat="1" x14ac:dyDescent="0.25">
      <c r="A671" s="333" t="s">
        <v>182</v>
      </c>
      <c r="B671" s="330" t="s">
        <v>52</v>
      </c>
      <c r="C671" s="330" t="s">
        <v>312</v>
      </c>
      <c r="D671" s="333">
        <v>4</v>
      </c>
      <c r="E671" s="331" t="s">
        <v>6537</v>
      </c>
      <c r="F671" s="330" t="s">
        <v>129</v>
      </c>
      <c r="G671" s="427" t="s">
        <v>7590</v>
      </c>
      <c r="H671" s="330">
        <v>0</v>
      </c>
      <c r="I671" s="330">
        <v>0</v>
      </c>
      <c r="J671" s="336" t="s">
        <v>45</v>
      </c>
      <c r="K671" s="330">
        <v>0</v>
      </c>
      <c r="L671" s="330">
        <v>0</v>
      </c>
      <c r="M671" s="336" t="s">
        <v>45</v>
      </c>
      <c r="N671" s="330">
        <v>0</v>
      </c>
      <c r="O671" s="330" t="s">
        <v>45</v>
      </c>
      <c r="P671" s="330" t="s">
        <v>45</v>
      </c>
      <c r="Q671" s="330" t="s">
        <v>45</v>
      </c>
      <c r="R671" s="336" t="s">
        <v>45</v>
      </c>
      <c r="S671" s="330">
        <v>0</v>
      </c>
      <c r="T671" s="330"/>
      <c r="U671" s="330"/>
      <c r="V671" s="428"/>
      <c r="W671" s="428" t="s">
        <v>45</v>
      </c>
      <c r="X671" s="428" t="s">
        <v>45</v>
      </c>
      <c r="Y671" s="428" t="s">
        <v>45</v>
      </c>
      <c r="Z671" s="428" t="s">
        <v>45</v>
      </c>
      <c r="AA671" s="330">
        <v>0</v>
      </c>
      <c r="AB671" s="330">
        <v>0</v>
      </c>
      <c r="AC671" s="330">
        <v>0</v>
      </c>
      <c r="AD671" s="330">
        <v>0</v>
      </c>
      <c r="AE671" s="330">
        <v>0</v>
      </c>
      <c r="AF671" s="330">
        <v>0</v>
      </c>
      <c r="AG671" s="429" t="s">
        <v>45</v>
      </c>
      <c r="AH671" s="330"/>
      <c r="AI671" s="330"/>
      <c r="AJ671" s="330"/>
      <c r="AK671" s="330"/>
      <c r="AL671" s="330"/>
      <c r="AM671" s="330">
        <v>0</v>
      </c>
      <c r="AN671" s="330">
        <v>0</v>
      </c>
      <c r="AO671" s="330"/>
      <c r="AP671" s="330"/>
      <c r="AQ671" s="330">
        <v>0</v>
      </c>
      <c r="AR671" s="330">
        <v>0</v>
      </c>
      <c r="AS671" s="330">
        <v>0</v>
      </c>
      <c r="AT671" s="330">
        <v>0</v>
      </c>
      <c r="AU671" s="330">
        <v>0</v>
      </c>
      <c r="AV671" s="430" t="s">
        <v>45</v>
      </c>
      <c r="AW671" s="330">
        <v>0</v>
      </c>
      <c r="AX671" s="330">
        <v>0</v>
      </c>
      <c r="AY671" s="330">
        <v>0</v>
      </c>
      <c r="AZ671" s="330">
        <v>0</v>
      </c>
      <c r="BA671" s="330">
        <v>0</v>
      </c>
      <c r="BB671" s="330">
        <v>0</v>
      </c>
      <c r="BC671" s="330">
        <v>0</v>
      </c>
      <c r="BD671" s="330">
        <v>0</v>
      </c>
      <c r="BE671" s="330">
        <v>0</v>
      </c>
      <c r="BF671" s="329" t="s">
        <v>7593</v>
      </c>
      <c r="BG671" s="330">
        <v>0</v>
      </c>
      <c r="BH671" s="330">
        <v>0</v>
      </c>
      <c r="BI671" s="330">
        <v>0</v>
      </c>
      <c r="BJ671" s="330" t="s">
        <v>112</v>
      </c>
      <c r="BK671" s="330">
        <v>0</v>
      </c>
      <c r="BL671" s="330">
        <v>0</v>
      </c>
      <c r="BM671" s="330">
        <v>0</v>
      </c>
      <c r="BN671" s="330">
        <v>0</v>
      </c>
      <c r="BO671" s="330">
        <v>0</v>
      </c>
      <c r="BP671" s="330">
        <v>0</v>
      </c>
      <c r="BQ671" s="330">
        <v>0</v>
      </c>
    </row>
    <row r="672" spans="1:69" s="334" customFormat="1" x14ac:dyDescent="0.25">
      <c r="A672" s="333" t="s">
        <v>182</v>
      </c>
      <c r="B672" s="330" t="s">
        <v>52</v>
      </c>
      <c r="C672" s="330" t="s">
        <v>312</v>
      </c>
      <c r="D672" s="333">
        <v>5</v>
      </c>
      <c r="E672" s="331" t="s">
        <v>6538</v>
      </c>
      <c r="F672" s="330" t="s">
        <v>129</v>
      </c>
      <c r="G672" s="427" t="s">
        <v>7590</v>
      </c>
      <c r="H672" s="330">
        <v>0</v>
      </c>
      <c r="I672" s="330">
        <v>0</v>
      </c>
      <c r="J672" s="336" t="s">
        <v>45</v>
      </c>
      <c r="K672" s="330">
        <v>0</v>
      </c>
      <c r="L672" s="330">
        <v>0</v>
      </c>
      <c r="M672" s="336" t="s">
        <v>45</v>
      </c>
      <c r="N672" s="330">
        <v>0</v>
      </c>
      <c r="O672" s="330" t="s">
        <v>45</v>
      </c>
      <c r="P672" s="330" t="s">
        <v>45</v>
      </c>
      <c r="Q672" s="330" t="s">
        <v>45</v>
      </c>
      <c r="R672" s="336" t="s">
        <v>45</v>
      </c>
      <c r="S672" s="330">
        <v>0</v>
      </c>
      <c r="T672" s="330"/>
      <c r="U672" s="330"/>
      <c r="V672" s="428"/>
      <c r="W672" s="428" t="s">
        <v>45</v>
      </c>
      <c r="X672" s="428" t="s">
        <v>45</v>
      </c>
      <c r="Y672" s="428" t="s">
        <v>45</v>
      </c>
      <c r="Z672" s="428" t="s">
        <v>45</v>
      </c>
      <c r="AA672" s="330">
        <v>0</v>
      </c>
      <c r="AB672" s="330">
        <v>0</v>
      </c>
      <c r="AC672" s="330">
        <v>0</v>
      </c>
      <c r="AD672" s="330">
        <v>0</v>
      </c>
      <c r="AE672" s="330">
        <v>0</v>
      </c>
      <c r="AF672" s="330">
        <v>0</v>
      </c>
      <c r="AG672" s="429" t="s">
        <v>45</v>
      </c>
      <c r="AH672" s="330"/>
      <c r="AI672" s="330"/>
      <c r="AJ672" s="330"/>
      <c r="AK672" s="330"/>
      <c r="AL672" s="330"/>
      <c r="AM672" s="330">
        <v>0</v>
      </c>
      <c r="AN672" s="330">
        <v>0</v>
      </c>
      <c r="AO672" s="330"/>
      <c r="AP672" s="330"/>
      <c r="AQ672" s="330">
        <v>0</v>
      </c>
      <c r="AR672" s="330">
        <v>0</v>
      </c>
      <c r="AS672" s="330">
        <v>0</v>
      </c>
      <c r="AT672" s="330">
        <v>0</v>
      </c>
      <c r="AU672" s="330">
        <v>0</v>
      </c>
      <c r="AV672" s="430" t="s">
        <v>45</v>
      </c>
      <c r="AW672" s="330">
        <v>0</v>
      </c>
      <c r="AX672" s="330">
        <v>0</v>
      </c>
      <c r="AY672" s="330">
        <v>0</v>
      </c>
      <c r="AZ672" s="330">
        <v>0</v>
      </c>
      <c r="BA672" s="330">
        <v>0</v>
      </c>
      <c r="BB672" s="330">
        <v>0</v>
      </c>
      <c r="BC672" s="330">
        <v>0</v>
      </c>
      <c r="BD672" s="330">
        <v>0</v>
      </c>
      <c r="BE672" s="330">
        <v>0</v>
      </c>
      <c r="BF672" s="329" t="s">
        <v>7593</v>
      </c>
      <c r="BG672" s="330">
        <v>0</v>
      </c>
      <c r="BH672" s="330">
        <v>0</v>
      </c>
      <c r="BI672" s="330">
        <v>0</v>
      </c>
      <c r="BJ672" s="330" t="s">
        <v>112</v>
      </c>
      <c r="BK672" s="330">
        <v>0</v>
      </c>
      <c r="BL672" s="330">
        <v>0</v>
      </c>
      <c r="BM672" s="330">
        <v>0</v>
      </c>
      <c r="BN672" s="330">
        <v>0</v>
      </c>
      <c r="BO672" s="330">
        <v>0</v>
      </c>
      <c r="BP672" s="330">
        <v>0</v>
      </c>
      <c r="BQ672" s="330">
        <v>0</v>
      </c>
    </row>
    <row r="673" spans="1:69" s="334" customFormat="1" x14ac:dyDescent="0.25">
      <c r="A673" s="333" t="s">
        <v>182</v>
      </c>
      <c r="B673" s="330" t="s">
        <v>52</v>
      </c>
      <c r="C673" s="330" t="s">
        <v>312</v>
      </c>
      <c r="D673" s="333">
        <v>6</v>
      </c>
      <c r="E673" s="331" t="s">
        <v>6539</v>
      </c>
      <c r="F673" s="330" t="s">
        <v>129</v>
      </c>
      <c r="G673" s="427" t="s">
        <v>7590</v>
      </c>
      <c r="H673" s="330">
        <v>0</v>
      </c>
      <c r="I673" s="330">
        <v>0</v>
      </c>
      <c r="J673" s="336" t="s">
        <v>45</v>
      </c>
      <c r="K673" s="330">
        <v>0</v>
      </c>
      <c r="L673" s="330">
        <v>0</v>
      </c>
      <c r="M673" s="336" t="s">
        <v>45</v>
      </c>
      <c r="N673" s="330">
        <v>0</v>
      </c>
      <c r="O673" s="330" t="s">
        <v>45</v>
      </c>
      <c r="P673" s="330" t="s">
        <v>45</v>
      </c>
      <c r="Q673" s="330" t="s">
        <v>45</v>
      </c>
      <c r="R673" s="336" t="s">
        <v>45</v>
      </c>
      <c r="S673" s="330">
        <v>0</v>
      </c>
      <c r="T673" s="330"/>
      <c r="U673" s="330"/>
      <c r="V673" s="428"/>
      <c r="W673" s="428" t="s">
        <v>45</v>
      </c>
      <c r="X673" s="428" t="s">
        <v>45</v>
      </c>
      <c r="Y673" s="428" t="s">
        <v>45</v>
      </c>
      <c r="Z673" s="428" t="s">
        <v>45</v>
      </c>
      <c r="AA673" s="330">
        <v>0</v>
      </c>
      <c r="AB673" s="330">
        <v>0</v>
      </c>
      <c r="AC673" s="330">
        <v>0</v>
      </c>
      <c r="AD673" s="330">
        <v>0</v>
      </c>
      <c r="AE673" s="330">
        <v>0</v>
      </c>
      <c r="AF673" s="330">
        <v>0</v>
      </c>
      <c r="AG673" s="429" t="s">
        <v>45</v>
      </c>
      <c r="AH673" s="330"/>
      <c r="AI673" s="330"/>
      <c r="AJ673" s="330"/>
      <c r="AK673" s="330"/>
      <c r="AL673" s="330"/>
      <c r="AM673" s="330">
        <v>0</v>
      </c>
      <c r="AN673" s="330">
        <v>0</v>
      </c>
      <c r="AO673" s="330"/>
      <c r="AP673" s="330"/>
      <c r="AQ673" s="330">
        <v>0</v>
      </c>
      <c r="AR673" s="330">
        <v>0</v>
      </c>
      <c r="AS673" s="330">
        <v>0</v>
      </c>
      <c r="AT673" s="330">
        <v>0</v>
      </c>
      <c r="AU673" s="330">
        <v>0</v>
      </c>
      <c r="AV673" s="430" t="s">
        <v>45</v>
      </c>
      <c r="AW673" s="330">
        <v>0</v>
      </c>
      <c r="AX673" s="330">
        <v>0</v>
      </c>
      <c r="AY673" s="330">
        <v>0</v>
      </c>
      <c r="AZ673" s="330">
        <v>0</v>
      </c>
      <c r="BA673" s="330">
        <v>0</v>
      </c>
      <c r="BB673" s="330">
        <v>0</v>
      </c>
      <c r="BC673" s="330">
        <v>0</v>
      </c>
      <c r="BD673" s="330">
        <v>0</v>
      </c>
      <c r="BE673" s="330">
        <v>0</v>
      </c>
      <c r="BF673" s="329" t="s">
        <v>7593</v>
      </c>
      <c r="BG673" s="330">
        <v>0</v>
      </c>
      <c r="BH673" s="330">
        <v>0</v>
      </c>
      <c r="BI673" s="330">
        <v>0</v>
      </c>
      <c r="BJ673" s="330" t="s">
        <v>112</v>
      </c>
      <c r="BK673" s="330">
        <v>0</v>
      </c>
      <c r="BL673" s="330">
        <v>0</v>
      </c>
      <c r="BM673" s="330">
        <v>0</v>
      </c>
      <c r="BN673" s="330">
        <v>0</v>
      </c>
      <c r="BO673" s="330">
        <v>0</v>
      </c>
      <c r="BP673" s="330">
        <v>0</v>
      </c>
      <c r="BQ673" s="330">
        <v>0</v>
      </c>
    </row>
    <row r="674" spans="1:69" s="334" customFormat="1" x14ac:dyDescent="0.25">
      <c r="A674" s="333" t="s">
        <v>182</v>
      </c>
      <c r="B674" s="330" t="s">
        <v>52</v>
      </c>
      <c r="C674" s="330" t="s">
        <v>312</v>
      </c>
      <c r="D674" s="333">
        <v>7</v>
      </c>
      <c r="E674" s="331" t="s">
        <v>6540</v>
      </c>
      <c r="F674" s="330" t="s">
        <v>129</v>
      </c>
      <c r="G674" s="427" t="s">
        <v>7590</v>
      </c>
      <c r="H674" s="330">
        <v>0</v>
      </c>
      <c r="I674" s="330">
        <v>0</v>
      </c>
      <c r="J674" s="336" t="s">
        <v>45</v>
      </c>
      <c r="K674" s="330">
        <v>0</v>
      </c>
      <c r="L674" s="330">
        <v>0</v>
      </c>
      <c r="M674" s="336" t="s">
        <v>45</v>
      </c>
      <c r="N674" s="330">
        <v>0</v>
      </c>
      <c r="O674" s="330" t="s">
        <v>45</v>
      </c>
      <c r="P674" s="330" t="s">
        <v>45</v>
      </c>
      <c r="Q674" s="330" t="s">
        <v>45</v>
      </c>
      <c r="R674" s="336" t="s">
        <v>45</v>
      </c>
      <c r="S674" s="330">
        <v>0</v>
      </c>
      <c r="T674" s="330"/>
      <c r="U674" s="330"/>
      <c r="V674" s="428"/>
      <c r="W674" s="428" t="s">
        <v>45</v>
      </c>
      <c r="X674" s="428" t="s">
        <v>45</v>
      </c>
      <c r="Y674" s="428" t="s">
        <v>45</v>
      </c>
      <c r="Z674" s="428" t="s">
        <v>45</v>
      </c>
      <c r="AA674" s="330">
        <v>0</v>
      </c>
      <c r="AB674" s="330">
        <v>0</v>
      </c>
      <c r="AC674" s="330">
        <v>0</v>
      </c>
      <c r="AD674" s="330">
        <v>0</v>
      </c>
      <c r="AE674" s="330">
        <v>0</v>
      </c>
      <c r="AF674" s="330">
        <v>0</v>
      </c>
      <c r="AG674" s="429" t="s">
        <v>45</v>
      </c>
      <c r="AH674" s="330"/>
      <c r="AI674" s="330"/>
      <c r="AJ674" s="330"/>
      <c r="AK674" s="330"/>
      <c r="AL674" s="330"/>
      <c r="AM674" s="330">
        <v>0</v>
      </c>
      <c r="AN674" s="330">
        <v>0</v>
      </c>
      <c r="AO674" s="330"/>
      <c r="AP674" s="330"/>
      <c r="AQ674" s="330">
        <v>0</v>
      </c>
      <c r="AR674" s="330">
        <v>0</v>
      </c>
      <c r="AS674" s="330">
        <v>0</v>
      </c>
      <c r="AT674" s="330">
        <v>0</v>
      </c>
      <c r="AU674" s="330">
        <v>0</v>
      </c>
      <c r="AV674" s="430" t="s">
        <v>45</v>
      </c>
      <c r="AW674" s="330">
        <v>0</v>
      </c>
      <c r="AX674" s="330">
        <v>0</v>
      </c>
      <c r="AY674" s="330">
        <v>0</v>
      </c>
      <c r="AZ674" s="330">
        <v>0</v>
      </c>
      <c r="BA674" s="330">
        <v>0</v>
      </c>
      <c r="BB674" s="330">
        <v>0</v>
      </c>
      <c r="BC674" s="330">
        <v>0</v>
      </c>
      <c r="BD674" s="330">
        <v>0</v>
      </c>
      <c r="BE674" s="330">
        <v>0</v>
      </c>
      <c r="BF674" s="329" t="s">
        <v>7593</v>
      </c>
      <c r="BG674" s="330">
        <v>0</v>
      </c>
      <c r="BH674" s="330">
        <v>0</v>
      </c>
      <c r="BI674" s="330">
        <v>0</v>
      </c>
      <c r="BJ674" s="330" t="s">
        <v>112</v>
      </c>
      <c r="BK674" s="330">
        <v>0</v>
      </c>
      <c r="BL674" s="330">
        <v>0</v>
      </c>
      <c r="BM674" s="330">
        <v>0</v>
      </c>
      <c r="BN674" s="330">
        <v>0</v>
      </c>
      <c r="BO674" s="330">
        <v>0</v>
      </c>
      <c r="BP674" s="330">
        <v>0</v>
      </c>
      <c r="BQ674" s="330">
        <v>0</v>
      </c>
    </row>
    <row r="675" spans="1:69" s="334" customFormat="1" x14ac:dyDescent="0.25">
      <c r="A675" s="333" t="s">
        <v>292</v>
      </c>
      <c r="B675" s="330" t="s">
        <v>52</v>
      </c>
      <c r="C675" s="330" t="s">
        <v>310</v>
      </c>
      <c r="D675" s="333">
        <v>1</v>
      </c>
      <c r="E675" s="331" t="s">
        <v>6534</v>
      </c>
      <c r="F675" s="330" t="s">
        <v>129</v>
      </c>
      <c r="G675" s="427" t="s">
        <v>7594</v>
      </c>
      <c r="H675" s="330">
        <v>0</v>
      </c>
      <c r="I675" s="330">
        <v>0</v>
      </c>
      <c r="J675" s="336" t="s">
        <v>45</v>
      </c>
      <c r="K675" s="330">
        <v>0</v>
      </c>
      <c r="L675" s="330">
        <v>0</v>
      </c>
      <c r="M675" s="336" t="s">
        <v>45</v>
      </c>
      <c r="N675" s="330">
        <v>0</v>
      </c>
      <c r="O675" s="330" t="s">
        <v>45</v>
      </c>
      <c r="P675" s="330" t="s">
        <v>45</v>
      </c>
      <c r="Q675" s="330" t="s">
        <v>45</v>
      </c>
      <c r="R675" s="336" t="s">
        <v>45</v>
      </c>
      <c r="S675" s="330">
        <v>0</v>
      </c>
      <c r="T675" s="330"/>
      <c r="U675" s="330"/>
      <c r="V675" s="428"/>
      <c r="W675" s="428" t="s">
        <v>45</v>
      </c>
      <c r="X675" s="428" t="s">
        <v>45</v>
      </c>
      <c r="Y675" s="428" t="s">
        <v>45</v>
      </c>
      <c r="Z675" s="428" t="s">
        <v>45</v>
      </c>
      <c r="AA675" s="330">
        <v>0</v>
      </c>
      <c r="AB675" s="330">
        <v>0</v>
      </c>
      <c r="AC675" s="330">
        <v>0</v>
      </c>
      <c r="AD675" s="330">
        <v>0</v>
      </c>
      <c r="AE675" s="330">
        <v>0</v>
      </c>
      <c r="AF675" s="330">
        <v>0</v>
      </c>
      <c r="AG675" s="429" t="s">
        <v>45</v>
      </c>
      <c r="AH675" s="330"/>
      <c r="AI675" s="330"/>
      <c r="AJ675" s="330"/>
      <c r="AK675" s="330"/>
      <c r="AL675" s="330"/>
      <c r="AM675" s="330">
        <v>0</v>
      </c>
      <c r="AN675" s="330">
        <v>0</v>
      </c>
      <c r="AO675" s="330"/>
      <c r="AP675" s="330"/>
      <c r="AQ675" s="330">
        <v>0</v>
      </c>
      <c r="AR675" s="330">
        <v>0</v>
      </c>
      <c r="AS675" s="330">
        <v>0</v>
      </c>
      <c r="AT675" s="330">
        <v>0</v>
      </c>
      <c r="AU675" s="330">
        <v>0</v>
      </c>
      <c r="AV675" s="430" t="s">
        <v>45</v>
      </c>
      <c r="AW675" s="330">
        <v>0</v>
      </c>
      <c r="AX675" s="330">
        <v>0</v>
      </c>
      <c r="AY675" s="330">
        <v>0</v>
      </c>
      <c r="AZ675" s="330">
        <v>0</v>
      </c>
      <c r="BA675" s="330">
        <v>0</v>
      </c>
      <c r="BB675" s="330">
        <v>0</v>
      </c>
      <c r="BC675" s="330">
        <v>0</v>
      </c>
      <c r="BD675" s="330">
        <v>0</v>
      </c>
      <c r="BE675" s="330">
        <v>6</v>
      </c>
      <c r="BF675" s="329" t="s">
        <v>7549</v>
      </c>
      <c r="BG675" s="330">
        <v>2</v>
      </c>
      <c r="BH675" s="330">
        <v>0</v>
      </c>
      <c r="BI675" s="330">
        <v>0</v>
      </c>
      <c r="BJ675" s="330" t="s">
        <v>112</v>
      </c>
      <c r="BK675" s="330">
        <v>0</v>
      </c>
      <c r="BL675" s="330">
        <v>0</v>
      </c>
      <c r="BM675" s="330">
        <v>0</v>
      </c>
      <c r="BN675" s="330">
        <v>0</v>
      </c>
      <c r="BO675" s="330">
        <v>0</v>
      </c>
      <c r="BP675" s="330">
        <v>0</v>
      </c>
      <c r="BQ675" s="330">
        <v>0</v>
      </c>
    </row>
    <row r="676" spans="1:69" s="334" customFormat="1" x14ac:dyDescent="0.25">
      <c r="A676" s="333" t="s">
        <v>292</v>
      </c>
      <c r="B676" s="330" t="s">
        <v>52</v>
      </c>
      <c r="C676" s="330" t="s">
        <v>310</v>
      </c>
      <c r="D676" s="333">
        <v>2</v>
      </c>
      <c r="E676" s="331" t="s">
        <v>6535</v>
      </c>
      <c r="F676" s="330" t="s">
        <v>129</v>
      </c>
      <c r="G676" s="427" t="s">
        <v>7594</v>
      </c>
      <c r="H676" s="330">
        <v>0</v>
      </c>
      <c r="I676" s="330">
        <v>0</v>
      </c>
      <c r="J676" s="336" t="s">
        <v>45</v>
      </c>
      <c r="K676" s="330">
        <v>0</v>
      </c>
      <c r="L676" s="330">
        <v>0</v>
      </c>
      <c r="M676" s="336" t="s">
        <v>45</v>
      </c>
      <c r="N676" s="330">
        <v>0</v>
      </c>
      <c r="O676" s="330" t="s">
        <v>45</v>
      </c>
      <c r="P676" s="330" t="s">
        <v>45</v>
      </c>
      <c r="Q676" s="330" t="s">
        <v>45</v>
      </c>
      <c r="R676" s="336" t="s">
        <v>45</v>
      </c>
      <c r="S676" s="330">
        <v>0</v>
      </c>
      <c r="T676" s="330"/>
      <c r="U676" s="330"/>
      <c r="V676" s="428"/>
      <c r="W676" s="428" t="s">
        <v>45</v>
      </c>
      <c r="X676" s="428" t="s">
        <v>45</v>
      </c>
      <c r="Y676" s="428" t="s">
        <v>45</v>
      </c>
      <c r="Z676" s="428" t="s">
        <v>45</v>
      </c>
      <c r="AA676" s="330">
        <v>0</v>
      </c>
      <c r="AB676" s="330">
        <v>0</v>
      </c>
      <c r="AC676" s="330">
        <v>0</v>
      </c>
      <c r="AD676" s="330">
        <v>0</v>
      </c>
      <c r="AE676" s="330">
        <v>0</v>
      </c>
      <c r="AF676" s="330">
        <v>0</v>
      </c>
      <c r="AG676" s="429" t="s">
        <v>45</v>
      </c>
      <c r="AH676" s="330"/>
      <c r="AI676" s="330"/>
      <c r="AJ676" s="330"/>
      <c r="AK676" s="330"/>
      <c r="AL676" s="330"/>
      <c r="AM676" s="330">
        <v>0</v>
      </c>
      <c r="AN676" s="330">
        <v>0</v>
      </c>
      <c r="AO676" s="330"/>
      <c r="AP676" s="330"/>
      <c r="AQ676" s="330">
        <v>0</v>
      </c>
      <c r="AR676" s="330">
        <v>0</v>
      </c>
      <c r="AS676" s="330">
        <v>0</v>
      </c>
      <c r="AT676" s="330">
        <v>0</v>
      </c>
      <c r="AU676" s="330">
        <v>0</v>
      </c>
      <c r="AV676" s="430" t="s">
        <v>45</v>
      </c>
      <c r="AW676" s="330">
        <v>9</v>
      </c>
      <c r="AX676" s="330">
        <v>0</v>
      </c>
      <c r="AY676" s="330">
        <v>9</v>
      </c>
      <c r="AZ676" s="330">
        <v>0</v>
      </c>
      <c r="BA676" s="330">
        <v>9</v>
      </c>
      <c r="BB676" s="330">
        <v>0</v>
      </c>
      <c r="BC676" s="330">
        <v>9</v>
      </c>
      <c r="BD676" s="330">
        <v>0</v>
      </c>
      <c r="BE676" s="330">
        <v>15</v>
      </c>
      <c r="BF676" s="329" t="s">
        <v>7549</v>
      </c>
      <c r="BG676" s="330">
        <v>13</v>
      </c>
      <c r="BH676" s="330">
        <v>0</v>
      </c>
      <c r="BI676" s="330">
        <v>9</v>
      </c>
      <c r="BJ676" s="330" t="s">
        <v>112</v>
      </c>
      <c r="BK676" s="330">
        <v>9</v>
      </c>
      <c r="BL676" s="330">
        <v>0</v>
      </c>
      <c r="BM676" s="330">
        <v>0</v>
      </c>
      <c r="BN676" s="330">
        <v>0</v>
      </c>
      <c r="BO676" s="330">
        <v>0</v>
      </c>
      <c r="BP676" s="330">
        <v>0</v>
      </c>
      <c r="BQ676" s="330">
        <v>0</v>
      </c>
    </row>
    <row r="677" spans="1:69" s="334" customFormat="1" x14ac:dyDescent="0.25">
      <c r="A677" s="333" t="s">
        <v>292</v>
      </c>
      <c r="B677" s="330" t="s">
        <v>52</v>
      </c>
      <c r="C677" s="330" t="s">
        <v>310</v>
      </c>
      <c r="D677" s="333">
        <v>44</v>
      </c>
      <c r="E677" s="331" t="s">
        <v>565</v>
      </c>
      <c r="F677" s="330" t="s">
        <v>129</v>
      </c>
      <c r="G677" s="427" t="s">
        <v>7594</v>
      </c>
      <c r="H677" s="330">
        <v>0</v>
      </c>
      <c r="I677" s="330">
        <v>0</v>
      </c>
      <c r="J677" s="336" t="s">
        <v>45</v>
      </c>
      <c r="K677" s="330">
        <v>0</v>
      </c>
      <c r="L677" s="330">
        <v>0</v>
      </c>
      <c r="M677" s="336" t="s">
        <v>45</v>
      </c>
      <c r="N677" s="330">
        <v>0</v>
      </c>
      <c r="O677" s="330" t="s">
        <v>45</v>
      </c>
      <c r="P677" s="330" t="s">
        <v>45</v>
      </c>
      <c r="Q677" s="330" t="s">
        <v>45</v>
      </c>
      <c r="R677" s="336" t="s">
        <v>45</v>
      </c>
      <c r="S677" s="330">
        <v>0</v>
      </c>
      <c r="T677" s="330"/>
      <c r="U677" s="330"/>
      <c r="V677" s="428"/>
      <c r="W677" s="428" t="s">
        <v>45</v>
      </c>
      <c r="X677" s="428" t="s">
        <v>45</v>
      </c>
      <c r="Y677" s="428" t="s">
        <v>45</v>
      </c>
      <c r="Z677" s="428" t="s">
        <v>45</v>
      </c>
      <c r="AA677" s="330">
        <v>1</v>
      </c>
      <c r="AB677" s="330">
        <v>0</v>
      </c>
      <c r="AC677" s="330">
        <v>0</v>
      </c>
      <c r="AD677" s="330">
        <v>0</v>
      </c>
      <c r="AE677" s="330">
        <v>0</v>
      </c>
      <c r="AF677" s="330">
        <v>0</v>
      </c>
      <c r="AG677" s="429" t="s">
        <v>45</v>
      </c>
      <c r="AH677" s="330"/>
      <c r="AI677" s="330"/>
      <c r="AJ677" s="330"/>
      <c r="AK677" s="330"/>
      <c r="AL677" s="330"/>
      <c r="AM677" s="330">
        <v>0</v>
      </c>
      <c r="AN677" s="330">
        <v>0</v>
      </c>
      <c r="AO677" s="330"/>
      <c r="AP677" s="330"/>
      <c r="AQ677" s="330">
        <v>0</v>
      </c>
      <c r="AR677" s="330">
        <v>0</v>
      </c>
      <c r="AS677" s="330">
        <v>0</v>
      </c>
      <c r="AT677" s="330">
        <v>0</v>
      </c>
      <c r="AU677" s="330">
        <v>1</v>
      </c>
      <c r="AV677" s="430">
        <v>1</v>
      </c>
      <c r="AW677" s="330">
        <v>2</v>
      </c>
      <c r="AX677" s="330">
        <v>0</v>
      </c>
      <c r="AY677" s="330">
        <v>2</v>
      </c>
      <c r="AZ677" s="330">
        <v>0</v>
      </c>
      <c r="BA677" s="330">
        <v>2</v>
      </c>
      <c r="BB677" s="330">
        <v>0</v>
      </c>
      <c r="BC677" s="330">
        <v>2</v>
      </c>
      <c r="BD677" s="330">
        <v>0</v>
      </c>
      <c r="BE677" s="330">
        <v>8</v>
      </c>
      <c r="BF677" s="329" t="s">
        <v>7549</v>
      </c>
      <c r="BG677" s="330">
        <v>7</v>
      </c>
      <c r="BH677" s="330">
        <v>0</v>
      </c>
      <c r="BI677" s="330">
        <v>2</v>
      </c>
      <c r="BJ677" s="330" t="s">
        <v>112</v>
      </c>
      <c r="BK677" s="330">
        <v>0</v>
      </c>
      <c r="BL677" s="330">
        <v>0</v>
      </c>
      <c r="BM677" s="330">
        <v>0</v>
      </c>
      <c r="BN677" s="330">
        <v>2</v>
      </c>
      <c r="BO677" s="330">
        <v>0</v>
      </c>
      <c r="BP677" s="330">
        <v>0</v>
      </c>
      <c r="BQ677" s="330">
        <v>0</v>
      </c>
    </row>
    <row r="678" spans="1:69" s="334" customFormat="1" x14ac:dyDescent="0.25">
      <c r="A678" s="333" t="s">
        <v>292</v>
      </c>
      <c r="B678" s="330" t="s">
        <v>52</v>
      </c>
      <c r="C678" s="330" t="s">
        <v>310</v>
      </c>
      <c r="D678" s="333">
        <v>45</v>
      </c>
      <c r="E678" s="331" t="s">
        <v>566</v>
      </c>
      <c r="F678" s="330" t="s">
        <v>129</v>
      </c>
      <c r="G678" s="427" t="s">
        <v>7594</v>
      </c>
      <c r="H678" s="330">
        <v>0</v>
      </c>
      <c r="I678" s="330">
        <v>0</v>
      </c>
      <c r="J678" s="336" t="s">
        <v>45</v>
      </c>
      <c r="K678" s="330">
        <v>0</v>
      </c>
      <c r="L678" s="330">
        <v>0</v>
      </c>
      <c r="M678" s="336" t="s">
        <v>45</v>
      </c>
      <c r="N678" s="330">
        <v>0</v>
      </c>
      <c r="O678" s="330" t="s">
        <v>45</v>
      </c>
      <c r="P678" s="330" t="s">
        <v>45</v>
      </c>
      <c r="Q678" s="330" t="s">
        <v>45</v>
      </c>
      <c r="R678" s="336" t="s">
        <v>45</v>
      </c>
      <c r="S678" s="330">
        <v>0</v>
      </c>
      <c r="T678" s="330"/>
      <c r="U678" s="330"/>
      <c r="V678" s="428"/>
      <c r="W678" s="428" t="s">
        <v>45</v>
      </c>
      <c r="X678" s="428" t="s">
        <v>45</v>
      </c>
      <c r="Y678" s="428" t="s">
        <v>45</v>
      </c>
      <c r="Z678" s="428" t="s">
        <v>45</v>
      </c>
      <c r="AA678" s="330">
        <v>1</v>
      </c>
      <c r="AB678" s="330">
        <v>0</v>
      </c>
      <c r="AC678" s="330">
        <v>0</v>
      </c>
      <c r="AD678" s="330">
        <v>0</v>
      </c>
      <c r="AE678" s="330">
        <v>0</v>
      </c>
      <c r="AF678" s="330">
        <v>0</v>
      </c>
      <c r="AG678" s="429" t="s">
        <v>45</v>
      </c>
      <c r="AH678" s="330"/>
      <c r="AI678" s="330"/>
      <c r="AJ678" s="330"/>
      <c r="AK678" s="330"/>
      <c r="AL678" s="330"/>
      <c r="AM678" s="330">
        <v>0</v>
      </c>
      <c r="AN678" s="330">
        <v>0</v>
      </c>
      <c r="AO678" s="330"/>
      <c r="AP678" s="330"/>
      <c r="AQ678" s="330">
        <v>0</v>
      </c>
      <c r="AR678" s="330">
        <v>0</v>
      </c>
      <c r="AS678" s="330">
        <v>0</v>
      </c>
      <c r="AT678" s="330">
        <v>0</v>
      </c>
      <c r="AU678" s="330">
        <v>1</v>
      </c>
      <c r="AV678" s="430">
        <v>1</v>
      </c>
      <c r="AW678" s="330">
        <v>3</v>
      </c>
      <c r="AX678" s="330">
        <v>0</v>
      </c>
      <c r="AY678" s="330">
        <v>3</v>
      </c>
      <c r="AZ678" s="330">
        <v>0</v>
      </c>
      <c r="BA678" s="330">
        <v>3</v>
      </c>
      <c r="BB678" s="330">
        <v>0</v>
      </c>
      <c r="BC678" s="330">
        <v>3</v>
      </c>
      <c r="BD678" s="330">
        <v>0</v>
      </c>
      <c r="BE678" s="330">
        <v>42</v>
      </c>
      <c r="BF678" s="329" t="s">
        <v>7549</v>
      </c>
      <c r="BG678" s="330">
        <v>3</v>
      </c>
      <c r="BH678" s="330">
        <v>3</v>
      </c>
      <c r="BI678" s="330">
        <v>3</v>
      </c>
      <c r="BJ678" s="330" t="s">
        <v>112</v>
      </c>
      <c r="BK678" s="330">
        <v>2</v>
      </c>
      <c r="BL678" s="330">
        <v>0</v>
      </c>
      <c r="BM678" s="330">
        <v>0</v>
      </c>
      <c r="BN678" s="330">
        <v>1</v>
      </c>
      <c r="BO678" s="330">
        <v>0</v>
      </c>
      <c r="BP678" s="330">
        <v>0</v>
      </c>
      <c r="BQ678" s="330">
        <v>0</v>
      </c>
    </row>
    <row r="679" spans="1:69" s="334" customFormat="1" x14ac:dyDescent="0.25">
      <c r="A679" s="333" t="s">
        <v>292</v>
      </c>
      <c r="B679" s="330" t="s">
        <v>52</v>
      </c>
      <c r="C679" s="330" t="s">
        <v>310</v>
      </c>
      <c r="D679" s="333">
        <v>46</v>
      </c>
      <c r="E679" s="331" t="s">
        <v>567</v>
      </c>
      <c r="F679" s="330" t="s">
        <v>129</v>
      </c>
      <c r="G679" s="427" t="s">
        <v>7594</v>
      </c>
      <c r="H679" s="330">
        <v>1</v>
      </c>
      <c r="I679" s="330">
        <v>0</v>
      </c>
      <c r="J679" s="336">
        <v>0</v>
      </c>
      <c r="K679" s="330">
        <v>0</v>
      </c>
      <c r="L679" s="330">
        <v>0</v>
      </c>
      <c r="M679" s="336" t="s">
        <v>45</v>
      </c>
      <c r="N679" s="330">
        <v>0</v>
      </c>
      <c r="O679" s="330" t="s">
        <v>2625</v>
      </c>
      <c r="P679" s="330" t="s">
        <v>2877</v>
      </c>
      <c r="Q679" s="330" t="s">
        <v>2878</v>
      </c>
      <c r="R679" s="336">
        <v>0.36983842010771989</v>
      </c>
      <c r="S679" s="330">
        <v>0</v>
      </c>
      <c r="T679" s="330"/>
      <c r="U679" s="330"/>
      <c r="V679" s="428"/>
      <c r="W679" s="428" t="s">
        <v>45</v>
      </c>
      <c r="X679" s="428" t="s">
        <v>45</v>
      </c>
      <c r="Y679" s="428" t="s">
        <v>45</v>
      </c>
      <c r="Z679" s="428" t="s">
        <v>45</v>
      </c>
      <c r="AA679" s="330">
        <v>0</v>
      </c>
      <c r="AB679" s="330">
        <v>0</v>
      </c>
      <c r="AC679" s="330">
        <v>1</v>
      </c>
      <c r="AD679" s="330">
        <v>0</v>
      </c>
      <c r="AE679" s="330">
        <v>0</v>
      </c>
      <c r="AF679" s="330">
        <v>0</v>
      </c>
      <c r="AG679" s="429">
        <v>1</v>
      </c>
      <c r="AH679" s="330"/>
      <c r="AI679" s="330"/>
      <c r="AJ679" s="330"/>
      <c r="AK679" s="330"/>
      <c r="AL679" s="330"/>
      <c r="AM679" s="330">
        <v>0</v>
      </c>
      <c r="AN679" s="330">
        <v>0</v>
      </c>
      <c r="AO679" s="330"/>
      <c r="AP679" s="330"/>
      <c r="AQ679" s="330">
        <v>0</v>
      </c>
      <c r="AR679" s="330">
        <v>0</v>
      </c>
      <c r="AS679" s="330">
        <v>0</v>
      </c>
      <c r="AT679" s="330">
        <v>0</v>
      </c>
      <c r="AU679" s="330">
        <v>0</v>
      </c>
      <c r="AV679" s="430" t="s">
        <v>45</v>
      </c>
      <c r="AW679" s="330">
        <v>10</v>
      </c>
      <c r="AX679" s="330">
        <v>0</v>
      </c>
      <c r="AY679" s="330">
        <v>10</v>
      </c>
      <c r="AZ679" s="330">
        <v>0</v>
      </c>
      <c r="BA679" s="330">
        <v>10</v>
      </c>
      <c r="BB679" s="330">
        <v>0</v>
      </c>
      <c r="BC679" s="330">
        <v>10</v>
      </c>
      <c r="BD679" s="330">
        <v>0</v>
      </c>
      <c r="BE679" s="330">
        <v>51</v>
      </c>
      <c r="BF679" s="329" t="s">
        <v>7549</v>
      </c>
      <c r="BG679" s="330">
        <v>16</v>
      </c>
      <c r="BH679" s="330">
        <v>0</v>
      </c>
      <c r="BI679" s="330">
        <v>10</v>
      </c>
      <c r="BJ679" s="330" t="s">
        <v>112</v>
      </c>
      <c r="BK679" s="330">
        <v>10</v>
      </c>
      <c r="BL679" s="330">
        <v>0</v>
      </c>
      <c r="BM679" s="330">
        <v>0</v>
      </c>
      <c r="BN679" s="330">
        <v>0</v>
      </c>
      <c r="BO679" s="330">
        <v>0</v>
      </c>
      <c r="BP679" s="330">
        <v>0</v>
      </c>
      <c r="BQ679" s="330">
        <v>0</v>
      </c>
    </row>
    <row r="680" spans="1:69" s="334" customFormat="1" x14ac:dyDescent="0.25">
      <c r="A680" s="333" t="s">
        <v>292</v>
      </c>
      <c r="B680" s="330" t="s">
        <v>52</v>
      </c>
      <c r="C680" s="330" t="s">
        <v>310</v>
      </c>
      <c r="D680" s="333">
        <v>47</v>
      </c>
      <c r="E680" s="331" t="s">
        <v>568</v>
      </c>
      <c r="F680" s="330" t="s">
        <v>129</v>
      </c>
      <c r="G680" s="427" t="s">
        <v>7594</v>
      </c>
      <c r="H680" s="330">
        <v>0</v>
      </c>
      <c r="I680" s="330">
        <v>0</v>
      </c>
      <c r="J680" s="336" t="s">
        <v>45</v>
      </c>
      <c r="K680" s="330">
        <v>1</v>
      </c>
      <c r="L680" s="330">
        <v>0</v>
      </c>
      <c r="M680" s="336">
        <v>0</v>
      </c>
      <c r="N680" s="330">
        <v>0</v>
      </c>
      <c r="O680" s="330" t="s">
        <v>2956</v>
      </c>
      <c r="P680" s="330" t="s">
        <v>2957</v>
      </c>
      <c r="Q680" s="330" t="s">
        <v>2632</v>
      </c>
      <c r="R680" s="336">
        <v>7.5757575757575751E-3</v>
      </c>
      <c r="S680" s="330">
        <v>0</v>
      </c>
      <c r="T680" s="330"/>
      <c r="U680" s="330"/>
      <c r="V680" s="428"/>
      <c r="W680" s="428" t="s">
        <v>45</v>
      </c>
      <c r="X680" s="428" t="s">
        <v>45</v>
      </c>
      <c r="Y680" s="428" t="s">
        <v>45</v>
      </c>
      <c r="Z680" s="428" t="s">
        <v>45</v>
      </c>
      <c r="AA680" s="330">
        <v>2</v>
      </c>
      <c r="AB680" s="330">
        <v>0</v>
      </c>
      <c r="AC680" s="330">
        <v>0</v>
      </c>
      <c r="AD680" s="330">
        <v>0</v>
      </c>
      <c r="AE680" s="330">
        <v>1</v>
      </c>
      <c r="AF680" s="330">
        <v>0</v>
      </c>
      <c r="AG680" s="429">
        <v>1</v>
      </c>
      <c r="AH680" s="330"/>
      <c r="AI680" s="330"/>
      <c r="AJ680" s="330"/>
      <c r="AK680" s="330"/>
      <c r="AL680" s="330"/>
      <c r="AM680" s="330">
        <v>0</v>
      </c>
      <c r="AN680" s="330">
        <v>0</v>
      </c>
      <c r="AO680" s="330"/>
      <c r="AP680" s="330"/>
      <c r="AQ680" s="330">
        <v>0</v>
      </c>
      <c r="AR680" s="330">
        <v>0</v>
      </c>
      <c r="AS680" s="330">
        <v>0</v>
      </c>
      <c r="AT680" s="330">
        <v>1</v>
      </c>
      <c r="AU680" s="330">
        <v>1</v>
      </c>
      <c r="AV680" s="430">
        <v>1</v>
      </c>
      <c r="AW680" s="330">
        <v>4</v>
      </c>
      <c r="AX680" s="330">
        <v>0</v>
      </c>
      <c r="AY680" s="330">
        <v>4</v>
      </c>
      <c r="AZ680" s="330">
        <v>0</v>
      </c>
      <c r="BA680" s="330">
        <v>4</v>
      </c>
      <c r="BB680" s="330">
        <v>0</v>
      </c>
      <c r="BC680" s="330">
        <v>4</v>
      </c>
      <c r="BD680" s="330">
        <v>0</v>
      </c>
      <c r="BE680" s="330">
        <v>62</v>
      </c>
      <c r="BF680" s="329" t="s">
        <v>7549</v>
      </c>
      <c r="BG680" s="330">
        <v>11</v>
      </c>
      <c r="BH680" s="330">
        <v>2</v>
      </c>
      <c r="BI680" s="330">
        <v>4</v>
      </c>
      <c r="BJ680" s="330" t="s">
        <v>112</v>
      </c>
      <c r="BK680" s="330">
        <v>4</v>
      </c>
      <c r="BL680" s="330">
        <v>0</v>
      </c>
      <c r="BM680" s="330">
        <v>0</v>
      </c>
      <c r="BN680" s="330">
        <v>0</v>
      </c>
      <c r="BO680" s="330">
        <v>0</v>
      </c>
      <c r="BP680" s="330">
        <v>0</v>
      </c>
      <c r="BQ680" s="330">
        <v>0</v>
      </c>
    </row>
    <row r="681" spans="1:69" s="334" customFormat="1" x14ac:dyDescent="0.25">
      <c r="A681" s="333" t="s">
        <v>292</v>
      </c>
      <c r="B681" s="330" t="s">
        <v>52</v>
      </c>
      <c r="C681" s="330" t="s">
        <v>310</v>
      </c>
      <c r="D681" s="333">
        <v>48</v>
      </c>
      <c r="E681" s="331" t="s">
        <v>570</v>
      </c>
      <c r="F681" s="330" t="s">
        <v>129</v>
      </c>
      <c r="G681" s="427" t="s">
        <v>7594</v>
      </c>
      <c r="H681" s="330">
        <v>0</v>
      </c>
      <c r="I681" s="330">
        <v>0</v>
      </c>
      <c r="J681" s="336" t="s">
        <v>45</v>
      </c>
      <c r="K681" s="330">
        <v>0</v>
      </c>
      <c r="L681" s="330">
        <v>0</v>
      </c>
      <c r="M681" s="336" t="s">
        <v>45</v>
      </c>
      <c r="N681" s="330">
        <v>0</v>
      </c>
      <c r="O681" s="330" t="s">
        <v>45</v>
      </c>
      <c r="P681" s="330" t="s">
        <v>45</v>
      </c>
      <c r="Q681" s="330" t="s">
        <v>45</v>
      </c>
      <c r="R681" s="336" t="s">
        <v>45</v>
      </c>
      <c r="S681" s="330">
        <v>0</v>
      </c>
      <c r="T681" s="330"/>
      <c r="U681" s="330"/>
      <c r="V681" s="428"/>
      <c r="W681" s="428" t="s">
        <v>45</v>
      </c>
      <c r="X681" s="428" t="s">
        <v>45</v>
      </c>
      <c r="Y681" s="428" t="s">
        <v>45</v>
      </c>
      <c r="Z681" s="428" t="s">
        <v>45</v>
      </c>
      <c r="AA681" s="330">
        <v>0</v>
      </c>
      <c r="AB681" s="330">
        <v>0</v>
      </c>
      <c r="AC681" s="330">
        <v>0</v>
      </c>
      <c r="AD681" s="330">
        <v>0</v>
      </c>
      <c r="AE681" s="330">
        <v>0</v>
      </c>
      <c r="AF681" s="330">
        <v>0</v>
      </c>
      <c r="AG681" s="429" t="s">
        <v>45</v>
      </c>
      <c r="AH681" s="330"/>
      <c r="AI681" s="330"/>
      <c r="AJ681" s="330"/>
      <c r="AK681" s="330"/>
      <c r="AL681" s="330"/>
      <c r="AM681" s="330">
        <v>0</v>
      </c>
      <c r="AN681" s="330">
        <v>0</v>
      </c>
      <c r="AO681" s="330"/>
      <c r="AP681" s="330"/>
      <c r="AQ681" s="330">
        <v>0</v>
      </c>
      <c r="AR681" s="330">
        <v>0</v>
      </c>
      <c r="AS681" s="330">
        <v>0</v>
      </c>
      <c r="AT681" s="330">
        <v>0</v>
      </c>
      <c r="AU681" s="330">
        <v>0</v>
      </c>
      <c r="AV681" s="430" t="s">
        <v>45</v>
      </c>
      <c r="AW681" s="330">
        <v>4</v>
      </c>
      <c r="AX681" s="330">
        <v>0</v>
      </c>
      <c r="AY681" s="330">
        <v>4</v>
      </c>
      <c r="AZ681" s="330">
        <v>0</v>
      </c>
      <c r="BA681" s="330">
        <v>4</v>
      </c>
      <c r="BB681" s="330">
        <v>0</v>
      </c>
      <c r="BC681" s="330">
        <v>4</v>
      </c>
      <c r="BD681" s="330">
        <v>0</v>
      </c>
      <c r="BE681" s="330">
        <v>34</v>
      </c>
      <c r="BF681" s="329" t="s">
        <v>7549</v>
      </c>
      <c r="BG681" s="330">
        <v>23</v>
      </c>
      <c r="BH681" s="330">
        <v>0</v>
      </c>
      <c r="BI681" s="330">
        <v>4</v>
      </c>
      <c r="BJ681" s="330" t="s">
        <v>112</v>
      </c>
      <c r="BK681" s="330">
        <v>3</v>
      </c>
      <c r="BL681" s="330">
        <v>0</v>
      </c>
      <c r="BM681" s="330">
        <v>0</v>
      </c>
      <c r="BN681" s="330">
        <v>1</v>
      </c>
      <c r="BO681" s="330">
        <v>0</v>
      </c>
      <c r="BP681" s="330">
        <v>0</v>
      </c>
      <c r="BQ681" s="330">
        <v>0</v>
      </c>
    </row>
    <row r="682" spans="1:69" s="334" customFormat="1" x14ac:dyDescent="0.25">
      <c r="A682" s="333" t="s">
        <v>292</v>
      </c>
      <c r="B682" s="330" t="s">
        <v>52</v>
      </c>
      <c r="C682" s="330" t="s">
        <v>310</v>
      </c>
      <c r="D682" s="333">
        <v>49</v>
      </c>
      <c r="E682" s="331" t="s">
        <v>571</v>
      </c>
      <c r="F682" s="330" t="s">
        <v>129</v>
      </c>
      <c r="G682" s="427" t="s">
        <v>7594</v>
      </c>
      <c r="H682" s="330">
        <v>0</v>
      </c>
      <c r="I682" s="330">
        <v>0</v>
      </c>
      <c r="J682" s="336" t="s">
        <v>45</v>
      </c>
      <c r="K682" s="330">
        <v>0</v>
      </c>
      <c r="L682" s="330">
        <v>0</v>
      </c>
      <c r="M682" s="336" t="s">
        <v>45</v>
      </c>
      <c r="N682" s="330">
        <v>0</v>
      </c>
      <c r="O682" s="330" t="s">
        <v>45</v>
      </c>
      <c r="P682" s="330" t="s">
        <v>45</v>
      </c>
      <c r="Q682" s="330" t="s">
        <v>45</v>
      </c>
      <c r="R682" s="336" t="s">
        <v>45</v>
      </c>
      <c r="S682" s="330">
        <v>0</v>
      </c>
      <c r="T682" s="330"/>
      <c r="U682" s="330"/>
      <c r="V682" s="428"/>
      <c r="W682" s="428" t="s">
        <v>45</v>
      </c>
      <c r="X682" s="428" t="s">
        <v>45</v>
      </c>
      <c r="Y682" s="428" t="s">
        <v>45</v>
      </c>
      <c r="Z682" s="428" t="s">
        <v>45</v>
      </c>
      <c r="AA682" s="330">
        <v>2</v>
      </c>
      <c r="AB682" s="330">
        <v>0</v>
      </c>
      <c r="AC682" s="330">
        <v>0</v>
      </c>
      <c r="AD682" s="330">
        <v>0</v>
      </c>
      <c r="AE682" s="330">
        <v>0</v>
      </c>
      <c r="AF682" s="330">
        <v>0</v>
      </c>
      <c r="AG682" s="429" t="s">
        <v>45</v>
      </c>
      <c r="AH682" s="330"/>
      <c r="AI682" s="330"/>
      <c r="AJ682" s="330"/>
      <c r="AK682" s="330"/>
      <c r="AL682" s="330"/>
      <c r="AM682" s="330">
        <v>0</v>
      </c>
      <c r="AN682" s="330">
        <v>0</v>
      </c>
      <c r="AO682" s="330"/>
      <c r="AP682" s="330"/>
      <c r="AQ682" s="330">
        <v>0</v>
      </c>
      <c r="AR682" s="330">
        <v>0</v>
      </c>
      <c r="AS682" s="330">
        <v>1</v>
      </c>
      <c r="AT682" s="330">
        <v>1</v>
      </c>
      <c r="AU682" s="330">
        <v>0</v>
      </c>
      <c r="AV682" s="430">
        <v>0.5</v>
      </c>
      <c r="AW682" s="330">
        <v>5</v>
      </c>
      <c r="AX682" s="330">
        <v>0</v>
      </c>
      <c r="AY682" s="330">
        <v>5</v>
      </c>
      <c r="AZ682" s="330">
        <v>0</v>
      </c>
      <c r="BA682" s="330">
        <v>5</v>
      </c>
      <c r="BB682" s="330">
        <v>0</v>
      </c>
      <c r="BC682" s="330">
        <v>5</v>
      </c>
      <c r="BD682" s="330">
        <v>0</v>
      </c>
      <c r="BE682" s="330">
        <v>7</v>
      </c>
      <c r="BF682" s="329" t="s">
        <v>7549</v>
      </c>
      <c r="BG682" s="330">
        <v>22</v>
      </c>
      <c r="BH682" s="330">
        <v>0</v>
      </c>
      <c r="BI682" s="330">
        <v>5</v>
      </c>
      <c r="BJ682" s="330" t="s">
        <v>112</v>
      </c>
      <c r="BK682" s="330">
        <v>5</v>
      </c>
      <c r="BL682" s="330">
        <v>0</v>
      </c>
      <c r="BM682" s="330">
        <v>0</v>
      </c>
      <c r="BN682" s="330">
        <v>0</v>
      </c>
      <c r="BO682" s="330">
        <v>0</v>
      </c>
      <c r="BP682" s="330">
        <v>0</v>
      </c>
      <c r="BQ682" s="330">
        <v>0</v>
      </c>
    </row>
    <row r="683" spans="1:69" s="334" customFormat="1" x14ac:dyDescent="0.25">
      <c r="A683" s="333" t="s">
        <v>292</v>
      </c>
      <c r="B683" s="330" t="s">
        <v>52</v>
      </c>
      <c r="C683" s="330" t="s">
        <v>310</v>
      </c>
      <c r="D683" s="333">
        <v>50</v>
      </c>
      <c r="E683" s="331" t="s">
        <v>572</v>
      </c>
      <c r="F683" s="330" t="s">
        <v>129</v>
      </c>
      <c r="G683" s="427" t="s">
        <v>7594</v>
      </c>
      <c r="H683" s="330">
        <v>0</v>
      </c>
      <c r="I683" s="330">
        <v>0</v>
      </c>
      <c r="J683" s="336" t="s">
        <v>45</v>
      </c>
      <c r="K683" s="330">
        <v>0</v>
      </c>
      <c r="L683" s="330">
        <v>0</v>
      </c>
      <c r="M683" s="336" t="s">
        <v>45</v>
      </c>
      <c r="N683" s="330">
        <v>0</v>
      </c>
      <c r="O683" s="330" t="s">
        <v>45</v>
      </c>
      <c r="P683" s="330" t="s">
        <v>45</v>
      </c>
      <c r="Q683" s="330" t="s">
        <v>45</v>
      </c>
      <c r="R683" s="336" t="s">
        <v>45</v>
      </c>
      <c r="S683" s="330">
        <v>0</v>
      </c>
      <c r="T683" s="330"/>
      <c r="U683" s="330"/>
      <c r="V683" s="428"/>
      <c r="W683" s="428" t="s">
        <v>45</v>
      </c>
      <c r="X683" s="428" t="s">
        <v>45</v>
      </c>
      <c r="Y683" s="428" t="s">
        <v>45</v>
      </c>
      <c r="Z683" s="428" t="s">
        <v>45</v>
      </c>
      <c r="AA683" s="330">
        <v>0</v>
      </c>
      <c r="AB683" s="330">
        <v>0</v>
      </c>
      <c r="AC683" s="330">
        <v>0</v>
      </c>
      <c r="AD683" s="330">
        <v>0</v>
      </c>
      <c r="AE683" s="330">
        <v>0</v>
      </c>
      <c r="AF683" s="330">
        <v>0</v>
      </c>
      <c r="AG683" s="429" t="s">
        <v>45</v>
      </c>
      <c r="AH683" s="330"/>
      <c r="AI683" s="330"/>
      <c r="AJ683" s="330"/>
      <c r="AK683" s="330"/>
      <c r="AL683" s="330"/>
      <c r="AM683" s="330">
        <v>0</v>
      </c>
      <c r="AN683" s="330">
        <v>0</v>
      </c>
      <c r="AO683" s="330"/>
      <c r="AP683" s="330"/>
      <c r="AQ683" s="330">
        <v>0</v>
      </c>
      <c r="AR683" s="330">
        <v>0</v>
      </c>
      <c r="AS683" s="330">
        <v>0</v>
      </c>
      <c r="AT683" s="330">
        <v>0</v>
      </c>
      <c r="AU683" s="330">
        <v>0</v>
      </c>
      <c r="AV683" s="430" t="s">
        <v>45</v>
      </c>
      <c r="AW683" s="330">
        <v>2</v>
      </c>
      <c r="AX683" s="330">
        <v>0</v>
      </c>
      <c r="AY683" s="330">
        <v>2</v>
      </c>
      <c r="AZ683" s="330">
        <v>0</v>
      </c>
      <c r="BA683" s="330">
        <v>2</v>
      </c>
      <c r="BB683" s="330">
        <v>0</v>
      </c>
      <c r="BC683" s="330">
        <v>2</v>
      </c>
      <c r="BD683" s="330">
        <v>0</v>
      </c>
      <c r="BE683" s="330">
        <v>16</v>
      </c>
      <c r="BF683" s="329" t="s">
        <v>7549</v>
      </c>
      <c r="BG683" s="330">
        <v>14</v>
      </c>
      <c r="BH683" s="330">
        <v>0</v>
      </c>
      <c r="BI683" s="330">
        <v>2</v>
      </c>
      <c r="BJ683" s="330" t="s">
        <v>112</v>
      </c>
      <c r="BK683" s="330">
        <v>2</v>
      </c>
      <c r="BL683" s="330">
        <v>0</v>
      </c>
      <c r="BM683" s="330">
        <v>0</v>
      </c>
      <c r="BN683" s="330">
        <v>0</v>
      </c>
      <c r="BO683" s="330">
        <v>0</v>
      </c>
      <c r="BP683" s="330">
        <v>0</v>
      </c>
      <c r="BQ683" s="330">
        <v>0</v>
      </c>
    </row>
    <row r="684" spans="1:69" s="334" customFormat="1" x14ac:dyDescent="0.25">
      <c r="A684" s="333" t="s">
        <v>292</v>
      </c>
      <c r="B684" s="330" t="s">
        <v>52</v>
      </c>
      <c r="C684" s="330" t="s">
        <v>310</v>
      </c>
      <c r="D684" s="333">
        <v>51</v>
      </c>
      <c r="E684" s="331" t="s">
        <v>573</v>
      </c>
      <c r="F684" s="330" t="s">
        <v>129</v>
      </c>
      <c r="G684" s="427" t="s">
        <v>7594</v>
      </c>
      <c r="H684" s="330">
        <v>0</v>
      </c>
      <c r="I684" s="330">
        <v>0</v>
      </c>
      <c r="J684" s="336" t="s">
        <v>45</v>
      </c>
      <c r="K684" s="330">
        <v>0</v>
      </c>
      <c r="L684" s="330">
        <v>0</v>
      </c>
      <c r="M684" s="336" t="s">
        <v>45</v>
      </c>
      <c r="N684" s="330">
        <v>0</v>
      </c>
      <c r="O684" s="330" t="s">
        <v>45</v>
      </c>
      <c r="P684" s="330" t="s">
        <v>45</v>
      </c>
      <c r="Q684" s="330" t="s">
        <v>45</v>
      </c>
      <c r="R684" s="336" t="s">
        <v>45</v>
      </c>
      <c r="S684" s="330">
        <v>0</v>
      </c>
      <c r="T684" s="330"/>
      <c r="U684" s="330"/>
      <c r="V684" s="428"/>
      <c r="W684" s="428" t="s">
        <v>45</v>
      </c>
      <c r="X684" s="428" t="s">
        <v>45</v>
      </c>
      <c r="Y684" s="428" t="s">
        <v>45</v>
      </c>
      <c r="Z684" s="428" t="s">
        <v>45</v>
      </c>
      <c r="AA684" s="330">
        <v>0</v>
      </c>
      <c r="AB684" s="330">
        <v>0</v>
      </c>
      <c r="AC684" s="330">
        <v>0</v>
      </c>
      <c r="AD684" s="330">
        <v>0</v>
      </c>
      <c r="AE684" s="330">
        <v>0</v>
      </c>
      <c r="AF684" s="330">
        <v>0</v>
      </c>
      <c r="AG684" s="429" t="s">
        <v>45</v>
      </c>
      <c r="AH684" s="330"/>
      <c r="AI684" s="330"/>
      <c r="AJ684" s="330"/>
      <c r="AK684" s="330"/>
      <c r="AL684" s="330"/>
      <c r="AM684" s="330">
        <v>0</v>
      </c>
      <c r="AN684" s="330">
        <v>0</v>
      </c>
      <c r="AO684" s="330"/>
      <c r="AP684" s="330"/>
      <c r="AQ684" s="330">
        <v>0</v>
      </c>
      <c r="AR684" s="330">
        <v>0</v>
      </c>
      <c r="AS684" s="330">
        <v>0</v>
      </c>
      <c r="AT684" s="330">
        <v>0</v>
      </c>
      <c r="AU684" s="330">
        <v>0</v>
      </c>
      <c r="AV684" s="430" t="s">
        <v>45</v>
      </c>
      <c r="AW684" s="330">
        <v>0</v>
      </c>
      <c r="AX684" s="330">
        <v>0</v>
      </c>
      <c r="AY684" s="330">
        <v>0</v>
      </c>
      <c r="AZ684" s="330">
        <v>0</v>
      </c>
      <c r="BA684" s="330">
        <v>0</v>
      </c>
      <c r="BB684" s="330">
        <v>0</v>
      </c>
      <c r="BC684" s="330">
        <v>0</v>
      </c>
      <c r="BD684" s="330">
        <v>0</v>
      </c>
      <c r="BE684" s="330">
        <v>17</v>
      </c>
      <c r="BF684" s="329" t="s">
        <v>7549</v>
      </c>
      <c r="BG684" s="330">
        <v>7</v>
      </c>
      <c r="BH684" s="330">
        <v>0</v>
      </c>
      <c r="BI684" s="330">
        <v>0</v>
      </c>
      <c r="BJ684" s="330" t="s">
        <v>112</v>
      </c>
      <c r="BK684" s="330">
        <v>0</v>
      </c>
      <c r="BL684" s="330">
        <v>0</v>
      </c>
      <c r="BM684" s="330">
        <v>0</v>
      </c>
      <c r="BN684" s="330">
        <v>0</v>
      </c>
      <c r="BO684" s="330">
        <v>0</v>
      </c>
      <c r="BP684" s="330">
        <v>0</v>
      </c>
      <c r="BQ684" s="330">
        <v>0</v>
      </c>
    </row>
    <row r="685" spans="1:69" s="334" customFormat="1" x14ac:dyDescent="0.25">
      <c r="A685" s="333" t="s">
        <v>292</v>
      </c>
      <c r="B685" s="330" t="s">
        <v>52</v>
      </c>
      <c r="C685" s="330" t="s">
        <v>310</v>
      </c>
      <c r="D685" s="333">
        <v>52</v>
      </c>
      <c r="E685" s="331" t="s">
        <v>6555</v>
      </c>
      <c r="F685" s="330" t="s">
        <v>129</v>
      </c>
      <c r="G685" s="427" t="s">
        <v>7594</v>
      </c>
      <c r="H685" s="330">
        <v>0</v>
      </c>
      <c r="I685" s="330">
        <v>0</v>
      </c>
      <c r="J685" s="336" t="s">
        <v>45</v>
      </c>
      <c r="K685" s="330">
        <v>0</v>
      </c>
      <c r="L685" s="330">
        <v>0</v>
      </c>
      <c r="M685" s="336" t="s">
        <v>45</v>
      </c>
      <c r="N685" s="330">
        <v>0</v>
      </c>
      <c r="O685" s="330" t="s">
        <v>45</v>
      </c>
      <c r="P685" s="330" t="s">
        <v>45</v>
      </c>
      <c r="Q685" s="330" t="s">
        <v>45</v>
      </c>
      <c r="R685" s="336" t="s">
        <v>45</v>
      </c>
      <c r="S685" s="330">
        <v>0</v>
      </c>
      <c r="T685" s="330"/>
      <c r="U685" s="330"/>
      <c r="V685" s="428"/>
      <c r="W685" s="428" t="s">
        <v>45</v>
      </c>
      <c r="X685" s="428" t="s">
        <v>45</v>
      </c>
      <c r="Y685" s="428" t="s">
        <v>45</v>
      </c>
      <c r="Z685" s="428" t="s">
        <v>45</v>
      </c>
      <c r="AA685" s="330">
        <v>0</v>
      </c>
      <c r="AB685" s="330">
        <v>0</v>
      </c>
      <c r="AC685" s="330">
        <v>0</v>
      </c>
      <c r="AD685" s="330">
        <v>0</v>
      </c>
      <c r="AE685" s="330">
        <v>0</v>
      </c>
      <c r="AF685" s="330">
        <v>0</v>
      </c>
      <c r="AG685" s="429" t="s">
        <v>45</v>
      </c>
      <c r="AH685" s="330"/>
      <c r="AI685" s="330"/>
      <c r="AJ685" s="330"/>
      <c r="AK685" s="330"/>
      <c r="AL685" s="330"/>
      <c r="AM685" s="330">
        <v>0</v>
      </c>
      <c r="AN685" s="330">
        <v>0</v>
      </c>
      <c r="AO685" s="330"/>
      <c r="AP685" s="330"/>
      <c r="AQ685" s="330">
        <v>0</v>
      </c>
      <c r="AR685" s="330">
        <v>0</v>
      </c>
      <c r="AS685" s="330">
        <v>0</v>
      </c>
      <c r="AT685" s="330">
        <v>0</v>
      </c>
      <c r="AU685" s="330">
        <v>0</v>
      </c>
      <c r="AV685" s="430" t="s">
        <v>45</v>
      </c>
      <c r="AW685" s="330">
        <v>0</v>
      </c>
      <c r="AX685" s="330">
        <v>0</v>
      </c>
      <c r="AY685" s="330">
        <v>0</v>
      </c>
      <c r="AZ685" s="330">
        <v>0</v>
      </c>
      <c r="BA685" s="330">
        <v>0</v>
      </c>
      <c r="BB685" s="330">
        <v>0</v>
      </c>
      <c r="BC685" s="330">
        <v>0</v>
      </c>
      <c r="BD685" s="330">
        <v>0</v>
      </c>
      <c r="BE685" s="330">
        <v>29</v>
      </c>
      <c r="BF685" s="329" t="s">
        <v>7549</v>
      </c>
      <c r="BG685" s="330">
        <v>0</v>
      </c>
      <c r="BH685" s="330">
        <v>0</v>
      </c>
      <c r="BI685" s="330">
        <v>0</v>
      </c>
      <c r="BJ685" s="330" t="s">
        <v>112</v>
      </c>
      <c r="BK685" s="330">
        <v>0</v>
      </c>
      <c r="BL685" s="330">
        <v>0</v>
      </c>
      <c r="BM685" s="330">
        <v>0</v>
      </c>
      <c r="BN685" s="330">
        <v>0</v>
      </c>
      <c r="BO685" s="330">
        <v>0</v>
      </c>
      <c r="BP685" s="330">
        <v>0</v>
      </c>
      <c r="BQ685" s="330">
        <v>0</v>
      </c>
    </row>
    <row r="686" spans="1:69" s="334" customFormat="1" x14ac:dyDescent="0.25">
      <c r="A686" s="333" t="s">
        <v>292</v>
      </c>
      <c r="B686" s="330" t="s">
        <v>52</v>
      </c>
      <c r="C686" s="330" t="s">
        <v>310</v>
      </c>
      <c r="D686" s="333">
        <v>3</v>
      </c>
      <c r="E686" s="331" t="s">
        <v>6536</v>
      </c>
      <c r="F686" s="330" t="s">
        <v>129</v>
      </c>
      <c r="G686" s="427" t="s">
        <v>7594</v>
      </c>
      <c r="H686" s="330">
        <v>0</v>
      </c>
      <c r="I686" s="330">
        <v>0</v>
      </c>
      <c r="J686" s="336" t="s">
        <v>45</v>
      </c>
      <c r="K686" s="330">
        <v>0</v>
      </c>
      <c r="L686" s="330">
        <v>0</v>
      </c>
      <c r="M686" s="336" t="s">
        <v>45</v>
      </c>
      <c r="N686" s="330">
        <v>0</v>
      </c>
      <c r="O686" s="330" t="s">
        <v>45</v>
      </c>
      <c r="P686" s="330" t="s">
        <v>45</v>
      </c>
      <c r="Q686" s="330" t="s">
        <v>45</v>
      </c>
      <c r="R686" s="336" t="s">
        <v>45</v>
      </c>
      <c r="S686" s="330">
        <v>0</v>
      </c>
      <c r="T686" s="330"/>
      <c r="U686" s="330"/>
      <c r="V686" s="428"/>
      <c r="W686" s="428" t="s">
        <v>45</v>
      </c>
      <c r="X686" s="428" t="s">
        <v>45</v>
      </c>
      <c r="Y686" s="428" t="s">
        <v>45</v>
      </c>
      <c r="Z686" s="428" t="s">
        <v>45</v>
      </c>
      <c r="AA686" s="330">
        <v>1</v>
      </c>
      <c r="AB686" s="330">
        <v>0</v>
      </c>
      <c r="AC686" s="330">
        <v>0</v>
      </c>
      <c r="AD686" s="330">
        <v>0</v>
      </c>
      <c r="AE686" s="330">
        <v>0</v>
      </c>
      <c r="AF686" s="330">
        <v>0</v>
      </c>
      <c r="AG686" s="429" t="s">
        <v>45</v>
      </c>
      <c r="AH686" s="330"/>
      <c r="AI686" s="330"/>
      <c r="AJ686" s="330"/>
      <c r="AK686" s="330"/>
      <c r="AL686" s="330"/>
      <c r="AM686" s="330">
        <v>0</v>
      </c>
      <c r="AN686" s="330">
        <v>0</v>
      </c>
      <c r="AO686" s="330"/>
      <c r="AP686" s="330"/>
      <c r="AQ686" s="330">
        <v>0</v>
      </c>
      <c r="AR686" s="330">
        <v>0</v>
      </c>
      <c r="AS686" s="330">
        <v>1</v>
      </c>
      <c r="AT686" s="330">
        <v>0</v>
      </c>
      <c r="AU686" s="330">
        <v>0</v>
      </c>
      <c r="AV686" s="430">
        <v>0</v>
      </c>
      <c r="AW686" s="330">
        <v>0</v>
      </c>
      <c r="AX686" s="330">
        <v>0</v>
      </c>
      <c r="AY686" s="330">
        <v>0</v>
      </c>
      <c r="AZ686" s="330">
        <v>0</v>
      </c>
      <c r="BA686" s="330">
        <v>0</v>
      </c>
      <c r="BB686" s="330">
        <v>0</v>
      </c>
      <c r="BC686" s="330">
        <v>0</v>
      </c>
      <c r="BD686" s="330">
        <v>0</v>
      </c>
      <c r="BE686" s="330">
        <v>56</v>
      </c>
      <c r="BF686" s="329" t="s">
        <v>7549</v>
      </c>
      <c r="BG686" s="330">
        <v>8</v>
      </c>
      <c r="BH686" s="330">
        <v>0</v>
      </c>
      <c r="BI686" s="330">
        <v>0</v>
      </c>
      <c r="BJ686" s="330" t="s">
        <v>112</v>
      </c>
      <c r="BK686" s="330">
        <v>0</v>
      </c>
      <c r="BL686" s="330">
        <v>0</v>
      </c>
      <c r="BM686" s="330">
        <v>0</v>
      </c>
      <c r="BN686" s="330">
        <v>0</v>
      </c>
      <c r="BO686" s="330">
        <v>0</v>
      </c>
      <c r="BP686" s="330">
        <v>0</v>
      </c>
      <c r="BQ686" s="330">
        <v>0</v>
      </c>
    </row>
    <row r="687" spans="1:69" s="334" customFormat="1" x14ac:dyDescent="0.25">
      <c r="A687" s="333" t="s">
        <v>292</v>
      </c>
      <c r="B687" s="330" t="s">
        <v>52</v>
      </c>
      <c r="C687" s="330" t="s">
        <v>310</v>
      </c>
      <c r="D687" s="333">
        <v>4</v>
      </c>
      <c r="E687" s="331" t="s">
        <v>6537</v>
      </c>
      <c r="F687" s="330" t="s">
        <v>129</v>
      </c>
      <c r="G687" s="427" t="s">
        <v>7594</v>
      </c>
      <c r="H687" s="330">
        <v>0</v>
      </c>
      <c r="I687" s="330">
        <v>0</v>
      </c>
      <c r="J687" s="336" t="s">
        <v>45</v>
      </c>
      <c r="K687" s="330">
        <v>0</v>
      </c>
      <c r="L687" s="330">
        <v>0</v>
      </c>
      <c r="M687" s="336" t="s">
        <v>45</v>
      </c>
      <c r="N687" s="330">
        <v>0</v>
      </c>
      <c r="O687" s="330" t="s">
        <v>45</v>
      </c>
      <c r="P687" s="330" t="s">
        <v>45</v>
      </c>
      <c r="Q687" s="330" t="s">
        <v>45</v>
      </c>
      <c r="R687" s="336" t="s">
        <v>45</v>
      </c>
      <c r="S687" s="330">
        <v>0</v>
      </c>
      <c r="T687" s="330"/>
      <c r="U687" s="330"/>
      <c r="V687" s="428"/>
      <c r="W687" s="428" t="s">
        <v>45</v>
      </c>
      <c r="X687" s="428" t="s">
        <v>45</v>
      </c>
      <c r="Y687" s="428" t="s">
        <v>45</v>
      </c>
      <c r="Z687" s="428" t="s">
        <v>45</v>
      </c>
      <c r="AA687" s="330">
        <v>2</v>
      </c>
      <c r="AB687" s="330">
        <v>0</v>
      </c>
      <c r="AC687" s="330">
        <v>0</v>
      </c>
      <c r="AD687" s="330">
        <v>0</v>
      </c>
      <c r="AE687" s="330">
        <v>0</v>
      </c>
      <c r="AF687" s="330">
        <v>0</v>
      </c>
      <c r="AG687" s="429" t="s">
        <v>45</v>
      </c>
      <c r="AH687" s="330"/>
      <c r="AI687" s="330"/>
      <c r="AJ687" s="330"/>
      <c r="AK687" s="330"/>
      <c r="AL687" s="330"/>
      <c r="AM687" s="330">
        <v>0</v>
      </c>
      <c r="AN687" s="330">
        <v>0</v>
      </c>
      <c r="AO687" s="330"/>
      <c r="AP687" s="330"/>
      <c r="AQ687" s="330">
        <v>0</v>
      </c>
      <c r="AR687" s="330">
        <v>0</v>
      </c>
      <c r="AS687" s="330">
        <v>0</v>
      </c>
      <c r="AT687" s="330">
        <v>1</v>
      </c>
      <c r="AU687" s="330">
        <v>1</v>
      </c>
      <c r="AV687" s="430">
        <v>1</v>
      </c>
      <c r="AW687" s="330">
        <v>0</v>
      </c>
      <c r="AX687" s="330">
        <v>0</v>
      </c>
      <c r="AY687" s="330">
        <v>0</v>
      </c>
      <c r="AZ687" s="330">
        <v>0</v>
      </c>
      <c r="BA687" s="330">
        <v>0</v>
      </c>
      <c r="BB687" s="330">
        <v>0</v>
      </c>
      <c r="BC687" s="330">
        <v>0</v>
      </c>
      <c r="BD687" s="330">
        <v>0</v>
      </c>
      <c r="BE687" s="330">
        <v>67</v>
      </c>
      <c r="BF687" s="329" t="s">
        <v>7549</v>
      </c>
      <c r="BG687" s="330">
        <v>20</v>
      </c>
      <c r="BH687" s="330">
        <v>0</v>
      </c>
      <c r="BI687" s="330">
        <v>0</v>
      </c>
      <c r="BJ687" s="330" t="s">
        <v>112</v>
      </c>
      <c r="BK687" s="330">
        <v>0</v>
      </c>
      <c r="BL687" s="330">
        <v>0</v>
      </c>
      <c r="BM687" s="330">
        <v>0</v>
      </c>
      <c r="BN687" s="330">
        <v>0</v>
      </c>
      <c r="BO687" s="330">
        <v>0</v>
      </c>
      <c r="BP687" s="330">
        <v>0</v>
      </c>
      <c r="BQ687" s="330">
        <v>0</v>
      </c>
    </row>
    <row r="688" spans="1:69" s="334" customFormat="1" x14ac:dyDescent="0.25">
      <c r="A688" s="333" t="s">
        <v>292</v>
      </c>
      <c r="B688" s="330" t="s">
        <v>52</v>
      </c>
      <c r="C688" s="330" t="s">
        <v>310</v>
      </c>
      <c r="D688" s="333">
        <v>5</v>
      </c>
      <c r="E688" s="331" t="s">
        <v>6538</v>
      </c>
      <c r="F688" s="330" t="s">
        <v>129</v>
      </c>
      <c r="G688" s="427" t="s">
        <v>7594</v>
      </c>
      <c r="H688" s="330">
        <v>0</v>
      </c>
      <c r="I688" s="330">
        <v>0</v>
      </c>
      <c r="J688" s="336" t="s">
        <v>45</v>
      </c>
      <c r="K688" s="330">
        <v>0</v>
      </c>
      <c r="L688" s="330">
        <v>0</v>
      </c>
      <c r="M688" s="336" t="s">
        <v>45</v>
      </c>
      <c r="N688" s="330">
        <v>0</v>
      </c>
      <c r="O688" s="330" t="s">
        <v>45</v>
      </c>
      <c r="P688" s="330" t="s">
        <v>45</v>
      </c>
      <c r="Q688" s="330" t="s">
        <v>45</v>
      </c>
      <c r="R688" s="336" t="s">
        <v>45</v>
      </c>
      <c r="S688" s="330">
        <v>0</v>
      </c>
      <c r="T688" s="330"/>
      <c r="U688" s="330"/>
      <c r="V688" s="428"/>
      <c r="W688" s="428" t="s">
        <v>45</v>
      </c>
      <c r="X688" s="428" t="s">
        <v>45</v>
      </c>
      <c r="Y688" s="428" t="s">
        <v>45</v>
      </c>
      <c r="Z688" s="428" t="s">
        <v>45</v>
      </c>
      <c r="AA688" s="330">
        <v>1</v>
      </c>
      <c r="AB688" s="330">
        <v>0</v>
      </c>
      <c r="AC688" s="330">
        <v>0</v>
      </c>
      <c r="AD688" s="330">
        <v>0</v>
      </c>
      <c r="AE688" s="330">
        <v>0</v>
      </c>
      <c r="AF688" s="330">
        <v>0</v>
      </c>
      <c r="AG688" s="429" t="s">
        <v>45</v>
      </c>
      <c r="AH688" s="330"/>
      <c r="AI688" s="330"/>
      <c r="AJ688" s="330"/>
      <c r="AK688" s="330"/>
      <c r="AL688" s="330"/>
      <c r="AM688" s="330">
        <v>0</v>
      </c>
      <c r="AN688" s="330">
        <v>0</v>
      </c>
      <c r="AO688" s="330"/>
      <c r="AP688" s="330"/>
      <c r="AQ688" s="330">
        <v>0</v>
      </c>
      <c r="AR688" s="330">
        <v>0</v>
      </c>
      <c r="AS688" s="330">
        <v>1</v>
      </c>
      <c r="AT688" s="330">
        <v>0</v>
      </c>
      <c r="AU688" s="330">
        <v>0</v>
      </c>
      <c r="AV688" s="430">
        <v>0</v>
      </c>
      <c r="AW688" s="330">
        <v>5</v>
      </c>
      <c r="AX688" s="330">
        <v>0</v>
      </c>
      <c r="AY688" s="330">
        <v>5</v>
      </c>
      <c r="AZ688" s="330">
        <v>0</v>
      </c>
      <c r="BA688" s="330">
        <v>5</v>
      </c>
      <c r="BB688" s="330">
        <v>0</v>
      </c>
      <c r="BC688" s="330">
        <v>5</v>
      </c>
      <c r="BD688" s="330">
        <v>0</v>
      </c>
      <c r="BE688" s="330">
        <v>159</v>
      </c>
      <c r="BF688" s="329" t="s">
        <v>7549</v>
      </c>
      <c r="BG688" s="330">
        <v>28</v>
      </c>
      <c r="BH688" s="330">
        <v>0</v>
      </c>
      <c r="BI688" s="330">
        <v>5</v>
      </c>
      <c r="BJ688" s="330" t="s">
        <v>112</v>
      </c>
      <c r="BK688" s="330">
        <v>4</v>
      </c>
      <c r="BL688" s="330">
        <v>0</v>
      </c>
      <c r="BM688" s="330">
        <v>0</v>
      </c>
      <c r="BN688" s="330">
        <v>1</v>
      </c>
      <c r="BO688" s="330">
        <v>0</v>
      </c>
      <c r="BP688" s="330">
        <v>0</v>
      </c>
      <c r="BQ688" s="330">
        <v>0</v>
      </c>
    </row>
    <row r="689" spans="1:70" s="334" customFormat="1" x14ac:dyDescent="0.25">
      <c r="A689" s="333" t="s">
        <v>292</v>
      </c>
      <c r="B689" s="330" t="s">
        <v>52</v>
      </c>
      <c r="C689" s="330" t="s">
        <v>310</v>
      </c>
      <c r="D689" s="333">
        <v>6</v>
      </c>
      <c r="E689" s="331" t="s">
        <v>6539</v>
      </c>
      <c r="F689" s="330" t="s">
        <v>129</v>
      </c>
      <c r="G689" s="427" t="s">
        <v>7594</v>
      </c>
      <c r="H689" s="330">
        <v>0</v>
      </c>
      <c r="I689" s="330">
        <v>0</v>
      </c>
      <c r="J689" s="336" t="s">
        <v>45</v>
      </c>
      <c r="K689" s="330">
        <v>0</v>
      </c>
      <c r="L689" s="330">
        <v>0</v>
      </c>
      <c r="M689" s="336" t="s">
        <v>45</v>
      </c>
      <c r="N689" s="330">
        <v>0</v>
      </c>
      <c r="O689" s="330" t="s">
        <v>45</v>
      </c>
      <c r="P689" s="330" t="s">
        <v>45</v>
      </c>
      <c r="Q689" s="330" t="s">
        <v>45</v>
      </c>
      <c r="R689" s="336" t="s">
        <v>45</v>
      </c>
      <c r="S689" s="330">
        <v>0</v>
      </c>
      <c r="T689" s="330"/>
      <c r="U689" s="330"/>
      <c r="V689" s="428"/>
      <c r="W689" s="428" t="s">
        <v>45</v>
      </c>
      <c r="X689" s="428" t="s">
        <v>45</v>
      </c>
      <c r="Y689" s="428" t="s">
        <v>45</v>
      </c>
      <c r="Z689" s="428" t="s">
        <v>45</v>
      </c>
      <c r="AA689" s="330">
        <v>1</v>
      </c>
      <c r="AB689" s="330">
        <v>0</v>
      </c>
      <c r="AC689" s="330">
        <v>0</v>
      </c>
      <c r="AD689" s="330">
        <v>0</v>
      </c>
      <c r="AE689" s="330">
        <v>0</v>
      </c>
      <c r="AF689" s="330">
        <v>0</v>
      </c>
      <c r="AG689" s="429" t="s">
        <v>45</v>
      </c>
      <c r="AH689" s="330"/>
      <c r="AI689" s="330"/>
      <c r="AJ689" s="330"/>
      <c r="AK689" s="330"/>
      <c r="AL689" s="330"/>
      <c r="AM689" s="330">
        <v>0</v>
      </c>
      <c r="AN689" s="330">
        <v>0</v>
      </c>
      <c r="AO689" s="330"/>
      <c r="AP689" s="330"/>
      <c r="AQ689" s="330">
        <v>0</v>
      </c>
      <c r="AR689" s="330">
        <v>0</v>
      </c>
      <c r="AS689" s="330">
        <v>0</v>
      </c>
      <c r="AT689" s="330">
        <v>1</v>
      </c>
      <c r="AU689" s="330">
        <v>0</v>
      </c>
      <c r="AV689" s="430">
        <v>1</v>
      </c>
      <c r="AW689" s="330">
        <v>7</v>
      </c>
      <c r="AX689" s="330">
        <v>0</v>
      </c>
      <c r="AY689" s="330">
        <v>7</v>
      </c>
      <c r="AZ689" s="330">
        <v>0</v>
      </c>
      <c r="BA689" s="330">
        <v>7</v>
      </c>
      <c r="BB689" s="330">
        <v>0</v>
      </c>
      <c r="BC689" s="330">
        <v>7</v>
      </c>
      <c r="BD689" s="330">
        <v>0</v>
      </c>
      <c r="BE689" s="330">
        <v>40</v>
      </c>
      <c r="BF689" s="329" t="s">
        <v>7549</v>
      </c>
      <c r="BG689" s="330">
        <v>19</v>
      </c>
      <c r="BH689" s="330">
        <v>1</v>
      </c>
      <c r="BI689" s="330">
        <v>7</v>
      </c>
      <c r="BJ689" s="330" t="s">
        <v>112</v>
      </c>
      <c r="BK689" s="330">
        <v>7</v>
      </c>
      <c r="BL689" s="330">
        <v>0</v>
      </c>
      <c r="BM689" s="330">
        <v>0</v>
      </c>
      <c r="BN689" s="330">
        <v>0</v>
      </c>
      <c r="BO689" s="330">
        <v>0</v>
      </c>
      <c r="BP689" s="330">
        <v>0</v>
      </c>
      <c r="BQ689" s="330">
        <v>0</v>
      </c>
    </row>
    <row r="690" spans="1:70" s="334" customFormat="1" x14ac:dyDescent="0.25">
      <c r="A690" s="333" t="s">
        <v>292</v>
      </c>
      <c r="B690" s="330" t="s">
        <v>52</v>
      </c>
      <c r="C690" s="330" t="s">
        <v>310</v>
      </c>
      <c r="D690" s="333">
        <v>7</v>
      </c>
      <c r="E690" s="331" t="s">
        <v>6540</v>
      </c>
      <c r="F690" s="330" t="s">
        <v>129</v>
      </c>
      <c r="G690" s="427" t="s">
        <v>7594</v>
      </c>
      <c r="H690" s="330">
        <v>0</v>
      </c>
      <c r="I690" s="330">
        <v>0</v>
      </c>
      <c r="J690" s="336" t="s">
        <v>45</v>
      </c>
      <c r="K690" s="330">
        <v>0</v>
      </c>
      <c r="L690" s="330">
        <v>0</v>
      </c>
      <c r="M690" s="336" t="s">
        <v>45</v>
      </c>
      <c r="N690" s="330">
        <v>0</v>
      </c>
      <c r="O690" s="330" t="s">
        <v>45</v>
      </c>
      <c r="P690" s="330" t="s">
        <v>45</v>
      </c>
      <c r="Q690" s="330" t="s">
        <v>45</v>
      </c>
      <c r="R690" s="336" t="s">
        <v>45</v>
      </c>
      <c r="S690" s="330">
        <v>0</v>
      </c>
      <c r="T690" s="330"/>
      <c r="U690" s="330"/>
      <c r="V690" s="428"/>
      <c r="W690" s="428" t="s">
        <v>45</v>
      </c>
      <c r="X690" s="428" t="s">
        <v>45</v>
      </c>
      <c r="Y690" s="428" t="s">
        <v>45</v>
      </c>
      <c r="Z690" s="428" t="s">
        <v>45</v>
      </c>
      <c r="AA690" s="330">
        <v>2</v>
      </c>
      <c r="AB690" s="330">
        <v>0</v>
      </c>
      <c r="AC690" s="330">
        <v>0</v>
      </c>
      <c r="AD690" s="330">
        <v>0</v>
      </c>
      <c r="AE690" s="330">
        <v>0</v>
      </c>
      <c r="AF690" s="330">
        <v>0</v>
      </c>
      <c r="AG690" s="429" t="s">
        <v>45</v>
      </c>
      <c r="AH690" s="330"/>
      <c r="AI690" s="330"/>
      <c r="AJ690" s="330"/>
      <c r="AK690" s="330"/>
      <c r="AL690" s="330"/>
      <c r="AM690" s="330">
        <v>0</v>
      </c>
      <c r="AN690" s="330">
        <v>0</v>
      </c>
      <c r="AO690" s="330"/>
      <c r="AP690" s="330"/>
      <c r="AQ690" s="330">
        <v>0</v>
      </c>
      <c r="AR690" s="330">
        <v>0</v>
      </c>
      <c r="AS690" s="330">
        <v>0</v>
      </c>
      <c r="AT690" s="330">
        <v>1</v>
      </c>
      <c r="AU690" s="330">
        <v>1</v>
      </c>
      <c r="AV690" s="430">
        <v>1</v>
      </c>
      <c r="AW690" s="330">
        <v>2</v>
      </c>
      <c r="AX690" s="330">
        <v>0</v>
      </c>
      <c r="AY690" s="330">
        <v>2</v>
      </c>
      <c r="AZ690" s="330">
        <v>0</v>
      </c>
      <c r="BA690" s="330">
        <v>2</v>
      </c>
      <c r="BB690" s="330">
        <v>0</v>
      </c>
      <c r="BC690" s="330">
        <v>2</v>
      </c>
      <c r="BD690" s="330">
        <v>0</v>
      </c>
      <c r="BE690" s="330">
        <v>20</v>
      </c>
      <c r="BF690" s="329" t="s">
        <v>7549</v>
      </c>
      <c r="BG690" s="330">
        <v>20</v>
      </c>
      <c r="BH690" s="330">
        <v>0</v>
      </c>
      <c r="BI690" s="330">
        <v>2</v>
      </c>
      <c r="BJ690" s="330" t="s">
        <v>112</v>
      </c>
      <c r="BK690" s="330">
        <v>2</v>
      </c>
      <c r="BL690" s="330">
        <v>0</v>
      </c>
      <c r="BM690" s="330">
        <v>0</v>
      </c>
      <c r="BN690" s="330">
        <v>0</v>
      </c>
      <c r="BO690" s="330">
        <v>0</v>
      </c>
      <c r="BP690" s="330">
        <v>0</v>
      </c>
      <c r="BQ690" s="330">
        <v>0</v>
      </c>
    </row>
    <row r="691" spans="1:70" s="334" customFormat="1" x14ac:dyDescent="0.25">
      <c r="A691" s="333" t="s">
        <v>289</v>
      </c>
      <c r="B691" s="330" t="s">
        <v>55</v>
      </c>
      <c r="C691" s="330" t="s">
        <v>55</v>
      </c>
      <c r="D691" s="333">
        <v>1</v>
      </c>
      <c r="E691" s="331" t="s">
        <v>6534</v>
      </c>
      <c r="F691" s="330" t="s">
        <v>131</v>
      </c>
      <c r="G691" s="427" t="s">
        <v>7595</v>
      </c>
      <c r="H691" s="330">
        <v>0</v>
      </c>
      <c r="I691" s="330">
        <v>0</v>
      </c>
      <c r="J691" s="336" t="s">
        <v>45</v>
      </c>
      <c r="K691" s="330">
        <v>0</v>
      </c>
      <c r="L691" s="330">
        <v>0</v>
      </c>
      <c r="M691" s="336" t="s">
        <v>45</v>
      </c>
      <c r="N691" s="330">
        <v>0</v>
      </c>
      <c r="O691" s="330" t="s">
        <v>45</v>
      </c>
      <c r="P691" s="330" t="s">
        <v>45</v>
      </c>
      <c r="Q691" s="330" t="s">
        <v>45</v>
      </c>
      <c r="R691" s="336" t="s">
        <v>45</v>
      </c>
      <c r="S691" s="330">
        <v>0</v>
      </c>
      <c r="T691" s="330"/>
      <c r="U691" s="330"/>
      <c r="V691" s="428"/>
      <c r="W691" s="428" t="s">
        <v>45</v>
      </c>
      <c r="X691" s="428" t="s">
        <v>45</v>
      </c>
      <c r="Y691" s="428" t="s">
        <v>45</v>
      </c>
      <c r="Z691" s="428" t="s">
        <v>45</v>
      </c>
      <c r="AA691" s="330">
        <v>0</v>
      </c>
      <c r="AB691" s="330">
        <v>0</v>
      </c>
      <c r="AC691" s="330">
        <v>0</v>
      </c>
      <c r="AD691" s="330">
        <v>0</v>
      </c>
      <c r="AE691" s="330">
        <v>0</v>
      </c>
      <c r="AF691" s="330">
        <v>0</v>
      </c>
      <c r="AG691" s="429" t="s">
        <v>45</v>
      </c>
      <c r="AH691" s="330"/>
      <c r="AI691" s="330"/>
      <c r="AJ691" s="330"/>
      <c r="AK691" s="330"/>
      <c r="AL691" s="330"/>
      <c r="AM691" s="330">
        <v>0</v>
      </c>
      <c r="AN691" s="330">
        <v>0</v>
      </c>
      <c r="AO691" s="330"/>
      <c r="AP691" s="330"/>
      <c r="AQ691" s="330">
        <v>0</v>
      </c>
      <c r="AR691" s="330">
        <v>0</v>
      </c>
      <c r="AS691" s="330">
        <v>0</v>
      </c>
      <c r="AT691" s="330">
        <v>0</v>
      </c>
      <c r="AU691" s="330">
        <v>0</v>
      </c>
      <c r="AV691" s="430" t="s">
        <v>45</v>
      </c>
      <c r="AW691" s="330">
        <v>3</v>
      </c>
      <c r="AX691" s="330">
        <v>2</v>
      </c>
      <c r="AY691" s="330">
        <v>3</v>
      </c>
      <c r="AZ691" s="330">
        <v>2</v>
      </c>
      <c r="BA691" s="330">
        <v>3</v>
      </c>
      <c r="BB691" s="330">
        <v>2</v>
      </c>
      <c r="BC691" s="330">
        <v>3</v>
      </c>
      <c r="BD691" s="330">
        <v>2</v>
      </c>
      <c r="BE691" s="330">
        <v>48</v>
      </c>
      <c r="BF691" s="329" t="s">
        <v>7545</v>
      </c>
      <c r="BG691" s="330">
        <v>0</v>
      </c>
      <c r="BH691" s="330">
        <v>12</v>
      </c>
      <c r="BI691" s="330">
        <v>11</v>
      </c>
      <c r="BJ691" s="330" t="s">
        <v>112</v>
      </c>
      <c r="BK691" s="330">
        <v>5</v>
      </c>
      <c r="BL691" s="330">
        <v>0</v>
      </c>
      <c r="BM691" s="330">
        <v>0</v>
      </c>
      <c r="BN691" s="330">
        <v>0</v>
      </c>
      <c r="BO691" s="330">
        <v>6</v>
      </c>
      <c r="BP691" s="330">
        <v>0</v>
      </c>
      <c r="BQ691" s="330">
        <v>0</v>
      </c>
    </row>
    <row r="692" spans="1:70" s="334" customFormat="1" x14ac:dyDescent="0.25">
      <c r="A692" s="333" t="s">
        <v>289</v>
      </c>
      <c r="B692" s="330" t="s">
        <v>55</v>
      </c>
      <c r="C692" s="330" t="s">
        <v>55</v>
      </c>
      <c r="D692" s="333">
        <v>2</v>
      </c>
      <c r="E692" s="331" t="s">
        <v>6535</v>
      </c>
      <c r="F692" s="330" t="s">
        <v>131</v>
      </c>
      <c r="G692" s="427" t="s">
        <v>7595</v>
      </c>
      <c r="H692" s="330">
        <v>0</v>
      </c>
      <c r="I692" s="330">
        <v>0</v>
      </c>
      <c r="J692" s="336" t="s">
        <v>45</v>
      </c>
      <c r="K692" s="330">
        <v>0</v>
      </c>
      <c r="L692" s="330">
        <v>0</v>
      </c>
      <c r="M692" s="336" t="s">
        <v>45</v>
      </c>
      <c r="N692" s="330">
        <v>0</v>
      </c>
      <c r="O692" s="330" t="s">
        <v>45</v>
      </c>
      <c r="P692" s="330" t="s">
        <v>45</v>
      </c>
      <c r="Q692" s="330" t="s">
        <v>45</v>
      </c>
      <c r="R692" s="336" t="s">
        <v>45</v>
      </c>
      <c r="S692" s="330">
        <v>0</v>
      </c>
      <c r="T692" s="330"/>
      <c r="U692" s="330"/>
      <c r="V692" s="428"/>
      <c r="W692" s="428" t="s">
        <v>45</v>
      </c>
      <c r="X692" s="428" t="s">
        <v>45</v>
      </c>
      <c r="Y692" s="428" t="s">
        <v>45</v>
      </c>
      <c r="Z692" s="428" t="s">
        <v>45</v>
      </c>
      <c r="AA692" s="330">
        <v>0</v>
      </c>
      <c r="AB692" s="330">
        <v>0</v>
      </c>
      <c r="AC692" s="330">
        <v>0</v>
      </c>
      <c r="AD692" s="330">
        <v>0</v>
      </c>
      <c r="AE692" s="330">
        <v>0</v>
      </c>
      <c r="AF692" s="330">
        <v>0</v>
      </c>
      <c r="AG692" s="429" t="s">
        <v>45</v>
      </c>
      <c r="AH692" s="330"/>
      <c r="AI692" s="330"/>
      <c r="AJ692" s="330"/>
      <c r="AK692" s="330"/>
      <c r="AL692" s="330"/>
      <c r="AM692" s="330">
        <v>0</v>
      </c>
      <c r="AN692" s="330">
        <v>0</v>
      </c>
      <c r="AO692" s="330"/>
      <c r="AP692" s="330"/>
      <c r="AQ692" s="330">
        <v>0</v>
      </c>
      <c r="AR692" s="330">
        <v>0</v>
      </c>
      <c r="AS692" s="330">
        <v>0</v>
      </c>
      <c r="AT692" s="330">
        <v>0</v>
      </c>
      <c r="AU692" s="330">
        <v>0</v>
      </c>
      <c r="AV692" s="430" t="s">
        <v>45</v>
      </c>
      <c r="AW692" s="330">
        <v>8</v>
      </c>
      <c r="AX692" s="330">
        <v>0</v>
      </c>
      <c r="AY692" s="330">
        <v>8</v>
      </c>
      <c r="AZ692" s="330">
        <v>0</v>
      </c>
      <c r="BA692" s="330">
        <v>8</v>
      </c>
      <c r="BB692" s="330">
        <v>0</v>
      </c>
      <c r="BC692" s="330">
        <v>8</v>
      </c>
      <c r="BD692" s="330">
        <v>0</v>
      </c>
      <c r="BE692" s="330">
        <v>15</v>
      </c>
      <c r="BF692" s="329" t="s">
        <v>7545</v>
      </c>
      <c r="BG692" s="330">
        <v>4</v>
      </c>
      <c r="BH692" s="330">
        <v>4</v>
      </c>
      <c r="BI692" s="330">
        <v>8</v>
      </c>
      <c r="BJ692" s="330" t="s">
        <v>112</v>
      </c>
      <c r="BK692" s="330">
        <v>8</v>
      </c>
      <c r="BL692" s="330">
        <v>0</v>
      </c>
      <c r="BM692" s="330">
        <v>0</v>
      </c>
      <c r="BN692" s="330">
        <v>0</v>
      </c>
      <c r="BO692" s="330">
        <v>0</v>
      </c>
      <c r="BP692" s="330">
        <v>0</v>
      </c>
      <c r="BQ692" s="330">
        <v>0</v>
      </c>
    </row>
    <row r="693" spans="1:70" s="334" customFormat="1" x14ac:dyDescent="0.25">
      <c r="A693" s="333" t="s">
        <v>289</v>
      </c>
      <c r="B693" s="330" t="s">
        <v>55</v>
      </c>
      <c r="C693" s="330" t="s">
        <v>55</v>
      </c>
      <c r="D693" s="333">
        <v>44</v>
      </c>
      <c r="E693" s="331" t="s">
        <v>565</v>
      </c>
      <c r="F693" s="330" t="s">
        <v>131</v>
      </c>
      <c r="G693" s="427" t="s">
        <v>7595</v>
      </c>
      <c r="H693" s="330">
        <v>0</v>
      </c>
      <c r="I693" s="330">
        <v>0</v>
      </c>
      <c r="J693" s="336" t="s">
        <v>45</v>
      </c>
      <c r="K693" s="330">
        <v>0</v>
      </c>
      <c r="L693" s="330">
        <v>0</v>
      </c>
      <c r="M693" s="336" t="s">
        <v>45</v>
      </c>
      <c r="N693" s="330">
        <v>0</v>
      </c>
      <c r="O693" s="330" t="s">
        <v>45</v>
      </c>
      <c r="P693" s="330" t="s">
        <v>45</v>
      </c>
      <c r="Q693" s="330" t="s">
        <v>45</v>
      </c>
      <c r="R693" s="336" t="s">
        <v>45</v>
      </c>
      <c r="S693" s="330">
        <v>0</v>
      </c>
      <c r="T693" s="330"/>
      <c r="U693" s="330"/>
      <c r="V693" s="428"/>
      <c r="W693" s="428" t="s">
        <v>45</v>
      </c>
      <c r="X693" s="428" t="s">
        <v>45</v>
      </c>
      <c r="Y693" s="428" t="s">
        <v>45</v>
      </c>
      <c r="Z693" s="428" t="s">
        <v>45</v>
      </c>
      <c r="AA693" s="330">
        <v>0</v>
      </c>
      <c r="AB693" s="330">
        <v>0</v>
      </c>
      <c r="AC693" s="330">
        <v>0</v>
      </c>
      <c r="AD693" s="330">
        <v>0</v>
      </c>
      <c r="AE693" s="330">
        <v>0</v>
      </c>
      <c r="AF693" s="330">
        <v>0</v>
      </c>
      <c r="AG693" s="429" t="s">
        <v>45</v>
      </c>
      <c r="AH693" s="330"/>
      <c r="AI693" s="330"/>
      <c r="AJ693" s="330"/>
      <c r="AK693" s="330"/>
      <c r="AL693" s="330"/>
      <c r="AM693" s="330">
        <v>0</v>
      </c>
      <c r="AN693" s="330">
        <v>0</v>
      </c>
      <c r="AO693" s="330"/>
      <c r="AP693" s="330"/>
      <c r="AQ693" s="330">
        <v>0</v>
      </c>
      <c r="AR693" s="330">
        <v>0</v>
      </c>
      <c r="AS693" s="330">
        <v>0</v>
      </c>
      <c r="AT693" s="330">
        <v>0</v>
      </c>
      <c r="AU693" s="330">
        <v>0</v>
      </c>
      <c r="AV693" s="430" t="s">
        <v>45</v>
      </c>
      <c r="AW693" s="330">
        <v>6</v>
      </c>
      <c r="AX693" s="330">
        <v>0</v>
      </c>
      <c r="AY693" s="330">
        <v>6</v>
      </c>
      <c r="AZ693" s="330">
        <v>0</v>
      </c>
      <c r="BA693" s="330">
        <v>6</v>
      </c>
      <c r="BB693" s="330">
        <v>0</v>
      </c>
      <c r="BC693" s="330">
        <v>6</v>
      </c>
      <c r="BD693" s="330">
        <v>0</v>
      </c>
      <c r="BE693" s="330">
        <v>21</v>
      </c>
      <c r="BF693" s="329" t="s">
        <v>7545</v>
      </c>
      <c r="BG693" s="330">
        <v>7</v>
      </c>
      <c r="BH693" s="330">
        <v>3</v>
      </c>
      <c r="BI693" s="330">
        <v>6</v>
      </c>
      <c r="BJ693" s="330" t="s">
        <v>112</v>
      </c>
      <c r="BK693" s="330">
        <v>6</v>
      </c>
      <c r="BL693" s="330">
        <v>0</v>
      </c>
      <c r="BM693" s="330">
        <v>0</v>
      </c>
      <c r="BN693" s="330">
        <v>0</v>
      </c>
      <c r="BO693" s="330">
        <v>0</v>
      </c>
      <c r="BP693" s="330">
        <v>0</v>
      </c>
      <c r="BQ693" s="330">
        <v>0</v>
      </c>
    </row>
    <row r="694" spans="1:70" s="334" customFormat="1" x14ac:dyDescent="0.25">
      <c r="A694" s="333" t="s">
        <v>289</v>
      </c>
      <c r="B694" s="330" t="s">
        <v>55</v>
      </c>
      <c r="C694" s="330" t="s">
        <v>55</v>
      </c>
      <c r="D694" s="333">
        <v>45</v>
      </c>
      <c r="E694" s="331" t="s">
        <v>566</v>
      </c>
      <c r="F694" s="330" t="s">
        <v>131</v>
      </c>
      <c r="G694" s="427" t="s">
        <v>7595</v>
      </c>
      <c r="H694" s="330">
        <v>0</v>
      </c>
      <c r="I694" s="330">
        <v>0</v>
      </c>
      <c r="J694" s="336" t="s">
        <v>45</v>
      </c>
      <c r="K694" s="330">
        <v>0</v>
      </c>
      <c r="L694" s="330">
        <v>0</v>
      </c>
      <c r="M694" s="336" t="s">
        <v>45</v>
      </c>
      <c r="N694" s="330">
        <v>0</v>
      </c>
      <c r="O694" s="330" t="s">
        <v>45</v>
      </c>
      <c r="P694" s="330" t="s">
        <v>45</v>
      </c>
      <c r="Q694" s="330" t="s">
        <v>45</v>
      </c>
      <c r="R694" s="336" t="s">
        <v>45</v>
      </c>
      <c r="S694" s="330">
        <v>0</v>
      </c>
      <c r="T694" s="330"/>
      <c r="U694" s="330"/>
      <c r="V694" s="428"/>
      <c r="W694" s="428" t="s">
        <v>45</v>
      </c>
      <c r="X694" s="428" t="s">
        <v>45</v>
      </c>
      <c r="Y694" s="428" t="s">
        <v>45</v>
      </c>
      <c r="Z694" s="428" t="s">
        <v>45</v>
      </c>
      <c r="AA694" s="330">
        <v>0</v>
      </c>
      <c r="AB694" s="330">
        <v>0</v>
      </c>
      <c r="AC694" s="330">
        <v>0</v>
      </c>
      <c r="AD694" s="330">
        <v>0</v>
      </c>
      <c r="AE694" s="330">
        <v>0</v>
      </c>
      <c r="AF694" s="330">
        <v>0</v>
      </c>
      <c r="AG694" s="429" t="s">
        <v>45</v>
      </c>
      <c r="AH694" s="330"/>
      <c r="AI694" s="330"/>
      <c r="AJ694" s="330"/>
      <c r="AK694" s="330"/>
      <c r="AL694" s="330"/>
      <c r="AM694" s="330">
        <v>0</v>
      </c>
      <c r="AN694" s="330">
        <v>0</v>
      </c>
      <c r="AO694" s="330"/>
      <c r="AP694" s="330"/>
      <c r="AQ694" s="330">
        <v>0</v>
      </c>
      <c r="AR694" s="330">
        <v>0</v>
      </c>
      <c r="AS694" s="330">
        <v>0</v>
      </c>
      <c r="AT694" s="330">
        <v>0</v>
      </c>
      <c r="AU694" s="330">
        <v>0</v>
      </c>
      <c r="AV694" s="430" t="s">
        <v>45</v>
      </c>
      <c r="AW694" s="330">
        <v>5</v>
      </c>
      <c r="AX694" s="330">
        <v>0</v>
      </c>
      <c r="AY694" s="330">
        <v>5</v>
      </c>
      <c r="AZ694" s="330">
        <v>0</v>
      </c>
      <c r="BA694" s="330">
        <v>5</v>
      </c>
      <c r="BB694" s="330">
        <v>0</v>
      </c>
      <c r="BC694" s="330">
        <v>5</v>
      </c>
      <c r="BD694" s="330">
        <v>0</v>
      </c>
      <c r="BE694" s="330">
        <v>35</v>
      </c>
      <c r="BF694" s="329" t="s">
        <v>7545</v>
      </c>
      <c r="BG694" s="330">
        <v>10</v>
      </c>
      <c r="BH694" s="330">
        <v>13</v>
      </c>
      <c r="BI694" s="330">
        <v>6</v>
      </c>
      <c r="BJ694" s="330" t="s">
        <v>112</v>
      </c>
      <c r="BK694" s="330">
        <v>5</v>
      </c>
      <c r="BL694" s="330">
        <v>0</v>
      </c>
      <c r="BM694" s="330">
        <v>0</v>
      </c>
      <c r="BN694" s="330">
        <v>0</v>
      </c>
      <c r="BO694" s="330">
        <v>1</v>
      </c>
      <c r="BP694" s="330">
        <v>0</v>
      </c>
      <c r="BQ694" s="330">
        <v>0</v>
      </c>
    </row>
    <row r="695" spans="1:70" s="334" customFormat="1" x14ac:dyDescent="0.25">
      <c r="A695" s="333" t="s">
        <v>289</v>
      </c>
      <c r="B695" s="330" t="s">
        <v>55</v>
      </c>
      <c r="C695" s="330" t="s">
        <v>55</v>
      </c>
      <c r="D695" s="333">
        <v>46</v>
      </c>
      <c r="E695" s="331" t="s">
        <v>567</v>
      </c>
      <c r="F695" s="330" t="s">
        <v>131</v>
      </c>
      <c r="G695" s="427" t="s">
        <v>7595</v>
      </c>
      <c r="H695" s="330">
        <v>0</v>
      </c>
      <c r="I695" s="330">
        <v>0</v>
      </c>
      <c r="J695" s="336" t="s">
        <v>45</v>
      </c>
      <c r="K695" s="330">
        <v>0</v>
      </c>
      <c r="L695" s="330">
        <v>0</v>
      </c>
      <c r="M695" s="336" t="s">
        <v>45</v>
      </c>
      <c r="N695" s="330">
        <v>0</v>
      </c>
      <c r="O695" s="330" t="s">
        <v>45</v>
      </c>
      <c r="P695" s="330" t="s">
        <v>45</v>
      </c>
      <c r="Q695" s="330" t="s">
        <v>45</v>
      </c>
      <c r="R695" s="336" t="s">
        <v>45</v>
      </c>
      <c r="S695" s="330">
        <v>0</v>
      </c>
      <c r="T695" s="330"/>
      <c r="U695" s="330"/>
      <c r="V695" s="428"/>
      <c r="W695" s="428" t="s">
        <v>45</v>
      </c>
      <c r="X695" s="428" t="s">
        <v>45</v>
      </c>
      <c r="Y695" s="428" t="s">
        <v>45</v>
      </c>
      <c r="Z695" s="428" t="s">
        <v>45</v>
      </c>
      <c r="AA695" s="330">
        <v>1</v>
      </c>
      <c r="AB695" s="330">
        <v>0</v>
      </c>
      <c r="AC695" s="330">
        <v>0</v>
      </c>
      <c r="AD695" s="330">
        <v>0</v>
      </c>
      <c r="AE695" s="330">
        <v>0</v>
      </c>
      <c r="AF695" s="330">
        <v>0</v>
      </c>
      <c r="AG695" s="429" t="s">
        <v>45</v>
      </c>
      <c r="AH695" s="330"/>
      <c r="AI695" s="330"/>
      <c r="AJ695" s="330"/>
      <c r="AK695" s="330"/>
      <c r="AL695" s="330"/>
      <c r="AM695" s="330">
        <v>0</v>
      </c>
      <c r="AN695" s="330">
        <v>0</v>
      </c>
      <c r="AO695" s="330"/>
      <c r="AP695" s="330"/>
      <c r="AQ695" s="330">
        <v>0</v>
      </c>
      <c r="AR695" s="330">
        <v>0</v>
      </c>
      <c r="AS695" s="330">
        <v>0</v>
      </c>
      <c r="AT695" s="330">
        <v>1</v>
      </c>
      <c r="AU695" s="330">
        <v>0</v>
      </c>
      <c r="AV695" s="430">
        <v>1</v>
      </c>
      <c r="AW695" s="330">
        <v>4</v>
      </c>
      <c r="AX695" s="330">
        <v>0</v>
      </c>
      <c r="AY695" s="330">
        <v>4</v>
      </c>
      <c r="AZ695" s="330">
        <v>0</v>
      </c>
      <c r="BA695" s="330">
        <v>4</v>
      </c>
      <c r="BB695" s="330">
        <v>0</v>
      </c>
      <c r="BC695" s="330">
        <v>4</v>
      </c>
      <c r="BD695" s="330">
        <v>0</v>
      </c>
      <c r="BE695" s="330">
        <v>189</v>
      </c>
      <c r="BF695" s="329" t="s">
        <v>7545</v>
      </c>
      <c r="BG695" s="330">
        <v>10</v>
      </c>
      <c r="BH695" s="330">
        <v>5</v>
      </c>
      <c r="BI695" s="330">
        <v>4</v>
      </c>
      <c r="BJ695" s="330" t="s">
        <v>112</v>
      </c>
      <c r="BK695" s="330">
        <v>4</v>
      </c>
      <c r="BL695" s="330">
        <v>0</v>
      </c>
      <c r="BM695" s="330">
        <v>0</v>
      </c>
      <c r="BN695" s="330">
        <v>0</v>
      </c>
      <c r="BO695" s="330">
        <v>0</v>
      </c>
      <c r="BP695" s="330">
        <v>0</v>
      </c>
      <c r="BQ695" s="330">
        <v>0</v>
      </c>
    </row>
    <row r="696" spans="1:70" s="334" customFormat="1" x14ac:dyDescent="0.25">
      <c r="A696" s="333" t="s">
        <v>289</v>
      </c>
      <c r="B696" s="330" t="s">
        <v>55</v>
      </c>
      <c r="C696" s="330" t="s">
        <v>55</v>
      </c>
      <c r="D696" s="333">
        <v>47</v>
      </c>
      <c r="E696" s="331" t="s">
        <v>568</v>
      </c>
      <c r="F696" s="330" t="s">
        <v>131</v>
      </c>
      <c r="G696" s="427" t="s">
        <v>7595</v>
      </c>
      <c r="H696" s="330">
        <v>0</v>
      </c>
      <c r="I696" s="330">
        <v>0</v>
      </c>
      <c r="J696" s="336" t="s">
        <v>45</v>
      </c>
      <c r="K696" s="330">
        <v>0</v>
      </c>
      <c r="L696" s="330">
        <v>0</v>
      </c>
      <c r="M696" s="336" t="s">
        <v>45</v>
      </c>
      <c r="N696" s="330">
        <v>0</v>
      </c>
      <c r="O696" s="330" t="s">
        <v>45</v>
      </c>
      <c r="P696" s="330" t="s">
        <v>45</v>
      </c>
      <c r="Q696" s="330" t="s">
        <v>45</v>
      </c>
      <c r="R696" s="336" t="s">
        <v>45</v>
      </c>
      <c r="S696" s="330">
        <v>0</v>
      </c>
      <c r="T696" s="330"/>
      <c r="U696" s="330"/>
      <c r="V696" s="428"/>
      <c r="W696" s="428" t="s">
        <v>45</v>
      </c>
      <c r="X696" s="428" t="s">
        <v>45</v>
      </c>
      <c r="Y696" s="428" t="s">
        <v>45</v>
      </c>
      <c r="Z696" s="428" t="s">
        <v>45</v>
      </c>
      <c r="AA696" s="330">
        <v>0</v>
      </c>
      <c r="AB696" s="330">
        <v>0</v>
      </c>
      <c r="AC696" s="330">
        <v>0</v>
      </c>
      <c r="AD696" s="330">
        <v>0</v>
      </c>
      <c r="AE696" s="330">
        <v>0</v>
      </c>
      <c r="AF696" s="330">
        <v>0</v>
      </c>
      <c r="AG696" s="429" t="s">
        <v>45</v>
      </c>
      <c r="AH696" s="330"/>
      <c r="AI696" s="330"/>
      <c r="AJ696" s="330"/>
      <c r="AK696" s="330"/>
      <c r="AL696" s="330"/>
      <c r="AM696" s="330">
        <v>0</v>
      </c>
      <c r="AN696" s="330">
        <v>0</v>
      </c>
      <c r="AO696" s="330"/>
      <c r="AP696" s="330"/>
      <c r="AQ696" s="330">
        <v>0</v>
      </c>
      <c r="AR696" s="330">
        <v>0</v>
      </c>
      <c r="AS696" s="330">
        <v>0</v>
      </c>
      <c r="AT696" s="330">
        <v>0</v>
      </c>
      <c r="AU696" s="330">
        <v>0</v>
      </c>
      <c r="AV696" s="430" t="s">
        <v>45</v>
      </c>
      <c r="AW696" s="330">
        <v>8</v>
      </c>
      <c r="AX696" s="330">
        <v>1</v>
      </c>
      <c r="AY696" s="330">
        <v>8</v>
      </c>
      <c r="AZ696" s="330">
        <v>1</v>
      </c>
      <c r="BA696" s="330">
        <v>8</v>
      </c>
      <c r="BB696" s="330">
        <v>1</v>
      </c>
      <c r="BC696" s="330">
        <v>8</v>
      </c>
      <c r="BD696" s="330">
        <v>1</v>
      </c>
      <c r="BE696" s="330">
        <v>47</v>
      </c>
      <c r="BF696" s="329" t="s">
        <v>7545</v>
      </c>
      <c r="BG696" s="330">
        <v>5</v>
      </c>
      <c r="BH696" s="330">
        <v>20</v>
      </c>
      <c r="BI696" s="330">
        <v>9</v>
      </c>
      <c r="BJ696" s="330" t="s">
        <v>112</v>
      </c>
      <c r="BK696" s="330">
        <v>8</v>
      </c>
      <c r="BL696" s="330">
        <v>0</v>
      </c>
      <c r="BM696" s="330">
        <v>0</v>
      </c>
      <c r="BN696" s="330">
        <v>1</v>
      </c>
      <c r="BO696" s="330">
        <v>0</v>
      </c>
      <c r="BP696" s="330">
        <v>0</v>
      </c>
      <c r="BQ696" s="330">
        <v>0</v>
      </c>
    </row>
    <row r="697" spans="1:70" s="334" customFormat="1" x14ac:dyDescent="0.25">
      <c r="A697" s="333" t="s">
        <v>289</v>
      </c>
      <c r="B697" s="330" t="s">
        <v>55</v>
      </c>
      <c r="C697" s="330" t="s">
        <v>55</v>
      </c>
      <c r="D697" s="333">
        <v>48</v>
      </c>
      <c r="E697" s="331" t="s">
        <v>570</v>
      </c>
      <c r="F697" s="330" t="s">
        <v>131</v>
      </c>
      <c r="G697" s="427" t="s">
        <v>7595</v>
      </c>
      <c r="H697" s="330">
        <v>0</v>
      </c>
      <c r="I697" s="330">
        <v>0</v>
      </c>
      <c r="J697" s="336" t="s">
        <v>45</v>
      </c>
      <c r="K697" s="330">
        <v>0</v>
      </c>
      <c r="L697" s="330">
        <v>0</v>
      </c>
      <c r="M697" s="336" t="s">
        <v>45</v>
      </c>
      <c r="N697" s="330">
        <v>0</v>
      </c>
      <c r="O697" s="330" t="s">
        <v>45</v>
      </c>
      <c r="P697" s="330" t="s">
        <v>45</v>
      </c>
      <c r="Q697" s="330" t="s">
        <v>45</v>
      </c>
      <c r="R697" s="336" t="s">
        <v>45</v>
      </c>
      <c r="S697" s="330">
        <v>0</v>
      </c>
      <c r="T697" s="330"/>
      <c r="U697" s="330"/>
      <c r="V697" s="428"/>
      <c r="W697" s="428" t="s">
        <v>45</v>
      </c>
      <c r="X697" s="428" t="s">
        <v>45</v>
      </c>
      <c r="Y697" s="428" t="s">
        <v>45</v>
      </c>
      <c r="Z697" s="428" t="s">
        <v>45</v>
      </c>
      <c r="AA697" s="330">
        <v>1</v>
      </c>
      <c r="AB697" s="330">
        <v>0</v>
      </c>
      <c r="AC697" s="330">
        <v>0</v>
      </c>
      <c r="AD697" s="330">
        <v>0</v>
      </c>
      <c r="AE697" s="330">
        <v>0</v>
      </c>
      <c r="AF697" s="330">
        <v>0</v>
      </c>
      <c r="AG697" s="429" t="s">
        <v>45</v>
      </c>
      <c r="AH697" s="330"/>
      <c r="AI697" s="330"/>
      <c r="AJ697" s="330"/>
      <c r="AK697" s="330"/>
      <c r="AL697" s="330"/>
      <c r="AM697" s="330">
        <v>0</v>
      </c>
      <c r="AN697" s="330">
        <v>0</v>
      </c>
      <c r="AO697" s="330"/>
      <c r="AP697" s="330"/>
      <c r="AQ697" s="330">
        <v>0</v>
      </c>
      <c r="AR697" s="330">
        <v>0</v>
      </c>
      <c r="AS697" s="330">
        <v>0</v>
      </c>
      <c r="AT697" s="330">
        <v>0</v>
      </c>
      <c r="AU697" s="330">
        <v>1</v>
      </c>
      <c r="AV697" s="430">
        <v>1</v>
      </c>
      <c r="AW697" s="330">
        <v>16</v>
      </c>
      <c r="AX697" s="330">
        <v>0</v>
      </c>
      <c r="AY697" s="330">
        <v>16</v>
      </c>
      <c r="AZ697" s="330">
        <v>0</v>
      </c>
      <c r="BA697" s="330">
        <v>16</v>
      </c>
      <c r="BB697" s="330">
        <v>0</v>
      </c>
      <c r="BC697" s="330">
        <v>16</v>
      </c>
      <c r="BD697" s="330">
        <v>0</v>
      </c>
      <c r="BE697" s="330">
        <v>141</v>
      </c>
      <c r="BF697" s="329" t="s">
        <v>7545</v>
      </c>
      <c r="BG697" s="330">
        <v>26</v>
      </c>
      <c r="BH697" s="330">
        <v>15</v>
      </c>
      <c r="BI697" s="330">
        <v>16</v>
      </c>
      <c r="BJ697" s="330" t="s">
        <v>112</v>
      </c>
      <c r="BK697" s="330">
        <v>15</v>
      </c>
      <c r="BL697" s="330">
        <v>0</v>
      </c>
      <c r="BM697" s="330">
        <v>0</v>
      </c>
      <c r="BN697" s="330">
        <v>1</v>
      </c>
      <c r="BO697" s="330">
        <v>0</v>
      </c>
      <c r="BP697" s="330">
        <v>0</v>
      </c>
      <c r="BQ697" s="330">
        <v>0</v>
      </c>
    </row>
    <row r="698" spans="1:70" s="334" customFormat="1" x14ac:dyDescent="0.25">
      <c r="A698" s="333" t="s">
        <v>289</v>
      </c>
      <c r="B698" s="330" t="s">
        <v>55</v>
      </c>
      <c r="C698" s="330" t="s">
        <v>55</v>
      </c>
      <c r="D698" s="333">
        <v>49</v>
      </c>
      <c r="E698" s="331" t="s">
        <v>571</v>
      </c>
      <c r="F698" s="330" t="s">
        <v>131</v>
      </c>
      <c r="G698" s="427" t="s">
        <v>7595</v>
      </c>
      <c r="H698" s="330">
        <v>0</v>
      </c>
      <c r="I698" s="330">
        <v>0</v>
      </c>
      <c r="J698" s="336" t="s">
        <v>45</v>
      </c>
      <c r="K698" s="330">
        <v>0</v>
      </c>
      <c r="L698" s="330">
        <v>0</v>
      </c>
      <c r="M698" s="336" t="s">
        <v>45</v>
      </c>
      <c r="N698" s="330">
        <v>0</v>
      </c>
      <c r="O698" s="330" t="s">
        <v>45</v>
      </c>
      <c r="P698" s="330" t="s">
        <v>45</v>
      </c>
      <c r="Q698" s="330" t="s">
        <v>45</v>
      </c>
      <c r="R698" s="336" t="s">
        <v>45</v>
      </c>
      <c r="S698" s="330">
        <v>0</v>
      </c>
      <c r="T698" s="330"/>
      <c r="U698" s="330"/>
      <c r="V698" s="428"/>
      <c r="W698" s="428" t="s">
        <v>45</v>
      </c>
      <c r="X698" s="428" t="s">
        <v>45</v>
      </c>
      <c r="Y698" s="428" t="s">
        <v>45</v>
      </c>
      <c r="Z698" s="428" t="s">
        <v>45</v>
      </c>
      <c r="AA698" s="330">
        <v>1</v>
      </c>
      <c r="AB698" s="330">
        <v>0</v>
      </c>
      <c r="AC698" s="330">
        <v>0</v>
      </c>
      <c r="AD698" s="330">
        <v>0</v>
      </c>
      <c r="AE698" s="330">
        <v>0</v>
      </c>
      <c r="AF698" s="330">
        <v>0</v>
      </c>
      <c r="AG698" s="429" t="s">
        <v>45</v>
      </c>
      <c r="AH698" s="330"/>
      <c r="AI698" s="330"/>
      <c r="AJ698" s="330"/>
      <c r="AK698" s="330"/>
      <c r="AL698" s="330"/>
      <c r="AM698" s="330">
        <v>0</v>
      </c>
      <c r="AN698" s="330">
        <v>0</v>
      </c>
      <c r="AO698" s="330"/>
      <c r="AP698" s="330"/>
      <c r="AQ698" s="330">
        <v>0</v>
      </c>
      <c r="AR698" s="330">
        <v>0</v>
      </c>
      <c r="AS698" s="330">
        <v>0</v>
      </c>
      <c r="AT698" s="330">
        <v>0</v>
      </c>
      <c r="AU698" s="330">
        <v>1</v>
      </c>
      <c r="AV698" s="430">
        <v>1</v>
      </c>
      <c r="AW698" s="330">
        <v>18</v>
      </c>
      <c r="AX698" s="330">
        <v>1</v>
      </c>
      <c r="AY698" s="330">
        <v>18</v>
      </c>
      <c r="AZ698" s="330">
        <v>1</v>
      </c>
      <c r="BA698" s="330">
        <v>18</v>
      </c>
      <c r="BB698" s="330">
        <v>1</v>
      </c>
      <c r="BC698" s="330">
        <v>18</v>
      </c>
      <c r="BD698" s="330">
        <v>1</v>
      </c>
      <c r="BE698" s="330">
        <v>60</v>
      </c>
      <c r="BF698" s="329" t="s">
        <v>7545</v>
      </c>
      <c r="BG698" s="330">
        <v>33</v>
      </c>
      <c r="BH698" s="330">
        <v>23</v>
      </c>
      <c r="BI698" s="330">
        <v>20</v>
      </c>
      <c r="BJ698" s="330" t="s">
        <v>112</v>
      </c>
      <c r="BK698" s="330">
        <v>17</v>
      </c>
      <c r="BL698" s="330">
        <v>0</v>
      </c>
      <c r="BM698" s="330">
        <v>0</v>
      </c>
      <c r="BN698" s="330">
        <v>2</v>
      </c>
      <c r="BO698" s="330">
        <v>1</v>
      </c>
      <c r="BP698" s="330">
        <v>0</v>
      </c>
      <c r="BQ698" s="330">
        <v>0</v>
      </c>
      <c r="BR698" s="431"/>
    </row>
    <row r="699" spans="1:70" s="334" customFormat="1" x14ac:dyDescent="0.25">
      <c r="A699" s="333" t="s">
        <v>289</v>
      </c>
      <c r="B699" s="330" t="s">
        <v>55</v>
      </c>
      <c r="C699" s="330" t="s">
        <v>55</v>
      </c>
      <c r="D699" s="333">
        <v>50</v>
      </c>
      <c r="E699" s="331" t="s">
        <v>572</v>
      </c>
      <c r="F699" s="330" t="s">
        <v>131</v>
      </c>
      <c r="G699" s="427" t="s">
        <v>7595</v>
      </c>
      <c r="H699" s="330">
        <v>0</v>
      </c>
      <c r="I699" s="330">
        <v>0</v>
      </c>
      <c r="J699" s="336" t="s">
        <v>45</v>
      </c>
      <c r="K699" s="330">
        <v>0</v>
      </c>
      <c r="L699" s="330">
        <v>0</v>
      </c>
      <c r="M699" s="336" t="s">
        <v>45</v>
      </c>
      <c r="N699" s="330">
        <v>0</v>
      </c>
      <c r="O699" s="330" t="s">
        <v>45</v>
      </c>
      <c r="P699" s="330" t="s">
        <v>45</v>
      </c>
      <c r="Q699" s="330" t="s">
        <v>45</v>
      </c>
      <c r="R699" s="336" t="s">
        <v>45</v>
      </c>
      <c r="S699" s="330">
        <v>0</v>
      </c>
      <c r="T699" s="330"/>
      <c r="U699" s="330"/>
      <c r="V699" s="428"/>
      <c r="W699" s="428" t="s">
        <v>45</v>
      </c>
      <c r="X699" s="428" t="s">
        <v>45</v>
      </c>
      <c r="Y699" s="428" t="s">
        <v>45</v>
      </c>
      <c r="Z699" s="428" t="s">
        <v>45</v>
      </c>
      <c r="AA699" s="330">
        <v>0</v>
      </c>
      <c r="AB699" s="330">
        <v>0</v>
      </c>
      <c r="AC699" s="330">
        <v>0</v>
      </c>
      <c r="AD699" s="330">
        <v>0</v>
      </c>
      <c r="AE699" s="330">
        <v>0</v>
      </c>
      <c r="AF699" s="330">
        <v>0</v>
      </c>
      <c r="AG699" s="429" t="s">
        <v>45</v>
      </c>
      <c r="AH699" s="330"/>
      <c r="AI699" s="330"/>
      <c r="AJ699" s="330"/>
      <c r="AK699" s="330"/>
      <c r="AL699" s="330"/>
      <c r="AM699" s="330">
        <v>0</v>
      </c>
      <c r="AN699" s="330">
        <v>0</v>
      </c>
      <c r="AO699" s="330"/>
      <c r="AP699" s="330"/>
      <c r="AQ699" s="330">
        <v>0</v>
      </c>
      <c r="AR699" s="330">
        <v>0</v>
      </c>
      <c r="AS699" s="330">
        <v>0</v>
      </c>
      <c r="AT699" s="330">
        <v>0</v>
      </c>
      <c r="AU699" s="330">
        <v>0</v>
      </c>
      <c r="AV699" s="430" t="s">
        <v>45</v>
      </c>
      <c r="AW699" s="330">
        <v>7</v>
      </c>
      <c r="AX699" s="330">
        <v>0</v>
      </c>
      <c r="AY699" s="330">
        <v>7</v>
      </c>
      <c r="AZ699" s="330">
        <v>0</v>
      </c>
      <c r="BA699" s="330">
        <v>7</v>
      </c>
      <c r="BB699" s="330">
        <v>0</v>
      </c>
      <c r="BC699" s="330">
        <v>7</v>
      </c>
      <c r="BD699" s="330">
        <v>0</v>
      </c>
      <c r="BE699" s="330">
        <v>122</v>
      </c>
      <c r="BF699" s="329" t="s">
        <v>7545</v>
      </c>
      <c r="BG699" s="330">
        <v>10</v>
      </c>
      <c r="BH699" s="330">
        <v>10</v>
      </c>
      <c r="BI699" s="330">
        <v>8</v>
      </c>
      <c r="BJ699" s="330" t="s">
        <v>112</v>
      </c>
      <c r="BK699" s="330">
        <v>7</v>
      </c>
      <c r="BL699" s="330">
        <v>0</v>
      </c>
      <c r="BM699" s="330">
        <v>0</v>
      </c>
      <c r="BN699" s="330">
        <v>0</v>
      </c>
      <c r="BO699" s="330">
        <v>1</v>
      </c>
      <c r="BP699" s="330">
        <v>0</v>
      </c>
      <c r="BQ699" s="330">
        <v>0</v>
      </c>
      <c r="BR699" s="431"/>
    </row>
    <row r="700" spans="1:70" s="334" customFormat="1" x14ac:dyDescent="0.25">
      <c r="A700" s="333" t="s">
        <v>289</v>
      </c>
      <c r="B700" s="330" t="s">
        <v>55</v>
      </c>
      <c r="C700" s="330" t="s">
        <v>55</v>
      </c>
      <c r="D700" s="333">
        <v>51</v>
      </c>
      <c r="E700" s="331" t="s">
        <v>573</v>
      </c>
      <c r="F700" s="330" t="s">
        <v>131</v>
      </c>
      <c r="G700" s="427" t="s">
        <v>7595</v>
      </c>
      <c r="H700" s="330">
        <v>0</v>
      </c>
      <c r="I700" s="330">
        <v>0</v>
      </c>
      <c r="J700" s="336" t="s">
        <v>45</v>
      </c>
      <c r="K700" s="330">
        <v>0</v>
      </c>
      <c r="L700" s="330">
        <v>0</v>
      </c>
      <c r="M700" s="336" t="s">
        <v>45</v>
      </c>
      <c r="N700" s="330">
        <v>0</v>
      </c>
      <c r="O700" s="330" t="s">
        <v>45</v>
      </c>
      <c r="P700" s="330" t="s">
        <v>45</v>
      </c>
      <c r="Q700" s="330" t="s">
        <v>45</v>
      </c>
      <c r="R700" s="336" t="s">
        <v>45</v>
      </c>
      <c r="S700" s="330">
        <v>0</v>
      </c>
      <c r="T700" s="330"/>
      <c r="U700" s="330"/>
      <c r="V700" s="428"/>
      <c r="W700" s="428" t="s">
        <v>45</v>
      </c>
      <c r="X700" s="428" t="s">
        <v>45</v>
      </c>
      <c r="Y700" s="428" t="s">
        <v>45</v>
      </c>
      <c r="Z700" s="428" t="s">
        <v>45</v>
      </c>
      <c r="AA700" s="330">
        <v>0</v>
      </c>
      <c r="AB700" s="330">
        <v>0</v>
      </c>
      <c r="AC700" s="330">
        <v>0</v>
      </c>
      <c r="AD700" s="330">
        <v>0</v>
      </c>
      <c r="AE700" s="330">
        <v>0</v>
      </c>
      <c r="AF700" s="330">
        <v>0</v>
      </c>
      <c r="AG700" s="429" t="s">
        <v>45</v>
      </c>
      <c r="AH700" s="330"/>
      <c r="AI700" s="330"/>
      <c r="AJ700" s="330"/>
      <c r="AK700" s="330"/>
      <c r="AL700" s="330"/>
      <c r="AM700" s="330">
        <v>0</v>
      </c>
      <c r="AN700" s="330">
        <v>0</v>
      </c>
      <c r="AO700" s="330"/>
      <c r="AP700" s="330"/>
      <c r="AQ700" s="330">
        <v>0</v>
      </c>
      <c r="AR700" s="330">
        <v>0</v>
      </c>
      <c r="AS700" s="330">
        <v>0</v>
      </c>
      <c r="AT700" s="330">
        <v>0</v>
      </c>
      <c r="AU700" s="330">
        <v>0</v>
      </c>
      <c r="AV700" s="430" t="s">
        <v>45</v>
      </c>
      <c r="AW700" s="330">
        <v>1</v>
      </c>
      <c r="AX700" s="330">
        <v>0</v>
      </c>
      <c r="AY700" s="330">
        <v>1</v>
      </c>
      <c r="AZ700" s="330">
        <v>0</v>
      </c>
      <c r="BA700" s="330">
        <v>1</v>
      </c>
      <c r="BB700" s="330">
        <v>0</v>
      </c>
      <c r="BC700" s="330">
        <v>1</v>
      </c>
      <c r="BD700" s="330">
        <v>0</v>
      </c>
      <c r="BE700" s="330">
        <v>45</v>
      </c>
      <c r="BF700" s="329" t="s">
        <v>7545</v>
      </c>
      <c r="BG700" s="330">
        <v>3</v>
      </c>
      <c r="BH700" s="330">
        <v>0</v>
      </c>
      <c r="BI700" s="330">
        <v>1</v>
      </c>
      <c r="BJ700" s="330" t="s">
        <v>112</v>
      </c>
      <c r="BK700" s="330">
        <v>1</v>
      </c>
      <c r="BL700" s="330">
        <v>0</v>
      </c>
      <c r="BM700" s="330">
        <v>0</v>
      </c>
      <c r="BN700" s="330">
        <v>0</v>
      </c>
      <c r="BO700" s="330">
        <v>0</v>
      </c>
      <c r="BP700" s="330">
        <v>0</v>
      </c>
      <c r="BQ700" s="330">
        <v>0</v>
      </c>
      <c r="BR700" s="431"/>
    </row>
    <row r="701" spans="1:70" s="334" customFormat="1" x14ac:dyDescent="0.25">
      <c r="A701" s="333" t="s">
        <v>289</v>
      </c>
      <c r="B701" s="330" t="s">
        <v>55</v>
      </c>
      <c r="C701" s="330" t="s">
        <v>55</v>
      </c>
      <c r="D701" s="333">
        <v>52</v>
      </c>
      <c r="E701" s="331" t="s">
        <v>6555</v>
      </c>
      <c r="F701" s="330" t="s">
        <v>131</v>
      </c>
      <c r="G701" s="427" t="s">
        <v>7595</v>
      </c>
      <c r="H701" s="330">
        <v>0</v>
      </c>
      <c r="I701" s="330">
        <v>0</v>
      </c>
      <c r="J701" s="336" t="s">
        <v>45</v>
      </c>
      <c r="K701" s="330">
        <v>0</v>
      </c>
      <c r="L701" s="330">
        <v>0</v>
      </c>
      <c r="M701" s="336" t="s">
        <v>45</v>
      </c>
      <c r="N701" s="330">
        <v>0</v>
      </c>
      <c r="O701" s="330" t="s">
        <v>45</v>
      </c>
      <c r="P701" s="330" t="s">
        <v>45</v>
      </c>
      <c r="Q701" s="330" t="s">
        <v>45</v>
      </c>
      <c r="R701" s="336" t="s">
        <v>45</v>
      </c>
      <c r="S701" s="330">
        <v>0</v>
      </c>
      <c r="T701" s="330"/>
      <c r="U701" s="330"/>
      <c r="V701" s="428"/>
      <c r="W701" s="428" t="s">
        <v>45</v>
      </c>
      <c r="X701" s="428" t="s">
        <v>45</v>
      </c>
      <c r="Y701" s="428" t="s">
        <v>45</v>
      </c>
      <c r="Z701" s="428" t="s">
        <v>45</v>
      </c>
      <c r="AA701" s="330">
        <v>0</v>
      </c>
      <c r="AB701" s="330">
        <v>0</v>
      </c>
      <c r="AC701" s="330">
        <v>0</v>
      </c>
      <c r="AD701" s="330">
        <v>0</v>
      </c>
      <c r="AE701" s="330">
        <v>0</v>
      </c>
      <c r="AF701" s="330">
        <v>0</v>
      </c>
      <c r="AG701" s="429" t="s">
        <v>45</v>
      </c>
      <c r="AH701" s="330"/>
      <c r="AI701" s="330"/>
      <c r="AJ701" s="330"/>
      <c r="AK701" s="330"/>
      <c r="AL701" s="330"/>
      <c r="AM701" s="330">
        <v>0</v>
      </c>
      <c r="AN701" s="330">
        <v>0</v>
      </c>
      <c r="AO701" s="330"/>
      <c r="AP701" s="330"/>
      <c r="AQ701" s="330">
        <v>0</v>
      </c>
      <c r="AR701" s="330">
        <v>0</v>
      </c>
      <c r="AS701" s="330">
        <v>0</v>
      </c>
      <c r="AT701" s="330">
        <v>0</v>
      </c>
      <c r="AU701" s="330">
        <v>0</v>
      </c>
      <c r="AV701" s="430" t="s">
        <v>45</v>
      </c>
      <c r="AW701" s="330">
        <v>0</v>
      </c>
      <c r="AX701" s="330">
        <v>0</v>
      </c>
      <c r="AY701" s="330">
        <v>0</v>
      </c>
      <c r="AZ701" s="330">
        <v>0</v>
      </c>
      <c r="BA701" s="330">
        <v>0</v>
      </c>
      <c r="BB701" s="330">
        <v>0</v>
      </c>
      <c r="BC701" s="330">
        <v>0</v>
      </c>
      <c r="BD701" s="330">
        <v>0</v>
      </c>
      <c r="BE701" s="330">
        <v>40</v>
      </c>
      <c r="BF701" s="329" t="s">
        <v>7545</v>
      </c>
      <c r="BG701" s="330">
        <v>0</v>
      </c>
      <c r="BH701" s="330">
        <v>0</v>
      </c>
      <c r="BI701" s="330">
        <v>0</v>
      </c>
      <c r="BJ701" s="330" t="s">
        <v>112</v>
      </c>
      <c r="BK701" s="330">
        <v>0</v>
      </c>
      <c r="BL701" s="330">
        <v>0</v>
      </c>
      <c r="BM701" s="330">
        <v>0</v>
      </c>
      <c r="BN701" s="330">
        <v>0</v>
      </c>
      <c r="BO701" s="330">
        <v>0</v>
      </c>
      <c r="BP701" s="330">
        <v>0</v>
      </c>
      <c r="BQ701" s="330">
        <v>0</v>
      </c>
      <c r="BR701" s="431"/>
    </row>
    <row r="702" spans="1:70" s="334" customFormat="1" x14ac:dyDescent="0.25">
      <c r="A702" s="333" t="s">
        <v>289</v>
      </c>
      <c r="B702" s="330" t="s">
        <v>55</v>
      </c>
      <c r="C702" s="330" t="s">
        <v>55</v>
      </c>
      <c r="D702" s="333">
        <v>3</v>
      </c>
      <c r="E702" s="331" t="s">
        <v>6536</v>
      </c>
      <c r="F702" s="330" t="s">
        <v>131</v>
      </c>
      <c r="G702" s="427" t="s">
        <v>7595</v>
      </c>
      <c r="H702" s="330">
        <v>0</v>
      </c>
      <c r="I702" s="330">
        <v>0</v>
      </c>
      <c r="J702" s="336" t="s">
        <v>45</v>
      </c>
      <c r="K702" s="330">
        <v>0</v>
      </c>
      <c r="L702" s="330">
        <v>0</v>
      </c>
      <c r="M702" s="336" t="s">
        <v>45</v>
      </c>
      <c r="N702" s="330">
        <v>0</v>
      </c>
      <c r="O702" s="330" t="s">
        <v>45</v>
      </c>
      <c r="P702" s="330" t="s">
        <v>45</v>
      </c>
      <c r="Q702" s="330" t="s">
        <v>45</v>
      </c>
      <c r="R702" s="336" t="s">
        <v>45</v>
      </c>
      <c r="S702" s="330">
        <v>0</v>
      </c>
      <c r="T702" s="330"/>
      <c r="U702" s="330"/>
      <c r="V702" s="428"/>
      <c r="W702" s="428" t="s">
        <v>45</v>
      </c>
      <c r="X702" s="428" t="s">
        <v>45</v>
      </c>
      <c r="Y702" s="428" t="s">
        <v>45</v>
      </c>
      <c r="Z702" s="428" t="s">
        <v>45</v>
      </c>
      <c r="AA702" s="330">
        <v>0</v>
      </c>
      <c r="AB702" s="330">
        <v>0</v>
      </c>
      <c r="AC702" s="330">
        <v>0</v>
      </c>
      <c r="AD702" s="330">
        <v>0</v>
      </c>
      <c r="AE702" s="330">
        <v>0</v>
      </c>
      <c r="AF702" s="330">
        <v>0</v>
      </c>
      <c r="AG702" s="429" t="s">
        <v>45</v>
      </c>
      <c r="AH702" s="330"/>
      <c r="AI702" s="330"/>
      <c r="AJ702" s="330"/>
      <c r="AK702" s="330"/>
      <c r="AL702" s="330"/>
      <c r="AM702" s="330">
        <v>0</v>
      </c>
      <c r="AN702" s="330">
        <v>0</v>
      </c>
      <c r="AO702" s="330"/>
      <c r="AP702" s="330"/>
      <c r="AQ702" s="330">
        <v>0</v>
      </c>
      <c r="AR702" s="330">
        <v>0</v>
      </c>
      <c r="AS702" s="330">
        <v>0</v>
      </c>
      <c r="AT702" s="330">
        <v>0</v>
      </c>
      <c r="AU702" s="330">
        <v>0</v>
      </c>
      <c r="AV702" s="430" t="s">
        <v>45</v>
      </c>
      <c r="AW702" s="330">
        <v>7</v>
      </c>
      <c r="AX702" s="330">
        <v>1</v>
      </c>
      <c r="AY702" s="330">
        <v>7</v>
      </c>
      <c r="AZ702" s="330">
        <v>1</v>
      </c>
      <c r="BA702" s="330">
        <v>7</v>
      </c>
      <c r="BB702" s="330">
        <v>1</v>
      </c>
      <c r="BC702" s="330">
        <v>7</v>
      </c>
      <c r="BD702" s="330">
        <v>1</v>
      </c>
      <c r="BE702" s="330">
        <v>39</v>
      </c>
      <c r="BF702" s="329" t="s">
        <v>7545</v>
      </c>
      <c r="BG702" s="330">
        <v>6</v>
      </c>
      <c r="BH702" s="330">
        <v>11</v>
      </c>
      <c r="BI702" s="330">
        <v>8</v>
      </c>
      <c r="BJ702" s="330" t="s">
        <v>112</v>
      </c>
      <c r="BK702" s="330">
        <v>6</v>
      </c>
      <c r="BL702" s="330">
        <v>1</v>
      </c>
      <c r="BM702" s="330">
        <v>0</v>
      </c>
      <c r="BN702" s="330">
        <v>1</v>
      </c>
      <c r="BO702" s="330">
        <v>0</v>
      </c>
      <c r="BP702" s="330">
        <v>0</v>
      </c>
      <c r="BQ702" s="330">
        <v>0</v>
      </c>
      <c r="BR702" s="431"/>
    </row>
    <row r="703" spans="1:70" s="334" customFormat="1" x14ac:dyDescent="0.25">
      <c r="A703" s="333" t="s">
        <v>289</v>
      </c>
      <c r="B703" s="330" t="s">
        <v>55</v>
      </c>
      <c r="C703" s="330" t="s">
        <v>55</v>
      </c>
      <c r="D703" s="333">
        <v>4</v>
      </c>
      <c r="E703" s="331" t="s">
        <v>6537</v>
      </c>
      <c r="F703" s="330" t="s">
        <v>131</v>
      </c>
      <c r="G703" s="427" t="s">
        <v>7595</v>
      </c>
      <c r="H703" s="330">
        <v>0</v>
      </c>
      <c r="I703" s="330">
        <v>0</v>
      </c>
      <c r="J703" s="336" t="s">
        <v>45</v>
      </c>
      <c r="K703" s="330">
        <v>0</v>
      </c>
      <c r="L703" s="330">
        <v>0</v>
      </c>
      <c r="M703" s="336" t="s">
        <v>45</v>
      </c>
      <c r="N703" s="330">
        <v>0</v>
      </c>
      <c r="O703" s="330">
        <v>0</v>
      </c>
      <c r="P703" s="330" t="s">
        <v>7195</v>
      </c>
      <c r="Q703" s="330" t="s">
        <v>7196</v>
      </c>
      <c r="R703" s="336">
        <v>0.41952070516940582</v>
      </c>
      <c r="S703" s="330">
        <v>0</v>
      </c>
      <c r="T703" s="330"/>
      <c r="U703" s="330"/>
      <c r="V703" s="428"/>
      <c r="W703" s="428" t="s">
        <v>45</v>
      </c>
      <c r="X703" s="428" t="s">
        <v>45</v>
      </c>
      <c r="Y703" s="428" t="s">
        <v>45</v>
      </c>
      <c r="Z703" s="428" t="s">
        <v>45</v>
      </c>
      <c r="AA703" s="330">
        <v>1</v>
      </c>
      <c r="AB703" s="330">
        <v>0</v>
      </c>
      <c r="AC703" s="330">
        <v>0</v>
      </c>
      <c r="AD703" s="330">
        <v>0</v>
      </c>
      <c r="AE703" s="330">
        <v>0</v>
      </c>
      <c r="AF703" s="330">
        <v>0</v>
      </c>
      <c r="AG703" s="429" t="s">
        <v>45</v>
      </c>
      <c r="AH703" s="330"/>
      <c r="AI703" s="330"/>
      <c r="AJ703" s="330"/>
      <c r="AK703" s="330"/>
      <c r="AL703" s="330"/>
      <c r="AM703" s="330">
        <v>0</v>
      </c>
      <c r="AN703" s="330">
        <v>0</v>
      </c>
      <c r="AO703" s="330"/>
      <c r="AP703" s="330"/>
      <c r="AQ703" s="330">
        <v>0</v>
      </c>
      <c r="AR703" s="330">
        <v>0</v>
      </c>
      <c r="AS703" s="330">
        <v>0</v>
      </c>
      <c r="AT703" s="330">
        <v>0</v>
      </c>
      <c r="AU703" s="330">
        <v>1</v>
      </c>
      <c r="AV703" s="430">
        <v>1</v>
      </c>
      <c r="AW703" s="330">
        <v>3</v>
      </c>
      <c r="AX703" s="330">
        <v>0</v>
      </c>
      <c r="AY703" s="330">
        <v>3</v>
      </c>
      <c r="AZ703" s="330">
        <v>0</v>
      </c>
      <c r="BA703" s="330">
        <v>3</v>
      </c>
      <c r="BB703" s="330">
        <v>0</v>
      </c>
      <c r="BC703" s="330">
        <v>3</v>
      </c>
      <c r="BD703" s="330">
        <v>0</v>
      </c>
      <c r="BE703" s="330">
        <v>199</v>
      </c>
      <c r="BF703" s="329" t="s">
        <v>7545</v>
      </c>
      <c r="BG703" s="330">
        <v>9</v>
      </c>
      <c r="BH703" s="330">
        <v>7</v>
      </c>
      <c r="BI703" s="330">
        <v>6</v>
      </c>
      <c r="BJ703" s="330" t="s">
        <v>112</v>
      </c>
      <c r="BK703" s="330">
        <v>3</v>
      </c>
      <c r="BL703" s="330">
        <v>0</v>
      </c>
      <c r="BM703" s="330">
        <v>0</v>
      </c>
      <c r="BN703" s="330">
        <v>0</v>
      </c>
      <c r="BO703" s="330">
        <v>3</v>
      </c>
      <c r="BP703" s="330">
        <v>0</v>
      </c>
      <c r="BQ703" s="330">
        <v>0</v>
      </c>
      <c r="BR703" s="431"/>
    </row>
    <row r="704" spans="1:70" s="334" customFormat="1" x14ac:dyDescent="0.25">
      <c r="A704" s="333" t="s">
        <v>289</v>
      </c>
      <c r="B704" s="330" t="s">
        <v>55</v>
      </c>
      <c r="C704" s="330" t="s">
        <v>55</v>
      </c>
      <c r="D704" s="333">
        <v>5</v>
      </c>
      <c r="E704" s="331" t="s">
        <v>6538</v>
      </c>
      <c r="F704" s="330" t="s">
        <v>131</v>
      </c>
      <c r="G704" s="427" t="s">
        <v>7595</v>
      </c>
      <c r="H704" s="330">
        <v>0</v>
      </c>
      <c r="I704" s="330">
        <v>0</v>
      </c>
      <c r="J704" s="336" t="s">
        <v>45</v>
      </c>
      <c r="K704" s="330">
        <v>0</v>
      </c>
      <c r="L704" s="330">
        <v>0</v>
      </c>
      <c r="M704" s="336" t="s">
        <v>45</v>
      </c>
      <c r="N704" s="330">
        <v>0</v>
      </c>
      <c r="O704" s="330" t="s">
        <v>45</v>
      </c>
      <c r="P704" s="330" t="s">
        <v>45</v>
      </c>
      <c r="Q704" s="330" t="s">
        <v>45</v>
      </c>
      <c r="R704" s="336" t="s">
        <v>45</v>
      </c>
      <c r="S704" s="330">
        <v>0</v>
      </c>
      <c r="T704" s="330"/>
      <c r="U704" s="330"/>
      <c r="V704" s="428"/>
      <c r="W704" s="428" t="s">
        <v>45</v>
      </c>
      <c r="X704" s="428" t="s">
        <v>45</v>
      </c>
      <c r="Y704" s="428" t="s">
        <v>45</v>
      </c>
      <c r="Z704" s="428" t="s">
        <v>45</v>
      </c>
      <c r="AA704" s="330">
        <v>3</v>
      </c>
      <c r="AB704" s="330">
        <v>0</v>
      </c>
      <c r="AC704" s="330">
        <v>0</v>
      </c>
      <c r="AD704" s="330">
        <v>0</v>
      </c>
      <c r="AE704" s="330">
        <v>0</v>
      </c>
      <c r="AF704" s="330">
        <v>0</v>
      </c>
      <c r="AG704" s="429" t="s">
        <v>45</v>
      </c>
      <c r="AH704" s="330"/>
      <c r="AI704" s="330"/>
      <c r="AJ704" s="330"/>
      <c r="AK704" s="330"/>
      <c r="AL704" s="330"/>
      <c r="AM704" s="330">
        <v>0</v>
      </c>
      <c r="AN704" s="330">
        <v>0</v>
      </c>
      <c r="AO704" s="330"/>
      <c r="AP704" s="330"/>
      <c r="AQ704" s="330">
        <v>0</v>
      </c>
      <c r="AR704" s="330">
        <v>0</v>
      </c>
      <c r="AS704" s="330">
        <v>0</v>
      </c>
      <c r="AT704" s="330">
        <v>1</v>
      </c>
      <c r="AU704" s="330">
        <v>2</v>
      </c>
      <c r="AV704" s="430">
        <v>1</v>
      </c>
      <c r="AW704" s="330">
        <v>6</v>
      </c>
      <c r="AX704" s="330">
        <v>0</v>
      </c>
      <c r="AY704" s="330">
        <v>6</v>
      </c>
      <c r="AZ704" s="330">
        <v>0</v>
      </c>
      <c r="BA704" s="330">
        <v>6</v>
      </c>
      <c r="BB704" s="330">
        <v>0</v>
      </c>
      <c r="BC704" s="330">
        <v>6</v>
      </c>
      <c r="BD704" s="330">
        <v>0</v>
      </c>
      <c r="BE704" s="330">
        <v>362</v>
      </c>
      <c r="BF704" s="329" t="s">
        <v>7545</v>
      </c>
      <c r="BG704" s="330">
        <v>26</v>
      </c>
      <c r="BH704" s="330">
        <v>17</v>
      </c>
      <c r="BI704" s="330">
        <v>7</v>
      </c>
      <c r="BJ704" s="330" t="s">
        <v>112</v>
      </c>
      <c r="BK704" s="330">
        <v>4</v>
      </c>
      <c r="BL704" s="330">
        <v>0</v>
      </c>
      <c r="BM704" s="330">
        <v>0</v>
      </c>
      <c r="BN704" s="330">
        <v>2</v>
      </c>
      <c r="BO704" s="330">
        <v>1</v>
      </c>
      <c r="BP704" s="330">
        <v>0</v>
      </c>
      <c r="BQ704" s="330">
        <v>0</v>
      </c>
      <c r="BR704" s="431"/>
    </row>
    <row r="705" spans="1:70" s="334" customFormat="1" x14ac:dyDescent="0.25">
      <c r="A705" s="333" t="s">
        <v>289</v>
      </c>
      <c r="B705" s="330" t="s">
        <v>55</v>
      </c>
      <c r="C705" s="330" t="s">
        <v>55</v>
      </c>
      <c r="D705" s="333">
        <v>6</v>
      </c>
      <c r="E705" s="331" t="s">
        <v>6539</v>
      </c>
      <c r="F705" s="330" t="s">
        <v>131</v>
      </c>
      <c r="G705" s="427" t="s">
        <v>7595</v>
      </c>
      <c r="H705" s="330">
        <v>0</v>
      </c>
      <c r="I705" s="330">
        <v>0</v>
      </c>
      <c r="J705" s="336" t="s">
        <v>45</v>
      </c>
      <c r="K705" s="330">
        <v>0</v>
      </c>
      <c r="L705" s="330">
        <v>0</v>
      </c>
      <c r="M705" s="336" t="s">
        <v>45</v>
      </c>
      <c r="N705" s="330">
        <v>0</v>
      </c>
      <c r="O705" s="330" t="s">
        <v>45</v>
      </c>
      <c r="P705" s="330" t="s">
        <v>45</v>
      </c>
      <c r="Q705" s="330" t="s">
        <v>45</v>
      </c>
      <c r="R705" s="336" t="s">
        <v>45</v>
      </c>
      <c r="S705" s="330">
        <v>0</v>
      </c>
      <c r="T705" s="330"/>
      <c r="U705" s="330"/>
      <c r="V705" s="428"/>
      <c r="W705" s="428" t="s">
        <v>45</v>
      </c>
      <c r="X705" s="428" t="s">
        <v>45</v>
      </c>
      <c r="Y705" s="428" t="s">
        <v>45</v>
      </c>
      <c r="Z705" s="428" t="s">
        <v>45</v>
      </c>
      <c r="AA705" s="330">
        <v>3</v>
      </c>
      <c r="AB705" s="330">
        <v>0</v>
      </c>
      <c r="AC705" s="330">
        <v>0</v>
      </c>
      <c r="AD705" s="330">
        <v>0</v>
      </c>
      <c r="AE705" s="330">
        <v>0</v>
      </c>
      <c r="AF705" s="330">
        <v>0</v>
      </c>
      <c r="AG705" s="429" t="s">
        <v>45</v>
      </c>
      <c r="AH705" s="330"/>
      <c r="AI705" s="330"/>
      <c r="AJ705" s="330"/>
      <c r="AK705" s="330"/>
      <c r="AL705" s="330"/>
      <c r="AM705" s="330">
        <v>0</v>
      </c>
      <c r="AN705" s="330">
        <v>0</v>
      </c>
      <c r="AO705" s="330"/>
      <c r="AP705" s="330"/>
      <c r="AQ705" s="330">
        <v>0</v>
      </c>
      <c r="AR705" s="330">
        <v>0</v>
      </c>
      <c r="AS705" s="330">
        <v>0</v>
      </c>
      <c r="AT705" s="330">
        <v>2</v>
      </c>
      <c r="AU705" s="330">
        <v>1</v>
      </c>
      <c r="AV705" s="430">
        <v>1</v>
      </c>
      <c r="AW705" s="330">
        <v>12</v>
      </c>
      <c r="AX705" s="330">
        <v>0</v>
      </c>
      <c r="AY705" s="330">
        <v>12</v>
      </c>
      <c r="AZ705" s="330">
        <v>0</v>
      </c>
      <c r="BA705" s="330">
        <v>12</v>
      </c>
      <c r="BB705" s="330">
        <v>0</v>
      </c>
      <c r="BC705" s="330">
        <v>12</v>
      </c>
      <c r="BD705" s="330">
        <v>0</v>
      </c>
      <c r="BE705" s="330">
        <v>264</v>
      </c>
      <c r="BF705" s="329" t="s">
        <v>7545</v>
      </c>
      <c r="BG705" s="330">
        <v>69</v>
      </c>
      <c r="BH705" s="330">
        <v>5</v>
      </c>
      <c r="BI705" s="330">
        <v>12</v>
      </c>
      <c r="BJ705" s="330" t="s">
        <v>112</v>
      </c>
      <c r="BK705" s="330">
        <v>11</v>
      </c>
      <c r="BL705" s="330">
        <v>0</v>
      </c>
      <c r="BM705" s="330">
        <v>0</v>
      </c>
      <c r="BN705" s="330">
        <v>1</v>
      </c>
      <c r="BO705" s="330">
        <v>0</v>
      </c>
      <c r="BP705" s="330">
        <v>0</v>
      </c>
      <c r="BQ705" s="330">
        <v>0</v>
      </c>
      <c r="BR705" s="431"/>
    </row>
    <row r="706" spans="1:70" s="334" customFormat="1" x14ac:dyDescent="0.25">
      <c r="A706" s="333" t="s">
        <v>289</v>
      </c>
      <c r="B706" s="330" t="s">
        <v>55</v>
      </c>
      <c r="C706" s="330" t="s">
        <v>55</v>
      </c>
      <c r="D706" s="333">
        <v>7</v>
      </c>
      <c r="E706" s="331" t="s">
        <v>6540</v>
      </c>
      <c r="F706" s="330" t="s">
        <v>131</v>
      </c>
      <c r="G706" s="427" t="s">
        <v>7595</v>
      </c>
      <c r="H706" s="330">
        <v>0</v>
      </c>
      <c r="I706" s="330">
        <v>0</v>
      </c>
      <c r="J706" s="336" t="s">
        <v>45</v>
      </c>
      <c r="K706" s="330">
        <v>0</v>
      </c>
      <c r="L706" s="330">
        <v>0</v>
      </c>
      <c r="M706" s="336" t="s">
        <v>45</v>
      </c>
      <c r="N706" s="330">
        <v>0</v>
      </c>
      <c r="O706" s="330" t="s">
        <v>45</v>
      </c>
      <c r="P706" s="330" t="s">
        <v>45</v>
      </c>
      <c r="Q706" s="330" t="s">
        <v>45</v>
      </c>
      <c r="R706" s="336" t="s">
        <v>45</v>
      </c>
      <c r="S706" s="330">
        <v>0</v>
      </c>
      <c r="T706" s="330"/>
      <c r="U706" s="330"/>
      <c r="V706" s="428"/>
      <c r="W706" s="428" t="s">
        <v>45</v>
      </c>
      <c r="X706" s="428" t="s">
        <v>45</v>
      </c>
      <c r="Y706" s="428" t="s">
        <v>45</v>
      </c>
      <c r="Z706" s="428" t="s">
        <v>45</v>
      </c>
      <c r="AA706" s="330">
        <v>0</v>
      </c>
      <c r="AB706" s="330">
        <v>0</v>
      </c>
      <c r="AC706" s="330">
        <v>0</v>
      </c>
      <c r="AD706" s="330">
        <v>0</v>
      </c>
      <c r="AE706" s="330">
        <v>0</v>
      </c>
      <c r="AF706" s="330">
        <v>0</v>
      </c>
      <c r="AG706" s="429" t="s">
        <v>45</v>
      </c>
      <c r="AH706" s="330"/>
      <c r="AI706" s="330"/>
      <c r="AJ706" s="330"/>
      <c r="AK706" s="330"/>
      <c r="AL706" s="330"/>
      <c r="AM706" s="330">
        <v>0</v>
      </c>
      <c r="AN706" s="330">
        <v>0</v>
      </c>
      <c r="AO706" s="330"/>
      <c r="AP706" s="330"/>
      <c r="AQ706" s="330">
        <v>0</v>
      </c>
      <c r="AR706" s="330">
        <v>0</v>
      </c>
      <c r="AS706" s="330">
        <v>0</v>
      </c>
      <c r="AT706" s="330">
        <v>0</v>
      </c>
      <c r="AU706" s="330">
        <v>0</v>
      </c>
      <c r="AV706" s="430" t="s">
        <v>45</v>
      </c>
      <c r="AW706" s="330">
        <v>16</v>
      </c>
      <c r="AX706" s="330">
        <v>1</v>
      </c>
      <c r="AY706" s="330">
        <v>16</v>
      </c>
      <c r="AZ706" s="330">
        <v>1</v>
      </c>
      <c r="BA706" s="330">
        <v>16</v>
      </c>
      <c r="BB706" s="330">
        <v>1</v>
      </c>
      <c r="BC706" s="330">
        <v>16</v>
      </c>
      <c r="BD706" s="330">
        <v>1</v>
      </c>
      <c r="BE706" s="330">
        <v>197</v>
      </c>
      <c r="BF706" s="329" t="s">
        <v>7545</v>
      </c>
      <c r="BG706" s="330">
        <v>47</v>
      </c>
      <c r="BH706" s="330">
        <v>21</v>
      </c>
      <c r="BI706" s="330">
        <v>17</v>
      </c>
      <c r="BJ706" s="330" t="s">
        <v>112</v>
      </c>
      <c r="BK706" s="330">
        <v>16</v>
      </c>
      <c r="BL706" s="330">
        <v>0</v>
      </c>
      <c r="BM706" s="330">
        <v>0</v>
      </c>
      <c r="BN706" s="330">
        <v>1</v>
      </c>
      <c r="BO706" s="330">
        <v>0</v>
      </c>
      <c r="BP706" s="330">
        <v>0</v>
      </c>
      <c r="BQ706" s="330">
        <v>0</v>
      </c>
      <c r="BR706" s="431"/>
    </row>
    <row r="707" spans="1:70" s="334" customFormat="1" x14ac:dyDescent="0.25">
      <c r="A707" s="333" t="s">
        <v>261</v>
      </c>
      <c r="B707" s="330" t="s">
        <v>52</v>
      </c>
      <c r="C707" s="330" t="s">
        <v>311</v>
      </c>
      <c r="D707" s="333">
        <v>1</v>
      </c>
      <c r="E707" s="331" t="s">
        <v>6534</v>
      </c>
      <c r="F707" s="330" t="s">
        <v>128</v>
      </c>
      <c r="G707" s="427" t="s">
        <v>7605</v>
      </c>
      <c r="H707" s="330">
        <v>0</v>
      </c>
      <c r="I707" s="330">
        <v>0</v>
      </c>
      <c r="J707" s="336" t="s">
        <v>45</v>
      </c>
      <c r="K707" s="330">
        <v>0</v>
      </c>
      <c r="L707" s="330">
        <v>0</v>
      </c>
      <c r="M707" s="336" t="s">
        <v>45</v>
      </c>
      <c r="N707" s="330">
        <v>0</v>
      </c>
      <c r="O707" s="330" t="s">
        <v>45</v>
      </c>
      <c r="P707" s="330" t="s">
        <v>45</v>
      </c>
      <c r="Q707" s="330" t="s">
        <v>45</v>
      </c>
      <c r="R707" s="336" t="s">
        <v>45</v>
      </c>
      <c r="S707" s="330">
        <v>0</v>
      </c>
      <c r="T707" s="330"/>
      <c r="U707" s="330"/>
      <c r="V707" s="428"/>
      <c r="W707" s="428" t="s">
        <v>45</v>
      </c>
      <c r="X707" s="428" t="s">
        <v>45</v>
      </c>
      <c r="Y707" s="428" t="s">
        <v>45</v>
      </c>
      <c r="Z707" s="428" t="s">
        <v>45</v>
      </c>
      <c r="AA707" s="330">
        <v>0</v>
      </c>
      <c r="AB707" s="330">
        <v>0</v>
      </c>
      <c r="AC707" s="330">
        <v>0</v>
      </c>
      <c r="AD707" s="330">
        <v>0</v>
      </c>
      <c r="AE707" s="330">
        <v>0</v>
      </c>
      <c r="AF707" s="330">
        <v>0</v>
      </c>
      <c r="AG707" s="429" t="s">
        <v>45</v>
      </c>
      <c r="AH707" s="330"/>
      <c r="AI707" s="330"/>
      <c r="AJ707" s="330"/>
      <c r="AK707" s="330"/>
      <c r="AL707" s="330"/>
      <c r="AM707" s="330">
        <v>0</v>
      </c>
      <c r="AN707" s="330">
        <v>0</v>
      </c>
      <c r="AO707" s="330"/>
      <c r="AP707" s="330"/>
      <c r="AQ707" s="330">
        <v>0</v>
      </c>
      <c r="AR707" s="330">
        <v>0</v>
      </c>
      <c r="AS707" s="330">
        <v>0</v>
      </c>
      <c r="AT707" s="330">
        <v>0</v>
      </c>
      <c r="AU707" s="330">
        <v>0</v>
      </c>
      <c r="AV707" s="430" t="s">
        <v>45</v>
      </c>
      <c r="AW707" s="330">
        <v>8</v>
      </c>
      <c r="AX707" s="330">
        <v>0</v>
      </c>
      <c r="AY707" s="330">
        <v>8</v>
      </c>
      <c r="AZ707" s="330">
        <v>0</v>
      </c>
      <c r="BA707" s="330">
        <v>8</v>
      </c>
      <c r="BB707" s="330">
        <v>0</v>
      </c>
      <c r="BC707" s="330">
        <v>8</v>
      </c>
      <c r="BD707" s="330">
        <v>0</v>
      </c>
      <c r="BE707" s="330">
        <v>11</v>
      </c>
      <c r="BF707" s="329" t="s">
        <v>7565</v>
      </c>
      <c r="BG707" s="330">
        <v>17</v>
      </c>
      <c r="BH707" s="330">
        <v>1</v>
      </c>
      <c r="BI707" s="330">
        <v>8</v>
      </c>
      <c r="BJ707" s="330" t="s">
        <v>112</v>
      </c>
      <c r="BK707" s="330">
        <v>8</v>
      </c>
      <c r="BL707" s="330">
        <v>0</v>
      </c>
      <c r="BM707" s="330">
        <v>0</v>
      </c>
      <c r="BN707" s="330">
        <v>0</v>
      </c>
      <c r="BO707" s="330">
        <v>0</v>
      </c>
      <c r="BP707" s="330">
        <v>0</v>
      </c>
      <c r="BQ707" s="330">
        <v>0</v>
      </c>
      <c r="BR707" s="431"/>
    </row>
    <row r="708" spans="1:70" s="334" customFormat="1" x14ac:dyDescent="0.25">
      <c r="A708" s="333" t="s">
        <v>261</v>
      </c>
      <c r="B708" s="330" t="s">
        <v>52</v>
      </c>
      <c r="C708" s="330" t="s">
        <v>311</v>
      </c>
      <c r="D708" s="333">
        <v>2</v>
      </c>
      <c r="E708" s="331" t="s">
        <v>6535</v>
      </c>
      <c r="F708" s="330" t="s">
        <v>128</v>
      </c>
      <c r="G708" s="427" t="s">
        <v>7605</v>
      </c>
      <c r="H708" s="330">
        <v>0</v>
      </c>
      <c r="I708" s="330">
        <v>0</v>
      </c>
      <c r="J708" s="336" t="s">
        <v>45</v>
      </c>
      <c r="K708" s="330">
        <v>0</v>
      </c>
      <c r="L708" s="330">
        <v>0</v>
      </c>
      <c r="M708" s="336" t="s">
        <v>45</v>
      </c>
      <c r="N708" s="330">
        <v>0</v>
      </c>
      <c r="O708" s="330" t="s">
        <v>45</v>
      </c>
      <c r="P708" s="330" t="s">
        <v>45</v>
      </c>
      <c r="Q708" s="330" t="s">
        <v>45</v>
      </c>
      <c r="R708" s="336" t="s">
        <v>45</v>
      </c>
      <c r="S708" s="330">
        <v>0</v>
      </c>
      <c r="T708" s="330"/>
      <c r="U708" s="330"/>
      <c r="V708" s="428"/>
      <c r="W708" s="428" t="s">
        <v>45</v>
      </c>
      <c r="X708" s="428" t="s">
        <v>45</v>
      </c>
      <c r="Y708" s="428" t="s">
        <v>45</v>
      </c>
      <c r="Z708" s="428" t="s">
        <v>45</v>
      </c>
      <c r="AA708" s="330">
        <v>1</v>
      </c>
      <c r="AB708" s="330">
        <v>0</v>
      </c>
      <c r="AC708" s="330">
        <v>0</v>
      </c>
      <c r="AD708" s="330">
        <v>0</v>
      </c>
      <c r="AE708" s="330">
        <v>0</v>
      </c>
      <c r="AF708" s="330">
        <v>0</v>
      </c>
      <c r="AG708" s="429" t="s">
        <v>45</v>
      </c>
      <c r="AH708" s="330"/>
      <c r="AI708" s="330"/>
      <c r="AJ708" s="330"/>
      <c r="AK708" s="330"/>
      <c r="AL708" s="330"/>
      <c r="AM708" s="330">
        <v>0</v>
      </c>
      <c r="AN708" s="330">
        <v>0</v>
      </c>
      <c r="AO708" s="330"/>
      <c r="AP708" s="330"/>
      <c r="AQ708" s="330">
        <v>0</v>
      </c>
      <c r="AR708" s="330">
        <v>0</v>
      </c>
      <c r="AS708" s="330">
        <v>1</v>
      </c>
      <c r="AT708" s="330">
        <v>0</v>
      </c>
      <c r="AU708" s="330">
        <v>0</v>
      </c>
      <c r="AV708" s="430">
        <v>0</v>
      </c>
      <c r="AW708" s="330">
        <v>2</v>
      </c>
      <c r="AX708" s="330">
        <v>1</v>
      </c>
      <c r="AY708" s="330">
        <v>2</v>
      </c>
      <c r="AZ708" s="330">
        <v>1</v>
      </c>
      <c r="BA708" s="330">
        <v>2</v>
      </c>
      <c r="BB708" s="330">
        <v>1</v>
      </c>
      <c r="BC708" s="330">
        <v>2</v>
      </c>
      <c r="BD708" s="330">
        <v>1</v>
      </c>
      <c r="BE708" s="330">
        <v>9</v>
      </c>
      <c r="BF708" s="329" t="s">
        <v>7565</v>
      </c>
      <c r="BG708" s="330">
        <v>13</v>
      </c>
      <c r="BH708" s="330">
        <v>9</v>
      </c>
      <c r="BI708" s="330">
        <v>4</v>
      </c>
      <c r="BJ708" s="330" t="s">
        <v>112</v>
      </c>
      <c r="BK708" s="330">
        <v>3</v>
      </c>
      <c r="BL708" s="330">
        <v>0</v>
      </c>
      <c r="BM708" s="330">
        <v>0</v>
      </c>
      <c r="BN708" s="330">
        <v>0</v>
      </c>
      <c r="BO708" s="330">
        <v>1</v>
      </c>
      <c r="BP708" s="330">
        <v>0</v>
      </c>
      <c r="BQ708" s="330">
        <v>0</v>
      </c>
      <c r="BR708" s="431"/>
    </row>
    <row r="709" spans="1:70" s="334" customFormat="1" x14ac:dyDescent="0.25">
      <c r="A709" s="333" t="s">
        <v>261</v>
      </c>
      <c r="B709" s="330" t="s">
        <v>52</v>
      </c>
      <c r="C709" s="330" t="s">
        <v>311</v>
      </c>
      <c r="D709" s="333">
        <v>44</v>
      </c>
      <c r="E709" s="331" t="s">
        <v>565</v>
      </c>
      <c r="F709" s="330" t="s">
        <v>128</v>
      </c>
      <c r="G709" s="427" t="s">
        <v>7605</v>
      </c>
      <c r="H709" s="330">
        <v>0</v>
      </c>
      <c r="I709" s="330">
        <v>0</v>
      </c>
      <c r="J709" s="336" t="s">
        <v>45</v>
      </c>
      <c r="K709" s="330">
        <v>0</v>
      </c>
      <c r="L709" s="330">
        <v>0</v>
      </c>
      <c r="M709" s="336" t="s">
        <v>45</v>
      </c>
      <c r="N709" s="330">
        <v>0</v>
      </c>
      <c r="O709" s="330" t="s">
        <v>45</v>
      </c>
      <c r="P709" s="330" t="s">
        <v>45</v>
      </c>
      <c r="Q709" s="330" t="s">
        <v>45</v>
      </c>
      <c r="R709" s="336" t="s">
        <v>45</v>
      </c>
      <c r="S709" s="330">
        <v>0</v>
      </c>
      <c r="T709" s="330"/>
      <c r="U709" s="330"/>
      <c r="V709" s="428"/>
      <c r="W709" s="428" t="s">
        <v>45</v>
      </c>
      <c r="X709" s="428" t="s">
        <v>45</v>
      </c>
      <c r="Y709" s="428" t="s">
        <v>45</v>
      </c>
      <c r="Z709" s="428" t="s">
        <v>45</v>
      </c>
      <c r="AA709" s="330">
        <v>1</v>
      </c>
      <c r="AB709" s="330">
        <v>0</v>
      </c>
      <c r="AC709" s="330">
        <v>0</v>
      </c>
      <c r="AD709" s="330">
        <v>0</v>
      </c>
      <c r="AE709" s="330">
        <v>0</v>
      </c>
      <c r="AF709" s="330">
        <v>0</v>
      </c>
      <c r="AG709" s="429" t="s">
        <v>45</v>
      </c>
      <c r="AH709" s="330"/>
      <c r="AI709" s="330"/>
      <c r="AJ709" s="330"/>
      <c r="AK709" s="330"/>
      <c r="AL709" s="330"/>
      <c r="AM709" s="330">
        <v>0</v>
      </c>
      <c r="AN709" s="330">
        <v>0</v>
      </c>
      <c r="AO709" s="330"/>
      <c r="AP709" s="330"/>
      <c r="AQ709" s="330">
        <v>0</v>
      </c>
      <c r="AR709" s="330">
        <v>0</v>
      </c>
      <c r="AS709" s="330">
        <v>0</v>
      </c>
      <c r="AT709" s="330">
        <v>0</v>
      </c>
      <c r="AU709" s="330">
        <v>1</v>
      </c>
      <c r="AV709" s="430">
        <v>1</v>
      </c>
      <c r="AW709" s="330">
        <v>9</v>
      </c>
      <c r="AX709" s="330">
        <v>0</v>
      </c>
      <c r="AY709" s="330">
        <v>9</v>
      </c>
      <c r="AZ709" s="330">
        <v>0</v>
      </c>
      <c r="BA709" s="330">
        <v>9</v>
      </c>
      <c r="BB709" s="330">
        <v>0</v>
      </c>
      <c r="BC709" s="330">
        <v>9</v>
      </c>
      <c r="BD709" s="330">
        <v>0</v>
      </c>
      <c r="BE709" s="330">
        <v>10</v>
      </c>
      <c r="BF709" s="329" t="s">
        <v>7565</v>
      </c>
      <c r="BG709" s="330">
        <v>24</v>
      </c>
      <c r="BH709" s="330">
        <v>8</v>
      </c>
      <c r="BI709" s="330">
        <v>10</v>
      </c>
      <c r="BJ709" s="330" t="s">
        <v>112</v>
      </c>
      <c r="BK709" s="330">
        <v>8</v>
      </c>
      <c r="BL709" s="330">
        <v>0</v>
      </c>
      <c r="BM709" s="330">
        <v>0</v>
      </c>
      <c r="BN709" s="330">
        <v>1</v>
      </c>
      <c r="BO709" s="330">
        <v>1</v>
      </c>
      <c r="BP709" s="330">
        <v>0</v>
      </c>
      <c r="BQ709" s="330">
        <v>0</v>
      </c>
      <c r="BR709" s="431"/>
    </row>
    <row r="710" spans="1:70" s="334" customFormat="1" x14ac:dyDescent="0.25">
      <c r="A710" s="333" t="s">
        <v>261</v>
      </c>
      <c r="B710" s="330" t="s">
        <v>52</v>
      </c>
      <c r="C710" s="330" t="s">
        <v>311</v>
      </c>
      <c r="D710" s="333">
        <v>45</v>
      </c>
      <c r="E710" s="331" t="s">
        <v>566</v>
      </c>
      <c r="F710" s="330" t="s">
        <v>128</v>
      </c>
      <c r="G710" s="427" t="s">
        <v>7605</v>
      </c>
      <c r="H710" s="330">
        <v>0</v>
      </c>
      <c r="I710" s="330">
        <v>0</v>
      </c>
      <c r="J710" s="336" t="s">
        <v>45</v>
      </c>
      <c r="K710" s="330">
        <v>0</v>
      </c>
      <c r="L710" s="330">
        <v>0</v>
      </c>
      <c r="M710" s="336" t="s">
        <v>45</v>
      </c>
      <c r="N710" s="330">
        <v>0</v>
      </c>
      <c r="O710" s="330" t="s">
        <v>45</v>
      </c>
      <c r="P710" s="330" t="s">
        <v>45</v>
      </c>
      <c r="Q710" s="330" t="s">
        <v>45</v>
      </c>
      <c r="R710" s="336" t="s">
        <v>45</v>
      </c>
      <c r="S710" s="330">
        <v>0</v>
      </c>
      <c r="T710" s="330"/>
      <c r="U710" s="330"/>
      <c r="V710" s="428"/>
      <c r="W710" s="428" t="s">
        <v>45</v>
      </c>
      <c r="X710" s="428" t="s">
        <v>45</v>
      </c>
      <c r="Y710" s="428" t="s">
        <v>45</v>
      </c>
      <c r="Z710" s="428" t="s">
        <v>45</v>
      </c>
      <c r="AA710" s="330">
        <v>2</v>
      </c>
      <c r="AB710" s="330">
        <v>0</v>
      </c>
      <c r="AC710" s="330">
        <v>0</v>
      </c>
      <c r="AD710" s="330">
        <v>0</v>
      </c>
      <c r="AE710" s="330">
        <v>0</v>
      </c>
      <c r="AF710" s="330">
        <v>0</v>
      </c>
      <c r="AG710" s="429" t="s">
        <v>45</v>
      </c>
      <c r="AH710" s="330"/>
      <c r="AI710" s="330"/>
      <c r="AJ710" s="330"/>
      <c r="AK710" s="330"/>
      <c r="AL710" s="330"/>
      <c r="AM710" s="330">
        <v>0</v>
      </c>
      <c r="AN710" s="330">
        <v>0</v>
      </c>
      <c r="AO710" s="330"/>
      <c r="AP710" s="330"/>
      <c r="AQ710" s="330">
        <v>0</v>
      </c>
      <c r="AR710" s="330">
        <v>0</v>
      </c>
      <c r="AS710" s="330">
        <v>0</v>
      </c>
      <c r="AT710" s="330">
        <v>0</v>
      </c>
      <c r="AU710" s="330">
        <v>2</v>
      </c>
      <c r="AV710" s="430">
        <v>1</v>
      </c>
      <c r="AW710" s="330">
        <v>3</v>
      </c>
      <c r="AX710" s="330">
        <v>0</v>
      </c>
      <c r="AY710" s="330">
        <v>3</v>
      </c>
      <c r="AZ710" s="330">
        <v>0</v>
      </c>
      <c r="BA710" s="330">
        <v>3</v>
      </c>
      <c r="BB710" s="330">
        <v>0</v>
      </c>
      <c r="BC710" s="330">
        <v>3</v>
      </c>
      <c r="BD710" s="330">
        <v>0</v>
      </c>
      <c r="BE710" s="330">
        <v>0</v>
      </c>
      <c r="BF710" s="329" t="s">
        <v>7565</v>
      </c>
      <c r="BG710" s="330">
        <v>17</v>
      </c>
      <c r="BH710" s="330">
        <v>6</v>
      </c>
      <c r="BI710" s="330">
        <v>4</v>
      </c>
      <c r="BJ710" s="330" t="s">
        <v>112</v>
      </c>
      <c r="BK710" s="330">
        <v>3</v>
      </c>
      <c r="BL710" s="330">
        <v>0</v>
      </c>
      <c r="BM710" s="330">
        <v>0</v>
      </c>
      <c r="BN710" s="330">
        <v>0</v>
      </c>
      <c r="BO710" s="330">
        <v>1</v>
      </c>
      <c r="BP710" s="330">
        <v>0</v>
      </c>
      <c r="BQ710" s="330">
        <v>0</v>
      </c>
      <c r="BR710" s="431"/>
    </row>
    <row r="711" spans="1:70" s="334" customFormat="1" x14ac:dyDescent="0.25">
      <c r="A711" s="333" t="s">
        <v>261</v>
      </c>
      <c r="B711" s="330" t="s">
        <v>52</v>
      </c>
      <c r="C711" s="330" t="s">
        <v>311</v>
      </c>
      <c r="D711" s="333">
        <v>46</v>
      </c>
      <c r="E711" s="331" t="s">
        <v>567</v>
      </c>
      <c r="F711" s="330" t="s">
        <v>128</v>
      </c>
      <c r="G711" s="427" t="s">
        <v>7605</v>
      </c>
      <c r="H711" s="330">
        <v>0</v>
      </c>
      <c r="I711" s="330">
        <v>0</v>
      </c>
      <c r="J711" s="336" t="s">
        <v>45</v>
      </c>
      <c r="K711" s="330">
        <v>0</v>
      </c>
      <c r="L711" s="330">
        <v>0</v>
      </c>
      <c r="M711" s="336" t="s">
        <v>45</v>
      </c>
      <c r="N711" s="330">
        <v>0</v>
      </c>
      <c r="O711" s="330" t="s">
        <v>45</v>
      </c>
      <c r="P711" s="330" t="s">
        <v>45</v>
      </c>
      <c r="Q711" s="330" t="s">
        <v>45</v>
      </c>
      <c r="R711" s="336" t="s">
        <v>45</v>
      </c>
      <c r="S711" s="330">
        <v>0</v>
      </c>
      <c r="T711" s="330"/>
      <c r="U711" s="330"/>
      <c r="V711" s="428"/>
      <c r="W711" s="428" t="s">
        <v>45</v>
      </c>
      <c r="X711" s="428" t="s">
        <v>45</v>
      </c>
      <c r="Y711" s="428" t="s">
        <v>45</v>
      </c>
      <c r="Z711" s="428" t="s">
        <v>45</v>
      </c>
      <c r="AA711" s="330">
        <v>4</v>
      </c>
      <c r="AB711" s="330">
        <v>0</v>
      </c>
      <c r="AC711" s="330">
        <v>0</v>
      </c>
      <c r="AD711" s="330">
        <v>0</v>
      </c>
      <c r="AE711" s="330">
        <v>0</v>
      </c>
      <c r="AF711" s="330">
        <v>0</v>
      </c>
      <c r="AG711" s="429" t="s">
        <v>45</v>
      </c>
      <c r="AH711" s="330"/>
      <c r="AI711" s="330"/>
      <c r="AJ711" s="330"/>
      <c r="AK711" s="330"/>
      <c r="AL711" s="330"/>
      <c r="AM711" s="330">
        <v>0</v>
      </c>
      <c r="AN711" s="330">
        <v>0</v>
      </c>
      <c r="AO711" s="330"/>
      <c r="AP711" s="330"/>
      <c r="AQ711" s="330">
        <v>0</v>
      </c>
      <c r="AR711" s="330">
        <v>0</v>
      </c>
      <c r="AS711" s="330">
        <v>0</v>
      </c>
      <c r="AT711" s="330">
        <v>2</v>
      </c>
      <c r="AU711" s="330">
        <v>2</v>
      </c>
      <c r="AV711" s="430">
        <v>1</v>
      </c>
      <c r="AW711" s="330">
        <v>19</v>
      </c>
      <c r="AX711" s="330">
        <v>1</v>
      </c>
      <c r="AY711" s="330">
        <v>19</v>
      </c>
      <c r="AZ711" s="330">
        <v>1</v>
      </c>
      <c r="BA711" s="330">
        <v>19</v>
      </c>
      <c r="BB711" s="330">
        <v>1</v>
      </c>
      <c r="BC711" s="330">
        <v>19</v>
      </c>
      <c r="BD711" s="330">
        <v>1</v>
      </c>
      <c r="BE711" s="330">
        <v>13</v>
      </c>
      <c r="BF711" s="329" t="s">
        <v>7565</v>
      </c>
      <c r="BG711" s="330">
        <v>29</v>
      </c>
      <c r="BH711" s="330">
        <v>15</v>
      </c>
      <c r="BI711" s="330">
        <v>20</v>
      </c>
      <c r="BJ711" s="330" t="s">
        <v>112</v>
      </c>
      <c r="BK711" s="330">
        <v>18</v>
      </c>
      <c r="BL711" s="330">
        <v>0</v>
      </c>
      <c r="BM711" s="330">
        <v>0</v>
      </c>
      <c r="BN711" s="330">
        <v>2</v>
      </c>
      <c r="BO711" s="330">
        <v>0</v>
      </c>
      <c r="BP711" s="330">
        <v>0</v>
      </c>
      <c r="BQ711" s="330">
        <v>0</v>
      </c>
      <c r="BR711" s="431"/>
    </row>
    <row r="712" spans="1:70" s="334" customFormat="1" x14ac:dyDescent="0.25">
      <c r="A712" s="333" t="s">
        <v>261</v>
      </c>
      <c r="B712" s="330" t="s">
        <v>52</v>
      </c>
      <c r="C712" s="330" t="s">
        <v>311</v>
      </c>
      <c r="D712" s="333">
        <v>47</v>
      </c>
      <c r="E712" s="331" t="s">
        <v>568</v>
      </c>
      <c r="F712" s="330" t="s">
        <v>128</v>
      </c>
      <c r="G712" s="427" t="s">
        <v>7605</v>
      </c>
      <c r="H712" s="330">
        <v>0</v>
      </c>
      <c r="I712" s="330">
        <v>0</v>
      </c>
      <c r="J712" s="336" t="s">
        <v>45</v>
      </c>
      <c r="K712" s="330">
        <v>0</v>
      </c>
      <c r="L712" s="330">
        <v>0</v>
      </c>
      <c r="M712" s="336" t="s">
        <v>45</v>
      </c>
      <c r="N712" s="330">
        <v>0</v>
      </c>
      <c r="O712" s="330" t="s">
        <v>45</v>
      </c>
      <c r="P712" s="330" t="s">
        <v>45</v>
      </c>
      <c r="Q712" s="330" t="s">
        <v>45</v>
      </c>
      <c r="R712" s="336" t="s">
        <v>45</v>
      </c>
      <c r="S712" s="330">
        <v>0</v>
      </c>
      <c r="T712" s="330"/>
      <c r="U712" s="330"/>
      <c r="V712" s="428"/>
      <c r="W712" s="428" t="s">
        <v>45</v>
      </c>
      <c r="X712" s="428" t="s">
        <v>45</v>
      </c>
      <c r="Y712" s="428" t="s">
        <v>45</v>
      </c>
      <c r="Z712" s="428" t="s">
        <v>45</v>
      </c>
      <c r="AA712" s="330">
        <v>4</v>
      </c>
      <c r="AB712" s="330">
        <v>0</v>
      </c>
      <c r="AC712" s="330">
        <v>0</v>
      </c>
      <c r="AD712" s="330">
        <v>0</v>
      </c>
      <c r="AE712" s="330">
        <v>0</v>
      </c>
      <c r="AF712" s="330">
        <v>0</v>
      </c>
      <c r="AG712" s="429" t="s">
        <v>45</v>
      </c>
      <c r="AH712" s="330"/>
      <c r="AI712" s="330"/>
      <c r="AJ712" s="330"/>
      <c r="AK712" s="330"/>
      <c r="AL712" s="330"/>
      <c r="AM712" s="330">
        <v>0</v>
      </c>
      <c r="AN712" s="330">
        <v>0</v>
      </c>
      <c r="AO712" s="330"/>
      <c r="AP712" s="330"/>
      <c r="AQ712" s="330">
        <v>0</v>
      </c>
      <c r="AR712" s="330">
        <v>0</v>
      </c>
      <c r="AS712" s="330">
        <v>0</v>
      </c>
      <c r="AT712" s="330">
        <v>2</v>
      </c>
      <c r="AU712" s="330">
        <v>2</v>
      </c>
      <c r="AV712" s="430">
        <v>1</v>
      </c>
      <c r="AW712" s="330">
        <v>7</v>
      </c>
      <c r="AX712" s="330">
        <v>2</v>
      </c>
      <c r="AY712" s="330">
        <v>7</v>
      </c>
      <c r="AZ712" s="330">
        <v>2</v>
      </c>
      <c r="BA712" s="330">
        <v>7</v>
      </c>
      <c r="BB712" s="330">
        <v>2</v>
      </c>
      <c r="BC712" s="330">
        <v>7</v>
      </c>
      <c r="BD712" s="330">
        <v>2</v>
      </c>
      <c r="BE712" s="330">
        <v>11</v>
      </c>
      <c r="BF712" s="329" t="s">
        <v>7565</v>
      </c>
      <c r="BG712" s="330">
        <v>26</v>
      </c>
      <c r="BH712" s="330">
        <v>9</v>
      </c>
      <c r="BI712" s="330">
        <v>9</v>
      </c>
      <c r="BJ712" s="330" t="s">
        <v>112</v>
      </c>
      <c r="BK712" s="330">
        <v>8</v>
      </c>
      <c r="BL712" s="330">
        <v>0</v>
      </c>
      <c r="BM712" s="330">
        <v>0</v>
      </c>
      <c r="BN712" s="330">
        <v>1</v>
      </c>
      <c r="BO712" s="330">
        <v>0</v>
      </c>
      <c r="BP712" s="330">
        <v>0</v>
      </c>
      <c r="BQ712" s="330">
        <v>0</v>
      </c>
      <c r="BR712" s="431"/>
    </row>
    <row r="713" spans="1:70" s="334" customFormat="1" x14ac:dyDescent="0.25">
      <c r="A713" s="333" t="s">
        <v>261</v>
      </c>
      <c r="B713" s="330" t="s">
        <v>52</v>
      </c>
      <c r="C713" s="330" t="s">
        <v>311</v>
      </c>
      <c r="D713" s="333">
        <v>48</v>
      </c>
      <c r="E713" s="331" t="s">
        <v>570</v>
      </c>
      <c r="F713" s="330" t="s">
        <v>128</v>
      </c>
      <c r="G713" s="427" t="s">
        <v>7605</v>
      </c>
      <c r="H713" s="330">
        <v>0</v>
      </c>
      <c r="I713" s="330">
        <v>0</v>
      </c>
      <c r="J713" s="336" t="s">
        <v>45</v>
      </c>
      <c r="K713" s="330">
        <v>0</v>
      </c>
      <c r="L713" s="330">
        <v>0</v>
      </c>
      <c r="M713" s="336" t="s">
        <v>45</v>
      </c>
      <c r="N713" s="330">
        <v>0</v>
      </c>
      <c r="O713" s="330" t="s">
        <v>45</v>
      </c>
      <c r="P713" s="330" t="s">
        <v>45</v>
      </c>
      <c r="Q713" s="330" t="s">
        <v>45</v>
      </c>
      <c r="R713" s="336" t="s">
        <v>45</v>
      </c>
      <c r="S713" s="330">
        <v>0</v>
      </c>
      <c r="T713" s="330"/>
      <c r="U713" s="330"/>
      <c r="V713" s="428"/>
      <c r="W713" s="428" t="s">
        <v>45</v>
      </c>
      <c r="X713" s="428" t="s">
        <v>45</v>
      </c>
      <c r="Y713" s="428" t="s">
        <v>45</v>
      </c>
      <c r="Z713" s="428" t="s">
        <v>45</v>
      </c>
      <c r="AA713" s="330">
        <v>0</v>
      </c>
      <c r="AB713" s="330">
        <v>0</v>
      </c>
      <c r="AC713" s="330">
        <v>0</v>
      </c>
      <c r="AD713" s="330">
        <v>0</v>
      </c>
      <c r="AE713" s="330">
        <v>0</v>
      </c>
      <c r="AF713" s="330">
        <v>0</v>
      </c>
      <c r="AG713" s="429" t="s">
        <v>45</v>
      </c>
      <c r="AH713" s="330"/>
      <c r="AI713" s="330"/>
      <c r="AJ713" s="330"/>
      <c r="AK713" s="330"/>
      <c r="AL713" s="330"/>
      <c r="AM713" s="330">
        <v>0</v>
      </c>
      <c r="AN713" s="330">
        <v>0</v>
      </c>
      <c r="AO713" s="330"/>
      <c r="AP713" s="330"/>
      <c r="AQ713" s="330">
        <v>0</v>
      </c>
      <c r="AR713" s="330">
        <v>0</v>
      </c>
      <c r="AS713" s="330">
        <v>0</v>
      </c>
      <c r="AT713" s="330">
        <v>0</v>
      </c>
      <c r="AU713" s="330">
        <v>0</v>
      </c>
      <c r="AV713" s="430" t="s">
        <v>45</v>
      </c>
      <c r="AW713" s="330">
        <v>6</v>
      </c>
      <c r="AX713" s="330">
        <v>2</v>
      </c>
      <c r="AY713" s="330">
        <v>6</v>
      </c>
      <c r="AZ713" s="330">
        <v>2</v>
      </c>
      <c r="BA713" s="330">
        <v>6</v>
      </c>
      <c r="BB713" s="330">
        <v>2</v>
      </c>
      <c r="BC713" s="330">
        <v>6</v>
      </c>
      <c r="BD713" s="330">
        <v>2</v>
      </c>
      <c r="BE713" s="330">
        <v>4</v>
      </c>
      <c r="BF713" s="329" t="s">
        <v>7565</v>
      </c>
      <c r="BG713" s="330">
        <v>22</v>
      </c>
      <c r="BH713" s="330">
        <v>3</v>
      </c>
      <c r="BI713" s="330">
        <v>8</v>
      </c>
      <c r="BJ713" s="330" t="s">
        <v>112</v>
      </c>
      <c r="BK713" s="330">
        <v>8</v>
      </c>
      <c r="BL713" s="330">
        <v>0</v>
      </c>
      <c r="BM713" s="330">
        <v>0</v>
      </c>
      <c r="BN713" s="330">
        <v>0</v>
      </c>
      <c r="BO713" s="330">
        <v>0</v>
      </c>
      <c r="BP713" s="330">
        <v>0</v>
      </c>
      <c r="BQ713" s="330">
        <v>0</v>
      </c>
      <c r="BR713" s="431"/>
    </row>
    <row r="714" spans="1:70" s="334" customFormat="1" x14ac:dyDescent="0.25">
      <c r="A714" s="333" t="s">
        <v>261</v>
      </c>
      <c r="B714" s="330" t="s">
        <v>52</v>
      </c>
      <c r="C714" s="330" t="s">
        <v>311</v>
      </c>
      <c r="D714" s="333">
        <v>49</v>
      </c>
      <c r="E714" s="331" t="s">
        <v>571</v>
      </c>
      <c r="F714" s="330" t="s">
        <v>128</v>
      </c>
      <c r="G714" s="427" t="s">
        <v>7605</v>
      </c>
      <c r="H714" s="330">
        <v>0</v>
      </c>
      <c r="I714" s="330">
        <v>0</v>
      </c>
      <c r="J714" s="336" t="s">
        <v>45</v>
      </c>
      <c r="K714" s="330">
        <v>0</v>
      </c>
      <c r="L714" s="330">
        <v>0</v>
      </c>
      <c r="M714" s="336" t="s">
        <v>45</v>
      </c>
      <c r="N714" s="330">
        <v>0</v>
      </c>
      <c r="O714" s="330" t="s">
        <v>45</v>
      </c>
      <c r="P714" s="330" t="s">
        <v>45</v>
      </c>
      <c r="Q714" s="330" t="s">
        <v>45</v>
      </c>
      <c r="R714" s="336" t="s">
        <v>45</v>
      </c>
      <c r="S714" s="330">
        <v>0</v>
      </c>
      <c r="T714" s="330"/>
      <c r="U714" s="330"/>
      <c r="V714" s="428"/>
      <c r="W714" s="428" t="s">
        <v>45</v>
      </c>
      <c r="X714" s="428" t="s">
        <v>45</v>
      </c>
      <c r="Y714" s="428" t="s">
        <v>45</v>
      </c>
      <c r="Z714" s="428" t="s">
        <v>45</v>
      </c>
      <c r="AA714" s="330">
        <v>2</v>
      </c>
      <c r="AB714" s="330">
        <v>0</v>
      </c>
      <c r="AC714" s="330">
        <v>0</v>
      </c>
      <c r="AD714" s="330">
        <v>0</v>
      </c>
      <c r="AE714" s="330">
        <v>0</v>
      </c>
      <c r="AF714" s="330">
        <v>0</v>
      </c>
      <c r="AG714" s="429" t="s">
        <v>45</v>
      </c>
      <c r="AH714" s="330"/>
      <c r="AI714" s="330"/>
      <c r="AJ714" s="330"/>
      <c r="AK714" s="330"/>
      <c r="AL714" s="330"/>
      <c r="AM714" s="330">
        <v>0</v>
      </c>
      <c r="AN714" s="330">
        <v>0</v>
      </c>
      <c r="AO714" s="330"/>
      <c r="AP714" s="330"/>
      <c r="AQ714" s="330">
        <v>0</v>
      </c>
      <c r="AR714" s="330">
        <v>0</v>
      </c>
      <c r="AS714" s="330">
        <v>1</v>
      </c>
      <c r="AT714" s="330">
        <v>1</v>
      </c>
      <c r="AU714" s="330">
        <v>0</v>
      </c>
      <c r="AV714" s="430">
        <v>0.5</v>
      </c>
      <c r="AW714" s="330">
        <v>4</v>
      </c>
      <c r="AX714" s="330">
        <v>4</v>
      </c>
      <c r="AY714" s="330">
        <v>4</v>
      </c>
      <c r="AZ714" s="330">
        <v>4</v>
      </c>
      <c r="BA714" s="330">
        <v>4</v>
      </c>
      <c r="BB714" s="330">
        <v>4</v>
      </c>
      <c r="BC714" s="330">
        <v>4</v>
      </c>
      <c r="BD714" s="330">
        <v>4</v>
      </c>
      <c r="BE714" s="330">
        <v>0</v>
      </c>
      <c r="BF714" s="329" t="s">
        <v>7565</v>
      </c>
      <c r="BG714" s="330">
        <v>25</v>
      </c>
      <c r="BH714" s="330">
        <v>1</v>
      </c>
      <c r="BI714" s="330">
        <v>8</v>
      </c>
      <c r="BJ714" s="330" t="s">
        <v>112</v>
      </c>
      <c r="BK714" s="330">
        <v>7</v>
      </c>
      <c r="BL714" s="330">
        <v>0</v>
      </c>
      <c r="BM714" s="330">
        <v>0</v>
      </c>
      <c r="BN714" s="330">
        <v>1</v>
      </c>
      <c r="BO714" s="330">
        <v>0</v>
      </c>
      <c r="BP714" s="330">
        <v>0</v>
      </c>
      <c r="BQ714" s="330">
        <v>0</v>
      </c>
      <c r="BR714" s="431"/>
    </row>
    <row r="715" spans="1:70" s="334" customFormat="1" x14ac:dyDescent="0.25">
      <c r="A715" s="333" t="s">
        <v>261</v>
      </c>
      <c r="B715" s="330" t="s">
        <v>52</v>
      </c>
      <c r="C715" s="330" t="s">
        <v>311</v>
      </c>
      <c r="D715" s="333">
        <v>50</v>
      </c>
      <c r="E715" s="331" t="s">
        <v>572</v>
      </c>
      <c r="F715" s="330" t="s">
        <v>128</v>
      </c>
      <c r="G715" s="427" t="s">
        <v>7605</v>
      </c>
      <c r="H715" s="330">
        <v>0</v>
      </c>
      <c r="I715" s="330">
        <v>0</v>
      </c>
      <c r="J715" s="336" t="s">
        <v>45</v>
      </c>
      <c r="K715" s="330">
        <v>0</v>
      </c>
      <c r="L715" s="330">
        <v>0</v>
      </c>
      <c r="M715" s="336" t="s">
        <v>45</v>
      </c>
      <c r="N715" s="330">
        <v>0</v>
      </c>
      <c r="O715" s="330" t="s">
        <v>45</v>
      </c>
      <c r="P715" s="330" t="s">
        <v>45</v>
      </c>
      <c r="Q715" s="330" t="s">
        <v>45</v>
      </c>
      <c r="R715" s="336" t="s">
        <v>45</v>
      </c>
      <c r="S715" s="330">
        <v>0</v>
      </c>
      <c r="T715" s="330"/>
      <c r="U715" s="330"/>
      <c r="V715" s="428"/>
      <c r="W715" s="428" t="s">
        <v>45</v>
      </c>
      <c r="X715" s="428" t="s">
        <v>45</v>
      </c>
      <c r="Y715" s="428" t="s">
        <v>45</v>
      </c>
      <c r="Z715" s="428" t="s">
        <v>45</v>
      </c>
      <c r="AA715" s="330">
        <v>2</v>
      </c>
      <c r="AB715" s="330">
        <v>0</v>
      </c>
      <c r="AC715" s="330">
        <v>0</v>
      </c>
      <c r="AD715" s="330">
        <v>0</v>
      </c>
      <c r="AE715" s="330">
        <v>0</v>
      </c>
      <c r="AF715" s="330">
        <v>0</v>
      </c>
      <c r="AG715" s="429" t="s">
        <v>45</v>
      </c>
      <c r="AH715" s="330"/>
      <c r="AI715" s="330"/>
      <c r="AJ715" s="330"/>
      <c r="AK715" s="330"/>
      <c r="AL715" s="330"/>
      <c r="AM715" s="330">
        <v>0</v>
      </c>
      <c r="AN715" s="330">
        <v>0</v>
      </c>
      <c r="AO715" s="330"/>
      <c r="AP715" s="330"/>
      <c r="AQ715" s="330">
        <v>0</v>
      </c>
      <c r="AR715" s="330">
        <v>0</v>
      </c>
      <c r="AS715" s="330">
        <v>0</v>
      </c>
      <c r="AT715" s="330">
        <v>0</v>
      </c>
      <c r="AU715" s="330">
        <v>2</v>
      </c>
      <c r="AV715" s="430">
        <v>1</v>
      </c>
      <c r="AW715" s="330">
        <v>15</v>
      </c>
      <c r="AX715" s="330">
        <v>1</v>
      </c>
      <c r="AY715" s="330">
        <v>15</v>
      </c>
      <c r="AZ715" s="330">
        <v>1</v>
      </c>
      <c r="BA715" s="330">
        <v>15</v>
      </c>
      <c r="BB715" s="330">
        <v>1</v>
      </c>
      <c r="BC715" s="330">
        <v>15</v>
      </c>
      <c r="BD715" s="330">
        <v>1</v>
      </c>
      <c r="BE715" s="330">
        <v>6</v>
      </c>
      <c r="BF715" s="329" t="s">
        <v>7565</v>
      </c>
      <c r="BG715" s="330">
        <v>27</v>
      </c>
      <c r="BH715" s="330">
        <v>1</v>
      </c>
      <c r="BI715" s="330">
        <v>16</v>
      </c>
      <c r="BJ715" s="330" t="s">
        <v>112</v>
      </c>
      <c r="BK715" s="330">
        <v>15</v>
      </c>
      <c r="BL715" s="330">
        <v>0</v>
      </c>
      <c r="BM715" s="330">
        <v>0</v>
      </c>
      <c r="BN715" s="330">
        <v>1</v>
      </c>
      <c r="BO715" s="330">
        <v>0</v>
      </c>
      <c r="BP715" s="330">
        <v>0</v>
      </c>
      <c r="BQ715" s="330">
        <v>0</v>
      </c>
      <c r="BR715" s="431"/>
    </row>
    <row r="716" spans="1:70" s="334" customFormat="1" x14ac:dyDescent="0.25">
      <c r="A716" s="333" t="s">
        <v>261</v>
      </c>
      <c r="B716" s="330" t="s">
        <v>52</v>
      </c>
      <c r="C716" s="330" t="s">
        <v>311</v>
      </c>
      <c r="D716" s="333">
        <v>51</v>
      </c>
      <c r="E716" s="331" t="s">
        <v>573</v>
      </c>
      <c r="F716" s="330" t="s">
        <v>128</v>
      </c>
      <c r="G716" s="427" t="s">
        <v>7605</v>
      </c>
      <c r="H716" s="330">
        <v>0</v>
      </c>
      <c r="I716" s="330">
        <v>0</v>
      </c>
      <c r="J716" s="336" t="s">
        <v>45</v>
      </c>
      <c r="K716" s="330">
        <v>0</v>
      </c>
      <c r="L716" s="330">
        <v>0</v>
      </c>
      <c r="M716" s="336" t="s">
        <v>45</v>
      </c>
      <c r="N716" s="330">
        <v>0</v>
      </c>
      <c r="O716" s="330" t="s">
        <v>45</v>
      </c>
      <c r="P716" s="330" t="s">
        <v>45</v>
      </c>
      <c r="Q716" s="330" t="s">
        <v>45</v>
      </c>
      <c r="R716" s="336" t="s">
        <v>45</v>
      </c>
      <c r="S716" s="330">
        <v>0</v>
      </c>
      <c r="T716" s="330"/>
      <c r="U716" s="330"/>
      <c r="V716" s="428"/>
      <c r="W716" s="428" t="s">
        <v>45</v>
      </c>
      <c r="X716" s="428" t="s">
        <v>45</v>
      </c>
      <c r="Y716" s="428" t="s">
        <v>45</v>
      </c>
      <c r="Z716" s="428" t="s">
        <v>45</v>
      </c>
      <c r="AA716" s="330">
        <v>2</v>
      </c>
      <c r="AB716" s="330">
        <v>0</v>
      </c>
      <c r="AC716" s="330">
        <v>0</v>
      </c>
      <c r="AD716" s="330">
        <v>0</v>
      </c>
      <c r="AE716" s="330">
        <v>0</v>
      </c>
      <c r="AF716" s="330">
        <v>0</v>
      </c>
      <c r="AG716" s="429" t="s">
        <v>45</v>
      </c>
      <c r="AH716" s="330"/>
      <c r="AI716" s="330"/>
      <c r="AJ716" s="330"/>
      <c r="AK716" s="330"/>
      <c r="AL716" s="330"/>
      <c r="AM716" s="330">
        <v>0</v>
      </c>
      <c r="AN716" s="330">
        <v>0</v>
      </c>
      <c r="AO716" s="330"/>
      <c r="AP716" s="330"/>
      <c r="AQ716" s="330">
        <v>1</v>
      </c>
      <c r="AR716" s="330">
        <v>0</v>
      </c>
      <c r="AS716" s="330">
        <v>1</v>
      </c>
      <c r="AT716" s="330">
        <v>0</v>
      </c>
      <c r="AU716" s="330">
        <v>0</v>
      </c>
      <c r="AV716" s="430">
        <v>0</v>
      </c>
      <c r="AW716" s="330">
        <v>0</v>
      </c>
      <c r="AX716" s="330">
        <v>0</v>
      </c>
      <c r="AY716" s="330">
        <v>0</v>
      </c>
      <c r="AZ716" s="330">
        <v>0</v>
      </c>
      <c r="BA716" s="330">
        <v>0</v>
      </c>
      <c r="BB716" s="330">
        <v>0</v>
      </c>
      <c r="BC716" s="330">
        <v>0</v>
      </c>
      <c r="BD716" s="330">
        <v>0</v>
      </c>
      <c r="BE716" s="330">
        <v>0</v>
      </c>
      <c r="BF716" s="329" t="s">
        <v>7565</v>
      </c>
      <c r="BG716" s="330">
        <v>14</v>
      </c>
      <c r="BH716" s="330">
        <v>0</v>
      </c>
      <c r="BI716" s="330">
        <v>0</v>
      </c>
      <c r="BJ716" s="330" t="s">
        <v>112</v>
      </c>
      <c r="BK716" s="330">
        <v>0</v>
      </c>
      <c r="BL716" s="330">
        <v>0</v>
      </c>
      <c r="BM716" s="330">
        <v>0</v>
      </c>
      <c r="BN716" s="330">
        <v>0</v>
      </c>
      <c r="BO716" s="330">
        <v>0</v>
      </c>
      <c r="BP716" s="330">
        <v>0</v>
      </c>
      <c r="BQ716" s="330">
        <v>0</v>
      </c>
      <c r="BR716" s="431"/>
    </row>
    <row r="717" spans="1:70" s="334" customFormat="1" x14ac:dyDescent="0.25">
      <c r="A717" s="333" t="s">
        <v>261</v>
      </c>
      <c r="B717" s="330" t="s">
        <v>52</v>
      </c>
      <c r="C717" s="330" t="s">
        <v>311</v>
      </c>
      <c r="D717" s="333">
        <v>52</v>
      </c>
      <c r="E717" s="331" t="s">
        <v>6555</v>
      </c>
      <c r="F717" s="330" t="s">
        <v>128</v>
      </c>
      <c r="G717" s="427" t="s">
        <v>7605</v>
      </c>
      <c r="H717" s="330">
        <v>0</v>
      </c>
      <c r="I717" s="330">
        <v>0</v>
      </c>
      <c r="J717" s="336" t="s">
        <v>45</v>
      </c>
      <c r="K717" s="330">
        <v>0</v>
      </c>
      <c r="L717" s="330">
        <v>0</v>
      </c>
      <c r="M717" s="336" t="s">
        <v>45</v>
      </c>
      <c r="N717" s="330">
        <v>0</v>
      </c>
      <c r="O717" s="330" t="s">
        <v>45</v>
      </c>
      <c r="P717" s="330" t="s">
        <v>45</v>
      </c>
      <c r="Q717" s="330" t="s">
        <v>45</v>
      </c>
      <c r="R717" s="336" t="s">
        <v>45</v>
      </c>
      <c r="S717" s="330">
        <v>0</v>
      </c>
      <c r="T717" s="330"/>
      <c r="U717" s="330"/>
      <c r="V717" s="428"/>
      <c r="W717" s="428" t="s">
        <v>45</v>
      </c>
      <c r="X717" s="428" t="s">
        <v>45</v>
      </c>
      <c r="Y717" s="428" t="s">
        <v>45</v>
      </c>
      <c r="Z717" s="428" t="s">
        <v>45</v>
      </c>
      <c r="AA717" s="330">
        <v>0</v>
      </c>
      <c r="AB717" s="330">
        <v>0</v>
      </c>
      <c r="AC717" s="330">
        <v>0</v>
      </c>
      <c r="AD717" s="330">
        <v>0</v>
      </c>
      <c r="AE717" s="330">
        <v>0</v>
      </c>
      <c r="AF717" s="330">
        <v>0</v>
      </c>
      <c r="AG717" s="429" t="s">
        <v>45</v>
      </c>
      <c r="AH717" s="330"/>
      <c r="AI717" s="330"/>
      <c r="AJ717" s="330"/>
      <c r="AK717" s="330"/>
      <c r="AL717" s="330"/>
      <c r="AM717" s="330">
        <v>0</v>
      </c>
      <c r="AN717" s="330">
        <v>0</v>
      </c>
      <c r="AO717" s="330"/>
      <c r="AP717" s="330"/>
      <c r="AQ717" s="330">
        <v>0</v>
      </c>
      <c r="AR717" s="330">
        <v>0</v>
      </c>
      <c r="AS717" s="330">
        <v>0</v>
      </c>
      <c r="AT717" s="330">
        <v>0</v>
      </c>
      <c r="AU717" s="330">
        <v>0</v>
      </c>
      <c r="AV717" s="430" t="s">
        <v>45</v>
      </c>
      <c r="AW717" s="330">
        <v>0</v>
      </c>
      <c r="AX717" s="330">
        <v>0</v>
      </c>
      <c r="AY717" s="330">
        <v>0</v>
      </c>
      <c r="AZ717" s="330">
        <v>0</v>
      </c>
      <c r="BA717" s="330">
        <v>0</v>
      </c>
      <c r="BB717" s="330">
        <v>0</v>
      </c>
      <c r="BC717" s="330">
        <v>0</v>
      </c>
      <c r="BD717" s="330">
        <v>0</v>
      </c>
      <c r="BE717" s="330">
        <v>0</v>
      </c>
      <c r="BF717" s="329" t="s">
        <v>7565</v>
      </c>
      <c r="BG717" s="330">
        <v>0</v>
      </c>
      <c r="BH717" s="330">
        <v>0</v>
      </c>
      <c r="BI717" s="330">
        <v>0</v>
      </c>
      <c r="BJ717" s="330" t="s">
        <v>112</v>
      </c>
      <c r="BK717" s="330">
        <v>0</v>
      </c>
      <c r="BL717" s="330">
        <v>0</v>
      </c>
      <c r="BM717" s="330">
        <v>0</v>
      </c>
      <c r="BN717" s="330">
        <v>0</v>
      </c>
      <c r="BO717" s="330">
        <v>0</v>
      </c>
      <c r="BP717" s="330">
        <v>0</v>
      </c>
      <c r="BQ717" s="330">
        <v>0</v>
      </c>
      <c r="BR717" s="431"/>
    </row>
    <row r="718" spans="1:70" s="334" customFormat="1" x14ac:dyDescent="0.25">
      <c r="A718" s="333" t="s">
        <v>261</v>
      </c>
      <c r="B718" s="330" t="s">
        <v>52</v>
      </c>
      <c r="C718" s="330" t="s">
        <v>311</v>
      </c>
      <c r="D718" s="333">
        <v>3</v>
      </c>
      <c r="E718" s="331" t="s">
        <v>6536</v>
      </c>
      <c r="F718" s="330" t="s">
        <v>128</v>
      </c>
      <c r="G718" s="427" t="s">
        <v>7605</v>
      </c>
      <c r="H718" s="330">
        <v>0</v>
      </c>
      <c r="I718" s="330">
        <v>0</v>
      </c>
      <c r="J718" s="336" t="s">
        <v>45</v>
      </c>
      <c r="K718" s="330">
        <v>0</v>
      </c>
      <c r="L718" s="330">
        <v>0</v>
      </c>
      <c r="M718" s="336" t="s">
        <v>45</v>
      </c>
      <c r="N718" s="330">
        <v>0</v>
      </c>
      <c r="O718" s="330" t="s">
        <v>45</v>
      </c>
      <c r="P718" s="330" t="s">
        <v>45</v>
      </c>
      <c r="Q718" s="330" t="s">
        <v>45</v>
      </c>
      <c r="R718" s="336" t="s">
        <v>45</v>
      </c>
      <c r="S718" s="330">
        <v>0</v>
      </c>
      <c r="T718" s="330"/>
      <c r="U718" s="330"/>
      <c r="V718" s="428"/>
      <c r="W718" s="428" t="s">
        <v>45</v>
      </c>
      <c r="X718" s="428" t="s">
        <v>45</v>
      </c>
      <c r="Y718" s="428" t="s">
        <v>45</v>
      </c>
      <c r="Z718" s="428" t="s">
        <v>45</v>
      </c>
      <c r="AA718" s="330">
        <v>0</v>
      </c>
      <c r="AB718" s="330">
        <v>0</v>
      </c>
      <c r="AC718" s="330">
        <v>0</v>
      </c>
      <c r="AD718" s="330">
        <v>0</v>
      </c>
      <c r="AE718" s="330">
        <v>0</v>
      </c>
      <c r="AF718" s="330">
        <v>0</v>
      </c>
      <c r="AG718" s="429" t="s">
        <v>45</v>
      </c>
      <c r="AH718" s="330"/>
      <c r="AI718" s="330"/>
      <c r="AJ718" s="330"/>
      <c r="AK718" s="330"/>
      <c r="AL718" s="330"/>
      <c r="AM718" s="330">
        <v>0</v>
      </c>
      <c r="AN718" s="330">
        <v>0</v>
      </c>
      <c r="AO718" s="330"/>
      <c r="AP718" s="330"/>
      <c r="AQ718" s="330">
        <v>0</v>
      </c>
      <c r="AR718" s="330">
        <v>0</v>
      </c>
      <c r="AS718" s="330">
        <v>0</v>
      </c>
      <c r="AT718" s="330">
        <v>0</v>
      </c>
      <c r="AU718" s="330">
        <v>0</v>
      </c>
      <c r="AV718" s="430" t="s">
        <v>45</v>
      </c>
      <c r="AW718" s="330">
        <v>4</v>
      </c>
      <c r="AX718" s="330">
        <v>2</v>
      </c>
      <c r="AY718" s="330">
        <v>4</v>
      </c>
      <c r="AZ718" s="330">
        <v>2</v>
      </c>
      <c r="BA718" s="330">
        <v>4</v>
      </c>
      <c r="BB718" s="330">
        <v>2</v>
      </c>
      <c r="BC718" s="330">
        <v>4</v>
      </c>
      <c r="BD718" s="330">
        <v>2</v>
      </c>
      <c r="BE718" s="330">
        <v>2</v>
      </c>
      <c r="BF718" s="329" t="s">
        <v>7565</v>
      </c>
      <c r="BG718" s="330">
        <v>31</v>
      </c>
      <c r="BH718" s="330">
        <v>6</v>
      </c>
      <c r="BI718" s="330">
        <v>7</v>
      </c>
      <c r="BJ718" s="330" t="s">
        <v>112</v>
      </c>
      <c r="BK718" s="330">
        <v>4</v>
      </c>
      <c r="BL718" s="330">
        <v>0</v>
      </c>
      <c r="BM718" s="330">
        <v>0</v>
      </c>
      <c r="BN718" s="330">
        <v>2</v>
      </c>
      <c r="BO718" s="330">
        <v>1</v>
      </c>
      <c r="BP718" s="330">
        <v>0</v>
      </c>
      <c r="BQ718" s="330">
        <v>0</v>
      </c>
      <c r="BR718" s="431"/>
    </row>
    <row r="719" spans="1:70" s="334" customFormat="1" x14ac:dyDescent="0.25">
      <c r="A719" s="333" t="s">
        <v>261</v>
      </c>
      <c r="B719" s="330" t="s">
        <v>52</v>
      </c>
      <c r="C719" s="330" t="s">
        <v>311</v>
      </c>
      <c r="D719" s="333">
        <v>4</v>
      </c>
      <c r="E719" s="331" t="s">
        <v>6537</v>
      </c>
      <c r="F719" s="330" t="s">
        <v>128</v>
      </c>
      <c r="G719" s="427" t="s">
        <v>7605</v>
      </c>
      <c r="H719" s="330">
        <v>0</v>
      </c>
      <c r="I719" s="330">
        <v>0</v>
      </c>
      <c r="J719" s="336" t="s">
        <v>45</v>
      </c>
      <c r="K719" s="330">
        <v>0</v>
      </c>
      <c r="L719" s="330">
        <v>0</v>
      </c>
      <c r="M719" s="336" t="s">
        <v>45</v>
      </c>
      <c r="N719" s="330">
        <v>0</v>
      </c>
      <c r="O719" s="330" t="s">
        <v>45</v>
      </c>
      <c r="P719" s="330" t="s">
        <v>45</v>
      </c>
      <c r="Q719" s="330" t="s">
        <v>45</v>
      </c>
      <c r="R719" s="336" t="s">
        <v>45</v>
      </c>
      <c r="S719" s="330">
        <v>0</v>
      </c>
      <c r="T719" s="330"/>
      <c r="U719" s="330"/>
      <c r="V719" s="428"/>
      <c r="W719" s="428" t="s">
        <v>45</v>
      </c>
      <c r="X719" s="428" t="s">
        <v>45</v>
      </c>
      <c r="Y719" s="428" t="s">
        <v>45</v>
      </c>
      <c r="Z719" s="428" t="s">
        <v>45</v>
      </c>
      <c r="AA719" s="330">
        <v>3</v>
      </c>
      <c r="AB719" s="330">
        <v>0</v>
      </c>
      <c r="AC719" s="330">
        <v>0</v>
      </c>
      <c r="AD719" s="330">
        <v>0</v>
      </c>
      <c r="AE719" s="330">
        <v>0</v>
      </c>
      <c r="AF719" s="330">
        <v>0</v>
      </c>
      <c r="AG719" s="429" t="s">
        <v>45</v>
      </c>
      <c r="AH719" s="330"/>
      <c r="AI719" s="330"/>
      <c r="AJ719" s="330"/>
      <c r="AK719" s="330"/>
      <c r="AL719" s="330"/>
      <c r="AM719" s="330">
        <v>0</v>
      </c>
      <c r="AN719" s="330">
        <v>0</v>
      </c>
      <c r="AO719" s="330"/>
      <c r="AP719" s="330"/>
      <c r="AQ719" s="330">
        <v>0</v>
      </c>
      <c r="AR719" s="330">
        <v>0</v>
      </c>
      <c r="AS719" s="330">
        <v>1</v>
      </c>
      <c r="AT719" s="330">
        <v>1</v>
      </c>
      <c r="AU719" s="330">
        <v>1</v>
      </c>
      <c r="AV719" s="430">
        <v>0.66666666666666663</v>
      </c>
      <c r="AW719" s="330">
        <v>3</v>
      </c>
      <c r="AX719" s="330">
        <v>4</v>
      </c>
      <c r="AY719" s="330">
        <v>3</v>
      </c>
      <c r="AZ719" s="330">
        <v>4</v>
      </c>
      <c r="BA719" s="330">
        <v>3</v>
      </c>
      <c r="BB719" s="330">
        <v>4</v>
      </c>
      <c r="BC719" s="330">
        <v>3</v>
      </c>
      <c r="BD719" s="330">
        <v>4</v>
      </c>
      <c r="BE719" s="330">
        <v>1</v>
      </c>
      <c r="BF719" s="329" t="s">
        <v>7565</v>
      </c>
      <c r="BG719" s="330">
        <v>21</v>
      </c>
      <c r="BH719" s="330">
        <v>12</v>
      </c>
      <c r="BI719" s="330">
        <v>7</v>
      </c>
      <c r="BJ719" s="330" t="s">
        <v>112</v>
      </c>
      <c r="BK719" s="330">
        <v>7</v>
      </c>
      <c r="BL719" s="330">
        <v>0</v>
      </c>
      <c r="BM719" s="330">
        <v>0</v>
      </c>
      <c r="BN719" s="330">
        <v>0</v>
      </c>
      <c r="BO719" s="330">
        <v>0</v>
      </c>
      <c r="BP719" s="330">
        <v>0</v>
      </c>
      <c r="BQ719" s="330">
        <v>0</v>
      </c>
      <c r="BR719" s="431"/>
    </row>
    <row r="720" spans="1:70" s="334" customFormat="1" x14ac:dyDescent="0.25">
      <c r="A720" s="333" t="s">
        <v>261</v>
      </c>
      <c r="B720" s="330" t="s">
        <v>52</v>
      </c>
      <c r="C720" s="330" t="s">
        <v>311</v>
      </c>
      <c r="D720" s="333">
        <v>5</v>
      </c>
      <c r="E720" s="331" t="s">
        <v>6538</v>
      </c>
      <c r="F720" s="330" t="s">
        <v>128</v>
      </c>
      <c r="G720" s="427" t="s">
        <v>7605</v>
      </c>
      <c r="H720" s="330">
        <v>0</v>
      </c>
      <c r="I720" s="330">
        <v>0</v>
      </c>
      <c r="J720" s="336" t="s">
        <v>45</v>
      </c>
      <c r="K720" s="330">
        <v>0</v>
      </c>
      <c r="L720" s="330">
        <v>0</v>
      </c>
      <c r="M720" s="336" t="s">
        <v>45</v>
      </c>
      <c r="N720" s="330">
        <v>0</v>
      </c>
      <c r="O720" s="330" t="s">
        <v>45</v>
      </c>
      <c r="P720" s="330" t="s">
        <v>45</v>
      </c>
      <c r="Q720" s="330" t="s">
        <v>45</v>
      </c>
      <c r="R720" s="336" t="s">
        <v>45</v>
      </c>
      <c r="S720" s="330">
        <v>0</v>
      </c>
      <c r="T720" s="330"/>
      <c r="U720" s="330"/>
      <c r="V720" s="428"/>
      <c r="W720" s="428" t="s">
        <v>45</v>
      </c>
      <c r="X720" s="428" t="s">
        <v>45</v>
      </c>
      <c r="Y720" s="428" t="s">
        <v>45</v>
      </c>
      <c r="Z720" s="428" t="s">
        <v>45</v>
      </c>
      <c r="AA720" s="330">
        <v>2</v>
      </c>
      <c r="AB720" s="330">
        <v>0</v>
      </c>
      <c r="AC720" s="330">
        <v>0</v>
      </c>
      <c r="AD720" s="330">
        <v>0</v>
      </c>
      <c r="AE720" s="330">
        <v>0</v>
      </c>
      <c r="AF720" s="330">
        <v>0</v>
      </c>
      <c r="AG720" s="429" t="s">
        <v>45</v>
      </c>
      <c r="AH720" s="330"/>
      <c r="AI720" s="330"/>
      <c r="AJ720" s="330"/>
      <c r="AK720" s="330"/>
      <c r="AL720" s="330"/>
      <c r="AM720" s="330">
        <v>0</v>
      </c>
      <c r="AN720" s="330">
        <v>0</v>
      </c>
      <c r="AO720" s="330"/>
      <c r="AP720" s="330"/>
      <c r="AQ720" s="330">
        <v>0</v>
      </c>
      <c r="AR720" s="330">
        <v>0</v>
      </c>
      <c r="AS720" s="330">
        <v>0</v>
      </c>
      <c r="AT720" s="330">
        <v>0</v>
      </c>
      <c r="AU720" s="330">
        <v>2</v>
      </c>
      <c r="AV720" s="430">
        <v>1</v>
      </c>
      <c r="AW720" s="330">
        <v>1</v>
      </c>
      <c r="AX720" s="330">
        <v>3</v>
      </c>
      <c r="AY720" s="330">
        <v>1</v>
      </c>
      <c r="AZ720" s="330">
        <v>3</v>
      </c>
      <c r="BA720" s="330">
        <v>1</v>
      </c>
      <c r="BB720" s="330">
        <v>3</v>
      </c>
      <c r="BC720" s="330">
        <v>1</v>
      </c>
      <c r="BD720" s="330">
        <v>3</v>
      </c>
      <c r="BE720" s="330">
        <v>0</v>
      </c>
      <c r="BF720" s="329" t="s">
        <v>7565</v>
      </c>
      <c r="BG720" s="330">
        <v>18</v>
      </c>
      <c r="BH720" s="330">
        <v>4</v>
      </c>
      <c r="BI720" s="330">
        <v>4</v>
      </c>
      <c r="BJ720" s="330" t="s">
        <v>112</v>
      </c>
      <c r="BK720" s="330">
        <v>1</v>
      </c>
      <c r="BL720" s="330">
        <v>0</v>
      </c>
      <c r="BM720" s="330">
        <v>0</v>
      </c>
      <c r="BN720" s="330">
        <v>3</v>
      </c>
      <c r="BO720" s="330">
        <v>0</v>
      </c>
      <c r="BP720" s="330">
        <v>0</v>
      </c>
      <c r="BQ720" s="330">
        <v>0</v>
      </c>
      <c r="BR720" s="431"/>
    </row>
    <row r="721" spans="1:70" s="334" customFormat="1" x14ac:dyDescent="0.25">
      <c r="A721" s="333" t="s">
        <v>261</v>
      </c>
      <c r="B721" s="330" t="s">
        <v>52</v>
      </c>
      <c r="C721" s="330" t="s">
        <v>311</v>
      </c>
      <c r="D721" s="333">
        <v>6</v>
      </c>
      <c r="E721" s="331" t="s">
        <v>6539</v>
      </c>
      <c r="F721" s="330" t="s">
        <v>128</v>
      </c>
      <c r="G721" s="427" t="s">
        <v>7605</v>
      </c>
      <c r="H721" s="330">
        <v>0</v>
      </c>
      <c r="I721" s="330">
        <v>0</v>
      </c>
      <c r="J721" s="336" t="s">
        <v>45</v>
      </c>
      <c r="K721" s="330">
        <v>0</v>
      </c>
      <c r="L721" s="330">
        <v>0</v>
      </c>
      <c r="M721" s="336" t="s">
        <v>45</v>
      </c>
      <c r="N721" s="330">
        <v>0</v>
      </c>
      <c r="O721" s="330" t="s">
        <v>45</v>
      </c>
      <c r="P721" s="330" t="s">
        <v>45</v>
      </c>
      <c r="Q721" s="330" t="s">
        <v>45</v>
      </c>
      <c r="R721" s="336" t="s">
        <v>45</v>
      </c>
      <c r="S721" s="330">
        <v>0</v>
      </c>
      <c r="T721" s="330"/>
      <c r="U721" s="330"/>
      <c r="V721" s="428"/>
      <c r="W721" s="428" t="s">
        <v>45</v>
      </c>
      <c r="X721" s="428" t="s">
        <v>45</v>
      </c>
      <c r="Y721" s="428" t="s">
        <v>45</v>
      </c>
      <c r="Z721" s="428" t="s">
        <v>45</v>
      </c>
      <c r="AA721" s="330">
        <v>1</v>
      </c>
      <c r="AB721" s="330">
        <v>0</v>
      </c>
      <c r="AC721" s="330">
        <v>0</v>
      </c>
      <c r="AD721" s="330">
        <v>0</v>
      </c>
      <c r="AE721" s="330">
        <v>0</v>
      </c>
      <c r="AF721" s="330">
        <v>0</v>
      </c>
      <c r="AG721" s="429" t="s">
        <v>45</v>
      </c>
      <c r="AH721" s="330"/>
      <c r="AI721" s="330"/>
      <c r="AJ721" s="330"/>
      <c r="AK721" s="330"/>
      <c r="AL721" s="330"/>
      <c r="AM721" s="330">
        <v>0</v>
      </c>
      <c r="AN721" s="330">
        <v>0</v>
      </c>
      <c r="AO721" s="330"/>
      <c r="AP721" s="330"/>
      <c r="AQ721" s="330">
        <v>0</v>
      </c>
      <c r="AR721" s="330">
        <v>0</v>
      </c>
      <c r="AS721" s="330">
        <v>0</v>
      </c>
      <c r="AT721" s="330">
        <v>0</v>
      </c>
      <c r="AU721" s="330">
        <v>1</v>
      </c>
      <c r="AV721" s="430">
        <v>1</v>
      </c>
      <c r="AW721" s="330">
        <v>3</v>
      </c>
      <c r="AX721" s="330">
        <v>1</v>
      </c>
      <c r="AY721" s="330">
        <v>3</v>
      </c>
      <c r="AZ721" s="330">
        <v>1</v>
      </c>
      <c r="BA721" s="330">
        <v>3</v>
      </c>
      <c r="BB721" s="330">
        <v>1</v>
      </c>
      <c r="BC721" s="330">
        <v>3</v>
      </c>
      <c r="BD721" s="330">
        <v>1</v>
      </c>
      <c r="BE721" s="330">
        <v>1</v>
      </c>
      <c r="BF721" s="329" t="s">
        <v>7565</v>
      </c>
      <c r="BG721" s="330">
        <v>14</v>
      </c>
      <c r="BH721" s="330">
        <v>19</v>
      </c>
      <c r="BI721" s="330">
        <v>4</v>
      </c>
      <c r="BJ721" s="330" t="s">
        <v>112</v>
      </c>
      <c r="BK721" s="330">
        <v>4</v>
      </c>
      <c r="BL721" s="330">
        <v>0</v>
      </c>
      <c r="BM721" s="330">
        <v>0</v>
      </c>
      <c r="BN721" s="330">
        <v>0</v>
      </c>
      <c r="BO721" s="330">
        <v>0</v>
      </c>
      <c r="BP721" s="330">
        <v>0</v>
      </c>
      <c r="BQ721" s="330">
        <v>0</v>
      </c>
      <c r="BR721" s="431"/>
    </row>
    <row r="722" spans="1:70" s="334" customFormat="1" x14ac:dyDescent="0.25">
      <c r="A722" s="333" t="s">
        <v>261</v>
      </c>
      <c r="B722" s="330" t="s">
        <v>52</v>
      </c>
      <c r="C722" s="330" t="s">
        <v>311</v>
      </c>
      <c r="D722" s="333">
        <v>7</v>
      </c>
      <c r="E722" s="331" t="s">
        <v>6540</v>
      </c>
      <c r="F722" s="330" t="s">
        <v>128</v>
      </c>
      <c r="G722" s="427" t="s">
        <v>7605</v>
      </c>
      <c r="H722" s="330">
        <v>0</v>
      </c>
      <c r="I722" s="330">
        <v>0</v>
      </c>
      <c r="J722" s="336" t="s">
        <v>45</v>
      </c>
      <c r="K722" s="330">
        <v>0</v>
      </c>
      <c r="L722" s="330">
        <v>0</v>
      </c>
      <c r="M722" s="336" t="s">
        <v>45</v>
      </c>
      <c r="N722" s="330">
        <v>0</v>
      </c>
      <c r="O722" s="330" t="s">
        <v>45</v>
      </c>
      <c r="P722" s="330" t="s">
        <v>45</v>
      </c>
      <c r="Q722" s="330" t="s">
        <v>45</v>
      </c>
      <c r="R722" s="336" t="s">
        <v>45</v>
      </c>
      <c r="S722" s="330">
        <v>0</v>
      </c>
      <c r="T722" s="330"/>
      <c r="U722" s="330"/>
      <c r="V722" s="428"/>
      <c r="W722" s="428" t="s">
        <v>45</v>
      </c>
      <c r="X722" s="428" t="s">
        <v>45</v>
      </c>
      <c r="Y722" s="428" t="s">
        <v>45</v>
      </c>
      <c r="Z722" s="428" t="s">
        <v>45</v>
      </c>
      <c r="AA722" s="330">
        <v>1</v>
      </c>
      <c r="AB722" s="330">
        <v>0</v>
      </c>
      <c r="AC722" s="330">
        <v>0</v>
      </c>
      <c r="AD722" s="330">
        <v>0</v>
      </c>
      <c r="AE722" s="330">
        <v>0</v>
      </c>
      <c r="AF722" s="330">
        <v>0</v>
      </c>
      <c r="AG722" s="429" t="s">
        <v>45</v>
      </c>
      <c r="AH722" s="330"/>
      <c r="AI722" s="330"/>
      <c r="AJ722" s="330"/>
      <c r="AK722" s="330"/>
      <c r="AL722" s="330"/>
      <c r="AM722" s="330">
        <v>0</v>
      </c>
      <c r="AN722" s="330">
        <v>0</v>
      </c>
      <c r="AO722" s="330"/>
      <c r="AP722" s="330"/>
      <c r="AQ722" s="330">
        <v>0</v>
      </c>
      <c r="AR722" s="330">
        <v>0</v>
      </c>
      <c r="AS722" s="330">
        <v>0</v>
      </c>
      <c r="AT722" s="330">
        <v>1</v>
      </c>
      <c r="AU722" s="330">
        <v>0</v>
      </c>
      <c r="AV722" s="430">
        <v>1</v>
      </c>
      <c r="AW722" s="330">
        <v>4</v>
      </c>
      <c r="AX722" s="330">
        <v>5</v>
      </c>
      <c r="AY722" s="330">
        <v>4</v>
      </c>
      <c r="AZ722" s="330">
        <v>5</v>
      </c>
      <c r="BA722" s="330">
        <v>4</v>
      </c>
      <c r="BB722" s="330">
        <v>5</v>
      </c>
      <c r="BC722" s="330">
        <v>4</v>
      </c>
      <c r="BD722" s="330">
        <v>5</v>
      </c>
      <c r="BE722" s="330">
        <v>1</v>
      </c>
      <c r="BF722" s="329" t="s">
        <v>7565</v>
      </c>
      <c r="BG722" s="330">
        <v>23</v>
      </c>
      <c r="BH722" s="330">
        <v>5</v>
      </c>
      <c r="BI722" s="330">
        <v>9</v>
      </c>
      <c r="BJ722" s="330" t="s">
        <v>112</v>
      </c>
      <c r="BK722" s="330">
        <v>9</v>
      </c>
      <c r="BL722" s="330">
        <v>0</v>
      </c>
      <c r="BM722" s="330">
        <v>0</v>
      </c>
      <c r="BN722" s="330">
        <v>0</v>
      </c>
      <c r="BO722" s="330">
        <v>0</v>
      </c>
      <c r="BP722" s="330">
        <v>0</v>
      </c>
      <c r="BQ722" s="330">
        <v>0</v>
      </c>
      <c r="BR722" s="431"/>
    </row>
    <row r="723" spans="1:70" s="334" customFormat="1" x14ac:dyDescent="0.25">
      <c r="A723" s="333" t="s">
        <v>67</v>
      </c>
      <c r="B723" s="330" t="s">
        <v>52</v>
      </c>
      <c r="C723" s="330" t="s">
        <v>311</v>
      </c>
      <c r="D723" s="333">
        <v>1</v>
      </c>
      <c r="E723" s="331" t="s">
        <v>6534</v>
      </c>
      <c r="F723" s="330" t="s">
        <v>129</v>
      </c>
      <c r="G723" s="427" t="s">
        <v>7582</v>
      </c>
      <c r="H723" s="330">
        <v>0</v>
      </c>
      <c r="I723" s="330">
        <v>0</v>
      </c>
      <c r="J723" s="336" t="s">
        <v>45</v>
      </c>
      <c r="K723" s="330">
        <v>0</v>
      </c>
      <c r="L723" s="330">
        <v>0</v>
      </c>
      <c r="M723" s="336" t="s">
        <v>45</v>
      </c>
      <c r="N723" s="330">
        <v>0</v>
      </c>
      <c r="O723" s="330">
        <v>0</v>
      </c>
      <c r="P723" s="330">
        <v>0</v>
      </c>
      <c r="Q723" s="330" t="s">
        <v>6905</v>
      </c>
      <c r="R723" s="336">
        <v>1</v>
      </c>
      <c r="S723" s="330">
        <v>0</v>
      </c>
      <c r="T723" s="330"/>
      <c r="U723" s="330"/>
      <c r="V723" s="428"/>
      <c r="W723" s="428" t="s">
        <v>45</v>
      </c>
      <c r="X723" s="428" t="s">
        <v>45</v>
      </c>
      <c r="Y723" s="428" t="s">
        <v>45</v>
      </c>
      <c r="Z723" s="428" t="s">
        <v>45</v>
      </c>
      <c r="AA723" s="330">
        <v>0</v>
      </c>
      <c r="AB723" s="330">
        <v>0</v>
      </c>
      <c r="AC723" s="330">
        <v>0</v>
      </c>
      <c r="AD723" s="330">
        <v>0</v>
      </c>
      <c r="AE723" s="330">
        <v>0</v>
      </c>
      <c r="AF723" s="330">
        <v>0</v>
      </c>
      <c r="AG723" s="429" t="s">
        <v>45</v>
      </c>
      <c r="AH723" s="330"/>
      <c r="AI723" s="330"/>
      <c r="AJ723" s="330"/>
      <c r="AK723" s="330"/>
      <c r="AL723" s="330"/>
      <c r="AM723" s="330">
        <v>0</v>
      </c>
      <c r="AN723" s="330">
        <v>0</v>
      </c>
      <c r="AO723" s="330"/>
      <c r="AP723" s="330"/>
      <c r="AQ723" s="330">
        <v>0</v>
      </c>
      <c r="AR723" s="330">
        <v>0</v>
      </c>
      <c r="AS723" s="330">
        <v>0</v>
      </c>
      <c r="AT723" s="330">
        <v>0</v>
      </c>
      <c r="AU723" s="330">
        <v>0</v>
      </c>
      <c r="AV723" s="430" t="s">
        <v>45</v>
      </c>
      <c r="AW723" s="330">
        <v>2</v>
      </c>
      <c r="AX723" s="330">
        <v>0</v>
      </c>
      <c r="AY723" s="330">
        <v>2</v>
      </c>
      <c r="AZ723" s="330">
        <v>0</v>
      </c>
      <c r="BA723" s="330">
        <v>2</v>
      </c>
      <c r="BB723" s="330">
        <v>0</v>
      </c>
      <c r="BC723" s="330">
        <v>2</v>
      </c>
      <c r="BD723" s="330">
        <v>0</v>
      </c>
      <c r="BE723" s="330">
        <v>256</v>
      </c>
      <c r="BF723" s="329" t="s">
        <v>7549</v>
      </c>
      <c r="BG723" s="330">
        <v>2</v>
      </c>
      <c r="BH723" s="330">
        <v>2</v>
      </c>
      <c r="BI723" s="330">
        <v>2</v>
      </c>
      <c r="BJ723" s="330" t="s">
        <v>112</v>
      </c>
      <c r="BK723" s="330">
        <v>2</v>
      </c>
      <c r="BL723" s="330">
        <v>0</v>
      </c>
      <c r="BM723" s="330">
        <v>0</v>
      </c>
      <c r="BN723" s="330">
        <v>0</v>
      </c>
      <c r="BO723" s="330">
        <v>0</v>
      </c>
      <c r="BP723" s="330">
        <v>0</v>
      </c>
      <c r="BQ723" s="330">
        <v>0</v>
      </c>
      <c r="BR723" s="431"/>
    </row>
    <row r="724" spans="1:70" s="334" customFormat="1" x14ac:dyDescent="0.25">
      <c r="A724" s="333" t="s">
        <v>67</v>
      </c>
      <c r="B724" s="330" t="s">
        <v>52</v>
      </c>
      <c r="C724" s="330" t="s">
        <v>311</v>
      </c>
      <c r="D724" s="333">
        <v>2</v>
      </c>
      <c r="E724" s="331" t="s">
        <v>6535</v>
      </c>
      <c r="F724" s="330" t="s">
        <v>129</v>
      </c>
      <c r="G724" s="427" t="s">
        <v>7582</v>
      </c>
      <c r="H724" s="330">
        <v>0</v>
      </c>
      <c r="I724" s="330">
        <v>0</v>
      </c>
      <c r="J724" s="336" t="s">
        <v>45</v>
      </c>
      <c r="K724" s="330">
        <v>0</v>
      </c>
      <c r="L724" s="330">
        <v>0</v>
      </c>
      <c r="M724" s="336" t="s">
        <v>45</v>
      </c>
      <c r="N724" s="330">
        <v>0</v>
      </c>
      <c r="O724" s="330">
        <v>0</v>
      </c>
      <c r="P724" s="330">
        <v>0</v>
      </c>
      <c r="Q724" s="330" t="s">
        <v>7045</v>
      </c>
      <c r="R724" s="336">
        <v>1</v>
      </c>
      <c r="S724" s="330">
        <v>0</v>
      </c>
      <c r="T724" s="330"/>
      <c r="U724" s="330"/>
      <c r="V724" s="428"/>
      <c r="W724" s="428" t="s">
        <v>45</v>
      </c>
      <c r="X724" s="428" t="s">
        <v>45</v>
      </c>
      <c r="Y724" s="428" t="s">
        <v>45</v>
      </c>
      <c r="Z724" s="428" t="s">
        <v>45</v>
      </c>
      <c r="AA724" s="330">
        <v>2</v>
      </c>
      <c r="AB724" s="330">
        <v>0</v>
      </c>
      <c r="AC724" s="330">
        <v>0</v>
      </c>
      <c r="AD724" s="330">
        <v>0</v>
      </c>
      <c r="AE724" s="330">
        <v>0</v>
      </c>
      <c r="AF724" s="330">
        <v>0</v>
      </c>
      <c r="AG724" s="429" t="s">
        <v>45</v>
      </c>
      <c r="AH724" s="330"/>
      <c r="AI724" s="330"/>
      <c r="AJ724" s="330"/>
      <c r="AK724" s="330"/>
      <c r="AL724" s="330"/>
      <c r="AM724" s="330">
        <v>0</v>
      </c>
      <c r="AN724" s="330">
        <v>0</v>
      </c>
      <c r="AO724" s="330"/>
      <c r="AP724" s="330"/>
      <c r="AQ724" s="330">
        <v>0</v>
      </c>
      <c r="AR724" s="330">
        <v>0</v>
      </c>
      <c r="AS724" s="330">
        <v>1</v>
      </c>
      <c r="AT724" s="330">
        <v>0</v>
      </c>
      <c r="AU724" s="330">
        <v>1</v>
      </c>
      <c r="AV724" s="430">
        <v>0.5</v>
      </c>
      <c r="AW724" s="330">
        <v>1</v>
      </c>
      <c r="AX724" s="330">
        <v>0</v>
      </c>
      <c r="AY724" s="330">
        <v>1</v>
      </c>
      <c r="AZ724" s="330">
        <v>0</v>
      </c>
      <c r="BA724" s="330">
        <v>1</v>
      </c>
      <c r="BB724" s="330">
        <v>0</v>
      </c>
      <c r="BC724" s="330">
        <v>1</v>
      </c>
      <c r="BD724" s="330">
        <v>0</v>
      </c>
      <c r="BE724" s="330">
        <v>219</v>
      </c>
      <c r="BF724" s="329" t="s">
        <v>7549</v>
      </c>
      <c r="BG724" s="330">
        <v>10</v>
      </c>
      <c r="BH724" s="330">
        <v>0</v>
      </c>
      <c r="BI724" s="330">
        <v>1</v>
      </c>
      <c r="BJ724" s="330" t="s">
        <v>112</v>
      </c>
      <c r="BK724" s="330">
        <v>1</v>
      </c>
      <c r="BL724" s="330">
        <v>0</v>
      </c>
      <c r="BM724" s="330">
        <v>0</v>
      </c>
      <c r="BN724" s="330">
        <v>0</v>
      </c>
      <c r="BO724" s="330">
        <v>0</v>
      </c>
      <c r="BP724" s="330">
        <v>0</v>
      </c>
      <c r="BQ724" s="330">
        <v>0</v>
      </c>
      <c r="BR724" s="431"/>
    </row>
    <row r="725" spans="1:70" s="334" customFormat="1" x14ac:dyDescent="0.25">
      <c r="A725" s="333" t="s">
        <v>67</v>
      </c>
      <c r="B725" s="330" t="s">
        <v>52</v>
      </c>
      <c r="C725" s="330" t="s">
        <v>311</v>
      </c>
      <c r="D725" s="333">
        <v>44</v>
      </c>
      <c r="E725" s="331" t="s">
        <v>565</v>
      </c>
      <c r="F725" s="330" t="s">
        <v>129</v>
      </c>
      <c r="G725" s="427" t="s">
        <v>7582</v>
      </c>
      <c r="H725" s="330">
        <v>0</v>
      </c>
      <c r="I725" s="330">
        <v>0</v>
      </c>
      <c r="J725" s="336" t="s">
        <v>45</v>
      </c>
      <c r="K725" s="330">
        <v>0</v>
      </c>
      <c r="L725" s="330">
        <v>0</v>
      </c>
      <c r="M725" s="336" t="s">
        <v>45</v>
      </c>
      <c r="N725" s="330">
        <v>0</v>
      </c>
      <c r="O725" s="330" t="s">
        <v>45</v>
      </c>
      <c r="P725" s="330" t="s">
        <v>45</v>
      </c>
      <c r="Q725" s="330" t="s">
        <v>45</v>
      </c>
      <c r="R725" s="336" t="s">
        <v>45</v>
      </c>
      <c r="S725" s="330">
        <v>0</v>
      </c>
      <c r="T725" s="330"/>
      <c r="U725" s="330"/>
      <c r="V725" s="428"/>
      <c r="W725" s="428" t="s">
        <v>45</v>
      </c>
      <c r="X725" s="428" t="s">
        <v>45</v>
      </c>
      <c r="Y725" s="428" t="s">
        <v>45</v>
      </c>
      <c r="Z725" s="428" t="s">
        <v>45</v>
      </c>
      <c r="AA725" s="330">
        <v>1</v>
      </c>
      <c r="AB725" s="330">
        <v>0</v>
      </c>
      <c r="AC725" s="330">
        <v>0</v>
      </c>
      <c r="AD725" s="330">
        <v>0</v>
      </c>
      <c r="AE725" s="330">
        <v>0</v>
      </c>
      <c r="AF725" s="330">
        <v>0</v>
      </c>
      <c r="AG725" s="429" t="s">
        <v>45</v>
      </c>
      <c r="AH725" s="330"/>
      <c r="AI725" s="330"/>
      <c r="AJ725" s="330"/>
      <c r="AK725" s="330"/>
      <c r="AL725" s="330"/>
      <c r="AM725" s="330">
        <v>0</v>
      </c>
      <c r="AN725" s="330">
        <v>0</v>
      </c>
      <c r="AO725" s="330"/>
      <c r="AP725" s="330"/>
      <c r="AQ725" s="330">
        <v>0</v>
      </c>
      <c r="AR725" s="330">
        <v>0</v>
      </c>
      <c r="AS725" s="330">
        <v>0</v>
      </c>
      <c r="AT725" s="330">
        <v>0</v>
      </c>
      <c r="AU725" s="330">
        <v>1</v>
      </c>
      <c r="AV725" s="430">
        <v>1</v>
      </c>
      <c r="AW725" s="330">
        <v>5</v>
      </c>
      <c r="AX725" s="330">
        <v>0</v>
      </c>
      <c r="AY725" s="330">
        <v>5</v>
      </c>
      <c r="AZ725" s="330">
        <v>0</v>
      </c>
      <c r="BA725" s="330">
        <v>5</v>
      </c>
      <c r="BB725" s="330">
        <v>0</v>
      </c>
      <c r="BC725" s="330">
        <v>5</v>
      </c>
      <c r="BD725" s="330">
        <v>0</v>
      </c>
      <c r="BE725" s="330">
        <v>205</v>
      </c>
      <c r="BF725" s="329" t="s">
        <v>7549</v>
      </c>
      <c r="BG725" s="330">
        <v>23</v>
      </c>
      <c r="BH725" s="330">
        <v>0</v>
      </c>
      <c r="BI725" s="330">
        <v>7</v>
      </c>
      <c r="BJ725" s="330" t="s">
        <v>112</v>
      </c>
      <c r="BK725" s="330">
        <v>5</v>
      </c>
      <c r="BL725" s="330">
        <v>0</v>
      </c>
      <c r="BM725" s="330">
        <v>0</v>
      </c>
      <c r="BN725" s="330">
        <v>2</v>
      </c>
      <c r="BO725" s="330">
        <v>0</v>
      </c>
      <c r="BP725" s="330">
        <v>0</v>
      </c>
      <c r="BQ725" s="330">
        <v>0</v>
      </c>
      <c r="BR725" s="431"/>
    </row>
    <row r="726" spans="1:70" s="334" customFormat="1" x14ac:dyDescent="0.25">
      <c r="A726" s="333" t="s">
        <v>67</v>
      </c>
      <c r="B726" s="330" t="s">
        <v>52</v>
      </c>
      <c r="C726" s="330" t="s">
        <v>311</v>
      </c>
      <c r="D726" s="333">
        <v>45</v>
      </c>
      <c r="E726" s="331" t="s">
        <v>566</v>
      </c>
      <c r="F726" s="330" t="s">
        <v>129</v>
      </c>
      <c r="G726" s="427" t="s">
        <v>7582</v>
      </c>
      <c r="H726" s="330">
        <v>0</v>
      </c>
      <c r="I726" s="330">
        <v>0</v>
      </c>
      <c r="J726" s="336" t="s">
        <v>45</v>
      </c>
      <c r="K726" s="330">
        <v>0</v>
      </c>
      <c r="L726" s="330">
        <v>0</v>
      </c>
      <c r="M726" s="336" t="s">
        <v>45</v>
      </c>
      <c r="N726" s="330">
        <v>0</v>
      </c>
      <c r="O726" s="330">
        <v>0</v>
      </c>
      <c r="P726" s="330">
        <v>0</v>
      </c>
      <c r="Q726" s="330" t="s">
        <v>2771</v>
      </c>
      <c r="R726" s="336">
        <v>1</v>
      </c>
      <c r="S726" s="330">
        <v>0</v>
      </c>
      <c r="T726" s="330"/>
      <c r="U726" s="330"/>
      <c r="V726" s="428"/>
      <c r="W726" s="428" t="s">
        <v>45</v>
      </c>
      <c r="X726" s="428" t="s">
        <v>45</v>
      </c>
      <c r="Y726" s="428" t="s">
        <v>45</v>
      </c>
      <c r="Z726" s="428" t="s">
        <v>45</v>
      </c>
      <c r="AA726" s="330">
        <v>0</v>
      </c>
      <c r="AB726" s="330">
        <v>0</v>
      </c>
      <c r="AC726" s="330">
        <v>0</v>
      </c>
      <c r="AD726" s="330">
        <v>0</v>
      </c>
      <c r="AE726" s="330">
        <v>0</v>
      </c>
      <c r="AF726" s="330">
        <v>0</v>
      </c>
      <c r="AG726" s="429" t="s">
        <v>45</v>
      </c>
      <c r="AH726" s="330"/>
      <c r="AI726" s="330"/>
      <c r="AJ726" s="330"/>
      <c r="AK726" s="330"/>
      <c r="AL726" s="330"/>
      <c r="AM726" s="330">
        <v>0</v>
      </c>
      <c r="AN726" s="330">
        <v>0</v>
      </c>
      <c r="AO726" s="330"/>
      <c r="AP726" s="330"/>
      <c r="AQ726" s="330">
        <v>0</v>
      </c>
      <c r="AR726" s="330">
        <v>0</v>
      </c>
      <c r="AS726" s="330">
        <v>0</v>
      </c>
      <c r="AT726" s="330">
        <v>0</v>
      </c>
      <c r="AU726" s="330">
        <v>0</v>
      </c>
      <c r="AV726" s="430" t="s">
        <v>45</v>
      </c>
      <c r="AW726" s="330">
        <v>1</v>
      </c>
      <c r="AX726" s="330">
        <v>0</v>
      </c>
      <c r="AY726" s="330">
        <v>1</v>
      </c>
      <c r="AZ726" s="330">
        <v>0</v>
      </c>
      <c r="BA726" s="330">
        <v>1</v>
      </c>
      <c r="BB726" s="330">
        <v>0</v>
      </c>
      <c r="BC726" s="330">
        <v>1</v>
      </c>
      <c r="BD726" s="330">
        <v>0</v>
      </c>
      <c r="BE726" s="330">
        <v>180</v>
      </c>
      <c r="BF726" s="329" t="s">
        <v>7549</v>
      </c>
      <c r="BG726" s="330">
        <v>16</v>
      </c>
      <c r="BH726" s="330">
        <v>0</v>
      </c>
      <c r="BI726" s="330">
        <v>2</v>
      </c>
      <c r="BJ726" s="330" t="s">
        <v>112</v>
      </c>
      <c r="BK726" s="330">
        <v>1</v>
      </c>
      <c r="BL726" s="330">
        <v>0</v>
      </c>
      <c r="BM726" s="330">
        <v>0</v>
      </c>
      <c r="BN726" s="330">
        <v>0</v>
      </c>
      <c r="BO726" s="330">
        <v>1</v>
      </c>
      <c r="BP726" s="330">
        <v>0</v>
      </c>
      <c r="BQ726" s="330">
        <v>0</v>
      </c>
      <c r="BR726" s="431"/>
    </row>
    <row r="727" spans="1:70" s="334" customFormat="1" x14ac:dyDescent="0.25">
      <c r="A727" s="333" t="s">
        <v>67</v>
      </c>
      <c r="B727" s="330" t="s">
        <v>52</v>
      </c>
      <c r="C727" s="330" t="s">
        <v>311</v>
      </c>
      <c r="D727" s="333">
        <v>46</v>
      </c>
      <c r="E727" s="331" t="s">
        <v>567</v>
      </c>
      <c r="F727" s="330" t="s">
        <v>129</v>
      </c>
      <c r="G727" s="427" t="s">
        <v>7582</v>
      </c>
      <c r="H727" s="330">
        <v>1</v>
      </c>
      <c r="I727" s="330">
        <v>0</v>
      </c>
      <c r="J727" s="336">
        <v>0</v>
      </c>
      <c r="K727" s="330">
        <v>0</v>
      </c>
      <c r="L727" s="330">
        <v>0</v>
      </c>
      <c r="M727" s="336" t="s">
        <v>45</v>
      </c>
      <c r="N727" s="330">
        <v>0</v>
      </c>
      <c r="O727" s="330" t="s">
        <v>2859</v>
      </c>
      <c r="P727" s="330" t="s">
        <v>2860</v>
      </c>
      <c r="Q727" s="330" t="s">
        <v>2861</v>
      </c>
      <c r="R727" s="336">
        <v>0.98919261905005584</v>
      </c>
      <c r="S727" s="330">
        <v>0</v>
      </c>
      <c r="T727" s="330"/>
      <c r="U727" s="330"/>
      <c r="V727" s="428"/>
      <c r="W727" s="428" t="s">
        <v>45</v>
      </c>
      <c r="X727" s="428" t="s">
        <v>45</v>
      </c>
      <c r="Y727" s="428" t="s">
        <v>45</v>
      </c>
      <c r="Z727" s="428" t="s">
        <v>45</v>
      </c>
      <c r="AA727" s="330">
        <v>0</v>
      </c>
      <c r="AB727" s="330">
        <v>0</v>
      </c>
      <c r="AC727" s="330">
        <v>1</v>
      </c>
      <c r="AD727" s="330">
        <v>0</v>
      </c>
      <c r="AE727" s="330">
        <v>0</v>
      </c>
      <c r="AF727" s="330">
        <v>0</v>
      </c>
      <c r="AG727" s="429">
        <v>1</v>
      </c>
      <c r="AH727" s="330"/>
      <c r="AI727" s="330"/>
      <c r="AJ727" s="330"/>
      <c r="AK727" s="330"/>
      <c r="AL727" s="330"/>
      <c r="AM727" s="330">
        <v>0</v>
      </c>
      <c r="AN727" s="330">
        <v>0</v>
      </c>
      <c r="AO727" s="330"/>
      <c r="AP727" s="330"/>
      <c r="AQ727" s="330">
        <v>0</v>
      </c>
      <c r="AR727" s="330">
        <v>0</v>
      </c>
      <c r="AS727" s="330">
        <v>0</v>
      </c>
      <c r="AT727" s="330">
        <v>0</v>
      </c>
      <c r="AU727" s="330">
        <v>0</v>
      </c>
      <c r="AV727" s="430" t="s">
        <v>45</v>
      </c>
      <c r="AW727" s="330">
        <v>4</v>
      </c>
      <c r="AX727" s="330">
        <v>0</v>
      </c>
      <c r="AY727" s="330">
        <v>4</v>
      </c>
      <c r="AZ727" s="330">
        <v>0</v>
      </c>
      <c r="BA727" s="330">
        <v>4</v>
      </c>
      <c r="BB727" s="330">
        <v>0</v>
      </c>
      <c r="BC727" s="330">
        <v>4</v>
      </c>
      <c r="BD727" s="330">
        <v>0</v>
      </c>
      <c r="BE727" s="330">
        <v>281</v>
      </c>
      <c r="BF727" s="329" t="s">
        <v>7549</v>
      </c>
      <c r="BG727" s="330">
        <v>27</v>
      </c>
      <c r="BH727" s="330">
        <v>1</v>
      </c>
      <c r="BI727" s="330">
        <v>5</v>
      </c>
      <c r="BJ727" s="330" t="s">
        <v>112</v>
      </c>
      <c r="BK727" s="330">
        <v>3</v>
      </c>
      <c r="BL727" s="330">
        <v>0</v>
      </c>
      <c r="BM727" s="330">
        <v>0</v>
      </c>
      <c r="BN727" s="330">
        <v>1</v>
      </c>
      <c r="BO727" s="330">
        <v>1</v>
      </c>
      <c r="BP727" s="330">
        <v>0</v>
      </c>
      <c r="BQ727" s="330">
        <v>0</v>
      </c>
      <c r="BR727" s="431"/>
    </row>
    <row r="728" spans="1:70" s="334" customFormat="1" x14ac:dyDescent="0.25">
      <c r="A728" s="333" t="s">
        <v>67</v>
      </c>
      <c r="B728" s="330" t="s">
        <v>52</v>
      </c>
      <c r="C728" s="330" t="s">
        <v>311</v>
      </c>
      <c r="D728" s="333">
        <v>47</v>
      </c>
      <c r="E728" s="331" t="s">
        <v>568</v>
      </c>
      <c r="F728" s="330" t="s">
        <v>129</v>
      </c>
      <c r="G728" s="427" t="s">
        <v>7582</v>
      </c>
      <c r="H728" s="330">
        <v>0</v>
      </c>
      <c r="I728" s="330">
        <v>0</v>
      </c>
      <c r="J728" s="336" t="s">
        <v>45</v>
      </c>
      <c r="K728" s="330">
        <v>0</v>
      </c>
      <c r="L728" s="330">
        <v>0</v>
      </c>
      <c r="M728" s="336" t="s">
        <v>45</v>
      </c>
      <c r="N728" s="330">
        <v>0</v>
      </c>
      <c r="O728" s="330">
        <v>0</v>
      </c>
      <c r="P728" s="330">
        <v>0</v>
      </c>
      <c r="Q728" s="330" t="s">
        <v>2942</v>
      </c>
      <c r="R728" s="336">
        <v>1</v>
      </c>
      <c r="S728" s="330">
        <v>0</v>
      </c>
      <c r="T728" s="330"/>
      <c r="U728" s="330"/>
      <c r="V728" s="428"/>
      <c r="W728" s="428" t="s">
        <v>45</v>
      </c>
      <c r="X728" s="428" t="s">
        <v>45</v>
      </c>
      <c r="Y728" s="428" t="s">
        <v>45</v>
      </c>
      <c r="Z728" s="428" t="s">
        <v>45</v>
      </c>
      <c r="AA728" s="330">
        <v>2</v>
      </c>
      <c r="AB728" s="330">
        <v>0</v>
      </c>
      <c r="AC728" s="330">
        <v>0</v>
      </c>
      <c r="AD728" s="330">
        <v>0</v>
      </c>
      <c r="AE728" s="330">
        <v>0</v>
      </c>
      <c r="AF728" s="330">
        <v>0</v>
      </c>
      <c r="AG728" s="429" t="s">
        <v>45</v>
      </c>
      <c r="AH728" s="330"/>
      <c r="AI728" s="330"/>
      <c r="AJ728" s="330"/>
      <c r="AK728" s="330"/>
      <c r="AL728" s="330"/>
      <c r="AM728" s="330">
        <v>0</v>
      </c>
      <c r="AN728" s="330">
        <v>0</v>
      </c>
      <c r="AO728" s="330"/>
      <c r="AP728" s="330"/>
      <c r="AQ728" s="330">
        <v>0</v>
      </c>
      <c r="AR728" s="330">
        <v>0</v>
      </c>
      <c r="AS728" s="330">
        <v>1</v>
      </c>
      <c r="AT728" s="330">
        <v>0</v>
      </c>
      <c r="AU728" s="330">
        <v>1</v>
      </c>
      <c r="AV728" s="430">
        <v>0.5</v>
      </c>
      <c r="AW728" s="330">
        <v>3</v>
      </c>
      <c r="AX728" s="330">
        <v>0</v>
      </c>
      <c r="AY728" s="330">
        <v>3</v>
      </c>
      <c r="AZ728" s="330">
        <v>0</v>
      </c>
      <c r="BA728" s="330">
        <v>3</v>
      </c>
      <c r="BB728" s="330">
        <v>0</v>
      </c>
      <c r="BC728" s="330">
        <v>3</v>
      </c>
      <c r="BD728" s="330">
        <v>0</v>
      </c>
      <c r="BE728" s="330">
        <v>219</v>
      </c>
      <c r="BF728" s="329" t="s">
        <v>7549</v>
      </c>
      <c r="BG728" s="330">
        <v>21</v>
      </c>
      <c r="BH728" s="330">
        <v>1</v>
      </c>
      <c r="BI728" s="330">
        <v>4</v>
      </c>
      <c r="BJ728" s="330" t="s">
        <v>112</v>
      </c>
      <c r="BK728" s="330">
        <v>2</v>
      </c>
      <c r="BL728" s="330">
        <v>0</v>
      </c>
      <c r="BM728" s="330">
        <v>0</v>
      </c>
      <c r="BN728" s="330">
        <v>1</v>
      </c>
      <c r="BO728" s="330">
        <v>1</v>
      </c>
      <c r="BP728" s="330">
        <v>0</v>
      </c>
      <c r="BQ728" s="330">
        <v>0</v>
      </c>
      <c r="BR728" s="431"/>
    </row>
    <row r="729" spans="1:70" s="334" customFormat="1" x14ac:dyDescent="0.25">
      <c r="A729" s="333" t="s">
        <v>67</v>
      </c>
      <c r="B729" s="330" t="s">
        <v>52</v>
      </c>
      <c r="C729" s="330" t="s">
        <v>311</v>
      </c>
      <c r="D729" s="333">
        <v>48</v>
      </c>
      <c r="E729" s="331" t="s">
        <v>570</v>
      </c>
      <c r="F729" s="330" t="s">
        <v>129</v>
      </c>
      <c r="G729" s="427" t="s">
        <v>7582</v>
      </c>
      <c r="H729" s="330">
        <v>0</v>
      </c>
      <c r="I729" s="330">
        <v>0</v>
      </c>
      <c r="J729" s="336" t="s">
        <v>45</v>
      </c>
      <c r="K729" s="330">
        <v>0</v>
      </c>
      <c r="L729" s="330">
        <v>0</v>
      </c>
      <c r="M729" s="336" t="s">
        <v>45</v>
      </c>
      <c r="N729" s="330">
        <v>0</v>
      </c>
      <c r="O729" s="330">
        <v>0</v>
      </c>
      <c r="P729" s="330">
        <v>0</v>
      </c>
      <c r="Q729" s="330" t="s">
        <v>3030</v>
      </c>
      <c r="R729" s="336">
        <v>1</v>
      </c>
      <c r="S729" s="330">
        <v>0</v>
      </c>
      <c r="T729" s="330"/>
      <c r="U729" s="330"/>
      <c r="V729" s="428"/>
      <c r="W729" s="428" t="s">
        <v>45</v>
      </c>
      <c r="X729" s="428" t="s">
        <v>45</v>
      </c>
      <c r="Y729" s="428" t="s">
        <v>45</v>
      </c>
      <c r="Z729" s="428" t="s">
        <v>45</v>
      </c>
      <c r="AA729" s="330">
        <v>1</v>
      </c>
      <c r="AB729" s="330">
        <v>0</v>
      </c>
      <c r="AC729" s="330">
        <v>0</v>
      </c>
      <c r="AD729" s="330">
        <v>0</v>
      </c>
      <c r="AE729" s="330">
        <v>0</v>
      </c>
      <c r="AF729" s="330">
        <v>0</v>
      </c>
      <c r="AG729" s="429" t="s">
        <v>45</v>
      </c>
      <c r="AH729" s="330"/>
      <c r="AI729" s="330"/>
      <c r="AJ729" s="330"/>
      <c r="AK729" s="330"/>
      <c r="AL729" s="330"/>
      <c r="AM729" s="330">
        <v>0</v>
      </c>
      <c r="AN729" s="330">
        <v>0</v>
      </c>
      <c r="AO729" s="330"/>
      <c r="AP729" s="330"/>
      <c r="AQ729" s="330">
        <v>0</v>
      </c>
      <c r="AR729" s="330">
        <v>0</v>
      </c>
      <c r="AS729" s="330">
        <v>0</v>
      </c>
      <c r="AT729" s="330">
        <v>0</v>
      </c>
      <c r="AU729" s="330">
        <v>1</v>
      </c>
      <c r="AV729" s="430">
        <v>1</v>
      </c>
      <c r="AW729" s="330">
        <v>1</v>
      </c>
      <c r="AX729" s="330">
        <v>0</v>
      </c>
      <c r="AY729" s="330">
        <v>1</v>
      </c>
      <c r="AZ729" s="330">
        <v>0</v>
      </c>
      <c r="BA729" s="330">
        <v>1</v>
      </c>
      <c r="BB729" s="330">
        <v>0</v>
      </c>
      <c r="BC729" s="330">
        <v>1</v>
      </c>
      <c r="BD729" s="330">
        <v>0</v>
      </c>
      <c r="BE729" s="330">
        <v>296</v>
      </c>
      <c r="BF729" s="329" t="s">
        <v>7549</v>
      </c>
      <c r="BG729" s="330">
        <v>36</v>
      </c>
      <c r="BH729" s="330">
        <v>0</v>
      </c>
      <c r="BI729" s="330">
        <v>1</v>
      </c>
      <c r="BJ729" s="330" t="s">
        <v>112</v>
      </c>
      <c r="BK729" s="330">
        <v>0</v>
      </c>
      <c r="BL729" s="330">
        <v>0</v>
      </c>
      <c r="BM729" s="330">
        <v>0</v>
      </c>
      <c r="BN729" s="330">
        <v>1</v>
      </c>
      <c r="BO729" s="330">
        <v>0</v>
      </c>
      <c r="BP729" s="330">
        <v>0</v>
      </c>
      <c r="BQ729" s="330">
        <v>0</v>
      </c>
      <c r="BR729" s="431"/>
    </row>
    <row r="730" spans="1:70" s="334" customFormat="1" x14ac:dyDescent="0.25">
      <c r="A730" s="333" t="s">
        <v>67</v>
      </c>
      <c r="B730" s="330" t="s">
        <v>52</v>
      </c>
      <c r="C730" s="330" t="s">
        <v>311</v>
      </c>
      <c r="D730" s="333">
        <v>49</v>
      </c>
      <c r="E730" s="331" t="s">
        <v>571</v>
      </c>
      <c r="F730" s="330" t="s">
        <v>129</v>
      </c>
      <c r="G730" s="427" t="s">
        <v>7582</v>
      </c>
      <c r="H730" s="330">
        <v>0</v>
      </c>
      <c r="I730" s="330">
        <v>0</v>
      </c>
      <c r="J730" s="336" t="s">
        <v>45</v>
      </c>
      <c r="K730" s="330">
        <v>0</v>
      </c>
      <c r="L730" s="330">
        <v>0</v>
      </c>
      <c r="M730" s="336" t="s">
        <v>45</v>
      </c>
      <c r="N730" s="330">
        <v>0</v>
      </c>
      <c r="O730" s="330">
        <v>0</v>
      </c>
      <c r="P730" s="330">
        <v>0</v>
      </c>
      <c r="Q730" s="330" t="s">
        <v>6609</v>
      </c>
      <c r="R730" s="336">
        <v>1</v>
      </c>
      <c r="S730" s="330">
        <v>0</v>
      </c>
      <c r="T730" s="330"/>
      <c r="U730" s="330"/>
      <c r="V730" s="428"/>
      <c r="W730" s="428" t="s">
        <v>45</v>
      </c>
      <c r="X730" s="428" t="s">
        <v>45</v>
      </c>
      <c r="Y730" s="428" t="s">
        <v>45</v>
      </c>
      <c r="Z730" s="428" t="s">
        <v>45</v>
      </c>
      <c r="AA730" s="330">
        <v>1</v>
      </c>
      <c r="AB730" s="330">
        <v>0</v>
      </c>
      <c r="AC730" s="330">
        <v>0</v>
      </c>
      <c r="AD730" s="330">
        <v>0</v>
      </c>
      <c r="AE730" s="330">
        <v>0</v>
      </c>
      <c r="AF730" s="330">
        <v>0</v>
      </c>
      <c r="AG730" s="429" t="s">
        <v>45</v>
      </c>
      <c r="AH730" s="330"/>
      <c r="AI730" s="330"/>
      <c r="AJ730" s="330"/>
      <c r="AK730" s="330"/>
      <c r="AL730" s="330"/>
      <c r="AM730" s="330">
        <v>0</v>
      </c>
      <c r="AN730" s="330">
        <v>0</v>
      </c>
      <c r="AO730" s="330"/>
      <c r="AP730" s="330"/>
      <c r="AQ730" s="330">
        <v>0</v>
      </c>
      <c r="AR730" s="330">
        <v>0</v>
      </c>
      <c r="AS730" s="330">
        <v>0</v>
      </c>
      <c r="AT730" s="330">
        <v>1</v>
      </c>
      <c r="AU730" s="330">
        <v>0</v>
      </c>
      <c r="AV730" s="430">
        <v>1</v>
      </c>
      <c r="AW730" s="330">
        <v>11</v>
      </c>
      <c r="AX730" s="330">
        <v>0</v>
      </c>
      <c r="AY730" s="330">
        <v>11</v>
      </c>
      <c r="AZ730" s="330">
        <v>0</v>
      </c>
      <c r="BA730" s="330">
        <v>11</v>
      </c>
      <c r="BB730" s="330">
        <v>0</v>
      </c>
      <c r="BC730" s="330">
        <v>11</v>
      </c>
      <c r="BD730" s="330">
        <v>0</v>
      </c>
      <c r="BE730" s="330">
        <v>201</v>
      </c>
      <c r="BF730" s="329" t="s">
        <v>7549</v>
      </c>
      <c r="BG730" s="330">
        <v>33</v>
      </c>
      <c r="BH730" s="330">
        <v>1</v>
      </c>
      <c r="BI730" s="330">
        <v>11</v>
      </c>
      <c r="BJ730" s="330" t="s">
        <v>112</v>
      </c>
      <c r="BK730" s="330">
        <v>11</v>
      </c>
      <c r="BL730" s="330">
        <v>0</v>
      </c>
      <c r="BM730" s="330">
        <v>0</v>
      </c>
      <c r="BN730" s="330">
        <v>0</v>
      </c>
      <c r="BO730" s="330">
        <v>0</v>
      </c>
      <c r="BP730" s="330">
        <v>0</v>
      </c>
      <c r="BQ730" s="330">
        <v>0</v>
      </c>
      <c r="BR730" s="431"/>
    </row>
    <row r="731" spans="1:70" s="334" customFormat="1" x14ac:dyDescent="0.25">
      <c r="A731" s="333" t="s">
        <v>67</v>
      </c>
      <c r="B731" s="330" t="s">
        <v>52</v>
      </c>
      <c r="C731" s="330" t="s">
        <v>311</v>
      </c>
      <c r="D731" s="333">
        <v>50</v>
      </c>
      <c r="E731" s="331" t="s">
        <v>572</v>
      </c>
      <c r="F731" s="330" t="s">
        <v>129</v>
      </c>
      <c r="G731" s="427" t="s">
        <v>7582</v>
      </c>
      <c r="H731" s="330">
        <v>0</v>
      </c>
      <c r="I731" s="330">
        <v>0</v>
      </c>
      <c r="J731" s="336" t="s">
        <v>45</v>
      </c>
      <c r="K731" s="330">
        <v>0</v>
      </c>
      <c r="L731" s="330">
        <v>0</v>
      </c>
      <c r="M731" s="336" t="s">
        <v>45</v>
      </c>
      <c r="N731" s="330">
        <v>0</v>
      </c>
      <c r="O731" s="330">
        <v>0</v>
      </c>
      <c r="P731" s="330">
        <v>0</v>
      </c>
      <c r="Q731" s="330" t="s">
        <v>6700</v>
      </c>
      <c r="R731" s="336">
        <v>1</v>
      </c>
      <c r="S731" s="330">
        <v>0</v>
      </c>
      <c r="T731" s="330"/>
      <c r="U731" s="330"/>
      <c r="V731" s="428"/>
      <c r="W731" s="428" t="s">
        <v>45</v>
      </c>
      <c r="X731" s="428" t="s">
        <v>45</v>
      </c>
      <c r="Y731" s="428" t="s">
        <v>45</v>
      </c>
      <c r="Z731" s="428" t="s">
        <v>45</v>
      </c>
      <c r="AA731" s="330">
        <v>2</v>
      </c>
      <c r="AB731" s="330">
        <v>0</v>
      </c>
      <c r="AC731" s="330">
        <v>0</v>
      </c>
      <c r="AD731" s="330">
        <v>0</v>
      </c>
      <c r="AE731" s="330">
        <v>0</v>
      </c>
      <c r="AF731" s="330">
        <v>0</v>
      </c>
      <c r="AG731" s="429" t="s">
        <v>45</v>
      </c>
      <c r="AH731" s="330"/>
      <c r="AI731" s="330"/>
      <c r="AJ731" s="330"/>
      <c r="AK731" s="330"/>
      <c r="AL731" s="330"/>
      <c r="AM731" s="330">
        <v>0</v>
      </c>
      <c r="AN731" s="330">
        <v>0</v>
      </c>
      <c r="AO731" s="330"/>
      <c r="AP731" s="330"/>
      <c r="AQ731" s="330">
        <v>0</v>
      </c>
      <c r="AR731" s="330">
        <v>0</v>
      </c>
      <c r="AS731" s="330">
        <v>0</v>
      </c>
      <c r="AT731" s="330">
        <v>1</v>
      </c>
      <c r="AU731" s="330">
        <v>1</v>
      </c>
      <c r="AV731" s="430">
        <v>1</v>
      </c>
      <c r="AW731" s="330">
        <v>4</v>
      </c>
      <c r="AX731" s="330">
        <v>0</v>
      </c>
      <c r="AY731" s="330">
        <v>4</v>
      </c>
      <c r="AZ731" s="330">
        <v>0</v>
      </c>
      <c r="BA731" s="330">
        <v>4</v>
      </c>
      <c r="BB731" s="330">
        <v>0</v>
      </c>
      <c r="BC731" s="330">
        <v>4</v>
      </c>
      <c r="BD731" s="330">
        <v>0</v>
      </c>
      <c r="BE731" s="330">
        <v>386</v>
      </c>
      <c r="BF731" s="329" t="s">
        <v>7549</v>
      </c>
      <c r="BG731" s="330">
        <v>33</v>
      </c>
      <c r="BH731" s="330">
        <v>2</v>
      </c>
      <c r="BI731" s="330">
        <v>5</v>
      </c>
      <c r="BJ731" s="330" t="s">
        <v>112</v>
      </c>
      <c r="BK731" s="330">
        <v>4</v>
      </c>
      <c r="BL731" s="330">
        <v>0</v>
      </c>
      <c r="BM731" s="330">
        <v>0</v>
      </c>
      <c r="BN731" s="330">
        <v>0</v>
      </c>
      <c r="BO731" s="330">
        <v>1</v>
      </c>
      <c r="BP731" s="330">
        <v>0</v>
      </c>
      <c r="BQ731" s="330">
        <v>0</v>
      </c>
      <c r="BR731" s="431"/>
    </row>
    <row r="732" spans="1:70" s="334" customFormat="1" x14ac:dyDescent="0.25">
      <c r="A732" s="333" t="s">
        <v>67</v>
      </c>
      <c r="B732" s="330" t="s">
        <v>52</v>
      </c>
      <c r="C732" s="330" t="s">
        <v>311</v>
      </c>
      <c r="D732" s="333">
        <v>51</v>
      </c>
      <c r="E732" s="331" t="s">
        <v>573</v>
      </c>
      <c r="F732" s="330" t="s">
        <v>129</v>
      </c>
      <c r="G732" s="427" t="s">
        <v>7582</v>
      </c>
      <c r="H732" s="330">
        <v>0</v>
      </c>
      <c r="I732" s="330">
        <v>0</v>
      </c>
      <c r="J732" s="336" t="s">
        <v>45</v>
      </c>
      <c r="K732" s="330">
        <v>0</v>
      </c>
      <c r="L732" s="330">
        <v>0</v>
      </c>
      <c r="M732" s="336" t="s">
        <v>45</v>
      </c>
      <c r="N732" s="330">
        <v>0</v>
      </c>
      <c r="O732" s="330" t="s">
        <v>45</v>
      </c>
      <c r="P732" s="330" t="s">
        <v>45</v>
      </c>
      <c r="Q732" s="330" t="s">
        <v>45</v>
      </c>
      <c r="R732" s="336" t="s">
        <v>45</v>
      </c>
      <c r="S732" s="330">
        <v>0</v>
      </c>
      <c r="T732" s="330"/>
      <c r="U732" s="330"/>
      <c r="V732" s="428"/>
      <c r="W732" s="428" t="s">
        <v>45</v>
      </c>
      <c r="X732" s="428" t="s">
        <v>45</v>
      </c>
      <c r="Y732" s="428" t="s">
        <v>45</v>
      </c>
      <c r="Z732" s="428" t="s">
        <v>45</v>
      </c>
      <c r="AA732" s="330">
        <v>1</v>
      </c>
      <c r="AB732" s="330">
        <v>0</v>
      </c>
      <c r="AC732" s="330">
        <v>0</v>
      </c>
      <c r="AD732" s="330">
        <v>0</v>
      </c>
      <c r="AE732" s="330">
        <v>0</v>
      </c>
      <c r="AF732" s="330">
        <v>0</v>
      </c>
      <c r="AG732" s="429" t="s">
        <v>45</v>
      </c>
      <c r="AH732" s="330"/>
      <c r="AI732" s="330"/>
      <c r="AJ732" s="330"/>
      <c r="AK732" s="330"/>
      <c r="AL732" s="330"/>
      <c r="AM732" s="330">
        <v>0</v>
      </c>
      <c r="AN732" s="330">
        <v>0</v>
      </c>
      <c r="AO732" s="330"/>
      <c r="AP732" s="330"/>
      <c r="AQ732" s="330">
        <v>0</v>
      </c>
      <c r="AR732" s="330">
        <v>0</v>
      </c>
      <c r="AS732" s="330">
        <v>0</v>
      </c>
      <c r="AT732" s="330">
        <v>1</v>
      </c>
      <c r="AU732" s="330">
        <v>0</v>
      </c>
      <c r="AV732" s="430">
        <v>1</v>
      </c>
      <c r="AW732" s="330">
        <v>0</v>
      </c>
      <c r="AX732" s="330">
        <v>0</v>
      </c>
      <c r="AY732" s="330">
        <v>0</v>
      </c>
      <c r="AZ732" s="330">
        <v>0</v>
      </c>
      <c r="BA732" s="330">
        <v>0</v>
      </c>
      <c r="BB732" s="330">
        <v>0</v>
      </c>
      <c r="BC732" s="330">
        <v>0</v>
      </c>
      <c r="BD732" s="330">
        <v>0</v>
      </c>
      <c r="BE732" s="330">
        <v>0</v>
      </c>
      <c r="BF732" s="329" t="s">
        <v>7549</v>
      </c>
      <c r="BG732" s="330">
        <v>22</v>
      </c>
      <c r="BH732" s="330">
        <v>0</v>
      </c>
      <c r="BI732" s="330">
        <v>0</v>
      </c>
      <c r="BJ732" s="330" t="s">
        <v>112</v>
      </c>
      <c r="BK732" s="330">
        <v>0</v>
      </c>
      <c r="BL732" s="330">
        <v>0</v>
      </c>
      <c r="BM732" s="330">
        <v>0</v>
      </c>
      <c r="BN732" s="330">
        <v>0</v>
      </c>
      <c r="BO732" s="330">
        <v>0</v>
      </c>
      <c r="BP732" s="330">
        <v>0</v>
      </c>
      <c r="BQ732" s="330">
        <v>0</v>
      </c>
      <c r="BR732" s="431"/>
    </row>
    <row r="733" spans="1:70" s="334" customFormat="1" x14ac:dyDescent="0.25">
      <c r="A733" s="333" t="s">
        <v>67</v>
      </c>
      <c r="B733" s="330" t="s">
        <v>52</v>
      </c>
      <c r="C733" s="330" t="s">
        <v>311</v>
      </c>
      <c r="D733" s="333">
        <v>52</v>
      </c>
      <c r="E733" s="331" t="s">
        <v>6555</v>
      </c>
      <c r="F733" s="330" t="s">
        <v>129</v>
      </c>
      <c r="G733" s="427" t="s">
        <v>7582</v>
      </c>
      <c r="H733" s="330">
        <v>0</v>
      </c>
      <c r="I733" s="330">
        <v>0</v>
      </c>
      <c r="J733" s="336" t="s">
        <v>45</v>
      </c>
      <c r="K733" s="330">
        <v>0</v>
      </c>
      <c r="L733" s="330">
        <v>0</v>
      </c>
      <c r="M733" s="336" t="s">
        <v>45</v>
      </c>
      <c r="N733" s="330">
        <v>0</v>
      </c>
      <c r="O733" s="330" t="s">
        <v>45</v>
      </c>
      <c r="P733" s="330" t="s">
        <v>45</v>
      </c>
      <c r="Q733" s="330" t="s">
        <v>45</v>
      </c>
      <c r="R733" s="336" t="s">
        <v>45</v>
      </c>
      <c r="S733" s="330">
        <v>0</v>
      </c>
      <c r="T733" s="330"/>
      <c r="U733" s="330"/>
      <c r="V733" s="428"/>
      <c r="W733" s="428" t="s">
        <v>45</v>
      </c>
      <c r="X733" s="428" t="s">
        <v>45</v>
      </c>
      <c r="Y733" s="428" t="s">
        <v>45</v>
      </c>
      <c r="Z733" s="428" t="s">
        <v>45</v>
      </c>
      <c r="AA733" s="330">
        <v>0</v>
      </c>
      <c r="AB733" s="330">
        <v>0</v>
      </c>
      <c r="AC733" s="330">
        <v>0</v>
      </c>
      <c r="AD733" s="330">
        <v>0</v>
      </c>
      <c r="AE733" s="330">
        <v>0</v>
      </c>
      <c r="AF733" s="330">
        <v>0</v>
      </c>
      <c r="AG733" s="429" t="s">
        <v>45</v>
      </c>
      <c r="AH733" s="330"/>
      <c r="AI733" s="330"/>
      <c r="AJ733" s="330"/>
      <c r="AK733" s="330"/>
      <c r="AL733" s="330"/>
      <c r="AM733" s="330">
        <v>0</v>
      </c>
      <c r="AN733" s="330">
        <v>0</v>
      </c>
      <c r="AO733" s="330"/>
      <c r="AP733" s="330"/>
      <c r="AQ733" s="330">
        <v>0</v>
      </c>
      <c r="AR733" s="330">
        <v>0</v>
      </c>
      <c r="AS733" s="330">
        <v>0</v>
      </c>
      <c r="AT733" s="330">
        <v>0</v>
      </c>
      <c r="AU733" s="330">
        <v>0</v>
      </c>
      <c r="AV733" s="430" t="s">
        <v>45</v>
      </c>
      <c r="AW733" s="330">
        <v>0</v>
      </c>
      <c r="AX733" s="330">
        <v>0</v>
      </c>
      <c r="AY733" s="330">
        <v>0</v>
      </c>
      <c r="AZ733" s="330">
        <v>0</v>
      </c>
      <c r="BA733" s="330">
        <v>0</v>
      </c>
      <c r="BB733" s="330">
        <v>0</v>
      </c>
      <c r="BC733" s="330">
        <v>0</v>
      </c>
      <c r="BD733" s="330">
        <v>0</v>
      </c>
      <c r="BE733" s="330">
        <v>0</v>
      </c>
      <c r="BF733" s="329" t="s">
        <v>7549</v>
      </c>
      <c r="BG733" s="330">
        <v>0</v>
      </c>
      <c r="BH733" s="330">
        <v>0</v>
      </c>
      <c r="BI733" s="330">
        <v>0</v>
      </c>
      <c r="BJ733" s="330" t="s">
        <v>112</v>
      </c>
      <c r="BK733" s="330">
        <v>0</v>
      </c>
      <c r="BL733" s="330">
        <v>0</v>
      </c>
      <c r="BM733" s="330">
        <v>0</v>
      </c>
      <c r="BN733" s="330">
        <v>0</v>
      </c>
      <c r="BO733" s="330">
        <v>0</v>
      </c>
      <c r="BP733" s="330">
        <v>0</v>
      </c>
      <c r="BQ733" s="330">
        <v>0</v>
      </c>
      <c r="BR733" s="431"/>
    </row>
    <row r="734" spans="1:70" s="334" customFormat="1" x14ac:dyDescent="0.25">
      <c r="A734" s="333" t="s">
        <v>67</v>
      </c>
      <c r="B734" s="330" t="s">
        <v>52</v>
      </c>
      <c r="C734" s="330" t="s">
        <v>311</v>
      </c>
      <c r="D734" s="333">
        <v>3</v>
      </c>
      <c r="E734" s="331" t="s">
        <v>6536</v>
      </c>
      <c r="F734" s="330" t="s">
        <v>129</v>
      </c>
      <c r="G734" s="427" t="s">
        <v>7582</v>
      </c>
      <c r="H734" s="330">
        <v>0</v>
      </c>
      <c r="I734" s="330">
        <v>0</v>
      </c>
      <c r="J734" s="336" t="s">
        <v>45</v>
      </c>
      <c r="K734" s="330">
        <v>0</v>
      </c>
      <c r="L734" s="330">
        <v>0</v>
      </c>
      <c r="M734" s="336" t="s">
        <v>45</v>
      </c>
      <c r="N734" s="330">
        <v>0</v>
      </c>
      <c r="O734" s="330">
        <v>0</v>
      </c>
      <c r="P734" s="330">
        <v>0</v>
      </c>
      <c r="Q734" s="330" t="s">
        <v>7134</v>
      </c>
      <c r="R734" s="336">
        <v>1</v>
      </c>
      <c r="S734" s="330">
        <v>0</v>
      </c>
      <c r="T734" s="330"/>
      <c r="U734" s="330"/>
      <c r="V734" s="428"/>
      <c r="W734" s="428" t="s">
        <v>45</v>
      </c>
      <c r="X734" s="428" t="s">
        <v>45</v>
      </c>
      <c r="Y734" s="428" t="s">
        <v>45</v>
      </c>
      <c r="Z734" s="428" t="s">
        <v>45</v>
      </c>
      <c r="AA734" s="330">
        <v>0</v>
      </c>
      <c r="AB734" s="330">
        <v>0</v>
      </c>
      <c r="AC734" s="330">
        <v>0</v>
      </c>
      <c r="AD734" s="330">
        <v>0</v>
      </c>
      <c r="AE734" s="330">
        <v>0</v>
      </c>
      <c r="AF734" s="330">
        <v>0</v>
      </c>
      <c r="AG734" s="429" t="s">
        <v>45</v>
      </c>
      <c r="AH734" s="330"/>
      <c r="AI734" s="330"/>
      <c r="AJ734" s="330"/>
      <c r="AK734" s="330"/>
      <c r="AL734" s="330"/>
      <c r="AM734" s="330">
        <v>0</v>
      </c>
      <c r="AN734" s="330">
        <v>0</v>
      </c>
      <c r="AO734" s="330"/>
      <c r="AP734" s="330"/>
      <c r="AQ734" s="330">
        <v>0</v>
      </c>
      <c r="AR734" s="330">
        <v>0</v>
      </c>
      <c r="AS734" s="330">
        <v>0</v>
      </c>
      <c r="AT734" s="330">
        <v>0</v>
      </c>
      <c r="AU734" s="330">
        <v>0</v>
      </c>
      <c r="AV734" s="430" t="s">
        <v>45</v>
      </c>
      <c r="AW734" s="330">
        <v>0</v>
      </c>
      <c r="AX734" s="330">
        <v>0</v>
      </c>
      <c r="AY734" s="330">
        <v>0</v>
      </c>
      <c r="AZ734" s="330">
        <v>0</v>
      </c>
      <c r="BA734" s="330">
        <v>0</v>
      </c>
      <c r="BB734" s="330">
        <v>0</v>
      </c>
      <c r="BC734" s="330">
        <v>0</v>
      </c>
      <c r="BD734" s="330">
        <v>0</v>
      </c>
      <c r="BE734" s="330">
        <v>245</v>
      </c>
      <c r="BF734" s="329" t="s">
        <v>7549</v>
      </c>
      <c r="BG734" s="330">
        <v>11</v>
      </c>
      <c r="BH734" s="330">
        <v>0</v>
      </c>
      <c r="BI734" s="330">
        <v>0</v>
      </c>
      <c r="BJ734" s="330" t="s">
        <v>112</v>
      </c>
      <c r="BK734" s="330">
        <v>0</v>
      </c>
      <c r="BL734" s="330">
        <v>0</v>
      </c>
      <c r="BM734" s="330">
        <v>0</v>
      </c>
      <c r="BN734" s="330">
        <v>0</v>
      </c>
      <c r="BO734" s="330">
        <v>0</v>
      </c>
      <c r="BP734" s="330">
        <v>0</v>
      </c>
      <c r="BQ734" s="330">
        <v>0</v>
      </c>
      <c r="BR734" s="431"/>
    </row>
    <row r="735" spans="1:70" s="334" customFormat="1" x14ac:dyDescent="0.25">
      <c r="A735" s="333" t="s">
        <v>67</v>
      </c>
      <c r="B735" s="330" t="s">
        <v>52</v>
      </c>
      <c r="C735" s="330" t="s">
        <v>311</v>
      </c>
      <c r="D735" s="333">
        <v>4</v>
      </c>
      <c r="E735" s="331" t="s">
        <v>6537</v>
      </c>
      <c r="F735" s="330" t="s">
        <v>129</v>
      </c>
      <c r="G735" s="427" t="s">
        <v>7582</v>
      </c>
      <c r="H735" s="330">
        <v>0</v>
      </c>
      <c r="I735" s="330">
        <v>0</v>
      </c>
      <c r="J735" s="336" t="s">
        <v>45</v>
      </c>
      <c r="K735" s="330">
        <v>0</v>
      </c>
      <c r="L735" s="330">
        <v>0</v>
      </c>
      <c r="M735" s="336" t="s">
        <v>45</v>
      </c>
      <c r="N735" s="330">
        <v>0</v>
      </c>
      <c r="O735" s="330">
        <v>0</v>
      </c>
      <c r="P735" s="330">
        <v>0</v>
      </c>
      <c r="Q735" s="330" t="s">
        <v>7226</v>
      </c>
      <c r="R735" s="336">
        <v>1</v>
      </c>
      <c r="S735" s="330">
        <v>0</v>
      </c>
      <c r="T735" s="330"/>
      <c r="U735" s="330"/>
      <c r="V735" s="428"/>
      <c r="W735" s="428" t="s">
        <v>45</v>
      </c>
      <c r="X735" s="428" t="s">
        <v>45</v>
      </c>
      <c r="Y735" s="428" t="s">
        <v>45</v>
      </c>
      <c r="Z735" s="428" t="s">
        <v>45</v>
      </c>
      <c r="AA735" s="330">
        <v>1</v>
      </c>
      <c r="AB735" s="330">
        <v>0</v>
      </c>
      <c r="AC735" s="330">
        <v>0</v>
      </c>
      <c r="AD735" s="330">
        <v>0</v>
      </c>
      <c r="AE735" s="330">
        <v>0</v>
      </c>
      <c r="AF735" s="330">
        <v>0</v>
      </c>
      <c r="AG735" s="429" t="s">
        <v>45</v>
      </c>
      <c r="AH735" s="330"/>
      <c r="AI735" s="330"/>
      <c r="AJ735" s="330"/>
      <c r="AK735" s="330"/>
      <c r="AL735" s="330"/>
      <c r="AM735" s="330">
        <v>0</v>
      </c>
      <c r="AN735" s="330">
        <v>0</v>
      </c>
      <c r="AO735" s="330"/>
      <c r="AP735" s="330"/>
      <c r="AQ735" s="330">
        <v>0</v>
      </c>
      <c r="AR735" s="330">
        <v>0</v>
      </c>
      <c r="AS735" s="330">
        <v>0</v>
      </c>
      <c r="AT735" s="330">
        <v>0</v>
      </c>
      <c r="AU735" s="330">
        <v>1</v>
      </c>
      <c r="AV735" s="430">
        <v>1</v>
      </c>
      <c r="AW735" s="330">
        <v>0</v>
      </c>
      <c r="AX735" s="330">
        <v>4</v>
      </c>
      <c r="AY735" s="330">
        <v>0</v>
      </c>
      <c r="AZ735" s="330">
        <v>4</v>
      </c>
      <c r="BA735" s="330">
        <v>0</v>
      </c>
      <c r="BB735" s="330">
        <v>4</v>
      </c>
      <c r="BC735" s="330">
        <v>0</v>
      </c>
      <c r="BD735" s="330">
        <v>4</v>
      </c>
      <c r="BE735" s="330">
        <v>239</v>
      </c>
      <c r="BF735" s="329" t="s">
        <v>7549</v>
      </c>
      <c r="BG735" s="330">
        <v>15</v>
      </c>
      <c r="BH735" s="330">
        <v>1</v>
      </c>
      <c r="BI735" s="330">
        <v>4</v>
      </c>
      <c r="BJ735" s="330" t="s">
        <v>112</v>
      </c>
      <c r="BK735" s="330">
        <v>2</v>
      </c>
      <c r="BL735" s="330">
        <v>0</v>
      </c>
      <c r="BM735" s="330">
        <v>0</v>
      </c>
      <c r="BN735" s="330">
        <v>2</v>
      </c>
      <c r="BO735" s="330">
        <v>0</v>
      </c>
      <c r="BP735" s="330">
        <v>0</v>
      </c>
      <c r="BQ735" s="330">
        <v>0</v>
      </c>
      <c r="BR735" s="431"/>
    </row>
    <row r="736" spans="1:70" s="334" customFormat="1" x14ac:dyDescent="0.25">
      <c r="A736" s="333" t="s">
        <v>67</v>
      </c>
      <c r="B736" s="330" t="s">
        <v>52</v>
      </c>
      <c r="C736" s="330" t="s">
        <v>311</v>
      </c>
      <c r="D736" s="333">
        <v>5</v>
      </c>
      <c r="E736" s="331" t="s">
        <v>6538</v>
      </c>
      <c r="F736" s="330" t="s">
        <v>129</v>
      </c>
      <c r="G736" s="427" t="s">
        <v>7582</v>
      </c>
      <c r="H736" s="330">
        <v>0</v>
      </c>
      <c r="I736" s="330">
        <v>0</v>
      </c>
      <c r="J736" s="336" t="s">
        <v>45</v>
      </c>
      <c r="K736" s="330">
        <v>0</v>
      </c>
      <c r="L736" s="330">
        <v>0</v>
      </c>
      <c r="M736" s="336" t="s">
        <v>45</v>
      </c>
      <c r="N736" s="330">
        <v>0</v>
      </c>
      <c r="O736" s="330" t="s">
        <v>45</v>
      </c>
      <c r="P736" s="330" t="s">
        <v>45</v>
      </c>
      <c r="Q736" s="330" t="s">
        <v>45</v>
      </c>
      <c r="R736" s="336" t="s">
        <v>45</v>
      </c>
      <c r="S736" s="330">
        <v>0</v>
      </c>
      <c r="T736" s="330"/>
      <c r="U736" s="330"/>
      <c r="V736" s="428"/>
      <c r="W736" s="428" t="s">
        <v>45</v>
      </c>
      <c r="X736" s="428" t="s">
        <v>45</v>
      </c>
      <c r="Y736" s="428" t="s">
        <v>45</v>
      </c>
      <c r="Z736" s="428" t="s">
        <v>45</v>
      </c>
      <c r="AA736" s="330">
        <v>0</v>
      </c>
      <c r="AB736" s="330">
        <v>0</v>
      </c>
      <c r="AC736" s="330">
        <v>0</v>
      </c>
      <c r="AD736" s="330">
        <v>0</v>
      </c>
      <c r="AE736" s="330">
        <v>0</v>
      </c>
      <c r="AF736" s="330">
        <v>0</v>
      </c>
      <c r="AG736" s="429" t="s">
        <v>45</v>
      </c>
      <c r="AH736" s="330"/>
      <c r="AI736" s="330"/>
      <c r="AJ736" s="330"/>
      <c r="AK736" s="330"/>
      <c r="AL736" s="330"/>
      <c r="AM736" s="330">
        <v>0</v>
      </c>
      <c r="AN736" s="330">
        <v>0</v>
      </c>
      <c r="AO736" s="330"/>
      <c r="AP736" s="330"/>
      <c r="AQ736" s="330">
        <v>0</v>
      </c>
      <c r="AR736" s="330">
        <v>0</v>
      </c>
      <c r="AS736" s="330">
        <v>0</v>
      </c>
      <c r="AT736" s="330">
        <v>0</v>
      </c>
      <c r="AU736" s="330">
        <v>0</v>
      </c>
      <c r="AV736" s="430" t="s">
        <v>45</v>
      </c>
      <c r="AW736" s="330">
        <v>0</v>
      </c>
      <c r="AX736" s="330">
        <v>0</v>
      </c>
      <c r="AY736" s="330">
        <v>0</v>
      </c>
      <c r="AZ736" s="330">
        <v>0</v>
      </c>
      <c r="BA736" s="330">
        <v>0</v>
      </c>
      <c r="BB736" s="330">
        <v>0</v>
      </c>
      <c r="BC736" s="330">
        <v>0</v>
      </c>
      <c r="BD736" s="330">
        <v>0</v>
      </c>
      <c r="BE736" s="330">
        <v>0</v>
      </c>
      <c r="BF736" s="329" t="s">
        <v>7549</v>
      </c>
      <c r="BG736" s="330">
        <v>9</v>
      </c>
      <c r="BH736" s="330">
        <v>0</v>
      </c>
      <c r="BI736" s="330">
        <v>0</v>
      </c>
      <c r="BJ736" s="330" t="s">
        <v>112</v>
      </c>
      <c r="BK736" s="330">
        <v>0</v>
      </c>
      <c r="BL736" s="330">
        <v>0</v>
      </c>
      <c r="BM736" s="330">
        <v>0</v>
      </c>
      <c r="BN736" s="330">
        <v>0</v>
      </c>
      <c r="BO736" s="330">
        <v>0</v>
      </c>
      <c r="BP736" s="330">
        <v>0</v>
      </c>
      <c r="BQ736" s="330">
        <v>0</v>
      </c>
      <c r="BR736" s="431"/>
    </row>
    <row r="737" spans="1:70" s="334" customFormat="1" x14ac:dyDescent="0.25">
      <c r="A737" s="333" t="s">
        <v>67</v>
      </c>
      <c r="B737" s="330" t="s">
        <v>52</v>
      </c>
      <c r="C737" s="330" t="s">
        <v>311</v>
      </c>
      <c r="D737" s="333">
        <v>6</v>
      </c>
      <c r="E737" s="331" t="s">
        <v>6539</v>
      </c>
      <c r="F737" s="330" t="s">
        <v>129</v>
      </c>
      <c r="G737" s="427" t="s">
        <v>7582</v>
      </c>
      <c r="H737" s="330">
        <v>0</v>
      </c>
      <c r="I737" s="330">
        <v>0</v>
      </c>
      <c r="J737" s="336" t="s">
        <v>45</v>
      </c>
      <c r="K737" s="330">
        <v>0</v>
      </c>
      <c r="L737" s="330">
        <v>0</v>
      </c>
      <c r="M737" s="336" t="s">
        <v>45</v>
      </c>
      <c r="N737" s="330">
        <v>0</v>
      </c>
      <c r="O737" s="330">
        <v>0</v>
      </c>
      <c r="P737" s="330">
        <v>0</v>
      </c>
      <c r="Q737" s="330" t="s">
        <v>7402</v>
      </c>
      <c r="R737" s="336">
        <v>1</v>
      </c>
      <c r="S737" s="330">
        <v>0</v>
      </c>
      <c r="T737" s="330"/>
      <c r="U737" s="330"/>
      <c r="V737" s="428"/>
      <c r="W737" s="428" t="s">
        <v>45</v>
      </c>
      <c r="X737" s="428" t="s">
        <v>45</v>
      </c>
      <c r="Y737" s="428" t="s">
        <v>45</v>
      </c>
      <c r="Z737" s="428" t="s">
        <v>45</v>
      </c>
      <c r="AA737" s="330">
        <v>0</v>
      </c>
      <c r="AB737" s="330">
        <v>0</v>
      </c>
      <c r="AC737" s="330">
        <v>0</v>
      </c>
      <c r="AD737" s="330">
        <v>0</v>
      </c>
      <c r="AE737" s="330">
        <v>0</v>
      </c>
      <c r="AF737" s="330">
        <v>0</v>
      </c>
      <c r="AG737" s="429" t="s">
        <v>45</v>
      </c>
      <c r="AH737" s="330"/>
      <c r="AI737" s="330"/>
      <c r="AJ737" s="330"/>
      <c r="AK737" s="330"/>
      <c r="AL737" s="330"/>
      <c r="AM737" s="330">
        <v>0</v>
      </c>
      <c r="AN737" s="330">
        <v>0</v>
      </c>
      <c r="AO737" s="330"/>
      <c r="AP737" s="330"/>
      <c r="AQ737" s="330">
        <v>0</v>
      </c>
      <c r="AR737" s="330">
        <v>0</v>
      </c>
      <c r="AS737" s="330">
        <v>0</v>
      </c>
      <c r="AT737" s="330">
        <v>0</v>
      </c>
      <c r="AU737" s="330">
        <v>0</v>
      </c>
      <c r="AV737" s="430" t="s">
        <v>45</v>
      </c>
      <c r="AW737" s="330">
        <v>4</v>
      </c>
      <c r="AX737" s="330">
        <v>0</v>
      </c>
      <c r="AY737" s="330">
        <v>4</v>
      </c>
      <c r="AZ737" s="330">
        <v>0</v>
      </c>
      <c r="BA737" s="330">
        <v>4</v>
      </c>
      <c r="BB737" s="330">
        <v>0</v>
      </c>
      <c r="BC737" s="330">
        <v>4</v>
      </c>
      <c r="BD737" s="330">
        <v>0</v>
      </c>
      <c r="BE737" s="330">
        <v>218</v>
      </c>
      <c r="BF737" s="329" t="s">
        <v>7549</v>
      </c>
      <c r="BG737" s="330">
        <v>7</v>
      </c>
      <c r="BH737" s="330">
        <v>0</v>
      </c>
      <c r="BI737" s="330">
        <v>4</v>
      </c>
      <c r="BJ737" s="330" t="s">
        <v>112</v>
      </c>
      <c r="BK737" s="330">
        <v>4</v>
      </c>
      <c r="BL737" s="330">
        <v>0</v>
      </c>
      <c r="BM737" s="330">
        <v>0</v>
      </c>
      <c r="BN737" s="330">
        <v>0</v>
      </c>
      <c r="BO737" s="330">
        <v>0</v>
      </c>
      <c r="BP737" s="330">
        <v>0</v>
      </c>
      <c r="BQ737" s="330">
        <v>0</v>
      </c>
      <c r="BR737" s="431"/>
    </row>
    <row r="738" spans="1:70" s="334" customFormat="1" x14ac:dyDescent="0.25">
      <c r="A738" s="333" t="s">
        <v>67</v>
      </c>
      <c r="B738" s="330" t="s">
        <v>52</v>
      </c>
      <c r="C738" s="330" t="s">
        <v>311</v>
      </c>
      <c r="D738" s="333">
        <v>7</v>
      </c>
      <c r="E738" s="331" t="s">
        <v>6540</v>
      </c>
      <c r="F738" s="330" t="s">
        <v>129</v>
      </c>
      <c r="G738" s="427" t="s">
        <v>7582</v>
      </c>
      <c r="H738" s="330">
        <v>0</v>
      </c>
      <c r="I738" s="330">
        <v>0</v>
      </c>
      <c r="J738" s="336" t="s">
        <v>45</v>
      </c>
      <c r="K738" s="330">
        <v>0</v>
      </c>
      <c r="L738" s="330">
        <v>0</v>
      </c>
      <c r="M738" s="336" t="s">
        <v>45</v>
      </c>
      <c r="N738" s="330">
        <v>0</v>
      </c>
      <c r="O738" s="330" t="s">
        <v>45</v>
      </c>
      <c r="P738" s="330" t="s">
        <v>45</v>
      </c>
      <c r="Q738" s="330" t="s">
        <v>45</v>
      </c>
      <c r="R738" s="336" t="s">
        <v>45</v>
      </c>
      <c r="S738" s="330">
        <v>0</v>
      </c>
      <c r="T738" s="330"/>
      <c r="U738" s="330"/>
      <c r="V738" s="428"/>
      <c r="W738" s="428" t="s">
        <v>45</v>
      </c>
      <c r="X738" s="428" t="s">
        <v>45</v>
      </c>
      <c r="Y738" s="428" t="s">
        <v>45</v>
      </c>
      <c r="Z738" s="428" t="s">
        <v>45</v>
      </c>
      <c r="AA738" s="330">
        <v>1</v>
      </c>
      <c r="AB738" s="330">
        <v>0</v>
      </c>
      <c r="AC738" s="330">
        <v>0</v>
      </c>
      <c r="AD738" s="330">
        <v>0</v>
      </c>
      <c r="AE738" s="330">
        <v>0</v>
      </c>
      <c r="AF738" s="330">
        <v>0</v>
      </c>
      <c r="AG738" s="429" t="s">
        <v>45</v>
      </c>
      <c r="AH738" s="330"/>
      <c r="AI738" s="330"/>
      <c r="AJ738" s="330"/>
      <c r="AK738" s="330"/>
      <c r="AL738" s="330"/>
      <c r="AM738" s="330">
        <v>0</v>
      </c>
      <c r="AN738" s="330">
        <v>0</v>
      </c>
      <c r="AO738" s="330"/>
      <c r="AP738" s="330"/>
      <c r="AQ738" s="330">
        <v>0</v>
      </c>
      <c r="AR738" s="330">
        <v>0</v>
      </c>
      <c r="AS738" s="330">
        <v>0</v>
      </c>
      <c r="AT738" s="330">
        <v>0</v>
      </c>
      <c r="AU738" s="330">
        <v>1</v>
      </c>
      <c r="AV738" s="430">
        <v>1</v>
      </c>
      <c r="AW738" s="330">
        <v>3</v>
      </c>
      <c r="AX738" s="330">
        <v>1</v>
      </c>
      <c r="AY738" s="330">
        <v>3</v>
      </c>
      <c r="AZ738" s="330">
        <v>1</v>
      </c>
      <c r="BA738" s="330">
        <v>3</v>
      </c>
      <c r="BB738" s="330">
        <v>1</v>
      </c>
      <c r="BC738" s="330">
        <v>3</v>
      </c>
      <c r="BD738" s="330">
        <v>1</v>
      </c>
      <c r="BE738" s="330">
        <v>165</v>
      </c>
      <c r="BF738" s="329" t="s">
        <v>7549</v>
      </c>
      <c r="BG738" s="330">
        <v>5</v>
      </c>
      <c r="BH738" s="330">
        <v>0</v>
      </c>
      <c r="BI738" s="330">
        <v>4</v>
      </c>
      <c r="BJ738" s="330" t="s">
        <v>112</v>
      </c>
      <c r="BK738" s="330">
        <v>3</v>
      </c>
      <c r="BL738" s="330">
        <v>0</v>
      </c>
      <c r="BM738" s="330">
        <v>0</v>
      </c>
      <c r="BN738" s="330">
        <v>1</v>
      </c>
      <c r="BO738" s="330">
        <v>0</v>
      </c>
      <c r="BP738" s="330">
        <v>0</v>
      </c>
      <c r="BQ738" s="330">
        <v>0</v>
      </c>
      <c r="BR738" s="431"/>
    </row>
    <row r="739" spans="1:70" s="334" customFormat="1" x14ac:dyDescent="0.25">
      <c r="A739" s="333" t="s">
        <v>125</v>
      </c>
      <c r="B739" s="330" t="s">
        <v>43</v>
      </c>
      <c r="C739" s="330" t="s">
        <v>43</v>
      </c>
      <c r="D739" s="333">
        <v>1</v>
      </c>
      <c r="E739" s="331" t="s">
        <v>6534</v>
      </c>
      <c r="F739" s="330" t="s">
        <v>128</v>
      </c>
      <c r="G739" s="427" t="s">
        <v>7584</v>
      </c>
      <c r="H739" s="330">
        <v>20</v>
      </c>
      <c r="I739" s="330">
        <v>0</v>
      </c>
      <c r="J739" s="336">
        <v>0</v>
      </c>
      <c r="K739" s="330">
        <v>16</v>
      </c>
      <c r="L739" s="330">
        <v>0</v>
      </c>
      <c r="M739" s="336">
        <v>0</v>
      </c>
      <c r="N739" s="330">
        <v>0</v>
      </c>
      <c r="O739" s="330" t="s">
        <v>6945</v>
      </c>
      <c r="P739" s="330" t="s">
        <v>6946</v>
      </c>
      <c r="Q739" s="330" t="s">
        <v>6947</v>
      </c>
      <c r="R739" s="336">
        <v>0.22140196662693684</v>
      </c>
      <c r="S739" s="330">
        <v>0</v>
      </c>
      <c r="T739" s="330"/>
      <c r="U739" s="330"/>
      <c r="V739" s="428"/>
      <c r="W739" s="428" t="s">
        <v>45</v>
      </c>
      <c r="X739" s="428" t="s">
        <v>45</v>
      </c>
      <c r="Y739" s="428" t="s">
        <v>45</v>
      </c>
      <c r="Z739" s="428" t="s">
        <v>45</v>
      </c>
      <c r="AA739" s="330">
        <v>1</v>
      </c>
      <c r="AB739" s="330">
        <v>0</v>
      </c>
      <c r="AC739" s="330">
        <v>20</v>
      </c>
      <c r="AD739" s="330">
        <v>0</v>
      </c>
      <c r="AE739" s="330">
        <v>16</v>
      </c>
      <c r="AF739" s="330">
        <v>0</v>
      </c>
      <c r="AG739" s="429">
        <v>1</v>
      </c>
      <c r="AH739" s="330"/>
      <c r="AI739" s="330"/>
      <c r="AJ739" s="330"/>
      <c r="AK739" s="330"/>
      <c r="AL739" s="330"/>
      <c r="AM739" s="330">
        <v>0</v>
      </c>
      <c r="AN739" s="330">
        <v>0</v>
      </c>
      <c r="AO739" s="330"/>
      <c r="AP739" s="330"/>
      <c r="AQ739" s="330">
        <v>0</v>
      </c>
      <c r="AR739" s="330">
        <v>0</v>
      </c>
      <c r="AS739" s="330">
        <v>0</v>
      </c>
      <c r="AT739" s="330">
        <v>0</v>
      </c>
      <c r="AU739" s="330">
        <v>1</v>
      </c>
      <c r="AV739" s="430">
        <v>1</v>
      </c>
      <c r="AW739" s="330">
        <v>38</v>
      </c>
      <c r="AX739" s="330">
        <v>1</v>
      </c>
      <c r="AY739" s="330">
        <v>38</v>
      </c>
      <c r="AZ739" s="330">
        <v>1</v>
      </c>
      <c r="BA739" s="330">
        <v>38</v>
      </c>
      <c r="BB739" s="330">
        <v>1</v>
      </c>
      <c r="BC739" s="330">
        <v>38</v>
      </c>
      <c r="BD739" s="330">
        <v>1</v>
      </c>
      <c r="BE739" s="330">
        <v>28</v>
      </c>
      <c r="BF739" s="329" t="s">
        <v>7583</v>
      </c>
      <c r="BG739" s="330">
        <v>47</v>
      </c>
      <c r="BH739" s="330">
        <v>34</v>
      </c>
      <c r="BI739" s="330">
        <v>40</v>
      </c>
      <c r="BJ739" s="330" t="s">
        <v>112</v>
      </c>
      <c r="BK739" s="330">
        <v>14</v>
      </c>
      <c r="BL739" s="330">
        <v>14</v>
      </c>
      <c r="BM739" s="330">
        <v>11</v>
      </c>
      <c r="BN739" s="330">
        <v>0</v>
      </c>
      <c r="BO739" s="330">
        <v>1</v>
      </c>
      <c r="BP739" s="330">
        <v>0</v>
      </c>
      <c r="BQ739" s="330">
        <v>0</v>
      </c>
      <c r="BR739" s="431"/>
    </row>
    <row r="740" spans="1:70" s="334" customFormat="1" x14ac:dyDescent="0.25">
      <c r="A740" s="333" t="s">
        <v>125</v>
      </c>
      <c r="B740" s="330" t="s">
        <v>43</v>
      </c>
      <c r="C740" s="330" t="s">
        <v>43</v>
      </c>
      <c r="D740" s="333">
        <v>2</v>
      </c>
      <c r="E740" s="331" t="s">
        <v>6535</v>
      </c>
      <c r="F740" s="330" t="s">
        <v>128</v>
      </c>
      <c r="G740" s="427" t="s">
        <v>7584</v>
      </c>
      <c r="H740" s="330">
        <v>31</v>
      </c>
      <c r="I740" s="330">
        <v>0</v>
      </c>
      <c r="J740" s="336">
        <v>0</v>
      </c>
      <c r="K740" s="330">
        <v>13</v>
      </c>
      <c r="L740" s="330">
        <v>0</v>
      </c>
      <c r="M740" s="336">
        <v>0</v>
      </c>
      <c r="N740" s="330">
        <v>0</v>
      </c>
      <c r="O740" s="330" t="s">
        <v>7082</v>
      </c>
      <c r="P740" s="330" t="s">
        <v>7083</v>
      </c>
      <c r="Q740" s="330" t="s">
        <v>7084</v>
      </c>
      <c r="R740" s="336">
        <v>0.27520460814784981</v>
      </c>
      <c r="S740" s="330">
        <v>0</v>
      </c>
      <c r="T740" s="330"/>
      <c r="U740" s="330"/>
      <c r="V740" s="428"/>
      <c r="W740" s="428" t="s">
        <v>45</v>
      </c>
      <c r="X740" s="428" t="s">
        <v>45</v>
      </c>
      <c r="Y740" s="428" t="s">
        <v>45</v>
      </c>
      <c r="Z740" s="428" t="s">
        <v>45</v>
      </c>
      <c r="AA740" s="330">
        <v>1</v>
      </c>
      <c r="AB740" s="330">
        <v>0</v>
      </c>
      <c r="AC740" s="330">
        <v>31</v>
      </c>
      <c r="AD740" s="330">
        <v>0</v>
      </c>
      <c r="AE740" s="330">
        <v>12</v>
      </c>
      <c r="AF740" s="330">
        <v>1</v>
      </c>
      <c r="AG740" s="429">
        <v>0.97727272727272729</v>
      </c>
      <c r="AH740" s="330"/>
      <c r="AI740" s="330"/>
      <c r="AJ740" s="330"/>
      <c r="AK740" s="330"/>
      <c r="AL740" s="330"/>
      <c r="AM740" s="330">
        <v>0</v>
      </c>
      <c r="AN740" s="330">
        <v>0</v>
      </c>
      <c r="AO740" s="330"/>
      <c r="AP740" s="330"/>
      <c r="AQ740" s="330">
        <v>0</v>
      </c>
      <c r="AR740" s="330">
        <v>0</v>
      </c>
      <c r="AS740" s="330">
        <v>0</v>
      </c>
      <c r="AT740" s="330">
        <v>0</v>
      </c>
      <c r="AU740" s="330">
        <v>1</v>
      </c>
      <c r="AV740" s="430">
        <v>1</v>
      </c>
      <c r="AW740" s="330">
        <v>40</v>
      </c>
      <c r="AX740" s="330">
        <v>0</v>
      </c>
      <c r="AY740" s="330">
        <v>40</v>
      </c>
      <c r="AZ740" s="330">
        <v>0</v>
      </c>
      <c r="BA740" s="330">
        <v>40</v>
      </c>
      <c r="BB740" s="330">
        <v>0</v>
      </c>
      <c r="BC740" s="330">
        <v>40</v>
      </c>
      <c r="BD740" s="330">
        <v>0</v>
      </c>
      <c r="BE740" s="330">
        <v>22</v>
      </c>
      <c r="BF740" s="329" t="s">
        <v>7583</v>
      </c>
      <c r="BG740" s="330">
        <v>45</v>
      </c>
      <c r="BH740" s="330">
        <v>49</v>
      </c>
      <c r="BI740" s="330">
        <v>42</v>
      </c>
      <c r="BJ740" s="330" t="s">
        <v>112</v>
      </c>
      <c r="BK740" s="330">
        <v>8</v>
      </c>
      <c r="BL740" s="330">
        <v>21</v>
      </c>
      <c r="BM740" s="330">
        <v>11</v>
      </c>
      <c r="BN740" s="330">
        <v>0</v>
      </c>
      <c r="BO740" s="330">
        <v>2</v>
      </c>
      <c r="BP740" s="330">
        <v>0</v>
      </c>
      <c r="BQ740" s="330">
        <v>0</v>
      </c>
      <c r="BR740" s="431"/>
    </row>
    <row r="741" spans="1:70" s="334" customFormat="1" x14ac:dyDescent="0.25">
      <c r="A741" s="333" t="s">
        <v>125</v>
      </c>
      <c r="B741" s="330" t="s">
        <v>43</v>
      </c>
      <c r="C741" s="330" t="s">
        <v>43</v>
      </c>
      <c r="D741" s="333">
        <v>44</v>
      </c>
      <c r="E741" s="331" t="s">
        <v>565</v>
      </c>
      <c r="F741" s="330" t="s">
        <v>128</v>
      </c>
      <c r="G741" s="427" t="s">
        <v>7584</v>
      </c>
      <c r="H741" s="330">
        <v>33</v>
      </c>
      <c r="I741" s="330">
        <v>1</v>
      </c>
      <c r="J741" s="336">
        <v>2.9411764705882353E-2</v>
      </c>
      <c r="K741" s="330">
        <v>16</v>
      </c>
      <c r="L741" s="330">
        <v>0</v>
      </c>
      <c r="M741" s="336">
        <v>0</v>
      </c>
      <c r="N741" s="330">
        <v>0</v>
      </c>
      <c r="O741" s="330" t="s">
        <v>2721</v>
      </c>
      <c r="P741" s="330" t="s">
        <v>2722</v>
      </c>
      <c r="Q741" s="330" t="s">
        <v>2723</v>
      </c>
      <c r="R741" s="336">
        <v>0.32683581556572117</v>
      </c>
      <c r="S741" s="330">
        <v>0</v>
      </c>
      <c r="T741" s="330"/>
      <c r="U741" s="330"/>
      <c r="V741" s="428"/>
      <c r="W741" s="428" t="s">
        <v>45</v>
      </c>
      <c r="X741" s="428" t="s">
        <v>45</v>
      </c>
      <c r="Y741" s="428" t="s">
        <v>45</v>
      </c>
      <c r="Z741" s="428" t="s">
        <v>45</v>
      </c>
      <c r="AA741" s="330">
        <v>0</v>
      </c>
      <c r="AB741" s="330">
        <v>0</v>
      </c>
      <c r="AC741" s="330">
        <v>32</v>
      </c>
      <c r="AD741" s="330">
        <v>1</v>
      </c>
      <c r="AE741" s="330">
        <v>15</v>
      </c>
      <c r="AF741" s="330">
        <v>1</v>
      </c>
      <c r="AG741" s="429">
        <v>0.95918367346938771</v>
      </c>
      <c r="AH741" s="330"/>
      <c r="AI741" s="330"/>
      <c r="AJ741" s="330"/>
      <c r="AK741" s="330"/>
      <c r="AL741" s="330"/>
      <c r="AM741" s="330">
        <v>0</v>
      </c>
      <c r="AN741" s="330">
        <v>0</v>
      </c>
      <c r="AO741" s="330"/>
      <c r="AP741" s="330"/>
      <c r="AQ741" s="330">
        <v>0</v>
      </c>
      <c r="AR741" s="330">
        <v>0</v>
      </c>
      <c r="AS741" s="330">
        <v>0</v>
      </c>
      <c r="AT741" s="330">
        <v>0</v>
      </c>
      <c r="AU741" s="330">
        <v>0</v>
      </c>
      <c r="AV741" s="430" t="s">
        <v>45</v>
      </c>
      <c r="AW741" s="330">
        <v>37</v>
      </c>
      <c r="AX741" s="330">
        <v>1</v>
      </c>
      <c r="AY741" s="330">
        <v>37</v>
      </c>
      <c r="AZ741" s="330">
        <v>1</v>
      </c>
      <c r="BA741" s="330">
        <v>37</v>
      </c>
      <c r="BB741" s="330">
        <v>1</v>
      </c>
      <c r="BC741" s="330">
        <v>37</v>
      </c>
      <c r="BD741" s="330">
        <v>1</v>
      </c>
      <c r="BE741" s="330">
        <v>158</v>
      </c>
      <c r="BF741" s="329" t="s">
        <v>7583</v>
      </c>
      <c r="BG741" s="330">
        <v>48</v>
      </c>
      <c r="BH741" s="330">
        <v>50</v>
      </c>
      <c r="BI741" s="330">
        <v>40</v>
      </c>
      <c r="BJ741" s="330" t="s">
        <v>112</v>
      </c>
      <c r="BK741" s="330">
        <v>7</v>
      </c>
      <c r="BL741" s="330">
        <v>20</v>
      </c>
      <c r="BM741" s="330">
        <v>11</v>
      </c>
      <c r="BN741" s="330">
        <v>0</v>
      </c>
      <c r="BO741" s="330">
        <v>2</v>
      </c>
      <c r="BP741" s="330">
        <v>0</v>
      </c>
      <c r="BQ741" s="330">
        <v>0</v>
      </c>
      <c r="BR741" s="431"/>
    </row>
    <row r="742" spans="1:70" s="334" customFormat="1" x14ac:dyDescent="0.25">
      <c r="A742" s="333" t="s">
        <v>125</v>
      </c>
      <c r="B742" s="330" t="s">
        <v>43</v>
      </c>
      <c r="C742" s="330" t="s">
        <v>43</v>
      </c>
      <c r="D742" s="333">
        <v>45</v>
      </c>
      <c r="E742" s="331" t="s">
        <v>566</v>
      </c>
      <c r="F742" s="330" t="s">
        <v>128</v>
      </c>
      <c r="G742" s="427" t="s">
        <v>7584</v>
      </c>
      <c r="H742" s="330">
        <v>15</v>
      </c>
      <c r="I742" s="330">
        <v>0</v>
      </c>
      <c r="J742" s="336">
        <v>0</v>
      </c>
      <c r="K742" s="330">
        <v>14</v>
      </c>
      <c r="L742" s="330">
        <v>1</v>
      </c>
      <c r="M742" s="336">
        <v>6.6666666666666666E-2</v>
      </c>
      <c r="N742" s="330">
        <v>0</v>
      </c>
      <c r="O742" s="330" t="s">
        <v>2805</v>
      </c>
      <c r="P742" s="330" t="s">
        <v>2806</v>
      </c>
      <c r="Q742" s="330" t="s">
        <v>2807</v>
      </c>
      <c r="R742" s="336">
        <v>0.27658197006613294</v>
      </c>
      <c r="S742" s="330">
        <v>0</v>
      </c>
      <c r="T742" s="330"/>
      <c r="U742" s="330"/>
      <c r="V742" s="428"/>
      <c r="W742" s="428" t="s">
        <v>45</v>
      </c>
      <c r="X742" s="428" t="s">
        <v>45</v>
      </c>
      <c r="Y742" s="428" t="s">
        <v>45</v>
      </c>
      <c r="Z742" s="428" t="s">
        <v>45</v>
      </c>
      <c r="AA742" s="330">
        <v>0</v>
      </c>
      <c r="AB742" s="330">
        <v>0</v>
      </c>
      <c r="AC742" s="330">
        <v>15</v>
      </c>
      <c r="AD742" s="330">
        <v>0</v>
      </c>
      <c r="AE742" s="330">
        <v>14</v>
      </c>
      <c r="AF742" s="330">
        <v>0</v>
      </c>
      <c r="AG742" s="429">
        <v>1</v>
      </c>
      <c r="AH742" s="330"/>
      <c r="AI742" s="330"/>
      <c r="AJ742" s="330"/>
      <c r="AK742" s="330"/>
      <c r="AL742" s="330"/>
      <c r="AM742" s="330">
        <v>0</v>
      </c>
      <c r="AN742" s="330">
        <v>0</v>
      </c>
      <c r="AO742" s="330"/>
      <c r="AP742" s="330"/>
      <c r="AQ742" s="330">
        <v>0</v>
      </c>
      <c r="AR742" s="330">
        <v>0</v>
      </c>
      <c r="AS742" s="330">
        <v>0</v>
      </c>
      <c r="AT742" s="330">
        <v>0</v>
      </c>
      <c r="AU742" s="330">
        <v>0</v>
      </c>
      <c r="AV742" s="430" t="s">
        <v>45</v>
      </c>
      <c r="AW742" s="330">
        <v>21</v>
      </c>
      <c r="AX742" s="330">
        <v>0</v>
      </c>
      <c r="AY742" s="330">
        <v>21</v>
      </c>
      <c r="AZ742" s="330">
        <v>0</v>
      </c>
      <c r="BA742" s="330">
        <v>21</v>
      </c>
      <c r="BB742" s="330">
        <v>0</v>
      </c>
      <c r="BC742" s="330">
        <v>21</v>
      </c>
      <c r="BD742" s="330">
        <v>0</v>
      </c>
      <c r="BE742" s="330">
        <v>69</v>
      </c>
      <c r="BF742" s="329" t="s">
        <v>7583</v>
      </c>
      <c r="BG742" s="330">
        <v>27</v>
      </c>
      <c r="BH742" s="330">
        <v>31</v>
      </c>
      <c r="BI742" s="330">
        <v>23</v>
      </c>
      <c r="BJ742" s="330" t="s">
        <v>112</v>
      </c>
      <c r="BK742" s="330">
        <v>4</v>
      </c>
      <c r="BL742" s="330">
        <v>8</v>
      </c>
      <c r="BM742" s="330">
        <v>9</v>
      </c>
      <c r="BN742" s="330">
        <v>0</v>
      </c>
      <c r="BO742" s="330">
        <v>2</v>
      </c>
      <c r="BP742" s="330">
        <v>0</v>
      </c>
      <c r="BQ742" s="330">
        <v>0</v>
      </c>
      <c r="BR742" s="431"/>
    </row>
    <row r="743" spans="1:70" s="334" customFormat="1" x14ac:dyDescent="0.25">
      <c r="A743" s="333" t="s">
        <v>125</v>
      </c>
      <c r="B743" s="330" t="s">
        <v>43</v>
      </c>
      <c r="C743" s="330" t="s">
        <v>43</v>
      </c>
      <c r="D743" s="333">
        <v>46</v>
      </c>
      <c r="E743" s="331" t="s">
        <v>567</v>
      </c>
      <c r="F743" s="330" t="s">
        <v>128</v>
      </c>
      <c r="G743" s="427" t="s">
        <v>7584</v>
      </c>
      <c r="H743" s="330">
        <v>20</v>
      </c>
      <c r="I743" s="330">
        <v>0</v>
      </c>
      <c r="J743" s="336">
        <v>0</v>
      </c>
      <c r="K743" s="330">
        <v>12</v>
      </c>
      <c r="L743" s="330">
        <v>0</v>
      </c>
      <c r="M743" s="336">
        <v>0</v>
      </c>
      <c r="N743" s="330">
        <v>1</v>
      </c>
      <c r="O743" s="330" t="s">
        <v>2897</v>
      </c>
      <c r="P743" s="330" t="s">
        <v>2898</v>
      </c>
      <c r="Q743" s="330" t="s">
        <v>2899</v>
      </c>
      <c r="R743" s="336">
        <v>0.27720905521504191</v>
      </c>
      <c r="S743" s="330">
        <v>0</v>
      </c>
      <c r="T743" s="330"/>
      <c r="U743" s="330"/>
      <c r="V743" s="428"/>
      <c r="W743" s="428" t="s">
        <v>45</v>
      </c>
      <c r="X743" s="428" t="s">
        <v>45</v>
      </c>
      <c r="Y743" s="428" t="s">
        <v>45</v>
      </c>
      <c r="Z743" s="428" t="s">
        <v>45</v>
      </c>
      <c r="AA743" s="330">
        <v>0</v>
      </c>
      <c r="AB743" s="330">
        <v>0</v>
      </c>
      <c r="AC743" s="330">
        <v>20</v>
      </c>
      <c r="AD743" s="330">
        <v>0</v>
      </c>
      <c r="AE743" s="330">
        <v>10</v>
      </c>
      <c r="AF743" s="330">
        <v>2</v>
      </c>
      <c r="AG743" s="429">
        <v>0.9375</v>
      </c>
      <c r="AH743" s="330"/>
      <c r="AI743" s="330"/>
      <c r="AJ743" s="330"/>
      <c r="AK743" s="330"/>
      <c r="AL743" s="330"/>
      <c r="AM743" s="330">
        <v>0</v>
      </c>
      <c r="AN743" s="330">
        <v>0</v>
      </c>
      <c r="AO743" s="330"/>
      <c r="AP743" s="330"/>
      <c r="AQ743" s="330">
        <v>0</v>
      </c>
      <c r="AR743" s="330">
        <v>0</v>
      </c>
      <c r="AS743" s="330">
        <v>0</v>
      </c>
      <c r="AT743" s="330">
        <v>0</v>
      </c>
      <c r="AU743" s="330">
        <v>0</v>
      </c>
      <c r="AV743" s="430" t="s">
        <v>45</v>
      </c>
      <c r="AW743" s="330">
        <v>30</v>
      </c>
      <c r="AX743" s="330">
        <v>3</v>
      </c>
      <c r="AY743" s="330">
        <v>30</v>
      </c>
      <c r="AZ743" s="330">
        <v>3</v>
      </c>
      <c r="BA743" s="330">
        <v>30</v>
      </c>
      <c r="BB743" s="330">
        <v>3</v>
      </c>
      <c r="BC743" s="330">
        <v>30</v>
      </c>
      <c r="BD743" s="330">
        <v>3</v>
      </c>
      <c r="BE743" s="330">
        <v>79</v>
      </c>
      <c r="BF743" s="329" t="s">
        <v>7583</v>
      </c>
      <c r="BG743" s="330">
        <v>38</v>
      </c>
      <c r="BH743" s="330">
        <v>34</v>
      </c>
      <c r="BI743" s="330">
        <v>34</v>
      </c>
      <c r="BJ743" s="330" t="s">
        <v>112</v>
      </c>
      <c r="BK743" s="330">
        <v>7</v>
      </c>
      <c r="BL743" s="330">
        <v>15</v>
      </c>
      <c r="BM743" s="330">
        <v>10</v>
      </c>
      <c r="BN743" s="330">
        <v>0</v>
      </c>
      <c r="BO743" s="330">
        <v>1</v>
      </c>
      <c r="BP743" s="330">
        <v>1</v>
      </c>
      <c r="BQ743" s="330">
        <v>0</v>
      </c>
      <c r="BR743" s="431"/>
    </row>
    <row r="744" spans="1:70" s="334" customFormat="1" x14ac:dyDescent="0.25">
      <c r="A744" s="333" t="s">
        <v>125</v>
      </c>
      <c r="B744" s="330" t="s">
        <v>43</v>
      </c>
      <c r="C744" s="330" t="s">
        <v>43</v>
      </c>
      <c r="D744" s="333">
        <v>47</v>
      </c>
      <c r="E744" s="331" t="s">
        <v>568</v>
      </c>
      <c r="F744" s="330" t="s">
        <v>128</v>
      </c>
      <c r="G744" s="427" t="s">
        <v>7584</v>
      </c>
      <c r="H744" s="330">
        <v>15</v>
      </c>
      <c r="I744" s="330">
        <v>0</v>
      </c>
      <c r="J744" s="336">
        <v>0</v>
      </c>
      <c r="K744" s="330">
        <v>9</v>
      </c>
      <c r="L744" s="330">
        <v>0</v>
      </c>
      <c r="M744" s="336">
        <v>0</v>
      </c>
      <c r="N744" s="330">
        <v>1</v>
      </c>
      <c r="O744" s="330" t="s">
        <v>2976</v>
      </c>
      <c r="P744" s="330" t="s">
        <v>2252</v>
      </c>
      <c r="Q744" s="330" t="s">
        <v>2977</v>
      </c>
      <c r="R744" s="336">
        <v>0.31571397756686798</v>
      </c>
      <c r="S744" s="330">
        <v>0</v>
      </c>
      <c r="T744" s="330"/>
      <c r="U744" s="330"/>
      <c r="V744" s="428"/>
      <c r="W744" s="428" t="s">
        <v>45</v>
      </c>
      <c r="X744" s="428" t="s">
        <v>45</v>
      </c>
      <c r="Y744" s="428" t="s">
        <v>45</v>
      </c>
      <c r="Z744" s="428" t="s">
        <v>45</v>
      </c>
      <c r="AA744" s="330">
        <v>0</v>
      </c>
      <c r="AB744" s="330">
        <v>0</v>
      </c>
      <c r="AC744" s="330">
        <v>15</v>
      </c>
      <c r="AD744" s="330">
        <v>0</v>
      </c>
      <c r="AE744" s="330">
        <v>8</v>
      </c>
      <c r="AF744" s="330">
        <v>1</v>
      </c>
      <c r="AG744" s="429">
        <v>0.95833333333333337</v>
      </c>
      <c r="AH744" s="330"/>
      <c r="AI744" s="330"/>
      <c r="AJ744" s="330"/>
      <c r="AK744" s="330"/>
      <c r="AL744" s="330"/>
      <c r="AM744" s="330">
        <v>0</v>
      </c>
      <c r="AN744" s="330">
        <v>0</v>
      </c>
      <c r="AO744" s="330"/>
      <c r="AP744" s="330"/>
      <c r="AQ744" s="330">
        <v>0</v>
      </c>
      <c r="AR744" s="330">
        <v>0</v>
      </c>
      <c r="AS744" s="330">
        <v>0</v>
      </c>
      <c r="AT744" s="330">
        <v>0</v>
      </c>
      <c r="AU744" s="330">
        <v>0</v>
      </c>
      <c r="AV744" s="430" t="s">
        <v>45</v>
      </c>
      <c r="AW744" s="330">
        <v>31</v>
      </c>
      <c r="AX744" s="330">
        <v>0</v>
      </c>
      <c r="AY744" s="330">
        <v>31</v>
      </c>
      <c r="AZ744" s="330">
        <v>0</v>
      </c>
      <c r="BA744" s="330">
        <v>31</v>
      </c>
      <c r="BB744" s="330">
        <v>0</v>
      </c>
      <c r="BC744" s="330">
        <v>31</v>
      </c>
      <c r="BD744" s="330">
        <v>0</v>
      </c>
      <c r="BE744" s="330">
        <v>48</v>
      </c>
      <c r="BF744" s="329" t="s">
        <v>7583</v>
      </c>
      <c r="BG744" s="330">
        <v>33</v>
      </c>
      <c r="BH744" s="330">
        <v>26</v>
      </c>
      <c r="BI744" s="330">
        <v>31</v>
      </c>
      <c r="BJ744" s="330" t="s">
        <v>112</v>
      </c>
      <c r="BK744" s="330">
        <v>7</v>
      </c>
      <c r="BL744" s="330">
        <v>13</v>
      </c>
      <c r="BM744" s="330">
        <v>8</v>
      </c>
      <c r="BN744" s="330">
        <v>1</v>
      </c>
      <c r="BO744" s="330">
        <v>0</v>
      </c>
      <c r="BP744" s="330">
        <v>1</v>
      </c>
      <c r="BQ744" s="330">
        <v>1</v>
      </c>
      <c r="BR744" s="431"/>
    </row>
    <row r="745" spans="1:70" s="334" customFormat="1" x14ac:dyDescent="0.25">
      <c r="A745" s="333" t="s">
        <v>125</v>
      </c>
      <c r="B745" s="330" t="s">
        <v>43</v>
      </c>
      <c r="C745" s="330" t="s">
        <v>43</v>
      </c>
      <c r="D745" s="333">
        <v>48</v>
      </c>
      <c r="E745" s="331" t="s">
        <v>570</v>
      </c>
      <c r="F745" s="330" t="s">
        <v>128</v>
      </c>
      <c r="G745" s="427" t="s">
        <v>7584</v>
      </c>
      <c r="H745" s="330">
        <v>30</v>
      </c>
      <c r="I745" s="330">
        <v>1</v>
      </c>
      <c r="J745" s="336">
        <v>3.2258064516129031E-2</v>
      </c>
      <c r="K745" s="330">
        <v>17</v>
      </c>
      <c r="L745" s="330">
        <v>0</v>
      </c>
      <c r="M745" s="336">
        <v>0</v>
      </c>
      <c r="N745" s="330">
        <v>0</v>
      </c>
      <c r="O745" s="330" t="s">
        <v>3066</v>
      </c>
      <c r="P745" s="330" t="s">
        <v>3067</v>
      </c>
      <c r="Q745" s="330" t="s">
        <v>3068</v>
      </c>
      <c r="R745" s="336">
        <v>0.24894667443500662</v>
      </c>
      <c r="S745" s="330">
        <v>0</v>
      </c>
      <c r="T745" s="330"/>
      <c r="U745" s="330"/>
      <c r="V745" s="428"/>
      <c r="W745" s="428" t="s">
        <v>45</v>
      </c>
      <c r="X745" s="428" t="s">
        <v>45</v>
      </c>
      <c r="Y745" s="428" t="s">
        <v>45</v>
      </c>
      <c r="Z745" s="428" t="s">
        <v>45</v>
      </c>
      <c r="AA745" s="330">
        <v>1</v>
      </c>
      <c r="AB745" s="330">
        <v>0</v>
      </c>
      <c r="AC745" s="330">
        <v>29</v>
      </c>
      <c r="AD745" s="330">
        <v>1</v>
      </c>
      <c r="AE745" s="330">
        <v>17</v>
      </c>
      <c r="AF745" s="330">
        <v>0</v>
      </c>
      <c r="AG745" s="429">
        <v>0.97872340425531912</v>
      </c>
      <c r="AH745" s="330"/>
      <c r="AI745" s="330"/>
      <c r="AJ745" s="330"/>
      <c r="AK745" s="330"/>
      <c r="AL745" s="330"/>
      <c r="AM745" s="330">
        <v>0</v>
      </c>
      <c r="AN745" s="330">
        <v>0</v>
      </c>
      <c r="AO745" s="330"/>
      <c r="AP745" s="330"/>
      <c r="AQ745" s="330">
        <v>0</v>
      </c>
      <c r="AR745" s="330">
        <v>1</v>
      </c>
      <c r="AS745" s="330">
        <v>0</v>
      </c>
      <c r="AT745" s="330">
        <v>0</v>
      </c>
      <c r="AU745" s="330">
        <v>0</v>
      </c>
      <c r="AV745" s="430">
        <v>0</v>
      </c>
      <c r="AW745" s="330">
        <v>39</v>
      </c>
      <c r="AX745" s="330">
        <v>0</v>
      </c>
      <c r="AY745" s="330">
        <v>39</v>
      </c>
      <c r="AZ745" s="330">
        <v>0</v>
      </c>
      <c r="BA745" s="330">
        <v>39</v>
      </c>
      <c r="BB745" s="330">
        <v>0</v>
      </c>
      <c r="BC745" s="330">
        <v>39</v>
      </c>
      <c r="BD745" s="330">
        <v>0</v>
      </c>
      <c r="BE745" s="330">
        <v>50</v>
      </c>
      <c r="BF745" s="329" t="s">
        <v>7583</v>
      </c>
      <c r="BG745" s="330">
        <v>50</v>
      </c>
      <c r="BH745" s="330">
        <v>51</v>
      </c>
      <c r="BI745" s="330">
        <v>45</v>
      </c>
      <c r="BJ745" s="330" t="s">
        <v>112</v>
      </c>
      <c r="BK745" s="330">
        <v>12</v>
      </c>
      <c r="BL745" s="330">
        <v>17</v>
      </c>
      <c r="BM745" s="330">
        <v>10</v>
      </c>
      <c r="BN745" s="330">
        <v>0</v>
      </c>
      <c r="BO745" s="330">
        <v>6</v>
      </c>
      <c r="BP745" s="330">
        <v>0</v>
      </c>
      <c r="BQ745" s="330">
        <v>0</v>
      </c>
      <c r="BR745" s="431"/>
    </row>
    <row r="746" spans="1:70" s="334" customFormat="1" x14ac:dyDescent="0.25">
      <c r="A746" s="333" t="s">
        <v>125</v>
      </c>
      <c r="B746" s="330" t="s">
        <v>43</v>
      </c>
      <c r="C746" s="330" t="s">
        <v>43</v>
      </c>
      <c r="D746" s="333">
        <v>49</v>
      </c>
      <c r="E746" s="331" t="s">
        <v>571</v>
      </c>
      <c r="F746" s="330" t="s">
        <v>128</v>
      </c>
      <c r="G746" s="427" t="s">
        <v>7584</v>
      </c>
      <c r="H746" s="330">
        <v>19</v>
      </c>
      <c r="I746" s="330">
        <v>1</v>
      </c>
      <c r="J746" s="336">
        <v>0.05</v>
      </c>
      <c r="K746" s="330">
        <v>8</v>
      </c>
      <c r="L746" s="330">
        <v>0</v>
      </c>
      <c r="M746" s="336">
        <v>0</v>
      </c>
      <c r="N746" s="330">
        <v>0</v>
      </c>
      <c r="O746" s="330" t="s">
        <v>6644</v>
      </c>
      <c r="P746" s="330" t="s">
        <v>6645</v>
      </c>
      <c r="Q746" s="330" t="s">
        <v>6646</v>
      </c>
      <c r="R746" s="336">
        <v>0.25307981962716752</v>
      </c>
      <c r="S746" s="330">
        <v>0</v>
      </c>
      <c r="T746" s="330"/>
      <c r="U746" s="330"/>
      <c r="V746" s="428"/>
      <c r="W746" s="428" t="s">
        <v>45</v>
      </c>
      <c r="X746" s="428" t="s">
        <v>45</v>
      </c>
      <c r="Y746" s="428" t="s">
        <v>45</v>
      </c>
      <c r="Z746" s="428" t="s">
        <v>45</v>
      </c>
      <c r="AA746" s="330">
        <v>1</v>
      </c>
      <c r="AB746" s="330">
        <v>0</v>
      </c>
      <c r="AC746" s="330">
        <v>19</v>
      </c>
      <c r="AD746" s="330">
        <v>0</v>
      </c>
      <c r="AE746" s="330">
        <v>8</v>
      </c>
      <c r="AF746" s="330">
        <v>0</v>
      </c>
      <c r="AG746" s="429">
        <v>1</v>
      </c>
      <c r="AH746" s="330"/>
      <c r="AI746" s="330"/>
      <c r="AJ746" s="330"/>
      <c r="AK746" s="330"/>
      <c r="AL746" s="330"/>
      <c r="AM746" s="330">
        <v>0</v>
      </c>
      <c r="AN746" s="330">
        <v>0</v>
      </c>
      <c r="AO746" s="330"/>
      <c r="AP746" s="330"/>
      <c r="AQ746" s="330">
        <v>0</v>
      </c>
      <c r="AR746" s="330">
        <v>0</v>
      </c>
      <c r="AS746" s="330">
        <v>0</v>
      </c>
      <c r="AT746" s="330">
        <v>0</v>
      </c>
      <c r="AU746" s="330">
        <v>1</v>
      </c>
      <c r="AV746" s="430">
        <v>1</v>
      </c>
      <c r="AW746" s="330">
        <v>34</v>
      </c>
      <c r="AX746" s="330">
        <v>1</v>
      </c>
      <c r="AY746" s="330">
        <v>34</v>
      </c>
      <c r="AZ746" s="330">
        <v>1</v>
      </c>
      <c r="BA746" s="330">
        <v>34</v>
      </c>
      <c r="BB746" s="330">
        <v>1</v>
      </c>
      <c r="BC746" s="330">
        <v>34</v>
      </c>
      <c r="BD746" s="330">
        <v>1</v>
      </c>
      <c r="BE746" s="330">
        <v>15</v>
      </c>
      <c r="BF746" s="329" t="s">
        <v>7583</v>
      </c>
      <c r="BG746" s="330">
        <v>44</v>
      </c>
      <c r="BH746" s="330">
        <v>27</v>
      </c>
      <c r="BI746" s="330">
        <v>37</v>
      </c>
      <c r="BJ746" s="330" t="s">
        <v>112</v>
      </c>
      <c r="BK746" s="330">
        <v>13</v>
      </c>
      <c r="BL746" s="330">
        <v>17</v>
      </c>
      <c r="BM746" s="330">
        <v>5</v>
      </c>
      <c r="BN746" s="330">
        <v>0</v>
      </c>
      <c r="BO746" s="330">
        <v>2</v>
      </c>
      <c r="BP746" s="330">
        <v>0</v>
      </c>
      <c r="BQ746" s="330">
        <v>0</v>
      </c>
      <c r="BR746" s="431"/>
    </row>
    <row r="747" spans="1:70" s="334" customFormat="1" x14ac:dyDescent="0.25">
      <c r="A747" s="333" t="s">
        <v>125</v>
      </c>
      <c r="B747" s="330" t="s">
        <v>43</v>
      </c>
      <c r="C747" s="330" t="s">
        <v>43</v>
      </c>
      <c r="D747" s="333">
        <v>50</v>
      </c>
      <c r="E747" s="331" t="s">
        <v>572</v>
      </c>
      <c r="F747" s="330" t="s">
        <v>128</v>
      </c>
      <c r="G747" s="427" t="s">
        <v>7584</v>
      </c>
      <c r="H747" s="330">
        <v>23</v>
      </c>
      <c r="I747" s="330">
        <v>1</v>
      </c>
      <c r="J747" s="336">
        <v>4.1666666666666664E-2</v>
      </c>
      <c r="K747" s="330">
        <v>5</v>
      </c>
      <c r="L747" s="330">
        <v>1</v>
      </c>
      <c r="M747" s="336">
        <v>0.16666666666666666</v>
      </c>
      <c r="N747" s="330">
        <v>0</v>
      </c>
      <c r="O747" s="330" t="s">
        <v>6733</v>
      </c>
      <c r="P747" s="330" t="s">
        <v>6734</v>
      </c>
      <c r="Q747" s="330" t="s">
        <v>6735</v>
      </c>
      <c r="R747" s="336">
        <v>0.19598302423554648</v>
      </c>
      <c r="S747" s="330">
        <v>0</v>
      </c>
      <c r="T747" s="330"/>
      <c r="U747" s="330"/>
      <c r="V747" s="428"/>
      <c r="W747" s="428" t="s">
        <v>45</v>
      </c>
      <c r="X747" s="428" t="s">
        <v>45</v>
      </c>
      <c r="Y747" s="428" t="s">
        <v>45</v>
      </c>
      <c r="Z747" s="428" t="s">
        <v>45</v>
      </c>
      <c r="AA747" s="330">
        <v>0</v>
      </c>
      <c r="AB747" s="330">
        <v>0</v>
      </c>
      <c r="AC747" s="330">
        <v>22</v>
      </c>
      <c r="AD747" s="330">
        <v>1</v>
      </c>
      <c r="AE747" s="330">
        <v>4</v>
      </c>
      <c r="AF747" s="330">
        <v>1</v>
      </c>
      <c r="AG747" s="429">
        <v>0.9285714285714286</v>
      </c>
      <c r="AH747" s="330"/>
      <c r="AI747" s="330"/>
      <c r="AJ747" s="330"/>
      <c r="AK747" s="330"/>
      <c r="AL747" s="330"/>
      <c r="AM747" s="330">
        <v>0</v>
      </c>
      <c r="AN747" s="330">
        <v>0</v>
      </c>
      <c r="AO747" s="330"/>
      <c r="AP747" s="330"/>
      <c r="AQ747" s="330">
        <v>0</v>
      </c>
      <c r="AR747" s="330">
        <v>0</v>
      </c>
      <c r="AS747" s="330">
        <v>0</v>
      </c>
      <c r="AT747" s="330">
        <v>0</v>
      </c>
      <c r="AU747" s="330">
        <v>0</v>
      </c>
      <c r="AV747" s="430" t="s">
        <v>45</v>
      </c>
      <c r="AW747" s="330">
        <v>33</v>
      </c>
      <c r="AX747" s="330">
        <v>0</v>
      </c>
      <c r="AY747" s="330">
        <v>33</v>
      </c>
      <c r="AZ747" s="330">
        <v>0</v>
      </c>
      <c r="BA747" s="330">
        <v>33</v>
      </c>
      <c r="BB747" s="330">
        <v>0</v>
      </c>
      <c r="BC747" s="330">
        <v>33</v>
      </c>
      <c r="BD747" s="330">
        <v>0</v>
      </c>
      <c r="BE747" s="330">
        <v>38</v>
      </c>
      <c r="BF747" s="329" t="s">
        <v>7583</v>
      </c>
      <c r="BG747" s="330">
        <v>37</v>
      </c>
      <c r="BH747" s="330">
        <v>26</v>
      </c>
      <c r="BI747" s="330">
        <v>33</v>
      </c>
      <c r="BJ747" s="330" t="s">
        <v>112</v>
      </c>
      <c r="BK747" s="330">
        <v>16</v>
      </c>
      <c r="BL747" s="330">
        <v>13</v>
      </c>
      <c r="BM747" s="330">
        <v>3</v>
      </c>
      <c r="BN747" s="330">
        <v>0</v>
      </c>
      <c r="BO747" s="330">
        <v>0</v>
      </c>
      <c r="BP747" s="330">
        <v>0</v>
      </c>
      <c r="BQ747" s="330">
        <v>1</v>
      </c>
      <c r="BR747" s="431"/>
    </row>
    <row r="748" spans="1:70" s="334" customFormat="1" x14ac:dyDescent="0.25">
      <c r="A748" s="333" t="s">
        <v>125</v>
      </c>
      <c r="B748" s="330" t="s">
        <v>43</v>
      </c>
      <c r="C748" s="330" t="s">
        <v>43</v>
      </c>
      <c r="D748" s="333">
        <v>51</v>
      </c>
      <c r="E748" s="331" t="s">
        <v>573</v>
      </c>
      <c r="F748" s="330" t="s">
        <v>128</v>
      </c>
      <c r="G748" s="427" t="s">
        <v>7584</v>
      </c>
      <c r="H748" s="330">
        <v>16</v>
      </c>
      <c r="I748" s="330">
        <v>0</v>
      </c>
      <c r="J748" s="336">
        <v>0</v>
      </c>
      <c r="K748" s="330">
        <v>6</v>
      </c>
      <c r="L748" s="330">
        <v>0</v>
      </c>
      <c r="M748" s="336">
        <v>0</v>
      </c>
      <c r="N748" s="330">
        <v>0</v>
      </c>
      <c r="O748" s="330" t="s">
        <v>6785</v>
      </c>
      <c r="P748" s="330" t="s">
        <v>6786</v>
      </c>
      <c r="Q748" s="330" t="s">
        <v>6787</v>
      </c>
      <c r="R748" s="336">
        <v>0.20547183732047744</v>
      </c>
      <c r="S748" s="330">
        <v>0</v>
      </c>
      <c r="T748" s="330"/>
      <c r="U748" s="330"/>
      <c r="V748" s="428"/>
      <c r="W748" s="428" t="s">
        <v>45</v>
      </c>
      <c r="X748" s="428" t="s">
        <v>45</v>
      </c>
      <c r="Y748" s="428" t="s">
        <v>45</v>
      </c>
      <c r="Z748" s="428" t="s">
        <v>45</v>
      </c>
      <c r="AA748" s="330">
        <v>0</v>
      </c>
      <c r="AB748" s="330">
        <v>0</v>
      </c>
      <c r="AC748" s="330">
        <v>16</v>
      </c>
      <c r="AD748" s="330">
        <v>0</v>
      </c>
      <c r="AE748" s="330">
        <v>6</v>
      </c>
      <c r="AF748" s="330">
        <v>0</v>
      </c>
      <c r="AG748" s="429">
        <v>1</v>
      </c>
      <c r="AH748" s="330"/>
      <c r="AI748" s="330"/>
      <c r="AJ748" s="330"/>
      <c r="AK748" s="330"/>
      <c r="AL748" s="330"/>
      <c r="AM748" s="330">
        <v>0</v>
      </c>
      <c r="AN748" s="330">
        <v>0</v>
      </c>
      <c r="AO748" s="330"/>
      <c r="AP748" s="330"/>
      <c r="AQ748" s="330">
        <v>0</v>
      </c>
      <c r="AR748" s="330">
        <v>0</v>
      </c>
      <c r="AS748" s="330">
        <v>0</v>
      </c>
      <c r="AT748" s="330">
        <v>0</v>
      </c>
      <c r="AU748" s="330">
        <v>0</v>
      </c>
      <c r="AV748" s="430" t="s">
        <v>45</v>
      </c>
      <c r="AW748" s="330">
        <v>25</v>
      </c>
      <c r="AX748" s="330">
        <v>0</v>
      </c>
      <c r="AY748" s="330">
        <v>25</v>
      </c>
      <c r="AZ748" s="330">
        <v>0</v>
      </c>
      <c r="BA748" s="330">
        <v>25</v>
      </c>
      <c r="BB748" s="330">
        <v>0</v>
      </c>
      <c r="BC748" s="330">
        <v>25</v>
      </c>
      <c r="BD748" s="330">
        <v>0</v>
      </c>
      <c r="BE748" s="330">
        <v>25</v>
      </c>
      <c r="BF748" s="329" t="s">
        <v>7583</v>
      </c>
      <c r="BG748" s="330">
        <v>29</v>
      </c>
      <c r="BH748" s="330">
        <v>22</v>
      </c>
      <c r="BI748" s="330">
        <v>26</v>
      </c>
      <c r="BJ748" s="330" t="s">
        <v>112</v>
      </c>
      <c r="BK748" s="330">
        <v>9</v>
      </c>
      <c r="BL748" s="330">
        <v>11</v>
      </c>
      <c r="BM748" s="330">
        <v>5</v>
      </c>
      <c r="BN748" s="330">
        <v>0</v>
      </c>
      <c r="BO748" s="330">
        <v>1</v>
      </c>
      <c r="BP748" s="330">
        <v>0</v>
      </c>
      <c r="BQ748" s="330">
        <v>0</v>
      </c>
      <c r="BR748" s="431"/>
    </row>
    <row r="749" spans="1:70" s="334" customFormat="1" x14ac:dyDescent="0.25">
      <c r="A749" s="333" t="s">
        <v>125</v>
      </c>
      <c r="B749" s="330" t="s">
        <v>43</v>
      </c>
      <c r="C749" s="330" t="s">
        <v>43</v>
      </c>
      <c r="D749" s="333">
        <v>52</v>
      </c>
      <c r="E749" s="331" t="s">
        <v>6555</v>
      </c>
      <c r="F749" s="330" t="s">
        <v>128</v>
      </c>
      <c r="G749" s="427" t="s">
        <v>7584</v>
      </c>
      <c r="H749" s="330">
        <v>30</v>
      </c>
      <c r="I749" s="330">
        <v>0</v>
      </c>
      <c r="J749" s="336">
        <v>0</v>
      </c>
      <c r="K749" s="330">
        <v>7</v>
      </c>
      <c r="L749" s="330">
        <v>0</v>
      </c>
      <c r="M749" s="336">
        <v>0</v>
      </c>
      <c r="N749" s="330">
        <v>0</v>
      </c>
      <c r="O749" s="330" t="s">
        <v>6846</v>
      </c>
      <c r="P749" s="330" t="s">
        <v>6847</v>
      </c>
      <c r="Q749" s="330" t="s">
        <v>6848</v>
      </c>
      <c r="R749" s="336">
        <v>0.2459844499278365</v>
      </c>
      <c r="S749" s="330">
        <v>0</v>
      </c>
      <c r="T749" s="330"/>
      <c r="U749" s="330"/>
      <c r="V749" s="428"/>
      <c r="W749" s="428" t="s">
        <v>45</v>
      </c>
      <c r="X749" s="428" t="s">
        <v>45</v>
      </c>
      <c r="Y749" s="428" t="s">
        <v>45</v>
      </c>
      <c r="Z749" s="428" t="s">
        <v>45</v>
      </c>
      <c r="AA749" s="330">
        <v>0</v>
      </c>
      <c r="AB749" s="330">
        <v>0</v>
      </c>
      <c r="AC749" s="330">
        <v>30</v>
      </c>
      <c r="AD749" s="330">
        <v>0</v>
      </c>
      <c r="AE749" s="330">
        <v>7</v>
      </c>
      <c r="AF749" s="330">
        <v>0</v>
      </c>
      <c r="AG749" s="429">
        <v>1</v>
      </c>
      <c r="AH749" s="330"/>
      <c r="AI749" s="330"/>
      <c r="AJ749" s="330"/>
      <c r="AK749" s="330"/>
      <c r="AL749" s="330"/>
      <c r="AM749" s="330">
        <v>0</v>
      </c>
      <c r="AN749" s="330">
        <v>0</v>
      </c>
      <c r="AO749" s="330"/>
      <c r="AP749" s="330"/>
      <c r="AQ749" s="330">
        <v>0</v>
      </c>
      <c r="AR749" s="330">
        <v>0</v>
      </c>
      <c r="AS749" s="330">
        <v>0</v>
      </c>
      <c r="AT749" s="330">
        <v>0</v>
      </c>
      <c r="AU749" s="330">
        <v>0</v>
      </c>
      <c r="AV749" s="430" t="s">
        <v>45</v>
      </c>
      <c r="AW749" s="330">
        <v>0</v>
      </c>
      <c r="AX749" s="330">
        <v>0</v>
      </c>
      <c r="AY749" s="330">
        <v>0</v>
      </c>
      <c r="AZ749" s="330">
        <v>0</v>
      </c>
      <c r="BA749" s="330">
        <v>0</v>
      </c>
      <c r="BB749" s="330">
        <v>0</v>
      </c>
      <c r="BC749" s="330">
        <v>0</v>
      </c>
      <c r="BD749" s="330">
        <v>0</v>
      </c>
      <c r="BE749" s="330">
        <v>30</v>
      </c>
      <c r="BF749" s="329" t="s">
        <v>7583</v>
      </c>
      <c r="BG749" s="330">
        <v>0</v>
      </c>
      <c r="BH749" s="330">
        <v>0</v>
      </c>
      <c r="BI749" s="330">
        <v>0</v>
      </c>
      <c r="BJ749" s="330" t="s">
        <v>112</v>
      </c>
      <c r="BK749" s="330">
        <v>0</v>
      </c>
      <c r="BL749" s="330">
        <v>0</v>
      </c>
      <c r="BM749" s="330">
        <v>0</v>
      </c>
      <c r="BN749" s="330">
        <v>0</v>
      </c>
      <c r="BO749" s="330">
        <v>0</v>
      </c>
      <c r="BP749" s="330">
        <v>0</v>
      </c>
      <c r="BQ749" s="330">
        <v>0</v>
      </c>
      <c r="BR749" s="431"/>
    </row>
    <row r="750" spans="1:70" s="334" customFormat="1" x14ac:dyDescent="0.25">
      <c r="A750" s="333" t="s">
        <v>125</v>
      </c>
      <c r="B750" s="330" t="s">
        <v>43</v>
      </c>
      <c r="C750" s="330" t="s">
        <v>43</v>
      </c>
      <c r="D750" s="333">
        <v>3</v>
      </c>
      <c r="E750" s="331" t="s">
        <v>6536</v>
      </c>
      <c r="F750" s="330" t="s">
        <v>128</v>
      </c>
      <c r="G750" s="427" t="s">
        <v>7584</v>
      </c>
      <c r="H750" s="330">
        <v>44</v>
      </c>
      <c r="I750" s="330">
        <v>1</v>
      </c>
      <c r="J750" s="336">
        <v>2.2222222222222223E-2</v>
      </c>
      <c r="K750" s="330">
        <v>11</v>
      </c>
      <c r="L750" s="330">
        <v>0</v>
      </c>
      <c r="M750" s="336">
        <v>0</v>
      </c>
      <c r="N750" s="330">
        <v>0</v>
      </c>
      <c r="O750" s="330" t="s">
        <v>7172</v>
      </c>
      <c r="P750" s="330" t="s">
        <v>7173</v>
      </c>
      <c r="Q750" s="330" t="s">
        <v>7174</v>
      </c>
      <c r="R750" s="336">
        <v>0.29768213937621829</v>
      </c>
      <c r="S750" s="330">
        <v>0</v>
      </c>
      <c r="T750" s="330"/>
      <c r="U750" s="330"/>
      <c r="V750" s="428"/>
      <c r="W750" s="428" t="s">
        <v>45</v>
      </c>
      <c r="X750" s="428" t="s">
        <v>45</v>
      </c>
      <c r="Y750" s="428" t="s">
        <v>45</v>
      </c>
      <c r="Z750" s="428" t="s">
        <v>45</v>
      </c>
      <c r="AA750" s="330">
        <v>2</v>
      </c>
      <c r="AB750" s="330">
        <v>0</v>
      </c>
      <c r="AC750" s="330">
        <v>43</v>
      </c>
      <c r="AD750" s="330">
        <v>1</v>
      </c>
      <c r="AE750" s="330">
        <v>11</v>
      </c>
      <c r="AF750" s="330">
        <v>0</v>
      </c>
      <c r="AG750" s="429">
        <v>0.98181818181818181</v>
      </c>
      <c r="AH750" s="330"/>
      <c r="AI750" s="330"/>
      <c r="AJ750" s="330"/>
      <c r="AK750" s="330"/>
      <c r="AL750" s="330"/>
      <c r="AM750" s="330">
        <v>0</v>
      </c>
      <c r="AN750" s="330">
        <v>0</v>
      </c>
      <c r="AO750" s="330"/>
      <c r="AP750" s="330"/>
      <c r="AQ750" s="330">
        <v>0</v>
      </c>
      <c r="AR750" s="330">
        <v>0</v>
      </c>
      <c r="AS750" s="330">
        <v>1</v>
      </c>
      <c r="AT750" s="330">
        <v>0</v>
      </c>
      <c r="AU750" s="330">
        <v>1</v>
      </c>
      <c r="AV750" s="430">
        <v>0.5</v>
      </c>
      <c r="AW750" s="330">
        <v>47</v>
      </c>
      <c r="AX750" s="330">
        <v>0</v>
      </c>
      <c r="AY750" s="330">
        <v>47</v>
      </c>
      <c r="AZ750" s="330">
        <v>0</v>
      </c>
      <c r="BA750" s="330">
        <v>47</v>
      </c>
      <c r="BB750" s="330">
        <v>0</v>
      </c>
      <c r="BC750" s="330">
        <v>47</v>
      </c>
      <c r="BD750" s="330">
        <v>0</v>
      </c>
      <c r="BE750" s="330">
        <v>29</v>
      </c>
      <c r="BF750" s="329" t="s">
        <v>7583</v>
      </c>
      <c r="BG750" s="330">
        <v>49</v>
      </c>
      <c r="BH750" s="330">
        <v>58</v>
      </c>
      <c r="BI750" s="330">
        <v>48</v>
      </c>
      <c r="BJ750" s="330" t="s">
        <v>112</v>
      </c>
      <c r="BK750" s="330">
        <v>7</v>
      </c>
      <c r="BL750" s="330">
        <v>31</v>
      </c>
      <c r="BM750" s="330">
        <v>9</v>
      </c>
      <c r="BN750" s="330">
        <v>0</v>
      </c>
      <c r="BO750" s="330">
        <v>1</v>
      </c>
      <c r="BP750" s="330">
        <v>0</v>
      </c>
      <c r="BQ750" s="330">
        <v>0</v>
      </c>
      <c r="BR750" s="431"/>
    </row>
    <row r="751" spans="1:70" s="334" customFormat="1" x14ac:dyDescent="0.25">
      <c r="A751" s="333" t="s">
        <v>125</v>
      </c>
      <c r="B751" s="330" t="s">
        <v>43</v>
      </c>
      <c r="C751" s="330" t="s">
        <v>43</v>
      </c>
      <c r="D751" s="333">
        <v>4</v>
      </c>
      <c r="E751" s="331" t="s">
        <v>6537</v>
      </c>
      <c r="F751" s="330" t="s">
        <v>128</v>
      </c>
      <c r="G751" s="427" t="s">
        <v>7584</v>
      </c>
      <c r="H751" s="330">
        <v>40</v>
      </c>
      <c r="I751" s="330">
        <v>0</v>
      </c>
      <c r="J751" s="336">
        <v>0</v>
      </c>
      <c r="K751" s="330">
        <v>6</v>
      </c>
      <c r="L751" s="330">
        <v>0</v>
      </c>
      <c r="M751" s="336">
        <v>0</v>
      </c>
      <c r="N751" s="330">
        <v>0</v>
      </c>
      <c r="O751" s="330" t="s">
        <v>7263</v>
      </c>
      <c r="P751" s="330" t="s">
        <v>7264</v>
      </c>
      <c r="Q751" s="330" t="s">
        <v>7265</v>
      </c>
      <c r="R751" s="336">
        <v>0.2514320489901487</v>
      </c>
      <c r="S751" s="330">
        <v>0</v>
      </c>
      <c r="T751" s="330"/>
      <c r="U751" s="330"/>
      <c r="V751" s="428"/>
      <c r="W751" s="428" t="s">
        <v>45</v>
      </c>
      <c r="X751" s="428" t="s">
        <v>45</v>
      </c>
      <c r="Y751" s="428" t="s">
        <v>45</v>
      </c>
      <c r="Z751" s="428" t="s">
        <v>45</v>
      </c>
      <c r="AA751" s="330">
        <v>1</v>
      </c>
      <c r="AB751" s="330">
        <v>0</v>
      </c>
      <c r="AC751" s="330">
        <v>40</v>
      </c>
      <c r="AD751" s="330">
        <v>0</v>
      </c>
      <c r="AE751" s="330">
        <v>6</v>
      </c>
      <c r="AF751" s="330">
        <v>0</v>
      </c>
      <c r="AG751" s="429">
        <v>1</v>
      </c>
      <c r="AH751" s="330"/>
      <c r="AI751" s="330"/>
      <c r="AJ751" s="330"/>
      <c r="AK751" s="330"/>
      <c r="AL751" s="330"/>
      <c r="AM751" s="330">
        <v>0</v>
      </c>
      <c r="AN751" s="330">
        <v>0</v>
      </c>
      <c r="AO751" s="330"/>
      <c r="AP751" s="330"/>
      <c r="AQ751" s="330">
        <v>0</v>
      </c>
      <c r="AR751" s="330">
        <v>0</v>
      </c>
      <c r="AS751" s="330">
        <v>0</v>
      </c>
      <c r="AT751" s="330">
        <v>0</v>
      </c>
      <c r="AU751" s="330">
        <v>1</v>
      </c>
      <c r="AV751" s="430">
        <v>1</v>
      </c>
      <c r="AW751" s="330">
        <v>38</v>
      </c>
      <c r="AX751" s="330">
        <v>1</v>
      </c>
      <c r="AY751" s="330">
        <v>38</v>
      </c>
      <c r="AZ751" s="330">
        <v>1</v>
      </c>
      <c r="BA751" s="330">
        <v>38</v>
      </c>
      <c r="BB751" s="330">
        <v>1</v>
      </c>
      <c r="BC751" s="330">
        <v>38</v>
      </c>
      <c r="BD751" s="330">
        <v>1</v>
      </c>
      <c r="BE751" s="330">
        <v>13</v>
      </c>
      <c r="BF751" s="329" t="s">
        <v>7583</v>
      </c>
      <c r="BG751" s="330">
        <v>46</v>
      </c>
      <c r="BH751" s="330">
        <v>46</v>
      </c>
      <c r="BI751" s="330">
        <v>39</v>
      </c>
      <c r="BJ751" s="330" t="s">
        <v>112</v>
      </c>
      <c r="BK751" s="330">
        <v>8</v>
      </c>
      <c r="BL751" s="330">
        <v>27</v>
      </c>
      <c r="BM751" s="330">
        <v>4</v>
      </c>
      <c r="BN751" s="330">
        <v>0</v>
      </c>
      <c r="BO751" s="330">
        <v>0</v>
      </c>
      <c r="BP751" s="330">
        <v>0</v>
      </c>
      <c r="BQ751" s="330">
        <v>0</v>
      </c>
      <c r="BR751" s="431"/>
    </row>
    <row r="752" spans="1:70" s="334" customFormat="1" x14ac:dyDescent="0.25">
      <c r="A752" s="333" t="s">
        <v>125</v>
      </c>
      <c r="B752" s="330" t="s">
        <v>43</v>
      </c>
      <c r="C752" s="330" t="s">
        <v>43</v>
      </c>
      <c r="D752" s="333">
        <v>5</v>
      </c>
      <c r="E752" s="331" t="s">
        <v>6538</v>
      </c>
      <c r="F752" s="330" t="s">
        <v>128</v>
      </c>
      <c r="G752" s="427" t="s">
        <v>7584</v>
      </c>
      <c r="H752" s="330">
        <v>26</v>
      </c>
      <c r="I752" s="330">
        <v>0</v>
      </c>
      <c r="J752" s="336">
        <v>0</v>
      </c>
      <c r="K752" s="330">
        <v>10</v>
      </c>
      <c r="L752" s="330">
        <v>0</v>
      </c>
      <c r="M752" s="336">
        <v>0</v>
      </c>
      <c r="N752" s="330">
        <v>0</v>
      </c>
      <c r="O752" s="330" t="s">
        <v>7350</v>
      </c>
      <c r="P752" s="330" t="s">
        <v>7351</v>
      </c>
      <c r="Q752" s="330" t="s">
        <v>7352</v>
      </c>
      <c r="R752" s="336">
        <v>0.24672634612032282</v>
      </c>
      <c r="S752" s="330">
        <v>0</v>
      </c>
      <c r="T752" s="330"/>
      <c r="U752" s="330"/>
      <c r="V752" s="428"/>
      <c r="W752" s="428" t="s">
        <v>45</v>
      </c>
      <c r="X752" s="428" t="s">
        <v>45</v>
      </c>
      <c r="Y752" s="428" t="s">
        <v>45</v>
      </c>
      <c r="Z752" s="428" t="s">
        <v>45</v>
      </c>
      <c r="AA752" s="330">
        <v>1</v>
      </c>
      <c r="AB752" s="330">
        <v>0</v>
      </c>
      <c r="AC752" s="330">
        <v>26</v>
      </c>
      <c r="AD752" s="330">
        <v>0</v>
      </c>
      <c r="AE752" s="330">
        <v>10</v>
      </c>
      <c r="AF752" s="330">
        <v>0</v>
      </c>
      <c r="AG752" s="429">
        <v>1</v>
      </c>
      <c r="AH752" s="330"/>
      <c r="AI752" s="330"/>
      <c r="AJ752" s="330"/>
      <c r="AK752" s="330"/>
      <c r="AL752" s="330"/>
      <c r="AM752" s="330">
        <v>0</v>
      </c>
      <c r="AN752" s="330">
        <v>0</v>
      </c>
      <c r="AO752" s="330"/>
      <c r="AP752" s="330"/>
      <c r="AQ752" s="330">
        <v>0</v>
      </c>
      <c r="AR752" s="330">
        <v>0</v>
      </c>
      <c r="AS752" s="330">
        <v>0</v>
      </c>
      <c r="AT752" s="330">
        <v>0</v>
      </c>
      <c r="AU752" s="330">
        <v>1</v>
      </c>
      <c r="AV752" s="430">
        <v>1</v>
      </c>
      <c r="AW752" s="330">
        <v>25</v>
      </c>
      <c r="AX752" s="330">
        <v>0</v>
      </c>
      <c r="AY752" s="330">
        <v>25</v>
      </c>
      <c r="AZ752" s="330">
        <v>0</v>
      </c>
      <c r="BA752" s="330">
        <v>25</v>
      </c>
      <c r="BB752" s="330">
        <v>0</v>
      </c>
      <c r="BC752" s="330">
        <v>25</v>
      </c>
      <c r="BD752" s="330">
        <v>0</v>
      </c>
      <c r="BE752" s="330">
        <v>18</v>
      </c>
      <c r="BF752" s="329" t="s">
        <v>7583</v>
      </c>
      <c r="BG752" s="330">
        <v>29</v>
      </c>
      <c r="BH752" s="330">
        <v>38</v>
      </c>
      <c r="BI752" s="330">
        <v>26</v>
      </c>
      <c r="BJ752" s="330" t="s">
        <v>112</v>
      </c>
      <c r="BK752" s="330">
        <v>8</v>
      </c>
      <c r="BL752" s="330">
        <v>10</v>
      </c>
      <c r="BM752" s="330">
        <v>7</v>
      </c>
      <c r="BN752" s="330">
        <v>0</v>
      </c>
      <c r="BO752" s="330">
        <v>1</v>
      </c>
      <c r="BP752" s="330">
        <v>0</v>
      </c>
      <c r="BQ752" s="330">
        <v>0</v>
      </c>
      <c r="BR752" s="431"/>
    </row>
    <row r="753" spans="1:70" s="334" customFormat="1" x14ac:dyDescent="0.25">
      <c r="A753" s="333" t="s">
        <v>125</v>
      </c>
      <c r="B753" s="330" t="s">
        <v>43</v>
      </c>
      <c r="C753" s="330" t="s">
        <v>43</v>
      </c>
      <c r="D753" s="333">
        <v>6</v>
      </c>
      <c r="E753" s="331" t="s">
        <v>6539</v>
      </c>
      <c r="F753" s="330" t="s">
        <v>128</v>
      </c>
      <c r="G753" s="427" t="s">
        <v>7584</v>
      </c>
      <c r="H753" s="330">
        <v>29</v>
      </c>
      <c r="I753" s="330">
        <v>0</v>
      </c>
      <c r="J753" s="336">
        <v>0</v>
      </c>
      <c r="K753" s="330">
        <v>2</v>
      </c>
      <c r="L753" s="330">
        <v>1</v>
      </c>
      <c r="M753" s="336">
        <v>0.33333333333333331</v>
      </c>
      <c r="N753" s="330">
        <v>0</v>
      </c>
      <c r="O753" s="330" t="s">
        <v>7437</v>
      </c>
      <c r="P753" s="330" t="s">
        <v>7438</v>
      </c>
      <c r="Q753" s="330" t="s">
        <v>7439</v>
      </c>
      <c r="R753" s="336">
        <v>0.23532071979218155</v>
      </c>
      <c r="S753" s="330">
        <v>0</v>
      </c>
      <c r="T753" s="330"/>
      <c r="U753" s="330"/>
      <c r="V753" s="428"/>
      <c r="W753" s="428" t="s">
        <v>45</v>
      </c>
      <c r="X753" s="428" t="s">
        <v>45</v>
      </c>
      <c r="Y753" s="428" t="s">
        <v>45</v>
      </c>
      <c r="Z753" s="428" t="s">
        <v>45</v>
      </c>
      <c r="AA753" s="330">
        <v>1</v>
      </c>
      <c r="AB753" s="330">
        <v>0</v>
      </c>
      <c r="AC753" s="330">
        <v>29</v>
      </c>
      <c r="AD753" s="330">
        <v>0</v>
      </c>
      <c r="AE753" s="330">
        <v>2</v>
      </c>
      <c r="AF753" s="330">
        <v>0</v>
      </c>
      <c r="AG753" s="429">
        <v>1</v>
      </c>
      <c r="AH753" s="330"/>
      <c r="AI753" s="330"/>
      <c r="AJ753" s="330"/>
      <c r="AK753" s="330"/>
      <c r="AL753" s="330"/>
      <c r="AM753" s="330">
        <v>0</v>
      </c>
      <c r="AN753" s="330">
        <v>0</v>
      </c>
      <c r="AO753" s="330"/>
      <c r="AP753" s="330"/>
      <c r="AQ753" s="330">
        <v>0</v>
      </c>
      <c r="AR753" s="330">
        <v>0</v>
      </c>
      <c r="AS753" s="330">
        <v>0</v>
      </c>
      <c r="AT753" s="330">
        <v>0</v>
      </c>
      <c r="AU753" s="330">
        <v>1</v>
      </c>
      <c r="AV753" s="430">
        <v>1</v>
      </c>
      <c r="AW753" s="330">
        <v>23</v>
      </c>
      <c r="AX753" s="330">
        <v>1</v>
      </c>
      <c r="AY753" s="330">
        <v>23</v>
      </c>
      <c r="AZ753" s="330">
        <v>1</v>
      </c>
      <c r="BA753" s="330">
        <v>23</v>
      </c>
      <c r="BB753" s="330">
        <v>1</v>
      </c>
      <c r="BC753" s="330">
        <v>23</v>
      </c>
      <c r="BD753" s="330">
        <v>1</v>
      </c>
      <c r="BE753" s="330">
        <v>25</v>
      </c>
      <c r="BF753" s="329" t="s">
        <v>7583</v>
      </c>
      <c r="BG753" s="330">
        <v>30</v>
      </c>
      <c r="BH753" s="330">
        <v>29</v>
      </c>
      <c r="BI753" s="330">
        <v>24</v>
      </c>
      <c r="BJ753" s="330" t="s">
        <v>112</v>
      </c>
      <c r="BK753" s="330">
        <v>9</v>
      </c>
      <c r="BL753" s="330">
        <v>13</v>
      </c>
      <c r="BM753" s="330">
        <v>2</v>
      </c>
      <c r="BN753" s="330">
        <v>0</v>
      </c>
      <c r="BO753" s="330">
        <v>0</v>
      </c>
      <c r="BP753" s="330">
        <v>0</v>
      </c>
      <c r="BQ753" s="330">
        <v>0</v>
      </c>
      <c r="BR753" s="431"/>
    </row>
    <row r="754" spans="1:70" s="334" customFormat="1" x14ac:dyDescent="0.25">
      <c r="A754" s="333" t="s">
        <v>125</v>
      </c>
      <c r="B754" s="330" t="s">
        <v>43</v>
      </c>
      <c r="C754" s="330" t="s">
        <v>43</v>
      </c>
      <c r="D754" s="333">
        <v>7</v>
      </c>
      <c r="E754" s="331" t="s">
        <v>6540</v>
      </c>
      <c r="F754" s="330" t="s">
        <v>128</v>
      </c>
      <c r="G754" s="427" t="s">
        <v>7584</v>
      </c>
      <c r="H754" s="330">
        <v>34</v>
      </c>
      <c r="I754" s="330">
        <v>2</v>
      </c>
      <c r="J754" s="336">
        <v>5.5555555555555552E-2</v>
      </c>
      <c r="K754" s="330">
        <v>8</v>
      </c>
      <c r="L754" s="330">
        <v>0</v>
      </c>
      <c r="M754" s="336">
        <v>0</v>
      </c>
      <c r="N754" s="330">
        <v>0</v>
      </c>
      <c r="O754" s="330" t="s">
        <v>7531</v>
      </c>
      <c r="P754" s="330" t="s">
        <v>7532</v>
      </c>
      <c r="Q754" s="330" t="s">
        <v>7533</v>
      </c>
      <c r="R754" s="336">
        <v>0.24028951282719704</v>
      </c>
      <c r="S754" s="330">
        <v>0</v>
      </c>
      <c r="T754" s="330"/>
      <c r="U754" s="330"/>
      <c r="V754" s="428"/>
      <c r="W754" s="428" t="s">
        <v>45</v>
      </c>
      <c r="X754" s="428" t="s">
        <v>45</v>
      </c>
      <c r="Y754" s="428" t="s">
        <v>45</v>
      </c>
      <c r="Z754" s="428" t="s">
        <v>45</v>
      </c>
      <c r="AA754" s="330">
        <v>1</v>
      </c>
      <c r="AB754" s="330">
        <v>0</v>
      </c>
      <c r="AC754" s="330">
        <v>33</v>
      </c>
      <c r="AD754" s="330">
        <v>1</v>
      </c>
      <c r="AE754" s="330">
        <v>8</v>
      </c>
      <c r="AF754" s="330">
        <v>0</v>
      </c>
      <c r="AG754" s="429">
        <v>0.97619047619047616</v>
      </c>
      <c r="AH754" s="330"/>
      <c r="AI754" s="330"/>
      <c r="AJ754" s="330"/>
      <c r="AK754" s="330"/>
      <c r="AL754" s="330"/>
      <c r="AM754" s="330">
        <v>0</v>
      </c>
      <c r="AN754" s="330">
        <v>0</v>
      </c>
      <c r="AO754" s="330"/>
      <c r="AP754" s="330"/>
      <c r="AQ754" s="330">
        <v>0</v>
      </c>
      <c r="AR754" s="330">
        <v>0</v>
      </c>
      <c r="AS754" s="330">
        <v>0</v>
      </c>
      <c r="AT754" s="330">
        <v>0</v>
      </c>
      <c r="AU754" s="330">
        <v>1</v>
      </c>
      <c r="AV754" s="430">
        <v>1</v>
      </c>
      <c r="AW754" s="330">
        <v>22</v>
      </c>
      <c r="AX754" s="330">
        <v>0</v>
      </c>
      <c r="AY754" s="330">
        <v>22</v>
      </c>
      <c r="AZ754" s="330">
        <v>0</v>
      </c>
      <c r="BA754" s="330">
        <v>22</v>
      </c>
      <c r="BB754" s="330">
        <v>0</v>
      </c>
      <c r="BC754" s="330">
        <v>22</v>
      </c>
      <c r="BD754" s="330">
        <v>0</v>
      </c>
      <c r="BE754" s="330">
        <v>17</v>
      </c>
      <c r="BF754" s="329" t="s">
        <v>7583</v>
      </c>
      <c r="BG754" s="330">
        <v>27</v>
      </c>
      <c r="BH754" s="330">
        <v>42</v>
      </c>
      <c r="BI754" s="330">
        <v>22</v>
      </c>
      <c r="BJ754" s="330" t="s">
        <v>112</v>
      </c>
      <c r="BK754" s="330">
        <v>5</v>
      </c>
      <c r="BL754" s="330">
        <v>11</v>
      </c>
      <c r="BM754" s="330">
        <v>6</v>
      </c>
      <c r="BN754" s="330">
        <v>0</v>
      </c>
      <c r="BO754" s="330">
        <v>0</v>
      </c>
      <c r="BP754" s="330">
        <v>0</v>
      </c>
      <c r="BQ754" s="330">
        <v>0</v>
      </c>
      <c r="BR754" s="431"/>
    </row>
    <row r="755" spans="1:70" s="334" customFormat="1" x14ac:dyDescent="0.25">
      <c r="A755" s="333" t="s">
        <v>2248</v>
      </c>
      <c r="B755" s="330" t="s">
        <v>52</v>
      </c>
      <c r="C755" s="330" t="s">
        <v>311</v>
      </c>
      <c r="D755" s="333">
        <v>1</v>
      </c>
      <c r="E755" s="331" t="s">
        <v>6534</v>
      </c>
      <c r="F755" s="330" t="s">
        <v>128</v>
      </c>
      <c r="G755" s="427" t="s">
        <v>7618</v>
      </c>
      <c r="H755" s="330">
        <v>0</v>
      </c>
      <c r="I755" s="330">
        <v>0</v>
      </c>
      <c r="J755" s="336" t="s">
        <v>45</v>
      </c>
      <c r="K755" s="330">
        <v>0</v>
      </c>
      <c r="L755" s="330">
        <v>0</v>
      </c>
      <c r="M755" s="336" t="s">
        <v>45</v>
      </c>
      <c r="N755" s="330">
        <v>0</v>
      </c>
      <c r="O755" s="330" t="s">
        <v>45</v>
      </c>
      <c r="P755" s="330" t="s">
        <v>45</v>
      </c>
      <c r="Q755" s="330" t="s">
        <v>45</v>
      </c>
      <c r="R755" s="336" t="s">
        <v>45</v>
      </c>
      <c r="S755" s="330">
        <v>0</v>
      </c>
      <c r="T755" s="330"/>
      <c r="U755" s="330"/>
      <c r="V755" s="428"/>
      <c r="W755" s="428" t="s">
        <v>45</v>
      </c>
      <c r="X755" s="428" t="s">
        <v>45</v>
      </c>
      <c r="Y755" s="428" t="s">
        <v>45</v>
      </c>
      <c r="Z755" s="428" t="s">
        <v>45</v>
      </c>
      <c r="AA755" s="330">
        <v>0</v>
      </c>
      <c r="AB755" s="330">
        <v>0</v>
      </c>
      <c r="AC755" s="330">
        <v>0</v>
      </c>
      <c r="AD755" s="330">
        <v>0</v>
      </c>
      <c r="AE755" s="330">
        <v>0</v>
      </c>
      <c r="AF755" s="330">
        <v>0</v>
      </c>
      <c r="AG755" s="429" t="s">
        <v>45</v>
      </c>
      <c r="AH755" s="330"/>
      <c r="AI755" s="330"/>
      <c r="AJ755" s="330"/>
      <c r="AK755" s="330"/>
      <c r="AL755" s="330"/>
      <c r="AM755" s="330">
        <v>0</v>
      </c>
      <c r="AN755" s="330">
        <v>0</v>
      </c>
      <c r="AO755" s="330"/>
      <c r="AP755" s="330"/>
      <c r="AQ755" s="330">
        <v>0</v>
      </c>
      <c r="AR755" s="330">
        <v>0</v>
      </c>
      <c r="AS755" s="330">
        <v>0</v>
      </c>
      <c r="AT755" s="330">
        <v>0</v>
      </c>
      <c r="AU755" s="330">
        <v>0</v>
      </c>
      <c r="AV755" s="430" t="s">
        <v>45</v>
      </c>
      <c r="AW755" s="330">
        <v>3</v>
      </c>
      <c r="AX755" s="330">
        <v>0</v>
      </c>
      <c r="AY755" s="330">
        <v>3</v>
      </c>
      <c r="AZ755" s="330">
        <v>0</v>
      </c>
      <c r="BA755" s="330">
        <v>3</v>
      </c>
      <c r="BB755" s="330">
        <v>0</v>
      </c>
      <c r="BC755" s="330">
        <v>3</v>
      </c>
      <c r="BD755" s="330">
        <v>0</v>
      </c>
      <c r="BE755" s="330">
        <v>11</v>
      </c>
      <c r="BF755" s="329" t="s">
        <v>7549</v>
      </c>
      <c r="BG755" s="330">
        <v>3</v>
      </c>
      <c r="BH755" s="330">
        <v>2</v>
      </c>
      <c r="BI755" s="330">
        <v>3</v>
      </c>
      <c r="BJ755" s="330" t="s">
        <v>112</v>
      </c>
      <c r="BK755" s="330">
        <v>3</v>
      </c>
      <c r="BL755" s="330">
        <v>0</v>
      </c>
      <c r="BM755" s="330">
        <v>0</v>
      </c>
      <c r="BN755" s="330">
        <v>0</v>
      </c>
      <c r="BO755" s="330">
        <v>0</v>
      </c>
      <c r="BP755" s="330">
        <v>0</v>
      </c>
      <c r="BQ755" s="330">
        <v>0</v>
      </c>
      <c r="BR755" s="431"/>
    </row>
    <row r="756" spans="1:70" s="334" customFormat="1" x14ac:dyDescent="0.25">
      <c r="A756" s="333" t="s">
        <v>2248</v>
      </c>
      <c r="B756" s="330" t="s">
        <v>52</v>
      </c>
      <c r="C756" s="330" t="s">
        <v>311</v>
      </c>
      <c r="D756" s="333">
        <v>2</v>
      </c>
      <c r="E756" s="331" t="s">
        <v>6535</v>
      </c>
      <c r="F756" s="330" t="s">
        <v>128</v>
      </c>
      <c r="G756" s="427" t="s">
        <v>7618</v>
      </c>
      <c r="H756" s="330">
        <v>0</v>
      </c>
      <c r="I756" s="330">
        <v>0</v>
      </c>
      <c r="J756" s="336" t="s">
        <v>45</v>
      </c>
      <c r="K756" s="330">
        <v>0</v>
      </c>
      <c r="L756" s="330">
        <v>0</v>
      </c>
      <c r="M756" s="336" t="s">
        <v>45</v>
      </c>
      <c r="N756" s="330">
        <v>0</v>
      </c>
      <c r="O756" s="330" t="s">
        <v>45</v>
      </c>
      <c r="P756" s="330" t="s">
        <v>45</v>
      </c>
      <c r="Q756" s="330" t="s">
        <v>45</v>
      </c>
      <c r="R756" s="336" t="s">
        <v>45</v>
      </c>
      <c r="S756" s="330">
        <v>0</v>
      </c>
      <c r="T756" s="330"/>
      <c r="U756" s="330"/>
      <c r="V756" s="428"/>
      <c r="W756" s="428" t="s">
        <v>45</v>
      </c>
      <c r="X756" s="428" t="s">
        <v>45</v>
      </c>
      <c r="Y756" s="428" t="s">
        <v>45</v>
      </c>
      <c r="Z756" s="428" t="s">
        <v>45</v>
      </c>
      <c r="AA756" s="330">
        <v>0</v>
      </c>
      <c r="AB756" s="330">
        <v>0</v>
      </c>
      <c r="AC756" s="330">
        <v>0</v>
      </c>
      <c r="AD756" s="330">
        <v>0</v>
      </c>
      <c r="AE756" s="330">
        <v>0</v>
      </c>
      <c r="AF756" s="330">
        <v>0</v>
      </c>
      <c r="AG756" s="429" t="s">
        <v>45</v>
      </c>
      <c r="AH756" s="330"/>
      <c r="AI756" s="330"/>
      <c r="AJ756" s="330"/>
      <c r="AK756" s="330"/>
      <c r="AL756" s="330"/>
      <c r="AM756" s="330">
        <v>0</v>
      </c>
      <c r="AN756" s="330">
        <v>0</v>
      </c>
      <c r="AO756" s="330"/>
      <c r="AP756" s="330"/>
      <c r="AQ756" s="330">
        <v>0</v>
      </c>
      <c r="AR756" s="330">
        <v>0</v>
      </c>
      <c r="AS756" s="330">
        <v>0</v>
      </c>
      <c r="AT756" s="330">
        <v>0</v>
      </c>
      <c r="AU756" s="330">
        <v>0</v>
      </c>
      <c r="AV756" s="430" t="s">
        <v>45</v>
      </c>
      <c r="AW756" s="330">
        <v>1</v>
      </c>
      <c r="AX756" s="330">
        <v>0</v>
      </c>
      <c r="AY756" s="330">
        <v>1</v>
      </c>
      <c r="AZ756" s="330">
        <v>0</v>
      </c>
      <c r="BA756" s="330">
        <v>1</v>
      </c>
      <c r="BB756" s="330">
        <v>0</v>
      </c>
      <c r="BC756" s="330">
        <v>1</v>
      </c>
      <c r="BD756" s="330">
        <v>0</v>
      </c>
      <c r="BE756" s="330">
        <v>7</v>
      </c>
      <c r="BF756" s="329" t="s">
        <v>7549</v>
      </c>
      <c r="BG756" s="330">
        <v>5</v>
      </c>
      <c r="BH756" s="330">
        <v>0</v>
      </c>
      <c r="BI756" s="330">
        <v>1</v>
      </c>
      <c r="BJ756" s="330" t="s">
        <v>112</v>
      </c>
      <c r="BK756" s="330">
        <v>1</v>
      </c>
      <c r="BL756" s="330">
        <v>0</v>
      </c>
      <c r="BM756" s="330">
        <v>0</v>
      </c>
      <c r="BN756" s="330">
        <v>0</v>
      </c>
      <c r="BO756" s="330">
        <v>0</v>
      </c>
      <c r="BP756" s="330">
        <v>0</v>
      </c>
      <c r="BQ756" s="330">
        <v>0</v>
      </c>
      <c r="BR756" s="431"/>
    </row>
    <row r="757" spans="1:70" s="334" customFormat="1" x14ac:dyDescent="0.25">
      <c r="A757" s="333" t="s">
        <v>2248</v>
      </c>
      <c r="B757" s="330" t="s">
        <v>52</v>
      </c>
      <c r="C757" s="330" t="s">
        <v>311</v>
      </c>
      <c r="D757" s="333">
        <v>44</v>
      </c>
      <c r="E757" s="331" t="s">
        <v>565</v>
      </c>
      <c r="F757" s="330" t="s">
        <v>128</v>
      </c>
      <c r="G757" s="427" t="s">
        <v>7618</v>
      </c>
      <c r="H757" s="330">
        <v>0</v>
      </c>
      <c r="I757" s="330">
        <v>0</v>
      </c>
      <c r="J757" s="336" t="s">
        <v>45</v>
      </c>
      <c r="K757" s="330">
        <v>0</v>
      </c>
      <c r="L757" s="330">
        <v>0</v>
      </c>
      <c r="M757" s="336" t="s">
        <v>45</v>
      </c>
      <c r="N757" s="330">
        <v>0</v>
      </c>
      <c r="O757" s="330" t="s">
        <v>45</v>
      </c>
      <c r="P757" s="330" t="s">
        <v>45</v>
      </c>
      <c r="Q757" s="330" t="s">
        <v>45</v>
      </c>
      <c r="R757" s="336" t="s">
        <v>45</v>
      </c>
      <c r="S757" s="330">
        <v>0</v>
      </c>
      <c r="T757" s="330"/>
      <c r="U757" s="330"/>
      <c r="V757" s="428"/>
      <c r="W757" s="428" t="s">
        <v>45</v>
      </c>
      <c r="X757" s="428" t="s">
        <v>45</v>
      </c>
      <c r="Y757" s="428" t="s">
        <v>45</v>
      </c>
      <c r="Z757" s="428" t="s">
        <v>45</v>
      </c>
      <c r="AA757" s="330">
        <v>0</v>
      </c>
      <c r="AB757" s="330">
        <v>0</v>
      </c>
      <c r="AC757" s="330">
        <v>0</v>
      </c>
      <c r="AD757" s="330">
        <v>0</v>
      </c>
      <c r="AE757" s="330">
        <v>0</v>
      </c>
      <c r="AF757" s="330">
        <v>0</v>
      </c>
      <c r="AG757" s="429" t="s">
        <v>45</v>
      </c>
      <c r="AH757" s="330"/>
      <c r="AI757" s="330"/>
      <c r="AJ757" s="330"/>
      <c r="AK757" s="330"/>
      <c r="AL757" s="330"/>
      <c r="AM757" s="330">
        <v>0</v>
      </c>
      <c r="AN757" s="330">
        <v>0</v>
      </c>
      <c r="AO757" s="330"/>
      <c r="AP757" s="330"/>
      <c r="AQ757" s="330">
        <v>0</v>
      </c>
      <c r="AR757" s="330">
        <v>0</v>
      </c>
      <c r="AS757" s="330">
        <v>0</v>
      </c>
      <c r="AT757" s="330">
        <v>0</v>
      </c>
      <c r="AU757" s="330">
        <v>0</v>
      </c>
      <c r="AV757" s="430" t="s">
        <v>45</v>
      </c>
      <c r="AW757" s="330">
        <v>4</v>
      </c>
      <c r="AX757" s="330">
        <v>0</v>
      </c>
      <c r="AY757" s="330">
        <v>4</v>
      </c>
      <c r="AZ757" s="330">
        <v>0</v>
      </c>
      <c r="BA757" s="330">
        <v>4</v>
      </c>
      <c r="BB757" s="330">
        <v>0</v>
      </c>
      <c r="BC757" s="330">
        <v>4</v>
      </c>
      <c r="BD757" s="330">
        <v>0</v>
      </c>
      <c r="BE757" s="330">
        <v>5</v>
      </c>
      <c r="BF757" s="329" t="s">
        <v>7549</v>
      </c>
      <c r="BG757" s="330">
        <v>6</v>
      </c>
      <c r="BH757" s="330">
        <v>3</v>
      </c>
      <c r="BI757" s="330">
        <v>4</v>
      </c>
      <c r="BJ757" s="330" t="s">
        <v>112</v>
      </c>
      <c r="BK757" s="330">
        <v>2</v>
      </c>
      <c r="BL757" s="330">
        <v>0</v>
      </c>
      <c r="BM757" s="330">
        <v>0</v>
      </c>
      <c r="BN757" s="330">
        <v>2</v>
      </c>
      <c r="BO757" s="330">
        <v>0</v>
      </c>
      <c r="BP757" s="330">
        <v>0</v>
      </c>
      <c r="BQ757" s="330">
        <v>0</v>
      </c>
      <c r="BR757" s="431"/>
    </row>
    <row r="758" spans="1:70" s="334" customFormat="1" x14ac:dyDescent="0.25">
      <c r="A758" s="333" t="s">
        <v>2248</v>
      </c>
      <c r="B758" s="330" t="s">
        <v>52</v>
      </c>
      <c r="C758" s="330" t="s">
        <v>311</v>
      </c>
      <c r="D758" s="333">
        <v>45</v>
      </c>
      <c r="E758" s="331" t="s">
        <v>566</v>
      </c>
      <c r="F758" s="330" t="s">
        <v>128</v>
      </c>
      <c r="G758" s="427" t="s">
        <v>7618</v>
      </c>
      <c r="H758" s="330">
        <v>0</v>
      </c>
      <c r="I758" s="330">
        <v>0</v>
      </c>
      <c r="J758" s="336" t="s">
        <v>45</v>
      </c>
      <c r="K758" s="330">
        <v>0</v>
      </c>
      <c r="L758" s="330">
        <v>0</v>
      </c>
      <c r="M758" s="336" t="s">
        <v>45</v>
      </c>
      <c r="N758" s="330">
        <v>0</v>
      </c>
      <c r="O758" s="330" t="s">
        <v>45</v>
      </c>
      <c r="P758" s="330" t="s">
        <v>45</v>
      </c>
      <c r="Q758" s="330" t="s">
        <v>45</v>
      </c>
      <c r="R758" s="336" t="s">
        <v>45</v>
      </c>
      <c r="S758" s="330">
        <v>0</v>
      </c>
      <c r="T758" s="330"/>
      <c r="U758" s="330"/>
      <c r="V758" s="428"/>
      <c r="W758" s="428" t="s">
        <v>45</v>
      </c>
      <c r="X758" s="428" t="s">
        <v>45</v>
      </c>
      <c r="Y758" s="428" t="s">
        <v>45</v>
      </c>
      <c r="Z758" s="428" t="s">
        <v>45</v>
      </c>
      <c r="AA758" s="330">
        <v>0</v>
      </c>
      <c r="AB758" s="330">
        <v>0</v>
      </c>
      <c r="AC758" s="330">
        <v>0</v>
      </c>
      <c r="AD758" s="330">
        <v>0</v>
      </c>
      <c r="AE758" s="330">
        <v>0</v>
      </c>
      <c r="AF758" s="330">
        <v>0</v>
      </c>
      <c r="AG758" s="429" t="s">
        <v>45</v>
      </c>
      <c r="AH758" s="330"/>
      <c r="AI758" s="330"/>
      <c r="AJ758" s="330"/>
      <c r="AK758" s="330"/>
      <c r="AL758" s="330"/>
      <c r="AM758" s="330">
        <v>0</v>
      </c>
      <c r="AN758" s="330">
        <v>0</v>
      </c>
      <c r="AO758" s="330"/>
      <c r="AP758" s="330"/>
      <c r="AQ758" s="330">
        <v>0</v>
      </c>
      <c r="AR758" s="330">
        <v>0</v>
      </c>
      <c r="AS758" s="330">
        <v>0</v>
      </c>
      <c r="AT758" s="330">
        <v>0</v>
      </c>
      <c r="AU758" s="330">
        <v>0</v>
      </c>
      <c r="AV758" s="430" t="s">
        <v>45</v>
      </c>
      <c r="AW758" s="330">
        <v>0</v>
      </c>
      <c r="AX758" s="330">
        <v>0</v>
      </c>
      <c r="AY758" s="330">
        <v>0</v>
      </c>
      <c r="AZ758" s="330">
        <v>0</v>
      </c>
      <c r="BA758" s="330">
        <v>0</v>
      </c>
      <c r="BB758" s="330">
        <v>0</v>
      </c>
      <c r="BC758" s="330">
        <v>0</v>
      </c>
      <c r="BD758" s="330">
        <v>0</v>
      </c>
      <c r="BE758" s="330">
        <v>2</v>
      </c>
      <c r="BF758" s="329" t="s">
        <v>7549</v>
      </c>
      <c r="BG758" s="330">
        <v>6</v>
      </c>
      <c r="BH758" s="330">
        <v>0</v>
      </c>
      <c r="BI758" s="330">
        <v>0</v>
      </c>
      <c r="BJ758" s="330" t="s">
        <v>112</v>
      </c>
      <c r="BK758" s="330">
        <v>0</v>
      </c>
      <c r="BL758" s="330">
        <v>0</v>
      </c>
      <c r="BM758" s="330">
        <v>0</v>
      </c>
      <c r="BN758" s="330">
        <v>0</v>
      </c>
      <c r="BO758" s="330">
        <v>0</v>
      </c>
      <c r="BP758" s="330">
        <v>0</v>
      </c>
      <c r="BQ758" s="330">
        <v>0</v>
      </c>
      <c r="BR758" s="431"/>
    </row>
    <row r="759" spans="1:70" s="334" customFormat="1" x14ac:dyDescent="0.25">
      <c r="A759" s="333" t="s">
        <v>2248</v>
      </c>
      <c r="B759" s="330" t="s">
        <v>52</v>
      </c>
      <c r="C759" s="330" t="s">
        <v>311</v>
      </c>
      <c r="D759" s="333">
        <v>46</v>
      </c>
      <c r="E759" s="331" t="s">
        <v>567</v>
      </c>
      <c r="F759" s="330" t="s">
        <v>128</v>
      </c>
      <c r="G759" s="427" t="s">
        <v>7618</v>
      </c>
      <c r="H759" s="330">
        <v>0</v>
      </c>
      <c r="I759" s="330">
        <v>0</v>
      </c>
      <c r="J759" s="336" t="s">
        <v>45</v>
      </c>
      <c r="K759" s="330">
        <v>0</v>
      </c>
      <c r="L759" s="330">
        <v>0</v>
      </c>
      <c r="M759" s="336" t="s">
        <v>45</v>
      </c>
      <c r="N759" s="330">
        <v>0</v>
      </c>
      <c r="O759" s="330" t="s">
        <v>45</v>
      </c>
      <c r="P759" s="330" t="s">
        <v>45</v>
      </c>
      <c r="Q759" s="330" t="s">
        <v>45</v>
      </c>
      <c r="R759" s="336" t="s">
        <v>45</v>
      </c>
      <c r="S759" s="330">
        <v>0</v>
      </c>
      <c r="T759" s="330"/>
      <c r="U759" s="330"/>
      <c r="V759" s="428"/>
      <c r="W759" s="428" t="s">
        <v>45</v>
      </c>
      <c r="X759" s="428" t="s">
        <v>45</v>
      </c>
      <c r="Y759" s="428" t="s">
        <v>45</v>
      </c>
      <c r="Z759" s="428" t="s">
        <v>45</v>
      </c>
      <c r="AA759" s="330">
        <v>0</v>
      </c>
      <c r="AB759" s="330">
        <v>0</v>
      </c>
      <c r="AC759" s="330">
        <v>0</v>
      </c>
      <c r="AD759" s="330">
        <v>0</v>
      </c>
      <c r="AE759" s="330">
        <v>0</v>
      </c>
      <c r="AF759" s="330">
        <v>0</v>
      </c>
      <c r="AG759" s="429" t="s">
        <v>45</v>
      </c>
      <c r="AH759" s="330"/>
      <c r="AI759" s="330"/>
      <c r="AJ759" s="330"/>
      <c r="AK759" s="330"/>
      <c r="AL759" s="330"/>
      <c r="AM759" s="330">
        <v>0</v>
      </c>
      <c r="AN759" s="330">
        <v>0</v>
      </c>
      <c r="AO759" s="330"/>
      <c r="AP759" s="330"/>
      <c r="AQ759" s="330">
        <v>0</v>
      </c>
      <c r="AR759" s="330">
        <v>0</v>
      </c>
      <c r="AS759" s="330">
        <v>0</v>
      </c>
      <c r="AT759" s="330">
        <v>0</v>
      </c>
      <c r="AU759" s="330">
        <v>0</v>
      </c>
      <c r="AV759" s="430" t="s">
        <v>45</v>
      </c>
      <c r="AW759" s="330">
        <v>1</v>
      </c>
      <c r="AX759" s="330">
        <v>0</v>
      </c>
      <c r="AY759" s="330">
        <v>1</v>
      </c>
      <c r="AZ759" s="330">
        <v>0</v>
      </c>
      <c r="BA759" s="330">
        <v>1</v>
      </c>
      <c r="BB759" s="330">
        <v>0</v>
      </c>
      <c r="BC759" s="330">
        <v>1</v>
      </c>
      <c r="BD759" s="330">
        <v>0</v>
      </c>
      <c r="BE759" s="330">
        <v>2</v>
      </c>
      <c r="BF759" s="329" t="s">
        <v>7549</v>
      </c>
      <c r="BG759" s="330">
        <v>10</v>
      </c>
      <c r="BH759" s="330">
        <v>2</v>
      </c>
      <c r="BI759" s="330">
        <v>1</v>
      </c>
      <c r="BJ759" s="330" t="s">
        <v>112</v>
      </c>
      <c r="BK759" s="330">
        <v>1</v>
      </c>
      <c r="BL759" s="330">
        <v>0</v>
      </c>
      <c r="BM759" s="330">
        <v>0</v>
      </c>
      <c r="BN759" s="330">
        <v>0</v>
      </c>
      <c r="BO759" s="330">
        <v>0</v>
      </c>
      <c r="BP759" s="330">
        <v>0</v>
      </c>
      <c r="BQ759" s="330">
        <v>0</v>
      </c>
      <c r="BR759" s="431"/>
    </row>
    <row r="760" spans="1:70" s="334" customFormat="1" x14ac:dyDescent="0.25">
      <c r="A760" s="333" t="s">
        <v>2248</v>
      </c>
      <c r="B760" s="330" t="s">
        <v>52</v>
      </c>
      <c r="C760" s="330" t="s">
        <v>311</v>
      </c>
      <c r="D760" s="333">
        <v>47</v>
      </c>
      <c r="E760" s="331" t="s">
        <v>568</v>
      </c>
      <c r="F760" s="330" t="s">
        <v>128</v>
      </c>
      <c r="G760" s="427" t="s">
        <v>7618</v>
      </c>
      <c r="H760" s="330">
        <v>0</v>
      </c>
      <c r="I760" s="330">
        <v>0</v>
      </c>
      <c r="J760" s="336" t="s">
        <v>45</v>
      </c>
      <c r="K760" s="330">
        <v>0</v>
      </c>
      <c r="L760" s="330">
        <v>0</v>
      </c>
      <c r="M760" s="336" t="s">
        <v>45</v>
      </c>
      <c r="N760" s="330">
        <v>0</v>
      </c>
      <c r="O760" s="330" t="s">
        <v>45</v>
      </c>
      <c r="P760" s="330" t="s">
        <v>45</v>
      </c>
      <c r="Q760" s="330" t="s">
        <v>45</v>
      </c>
      <c r="R760" s="336" t="s">
        <v>45</v>
      </c>
      <c r="S760" s="330">
        <v>0</v>
      </c>
      <c r="T760" s="330"/>
      <c r="U760" s="330"/>
      <c r="V760" s="428"/>
      <c r="W760" s="428" t="s">
        <v>45</v>
      </c>
      <c r="X760" s="428" t="s">
        <v>45</v>
      </c>
      <c r="Y760" s="428" t="s">
        <v>45</v>
      </c>
      <c r="Z760" s="428" t="s">
        <v>45</v>
      </c>
      <c r="AA760" s="330">
        <v>1</v>
      </c>
      <c r="AB760" s="330">
        <v>0</v>
      </c>
      <c r="AC760" s="330">
        <v>0</v>
      </c>
      <c r="AD760" s="330">
        <v>0</v>
      </c>
      <c r="AE760" s="330">
        <v>0</v>
      </c>
      <c r="AF760" s="330">
        <v>0</v>
      </c>
      <c r="AG760" s="429" t="s">
        <v>45</v>
      </c>
      <c r="AH760" s="330"/>
      <c r="AI760" s="330"/>
      <c r="AJ760" s="330"/>
      <c r="AK760" s="330"/>
      <c r="AL760" s="330"/>
      <c r="AM760" s="330">
        <v>0</v>
      </c>
      <c r="AN760" s="330">
        <v>0</v>
      </c>
      <c r="AO760" s="330"/>
      <c r="AP760" s="330"/>
      <c r="AQ760" s="330">
        <v>0</v>
      </c>
      <c r="AR760" s="330">
        <v>1</v>
      </c>
      <c r="AS760" s="330">
        <v>0</v>
      </c>
      <c r="AT760" s="330">
        <v>0</v>
      </c>
      <c r="AU760" s="330">
        <v>0</v>
      </c>
      <c r="AV760" s="430">
        <v>0</v>
      </c>
      <c r="AW760" s="330">
        <v>1</v>
      </c>
      <c r="AX760" s="330">
        <v>0</v>
      </c>
      <c r="AY760" s="330">
        <v>1</v>
      </c>
      <c r="AZ760" s="330">
        <v>0</v>
      </c>
      <c r="BA760" s="330">
        <v>1</v>
      </c>
      <c r="BB760" s="330">
        <v>0</v>
      </c>
      <c r="BC760" s="330">
        <v>1</v>
      </c>
      <c r="BD760" s="330">
        <v>0</v>
      </c>
      <c r="BE760" s="330">
        <v>11</v>
      </c>
      <c r="BF760" s="329" t="s">
        <v>7549</v>
      </c>
      <c r="BG760" s="330">
        <v>10</v>
      </c>
      <c r="BH760" s="330">
        <v>3</v>
      </c>
      <c r="BI760" s="330">
        <v>1</v>
      </c>
      <c r="BJ760" s="330" t="s">
        <v>112</v>
      </c>
      <c r="BK760" s="330">
        <v>1</v>
      </c>
      <c r="BL760" s="330">
        <v>0</v>
      </c>
      <c r="BM760" s="330">
        <v>0</v>
      </c>
      <c r="BN760" s="330">
        <v>0</v>
      </c>
      <c r="BO760" s="330">
        <v>0</v>
      </c>
      <c r="BP760" s="330">
        <v>0</v>
      </c>
      <c r="BQ760" s="330">
        <v>0</v>
      </c>
      <c r="BR760" s="431"/>
    </row>
    <row r="761" spans="1:70" s="334" customFormat="1" x14ac:dyDescent="0.25">
      <c r="A761" s="333" t="s">
        <v>2248</v>
      </c>
      <c r="B761" s="330" t="s">
        <v>52</v>
      </c>
      <c r="C761" s="330" t="s">
        <v>311</v>
      </c>
      <c r="D761" s="333">
        <v>48</v>
      </c>
      <c r="E761" s="331" t="s">
        <v>570</v>
      </c>
      <c r="F761" s="330" t="s">
        <v>128</v>
      </c>
      <c r="G761" s="427" t="s">
        <v>7618</v>
      </c>
      <c r="H761" s="330">
        <v>0</v>
      </c>
      <c r="I761" s="330">
        <v>0</v>
      </c>
      <c r="J761" s="336" t="s">
        <v>45</v>
      </c>
      <c r="K761" s="330">
        <v>0</v>
      </c>
      <c r="L761" s="330">
        <v>0</v>
      </c>
      <c r="M761" s="336" t="s">
        <v>45</v>
      </c>
      <c r="N761" s="330">
        <v>0</v>
      </c>
      <c r="O761" s="330" t="s">
        <v>45</v>
      </c>
      <c r="P761" s="330" t="s">
        <v>45</v>
      </c>
      <c r="Q761" s="330" t="s">
        <v>45</v>
      </c>
      <c r="R761" s="336" t="s">
        <v>45</v>
      </c>
      <c r="S761" s="330">
        <v>0</v>
      </c>
      <c r="T761" s="330"/>
      <c r="U761" s="330"/>
      <c r="V761" s="428"/>
      <c r="W761" s="428" t="s">
        <v>45</v>
      </c>
      <c r="X761" s="428" t="s">
        <v>45</v>
      </c>
      <c r="Y761" s="428" t="s">
        <v>45</v>
      </c>
      <c r="Z761" s="428" t="s">
        <v>45</v>
      </c>
      <c r="AA761" s="330">
        <v>0</v>
      </c>
      <c r="AB761" s="330">
        <v>0</v>
      </c>
      <c r="AC761" s="330">
        <v>0</v>
      </c>
      <c r="AD761" s="330">
        <v>0</v>
      </c>
      <c r="AE761" s="330">
        <v>0</v>
      </c>
      <c r="AF761" s="330">
        <v>0</v>
      </c>
      <c r="AG761" s="429" t="s">
        <v>45</v>
      </c>
      <c r="AH761" s="330"/>
      <c r="AI761" s="330"/>
      <c r="AJ761" s="330"/>
      <c r="AK761" s="330"/>
      <c r="AL761" s="330"/>
      <c r="AM761" s="330">
        <v>0</v>
      </c>
      <c r="AN761" s="330">
        <v>0</v>
      </c>
      <c r="AO761" s="330"/>
      <c r="AP761" s="330"/>
      <c r="AQ761" s="330">
        <v>0</v>
      </c>
      <c r="AR761" s="330">
        <v>0</v>
      </c>
      <c r="AS761" s="330">
        <v>0</v>
      </c>
      <c r="AT761" s="330">
        <v>0</v>
      </c>
      <c r="AU761" s="330">
        <v>0</v>
      </c>
      <c r="AV761" s="430" t="s">
        <v>45</v>
      </c>
      <c r="AW761" s="330">
        <v>1</v>
      </c>
      <c r="AX761" s="330">
        <v>0</v>
      </c>
      <c r="AY761" s="330">
        <v>1</v>
      </c>
      <c r="AZ761" s="330">
        <v>0</v>
      </c>
      <c r="BA761" s="330">
        <v>1</v>
      </c>
      <c r="BB761" s="330">
        <v>0</v>
      </c>
      <c r="BC761" s="330">
        <v>1</v>
      </c>
      <c r="BD761" s="330">
        <v>0</v>
      </c>
      <c r="BE761" s="330">
        <v>3</v>
      </c>
      <c r="BF761" s="329" t="s">
        <v>7549</v>
      </c>
      <c r="BG761" s="330">
        <v>5</v>
      </c>
      <c r="BH761" s="330">
        <v>1</v>
      </c>
      <c r="BI761" s="330">
        <v>1</v>
      </c>
      <c r="BJ761" s="330" t="s">
        <v>112</v>
      </c>
      <c r="BK761" s="330">
        <v>1</v>
      </c>
      <c r="BL761" s="330">
        <v>0</v>
      </c>
      <c r="BM761" s="330">
        <v>0</v>
      </c>
      <c r="BN761" s="330">
        <v>0</v>
      </c>
      <c r="BO761" s="330">
        <v>0</v>
      </c>
      <c r="BP761" s="330">
        <v>0</v>
      </c>
      <c r="BQ761" s="330">
        <v>0</v>
      </c>
      <c r="BR761" s="431"/>
    </row>
    <row r="762" spans="1:70" s="334" customFormat="1" x14ac:dyDescent="0.25">
      <c r="A762" s="333" t="s">
        <v>2248</v>
      </c>
      <c r="B762" s="330" t="s">
        <v>52</v>
      </c>
      <c r="C762" s="330" t="s">
        <v>311</v>
      </c>
      <c r="D762" s="333">
        <v>49</v>
      </c>
      <c r="E762" s="331" t="s">
        <v>571</v>
      </c>
      <c r="F762" s="330" t="s">
        <v>128</v>
      </c>
      <c r="G762" s="427" t="s">
        <v>7618</v>
      </c>
      <c r="H762" s="330">
        <v>0</v>
      </c>
      <c r="I762" s="330">
        <v>0</v>
      </c>
      <c r="J762" s="336" t="s">
        <v>45</v>
      </c>
      <c r="K762" s="330">
        <v>0</v>
      </c>
      <c r="L762" s="330">
        <v>0</v>
      </c>
      <c r="M762" s="336" t="s">
        <v>45</v>
      </c>
      <c r="N762" s="330">
        <v>0</v>
      </c>
      <c r="O762" s="330" t="s">
        <v>45</v>
      </c>
      <c r="P762" s="330" t="s">
        <v>45</v>
      </c>
      <c r="Q762" s="330" t="s">
        <v>45</v>
      </c>
      <c r="R762" s="336" t="s">
        <v>45</v>
      </c>
      <c r="S762" s="330">
        <v>0</v>
      </c>
      <c r="T762" s="330"/>
      <c r="U762" s="330"/>
      <c r="V762" s="428"/>
      <c r="W762" s="428" t="s">
        <v>45</v>
      </c>
      <c r="X762" s="428" t="s">
        <v>45</v>
      </c>
      <c r="Y762" s="428" t="s">
        <v>45</v>
      </c>
      <c r="Z762" s="428" t="s">
        <v>45</v>
      </c>
      <c r="AA762" s="330">
        <v>1</v>
      </c>
      <c r="AB762" s="330">
        <v>0</v>
      </c>
      <c r="AC762" s="330">
        <v>0</v>
      </c>
      <c r="AD762" s="330">
        <v>0</v>
      </c>
      <c r="AE762" s="330">
        <v>0</v>
      </c>
      <c r="AF762" s="330">
        <v>0</v>
      </c>
      <c r="AG762" s="429" t="s">
        <v>45</v>
      </c>
      <c r="AH762" s="330"/>
      <c r="AI762" s="330"/>
      <c r="AJ762" s="330"/>
      <c r="AK762" s="330"/>
      <c r="AL762" s="330"/>
      <c r="AM762" s="330">
        <v>0</v>
      </c>
      <c r="AN762" s="330">
        <v>0</v>
      </c>
      <c r="AO762" s="330"/>
      <c r="AP762" s="330"/>
      <c r="AQ762" s="330">
        <v>0</v>
      </c>
      <c r="AR762" s="330">
        <v>0</v>
      </c>
      <c r="AS762" s="330">
        <v>0</v>
      </c>
      <c r="AT762" s="330">
        <v>0</v>
      </c>
      <c r="AU762" s="330">
        <v>1</v>
      </c>
      <c r="AV762" s="430">
        <v>1</v>
      </c>
      <c r="AW762" s="330">
        <v>6</v>
      </c>
      <c r="AX762" s="330">
        <v>0</v>
      </c>
      <c r="AY762" s="330">
        <v>6</v>
      </c>
      <c r="AZ762" s="330">
        <v>0</v>
      </c>
      <c r="BA762" s="330">
        <v>6</v>
      </c>
      <c r="BB762" s="330">
        <v>0</v>
      </c>
      <c r="BC762" s="330">
        <v>6</v>
      </c>
      <c r="BD762" s="330">
        <v>0</v>
      </c>
      <c r="BE762" s="330">
        <v>2</v>
      </c>
      <c r="BF762" s="329" t="s">
        <v>7549</v>
      </c>
      <c r="BG762" s="330">
        <v>10</v>
      </c>
      <c r="BH762" s="330">
        <v>1</v>
      </c>
      <c r="BI762" s="330">
        <v>6</v>
      </c>
      <c r="BJ762" s="330" t="s">
        <v>112</v>
      </c>
      <c r="BK762" s="330">
        <v>6</v>
      </c>
      <c r="BL762" s="330">
        <v>0</v>
      </c>
      <c r="BM762" s="330">
        <v>0</v>
      </c>
      <c r="BN762" s="330">
        <v>0</v>
      </c>
      <c r="BO762" s="330">
        <v>0</v>
      </c>
      <c r="BP762" s="330">
        <v>0</v>
      </c>
      <c r="BQ762" s="330">
        <v>0</v>
      </c>
      <c r="BR762" s="431"/>
    </row>
    <row r="763" spans="1:70" s="334" customFormat="1" x14ac:dyDescent="0.25">
      <c r="A763" s="333" t="s">
        <v>2248</v>
      </c>
      <c r="B763" s="330" t="s">
        <v>52</v>
      </c>
      <c r="C763" s="330" t="s">
        <v>311</v>
      </c>
      <c r="D763" s="333">
        <v>50</v>
      </c>
      <c r="E763" s="331" t="s">
        <v>572</v>
      </c>
      <c r="F763" s="330" t="s">
        <v>128</v>
      </c>
      <c r="G763" s="427" t="s">
        <v>7618</v>
      </c>
      <c r="H763" s="330">
        <v>0</v>
      </c>
      <c r="I763" s="330">
        <v>0</v>
      </c>
      <c r="J763" s="336" t="s">
        <v>45</v>
      </c>
      <c r="K763" s="330">
        <v>0</v>
      </c>
      <c r="L763" s="330">
        <v>0</v>
      </c>
      <c r="M763" s="336" t="s">
        <v>45</v>
      </c>
      <c r="N763" s="330">
        <v>0</v>
      </c>
      <c r="O763" s="330" t="s">
        <v>45</v>
      </c>
      <c r="P763" s="330" t="s">
        <v>45</v>
      </c>
      <c r="Q763" s="330" t="s">
        <v>45</v>
      </c>
      <c r="R763" s="336" t="s">
        <v>45</v>
      </c>
      <c r="S763" s="330">
        <v>0</v>
      </c>
      <c r="T763" s="330"/>
      <c r="U763" s="330"/>
      <c r="V763" s="428"/>
      <c r="W763" s="428" t="s">
        <v>45</v>
      </c>
      <c r="X763" s="428" t="s">
        <v>45</v>
      </c>
      <c r="Y763" s="428" t="s">
        <v>45</v>
      </c>
      <c r="Z763" s="428" t="s">
        <v>45</v>
      </c>
      <c r="AA763" s="330">
        <v>0</v>
      </c>
      <c r="AB763" s="330">
        <v>0</v>
      </c>
      <c r="AC763" s="330">
        <v>0</v>
      </c>
      <c r="AD763" s="330">
        <v>0</v>
      </c>
      <c r="AE763" s="330">
        <v>0</v>
      </c>
      <c r="AF763" s="330">
        <v>0</v>
      </c>
      <c r="AG763" s="429" t="s">
        <v>45</v>
      </c>
      <c r="AH763" s="330"/>
      <c r="AI763" s="330"/>
      <c r="AJ763" s="330"/>
      <c r="AK763" s="330"/>
      <c r="AL763" s="330"/>
      <c r="AM763" s="330">
        <v>0</v>
      </c>
      <c r="AN763" s="330">
        <v>0</v>
      </c>
      <c r="AO763" s="330"/>
      <c r="AP763" s="330"/>
      <c r="AQ763" s="330">
        <v>0</v>
      </c>
      <c r="AR763" s="330">
        <v>0</v>
      </c>
      <c r="AS763" s="330">
        <v>0</v>
      </c>
      <c r="AT763" s="330">
        <v>0</v>
      </c>
      <c r="AU763" s="330">
        <v>0</v>
      </c>
      <c r="AV763" s="430" t="s">
        <v>45</v>
      </c>
      <c r="AW763" s="330">
        <v>0</v>
      </c>
      <c r="AX763" s="330">
        <v>0</v>
      </c>
      <c r="AY763" s="330">
        <v>0</v>
      </c>
      <c r="AZ763" s="330">
        <v>0</v>
      </c>
      <c r="BA763" s="330">
        <v>0</v>
      </c>
      <c r="BB763" s="330">
        <v>0</v>
      </c>
      <c r="BC763" s="330">
        <v>0</v>
      </c>
      <c r="BD763" s="330">
        <v>0</v>
      </c>
      <c r="BE763" s="330">
        <v>0</v>
      </c>
      <c r="BF763" s="329" t="s">
        <v>7549</v>
      </c>
      <c r="BG763" s="330">
        <v>5</v>
      </c>
      <c r="BH763" s="330">
        <v>0</v>
      </c>
      <c r="BI763" s="330">
        <v>0</v>
      </c>
      <c r="BJ763" s="330" t="s">
        <v>112</v>
      </c>
      <c r="BK763" s="330">
        <v>0</v>
      </c>
      <c r="BL763" s="330">
        <v>0</v>
      </c>
      <c r="BM763" s="330">
        <v>0</v>
      </c>
      <c r="BN763" s="330">
        <v>0</v>
      </c>
      <c r="BO763" s="330">
        <v>0</v>
      </c>
      <c r="BP763" s="330">
        <v>0</v>
      </c>
      <c r="BQ763" s="330">
        <v>0</v>
      </c>
      <c r="BR763" s="431"/>
    </row>
    <row r="764" spans="1:70" s="334" customFormat="1" x14ac:dyDescent="0.25">
      <c r="A764" s="333" t="s">
        <v>2248</v>
      </c>
      <c r="B764" s="330" t="s">
        <v>52</v>
      </c>
      <c r="C764" s="330" t="s">
        <v>311</v>
      </c>
      <c r="D764" s="333">
        <v>51</v>
      </c>
      <c r="E764" s="331" t="s">
        <v>573</v>
      </c>
      <c r="F764" s="330" t="s">
        <v>128</v>
      </c>
      <c r="G764" s="427" t="s">
        <v>7618</v>
      </c>
      <c r="H764" s="330">
        <v>0</v>
      </c>
      <c r="I764" s="330">
        <v>0</v>
      </c>
      <c r="J764" s="336" t="s">
        <v>45</v>
      </c>
      <c r="K764" s="330">
        <v>0</v>
      </c>
      <c r="L764" s="330">
        <v>0</v>
      </c>
      <c r="M764" s="336" t="s">
        <v>45</v>
      </c>
      <c r="N764" s="330">
        <v>0</v>
      </c>
      <c r="O764" s="330" t="s">
        <v>45</v>
      </c>
      <c r="P764" s="330" t="s">
        <v>45</v>
      </c>
      <c r="Q764" s="330" t="s">
        <v>45</v>
      </c>
      <c r="R764" s="336" t="s">
        <v>45</v>
      </c>
      <c r="S764" s="330">
        <v>0</v>
      </c>
      <c r="T764" s="330"/>
      <c r="U764" s="330"/>
      <c r="V764" s="428"/>
      <c r="W764" s="428" t="s">
        <v>45</v>
      </c>
      <c r="X764" s="428" t="s">
        <v>45</v>
      </c>
      <c r="Y764" s="428" t="s">
        <v>45</v>
      </c>
      <c r="Z764" s="428" t="s">
        <v>45</v>
      </c>
      <c r="AA764" s="330">
        <v>0</v>
      </c>
      <c r="AB764" s="330">
        <v>0</v>
      </c>
      <c r="AC764" s="330">
        <v>0</v>
      </c>
      <c r="AD764" s="330">
        <v>0</v>
      </c>
      <c r="AE764" s="330">
        <v>0</v>
      </c>
      <c r="AF764" s="330">
        <v>0</v>
      </c>
      <c r="AG764" s="429" t="s">
        <v>45</v>
      </c>
      <c r="AH764" s="330"/>
      <c r="AI764" s="330"/>
      <c r="AJ764" s="330"/>
      <c r="AK764" s="330"/>
      <c r="AL764" s="330"/>
      <c r="AM764" s="330">
        <v>0</v>
      </c>
      <c r="AN764" s="330">
        <v>0</v>
      </c>
      <c r="AO764" s="330"/>
      <c r="AP764" s="330"/>
      <c r="AQ764" s="330">
        <v>0</v>
      </c>
      <c r="AR764" s="330">
        <v>0</v>
      </c>
      <c r="AS764" s="330">
        <v>0</v>
      </c>
      <c r="AT764" s="330">
        <v>0</v>
      </c>
      <c r="AU764" s="330">
        <v>0</v>
      </c>
      <c r="AV764" s="430" t="s">
        <v>45</v>
      </c>
      <c r="AW764" s="330">
        <v>0</v>
      </c>
      <c r="AX764" s="330">
        <v>0</v>
      </c>
      <c r="AY764" s="330">
        <v>0</v>
      </c>
      <c r="AZ764" s="330">
        <v>0</v>
      </c>
      <c r="BA764" s="330">
        <v>0</v>
      </c>
      <c r="BB764" s="330">
        <v>0</v>
      </c>
      <c r="BC764" s="330">
        <v>0</v>
      </c>
      <c r="BD764" s="330">
        <v>0</v>
      </c>
      <c r="BE764" s="330">
        <v>0</v>
      </c>
      <c r="BF764" s="329" t="s">
        <v>7549</v>
      </c>
      <c r="BG764" s="330">
        <v>0</v>
      </c>
      <c r="BH764" s="330">
        <v>0</v>
      </c>
      <c r="BI764" s="330">
        <v>0</v>
      </c>
      <c r="BJ764" s="330" t="s">
        <v>112</v>
      </c>
      <c r="BK764" s="330">
        <v>0</v>
      </c>
      <c r="BL764" s="330">
        <v>0</v>
      </c>
      <c r="BM764" s="330">
        <v>0</v>
      </c>
      <c r="BN764" s="330">
        <v>0</v>
      </c>
      <c r="BO764" s="330">
        <v>0</v>
      </c>
      <c r="BP764" s="330">
        <v>0</v>
      </c>
      <c r="BQ764" s="330">
        <v>0</v>
      </c>
      <c r="BR764" s="431"/>
    </row>
    <row r="765" spans="1:70" s="334" customFormat="1" x14ac:dyDescent="0.25">
      <c r="A765" s="333" t="s">
        <v>2248</v>
      </c>
      <c r="B765" s="330" t="s">
        <v>52</v>
      </c>
      <c r="C765" s="330" t="s">
        <v>311</v>
      </c>
      <c r="D765" s="333">
        <v>52</v>
      </c>
      <c r="E765" s="331" t="s">
        <v>6555</v>
      </c>
      <c r="F765" s="330" t="s">
        <v>128</v>
      </c>
      <c r="G765" s="427" t="s">
        <v>7618</v>
      </c>
      <c r="H765" s="330">
        <v>0</v>
      </c>
      <c r="I765" s="330">
        <v>0</v>
      </c>
      <c r="J765" s="336" t="s">
        <v>45</v>
      </c>
      <c r="K765" s="330">
        <v>0</v>
      </c>
      <c r="L765" s="330">
        <v>0</v>
      </c>
      <c r="M765" s="336" t="s">
        <v>45</v>
      </c>
      <c r="N765" s="330">
        <v>0</v>
      </c>
      <c r="O765" s="330" t="s">
        <v>45</v>
      </c>
      <c r="P765" s="330" t="s">
        <v>45</v>
      </c>
      <c r="Q765" s="330" t="s">
        <v>45</v>
      </c>
      <c r="R765" s="336" t="s">
        <v>45</v>
      </c>
      <c r="S765" s="330">
        <v>0</v>
      </c>
      <c r="T765" s="330"/>
      <c r="U765" s="330"/>
      <c r="V765" s="428"/>
      <c r="W765" s="428" t="s">
        <v>45</v>
      </c>
      <c r="X765" s="428" t="s">
        <v>45</v>
      </c>
      <c r="Y765" s="428" t="s">
        <v>45</v>
      </c>
      <c r="Z765" s="428" t="s">
        <v>45</v>
      </c>
      <c r="AA765" s="330">
        <v>0</v>
      </c>
      <c r="AB765" s="330">
        <v>0</v>
      </c>
      <c r="AC765" s="330">
        <v>0</v>
      </c>
      <c r="AD765" s="330">
        <v>0</v>
      </c>
      <c r="AE765" s="330">
        <v>0</v>
      </c>
      <c r="AF765" s="330">
        <v>0</v>
      </c>
      <c r="AG765" s="429" t="s">
        <v>45</v>
      </c>
      <c r="AH765" s="330"/>
      <c r="AI765" s="330"/>
      <c r="AJ765" s="330"/>
      <c r="AK765" s="330"/>
      <c r="AL765" s="330"/>
      <c r="AM765" s="330">
        <v>0</v>
      </c>
      <c r="AN765" s="330">
        <v>0</v>
      </c>
      <c r="AO765" s="330"/>
      <c r="AP765" s="330"/>
      <c r="AQ765" s="330">
        <v>0</v>
      </c>
      <c r="AR765" s="330">
        <v>0</v>
      </c>
      <c r="AS765" s="330">
        <v>0</v>
      </c>
      <c r="AT765" s="330">
        <v>0</v>
      </c>
      <c r="AU765" s="330">
        <v>0</v>
      </c>
      <c r="AV765" s="430" t="s">
        <v>45</v>
      </c>
      <c r="AW765" s="330">
        <v>0</v>
      </c>
      <c r="AX765" s="330">
        <v>0</v>
      </c>
      <c r="AY765" s="330">
        <v>0</v>
      </c>
      <c r="AZ765" s="330">
        <v>0</v>
      </c>
      <c r="BA765" s="330">
        <v>0</v>
      </c>
      <c r="BB765" s="330">
        <v>0</v>
      </c>
      <c r="BC765" s="330">
        <v>0</v>
      </c>
      <c r="BD765" s="330">
        <v>0</v>
      </c>
      <c r="BE765" s="330">
        <v>0</v>
      </c>
      <c r="BF765" s="329" t="s">
        <v>7549</v>
      </c>
      <c r="BG765" s="330">
        <v>0</v>
      </c>
      <c r="BH765" s="330">
        <v>0</v>
      </c>
      <c r="BI765" s="330">
        <v>0</v>
      </c>
      <c r="BJ765" s="330" t="s">
        <v>112</v>
      </c>
      <c r="BK765" s="330">
        <v>0</v>
      </c>
      <c r="BL765" s="330">
        <v>0</v>
      </c>
      <c r="BM765" s="330">
        <v>0</v>
      </c>
      <c r="BN765" s="330">
        <v>0</v>
      </c>
      <c r="BO765" s="330">
        <v>0</v>
      </c>
      <c r="BP765" s="330">
        <v>0</v>
      </c>
      <c r="BQ765" s="330">
        <v>0</v>
      </c>
      <c r="BR765" s="431"/>
    </row>
    <row r="766" spans="1:70" s="334" customFormat="1" x14ac:dyDescent="0.25">
      <c r="A766" s="333" t="s">
        <v>2248</v>
      </c>
      <c r="B766" s="330" t="s">
        <v>52</v>
      </c>
      <c r="C766" s="330" t="s">
        <v>311</v>
      </c>
      <c r="D766" s="333">
        <v>3</v>
      </c>
      <c r="E766" s="331" t="s">
        <v>6536</v>
      </c>
      <c r="F766" s="330" t="s">
        <v>128</v>
      </c>
      <c r="G766" s="427" t="s">
        <v>7618</v>
      </c>
      <c r="H766" s="330">
        <v>0</v>
      </c>
      <c r="I766" s="330">
        <v>0</v>
      </c>
      <c r="J766" s="336" t="s">
        <v>45</v>
      </c>
      <c r="K766" s="330">
        <v>0</v>
      </c>
      <c r="L766" s="330">
        <v>0</v>
      </c>
      <c r="M766" s="336" t="s">
        <v>45</v>
      </c>
      <c r="N766" s="330">
        <v>0</v>
      </c>
      <c r="O766" s="330" t="s">
        <v>45</v>
      </c>
      <c r="P766" s="330" t="s">
        <v>45</v>
      </c>
      <c r="Q766" s="330" t="s">
        <v>45</v>
      </c>
      <c r="R766" s="336" t="s">
        <v>45</v>
      </c>
      <c r="S766" s="330">
        <v>0</v>
      </c>
      <c r="T766" s="330"/>
      <c r="U766" s="330"/>
      <c r="V766" s="428"/>
      <c r="W766" s="428" t="s">
        <v>45</v>
      </c>
      <c r="X766" s="428" t="s">
        <v>45</v>
      </c>
      <c r="Y766" s="428" t="s">
        <v>45</v>
      </c>
      <c r="Z766" s="428" t="s">
        <v>45</v>
      </c>
      <c r="AA766" s="330">
        <v>0</v>
      </c>
      <c r="AB766" s="330">
        <v>0</v>
      </c>
      <c r="AC766" s="330">
        <v>0</v>
      </c>
      <c r="AD766" s="330">
        <v>0</v>
      </c>
      <c r="AE766" s="330">
        <v>0</v>
      </c>
      <c r="AF766" s="330">
        <v>0</v>
      </c>
      <c r="AG766" s="429" t="s">
        <v>45</v>
      </c>
      <c r="AH766" s="330"/>
      <c r="AI766" s="330"/>
      <c r="AJ766" s="330"/>
      <c r="AK766" s="330"/>
      <c r="AL766" s="330"/>
      <c r="AM766" s="330">
        <v>0</v>
      </c>
      <c r="AN766" s="330">
        <v>0</v>
      </c>
      <c r="AO766" s="330"/>
      <c r="AP766" s="330"/>
      <c r="AQ766" s="330">
        <v>0</v>
      </c>
      <c r="AR766" s="330">
        <v>0</v>
      </c>
      <c r="AS766" s="330">
        <v>0</v>
      </c>
      <c r="AT766" s="330">
        <v>0</v>
      </c>
      <c r="AU766" s="330">
        <v>0</v>
      </c>
      <c r="AV766" s="430" t="s">
        <v>45</v>
      </c>
      <c r="AW766" s="330">
        <v>0</v>
      </c>
      <c r="AX766" s="330">
        <v>0</v>
      </c>
      <c r="AY766" s="330">
        <v>0</v>
      </c>
      <c r="AZ766" s="330">
        <v>0</v>
      </c>
      <c r="BA766" s="330">
        <v>0</v>
      </c>
      <c r="BB766" s="330">
        <v>0</v>
      </c>
      <c r="BC766" s="330">
        <v>0</v>
      </c>
      <c r="BD766" s="330">
        <v>0</v>
      </c>
      <c r="BE766" s="330">
        <v>0</v>
      </c>
      <c r="BF766" s="329" t="s">
        <v>7549</v>
      </c>
      <c r="BG766" s="330">
        <v>3</v>
      </c>
      <c r="BH766" s="330">
        <v>0</v>
      </c>
      <c r="BI766" s="330">
        <v>0</v>
      </c>
      <c r="BJ766" s="330" t="s">
        <v>112</v>
      </c>
      <c r="BK766" s="330">
        <v>0</v>
      </c>
      <c r="BL766" s="330">
        <v>0</v>
      </c>
      <c r="BM766" s="330">
        <v>0</v>
      </c>
      <c r="BN766" s="330">
        <v>0</v>
      </c>
      <c r="BO766" s="330">
        <v>0</v>
      </c>
      <c r="BP766" s="330">
        <v>0</v>
      </c>
      <c r="BQ766" s="330">
        <v>0</v>
      </c>
      <c r="BR766" s="431"/>
    </row>
    <row r="767" spans="1:70" s="334" customFormat="1" x14ac:dyDescent="0.25">
      <c r="A767" s="333" t="s">
        <v>2248</v>
      </c>
      <c r="B767" s="330" t="s">
        <v>52</v>
      </c>
      <c r="C767" s="330" t="s">
        <v>311</v>
      </c>
      <c r="D767" s="333">
        <v>4</v>
      </c>
      <c r="E767" s="331" t="s">
        <v>6537</v>
      </c>
      <c r="F767" s="330" t="s">
        <v>128</v>
      </c>
      <c r="G767" s="427" t="s">
        <v>7618</v>
      </c>
      <c r="H767" s="330">
        <v>0</v>
      </c>
      <c r="I767" s="330">
        <v>0</v>
      </c>
      <c r="J767" s="336" t="s">
        <v>45</v>
      </c>
      <c r="K767" s="330">
        <v>0</v>
      </c>
      <c r="L767" s="330">
        <v>0</v>
      </c>
      <c r="M767" s="336" t="s">
        <v>45</v>
      </c>
      <c r="N767" s="330">
        <v>0</v>
      </c>
      <c r="O767" s="330" t="s">
        <v>45</v>
      </c>
      <c r="P767" s="330" t="s">
        <v>45</v>
      </c>
      <c r="Q767" s="330" t="s">
        <v>45</v>
      </c>
      <c r="R767" s="336" t="s">
        <v>45</v>
      </c>
      <c r="S767" s="330">
        <v>0</v>
      </c>
      <c r="T767" s="330"/>
      <c r="U767" s="330"/>
      <c r="V767" s="428"/>
      <c r="W767" s="428" t="s">
        <v>45</v>
      </c>
      <c r="X767" s="428" t="s">
        <v>45</v>
      </c>
      <c r="Y767" s="428" t="s">
        <v>45</v>
      </c>
      <c r="Z767" s="428" t="s">
        <v>45</v>
      </c>
      <c r="AA767" s="330">
        <v>0</v>
      </c>
      <c r="AB767" s="330">
        <v>0</v>
      </c>
      <c r="AC767" s="330">
        <v>0</v>
      </c>
      <c r="AD767" s="330">
        <v>0</v>
      </c>
      <c r="AE767" s="330">
        <v>0</v>
      </c>
      <c r="AF767" s="330">
        <v>0</v>
      </c>
      <c r="AG767" s="429" t="s">
        <v>45</v>
      </c>
      <c r="AH767" s="330"/>
      <c r="AI767" s="330"/>
      <c r="AJ767" s="330"/>
      <c r="AK767" s="330"/>
      <c r="AL767" s="330"/>
      <c r="AM767" s="330">
        <v>0</v>
      </c>
      <c r="AN767" s="330">
        <v>0</v>
      </c>
      <c r="AO767" s="330"/>
      <c r="AP767" s="330"/>
      <c r="AQ767" s="330">
        <v>0</v>
      </c>
      <c r="AR767" s="330">
        <v>0</v>
      </c>
      <c r="AS767" s="330">
        <v>0</v>
      </c>
      <c r="AT767" s="330">
        <v>0</v>
      </c>
      <c r="AU767" s="330">
        <v>0</v>
      </c>
      <c r="AV767" s="430" t="s">
        <v>45</v>
      </c>
      <c r="AW767" s="330">
        <v>1</v>
      </c>
      <c r="AX767" s="330">
        <v>0</v>
      </c>
      <c r="AY767" s="330">
        <v>1</v>
      </c>
      <c r="AZ767" s="330">
        <v>0</v>
      </c>
      <c r="BA767" s="330">
        <v>1</v>
      </c>
      <c r="BB767" s="330">
        <v>0</v>
      </c>
      <c r="BC767" s="330">
        <v>1</v>
      </c>
      <c r="BD767" s="330">
        <v>0</v>
      </c>
      <c r="BE767" s="330">
        <v>1</v>
      </c>
      <c r="BF767" s="329" t="s">
        <v>7549</v>
      </c>
      <c r="BG767" s="330">
        <v>4</v>
      </c>
      <c r="BH767" s="330">
        <v>3</v>
      </c>
      <c r="BI767" s="330">
        <v>1</v>
      </c>
      <c r="BJ767" s="330" t="s">
        <v>112</v>
      </c>
      <c r="BK767" s="330">
        <v>1</v>
      </c>
      <c r="BL767" s="330">
        <v>0</v>
      </c>
      <c r="BM767" s="330">
        <v>0</v>
      </c>
      <c r="BN767" s="330">
        <v>0</v>
      </c>
      <c r="BO767" s="330">
        <v>0</v>
      </c>
      <c r="BP767" s="330">
        <v>0</v>
      </c>
      <c r="BQ767" s="330">
        <v>0</v>
      </c>
      <c r="BR767" s="431"/>
    </row>
    <row r="768" spans="1:70" s="334" customFormat="1" x14ac:dyDescent="0.25">
      <c r="A768" s="333" t="s">
        <v>2248</v>
      </c>
      <c r="B768" s="330" t="s">
        <v>52</v>
      </c>
      <c r="C768" s="330" t="s">
        <v>311</v>
      </c>
      <c r="D768" s="333">
        <v>5</v>
      </c>
      <c r="E768" s="331" t="s">
        <v>6538</v>
      </c>
      <c r="F768" s="330" t="s">
        <v>128</v>
      </c>
      <c r="G768" s="427" t="s">
        <v>7618</v>
      </c>
      <c r="H768" s="330">
        <v>0</v>
      </c>
      <c r="I768" s="330">
        <v>0</v>
      </c>
      <c r="J768" s="336" t="s">
        <v>45</v>
      </c>
      <c r="K768" s="330">
        <v>0</v>
      </c>
      <c r="L768" s="330">
        <v>0</v>
      </c>
      <c r="M768" s="336" t="s">
        <v>45</v>
      </c>
      <c r="N768" s="330">
        <v>0</v>
      </c>
      <c r="O768" s="330" t="s">
        <v>45</v>
      </c>
      <c r="P768" s="330" t="s">
        <v>45</v>
      </c>
      <c r="Q768" s="330" t="s">
        <v>45</v>
      </c>
      <c r="R768" s="336" t="s">
        <v>45</v>
      </c>
      <c r="S768" s="330">
        <v>0</v>
      </c>
      <c r="T768" s="330"/>
      <c r="U768" s="330"/>
      <c r="V768" s="428"/>
      <c r="W768" s="428" t="s">
        <v>45</v>
      </c>
      <c r="X768" s="428" t="s">
        <v>45</v>
      </c>
      <c r="Y768" s="428" t="s">
        <v>45</v>
      </c>
      <c r="Z768" s="428" t="s">
        <v>45</v>
      </c>
      <c r="AA768" s="330">
        <v>0</v>
      </c>
      <c r="AB768" s="330">
        <v>0</v>
      </c>
      <c r="AC768" s="330">
        <v>0</v>
      </c>
      <c r="AD768" s="330">
        <v>0</v>
      </c>
      <c r="AE768" s="330">
        <v>0</v>
      </c>
      <c r="AF768" s="330">
        <v>0</v>
      </c>
      <c r="AG768" s="429" t="s">
        <v>45</v>
      </c>
      <c r="AH768" s="330"/>
      <c r="AI768" s="330"/>
      <c r="AJ768" s="330"/>
      <c r="AK768" s="330"/>
      <c r="AL768" s="330"/>
      <c r="AM768" s="330">
        <v>0</v>
      </c>
      <c r="AN768" s="330">
        <v>0</v>
      </c>
      <c r="AO768" s="330"/>
      <c r="AP768" s="330"/>
      <c r="AQ768" s="330">
        <v>0</v>
      </c>
      <c r="AR768" s="330">
        <v>0</v>
      </c>
      <c r="AS768" s="330">
        <v>0</v>
      </c>
      <c r="AT768" s="330">
        <v>0</v>
      </c>
      <c r="AU768" s="330">
        <v>0</v>
      </c>
      <c r="AV768" s="430" t="s">
        <v>45</v>
      </c>
      <c r="AW768" s="330">
        <v>0</v>
      </c>
      <c r="AX768" s="330">
        <v>0</v>
      </c>
      <c r="AY768" s="330">
        <v>0</v>
      </c>
      <c r="AZ768" s="330">
        <v>0</v>
      </c>
      <c r="BA768" s="330">
        <v>0</v>
      </c>
      <c r="BB768" s="330">
        <v>0</v>
      </c>
      <c r="BC768" s="330">
        <v>0</v>
      </c>
      <c r="BD768" s="330">
        <v>0</v>
      </c>
      <c r="BE768" s="330">
        <v>2</v>
      </c>
      <c r="BF768" s="329" t="s">
        <v>7549</v>
      </c>
      <c r="BG768" s="330">
        <v>6</v>
      </c>
      <c r="BH768" s="330">
        <v>0</v>
      </c>
      <c r="BI768" s="330">
        <v>0</v>
      </c>
      <c r="BJ768" s="330" t="s">
        <v>112</v>
      </c>
      <c r="BK768" s="330">
        <v>0</v>
      </c>
      <c r="BL768" s="330">
        <v>0</v>
      </c>
      <c r="BM768" s="330">
        <v>0</v>
      </c>
      <c r="BN768" s="330">
        <v>0</v>
      </c>
      <c r="BO768" s="330">
        <v>0</v>
      </c>
      <c r="BP768" s="330">
        <v>0</v>
      </c>
      <c r="BQ768" s="330">
        <v>0</v>
      </c>
      <c r="BR768" s="431"/>
    </row>
    <row r="769" spans="1:70" s="334" customFormat="1" x14ac:dyDescent="0.25">
      <c r="A769" s="333" t="s">
        <v>2248</v>
      </c>
      <c r="B769" s="330" t="s">
        <v>52</v>
      </c>
      <c r="C769" s="330" t="s">
        <v>311</v>
      </c>
      <c r="D769" s="333">
        <v>6</v>
      </c>
      <c r="E769" s="331" t="s">
        <v>6539</v>
      </c>
      <c r="F769" s="330" t="s">
        <v>128</v>
      </c>
      <c r="G769" s="427" t="s">
        <v>7618</v>
      </c>
      <c r="H769" s="330">
        <v>0</v>
      </c>
      <c r="I769" s="330">
        <v>0</v>
      </c>
      <c r="J769" s="336" t="s">
        <v>45</v>
      </c>
      <c r="K769" s="330">
        <v>0</v>
      </c>
      <c r="L769" s="330">
        <v>0</v>
      </c>
      <c r="M769" s="336" t="s">
        <v>45</v>
      </c>
      <c r="N769" s="330">
        <v>0</v>
      </c>
      <c r="O769" s="330" t="s">
        <v>45</v>
      </c>
      <c r="P769" s="330" t="s">
        <v>45</v>
      </c>
      <c r="Q769" s="330" t="s">
        <v>45</v>
      </c>
      <c r="R769" s="336" t="s">
        <v>45</v>
      </c>
      <c r="S769" s="330">
        <v>0</v>
      </c>
      <c r="T769" s="330"/>
      <c r="U769" s="330"/>
      <c r="V769" s="428"/>
      <c r="W769" s="428" t="s">
        <v>45</v>
      </c>
      <c r="X769" s="428" t="s">
        <v>45</v>
      </c>
      <c r="Y769" s="428" t="s">
        <v>45</v>
      </c>
      <c r="Z769" s="428" t="s">
        <v>45</v>
      </c>
      <c r="AA769" s="330">
        <v>0</v>
      </c>
      <c r="AB769" s="330">
        <v>0</v>
      </c>
      <c r="AC769" s="330">
        <v>0</v>
      </c>
      <c r="AD769" s="330">
        <v>0</v>
      </c>
      <c r="AE769" s="330">
        <v>0</v>
      </c>
      <c r="AF769" s="330">
        <v>0</v>
      </c>
      <c r="AG769" s="429" t="s">
        <v>45</v>
      </c>
      <c r="AH769" s="330"/>
      <c r="AI769" s="330"/>
      <c r="AJ769" s="330"/>
      <c r="AK769" s="330"/>
      <c r="AL769" s="330"/>
      <c r="AM769" s="330">
        <v>0</v>
      </c>
      <c r="AN769" s="330">
        <v>0</v>
      </c>
      <c r="AO769" s="330"/>
      <c r="AP769" s="330"/>
      <c r="AQ769" s="330">
        <v>0</v>
      </c>
      <c r="AR769" s="330">
        <v>0</v>
      </c>
      <c r="AS769" s="330">
        <v>0</v>
      </c>
      <c r="AT769" s="330">
        <v>0</v>
      </c>
      <c r="AU769" s="330">
        <v>0</v>
      </c>
      <c r="AV769" s="430" t="s">
        <v>45</v>
      </c>
      <c r="AW769" s="330">
        <v>1</v>
      </c>
      <c r="AX769" s="330">
        <v>0</v>
      </c>
      <c r="AY769" s="330">
        <v>1</v>
      </c>
      <c r="AZ769" s="330">
        <v>0</v>
      </c>
      <c r="BA769" s="330">
        <v>1</v>
      </c>
      <c r="BB769" s="330">
        <v>0</v>
      </c>
      <c r="BC769" s="330">
        <v>1</v>
      </c>
      <c r="BD769" s="330">
        <v>0</v>
      </c>
      <c r="BE769" s="330">
        <v>2</v>
      </c>
      <c r="BF769" s="329" t="s">
        <v>7549</v>
      </c>
      <c r="BG769" s="330">
        <v>4</v>
      </c>
      <c r="BH769" s="330">
        <v>0</v>
      </c>
      <c r="BI769" s="330">
        <v>1</v>
      </c>
      <c r="BJ769" s="330" t="s">
        <v>112</v>
      </c>
      <c r="BK769" s="330">
        <v>0</v>
      </c>
      <c r="BL769" s="330">
        <v>0</v>
      </c>
      <c r="BM769" s="330">
        <v>0</v>
      </c>
      <c r="BN769" s="330">
        <v>1</v>
      </c>
      <c r="BO769" s="330">
        <v>0</v>
      </c>
      <c r="BP769" s="330">
        <v>0</v>
      </c>
      <c r="BQ769" s="330">
        <v>0</v>
      </c>
      <c r="BR769" s="431"/>
    </row>
    <row r="770" spans="1:70" s="334" customFormat="1" x14ac:dyDescent="0.25">
      <c r="A770" s="333" t="s">
        <v>2248</v>
      </c>
      <c r="B770" s="330" t="s">
        <v>52</v>
      </c>
      <c r="C770" s="330" t="s">
        <v>311</v>
      </c>
      <c r="D770" s="333">
        <v>7</v>
      </c>
      <c r="E770" s="331" t="s">
        <v>6540</v>
      </c>
      <c r="F770" s="330" t="s">
        <v>128</v>
      </c>
      <c r="G770" s="427" t="s">
        <v>7618</v>
      </c>
      <c r="H770" s="330">
        <v>0</v>
      </c>
      <c r="I770" s="330">
        <v>0</v>
      </c>
      <c r="J770" s="336" t="s">
        <v>45</v>
      </c>
      <c r="K770" s="330">
        <v>0</v>
      </c>
      <c r="L770" s="330">
        <v>0</v>
      </c>
      <c r="M770" s="336" t="s">
        <v>45</v>
      </c>
      <c r="N770" s="330">
        <v>0</v>
      </c>
      <c r="O770" s="330" t="s">
        <v>45</v>
      </c>
      <c r="P770" s="330" t="s">
        <v>45</v>
      </c>
      <c r="Q770" s="330" t="s">
        <v>45</v>
      </c>
      <c r="R770" s="336" t="s">
        <v>45</v>
      </c>
      <c r="S770" s="330">
        <v>0</v>
      </c>
      <c r="T770" s="330"/>
      <c r="U770" s="330"/>
      <c r="V770" s="428"/>
      <c r="W770" s="428" t="s">
        <v>45</v>
      </c>
      <c r="X770" s="428" t="s">
        <v>45</v>
      </c>
      <c r="Y770" s="428" t="s">
        <v>45</v>
      </c>
      <c r="Z770" s="428" t="s">
        <v>45</v>
      </c>
      <c r="AA770" s="330">
        <v>1</v>
      </c>
      <c r="AB770" s="330">
        <v>0</v>
      </c>
      <c r="AC770" s="330">
        <v>0</v>
      </c>
      <c r="AD770" s="330">
        <v>0</v>
      </c>
      <c r="AE770" s="330">
        <v>0</v>
      </c>
      <c r="AF770" s="330">
        <v>0</v>
      </c>
      <c r="AG770" s="429" t="s">
        <v>45</v>
      </c>
      <c r="AH770" s="330"/>
      <c r="AI770" s="330"/>
      <c r="AJ770" s="330"/>
      <c r="AK770" s="330"/>
      <c r="AL770" s="330"/>
      <c r="AM770" s="330">
        <v>0</v>
      </c>
      <c r="AN770" s="330">
        <v>0</v>
      </c>
      <c r="AO770" s="330"/>
      <c r="AP770" s="330"/>
      <c r="AQ770" s="330">
        <v>0</v>
      </c>
      <c r="AR770" s="330">
        <v>0</v>
      </c>
      <c r="AS770" s="330">
        <v>0</v>
      </c>
      <c r="AT770" s="330">
        <v>0</v>
      </c>
      <c r="AU770" s="330">
        <v>1</v>
      </c>
      <c r="AV770" s="430">
        <v>1</v>
      </c>
      <c r="AW770" s="330">
        <v>2</v>
      </c>
      <c r="AX770" s="330">
        <v>0</v>
      </c>
      <c r="AY770" s="330">
        <v>2</v>
      </c>
      <c r="AZ770" s="330">
        <v>0</v>
      </c>
      <c r="BA770" s="330">
        <v>2</v>
      </c>
      <c r="BB770" s="330">
        <v>0</v>
      </c>
      <c r="BC770" s="330">
        <v>2</v>
      </c>
      <c r="BD770" s="330">
        <v>0</v>
      </c>
      <c r="BE770" s="330">
        <v>0</v>
      </c>
      <c r="BF770" s="329" t="s">
        <v>7549</v>
      </c>
      <c r="BG770" s="330">
        <v>8</v>
      </c>
      <c r="BH770" s="330">
        <v>2</v>
      </c>
      <c r="BI770" s="330">
        <v>2</v>
      </c>
      <c r="BJ770" s="330" t="s">
        <v>112</v>
      </c>
      <c r="BK770" s="330">
        <v>2</v>
      </c>
      <c r="BL770" s="330">
        <v>0</v>
      </c>
      <c r="BM770" s="330">
        <v>0</v>
      </c>
      <c r="BN770" s="330">
        <v>0</v>
      </c>
      <c r="BO770" s="330">
        <v>0</v>
      </c>
      <c r="BP770" s="330">
        <v>0</v>
      </c>
      <c r="BQ770" s="330">
        <v>0</v>
      </c>
      <c r="BR770" s="431"/>
    </row>
    <row r="771" spans="1:70" s="334" customFormat="1" x14ac:dyDescent="0.25">
      <c r="A771" s="333" t="s">
        <v>180</v>
      </c>
      <c r="B771" s="330" t="s">
        <v>43</v>
      </c>
      <c r="C771" s="330" t="s">
        <v>43</v>
      </c>
      <c r="D771" s="333">
        <v>1</v>
      </c>
      <c r="E771" s="331" t="s">
        <v>6534</v>
      </c>
      <c r="F771" s="330" t="s">
        <v>128</v>
      </c>
      <c r="G771" s="427" t="s">
        <v>7587</v>
      </c>
      <c r="H771" s="330">
        <v>20</v>
      </c>
      <c r="I771" s="330">
        <v>0</v>
      </c>
      <c r="J771" s="336">
        <v>0</v>
      </c>
      <c r="K771" s="330">
        <v>7</v>
      </c>
      <c r="L771" s="330">
        <v>0</v>
      </c>
      <c r="M771" s="336">
        <v>0</v>
      </c>
      <c r="N771" s="330">
        <v>0</v>
      </c>
      <c r="O771" s="330" t="s">
        <v>6855</v>
      </c>
      <c r="P771" s="330" t="s">
        <v>6856</v>
      </c>
      <c r="Q771" s="330" t="s">
        <v>6857</v>
      </c>
      <c r="R771" s="336">
        <v>0.4040628115653041</v>
      </c>
      <c r="S771" s="330">
        <v>0</v>
      </c>
      <c r="T771" s="330"/>
      <c r="U771" s="330"/>
      <c r="V771" s="428"/>
      <c r="W771" s="428" t="s">
        <v>45</v>
      </c>
      <c r="X771" s="428" t="s">
        <v>45</v>
      </c>
      <c r="Y771" s="428" t="s">
        <v>45</v>
      </c>
      <c r="Z771" s="428" t="s">
        <v>45</v>
      </c>
      <c r="AA771" s="330">
        <v>0</v>
      </c>
      <c r="AB771" s="330">
        <v>0</v>
      </c>
      <c r="AC771" s="330">
        <v>20</v>
      </c>
      <c r="AD771" s="330">
        <v>0</v>
      </c>
      <c r="AE771" s="330">
        <v>6</v>
      </c>
      <c r="AF771" s="330">
        <v>1</v>
      </c>
      <c r="AG771" s="429">
        <v>0.96296296296296291</v>
      </c>
      <c r="AH771" s="330"/>
      <c r="AI771" s="330"/>
      <c r="AJ771" s="330"/>
      <c r="AK771" s="330"/>
      <c r="AL771" s="330"/>
      <c r="AM771" s="330">
        <v>0</v>
      </c>
      <c r="AN771" s="330">
        <v>0</v>
      </c>
      <c r="AO771" s="330"/>
      <c r="AP771" s="330"/>
      <c r="AQ771" s="330">
        <v>0</v>
      </c>
      <c r="AR771" s="330">
        <v>0</v>
      </c>
      <c r="AS771" s="330">
        <v>0</v>
      </c>
      <c r="AT771" s="330">
        <v>0</v>
      </c>
      <c r="AU771" s="330">
        <v>0</v>
      </c>
      <c r="AV771" s="430" t="s">
        <v>45</v>
      </c>
      <c r="AW771" s="330">
        <v>37</v>
      </c>
      <c r="AX771" s="330">
        <v>0</v>
      </c>
      <c r="AY771" s="330">
        <v>37</v>
      </c>
      <c r="AZ771" s="330">
        <v>0</v>
      </c>
      <c r="BA771" s="330">
        <v>37</v>
      </c>
      <c r="BB771" s="330">
        <v>0</v>
      </c>
      <c r="BC771" s="330">
        <v>37</v>
      </c>
      <c r="BD771" s="330">
        <v>0</v>
      </c>
      <c r="BE771" s="330">
        <v>465</v>
      </c>
      <c r="BF771" s="329" t="s">
        <v>7583</v>
      </c>
      <c r="BG771" s="330">
        <v>38</v>
      </c>
      <c r="BH771" s="330">
        <v>47</v>
      </c>
      <c r="BI771" s="330">
        <v>38</v>
      </c>
      <c r="BJ771" s="330" t="s">
        <v>112</v>
      </c>
      <c r="BK771" s="330">
        <v>21</v>
      </c>
      <c r="BL771" s="330">
        <v>10</v>
      </c>
      <c r="BM771" s="330">
        <v>6</v>
      </c>
      <c r="BN771" s="330">
        <v>0</v>
      </c>
      <c r="BO771" s="330">
        <v>1</v>
      </c>
      <c r="BP771" s="330">
        <v>0</v>
      </c>
      <c r="BQ771" s="330">
        <v>0</v>
      </c>
      <c r="BR771" s="431"/>
    </row>
    <row r="772" spans="1:70" s="334" customFormat="1" x14ac:dyDescent="0.25">
      <c r="A772" s="333" t="s">
        <v>180</v>
      </c>
      <c r="B772" s="330" t="s">
        <v>43</v>
      </c>
      <c r="C772" s="330" t="s">
        <v>43</v>
      </c>
      <c r="D772" s="333">
        <v>2</v>
      </c>
      <c r="E772" s="331" t="s">
        <v>6535</v>
      </c>
      <c r="F772" s="330" t="s">
        <v>128</v>
      </c>
      <c r="G772" s="427" t="s">
        <v>7587</v>
      </c>
      <c r="H772" s="330">
        <v>35</v>
      </c>
      <c r="I772" s="330">
        <v>2</v>
      </c>
      <c r="J772" s="336">
        <v>5.4054054054054057E-2</v>
      </c>
      <c r="K772" s="330">
        <v>10</v>
      </c>
      <c r="L772" s="330">
        <v>0</v>
      </c>
      <c r="M772" s="336">
        <v>0</v>
      </c>
      <c r="N772" s="330">
        <v>0</v>
      </c>
      <c r="O772" s="330" t="s">
        <v>7000</v>
      </c>
      <c r="P772" s="330" t="s">
        <v>7001</v>
      </c>
      <c r="Q772" s="330" t="s">
        <v>7002</v>
      </c>
      <c r="R772" s="336">
        <v>0.39706377327776654</v>
      </c>
      <c r="S772" s="330">
        <v>0</v>
      </c>
      <c r="T772" s="330"/>
      <c r="U772" s="330"/>
      <c r="V772" s="428"/>
      <c r="W772" s="428" t="s">
        <v>45</v>
      </c>
      <c r="X772" s="428" t="s">
        <v>45</v>
      </c>
      <c r="Y772" s="428" t="s">
        <v>45</v>
      </c>
      <c r="Z772" s="428" t="s">
        <v>45</v>
      </c>
      <c r="AA772" s="330">
        <v>0</v>
      </c>
      <c r="AB772" s="330">
        <v>0</v>
      </c>
      <c r="AC772" s="330">
        <v>35</v>
      </c>
      <c r="AD772" s="330">
        <v>0</v>
      </c>
      <c r="AE772" s="330">
        <v>8</v>
      </c>
      <c r="AF772" s="330">
        <v>2</v>
      </c>
      <c r="AG772" s="429">
        <v>0.9555555555555556</v>
      </c>
      <c r="AH772" s="330"/>
      <c r="AI772" s="330"/>
      <c r="AJ772" s="330"/>
      <c r="AK772" s="330"/>
      <c r="AL772" s="330"/>
      <c r="AM772" s="330">
        <v>0</v>
      </c>
      <c r="AN772" s="330">
        <v>0</v>
      </c>
      <c r="AO772" s="330"/>
      <c r="AP772" s="330"/>
      <c r="AQ772" s="330">
        <v>0</v>
      </c>
      <c r="AR772" s="330">
        <v>0</v>
      </c>
      <c r="AS772" s="330">
        <v>0</v>
      </c>
      <c r="AT772" s="330">
        <v>0</v>
      </c>
      <c r="AU772" s="330">
        <v>0</v>
      </c>
      <c r="AV772" s="430" t="s">
        <v>45</v>
      </c>
      <c r="AW772" s="330">
        <v>45</v>
      </c>
      <c r="AX772" s="330">
        <v>0</v>
      </c>
      <c r="AY772" s="330">
        <v>45</v>
      </c>
      <c r="AZ772" s="330">
        <v>0</v>
      </c>
      <c r="BA772" s="330">
        <v>45</v>
      </c>
      <c r="BB772" s="330">
        <v>0</v>
      </c>
      <c r="BC772" s="330">
        <v>45</v>
      </c>
      <c r="BD772" s="330">
        <v>0</v>
      </c>
      <c r="BE772" s="330">
        <v>98</v>
      </c>
      <c r="BF772" s="329" t="s">
        <v>7583</v>
      </c>
      <c r="BG772" s="330">
        <v>46</v>
      </c>
      <c r="BH772" s="330">
        <v>43</v>
      </c>
      <c r="BI772" s="330">
        <v>46</v>
      </c>
      <c r="BJ772" s="330" t="s">
        <v>112</v>
      </c>
      <c r="BK772" s="330">
        <v>20</v>
      </c>
      <c r="BL772" s="330">
        <v>16</v>
      </c>
      <c r="BM772" s="330">
        <v>9</v>
      </c>
      <c r="BN772" s="330">
        <v>0</v>
      </c>
      <c r="BO772" s="330">
        <v>1</v>
      </c>
      <c r="BP772" s="330">
        <v>0</v>
      </c>
      <c r="BQ772" s="330">
        <v>0</v>
      </c>
      <c r="BR772" s="431"/>
    </row>
    <row r="773" spans="1:70" s="334" customFormat="1" x14ac:dyDescent="0.25">
      <c r="A773" s="333" t="s">
        <v>180</v>
      </c>
      <c r="B773" s="330" t="s">
        <v>43</v>
      </c>
      <c r="C773" s="330" t="s">
        <v>43</v>
      </c>
      <c r="D773" s="333">
        <v>44</v>
      </c>
      <c r="E773" s="331" t="s">
        <v>565</v>
      </c>
      <c r="F773" s="330" t="s">
        <v>128</v>
      </c>
      <c r="G773" s="427" t="s">
        <v>7587</v>
      </c>
      <c r="H773" s="330">
        <v>21</v>
      </c>
      <c r="I773" s="330">
        <v>1</v>
      </c>
      <c r="J773" s="336">
        <v>4.5454545454545456E-2</v>
      </c>
      <c r="K773" s="330">
        <v>13</v>
      </c>
      <c r="L773" s="330">
        <v>0</v>
      </c>
      <c r="M773" s="336">
        <v>0</v>
      </c>
      <c r="N773" s="330">
        <v>0</v>
      </c>
      <c r="O773" s="330" t="s">
        <v>2641</v>
      </c>
      <c r="P773" s="330" t="s">
        <v>2642</v>
      </c>
      <c r="Q773" s="330" t="s">
        <v>2643</v>
      </c>
      <c r="R773" s="336">
        <v>0.44442401688865779</v>
      </c>
      <c r="S773" s="330">
        <v>0</v>
      </c>
      <c r="T773" s="330"/>
      <c r="U773" s="330"/>
      <c r="V773" s="428"/>
      <c r="W773" s="428" t="s">
        <v>45</v>
      </c>
      <c r="X773" s="428" t="s">
        <v>45</v>
      </c>
      <c r="Y773" s="428" t="s">
        <v>45</v>
      </c>
      <c r="Z773" s="428" t="s">
        <v>45</v>
      </c>
      <c r="AA773" s="330">
        <v>2</v>
      </c>
      <c r="AB773" s="330">
        <v>0</v>
      </c>
      <c r="AC773" s="330">
        <v>21</v>
      </c>
      <c r="AD773" s="330">
        <v>0</v>
      </c>
      <c r="AE773" s="330">
        <v>12</v>
      </c>
      <c r="AF773" s="330">
        <v>1</v>
      </c>
      <c r="AG773" s="429">
        <v>0.97058823529411764</v>
      </c>
      <c r="AH773" s="330"/>
      <c r="AI773" s="330"/>
      <c r="AJ773" s="330"/>
      <c r="AK773" s="330"/>
      <c r="AL773" s="330"/>
      <c r="AM773" s="330">
        <v>0</v>
      </c>
      <c r="AN773" s="330">
        <v>0</v>
      </c>
      <c r="AO773" s="330"/>
      <c r="AP773" s="330"/>
      <c r="AQ773" s="330">
        <v>0</v>
      </c>
      <c r="AR773" s="330">
        <v>0</v>
      </c>
      <c r="AS773" s="330">
        <v>0</v>
      </c>
      <c r="AT773" s="330">
        <v>0</v>
      </c>
      <c r="AU773" s="330">
        <v>2</v>
      </c>
      <c r="AV773" s="430">
        <v>1</v>
      </c>
      <c r="AW773" s="330">
        <v>42</v>
      </c>
      <c r="AX773" s="330">
        <v>1</v>
      </c>
      <c r="AY773" s="330">
        <v>42</v>
      </c>
      <c r="AZ773" s="330">
        <v>1</v>
      </c>
      <c r="BA773" s="330">
        <v>42</v>
      </c>
      <c r="BB773" s="330">
        <v>1</v>
      </c>
      <c r="BC773" s="330">
        <v>42</v>
      </c>
      <c r="BD773" s="330">
        <v>1</v>
      </c>
      <c r="BE773" s="330">
        <v>546</v>
      </c>
      <c r="BF773" s="329" t="s">
        <v>7583</v>
      </c>
      <c r="BG773" s="330">
        <v>42</v>
      </c>
      <c r="BH773" s="330">
        <v>28</v>
      </c>
      <c r="BI773" s="330">
        <v>43</v>
      </c>
      <c r="BJ773" s="330" t="s">
        <v>112</v>
      </c>
      <c r="BK773" s="330">
        <v>21</v>
      </c>
      <c r="BL773" s="330">
        <v>9</v>
      </c>
      <c r="BM773" s="330">
        <v>12</v>
      </c>
      <c r="BN773" s="330">
        <v>1</v>
      </c>
      <c r="BO773" s="330">
        <v>0</v>
      </c>
      <c r="BP773" s="330">
        <v>0</v>
      </c>
      <c r="BQ773" s="330">
        <v>0</v>
      </c>
      <c r="BR773" s="431"/>
    </row>
    <row r="774" spans="1:70" s="334" customFormat="1" x14ac:dyDescent="0.25">
      <c r="A774" s="333" t="s">
        <v>180</v>
      </c>
      <c r="B774" s="330" t="s">
        <v>43</v>
      </c>
      <c r="C774" s="330" t="s">
        <v>43</v>
      </c>
      <c r="D774" s="333">
        <v>45</v>
      </c>
      <c r="E774" s="331" t="s">
        <v>566</v>
      </c>
      <c r="F774" s="330" t="s">
        <v>128</v>
      </c>
      <c r="G774" s="427" t="s">
        <v>7587</v>
      </c>
      <c r="H774" s="330">
        <v>16</v>
      </c>
      <c r="I774" s="330">
        <v>2</v>
      </c>
      <c r="J774" s="336">
        <v>0.1111111111111111</v>
      </c>
      <c r="K774" s="330">
        <v>9</v>
      </c>
      <c r="L774" s="330">
        <v>1</v>
      </c>
      <c r="M774" s="336">
        <v>0.1</v>
      </c>
      <c r="N774" s="330">
        <v>0</v>
      </c>
      <c r="O774" s="330" t="s">
        <v>2730</v>
      </c>
      <c r="P774" s="330" t="s">
        <v>2731</v>
      </c>
      <c r="Q774" s="330" t="s">
        <v>2251</v>
      </c>
      <c r="R774" s="336">
        <v>0.32653493207824391</v>
      </c>
      <c r="S774" s="330">
        <v>0</v>
      </c>
      <c r="T774" s="330"/>
      <c r="U774" s="330"/>
      <c r="V774" s="428"/>
      <c r="W774" s="428" t="s">
        <v>45</v>
      </c>
      <c r="X774" s="428" t="s">
        <v>45</v>
      </c>
      <c r="Y774" s="428" t="s">
        <v>45</v>
      </c>
      <c r="Z774" s="428" t="s">
        <v>45</v>
      </c>
      <c r="AA774" s="330">
        <v>1</v>
      </c>
      <c r="AB774" s="330">
        <v>0</v>
      </c>
      <c r="AC774" s="330">
        <v>16</v>
      </c>
      <c r="AD774" s="330">
        <v>0</v>
      </c>
      <c r="AE774" s="330">
        <v>8</v>
      </c>
      <c r="AF774" s="330">
        <v>1</v>
      </c>
      <c r="AG774" s="429">
        <v>0.96</v>
      </c>
      <c r="AH774" s="330"/>
      <c r="AI774" s="330"/>
      <c r="AJ774" s="330"/>
      <c r="AK774" s="330"/>
      <c r="AL774" s="330"/>
      <c r="AM774" s="330">
        <v>0</v>
      </c>
      <c r="AN774" s="330">
        <v>0</v>
      </c>
      <c r="AO774" s="330"/>
      <c r="AP774" s="330"/>
      <c r="AQ774" s="330">
        <v>0</v>
      </c>
      <c r="AR774" s="330">
        <v>0</v>
      </c>
      <c r="AS774" s="330">
        <v>0</v>
      </c>
      <c r="AT774" s="330">
        <v>0</v>
      </c>
      <c r="AU774" s="330">
        <v>1</v>
      </c>
      <c r="AV774" s="430">
        <v>1</v>
      </c>
      <c r="AW774" s="330">
        <v>33</v>
      </c>
      <c r="AX774" s="330">
        <v>0</v>
      </c>
      <c r="AY774" s="330">
        <v>33</v>
      </c>
      <c r="AZ774" s="330">
        <v>0</v>
      </c>
      <c r="BA774" s="330">
        <v>33</v>
      </c>
      <c r="BB774" s="330">
        <v>0</v>
      </c>
      <c r="BC774" s="330">
        <v>33</v>
      </c>
      <c r="BD774" s="330">
        <v>0</v>
      </c>
      <c r="BE774" s="330">
        <v>417</v>
      </c>
      <c r="BF774" s="329" t="s">
        <v>7583</v>
      </c>
      <c r="BG774" s="330">
        <v>33</v>
      </c>
      <c r="BH774" s="330">
        <v>21</v>
      </c>
      <c r="BI774" s="330">
        <v>33</v>
      </c>
      <c r="BJ774" s="330" t="s">
        <v>112</v>
      </c>
      <c r="BK774" s="330">
        <v>18</v>
      </c>
      <c r="BL774" s="330">
        <v>7</v>
      </c>
      <c r="BM774" s="330">
        <v>8</v>
      </c>
      <c r="BN774" s="330">
        <v>0</v>
      </c>
      <c r="BO774" s="330">
        <v>0</v>
      </c>
      <c r="BP774" s="330">
        <v>0</v>
      </c>
      <c r="BQ774" s="330">
        <v>0</v>
      </c>
      <c r="BR774" s="431"/>
    </row>
    <row r="775" spans="1:70" s="334" customFormat="1" x14ac:dyDescent="0.25">
      <c r="A775" s="333" t="s">
        <v>180</v>
      </c>
      <c r="B775" s="330" t="s">
        <v>43</v>
      </c>
      <c r="C775" s="330" t="s">
        <v>43</v>
      </c>
      <c r="D775" s="333">
        <v>46</v>
      </c>
      <c r="E775" s="331" t="s">
        <v>567</v>
      </c>
      <c r="F775" s="330" t="s">
        <v>128</v>
      </c>
      <c r="G775" s="427" t="s">
        <v>7587</v>
      </c>
      <c r="H775" s="330">
        <v>9</v>
      </c>
      <c r="I775" s="330">
        <v>0</v>
      </c>
      <c r="J775" s="336">
        <v>0</v>
      </c>
      <c r="K775" s="330">
        <v>3</v>
      </c>
      <c r="L775" s="330">
        <v>0</v>
      </c>
      <c r="M775" s="336">
        <v>0</v>
      </c>
      <c r="N775" s="330">
        <v>0</v>
      </c>
      <c r="O775" s="330" t="s">
        <v>2815</v>
      </c>
      <c r="P775" s="330" t="s">
        <v>2816</v>
      </c>
      <c r="Q775" s="330" t="s">
        <v>2817</v>
      </c>
      <c r="R775" s="336">
        <v>0.46133279757673173</v>
      </c>
      <c r="S775" s="330">
        <v>0</v>
      </c>
      <c r="T775" s="330"/>
      <c r="U775" s="330"/>
      <c r="V775" s="428"/>
      <c r="W775" s="428" t="s">
        <v>45</v>
      </c>
      <c r="X775" s="428" t="s">
        <v>45</v>
      </c>
      <c r="Y775" s="428" t="s">
        <v>45</v>
      </c>
      <c r="Z775" s="428" t="s">
        <v>45</v>
      </c>
      <c r="AA775" s="330">
        <v>0</v>
      </c>
      <c r="AB775" s="330">
        <v>0</v>
      </c>
      <c r="AC775" s="330">
        <v>9</v>
      </c>
      <c r="AD775" s="330">
        <v>0</v>
      </c>
      <c r="AE775" s="330">
        <v>3</v>
      </c>
      <c r="AF775" s="330">
        <v>0</v>
      </c>
      <c r="AG775" s="429">
        <v>1</v>
      </c>
      <c r="AH775" s="330"/>
      <c r="AI775" s="330"/>
      <c r="AJ775" s="330"/>
      <c r="AK775" s="330"/>
      <c r="AL775" s="330"/>
      <c r="AM775" s="330">
        <v>0</v>
      </c>
      <c r="AN775" s="330">
        <v>0</v>
      </c>
      <c r="AO775" s="330"/>
      <c r="AP775" s="330"/>
      <c r="AQ775" s="330">
        <v>0</v>
      </c>
      <c r="AR775" s="330">
        <v>0</v>
      </c>
      <c r="AS775" s="330">
        <v>0</v>
      </c>
      <c r="AT775" s="330">
        <v>0</v>
      </c>
      <c r="AU775" s="330">
        <v>0</v>
      </c>
      <c r="AV775" s="430" t="s">
        <v>45</v>
      </c>
      <c r="AW775" s="330">
        <v>16</v>
      </c>
      <c r="AX775" s="330">
        <v>0</v>
      </c>
      <c r="AY775" s="330">
        <v>16</v>
      </c>
      <c r="AZ775" s="330">
        <v>0</v>
      </c>
      <c r="BA775" s="330">
        <v>16</v>
      </c>
      <c r="BB775" s="330">
        <v>0</v>
      </c>
      <c r="BC775" s="330">
        <v>16</v>
      </c>
      <c r="BD775" s="330">
        <v>0</v>
      </c>
      <c r="BE775" s="330">
        <v>377</v>
      </c>
      <c r="BF775" s="329" t="s">
        <v>7583</v>
      </c>
      <c r="BG775" s="330">
        <v>16</v>
      </c>
      <c r="BH775" s="330">
        <v>11</v>
      </c>
      <c r="BI775" s="330">
        <v>16</v>
      </c>
      <c r="BJ775" s="330" t="s">
        <v>112</v>
      </c>
      <c r="BK775" s="330">
        <v>9</v>
      </c>
      <c r="BL775" s="330">
        <v>4</v>
      </c>
      <c r="BM775" s="330">
        <v>3</v>
      </c>
      <c r="BN775" s="330">
        <v>0</v>
      </c>
      <c r="BO775" s="330">
        <v>0</v>
      </c>
      <c r="BP775" s="330">
        <v>0</v>
      </c>
      <c r="BQ775" s="330">
        <v>0</v>
      </c>
      <c r="BR775" s="431"/>
    </row>
    <row r="776" spans="1:70" s="334" customFormat="1" x14ac:dyDescent="0.25">
      <c r="A776" s="333" t="s">
        <v>180</v>
      </c>
      <c r="B776" s="330" t="s">
        <v>43</v>
      </c>
      <c r="C776" s="330" t="s">
        <v>43</v>
      </c>
      <c r="D776" s="333">
        <v>47</v>
      </c>
      <c r="E776" s="331" t="s">
        <v>568</v>
      </c>
      <c r="F776" s="330" t="s">
        <v>128</v>
      </c>
      <c r="G776" s="427" t="s">
        <v>7587</v>
      </c>
      <c r="H776" s="330">
        <v>0</v>
      </c>
      <c r="I776" s="330">
        <v>0</v>
      </c>
      <c r="J776" s="336" t="s">
        <v>45</v>
      </c>
      <c r="K776" s="330">
        <v>0</v>
      </c>
      <c r="L776" s="330">
        <v>0</v>
      </c>
      <c r="M776" s="336" t="s">
        <v>45</v>
      </c>
      <c r="N776" s="330">
        <v>0</v>
      </c>
      <c r="O776" s="330" t="s">
        <v>45</v>
      </c>
      <c r="P776" s="330" t="s">
        <v>45</v>
      </c>
      <c r="Q776" s="330" t="s">
        <v>45</v>
      </c>
      <c r="R776" s="336" t="s">
        <v>45</v>
      </c>
      <c r="S776" s="330">
        <v>0</v>
      </c>
      <c r="T776" s="330"/>
      <c r="U776" s="330"/>
      <c r="V776" s="428"/>
      <c r="W776" s="428" t="s">
        <v>45</v>
      </c>
      <c r="X776" s="428" t="s">
        <v>45</v>
      </c>
      <c r="Y776" s="428" t="s">
        <v>45</v>
      </c>
      <c r="Z776" s="428" t="s">
        <v>45</v>
      </c>
      <c r="AA776" s="330">
        <v>0</v>
      </c>
      <c r="AB776" s="330">
        <v>0</v>
      </c>
      <c r="AC776" s="330">
        <v>0</v>
      </c>
      <c r="AD776" s="330">
        <v>0</v>
      </c>
      <c r="AE776" s="330">
        <v>0</v>
      </c>
      <c r="AF776" s="330">
        <v>0</v>
      </c>
      <c r="AG776" s="429" t="s">
        <v>45</v>
      </c>
      <c r="AH776" s="330"/>
      <c r="AI776" s="330"/>
      <c r="AJ776" s="330"/>
      <c r="AK776" s="330"/>
      <c r="AL776" s="330"/>
      <c r="AM776" s="330">
        <v>0</v>
      </c>
      <c r="AN776" s="330">
        <v>0</v>
      </c>
      <c r="AO776" s="330"/>
      <c r="AP776" s="330"/>
      <c r="AQ776" s="330">
        <v>0</v>
      </c>
      <c r="AR776" s="330">
        <v>0</v>
      </c>
      <c r="AS776" s="330">
        <v>0</v>
      </c>
      <c r="AT776" s="330">
        <v>0</v>
      </c>
      <c r="AU776" s="330">
        <v>0</v>
      </c>
      <c r="AV776" s="430" t="s">
        <v>45</v>
      </c>
      <c r="AW776" s="330">
        <v>0</v>
      </c>
      <c r="AX776" s="330">
        <v>0</v>
      </c>
      <c r="AY776" s="330">
        <v>0</v>
      </c>
      <c r="AZ776" s="330">
        <v>0</v>
      </c>
      <c r="BA776" s="330">
        <v>0</v>
      </c>
      <c r="BB776" s="330">
        <v>0</v>
      </c>
      <c r="BC776" s="330">
        <v>0</v>
      </c>
      <c r="BD776" s="330">
        <v>0</v>
      </c>
      <c r="BE776" s="330">
        <v>0</v>
      </c>
      <c r="BF776" s="329" t="s">
        <v>7583</v>
      </c>
      <c r="BG776" s="330">
        <v>0</v>
      </c>
      <c r="BH776" s="330">
        <v>0</v>
      </c>
      <c r="BI776" s="330">
        <v>0</v>
      </c>
      <c r="BJ776" s="330" t="s">
        <v>112</v>
      </c>
      <c r="BK776" s="330">
        <v>0</v>
      </c>
      <c r="BL776" s="330">
        <v>0</v>
      </c>
      <c r="BM776" s="330">
        <v>0</v>
      </c>
      <c r="BN776" s="330">
        <v>0</v>
      </c>
      <c r="BO776" s="330">
        <v>0</v>
      </c>
      <c r="BP776" s="330">
        <v>0</v>
      </c>
      <c r="BQ776" s="330">
        <v>0</v>
      </c>
      <c r="BR776" s="431"/>
    </row>
    <row r="777" spans="1:70" x14ac:dyDescent="0.25">
      <c r="A777" s="333" t="s">
        <v>180</v>
      </c>
      <c r="B777" s="330" t="s">
        <v>43</v>
      </c>
      <c r="C777" s="330" t="s">
        <v>43</v>
      </c>
      <c r="D777" s="333">
        <v>48</v>
      </c>
      <c r="E777" s="331" t="s">
        <v>570</v>
      </c>
      <c r="F777" s="330" t="s">
        <v>128</v>
      </c>
      <c r="G777" s="427" t="s">
        <v>7587</v>
      </c>
      <c r="H777" s="330">
        <v>19</v>
      </c>
      <c r="I777" s="330">
        <v>3</v>
      </c>
      <c r="J777" s="336">
        <v>0.13636363636363635</v>
      </c>
      <c r="K777" s="330">
        <v>7</v>
      </c>
      <c r="L777" s="330">
        <v>1</v>
      </c>
      <c r="M777" s="336">
        <v>0.125</v>
      </c>
      <c r="N777" s="330">
        <v>0</v>
      </c>
      <c r="O777" s="330" t="s">
        <v>2984</v>
      </c>
      <c r="P777" s="330" t="s">
        <v>2985</v>
      </c>
      <c r="Q777" s="330" t="s">
        <v>2986</v>
      </c>
      <c r="R777" s="336">
        <v>0.38503456589662211</v>
      </c>
      <c r="S777" s="330">
        <v>0</v>
      </c>
      <c r="T777" s="330"/>
      <c r="U777" s="330"/>
      <c r="V777" s="428"/>
      <c r="W777" s="428" t="s">
        <v>45</v>
      </c>
      <c r="X777" s="428" t="s">
        <v>45</v>
      </c>
      <c r="Y777" s="428" t="s">
        <v>45</v>
      </c>
      <c r="Z777" s="428" t="s">
        <v>45</v>
      </c>
      <c r="AA777" s="330">
        <v>0</v>
      </c>
      <c r="AB777" s="330">
        <v>0</v>
      </c>
      <c r="AC777" s="330">
        <v>19</v>
      </c>
      <c r="AD777" s="330">
        <v>0</v>
      </c>
      <c r="AE777" s="330">
        <v>6</v>
      </c>
      <c r="AF777" s="330">
        <v>1</v>
      </c>
      <c r="AG777" s="429">
        <v>0.96153846153846156</v>
      </c>
      <c r="AH777" s="330"/>
      <c r="AI777" s="330"/>
      <c r="AJ777" s="330"/>
      <c r="AK777" s="330"/>
      <c r="AL777" s="330"/>
      <c r="AM777" s="330">
        <v>0</v>
      </c>
      <c r="AN777" s="330">
        <v>0</v>
      </c>
      <c r="AO777" s="330"/>
      <c r="AP777" s="330"/>
      <c r="AQ777" s="330">
        <v>0</v>
      </c>
      <c r="AR777" s="330">
        <v>0</v>
      </c>
      <c r="AS777" s="330">
        <v>0</v>
      </c>
      <c r="AT777" s="330">
        <v>0</v>
      </c>
      <c r="AU777" s="330">
        <v>0</v>
      </c>
      <c r="AV777" s="430" t="s">
        <v>45</v>
      </c>
      <c r="AW777" s="330">
        <v>40</v>
      </c>
      <c r="AX777" s="330">
        <v>0</v>
      </c>
      <c r="AY777" s="330">
        <v>40</v>
      </c>
      <c r="AZ777" s="330">
        <v>0</v>
      </c>
      <c r="BA777" s="330">
        <v>40</v>
      </c>
      <c r="BB777" s="330">
        <v>0</v>
      </c>
      <c r="BC777" s="330">
        <v>40</v>
      </c>
      <c r="BD777" s="330">
        <v>0</v>
      </c>
      <c r="BE777" s="330">
        <v>250</v>
      </c>
      <c r="BF777" s="329" t="s">
        <v>7583</v>
      </c>
      <c r="BG777" s="330">
        <v>40</v>
      </c>
      <c r="BH777" s="330">
        <v>16</v>
      </c>
      <c r="BI777" s="330">
        <v>40</v>
      </c>
      <c r="BJ777" s="330" t="s">
        <v>112</v>
      </c>
      <c r="BK777" s="330">
        <v>28</v>
      </c>
      <c r="BL777" s="330">
        <v>4</v>
      </c>
      <c r="BM777" s="330">
        <v>5</v>
      </c>
      <c r="BN777" s="330">
        <v>2</v>
      </c>
      <c r="BO777" s="330">
        <v>0</v>
      </c>
      <c r="BP777" s="330">
        <v>0</v>
      </c>
      <c r="BQ777" s="330">
        <v>1</v>
      </c>
    </row>
    <row r="778" spans="1:70" x14ac:dyDescent="0.25">
      <c r="A778" s="333" t="s">
        <v>180</v>
      </c>
      <c r="B778" s="330" t="s">
        <v>43</v>
      </c>
      <c r="C778" s="330" t="s">
        <v>43</v>
      </c>
      <c r="D778" s="333">
        <v>49</v>
      </c>
      <c r="E778" s="331" t="s">
        <v>571</v>
      </c>
      <c r="F778" s="330" t="s">
        <v>128</v>
      </c>
      <c r="G778" s="427" t="s">
        <v>7587</v>
      </c>
      <c r="H778" s="330">
        <v>15</v>
      </c>
      <c r="I778" s="330">
        <v>3</v>
      </c>
      <c r="J778" s="336">
        <v>0.16666666666666666</v>
      </c>
      <c r="K778" s="330">
        <v>11</v>
      </c>
      <c r="L778" s="330">
        <v>1</v>
      </c>
      <c r="M778" s="336">
        <v>8.3333333333333329E-2</v>
      </c>
      <c r="N778" s="330">
        <v>0</v>
      </c>
      <c r="O778" s="330" t="s">
        <v>6563</v>
      </c>
      <c r="P778" s="330" t="s">
        <v>6564</v>
      </c>
      <c r="Q778" s="330" t="s">
        <v>6565</v>
      </c>
      <c r="R778" s="336">
        <v>0.39211758905460364</v>
      </c>
      <c r="S778" s="330">
        <v>0</v>
      </c>
      <c r="T778" s="330"/>
      <c r="U778" s="330"/>
      <c r="V778" s="428"/>
      <c r="W778" s="428" t="s">
        <v>45</v>
      </c>
      <c r="X778" s="428" t="s">
        <v>45</v>
      </c>
      <c r="Y778" s="428" t="s">
        <v>45</v>
      </c>
      <c r="Z778" s="428" t="s">
        <v>45</v>
      </c>
      <c r="AA778" s="330">
        <v>2</v>
      </c>
      <c r="AB778" s="330">
        <v>0</v>
      </c>
      <c r="AC778" s="330">
        <v>15</v>
      </c>
      <c r="AD778" s="330">
        <v>0</v>
      </c>
      <c r="AE778" s="330">
        <v>10</v>
      </c>
      <c r="AF778" s="330">
        <v>1</v>
      </c>
      <c r="AG778" s="429">
        <v>0.96153846153846156</v>
      </c>
      <c r="AH778" s="330"/>
      <c r="AI778" s="330"/>
      <c r="AJ778" s="330"/>
      <c r="AK778" s="330"/>
      <c r="AL778" s="330"/>
      <c r="AM778" s="330">
        <v>0</v>
      </c>
      <c r="AN778" s="330">
        <v>0</v>
      </c>
      <c r="AO778" s="330"/>
      <c r="AP778" s="330"/>
      <c r="AQ778" s="330">
        <v>0</v>
      </c>
      <c r="AR778" s="330">
        <v>0</v>
      </c>
      <c r="AS778" s="330">
        <v>0</v>
      </c>
      <c r="AT778" s="330">
        <v>0</v>
      </c>
      <c r="AU778" s="330">
        <v>2</v>
      </c>
      <c r="AV778" s="430">
        <v>1</v>
      </c>
      <c r="AW778" s="330">
        <v>31</v>
      </c>
      <c r="AX778" s="330">
        <v>1</v>
      </c>
      <c r="AY778" s="330">
        <v>31</v>
      </c>
      <c r="AZ778" s="330">
        <v>1</v>
      </c>
      <c r="BA778" s="330">
        <v>31</v>
      </c>
      <c r="BB778" s="330">
        <v>1</v>
      </c>
      <c r="BC778" s="330">
        <v>31</v>
      </c>
      <c r="BD778" s="330">
        <v>1</v>
      </c>
      <c r="BE778" s="330">
        <v>118</v>
      </c>
      <c r="BF778" s="329" t="s">
        <v>7583</v>
      </c>
      <c r="BG778" s="330">
        <v>32</v>
      </c>
      <c r="BH778" s="330">
        <v>29</v>
      </c>
      <c r="BI778" s="330">
        <v>32</v>
      </c>
      <c r="BJ778" s="330" t="s">
        <v>112</v>
      </c>
      <c r="BK778" s="330">
        <v>14</v>
      </c>
      <c r="BL778" s="330">
        <v>8</v>
      </c>
      <c r="BM778" s="330">
        <v>9</v>
      </c>
      <c r="BN778" s="330">
        <v>1</v>
      </c>
      <c r="BO778" s="330">
        <v>0</v>
      </c>
      <c r="BP778" s="330">
        <v>0</v>
      </c>
      <c r="BQ778" s="330">
        <v>0</v>
      </c>
    </row>
    <row r="779" spans="1:70" x14ac:dyDescent="0.25">
      <c r="A779" s="333" t="s">
        <v>180</v>
      </c>
      <c r="B779" s="330" t="s">
        <v>43</v>
      </c>
      <c r="C779" s="330" t="s">
        <v>43</v>
      </c>
      <c r="D779" s="333">
        <v>50</v>
      </c>
      <c r="E779" s="331" t="s">
        <v>572</v>
      </c>
      <c r="F779" s="330" t="s">
        <v>128</v>
      </c>
      <c r="G779" s="427" t="s">
        <v>7587</v>
      </c>
      <c r="H779" s="330">
        <v>17</v>
      </c>
      <c r="I779" s="330">
        <v>0</v>
      </c>
      <c r="J779" s="336">
        <v>0</v>
      </c>
      <c r="K779" s="330">
        <v>4</v>
      </c>
      <c r="L779" s="330">
        <v>1</v>
      </c>
      <c r="M779" s="336">
        <v>0.2</v>
      </c>
      <c r="N779" s="330">
        <v>0</v>
      </c>
      <c r="O779" s="330" t="s">
        <v>6653</v>
      </c>
      <c r="P779" s="330" t="s">
        <v>6654</v>
      </c>
      <c r="Q779" s="330" t="s">
        <v>6655</v>
      </c>
      <c r="R779" s="336">
        <v>0.44098947811969413</v>
      </c>
      <c r="S779" s="330">
        <v>0</v>
      </c>
      <c r="T779" s="330"/>
      <c r="U779" s="330"/>
      <c r="V779" s="428"/>
      <c r="W779" s="428" t="s">
        <v>45</v>
      </c>
      <c r="X779" s="428" t="s">
        <v>45</v>
      </c>
      <c r="Y779" s="428" t="s">
        <v>45</v>
      </c>
      <c r="Z779" s="428" t="s">
        <v>45</v>
      </c>
      <c r="AA779" s="330">
        <v>0</v>
      </c>
      <c r="AB779" s="330">
        <v>0</v>
      </c>
      <c r="AC779" s="330">
        <v>17</v>
      </c>
      <c r="AD779" s="330">
        <v>0</v>
      </c>
      <c r="AE779" s="330">
        <v>4</v>
      </c>
      <c r="AF779" s="330">
        <v>0</v>
      </c>
      <c r="AG779" s="429">
        <v>1</v>
      </c>
      <c r="AH779" s="330"/>
      <c r="AI779" s="330"/>
      <c r="AJ779" s="330"/>
      <c r="AK779" s="330"/>
      <c r="AL779" s="330"/>
      <c r="AM779" s="330">
        <v>0</v>
      </c>
      <c r="AN779" s="330">
        <v>0</v>
      </c>
      <c r="AO779" s="330"/>
      <c r="AP779" s="330"/>
      <c r="AQ779" s="330">
        <v>0</v>
      </c>
      <c r="AR779" s="330">
        <v>0</v>
      </c>
      <c r="AS779" s="330">
        <v>0</v>
      </c>
      <c r="AT779" s="330">
        <v>0</v>
      </c>
      <c r="AU779" s="330">
        <v>0</v>
      </c>
      <c r="AV779" s="430" t="s">
        <v>45</v>
      </c>
      <c r="AW779" s="330">
        <v>27</v>
      </c>
      <c r="AX779" s="330">
        <v>0</v>
      </c>
      <c r="AY779" s="330">
        <v>27</v>
      </c>
      <c r="AZ779" s="330">
        <v>0</v>
      </c>
      <c r="BA779" s="330">
        <v>27</v>
      </c>
      <c r="BB779" s="330">
        <v>0</v>
      </c>
      <c r="BC779" s="330">
        <v>27</v>
      </c>
      <c r="BD779" s="330">
        <v>0</v>
      </c>
      <c r="BE779" s="330">
        <v>160</v>
      </c>
      <c r="BF779" s="329" t="s">
        <v>7583</v>
      </c>
      <c r="BG779" s="330">
        <v>28</v>
      </c>
      <c r="BH779" s="330">
        <v>13</v>
      </c>
      <c r="BI779" s="330">
        <v>28</v>
      </c>
      <c r="BJ779" s="330" t="s">
        <v>112</v>
      </c>
      <c r="BK779" s="330">
        <v>20</v>
      </c>
      <c r="BL779" s="330">
        <v>5</v>
      </c>
      <c r="BM779" s="330">
        <v>2</v>
      </c>
      <c r="BN779" s="330">
        <v>0</v>
      </c>
      <c r="BO779" s="330">
        <v>1</v>
      </c>
      <c r="BP779" s="330">
        <v>0</v>
      </c>
      <c r="BQ779" s="330">
        <v>0</v>
      </c>
    </row>
    <row r="780" spans="1:70" x14ac:dyDescent="0.25">
      <c r="A780" s="333" t="s">
        <v>180</v>
      </c>
      <c r="B780" s="330" t="s">
        <v>43</v>
      </c>
      <c r="C780" s="330" t="s">
        <v>43</v>
      </c>
      <c r="D780" s="333">
        <v>51</v>
      </c>
      <c r="E780" s="331" t="s">
        <v>573</v>
      </c>
      <c r="F780" s="330" t="s">
        <v>128</v>
      </c>
      <c r="G780" s="427" t="s">
        <v>7587</v>
      </c>
      <c r="H780" s="330">
        <v>2</v>
      </c>
      <c r="I780" s="330">
        <v>0</v>
      </c>
      <c r="J780" s="336">
        <v>0</v>
      </c>
      <c r="K780" s="330">
        <v>0</v>
      </c>
      <c r="L780" s="330">
        <v>0</v>
      </c>
      <c r="M780" s="336" t="s">
        <v>45</v>
      </c>
      <c r="N780" s="330">
        <v>0</v>
      </c>
      <c r="O780" s="330" t="s">
        <v>6742</v>
      </c>
      <c r="P780" s="330" t="s">
        <v>6743</v>
      </c>
      <c r="Q780" s="330" t="s">
        <v>6744</v>
      </c>
      <c r="R780" s="336">
        <v>0.5881230043037623</v>
      </c>
      <c r="S780" s="330">
        <v>0</v>
      </c>
      <c r="T780" s="330"/>
      <c r="U780" s="330"/>
      <c r="V780" s="428"/>
      <c r="W780" s="428" t="s">
        <v>45</v>
      </c>
      <c r="X780" s="428" t="s">
        <v>45</v>
      </c>
      <c r="Y780" s="428" t="s">
        <v>45</v>
      </c>
      <c r="Z780" s="428" t="s">
        <v>45</v>
      </c>
      <c r="AA780" s="330">
        <v>1</v>
      </c>
      <c r="AB780" s="330">
        <v>0</v>
      </c>
      <c r="AC780" s="330">
        <v>2</v>
      </c>
      <c r="AD780" s="330">
        <v>0</v>
      </c>
      <c r="AE780" s="330">
        <v>0</v>
      </c>
      <c r="AF780" s="330">
        <v>0</v>
      </c>
      <c r="AG780" s="429">
        <v>1</v>
      </c>
      <c r="AH780" s="330"/>
      <c r="AI780" s="330"/>
      <c r="AJ780" s="330"/>
      <c r="AK780" s="330"/>
      <c r="AL780" s="330"/>
      <c r="AM780" s="330">
        <v>0</v>
      </c>
      <c r="AN780" s="330">
        <v>0</v>
      </c>
      <c r="AO780" s="330"/>
      <c r="AP780" s="330"/>
      <c r="AQ780" s="330">
        <v>0</v>
      </c>
      <c r="AR780" s="330">
        <v>0</v>
      </c>
      <c r="AS780" s="330">
        <v>0</v>
      </c>
      <c r="AT780" s="330">
        <v>0</v>
      </c>
      <c r="AU780" s="330">
        <v>1</v>
      </c>
      <c r="AV780" s="430">
        <v>1</v>
      </c>
      <c r="AW780" s="330">
        <v>4</v>
      </c>
      <c r="AX780" s="330">
        <v>0</v>
      </c>
      <c r="AY780" s="330">
        <v>4</v>
      </c>
      <c r="AZ780" s="330">
        <v>0</v>
      </c>
      <c r="BA780" s="330">
        <v>4</v>
      </c>
      <c r="BB780" s="330">
        <v>0</v>
      </c>
      <c r="BC780" s="330">
        <v>4</v>
      </c>
      <c r="BD780" s="330">
        <v>0</v>
      </c>
      <c r="BE780" s="330">
        <v>60</v>
      </c>
      <c r="BF780" s="329" t="s">
        <v>7583</v>
      </c>
      <c r="BG780" s="330">
        <v>4</v>
      </c>
      <c r="BH780" s="330">
        <v>1</v>
      </c>
      <c r="BI780" s="330">
        <v>4</v>
      </c>
      <c r="BJ780" s="330" t="s">
        <v>112</v>
      </c>
      <c r="BK780" s="330">
        <v>4</v>
      </c>
      <c r="BL780" s="330">
        <v>0</v>
      </c>
      <c r="BM780" s="330">
        <v>0</v>
      </c>
      <c r="BN780" s="330">
        <v>0</v>
      </c>
      <c r="BO780" s="330">
        <v>0</v>
      </c>
      <c r="BP780" s="330">
        <v>0</v>
      </c>
      <c r="BQ780" s="330">
        <v>0</v>
      </c>
    </row>
    <row r="781" spans="1:70" x14ac:dyDescent="0.25">
      <c r="A781" s="333" t="s">
        <v>180</v>
      </c>
      <c r="B781" s="330" t="s">
        <v>43</v>
      </c>
      <c r="C781" s="330" t="s">
        <v>43</v>
      </c>
      <c r="D781" s="333">
        <v>52</v>
      </c>
      <c r="E781" s="331" t="s">
        <v>6555</v>
      </c>
      <c r="F781" s="330" t="s">
        <v>128</v>
      </c>
      <c r="G781" s="427" t="s">
        <v>7587</v>
      </c>
      <c r="H781" s="330">
        <v>10</v>
      </c>
      <c r="I781" s="330">
        <v>0</v>
      </c>
      <c r="J781" s="336">
        <v>0</v>
      </c>
      <c r="K781" s="330">
        <v>1</v>
      </c>
      <c r="L781" s="330">
        <v>0</v>
      </c>
      <c r="M781" s="336">
        <v>0</v>
      </c>
      <c r="N781" s="330">
        <v>0</v>
      </c>
      <c r="O781" s="330" t="s">
        <v>6794</v>
      </c>
      <c r="P781" s="330" t="s">
        <v>6795</v>
      </c>
      <c r="Q781" s="330" t="s">
        <v>6796</v>
      </c>
      <c r="R781" s="336">
        <v>0.30079245166661528</v>
      </c>
      <c r="S781" s="330">
        <v>0</v>
      </c>
      <c r="T781" s="330"/>
      <c r="U781" s="330"/>
      <c r="V781" s="428"/>
      <c r="W781" s="428" t="s">
        <v>45</v>
      </c>
      <c r="X781" s="428" t="s">
        <v>45</v>
      </c>
      <c r="Y781" s="428" t="s">
        <v>45</v>
      </c>
      <c r="Z781" s="428" t="s">
        <v>45</v>
      </c>
      <c r="AA781" s="330">
        <v>0</v>
      </c>
      <c r="AB781" s="330">
        <v>0</v>
      </c>
      <c r="AC781" s="330">
        <v>10</v>
      </c>
      <c r="AD781" s="330">
        <v>0</v>
      </c>
      <c r="AE781" s="330">
        <v>1</v>
      </c>
      <c r="AF781" s="330">
        <v>0</v>
      </c>
      <c r="AG781" s="429">
        <v>1</v>
      </c>
      <c r="AH781" s="330"/>
      <c r="AI781" s="330"/>
      <c r="AJ781" s="330"/>
      <c r="AK781" s="330"/>
      <c r="AL781" s="330"/>
      <c r="AM781" s="330">
        <v>0</v>
      </c>
      <c r="AN781" s="330">
        <v>0</v>
      </c>
      <c r="AO781" s="330"/>
      <c r="AP781" s="330"/>
      <c r="AQ781" s="330">
        <v>0</v>
      </c>
      <c r="AR781" s="330">
        <v>0</v>
      </c>
      <c r="AS781" s="330">
        <v>0</v>
      </c>
      <c r="AT781" s="330">
        <v>0</v>
      </c>
      <c r="AU781" s="330">
        <v>0</v>
      </c>
      <c r="AV781" s="430" t="s">
        <v>45</v>
      </c>
      <c r="AW781" s="330">
        <v>0</v>
      </c>
      <c r="AX781" s="330">
        <v>0</v>
      </c>
      <c r="AY781" s="330">
        <v>0</v>
      </c>
      <c r="AZ781" s="330">
        <v>0</v>
      </c>
      <c r="BA781" s="330">
        <v>0</v>
      </c>
      <c r="BB781" s="330">
        <v>0</v>
      </c>
      <c r="BC781" s="330">
        <v>0</v>
      </c>
      <c r="BD781" s="330">
        <v>0</v>
      </c>
      <c r="BE781" s="330">
        <v>2</v>
      </c>
      <c r="BF781" s="329" t="s">
        <v>7583</v>
      </c>
      <c r="BG781" s="330">
        <v>0</v>
      </c>
      <c r="BH781" s="330">
        <v>0</v>
      </c>
      <c r="BI781" s="330">
        <v>0</v>
      </c>
      <c r="BJ781" s="330" t="s">
        <v>112</v>
      </c>
      <c r="BK781" s="330">
        <v>0</v>
      </c>
      <c r="BL781" s="330">
        <v>0</v>
      </c>
      <c r="BM781" s="330">
        <v>0</v>
      </c>
      <c r="BN781" s="330">
        <v>0</v>
      </c>
      <c r="BO781" s="330">
        <v>0</v>
      </c>
      <c r="BP781" s="330">
        <v>0</v>
      </c>
      <c r="BQ781" s="330">
        <v>0</v>
      </c>
    </row>
    <row r="782" spans="1:70" x14ac:dyDescent="0.25">
      <c r="A782" s="333" t="s">
        <v>180</v>
      </c>
      <c r="B782" s="330" t="s">
        <v>43</v>
      </c>
      <c r="C782" s="330" t="s">
        <v>43</v>
      </c>
      <c r="D782" s="333">
        <v>3</v>
      </c>
      <c r="E782" s="331" t="s">
        <v>6536</v>
      </c>
      <c r="F782" s="330" t="s">
        <v>128</v>
      </c>
      <c r="G782" s="427" t="s">
        <v>7587</v>
      </c>
      <c r="H782" s="330">
        <v>34</v>
      </c>
      <c r="I782" s="330">
        <v>0</v>
      </c>
      <c r="J782" s="336">
        <v>0</v>
      </c>
      <c r="K782" s="330">
        <v>5</v>
      </c>
      <c r="L782" s="330">
        <v>0</v>
      </c>
      <c r="M782" s="336">
        <v>0</v>
      </c>
      <c r="N782" s="330">
        <v>0</v>
      </c>
      <c r="O782" s="330" t="s">
        <v>7088</v>
      </c>
      <c r="P782" s="330" t="s">
        <v>7089</v>
      </c>
      <c r="Q782" s="330" t="s">
        <v>7090</v>
      </c>
      <c r="R782" s="336">
        <v>0.53423636979343048</v>
      </c>
      <c r="S782" s="330">
        <v>0</v>
      </c>
      <c r="T782" s="330"/>
      <c r="U782" s="330"/>
      <c r="V782" s="428"/>
      <c r="W782" s="428" t="s">
        <v>45</v>
      </c>
      <c r="X782" s="428" t="s">
        <v>45</v>
      </c>
      <c r="Y782" s="428" t="s">
        <v>45</v>
      </c>
      <c r="Z782" s="428" t="s">
        <v>45</v>
      </c>
      <c r="AA782" s="330">
        <v>0</v>
      </c>
      <c r="AB782" s="330">
        <v>0</v>
      </c>
      <c r="AC782" s="330">
        <v>34</v>
      </c>
      <c r="AD782" s="330">
        <v>0</v>
      </c>
      <c r="AE782" s="330">
        <v>5</v>
      </c>
      <c r="AF782" s="330">
        <v>0</v>
      </c>
      <c r="AG782" s="429">
        <v>1</v>
      </c>
      <c r="AH782" s="330"/>
      <c r="AI782" s="330"/>
      <c r="AJ782" s="330"/>
      <c r="AK782" s="330"/>
      <c r="AL782" s="330"/>
      <c r="AM782" s="330">
        <v>0</v>
      </c>
      <c r="AN782" s="330">
        <v>0</v>
      </c>
      <c r="AO782" s="330"/>
      <c r="AP782" s="330"/>
      <c r="AQ782" s="330">
        <v>0</v>
      </c>
      <c r="AR782" s="330">
        <v>0</v>
      </c>
      <c r="AS782" s="330">
        <v>0</v>
      </c>
      <c r="AT782" s="330">
        <v>0</v>
      </c>
      <c r="AU782" s="330">
        <v>0</v>
      </c>
      <c r="AV782" s="430" t="s">
        <v>45</v>
      </c>
      <c r="AW782" s="330">
        <v>39</v>
      </c>
      <c r="AX782" s="330">
        <v>0</v>
      </c>
      <c r="AY782" s="330">
        <v>39</v>
      </c>
      <c r="AZ782" s="330">
        <v>0</v>
      </c>
      <c r="BA782" s="330">
        <v>39</v>
      </c>
      <c r="BB782" s="330">
        <v>0</v>
      </c>
      <c r="BC782" s="330">
        <v>39</v>
      </c>
      <c r="BD782" s="330">
        <v>0</v>
      </c>
      <c r="BE782" s="330">
        <v>125</v>
      </c>
      <c r="BF782" s="329" t="s">
        <v>7583</v>
      </c>
      <c r="BG782" s="330">
        <v>39</v>
      </c>
      <c r="BH782" s="330">
        <v>36</v>
      </c>
      <c r="BI782" s="330">
        <v>39</v>
      </c>
      <c r="BJ782" s="330" t="s">
        <v>112</v>
      </c>
      <c r="BK782" s="330">
        <v>15</v>
      </c>
      <c r="BL782" s="330">
        <v>18</v>
      </c>
      <c r="BM782" s="330">
        <v>5</v>
      </c>
      <c r="BN782" s="330">
        <v>1</v>
      </c>
      <c r="BO782" s="330">
        <v>0</v>
      </c>
      <c r="BP782" s="330">
        <v>0</v>
      </c>
      <c r="BQ782" s="330">
        <v>0</v>
      </c>
    </row>
    <row r="783" spans="1:70" x14ac:dyDescent="0.25">
      <c r="A783" s="333" t="s">
        <v>180</v>
      </c>
      <c r="B783" s="330" t="s">
        <v>43</v>
      </c>
      <c r="C783" s="330" t="s">
        <v>43</v>
      </c>
      <c r="D783" s="333">
        <v>4</v>
      </c>
      <c r="E783" s="331" t="s">
        <v>6537</v>
      </c>
      <c r="F783" s="330" t="s">
        <v>128</v>
      </c>
      <c r="G783" s="427" t="s">
        <v>7587</v>
      </c>
      <c r="H783" s="330">
        <v>38</v>
      </c>
      <c r="I783" s="330">
        <v>0</v>
      </c>
      <c r="J783" s="336">
        <v>0</v>
      </c>
      <c r="K783" s="330">
        <v>11</v>
      </c>
      <c r="L783" s="330">
        <v>0</v>
      </c>
      <c r="M783" s="336">
        <v>0</v>
      </c>
      <c r="N783" s="330">
        <v>0</v>
      </c>
      <c r="O783" s="330" t="s">
        <v>7177</v>
      </c>
      <c r="P783" s="330" t="s">
        <v>7178</v>
      </c>
      <c r="Q783" s="330" t="s">
        <v>7179</v>
      </c>
      <c r="R783" s="336">
        <v>0.35214566941300812</v>
      </c>
      <c r="S783" s="330">
        <v>0</v>
      </c>
      <c r="T783" s="330"/>
      <c r="U783" s="330"/>
      <c r="V783" s="428"/>
      <c r="W783" s="428" t="s">
        <v>45</v>
      </c>
      <c r="X783" s="428" t="s">
        <v>45</v>
      </c>
      <c r="Y783" s="428" t="s">
        <v>45</v>
      </c>
      <c r="Z783" s="428" t="s">
        <v>45</v>
      </c>
      <c r="AA783" s="330">
        <v>1</v>
      </c>
      <c r="AB783" s="330">
        <v>0</v>
      </c>
      <c r="AC783" s="330">
        <v>38</v>
      </c>
      <c r="AD783" s="330">
        <v>0</v>
      </c>
      <c r="AE783" s="330">
        <v>9</v>
      </c>
      <c r="AF783" s="330">
        <v>2</v>
      </c>
      <c r="AG783" s="429">
        <v>0.95918367346938771</v>
      </c>
      <c r="AH783" s="330"/>
      <c r="AI783" s="330"/>
      <c r="AJ783" s="330"/>
      <c r="AK783" s="330"/>
      <c r="AL783" s="330"/>
      <c r="AM783" s="330">
        <v>0</v>
      </c>
      <c r="AN783" s="330">
        <v>0</v>
      </c>
      <c r="AO783" s="330"/>
      <c r="AP783" s="330"/>
      <c r="AQ783" s="330">
        <v>0</v>
      </c>
      <c r="AR783" s="330">
        <v>0</v>
      </c>
      <c r="AS783" s="330">
        <v>0</v>
      </c>
      <c r="AT783" s="330">
        <v>1</v>
      </c>
      <c r="AU783" s="330">
        <v>0</v>
      </c>
      <c r="AV783" s="430">
        <v>1</v>
      </c>
      <c r="AW783" s="330">
        <v>51</v>
      </c>
      <c r="AX783" s="330">
        <v>0</v>
      </c>
      <c r="AY783" s="330">
        <v>51</v>
      </c>
      <c r="AZ783" s="330">
        <v>0</v>
      </c>
      <c r="BA783" s="330">
        <v>51</v>
      </c>
      <c r="BB783" s="330">
        <v>0</v>
      </c>
      <c r="BC783" s="330">
        <v>51</v>
      </c>
      <c r="BD783" s="330">
        <v>0</v>
      </c>
      <c r="BE783" s="330">
        <v>118</v>
      </c>
      <c r="BF783" s="329" t="s">
        <v>7583</v>
      </c>
      <c r="BG783" s="330">
        <v>53</v>
      </c>
      <c r="BH783" s="330">
        <v>50</v>
      </c>
      <c r="BI783" s="330">
        <v>52</v>
      </c>
      <c r="BJ783" s="330" t="s">
        <v>112</v>
      </c>
      <c r="BK783" s="330">
        <v>24</v>
      </c>
      <c r="BL783" s="330">
        <v>19</v>
      </c>
      <c r="BM783" s="330">
        <v>8</v>
      </c>
      <c r="BN783" s="330">
        <v>0</v>
      </c>
      <c r="BO783" s="330">
        <v>1</v>
      </c>
      <c r="BP783" s="330">
        <v>0</v>
      </c>
      <c r="BQ783" s="330">
        <v>0</v>
      </c>
    </row>
    <row r="784" spans="1:70" x14ac:dyDescent="0.25">
      <c r="A784" s="333" t="s">
        <v>180</v>
      </c>
      <c r="B784" s="330" t="s">
        <v>43</v>
      </c>
      <c r="C784" s="330" t="s">
        <v>43</v>
      </c>
      <c r="D784" s="333">
        <v>5</v>
      </c>
      <c r="E784" s="331" t="s">
        <v>6538</v>
      </c>
      <c r="F784" s="330" t="s">
        <v>128</v>
      </c>
      <c r="G784" s="427" t="s">
        <v>7587</v>
      </c>
      <c r="H784" s="330">
        <v>37</v>
      </c>
      <c r="I784" s="330">
        <v>1</v>
      </c>
      <c r="J784" s="336">
        <v>2.6315789473684209E-2</v>
      </c>
      <c r="K784" s="330">
        <v>11</v>
      </c>
      <c r="L784" s="330">
        <v>2</v>
      </c>
      <c r="M784" s="336">
        <v>0.15384615384615385</v>
      </c>
      <c r="N784" s="330">
        <v>0</v>
      </c>
      <c r="O784" s="330" t="s">
        <v>7269</v>
      </c>
      <c r="P784" s="330" t="s">
        <v>7270</v>
      </c>
      <c r="Q784" s="330" t="s">
        <v>7271</v>
      </c>
      <c r="R784" s="336">
        <v>0.36683274548010752</v>
      </c>
      <c r="S784" s="330">
        <v>0</v>
      </c>
      <c r="T784" s="330"/>
      <c r="U784" s="330"/>
      <c r="V784" s="428"/>
      <c r="W784" s="428" t="s">
        <v>45</v>
      </c>
      <c r="X784" s="428" t="s">
        <v>45</v>
      </c>
      <c r="Y784" s="428" t="s">
        <v>45</v>
      </c>
      <c r="Z784" s="428" t="s">
        <v>45</v>
      </c>
      <c r="AA784" s="330">
        <v>2</v>
      </c>
      <c r="AB784" s="330">
        <v>0</v>
      </c>
      <c r="AC784" s="330">
        <v>37</v>
      </c>
      <c r="AD784" s="330">
        <v>0</v>
      </c>
      <c r="AE784" s="330">
        <v>9</v>
      </c>
      <c r="AF784" s="330">
        <v>2</v>
      </c>
      <c r="AG784" s="429">
        <v>0.95833333333333337</v>
      </c>
      <c r="AH784" s="330"/>
      <c r="AI784" s="330"/>
      <c r="AJ784" s="330"/>
      <c r="AK784" s="330"/>
      <c r="AL784" s="330"/>
      <c r="AM784" s="330">
        <v>0</v>
      </c>
      <c r="AN784" s="330">
        <v>0</v>
      </c>
      <c r="AO784" s="330"/>
      <c r="AP784" s="330"/>
      <c r="AQ784" s="330">
        <v>0</v>
      </c>
      <c r="AR784" s="330">
        <v>0</v>
      </c>
      <c r="AS784" s="330">
        <v>0</v>
      </c>
      <c r="AT784" s="330">
        <v>0</v>
      </c>
      <c r="AU784" s="330">
        <v>2</v>
      </c>
      <c r="AV784" s="430">
        <v>1</v>
      </c>
      <c r="AW784" s="330">
        <v>43</v>
      </c>
      <c r="AX784" s="330">
        <v>0</v>
      </c>
      <c r="AY784" s="330">
        <v>43</v>
      </c>
      <c r="AZ784" s="330">
        <v>0</v>
      </c>
      <c r="BA784" s="330">
        <v>43</v>
      </c>
      <c r="BB784" s="330">
        <v>0</v>
      </c>
      <c r="BC784" s="330">
        <v>43</v>
      </c>
      <c r="BD784" s="330">
        <v>0</v>
      </c>
      <c r="BE784" s="330">
        <v>90</v>
      </c>
      <c r="BF784" s="329" t="s">
        <v>7583</v>
      </c>
      <c r="BG784" s="330">
        <v>43</v>
      </c>
      <c r="BH784" s="330">
        <v>47</v>
      </c>
      <c r="BI784" s="330">
        <v>43</v>
      </c>
      <c r="BJ784" s="330" t="s">
        <v>112</v>
      </c>
      <c r="BK784" s="330">
        <v>17</v>
      </c>
      <c r="BL784" s="330">
        <v>16</v>
      </c>
      <c r="BM784" s="330">
        <v>10</v>
      </c>
      <c r="BN784" s="330">
        <v>0</v>
      </c>
      <c r="BO784" s="330">
        <v>0</v>
      </c>
      <c r="BP784" s="330">
        <v>0</v>
      </c>
      <c r="BQ784" s="330">
        <v>0</v>
      </c>
    </row>
    <row r="785" spans="1:69" x14ac:dyDescent="0.25">
      <c r="A785" s="333" t="s">
        <v>180</v>
      </c>
      <c r="B785" s="330" t="s">
        <v>43</v>
      </c>
      <c r="C785" s="330" t="s">
        <v>43</v>
      </c>
      <c r="D785" s="333">
        <v>6</v>
      </c>
      <c r="E785" s="331" t="s">
        <v>6539</v>
      </c>
      <c r="F785" s="330" t="s">
        <v>128</v>
      </c>
      <c r="G785" s="427" t="s">
        <v>7587</v>
      </c>
      <c r="H785" s="330">
        <v>27</v>
      </c>
      <c r="I785" s="330">
        <v>1</v>
      </c>
      <c r="J785" s="336">
        <v>3.5714285714285712E-2</v>
      </c>
      <c r="K785" s="330">
        <v>8</v>
      </c>
      <c r="L785" s="330">
        <v>0</v>
      </c>
      <c r="M785" s="336">
        <v>0</v>
      </c>
      <c r="N785" s="330">
        <v>0</v>
      </c>
      <c r="O785" s="330" t="s">
        <v>7359</v>
      </c>
      <c r="P785" s="330" t="s">
        <v>7360</v>
      </c>
      <c r="Q785" s="330" t="s">
        <v>7361</v>
      </c>
      <c r="R785" s="336">
        <v>0.40438413490407771</v>
      </c>
      <c r="S785" s="330">
        <v>0</v>
      </c>
      <c r="T785" s="330"/>
      <c r="U785" s="330"/>
      <c r="V785" s="428"/>
      <c r="W785" s="428" t="s">
        <v>45</v>
      </c>
      <c r="X785" s="428" t="s">
        <v>45</v>
      </c>
      <c r="Y785" s="428" t="s">
        <v>45</v>
      </c>
      <c r="Z785" s="428" t="s">
        <v>45</v>
      </c>
      <c r="AA785" s="330">
        <v>1</v>
      </c>
      <c r="AB785" s="330">
        <v>0</v>
      </c>
      <c r="AC785" s="330">
        <v>27</v>
      </c>
      <c r="AD785" s="330">
        <v>0</v>
      </c>
      <c r="AE785" s="330">
        <v>7</v>
      </c>
      <c r="AF785" s="330">
        <v>1</v>
      </c>
      <c r="AG785" s="429">
        <v>0.97142857142857142</v>
      </c>
      <c r="AH785" s="330"/>
      <c r="AI785" s="330"/>
      <c r="AJ785" s="330"/>
      <c r="AK785" s="330"/>
      <c r="AL785" s="330"/>
      <c r="AM785" s="330">
        <v>0</v>
      </c>
      <c r="AN785" s="330">
        <v>0</v>
      </c>
      <c r="AO785" s="330"/>
      <c r="AP785" s="330"/>
      <c r="AQ785" s="330">
        <v>0</v>
      </c>
      <c r="AR785" s="330">
        <v>0</v>
      </c>
      <c r="AS785" s="330">
        <v>0</v>
      </c>
      <c r="AT785" s="330">
        <v>0</v>
      </c>
      <c r="AU785" s="330">
        <v>1</v>
      </c>
      <c r="AV785" s="430">
        <v>1</v>
      </c>
      <c r="AW785" s="330">
        <v>34</v>
      </c>
      <c r="AX785" s="330">
        <v>0</v>
      </c>
      <c r="AY785" s="330">
        <v>34</v>
      </c>
      <c r="AZ785" s="330">
        <v>0</v>
      </c>
      <c r="BA785" s="330">
        <v>34</v>
      </c>
      <c r="BB785" s="330">
        <v>0</v>
      </c>
      <c r="BC785" s="330">
        <v>34</v>
      </c>
      <c r="BD785" s="330">
        <v>0</v>
      </c>
      <c r="BE785" s="330">
        <v>133</v>
      </c>
      <c r="BF785" s="329" t="s">
        <v>7583</v>
      </c>
      <c r="BG785" s="330">
        <v>34</v>
      </c>
      <c r="BH785" s="330">
        <v>42</v>
      </c>
      <c r="BI785" s="330">
        <v>34</v>
      </c>
      <c r="BJ785" s="330" t="s">
        <v>112</v>
      </c>
      <c r="BK785" s="330">
        <v>17</v>
      </c>
      <c r="BL785" s="330">
        <v>11</v>
      </c>
      <c r="BM785" s="330">
        <v>6</v>
      </c>
      <c r="BN785" s="330">
        <v>0</v>
      </c>
      <c r="BO785" s="330">
        <v>0</v>
      </c>
      <c r="BP785" s="330">
        <v>0</v>
      </c>
      <c r="BQ785" s="330">
        <v>0</v>
      </c>
    </row>
    <row r="786" spans="1:69" x14ac:dyDescent="0.25">
      <c r="A786" s="333" t="s">
        <v>180</v>
      </c>
      <c r="B786" s="330" t="s">
        <v>43</v>
      </c>
      <c r="C786" s="330" t="s">
        <v>43</v>
      </c>
      <c r="D786" s="333">
        <v>7</v>
      </c>
      <c r="E786" s="331" t="s">
        <v>6540</v>
      </c>
      <c r="F786" s="330" t="s">
        <v>128</v>
      </c>
      <c r="G786" s="427" t="s">
        <v>7587</v>
      </c>
      <c r="H786" s="330">
        <v>29</v>
      </c>
      <c r="I786" s="330">
        <v>0</v>
      </c>
      <c r="J786" s="336">
        <v>0</v>
      </c>
      <c r="K786" s="330">
        <v>11</v>
      </c>
      <c r="L786" s="330">
        <v>1</v>
      </c>
      <c r="M786" s="336">
        <v>8.3333333333333329E-2</v>
      </c>
      <c r="N786" s="330">
        <v>0</v>
      </c>
      <c r="O786" s="330" t="s">
        <v>7444</v>
      </c>
      <c r="P786" s="330" t="s">
        <v>7445</v>
      </c>
      <c r="Q786" s="330" t="s">
        <v>7446</v>
      </c>
      <c r="R786" s="336">
        <v>0.26360225863357295</v>
      </c>
      <c r="S786" s="330">
        <v>0</v>
      </c>
      <c r="T786" s="330"/>
      <c r="U786" s="330"/>
      <c r="V786" s="428"/>
      <c r="W786" s="428" t="s">
        <v>45</v>
      </c>
      <c r="X786" s="428" t="s">
        <v>45</v>
      </c>
      <c r="Y786" s="428" t="s">
        <v>45</v>
      </c>
      <c r="Z786" s="428" t="s">
        <v>45</v>
      </c>
      <c r="AA786" s="330">
        <v>1</v>
      </c>
      <c r="AB786" s="330">
        <v>0</v>
      </c>
      <c r="AC786" s="330">
        <v>29</v>
      </c>
      <c r="AD786" s="330">
        <v>0</v>
      </c>
      <c r="AE786" s="330">
        <v>9</v>
      </c>
      <c r="AF786" s="330">
        <v>2</v>
      </c>
      <c r="AG786" s="429">
        <v>0.95</v>
      </c>
      <c r="AH786" s="330"/>
      <c r="AI786" s="330"/>
      <c r="AJ786" s="330"/>
      <c r="AK786" s="330"/>
      <c r="AL786" s="330"/>
      <c r="AM786" s="330">
        <v>0</v>
      </c>
      <c r="AN786" s="330">
        <v>0</v>
      </c>
      <c r="AO786" s="330"/>
      <c r="AP786" s="330"/>
      <c r="AQ786" s="330">
        <v>0</v>
      </c>
      <c r="AR786" s="330">
        <v>0</v>
      </c>
      <c r="AS786" s="330">
        <v>1</v>
      </c>
      <c r="AT786" s="330">
        <v>0</v>
      </c>
      <c r="AU786" s="330">
        <v>0</v>
      </c>
      <c r="AV786" s="430">
        <v>0</v>
      </c>
      <c r="AW786" s="330">
        <v>36</v>
      </c>
      <c r="AX786" s="330">
        <v>0</v>
      </c>
      <c r="AY786" s="330">
        <v>36</v>
      </c>
      <c r="AZ786" s="330">
        <v>0</v>
      </c>
      <c r="BA786" s="330">
        <v>36</v>
      </c>
      <c r="BB786" s="330">
        <v>0</v>
      </c>
      <c r="BC786" s="330">
        <v>36</v>
      </c>
      <c r="BD786" s="330">
        <v>0</v>
      </c>
      <c r="BE786" s="330">
        <v>26</v>
      </c>
      <c r="BF786" s="329" t="s">
        <v>7583</v>
      </c>
      <c r="BG786" s="330">
        <v>37</v>
      </c>
      <c r="BH786" s="330">
        <v>43</v>
      </c>
      <c r="BI786" s="330">
        <v>37</v>
      </c>
      <c r="BJ786" s="330" t="s">
        <v>112</v>
      </c>
      <c r="BK786" s="330">
        <v>10</v>
      </c>
      <c r="BL786" s="330">
        <v>16</v>
      </c>
      <c r="BM786" s="330">
        <v>9</v>
      </c>
      <c r="BN786" s="330">
        <v>0</v>
      </c>
      <c r="BO786" s="330">
        <v>1</v>
      </c>
      <c r="BP786" s="330">
        <v>0</v>
      </c>
      <c r="BQ786" s="330">
        <v>1</v>
      </c>
    </row>
    <row r="787" spans="1:69" x14ac:dyDescent="0.25">
      <c r="A787" s="333" t="s">
        <v>60</v>
      </c>
      <c r="B787" s="330" t="s">
        <v>43</v>
      </c>
      <c r="C787" s="330" t="s">
        <v>43</v>
      </c>
      <c r="D787" s="333">
        <v>1</v>
      </c>
      <c r="E787" s="331" t="s">
        <v>6534</v>
      </c>
      <c r="F787" s="330" t="s">
        <v>128</v>
      </c>
      <c r="G787" s="427" t="s">
        <v>7542</v>
      </c>
      <c r="H787" s="330">
        <v>8</v>
      </c>
      <c r="I787" s="330">
        <v>0</v>
      </c>
      <c r="J787" s="336">
        <v>0</v>
      </c>
      <c r="K787" s="330">
        <v>3</v>
      </c>
      <c r="L787" s="330">
        <v>0</v>
      </c>
      <c r="M787" s="336">
        <v>0</v>
      </c>
      <c r="N787" s="330">
        <v>0</v>
      </c>
      <c r="O787" s="330" t="s">
        <v>6867</v>
      </c>
      <c r="P787" s="330" t="s">
        <v>6868</v>
      </c>
      <c r="Q787" s="330" t="s">
        <v>6869</v>
      </c>
      <c r="R787" s="336">
        <v>0.75607142857142851</v>
      </c>
      <c r="S787" s="330">
        <v>0</v>
      </c>
      <c r="T787" s="330"/>
      <c r="U787" s="330"/>
      <c r="V787" s="428"/>
      <c r="W787" s="428" t="s">
        <v>45</v>
      </c>
      <c r="X787" s="428" t="s">
        <v>45</v>
      </c>
      <c r="Y787" s="428" t="s">
        <v>45</v>
      </c>
      <c r="Z787" s="428" t="s">
        <v>45</v>
      </c>
      <c r="AA787" s="330">
        <v>0</v>
      </c>
      <c r="AB787" s="330">
        <v>0</v>
      </c>
      <c r="AC787" s="330">
        <v>8</v>
      </c>
      <c r="AD787" s="330">
        <v>0</v>
      </c>
      <c r="AE787" s="330">
        <v>3</v>
      </c>
      <c r="AF787" s="330">
        <v>0</v>
      </c>
      <c r="AG787" s="429">
        <v>1</v>
      </c>
      <c r="AH787" s="330"/>
      <c r="AI787" s="330"/>
      <c r="AJ787" s="330"/>
      <c r="AK787" s="330"/>
      <c r="AL787" s="330"/>
      <c r="AM787" s="330">
        <v>0</v>
      </c>
      <c r="AN787" s="330">
        <v>0</v>
      </c>
      <c r="AO787" s="330"/>
      <c r="AP787" s="330"/>
      <c r="AQ787" s="330">
        <v>0</v>
      </c>
      <c r="AR787" s="330">
        <v>0</v>
      </c>
      <c r="AS787" s="330">
        <v>0</v>
      </c>
      <c r="AT787" s="330">
        <v>0</v>
      </c>
      <c r="AU787" s="330">
        <v>0</v>
      </c>
      <c r="AV787" s="430" t="s">
        <v>45</v>
      </c>
      <c r="AW787" s="330">
        <v>30</v>
      </c>
      <c r="AX787" s="330">
        <v>0</v>
      </c>
      <c r="AY787" s="330">
        <v>30</v>
      </c>
      <c r="AZ787" s="330">
        <v>0</v>
      </c>
      <c r="BA787" s="330">
        <v>30</v>
      </c>
      <c r="BB787" s="330">
        <v>0</v>
      </c>
      <c r="BC787" s="330">
        <v>30</v>
      </c>
      <c r="BD787" s="330">
        <v>0</v>
      </c>
      <c r="BE787" s="330">
        <v>158</v>
      </c>
      <c r="BF787" s="329" t="s">
        <v>7547</v>
      </c>
      <c r="BG787" s="330">
        <v>30</v>
      </c>
      <c r="BH787" s="330">
        <v>12</v>
      </c>
      <c r="BI787" s="330">
        <v>30</v>
      </c>
      <c r="BJ787" s="330" t="s">
        <v>112</v>
      </c>
      <c r="BK787" s="330">
        <v>19</v>
      </c>
      <c r="BL787" s="330">
        <v>9</v>
      </c>
      <c r="BM787" s="330">
        <v>2</v>
      </c>
      <c r="BN787" s="330">
        <v>0</v>
      </c>
      <c r="BO787" s="330">
        <v>0</v>
      </c>
      <c r="BP787" s="330">
        <v>0</v>
      </c>
      <c r="BQ787" s="330">
        <v>0</v>
      </c>
    </row>
    <row r="788" spans="1:69" x14ac:dyDescent="0.25">
      <c r="A788" s="333" t="s">
        <v>60</v>
      </c>
      <c r="B788" s="330" t="s">
        <v>43</v>
      </c>
      <c r="C788" s="330" t="s">
        <v>43</v>
      </c>
      <c r="D788" s="333">
        <v>2</v>
      </c>
      <c r="E788" s="331" t="s">
        <v>6535</v>
      </c>
      <c r="F788" s="330" t="s">
        <v>128</v>
      </c>
      <c r="G788" s="427" t="s">
        <v>7542</v>
      </c>
      <c r="H788" s="330">
        <v>12</v>
      </c>
      <c r="I788" s="330">
        <v>0</v>
      </c>
      <c r="J788" s="336">
        <v>0</v>
      </c>
      <c r="K788" s="330">
        <v>1</v>
      </c>
      <c r="L788" s="330">
        <v>0</v>
      </c>
      <c r="M788" s="336">
        <v>0</v>
      </c>
      <c r="N788" s="330">
        <v>0</v>
      </c>
      <c r="O788" s="330" t="s">
        <v>7010</v>
      </c>
      <c r="P788" s="330" t="s">
        <v>7011</v>
      </c>
      <c r="Q788" s="330" t="s">
        <v>7012</v>
      </c>
      <c r="R788" s="336">
        <v>0.79676938332160074</v>
      </c>
      <c r="S788" s="330">
        <v>0</v>
      </c>
      <c r="T788" s="330"/>
      <c r="U788" s="330"/>
      <c r="V788" s="428"/>
      <c r="W788" s="428" t="s">
        <v>45</v>
      </c>
      <c r="X788" s="428" t="s">
        <v>45</v>
      </c>
      <c r="Y788" s="428" t="s">
        <v>45</v>
      </c>
      <c r="Z788" s="428" t="s">
        <v>45</v>
      </c>
      <c r="AA788" s="330">
        <v>0</v>
      </c>
      <c r="AB788" s="330">
        <v>0</v>
      </c>
      <c r="AC788" s="330">
        <v>12</v>
      </c>
      <c r="AD788" s="330">
        <v>0</v>
      </c>
      <c r="AE788" s="330">
        <v>1</v>
      </c>
      <c r="AF788" s="330">
        <v>0</v>
      </c>
      <c r="AG788" s="429">
        <v>1</v>
      </c>
      <c r="AH788" s="330"/>
      <c r="AI788" s="330"/>
      <c r="AJ788" s="330"/>
      <c r="AK788" s="330"/>
      <c r="AL788" s="330"/>
      <c r="AM788" s="330">
        <v>0</v>
      </c>
      <c r="AN788" s="330">
        <v>0</v>
      </c>
      <c r="AO788" s="330"/>
      <c r="AP788" s="330"/>
      <c r="AQ788" s="330">
        <v>0</v>
      </c>
      <c r="AR788" s="330">
        <v>0</v>
      </c>
      <c r="AS788" s="330">
        <v>0</v>
      </c>
      <c r="AT788" s="330">
        <v>0</v>
      </c>
      <c r="AU788" s="330">
        <v>0</v>
      </c>
      <c r="AV788" s="430" t="s">
        <v>45</v>
      </c>
      <c r="AW788" s="330">
        <v>15</v>
      </c>
      <c r="AX788" s="330">
        <v>0</v>
      </c>
      <c r="AY788" s="330">
        <v>15</v>
      </c>
      <c r="AZ788" s="330">
        <v>0</v>
      </c>
      <c r="BA788" s="330">
        <v>15</v>
      </c>
      <c r="BB788" s="330">
        <v>0</v>
      </c>
      <c r="BC788" s="330">
        <v>15</v>
      </c>
      <c r="BD788" s="330">
        <v>0</v>
      </c>
      <c r="BE788" s="330">
        <v>94</v>
      </c>
      <c r="BF788" s="329" t="s">
        <v>7547</v>
      </c>
      <c r="BG788" s="330">
        <v>16</v>
      </c>
      <c r="BH788" s="330">
        <v>18</v>
      </c>
      <c r="BI788" s="330">
        <v>17</v>
      </c>
      <c r="BJ788" s="330" t="s">
        <v>112</v>
      </c>
      <c r="BK788" s="330">
        <v>5</v>
      </c>
      <c r="BL788" s="330">
        <v>9</v>
      </c>
      <c r="BM788" s="330">
        <v>1</v>
      </c>
      <c r="BN788" s="330">
        <v>0</v>
      </c>
      <c r="BO788" s="330">
        <v>2</v>
      </c>
      <c r="BP788" s="330">
        <v>0</v>
      </c>
      <c r="BQ788" s="330">
        <v>0</v>
      </c>
    </row>
    <row r="789" spans="1:69" x14ac:dyDescent="0.25">
      <c r="A789" s="333" t="s">
        <v>60</v>
      </c>
      <c r="B789" s="330" t="s">
        <v>43</v>
      </c>
      <c r="C789" s="330" t="s">
        <v>43</v>
      </c>
      <c r="D789" s="333">
        <v>44</v>
      </c>
      <c r="E789" s="331" t="s">
        <v>565</v>
      </c>
      <c r="F789" s="330" t="s">
        <v>128</v>
      </c>
      <c r="G789" s="427" t="s">
        <v>7542</v>
      </c>
      <c r="H789" s="330">
        <v>10</v>
      </c>
      <c r="I789" s="330">
        <v>0</v>
      </c>
      <c r="J789" s="336">
        <v>0</v>
      </c>
      <c r="K789" s="330">
        <v>9</v>
      </c>
      <c r="L789" s="330">
        <v>0</v>
      </c>
      <c r="M789" s="336">
        <v>0</v>
      </c>
      <c r="N789" s="330">
        <v>0</v>
      </c>
      <c r="O789" s="330" t="s">
        <v>2652</v>
      </c>
      <c r="P789" s="330" t="s">
        <v>2653</v>
      </c>
      <c r="Q789" s="330" t="s">
        <v>2654</v>
      </c>
      <c r="R789" s="336">
        <v>0.74143574885183239</v>
      </c>
      <c r="S789" s="330">
        <v>0</v>
      </c>
      <c r="T789" s="330"/>
      <c r="U789" s="330"/>
      <c r="V789" s="428"/>
      <c r="W789" s="428" t="s">
        <v>45</v>
      </c>
      <c r="X789" s="428" t="s">
        <v>45</v>
      </c>
      <c r="Y789" s="428" t="s">
        <v>45</v>
      </c>
      <c r="Z789" s="428" t="s">
        <v>45</v>
      </c>
      <c r="AA789" s="330">
        <v>0</v>
      </c>
      <c r="AB789" s="330">
        <v>0</v>
      </c>
      <c r="AC789" s="330">
        <v>10</v>
      </c>
      <c r="AD789" s="330">
        <v>0</v>
      </c>
      <c r="AE789" s="330">
        <v>9</v>
      </c>
      <c r="AF789" s="330">
        <v>0</v>
      </c>
      <c r="AG789" s="429">
        <v>1</v>
      </c>
      <c r="AH789" s="330"/>
      <c r="AI789" s="330"/>
      <c r="AJ789" s="330"/>
      <c r="AK789" s="330"/>
      <c r="AL789" s="330"/>
      <c r="AM789" s="330">
        <v>0</v>
      </c>
      <c r="AN789" s="330">
        <v>0</v>
      </c>
      <c r="AO789" s="330"/>
      <c r="AP789" s="330"/>
      <c r="AQ789" s="330">
        <v>0</v>
      </c>
      <c r="AR789" s="330">
        <v>0</v>
      </c>
      <c r="AS789" s="330">
        <v>0</v>
      </c>
      <c r="AT789" s="330">
        <v>0</v>
      </c>
      <c r="AU789" s="330">
        <v>0</v>
      </c>
      <c r="AV789" s="430" t="s">
        <v>45</v>
      </c>
      <c r="AW789" s="330">
        <v>18</v>
      </c>
      <c r="AX789" s="330">
        <v>1</v>
      </c>
      <c r="AY789" s="330">
        <v>18</v>
      </c>
      <c r="AZ789" s="330">
        <v>1</v>
      </c>
      <c r="BA789" s="330">
        <v>18</v>
      </c>
      <c r="BB789" s="330">
        <v>1</v>
      </c>
      <c r="BC789" s="330">
        <v>18</v>
      </c>
      <c r="BD789" s="330">
        <v>1</v>
      </c>
      <c r="BE789" s="330">
        <v>108</v>
      </c>
      <c r="BF789" s="329" t="s">
        <v>7547</v>
      </c>
      <c r="BG789" s="330">
        <v>19</v>
      </c>
      <c r="BH789" s="330">
        <v>17</v>
      </c>
      <c r="BI789" s="330">
        <v>19</v>
      </c>
      <c r="BJ789" s="330" t="s">
        <v>112</v>
      </c>
      <c r="BK789" s="330">
        <v>6</v>
      </c>
      <c r="BL789" s="330">
        <v>6</v>
      </c>
      <c r="BM789" s="330">
        <v>7</v>
      </c>
      <c r="BN789" s="330">
        <v>0</v>
      </c>
      <c r="BO789" s="330">
        <v>0</v>
      </c>
      <c r="BP789" s="330">
        <v>0</v>
      </c>
      <c r="BQ789" s="330">
        <v>0</v>
      </c>
    </row>
    <row r="790" spans="1:69" x14ac:dyDescent="0.25">
      <c r="A790" s="333" t="s">
        <v>60</v>
      </c>
      <c r="B790" s="330" t="s">
        <v>43</v>
      </c>
      <c r="C790" s="330" t="s">
        <v>43</v>
      </c>
      <c r="D790" s="333">
        <v>45</v>
      </c>
      <c r="E790" s="331" t="s">
        <v>566</v>
      </c>
      <c r="F790" s="330" t="s">
        <v>128</v>
      </c>
      <c r="G790" s="427" t="s">
        <v>7542</v>
      </c>
      <c r="H790" s="330">
        <v>7</v>
      </c>
      <c r="I790" s="330">
        <v>0</v>
      </c>
      <c r="J790" s="336">
        <v>0</v>
      </c>
      <c r="K790" s="330">
        <v>4</v>
      </c>
      <c r="L790" s="330">
        <v>0</v>
      </c>
      <c r="M790" s="336">
        <v>0</v>
      </c>
      <c r="N790" s="330">
        <v>0</v>
      </c>
      <c r="O790" s="330" t="s">
        <v>2740</v>
      </c>
      <c r="P790" s="330" t="s">
        <v>2741</v>
      </c>
      <c r="Q790" s="330" t="s">
        <v>2742</v>
      </c>
      <c r="R790" s="336">
        <v>0.7478629519346921</v>
      </c>
      <c r="S790" s="330">
        <v>0</v>
      </c>
      <c r="T790" s="330"/>
      <c r="U790" s="330"/>
      <c r="V790" s="428"/>
      <c r="W790" s="428" t="s">
        <v>45</v>
      </c>
      <c r="X790" s="428" t="s">
        <v>45</v>
      </c>
      <c r="Y790" s="428" t="s">
        <v>45</v>
      </c>
      <c r="Z790" s="428" t="s">
        <v>45</v>
      </c>
      <c r="AA790" s="330">
        <v>0</v>
      </c>
      <c r="AB790" s="330">
        <v>0</v>
      </c>
      <c r="AC790" s="330">
        <v>6</v>
      </c>
      <c r="AD790" s="330">
        <v>1</v>
      </c>
      <c r="AE790" s="330">
        <v>3</v>
      </c>
      <c r="AF790" s="330">
        <v>1</v>
      </c>
      <c r="AG790" s="429">
        <v>0.81818181818181823</v>
      </c>
      <c r="AH790" s="330"/>
      <c r="AI790" s="330"/>
      <c r="AJ790" s="330"/>
      <c r="AK790" s="330"/>
      <c r="AL790" s="330"/>
      <c r="AM790" s="330">
        <v>0</v>
      </c>
      <c r="AN790" s="330">
        <v>0</v>
      </c>
      <c r="AO790" s="330"/>
      <c r="AP790" s="330"/>
      <c r="AQ790" s="330">
        <v>0</v>
      </c>
      <c r="AR790" s="330">
        <v>0</v>
      </c>
      <c r="AS790" s="330">
        <v>0</v>
      </c>
      <c r="AT790" s="330">
        <v>0</v>
      </c>
      <c r="AU790" s="330">
        <v>0</v>
      </c>
      <c r="AV790" s="430" t="s">
        <v>45</v>
      </c>
      <c r="AW790" s="330">
        <v>17</v>
      </c>
      <c r="AX790" s="330">
        <v>0</v>
      </c>
      <c r="AY790" s="330">
        <v>17</v>
      </c>
      <c r="AZ790" s="330">
        <v>0</v>
      </c>
      <c r="BA790" s="330">
        <v>17</v>
      </c>
      <c r="BB790" s="330">
        <v>0</v>
      </c>
      <c r="BC790" s="330">
        <v>17</v>
      </c>
      <c r="BD790" s="330">
        <v>0</v>
      </c>
      <c r="BE790" s="330">
        <v>82</v>
      </c>
      <c r="BF790" s="329" t="s">
        <v>7547</v>
      </c>
      <c r="BG790" s="330">
        <v>17</v>
      </c>
      <c r="BH790" s="330">
        <v>12</v>
      </c>
      <c r="BI790" s="330">
        <v>17</v>
      </c>
      <c r="BJ790" s="330" t="s">
        <v>112</v>
      </c>
      <c r="BK790" s="330">
        <v>6</v>
      </c>
      <c r="BL790" s="330">
        <v>6</v>
      </c>
      <c r="BM790" s="330">
        <v>4</v>
      </c>
      <c r="BN790" s="330">
        <v>1</v>
      </c>
      <c r="BO790" s="330">
        <v>0</v>
      </c>
      <c r="BP790" s="330">
        <v>0</v>
      </c>
      <c r="BQ790" s="330">
        <v>0</v>
      </c>
    </row>
    <row r="791" spans="1:69" x14ac:dyDescent="0.25">
      <c r="A791" s="333" t="s">
        <v>60</v>
      </c>
      <c r="B791" s="330" t="s">
        <v>43</v>
      </c>
      <c r="C791" s="330" t="s">
        <v>43</v>
      </c>
      <c r="D791" s="333">
        <v>46</v>
      </c>
      <c r="E791" s="331" t="s">
        <v>567</v>
      </c>
      <c r="F791" s="330" t="s">
        <v>128</v>
      </c>
      <c r="G791" s="427" t="s">
        <v>7542</v>
      </c>
      <c r="H791" s="330">
        <v>8</v>
      </c>
      <c r="I791" s="330">
        <v>0</v>
      </c>
      <c r="J791" s="336">
        <v>0</v>
      </c>
      <c r="K791" s="330">
        <v>8</v>
      </c>
      <c r="L791" s="330">
        <v>1</v>
      </c>
      <c r="M791" s="336">
        <v>0.1111111111111111</v>
      </c>
      <c r="N791" s="330">
        <v>0</v>
      </c>
      <c r="O791" s="330" t="s">
        <v>2827</v>
      </c>
      <c r="P791" s="330" t="s">
        <v>2828</v>
      </c>
      <c r="Q791" s="330" t="s">
        <v>2829</v>
      </c>
      <c r="R791" s="336">
        <v>0.73725867728012817</v>
      </c>
      <c r="S791" s="330">
        <v>0</v>
      </c>
      <c r="T791" s="330"/>
      <c r="U791" s="330"/>
      <c r="V791" s="428"/>
      <c r="W791" s="428" t="s">
        <v>45</v>
      </c>
      <c r="X791" s="428" t="s">
        <v>45</v>
      </c>
      <c r="Y791" s="428" t="s">
        <v>45</v>
      </c>
      <c r="Z791" s="428" t="s">
        <v>45</v>
      </c>
      <c r="AA791" s="330">
        <v>0</v>
      </c>
      <c r="AB791" s="330">
        <v>0</v>
      </c>
      <c r="AC791" s="330">
        <v>8</v>
      </c>
      <c r="AD791" s="330">
        <v>0</v>
      </c>
      <c r="AE791" s="330">
        <v>7</v>
      </c>
      <c r="AF791" s="330">
        <v>1</v>
      </c>
      <c r="AG791" s="429">
        <v>0.9375</v>
      </c>
      <c r="AH791" s="330"/>
      <c r="AI791" s="330"/>
      <c r="AJ791" s="330"/>
      <c r="AK791" s="330"/>
      <c r="AL791" s="330"/>
      <c r="AM791" s="330">
        <v>0</v>
      </c>
      <c r="AN791" s="330">
        <v>0</v>
      </c>
      <c r="AO791" s="330"/>
      <c r="AP791" s="330"/>
      <c r="AQ791" s="330">
        <v>0</v>
      </c>
      <c r="AR791" s="330">
        <v>0</v>
      </c>
      <c r="AS791" s="330">
        <v>0</v>
      </c>
      <c r="AT791" s="330">
        <v>0</v>
      </c>
      <c r="AU791" s="330">
        <v>0</v>
      </c>
      <c r="AV791" s="430" t="s">
        <v>45</v>
      </c>
      <c r="AW791" s="330">
        <v>17</v>
      </c>
      <c r="AX791" s="330">
        <v>0</v>
      </c>
      <c r="AY791" s="330">
        <v>17</v>
      </c>
      <c r="AZ791" s="330">
        <v>0</v>
      </c>
      <c r="BA791" s="330">
        <v>17</v>
      </c>
      <c r="BB791" s="330">
        <v>0</v>
      </c>
      <c r="BC791" s="330">
        <v>17</v>
      </c>
      <c r="BD791" s="330">
        <v>0</v>
      </c>
      <c r="BE791" s="330">
        <v>76</v>
      </c>
      <c r="BF791" s="329" t="s">
        <v>7547</v>
      </c>
      <c r="BG791" s="330">
        <v>17</v>
      </c>
      <c r="BH791" s="330">
        <v>15</v>
      </c>
      <c r="BI791" s="330">
        <v>17</v>
      </c>
      <c r="BJ791" s="330" t="s">
        <v>112</v>
      </c>
      <c r="BK791" s="330">
        <v>7</v>
      </c>
      <c r="BL791" s="330">
        <v>3</v>
      </c>
      <c r="BM791" s="330">
        <v>6</v>
      </c>
      <c r="BN791" s="330">
        <v>1</v>
      </c>
      <c r="BO791" s="330">
        <v>0</v>
      </c>
      <c r="BP791" s="330">
        <v>0</v>
      </c>
      <c r="BQ791" s="330">
        <v>0</v>
      </c>
    </row>
    <row r="792" spans="1:69" x14ac:dyDescent="0.25">
      <c r="A792" s="333" t="s">
        <v>60</v>
      </c>
      <c r="B792" s="330" t="s">
        <v>43</v>
      </c>
      <c r="C792" s="330" t="s">
        <v>43</v>
      </c>
      <c r="D792" s="333">
        <v>47</v>
      </c>
      <c r="E792" s="331" t="s">
        <v>568</v>
      </c>
      <c r="F792" s="330" t="s">
        <v>128</v>
      </c>
      <c r="G792" s="427" t="s">
        <v>7542</v>
      </c>
      <c r="H792" s="330">
        <v>9</v>
      </c>
      <c r="I792" s="330">
        <v>0</v>
      </c>
      <c r="J792" s="336">
        <v>0</v>
      </c>
      <c r="K792" s="330">
        <v>2</v>
      </c>
      <c r="L792" s="330">
        <v>1</v>
      </c>
      <c r="M792" s="336">
        <v>0.33333333333333331</v>
      </c>
      <c r="N792" s="330">
        <v>0</v>
      </c>
      <c r="O792" s="330" t="s">
        <v>2913</v>
      </c>
      <c r="P792" s="330" t="s">
        <v>2914</v>
      </c>
      <c r="Q792" s="330" t="s">
        <v>2915</v>
      </c>
      <c r="R792" s="336">
        <v>0.73078326180257513</v>
      </c>
      <c r="S792" s="330">
        <v>0</v>
      </c>
      <c r="T792" s="330"/>
      <c r="U792" s="330"/>
      <c r="V792" s="428"/>
      <c r="W792" s="428" t="s">
        <v>45</v>
      </c>
      <c r="X792" s="428" t="s">
        <v>45</v>
      </c>
      <c r="Y792" s="428" t="s">
        <v>45</v>
      </c>
      <c r="Z792" s="428" t="s">
        <v>45</v>
      </c>
      <c r="AA792" s="330">
        <v>0</v>
      </c>
      <c r="AB792" s="330">
        <v>0</v>
      </c>
      <c r="AC792" s="330">
        <v>9</v>
      </c>
      <c r="AD792" s="330">
        <v>0</v>
      </c>
      <c r="AE792" s="330">
        <v>2</v>
      </c>
      <c r="AF792" s="330">
        <v>0</v>
      </c>
      <c r="AG792" s="429">
        <v>1</v>
      </c>
      <c r="AH792" s="330"/>
      <c r="AI792" s="330"/>
      <c r="AJ792" s="330"/>
      <c r="AK792" s="330"/>
      <c r="AL792" s="330"/>
      <c r="AM792" s="330">
        <v>0</v>
      </c>
      <c r="AN792" s="330">
        <v>0</v>
      </c>
      <c r="AO792" s="330"/>
      <c r="AP792" s="330"/>
      <c r="AQ792" s="330">
        <v>0</v>
      </c>
      <c r="AR792" s="330">
        <v>0</v>
      </c>
      <c r="AS792" s="330">
        <v>0</v>
      </c>
      <c r="AT792" s="330">
        <v>0</v>
      </c>
      <c r="AU792" s="330">
        <v>0</v>
      </c>
      <c r="AV792" s="430" t="s">
        <v>45</v>
      </c>
      <c r="AW792" s="330">
        <v>17</v>
      </c>
      <c r="AX792" s="330">
        <v>0</v>
      </c>
      <c r="AY792" s="330">
        <v>17</v>
      </c>
      <c r="AZ792" s="330">
        <v>0</v>
      </c>
      <c r="BA792" s="330">
        <v>17</v>
      </c>
      <c r="BB792" s="330">
        <v>0</v>
      </c>
      <c r="BC792" s="330">
        <v>17</v>
      </c>
      <c r="BD792" s="330">
        <v>0</v>
      </c>
      <c r="BE792" s="330">
        <v>35</v>
      </c>
      <c r="BF792" s="329" t="s">
        <v>7547</v>
      </c>
      <c r="BG792" s="330">
        <v>17</v>
      </c>
      <c r="BH792" s="330">
        <v>12</v>
      </c>
      <c r="BI792" s="330">
        <v>17</v>
      </c>
      <c r="BJ792" s="330" t="s">
        <v>112</v>
      </c>
      <c r="BK792" s="330">
        <v>7</v>
      </c>
      <c r="BL792" s="330">
        <v>7</v>
      </c>
      <c r="BM792" s="330">
        <v>3</v>
      </c>
      <c r="BN792" s="330">
        <v>0</v>
      </c>
      <c r="BO792" s="330">
        <v>0</v>
      </c>
      <c r="BP792" s="330">
        <v>0</v>
      </c>
      <c r="BQ792" s="330">
        <v>0</v>
      </c>
    </row>
    <row r="793" spans="1:69" x14ac:dyDescent="0.25">
      <c r="A793" s="333" t="s">
        <v>60</v>
      </c>
      <c r="B793" s="330" t="s">
        <v>43</v>
      </c>
      <c r="C793" s="330" t="s">
        <v>43</v>
      </c>
      <c r="D793" s="333">
        <v>48</v>
      </c>
      <c r="E793" s="331" t="s">
        <v>570</v>
      </c>
      <c r="F793" s="330" t="s">
        <v>128</v>
      </c>
      <c r="G793" s="427" t="s">
        <v>7542</v>
      </c>
      <c r="H793" s="330">
        <v>8</v>
      </c>
      <c r="I793" s="330">
        <v>0</v>
      </c>
      <c r="J793" s="336">
        <v>0</v>
      </c>
      <c r="K793" s="330">
        <v>5</v>
      </c>
      <c r="L793" s="330">
        <v>0</v>
      </c>
      <c r="M793" s="336">
        <v>0</v>
      </c>
      <c r="N793" s="330">
        <v>0</v>
      </c>
      <c r="O793" s="330" t="s">
        <v>2994</v>
      </c>
      <c r="P793" s="330" t="s">
        <v>2995</v>
      </c>
      <c r="Q793" s="330" t="s">
        <v>2996</v>
      </c>
      <c r="R793" s="336">
        <v>0.76496166609451888</v>
      </c>
      <c r="S793" s="330">
        <v>0</v>
      </c>
      <c r="T793" s="330"/>
      <c r="U793" s="330"/>
      <c r="V793" s="428"/>
      <c r="W793" s="428" t="s">
        <v>45</v>
      </c>
      <c r="X793" s="428" t="s">
        <v>45</v>
      </c>
      <c r="Y793" s="428" t="s">
        <v>45</v>
      </c>
      <c r="Z793" s="428" t="s">
        <v>45</v>
      </c>
      <c r="AA793" s="330">
        <v>0</v>
      </c>
      <c r="AB793" s="330">
        <v>0</v>
      </c>
      <c r="AC793" s="330">
        <v>8</v>
      </c>
      <c r="AD793" s="330">
        <v>0</v>
      </c>
      <c r="AE793" s="330">
        <v>3</v>
      </c>
      <c r="AF793" s="330">
        <v>2</v>
      </c>
      <c r="AG793" s="429">
        <v>0.84615384615384615</v>
      </c>
      <c r="AH793" s="330"/>
      <c r="AI793" s="330"/>
      <c r="AJ793" s="330"/>
      <c r="AK793" s="330"/>
      <c r="AL793" s="330"/>
      <c r="AM793" s="330">
        <v>0</v>
      </c>
      <c r="AN793" s="330">
        <v>0</v>
      </c>
      <c r="AO793" s="330"/>
      <c r="AP793" s="330"/>
      <c r="AQ793" s="330">
        <v>0</v>
      </c>
      <c r="AR793" s="330">
        <v>0</v>
      </c>
      <c r="AS793" s="330">
        <v>0</v>
      </c>
      <c r="AT793" s="330">
        <v>0</v>
      </c>
      <c r="AU793" s="330">
        <v>0</v>
      </c>
      <c r="AV793" s="430" t="s">
        <v>45</v>
      </c>
      <c r="AW793" s="330">
        <v>23</v>
      </c>
      <c r="AX793" s="330">
        <v>0</v>
      </c>
      <c r="AY793" s="330">
        <v>23</v>
      </c>
      <c r="AZ793" s="330">
        <v>0</v>
      </c>
      <c r="BA793" s="330">
        <v>23</v>
      </c>
      <c r="BB793" s="330">
        <v>0</v>
      </c>
      <c r="BC793" s="330">
        <v>23</v>
      </c>
      <c r="BD793" s="330">
        <v>0</v>
      </c>
      <c r="BE793" s="330">
        <v>105</v>
      </c>
      <c r="BF793" s="329" t="s">
        <v>7547</v>
      </c>
      <c r="BG793" s="330">
        <v>23</v>
      </c>
      <c r="BH793" s="330">
        <v>11</v>
      </c>
      <c r="BI793" s="330">
        <v>23</v>
      </c>
      <c r="BJ793" s="330" t="s">
        <v>112</v>
      </c>
      <c r="BK793" s="330">
        <v>14</v>
      </c>
      <c r="BL793" s="330">
        <v>5</v>
      </c>
      <c r="BM793" s="330">
        <v>4</v>
      </c>
      <c r="BN793" s="330">
        <v>0</v>
      </c>
      <c r="BO793" s="330">
        <v>0</v>
      </c>
      <c r="BP793" s="330">
        <v>0</v>
      </c>
      <c r="BQ793" s="330">
        <v>0</v>
      </c>
    </row>
    <row r="794" spans="1:69" x14ac:dyDescent="0.25">
      <c r="A794" s="333" t="s">
        <v>60</v>
      </c>
      <c r="B794" s="330" t="s">
        <v>43</v>
      </c>
      <c r="C794" s="330" t="s">
        <v>43</v>
      </c>
      <c r="D794" s="333">
        <v>49</v>
      </c>
      <c r="E794" s="331" t="s">
        <v>571</v>
      </c>
      <c r="F794" s="330" t="s">
        <v>128</v>
      </c>
      <c r="G794" s="427" t="s">
        <v>7542</v>
      </c>
      <c r="H794" s="330">
        <v>10</v>
      </c>
      <c r="I794" s="330">
        <v>0</v>
      </c>
      <c r="J794" s="336">
        <v>0</v>
      </c>
      <c r="K794" s="330">
        <v>3</v>
      </c>
      <c r="L794" s="330">
        <v>0</v>
      </c>
      <c r="M794" s="336">
        <v>0</v>
      </c>
      <c r="N794" s="330">
        <v>0</v>
      </c>
      <c r="O794" s="330" t="s">
        <v>6574</v>
      </c>
      <c r="P794" s="330" t="s">
        <v>6575</v>
      </c>
      <c r="Q794" s="330" t="s">
        <v>6576</v>
      </c>
      <c r="R794" s="336">
        <v>0.79127787493138968</v>
      </c>
      <c r="S794" s="330">
        <v>0</v>
      </c>
      <c r="T794" s="330"/>
      <c r="U794" s="330"/>
      <c r="V794" s="428"/>
      <c r="W794" s="428" t="s">
        <v>45</v>
      </c>
      <c r="X794" s="428" t="s">
        <v>45</v>
      </c>
      <c r="Y794" s="428" t="s">
        <v>45</v>
      </c>
      <c r="Z794" s="428" t="s">
        <v>45</v>
      </c>
      <c r="AA794" s="330">
        <v>1</v>
      </c>
      <c r="AB794" s="330">
        <v>0</v>
      </c>
      <c r="AC794" s="330">
        <v>10</v>
      </c>
      <c r="AD794" s="330">
        <v>0</v>
      </c>
      <c r="AE794" s="330">
        <v>3</v>
      </c>
      <c r="AF794" s="330">
        <v>0</v>
      </c>
      <c r="AG794" s="429">
        <v>1</v>
      </c>
      <c r="AH794" s="330"/>
      <c r="AI794" s="330"/>
      <c r="AJ794" s="330"/>
      <c r="AK794" s="330"/>
      <c r="AL794" s="330"/>
      <c r="AM794" s="330">
        <v>0</v>
      </c>
      <c r="AN794" s="330">
        <v>0</v>
      </c>
      <c r="AO794" s="330"/>
      <c r="AP794" s="330"/>
      <c r="AQ794" s="330">
        <v>0</v>
      </c>
      <c r="AR794" s="330">
        <v>0</v>
      </c>
      <c r="AS794" s="330">
        <v>0</v>
      </c>
      <c r="AT794" s="330">
        <v>0</v>
      </c>
      <c r="AU794" s="330">
        <v>1</v>
      </c>
      <c r="AV794" s="430">
        <v>1</v>
      </c>
      <c r="AW794" s="330">
        <v>20</v>
      </c>
      <c r="AX794" s="330">
        <v>0</v>
      </c>
      <c r="AY794" s="330">
        <v>20</v>
      </c>
      <c r="AZ794" s="330">
        <v>0</v>
      </c>
      <c r="BA794" s="330">
        <v>20</v>
      </c>
      <c r="BB794" s="330">
        <v>0</v>
      </c>
      <c r="BC794" s="330">
        <v>20</v>
      </c>
      <c r="BD794" s="330">
        <v>0</v>
      </c>
      <c r="BE794" s="330">
        <v>138</v>
      </c>
      <c r="BF794" s="329" t="s">
        <v>7547</v>
      </c>
      <c r="BG794" s="330">
        <v>20</v>
      </c>
      <c r="BH794" s="330">
        <v>12</v>
      </c>
      <c r="BI794" s="330">
        <v>20</v>
      </c>
      <c r="BJ794" s="330" t="s">
        <v>112</v>
      </c>
      <c r="BK794" s="330">
        <v>11</v>
      </c>
      <c r="BL794" s="330">
        <v>6</v>
      </c>
      <c r="BM794" s="330">
        <v>3</v>
      </c>
      <c r="BN794" s="330">
        <v>0</v>
      </c>
      <c r="BO794" s="330">
        <v>0</v>
      </c>
      <c r="BP794" s="330">
        <v>0</v>
      </c>
      <c r="BQ794" s="330">
        <v>0</v>
      </c>
    </row>
    <row r="795" spans="1:69" x14ac:dyDescent="0.25">
      <c r="A795" s="333" t="s">
        <v>60</v>
      </c>
      <c r="B795" s="330" t="s">
        <v>43</v>
      </c>
      <c r="C795" s="330" t="s">
        <v>43</v>
      </c>
      <c r="D795" s="333">
        <v>50</v>
      </c>
      <c r="E795" s="331" t="s">
        <v>572</v>
      </c>
      <c r="F795" s="330" t="s">
        <v>128</v>
      </c>
      <c r="G795" s="427" t="s">
        <v>7542</v>
      </c>
      <c r="H795" s="330">
        <v>7</v>
      </c>
      <c r="I795" s="330">
        <v>0</v>
      </c>
      <c r="J795" s="336">
        <v>0</v>
      </c>
      <c r="K795" s="330">
        <v>2</v>
      </c>
      <c r="L795" s="330">
        <v>0</v>
      </c>
      <c r="M795" s="336">
        <v>0</v>
      </c>
      <c r="N795" s="330">
        <v>0</v>
      </c>
      <c r="O795" s="330" t="s">
        <v>6660</v>
      </c>
      <c r="P795" s="330" t="s">
        <v>6661</v>
      </c>
      <c r="Q795" s="330" t="s">
        <v>6662</v>
      </c>
      <c r="R795" s="336">
        <v>0.82174362113155586</v>
      </c>
      <c r="S795" s="330">
        <v>0</v>
      </c>
      <c r="T795" s="330"/>
      <c r="U795" s="330"/>
      <c r="V795" s="428"/>
      <c r="W795" s="428" t="s">
        <v>45</v>
      </c>
      <c r="X795" s="428" t="s">
        <v>45</v>
      </c>
      <c r="Y795" s="428" t="s">
        <v>45</v>
      </c>
      <c r="Z795" s="428" t="s">
        <v>45</v>
      </c>
      <c r="AA795" s="330">
        <v>2</v>
      </c>
      <c r="AB795" s="330">
        <v>0</v>
      </c>
      <c r="AC795" s="330">
        <v>6</v>
      </c>
      <c r="AD795" s="330">
        <v>1</v>
      </c>
      <c r="AE795" s="330">
        <v>1</v>
      </c>
      <c r="AF795" s="330">
        <v>1</v>
      </c>
      <c r="AG795" s="429">
        <v>0.77777777777777779</v>
      </c>
      <c r="AH795" s="330"/>
      <c r="AI795" s="330"/>
      <c r="AJ795" s="330"/>
      <c r="AK795" s="330"/>
      <c r="AL795" s="330"/>
      <c r="AM795" s="330">
        <v>0</v>
      </c>
      <c r="AN795" s="330">
        <v>0</v>
      </c>
      <c r="AO795" s="330"/>
      <c r="AP795" s="330"/>
      <c r="AQ795" s="330">
        <v>0</v>
      </c>
      <c r="AR795" s="330">
        <v>0</v>
      </c>
      <c r="AS795" s="330">
        <v>0</v>
      </c>
      <c r="AT795" s="330">
        <v>0</v>
      </c>
      <c r="AU795" s="330">
        <v>2</v>
      </c>
      <c r="AV795" s="430">
        <v>1</v>
      </c>
      <c r="AW795" s="330">
        <v>19</v>
      </c>
      <c r="AX795" s="330">
        <v>0</v>
      </c>
      <c r="AY795" s="330">
        <v>19</v>
      </c>
      <c r="AZ795" s="330">
        <v>0</v>
      </c>
      <c r="BA795" s="330">
        <v>19</v>
      </c>
      <c r="BB795" s="330">
        <v>0</v>
      </c>
      <c r="BC795" s="330">
        <v>19</v>
      </c>
      <c r="BD795" s="330">
        <v>0</v>
      </c>
      <c r="BE795" s="330">
        <v>171</v>
      </c>
      <c r="BF795" s="329" t="s">
        <v>7547</v>
      </c>
      <c r="BG795" s="330">
        <v>19</v>
      </c>
      <c r="BH795" s="330">
        <v>10</v>
      </c>
      <c r="BI795" s="330">
        <v>19</v>
      </c>
      <c r="BJ795" s="330" t="s">
        <v>112</v>
      </c>
      <c r="BK795" s="330">
        <v>11</v>
      </c>
      <c r="BL795" s="330">
        <v>7</v>
      </c>
      <c r="BM795" s="330">
        <v>1</v>
      </c>
      <c r="BN795" s="330">
        <v>0</v>
      </c>
      <c r="BO795" s="330">
        <v>0</v>
      </c>
      <c r="BP795" s="330">
        <v>0</v>
      </c>
      <c r="BQ795" s="330">
        <v>0</v>
      </c>
    </row>
    <row r="796" spans="1:69" x14ac:dyDescent="0.25">
      <c r="A796" s="333" t="s">
        <v>60</v>
      </c>
      <c r="B796" s="330" t="s">
        <v>43</v>
      </c>
      <c r="C796" s="330" t="s">
        <v>43</v>
      </c>
      <c r="D796" s="333">
        <v>51</v>
      </c>
      <c r="E796" s="331" t="s">
        <v>573</v>
      </c>
      <c r="F796" s="330" t="s">
        <v>128</v>
      </c>
      <c r="G796" s="427" t="s">
        <v>7542</v>
      </c>
      <c r="H796" s="330">
        <v>4</v>
      </c>
      <c r="I796" s="330">
        <v>0</v>
      </c>
      <c r="J796" s="336">
        <v>0</v>
      </c>
      <c r="K796" s="330">
        <v>2</v>
      </c>
      <c r="L796" s="330">
        <v>1</v>
      </c>
      <c r="M796" s="336">
        <v>0.33333333333333331</v>
      </c>
      <c r="N796" s="330">
        <v>0</v>
      </c>
      <c r="O796" s="330" t="s">
        <v>6745</v>
      </c>
      <c r="P796" s="330" t="s">
        <v>6746</v>
      </c>
      <c r="Q796" s="330" t="s">
        <v>6747</v>
      </c>
      <c r="R796" s="336">
        <v>0.53714444621007473</v>
      </c>
      <c r="S796" s="330">
        <v>0</v>
      </c>
      <c r="T796" s="330"/>
      <c r="U796" s="330"/>
      <c r="V796" s="428"/>
      <c r="W796" s="428" t="s">
        <v>45</v>
      </c>
      <c r="X796" s="428" t="s">
        <v>45</v>
      </c>
      <c r="Y796" s="428" t="s">
        <v>45</v>
      </c>
      <c r="Z796" s="428" t="s">
        <v>45</v>
      </c>
      <c r="AA796" s="330">
        <v>0</v>
      </c>
      <c r="AB796" s="330">
        <v>0</v>
      </c>
      <c r="AC796" s="330">
        <v>4</v>
      </c>
      <c r="AD796" s="330">
        <v>0</v>
      </c>
      <c r="AE796" s="330">
        <v>2</v>
      </c>
      <c r="AF796" s="330">
        <v>0</v>
      </c>
      <c r="AG796" s="429">
        <v>1</v>
      </c>
      <c r="AH796" s="330"/>
      <c r="AI796" s="330"/>
      <c r="AJ796" s="330"/>
      <c r="AK796" s="330"/>
      <c r="AL796" s="330"/>
      <c r="AM796" s="330">
        <v>0</v>
      </c>
      <c r="AN796" s="330">
        <v>0</v>
      </c>
      <c r="AO796" s="330"/>
      <c r="AP796" s="330"/>
      <c r="AQ796" s="330">
        <v>0</v>
      </c>
      <c r="AR796" s="330">
        <v>0</v>
      </c>
      <c r="AS796" s="330">
        <v>0</v>
      </c>
      <c r="AT796" s="330">
        <v>0</v>
      </c>
      <c r="AU796" s="330">
        <v>0</v>
      </c>
      <c r="AV796" s="430" t="s">
        <v>45</v>
      </c>
      <c r="AW796" s="330">
        <v>7</v>
      </c>
      <c r="AX796" s="330">
        <v>1</v>
      </c>
      <c r="AY796" s="330">
        <v>7</v>
      </c>
      <c r="AZ796" s="330">
        <v>1</v>
      </c>
      <c r="BA796" s="330">
        <v>7</v>
      </c>
      <c r="BB796" s="330">
        <v>1</v>
      </c>
      <c r="BC796" s="330">
        <v>7</v>
      </c>
      <c r="BD796" s="330">
        <v>1</v>
      </c>
      <c r="BE796" s="330">
        <v>49</v>
      </c>
      <c r="BF796" s="329" t="s">
        <v>7547</v>
      </c>
      <c r="BG796" s="330">
        <v>8</v>
      </c>
      <c r="BH796" s="330">
        <v>5</v>
      </c>
      <c r="BI796" s="330">
        <v>8</v>
      </c>
      <c r="BJ796" s="330" t="s">
        <v>112</v>
      </c>
      <c r="BK796" s="330">
        <v>2</v>
      </c>
      <c r="BL796" s="330">
        <v>3</v>
      </c>
      <c r="BM796" s="330">
        <v>3</v>
      </c>
      <c r="BN796" s="330">
        <v>0</v>
      </c>
      <c r="BO796" s="330">
        <v>0</v>
      </c>
      <c r="BP796" s="330">
        <v>0</v>
      </c>
      <c r="BQ796" s="330">
        <v>0</v>
      </c>
    </row>
    <row r="797" spans="1:69" x14ac:dyDescent="0.25">
      <c r="A797" s="333" t="s">
        <v>60</v>
      </c>
      <c r="B797" s="330" t="s">
        <v>43</v>
      </c>
      <c r="C797" s="330" t="s">
        <v>43</v>
      </c>
      <c r="D797" s="333">
        <v>52</v>
      </c>
      <c r="E797" s="331" t="s">
        <v>6555</v>
      </c>
      <c r="F797" s="330" t="s">
        <v>128</v>
      </c>
      <c r="G797" s="427" t="s">
        <v>7542</v>
      </c>
      <c r="H797" s="330">
        <v>9</v>
      </c>
      <c r="I797" s="330">
        <v>0</v>
      </c>
      <c r="J797" s="336">
        <v>0</v>
      </c>
      <c r="K797" s="330">
        <v>3</v>
      </c>
      <c r="L797" s="330">
        <v>0</v>
      </c>
      <c r="M797" s="336">
        <v>0</v>
      </c>
      <c r="N797" s="330">
        <v>0</v>
      </c>
      <c r="O797" s="330" t="s">
        <v>6799</v>
      </c>
      <c r="P797" s="330" t="s">
        <v>6800</v>
      </c>
      <c r="Q797" s="330" t="s">
        <v>6801</v>
      </c>
      <c r="R797" s="336">
        <v>0.75121395645917177</v>
      </c>
      <c r="S797" s="330">
        <v>0</v>
      </c>
      <c r="T797" s="330"/>
      <c r="U797" s="330"/>
      <c r="V797" s="428"/>
      <c r="W797" s="428" t="s">
        <v>45</v>
      </c>
      <c r="X797" s="428" t="s">
        <v>45</v>
      </c>
      <c r="Y797" s="428" t="s">
        <v>45</v>
      </c>
      <c r="Z797" s="428" t="s">
        <v>45</v>
      </c>
      <c r="AA797" s="330">
        <v>0</v>
      </c>
      <c r="AB797" s="330">
        <v>0</v>
      </c>
      <c r="AC797" s="330">
        <v>9</v>
      </c>
      <c r="AD797" s="330">
        <v>0</v>
      </c>
      <c r="AE797" s="330">
        <v>3</v>
      </c>
      <c r="AF797" s="330">
        <v>0</v>
      </c>
      <c r="AG797" s="429">
        <v>1</v>
      </c>
      <c r="AH797" s="330"/>
      <c r="AI797" s="330"/>
      <c r="AJ797" s="330"/>
      <c r="AK797" s="330"/>
      <c r="AL797" s="330"/>
      <c r="AM797" s="330">
        <v>0</v>
      </c>
      <c r="AN797" s="330">
        <v>0</v>
      </c>
      <c r="AO797" s="330"/>
      <c r="AP797" s="330"/>
      <c r="AQ797" s="330">
        <v>0</v>
      </c>
      <c r="AR797" s="330">
        <v>0</v>
      </c>
      <c r="AS797" s="330">
        <v>0</v>
      </c>
      <c r="AT797" s="330">
        <v>0</v>
      </c>
      <c r="AU797" s="330">
        <v>0</v>
      </c>
      <c r="AV797" s="430" t="s">
        <v>45</v>
      </c>
      <c r="AW797" s="330">
        <v>0</v>
      </c>
      <c r="AX797" s="330">
        <v>0</v>
      </c>
      <c r="AY797" s="330">
        <v>0</v>
      </c>
      <c r="AZ797" s="330">
        <v>0</v>
      </c>
      <c r="BA797" s="330">
        <v>0</v>
      </c>
      <c r="BB797" s="330">
        <v>0</v>
      </c>
      <c r="BC797" s="330">
        <v>0</v>
      </c>
      <c r="BD797" s="330">
        <v>0</v>
      </c>
      <c r="BE797" s="330">
        <v>59</v>
      </c>
      <c r="BF797" s="329" t="s">
        <v>7547</v>
      </c>
      <c r="BG797" s="330">
        <v>0</v>
      </c>
      <c r="BH797" s="330">
        <v>0</v>
      </c>
      <c r="BI797" s="330">
        <v>0</v>
      </c>
      <c r="BJ797" s="330" t="s">
        <v>112</v>
      </c>
      <c r="BK797" s="330">
        <v>0</v>
      </c>
      <c r="BL797" s="330">
        <v>0</v>
      </c>
      <c r="BM797" s="330">
        <v>0</v>
      </c>
      <c r="BN797" s="330">
        <v>0</v>
      </c>
      <c r="BO797" s="330">
        <v>0</v>
      </c>
      <c r="BP797" s="330">
        <v>0</v>
      </c>
      <c r="BQ797" s="330">
        <v>0</v>
      </c>
    </row>
    <row r="798" spans="1:69" x14ac:dyDescent="0.25">
      <c r="A798" s="333" t="s">
        <v>60</v>
      </c>
      <c r="B798" s="330" t="s">
        <v>43</v>
      </c>
      <c r="C798" s="330" t="s">
        <v>43</v>
      </c>
      <c r="D798" s="333">
        <v>3</v>
      </c>
      <c r="E798" s="331" t="s">
        <v>6536</v>
      </c>
      <c r="F798" s="330" t="s">
        <v>128</v>
      </c>
      <c r="G798" s="427" t="s">
        <v>7542</v>
      </c>
      <c r="H798" s="330">
        <v>21</v>
      </c>
      <c r="I798" s="330">
        <v>0</v>
      </c>
      <c r="J798" s="336">
        <v>0</v>
      </c>
      <c r="K798" s="330">
        <v>4</v>
      </c>
      <c r="L798" s="330">
        <v>0</v>
      </c>
      <c r="M798" s="336">
        <v>0</v>
      </c>
      <c r="N798" s="330">
        <v>0</v>
      </c>
      <c r="O798" s="330" t="s">
        <v>7100</v>
      </c>
      <c r="P798" s="330" t="s">
        <v>7101</v>
      </c>
      <c r="Q798" s="330" t="s">
        <v>7102</v>
      </c>
      <c r="R798" s="336">
        <v>0.7580557156580211</v>
      </c>
      <c r="S798" s="330">
        <v>0</v>
      </c>
      <c r="T798" s="330"/>
      <c r="U798" s="330"/>
      <c r="V798" s="428"/>
      <c r="W798" s="428" t="s">
        <v>45</v>
      </c>
      <c r="X798" s="428" t="s">
        <v>45</v>
      </c>
      <c r="Y798" s="428" t="s">
        <v>45</v>
      </c>
      <c r="Z798" s="428" t="s">
        <v>45</v>
      </c>
      <c r="AA798" s="330">
        <v>1</v>
      </c>
      <c r="AB798" s="330">
        <v>0</v>
      </c>
      <c r="AC798" s="330">
        <v>21</v>
      </c>
      <c r="AD798" s="330">
        <v>0</v>
      </c>
      <c r="AE798" s="330">
        <v>4</v>
      </c>
      <c r="AF798" s="330">
        <v>0</v>
      </c>
      <c r="AG798" s="429">
        <v>1</v>
      </c>
      <c r="AH798" s="330"/>
      <c r="AI798" s="330"/>
      <c r="AJ798" s="330"/>
      <c r="AK798" s="330"/>
      <c r="AL798" s="330"/>
      <c r="AM798" s="330">
        <v>0</v>
      </c>
      <c r="AN798" s="330">
        <v>0</v>
      </c>
      <c r="AO798" s="330"/>
      <c r="AP798" s="330"/>
      <c r="AQ798" s="330">
        <v>0</v>
      </c>
      <c r="AR798" s="330">
        <v>0</v>
      </c>
      <c r="AS798" s="330">
        <v>0</v>
      </c>
      <c r="AT798" s="330">
        <v>0</v>
      </c>
      <c r="AU798" s="330">
        <v>1</v>
      </c>
      <c r="AV798" s="430">
        <v>1</v>
      </c>
      <c r="AW798" s="330">
        <v>38</v>
      </c>
      <c r="AX798" s="330">
        <v>0</v>
      </c>
      <c r="AY798" s="330">
        <v>38</v>
      </c>
      <c r="AZ798" s="330">
        <v>0</v>
      </c>
      <c r="BA798" s="330">
        <v>38</v>
      </c>
      <c r="BB798" s="330">
        <v>0</v>
      </c>
      <c r="BC798" s="330">
        <v>38</v>
      </c>
      <c r="BD798" s="330">
        <v>0</v>
      </c>
      <c r="BE798" s="330">
        <v>142</v>
      </c>
      <c r="BF798" s="329" t="s">
        <v>7547</v>
      </c>
      <c r="BG798" s="330">
        <v>38</v>
      </c>
      <c r="BH798" s="330">
        <v>23</v>
      </c>
      <c r="BI798" s="330">
        <v>38</v>
      </c>
      <c r="BJ798" s="330" t="s">
        <v>112</v>
      </c>
      <c r="BK798" s="330">
        <v>22</v>
      </c>
      <c r="BL798" s="330">
        <v>12</v>
      </c>
      <c r="BM798" s="330">
        <v>4</v>
      </c>
      <c r="BN798" s="330">
        <v>0</v>
      </c>
      <c r="BO798" s="330">
        <v>0</v>
      </c>
      <c r="BP798" s="330">
        <v>0</v>
      </c>
      <c r="BQ798" s="330">
        <v>0</v>
      </c>
    </row>
    <row r="799" spans="1:69" x14ac:dyDescent="0.25">
      <c r="A799" s="333" t="s">
        <v>60</v>
      </c>
      <c r="B799" s="330" t="s">
        <v>43</v>
      </c>
      <c r="C799" s="330" t="s">
        <v>43</v>
      </c>
      <c r="D799" s="333">
        <v>4</v>
      </c>
      <c r="E799" s="331" t="s">
        <v>6537</v>
      </c>
      <c r="F799" s="330" t="s">
        <v>128</v>
      </c>
      <c r="G799" s="427" t="s">
        <v>7542</v>
      </c>
      <c r="H799" s="330">
        <v>17</v>
      </c>
      <c r="I799" s="330">
        <v>0</v>
      </c>
      <c r="J799" s="336">
        <v>0</v>
      </c>
      <c r="K799" s="330">
        <v>5</v>
      </c>
      <c r="L799" s="330">
        <v>2</v>
      </c>
      <c r="M799" s="336">
        <v>0.2857142857142857</v>
      </c>
      <c r="N799" s="330">
        <v>0</v>
      </c>
      <c r="O799" s="330" t="s">
        <v>7189</v>
      </c>
      <c r="P799" s="330" t="s">
        <v>7190</v>
      </c>
      <c r="Q799" s="330" t="s">
        <v>7191</v>
      </c>
      <c r="R799" s="336">
        <v>0.76695698073370289</v>
      </c>
      <c r="S799" s="330">
        <v>0</v>
      </c>
      <c r="T799" s="330"/>
      <c r="U799" s="330"/>
      <c r="V799" s="428"/>
      <c r="W799" s="428" t="s">
        <v>45</v>
      </c>
      <c r="X799" s="428" t="s">
        <v>45</v>
      </c>
      <c r="Y799" s="428" t="s">
        <v>45</v>
      </c>
      <c r="Z799" s="428" t="s">
        <v>45</v>
      </c>
      <c r="AA799" s="330">
        <v>1</v>
      </c>
      <c r="AB799" s="330">
        <v>0</v>
      </c>
      <c r="AC799" s="330">
        <v>17</v>
      </c>
      <c r="AD799" s="330">
        <v>0</v>
      </c>
      <c r="AE799" s="330">
        <v>5</v>
      </c>
      <c r="AF799" s="330">
        <v>0</v>
      </c>
      <c r="AG799" s="429">
        <v>1</v>
      </c>
      <c r="AH799" s="330"/>
      <c r="AI799" s="330"/>
      <c r="AJ799" s="330"/>
      <c r="AK799" s="330"/>
      <c r="AL799" s="330"/>
      <c r="AM799" s="330">
        <v>0</v>
      </c>
      <c r="AN799" s="330">
        <v>0</v>
      </c>
      <c r="AO799" s="330"/>
      <c r="AP799" s="330"/>
      <c r="AQ799" s="330">
        <v>0</v>
      </c>
      <c r="AR799" s="330">
        <v>0</v>
      </c>
      <c r="AS799" s="330">
        <v>0</v>
      </c>
      <c r="AT799" s="330">
        <v>0</v>
      </c>
      <c r="AU799" s="330">
        <v>1</v>
      </c>
      <c r="AV799" s="430">
        <v>1</v>
      </c>
      <c r="AW799" s="330">
        <v>22</v>
      </c>
      <c r="AX799" s="330">
        <v>0</v>
      </c>
      <c r="AY799" s="330">
        <v>22</v>
      </c>
      <c r="AZ799" s="330">
        <v>0</v>
      </c>
      <c r="BA799" s="330">
        <v>22</v>
      </c>
      <c r="BB799" s="330">
        <v>0</v>
      </c>
      <c r="BC799" s="330">
        <v>22</v>
      </c>
      <c r="BD799" s="330">
        <v>0</v>
      </c>
      <c r="BE799" s="330">
        <v>102</v>
      </c>
      <c r="BF799" s="329" t="s">
        <v>7547</v>
      </c>
      <c r="BG799" s="330">
        <v>22</v>
      </c>
      <c r="BH799" s="330">
        <v>22</v>
      </c>
      <c r="BI799" s="330">
        <v>22</v>
      </c>
      <c r="BJ799" s="330" t="s">
        <v>112</v>
      </c>
      <c r="BK799" s="330">
        <v>9</v>
      </c>
      <c r="BL799" s="330">
        <v>11</v>
      </c>
      <c r="BM799" s="330">
        <v>2</v>
      </c>
      <c r="BN799" s="330">
        <v>0</v>
      </c>
      <c r="BO799" s="330">
        <v>0</v>
      </c>
      <c r="BP799" s="330">
        <v>0</v>
      </c>
      <c r="BQ799" s="330">
        <v>0</v>
      </c>
    </row>
    <row r="800" spans="1:69" x14ac:dyDescent="0.25">
      <c r="A800" s="333" t="s">
        <v>60</v>
      </c>
      <c r="B800" s="330" t="s">
        <v>43</v>
      </c>
      <c r="C800" s="330" t="s">
        <v>43</v>
      </c>
      <c r="D800" s="333">
        <v>5</v>
      </c>
      <c r="E800" s="331" t="s">
        <v>6538</v>
      </c>
      <c r="F800" s="330" t="s">
        <v>128</v>
      </c>
      <c r="G800" s="427" t="s">
        <v>7542</v>
      </c>
      <c r="H800" s="330">
        <v>16</v>
      </c>
      <c r="I800" s="330">
        <v>0</v>
      </c>
      <c r="J800" s="336">
        <v>0</v>
      </c>
      <c r="K800" s="330">
        <v>8</v>
      </c>
      <c r="L800" s="330">
        <v>0</v>
      </c>
      <c r="M800" s="336">
        <v>0</v>
      </c>
      <c r="N800" s="330">
        <v>0</v>
      </c>
      <c r="O800" s="330" t="s">
        <v>7281</v>
      </c>
      <c r="P800" s="330" t="s">
        <v>7282</v>
      </c>
      <c r="Q800" s="330" t="s">
        <v>7283</v>
      </c>
      <c r="R800" s="336">
        <v>0.7491928652975044</v>
      </c>
      <c r="S800" s="330">
        <v>0</v>
      </c>
      <c r="T800" s="330"/>
      <c r="U800" s="330"/>
      <c r="V800" s="428"/>
      <c r="W800" s="428" t="s">
        <v>45</v>
      </c>
      <c r="X800" s="428" t="s">
        <v>45</v>
      </c>
      <c r="Y800" s="428" t="s">
        <v>45</v>
      </c>
      <c r="Z800" s="428" t="s">
        <v>45</v>
      </c>
      <c r="AA800" s="330">
        <v>1</v>
      </c>
      <c r="AB800" s="330">
        <v>0</v>
      </c>
      <c r="AC800" s="330">
        <v>14</v>
      </c>
      <c r="AD800" s="330">
        <v>2</v>
      </c>
      <c r="AE800" s="330">
        <v>7</v>
      </c>
      <c r="AF800" s="330">
        <v>1</v>
      </c>
      <c r="AG800" s="429">
        <v>0.875</v>
      </c>
      <c r="AH800" s="330"/>
      <c r="AI800" s="330"/>
      <c r="AJ800" s="330"/>
      <c r="AK800" s="330"/>
      <c r="AL800" s="330"/>
      <c r="AM800" s="330">
        <v>0</v>
      </c>
      <c r="AN800" s="330">
        <v>0</v>
      </c>
      <c r="AO800" s="330"/>
      <c r="AP800" s="330"/>
      <c r="AQ800" s="330">
        <v>0</v>
      </c>
      <c r="AR800" s="330">
        <v>1</v>
      </c>
      <c r="AS800" s="330">
        <v>0</v>
      </c>
      <c r="AT800" s="330">
        <v>0</v>
      </c>
      <c r="AU800" s="330">
        <v>0</v>
      </c>
      <c r="AV800" s="430">
        <v>0</v>
      </c>
      <c r="AW800" s="330">
        <v>34</v>
      </c>
      <c r="AX800" s="330">
        <v>0</v>
      </c>
      <c r="AY800" s="330">
        <v>34</v>
      </c>
      <c r="AZ800" s="330">
        <v>0</v>
      </c>
      <c r="BA800" s="330">
        <v>34</v>
      </c>
      <c r="BB800" s="330">
        <v>0</v>
      </c>
      <c r="BC800" s="330">
        <v>34</v>
      </c>
      <c r="BD800" s="330">
        <v>0</v>
      </c>
      <c r="BE800" s="330">
        <v>88</v>
      </c>
      <c r="BF800" s="329" t="s">
        <v>7547</v>
      </c>
      <c r="BG800" s="330">
        <v>33</v>
      </c>
      <c r="BH800" s="330">
        <v>25</v>
      </c>
      <c r="BI800" s="330">
        <v>34</v>
      </c>
      <c r="BJ800" s="330" t="s">
        <v>112</v>
      </c>
      <c r="BK800" s="330">
        <v>11</v>
      </c>
      <c r="BL800" s="330">
        <v>12</v>
      </c>
      <c r="BM800" s="330">
        <v>8</v>
      </c>
      <c r="BN800" s="330">
        <v>3</v>
      </c>
      <c r="BO800" s="330">
        <v>0</v>
      </c>
      <c r="BP800" s="330">
        <v>0</v>
      </c>
      <c r="BQ800" s="330">
        <v>0</v>
      </c>
    </row>
    <row r="801" spans="1:69" x14ac:dyDescent="0.25">
      <c r="A801" s="333" t="s">
        <v>60</v>
      </c>
      <c r="B801" s="330" t="s">
        <v>43</v>
      </c>
      <c r="C801" s="330" t="s">
        <v>43</v>
      </c>
      <c r="D801" s="333">
        <v>6</v>
      </c>
      <c r="E801" s="331" t="s">
        <v>6539</v>
      </c>
      <c r="F801" s="330" t="s">
        <v>129</v>
      </c>
      <c r="G801" s="427" t="s">
        <v>7542</v>
      </c>
      <c r="H801" s="330">
        <v>14</v>
      </c>
      <c r="I801" s="330">
        <v>0</v>
      </c>
      <c r="J801" s="336">
        <v>0</v>
      </c>
      <c r="K801" s="330">
        <v>4</v>
      </c>
      <c r="L801" s="330">
        <v>0</v>
      </c>
      <c r="M801" s="336">
        <v>0</v>
      </c>
      <c r="N801" s="330">
        <v>0</v>
      </c>
      <c r="O801" s="330" t="s">
        <v>7367</v>
      </c>
      <c r="P801" s="330" t="s">
        <v>7368</v>
      </c>
      <c r="Q801" s="330" t="s">
        <v>7369</v>
      </c>
      <c r="R801" s="336">
        <v>0.75212947734210511</v>
      </c>
      <c r="S801" s="330">
        <v>0</v>
      </c>
      <c r="T801" s="330"/>
      <c r="U801" s="330"/>
      <c r="V801" s="428"/>
      <c r="W801" s="428" t="s">
        <v>45</v>
      </c>
      <c r="X801" s="428" t="s">
        <v>45</v>
      </c>
      <c r="Y801" s="428" t="s">
        <v>45</v>
      </c>
      <c r="Z801" s="428" t="s">
        <v>45</v>
      </c>
      <c r="AA801" s="330">
        <v>1</v>
      </c>
      <c r="AB801" s="330">
        <v>0</v>
      </c>
      <c r="AC801" s="330">
        <v>14</v>
      </c>
      <c r="AD801" s="330">
        <v>0</v>
      </c>
      <c r="AE801" s="330">
        <v>3</v>
      </c>
      <c r="AF801" s="330">
        <v>1</v>
      </c>
      <c r="AG801" s="429">
        <v>0.94444444444444442</v>
      </c>
      <c r="AH801" s="330"/>
      <c r="AI801" s="330"/>
      <c r="AJ801" s="330"/>
      <c r="AK801" s="330"/>
      <c r="AL801" s="330"/>
      <c r="AM801" s="330">
        <v>0</v>
      </c>
      <c r="AN801" s="330">
        <v>0</v>
      </c>
      <c r="AO801" s="330"/>
      <c r="AP801" s="330"/>
      <c r="AQ801" s="330">
        <v>0</v>
      </c>
      <c r="AR801" s="330">
        <v>0</v>
      </c>
      <c r="AS801" s="330">
        <v>0</v>
      </c>
      <c r="AT801" s="330">
        <v>0</v>
      </c>
      <c r="AU801" s="330">
        <v>1</v>
      </c>
      <c r="AV801" s="430">
        <v>1</v>
      </c>
      <c r="AW801" s="330">
        <v>18</v>
      </c>
      <c r="AX801" s="330">
        <v>0</v>
      </c>
      <c r="AY801" s="330">
        <v>18</v>
      </c>
      <c r="AZ801" s="330">
        <v>0</v>
      </c>
      <c r="BA801" s="330">
        <v>18</v>
      </c>
      <c r="BB801" s="330">
        <v>0</v>
      </c>
      <c r="BC801" s="330">
        <v>18</v>
      </c>
      <c r="BD801" s="330">
        <v>0</v>
      </c>
      <c r="BE801" s="330">
        <v>111</v>
      </c>
      <c r="BF801" s="329" t="s">
        <v>7547</v>
      </c>
      <c r="BG801" s="330">
        <v>17</v>
      </c>
      <c r="BH801" s="330">
        <v>22</v>
      </c>
      <c r="BI801" s="330">
        <v>18</v>
      </c>
      <c r="BJ801" s="330" t="s">
        <v>112</v>
      </c>
      <c r="BK801" s="330">
        <v>10</v>
      </c>
      <c r="BL801" s="330">
        <v>5</v>
      </c>
      <c r="BM801" s="330">
        <v>3</v>
      </c>
      <c r="BN801" s="330">
        <v>0</v>
      </c>
      <c r="BO801" s="330">
        <v>0</v>
      </c>
      <c r="BP801" s="330">
        <v>0</v>
      </c>
      <c r="BQ801" s="330">
        <v>0</v>
      </c>
    </row>
    <row r="802" spans="1:69" x14ac:dyDescent="0.25">
      <c r="A802" s="333" t="s">
        <v>60</v>
      </c>
      <c r="B802" s="330" t="s">
        <v>43</v>
      </c>
      <c r="C802" s="330" t="s">
        <v>43</v>
      </c>
      <c r="D802" s="333">
        <v>7</v>
      </c>
      <c r="E802" s="331" t="s">
        <v>6540</v>
      </c>
      <c r="F802" s="330" t="s">
        <v>129</v>
      </c>
      <c r="G802" s="427" t="s">
        <v>7542</v>
      </c>
      <c r="H802" s="330">
        <v>10</v>
      </c>
      <c r="I802" s="330">
        <v>0</v>
      </c>
      <c r="J802" s="336">
        <v>0</v>
      </c>
      <c r="K802" s="330">
        <v>4</v>
      </c>
      <c r="L802" s="330">
        <v>0</v>
      </c>
      <c r="M802" s="336">
        <v>0</v>
      </c>
      <c r="N802" s="330">
        <v>0</v>
      </c>
      <c r="O802" s="330" t="s">
        <v>7456</v>
      </c>
      <c r="P802" s="330" t="s">
        <v>7457</v>
      </c>
      <c r="Q802" s="330" t="s">
        <v>7458</v>
      </c>
      <c r="R802" s="336">
        <v>0.56304025566486338</v>
      </c>
      <c r="S802" s="330">
        <v>0</v>
      </c>
      <c r="T802" s="330"/>
      <c r="U802" s="330"/>
      <c r="V802" s="428"/>
      <c r="W802" s="428" t="s">
        <v>45</v>
      </c>
      <c r="X802" s="428" t="s">
        <v>45</v>
      </c>
      <c r="Y802" s="428" t="s">
        <v>45</v>
      </c>
      <c r="Z802" s="428" t="s">
        <v>45</v>
      </c>
      <c r="AA802" s="330">
        <v>2</v>
      </c>
      <c r="AB802" s="330">
        <v>0</v>
      </c>
      <c r="AC802" s="330">
        <v>9</v>
      </c>
      <c r="AD802" s="330">
        <v>1</v>
      </c>
      <c r="AE802" s="330">
        <v>4</v>
      </c>
      <c r="AF802" s="330">
        <v>0</v>
      </c>
      <c r="AG802" s="429">
        <v>0.9285714285714286</v>
      </c>
      <c r="AH802" s="330"/>
      <c r="AI802" s="330"/>
      <c r="AJ802" s="330"/>
      <c r="AK802" s="330"/>
      <c r="AL802" s="330"/>
      <c r="AM802" s="330">
        <v>0</v>
      </c>
      <c r="AN802" s="330">
        <v>0</v>
      </c>
      <c r="AO802" s="330"/>
      <c r="AP802" s="330"/>
      <c r="AQ802" s="330">
        <v>0</v>
      </c>
      <c r="AR802" s="330">
        <v>0</v>
      </c>
      <c r="AS802" s="330">
        <v>0</v>
      </c>
      <c r="AT802" s="330">
        <v>0</v>
      </c>
      <c r="AU802" s="330">
        <v>2</v>
      </c>
      <c r="AV802" s="430">
        <v>1</v>
      </c>
      <c r="AW802" s="330">
        <v>9</v>
      </c>
      <c r="AX802" s="330">
        <v>0</v>
      </c>
      <c r="AY802" s="330">
        <v>9</v>
      </c>
      <c r="AZ802" s="330">
        <v>0</v>
      </c>
      <c r="BA802" s="330">
        <v>9</v>
      </c>
      <c r="BB802" s="330">
        <v>0</v>
      </c>
      <c r="BC802" s="330">
        <v>9</v>
      </c>
      <c r="BD802" s="330">
        <v>0</v>
      </c>
      <c r="BE802" s="330">
        <v>26</v>
      </c>
      <c r="BF802" s="329" t="s">
        <v>7547</v>
      </c>
      <c r="BG802" s="330">
        <v>10</v>
      </c>
      <c r="BH802" s="330">
        <v>17</v>
      </c>
      <c r="BI802" s="330">
        <v>10</v>
      </c>
      <c r="BJ802" s="330" t="s">
        <v>112</v>
      </c>
      <c r="BK802" s="330">
        <v>1</v>
      </c>
      <c r="BL802" s="330">
        <v>4</v>
      </c>
      <c r="BM802" s="330">
        <v>4</v>
      </c>
      <c r="BN802" s="330">
        <v>0</v>
      </c>
      <c r="BO802" s="330">
        <v>1</v>
      </c>
      <c r="BP802" s="330">
        <v>0</v>
      </c>
      <c r="BQ802" s="330">
        <v>0</v>
      </c>
    </row>
    <row r="803" spans="1:69" x14ac:dyDescent="0.25">
      <c r="A803" s="333" t="s">
        <v>300</v>
      </c>
      <c r="B803" s="330" t="s">
        <v>43</v>
      </c>
      <c r="C803" s="330" t="s">
        <v>43</v>
      </c>
      <c r="D803" s="333">
        <v>1</v>
      </c>
      <c r="E803" s="331" t="s">
        <v>6534</v>
      </c>
      <c r="F803" s="330" t="s">
        <v>132</v>
      </c>
      <c r="G803" s="427" t="s">
        <v>7599</v>
      </c>
      <c r="H803" s="330">
        <v>0</v>
      </c>
      <c r="I803" s="330">
        <v>0</v>
      </c>
      <c r="J803" s="336" t="s">
        <v>45</v>
      </c>
      <c r="K803" s="330">
        <v>0</v>
      </c>
      <c r="L803" s="330">
        <v>0</v>
      </c>
      <c r="M803" s="336" t="s">
        <v>45</v>
      </c>
      <c r="N803" s="330">
        <v>0</v>
      </c>
      <c r="O803" s="330" t="s">
        <v>45</v>
      </c>
      <c r="P803" s="330" t="s">
        <v>45</v>
      </c>
      <c r="Q803" s="330" t="s">
        <v>45</v>
      </c>
      <c r="R803" s="336" t="s">
        <v>45</v>
      </c>
      <c r="S803" s="330">
        <v>0</v>
      </c>
      <c r="T803" s="330"/>
      <c r="U803" s="330"/>
      <c r="V803" s="428"/>
      <c r="W803" s="428" t="s">
        <v>45</v>
      </c>
      <c r="X803" s="428" t="s">
        <v>45</v>
      </c>
      <c r="Y803" s="428" t="s">
        <v>45</v>
      </c>
      <c r="Z803" s="428" t="s">
        <v>45</v>
      </c>
      <c r="AA803" s="330">
        <v>0</v>
      </c>
      <c r="AB803" s="330">
        <v>0</v>
      </c>
      <c r="AC803" s="330">
        <v>0</v>
      </c>
      <c r="AD803" s="330">
        <v>0</v>
      </c>
      <c r="AE803" s="330">
        <v>0</v>
      </c>
      <c r="AF803" s="330">
        <v>0</v>
      </c>
      <c r="AG803" s="429" t="s">
        <v>45</v>
      </c>
      <c r="AH803" s="330"/>
      <c r="AI803" s="330"/>
      <c r="AJ803" s="330"/>
      <c r="AK803" s="330"/>
      <c r="AL803" s="330"/>
      <c r="AM803" s="330">
        <v>0</v>
      </c>
      <c r="AN803" s="330">
        <v>0</v>
      </c>
      <c r="AO803" s="330"/>
      <c r="AP803" s="330"/>
      <c r="AQ803" s="330">
        <v>0</v>
      </c>
      <c r="AR803" s="330">
        <v>0</v>
      </c>
      <c r="AS803" s="330">
        <v>0</v>
      </c>
      <c r="AT803" s="330">
        <v>0</v>
      </c>
      <c r="AU803" s="330">
        <v>0</v>
      </c>
      <c r="AV803" s="430" t="s">
        <v>45</v>
      </c>
      <c r="AW803" s="330">
        <v>5</v>
      </c>
      <c r="AX803" s="330">
        <v>1</v>
      </c>
      <c r="AY803" s="330">
        <v>5</v>
      </c>
      <c r="AZ803" s="330">
        <v>1</v>
      </c>
      <c r="BA803" s="330">
        <v>5</v>
      </c>
      <c r="BB803" s="330">
        <v>1</v>
      </c>
      <c r="BC803" s="330">
        <v>5</v>
      </c>
      <c r="BD803" s="330">
        <v>1</v>
      </c>
      <c r="BE803" s="330">
        <v>0</v>
      </c>
      <c r="BF803" s="329" t="s">
        <v>7547</v>
      </c>
      <c r="BG803" s="330">
        <v>6</v>
      </c>
      <c r="BH803" s="330">
        <v>17</v>
      </c>
      <c r="BI803" s="330">
        <v>6</v>
      </c>
      <c r="BJ803" s="330" t="s">
        <v>112</v>
      </c>
      <c r="BK803" s="330">
        <v>1</v>
      </c>
      <c r="BL803" s="330">
        <v>2</v>
      </c>
      <c r="BM803" s="330">
        <v>1</v>
      </c>
      <c r="BN803" s="330">
        <v>2</v>
      </c>
      <c r="BO803" s="330">
        <v>0</v>
      </c>
      <c r="BP803" s="330">
        <v>0</v>
      </c>
      <c r="BQ803" s="330">
        <v>0</v>
      </c>
    </row>
    <row r="804" spans="1:69" x14ac:dyDescent="0.25">
      <c r="A804" s="333" t="s">
        <v>300</v>
      </c>
      <c r="B804" s="330" t="s">
        <v>43</v>
      </c>
      <c r="C804" s="330" t="s">
        <v>43</v>
      </c>
      <c r="D804" s="333">
        <v>2</v>
      </c>
      <c r="E804" s="331" t="s">
        <v>6535</v>
      </c>
      <c r="F804" s="330" t="s">
        <v>132</v>
      </c>
      <c r="G804" s="427" t="s">
        <v>7599</v>
      </c>
      <c r="H804" s="330">
        <v>0</v>
      </c>
      <c r="I804" s="330">
        <v>0</v>
      </c>
      <c r="J804" s="336" t="s">
        <v>45</v>
      </c>
      <c r="K804" s="330">
        <v>0</v>
      </c>
      <c r="L804" s="330">
        <v>0</v>
      </c>
      <c r="M804" s="336" t="s">
        <v>45</v>
      </c>
      <c r="N804" s="330">
        <v>0</v>
      </c>
      <c r="O804" s="330" t="s">
        <v>45</v>
      </c>
      <c r="P804" s="330" t="s">
        <v>45</v>
      </c>
      <c r="Q804" s="330" t="s">
        <v>45</v>
      </c>
      <c r="R804" s="336" t="s">
        <v>45</v>
      </c>
      <c r="S804" s="330">
        <v>0</v>
      </c>
      <c r="T804" s="330"/>
      <c r="U804" s="330"/>
      <c r="V804" s="428"/>
      <c r="W804" s="428" t="s">
        <v>45</v>
      </c>
      <c r="X804" s="428" t="s">
        <v>45</v>
      </c>
      <c r="Y804" s="428" t="s">
        <v>45</v>
      </c>
      <c r="Z804" s="428" t="s">
        <v>45</v>
      </c>
      <c r="AA804" s="330">
        <v>0</v>
      </c>
      <c r="AB804" s="330">
        <v>0</v>
      </c>
      <c r="AC804" s="330">
        <v>0</v>
      </c>
      <c r="AD804" s="330">
        <v>0</v>
      </c>
      <c r="AE804" s="330">
        <v>0</v>
      </c>
      <c r="AF804" s="330">
        <v>0</v>
      </c>
      <c r="AG804" s="429" t="s">
        <v>45</v>
      </c>
      <c r="AH804" s="330"/>
      <c r="AI804" s="330"/>
      <c r="AJ804" s="330"/>
      <c r="AK804" s="330"/>
      <c r="AL804" s="330"/>
      <c r="AM804" s="330">
        <v>0</v>
      </c>
      <c r="AN804" s="330">
        <v>0</v>
      </c>
      <c r="AO804" s="330"/>
      <c r="AP804" s="330"/>
      <c r="AQ804" s="330">
        <v>0</v>
      </c>
      <c r="AR804" s="330">
        <v>0</v>
      </c>
      <c r="AS804" s="330">
        <v>0</v>
      </c>
      <c r="AT804" s="330">
        <v>0</v>
      </c>
      <c r="AU804" s="330">
        <v>0</v>
      </c>
      <c r="AV804" s="430" t="s">
        <v>45</v>
      </c>
      <c r="AW804" s="330">
        <v>10</v>
      </c>
      <c r="AX804" s="330">
        <v>0</v>
      </c>
      <c r="AY804" s="330">
        <v>10</v>
      </c>
      <c r="AZ804" s="330">
        <v>0</v>
      </c>
      <c r="BA804" s="330">
        <v>10</v>
      </c>
      <c r="BB804" s="330">
        <v>0</v>
      </c>
      <c r="BC804" s="330">
        <v>10</v>
      </c>
      <c r="BD804" s="330">
        <v>0</v>
      </c>
      <c r="BE804" s="330">
        <v>88</v>
      </c>
      <c r="BF804" s="329" t="s">
        <v>7547</v>
      </c>
      <c r="BG804" s="330">
        <v>10</v>
      </c>
      <c r="BH804" s="330">
        <v>19</v>
      </c>
      <c r="BI804" s="330">
        <v>13</v>
      </c>
      <c r="BJ804" s="330" t="s">
        <v>112</v>
      </c>
      <c r="BK804" s="330">
        <v>3</v>
      </c>
      <c r="BL804" s="330">
        <v>0</v>
      </c>
      <c r="BM804" s="330">
        <v>1</v>
      </c>
      <c r="BN804" s="330">
        <v>6</v>
      </c>
      <c r="BO804" s="330">
        <v>3</v>
      </c>
      <c r="BP804" s="330">
        <v>0</v>
      </c>
      <c r="BQ804" s="330">
        <v>0</v>
      </c>
    </row>
    <row r="805" spans="1:69" x14ac:dyDescent="0.25">
      <c r="A805" s="333" t="s">
        <v>300</v>
      </c>
      <c r="B805" s="330" t="s">
        <v>43</v>
      </c>
      <c r="C805" s="330" t="s">
        <v>43</v>
      </c>
      <c r="D805" s="333">
        <v>44</v>
      </c>
      <c r="E805" s="331" t="s">
        <v>565</v>
      </c>
      <c r="F805" s="330" t="s">
        <v>132</v>
      </c>
      <c r="G805" s="427" t="s">
        <v>7599</v>
      </c>
      <c r="H805" s="330">
        <v>0</v>
      </c>
      <c r="I805" s="330">
        <v>0</v>
      </c>
      <c r="J805" s="336" t="s">
        <v>45</v>
      </c>
      <c r="K805" s="330">
        <v>0</v>
      </c>
      <c r="L805" s="330">
        <v>0</v>
      </c>
      <c r="M805" s="336" t="s">
        <v>45</v>
      </c>
      <c r="N805" s="330">
        <v>0</v>
      </c>
      <c r="O805" s="330" t="s">
        <v>45</v>
      </c>
      <c r="P805" s="330" t="s">
        <v>45</v>
      </c>
      <c r="Q805" s="330" t="s">
        <v>45</v>
      </c>
      <c r="R805" s="336" t="s">
        <v>45</v>
      </c>
      <c r="S805" s="330">
        <v>0</v>
      </c>
      <c r="T805" s="330"/>
      <c r="U805" s="330"/>
      <c r="V805" s="428"/>
      <c r="W805" s="428" t="s">
        <v>45</v>
      </c>
      <c r="X805" s="428" t="s">
        <v>45</v>
      </c>
      <c r="Y805" s="428" t="s">
        <v>45</v>
      </c>
      <c r="Z805" s="428" t="s">
        <v>45</v>
      </c>
      <c r="AA805" s="330">
        <v>0</v>
      </c>
      <c r="AB805" s="330">
        <v>0</v>
      </c>
      <c r="AC805" s="330">
        <v>0</v>
      </c>
      <c r="AD805" s="330">
        <v>0</v>
      </c>
      <c r="AE805" s="330">
        <v>0</v>
      </c>
      <c r="AF805" s="330">
        <v>0</v>
      </c>
      <c r="AG805" s="429" t="s">
        <v>45</v>
      </c>
      <c r="AH805" s="330"/>
      <c r="AI805" s="330"/>
      <c r="AJ805" s="330"/>
      <c r="AK805" s="330"/>
      <c r="AL805" s="330"/>
      <c r="AM805" s="330">
        <v>0</v>
      </c>
      <c r="AN805" s="330">
        <v>0</v>
      </c>
      <c r="AO805" s="330"/>
      <c r="AP805" s="330"/>
      <c r="AQ805" s="330">
        <v>0</v>
      </c>
      <c r="AR805" s="330">
        <v>0</v>
      </c>
      <c r="AS805" s="330">
        <v>0</v>
      </c>
      <c r="AT805" s="330">
        <v>0</v>
      </c>
      <c r="AU805" s="330">
        <v>0</v>
      </c>
      <c r="AV805" s="430" t="s">
        <v>45</v>
      </c>
      <c r="AW805" s="330">
        <v>11</v>
      </c>
      <c r="AX805" s="330">
        <v>0</v>
      </c>
      <c r="AY805" s="330">
        <v>11</v>
      </c>
      <c r="AZ805" s="330">
        <v>0</v>
      </c>
      <c r="BA805" s="330">
        <v>11</v>
      </c>
      <c r="BB805" s="330">
        <v>0</v>
      </c>
      <c r="BC805" s="330">
        <v>11</v>
      </c>
      <c r="BD805" s="330">
        <v>0</v>
      </c>
      <c r="BE805" s="330">
        <v>4</v>
      </c>
      <c r="BF805" s="329" t="s">
        <v>7547</v>
      </c>
      <c r="BG805" s="330">
        <v>11</v>
      </c>
      <c r="BH805" s="330">
        <v>30</v>
      </c>
      <c r="BI805" s="330">
        <v>11</v>
      </c>
      <c r="BJ805" s="330" t="s">
        <v>112</v>
      </c>
      <c r="BK805" s="330">
        <v>7</v>
      </c>
      <c r="BL805" s="330">
        <v>0</v>
      </c>
      <c r="BM805" s="330">
        <v>1</v>
      </c>
      <c r="BN805" s="330">
        <v>3</v>
      </c>
      <c r="BO805" s="330">
        <v>0</v>
      </c>
      <c r="BP805" s="330">
        <v>0</v>
      </c>
      <c r="BQ805" s="330">
        <v>0</v>
      </c>
    </row>
    <row r="806" spans="1:69" x14ac:dyDescent="0.25">
      <c r="A806" s="333" t="s">
        <v>300</v>
      </c>
      <c r="B806" s="330" t="s">
        <v>43</v>
      </c>
      <c r="C806" s="330" t="s">
        <v>43</v>
      </c>
      <c r="D806" s="333">
        <v>45</v>
      </c>
      <c r="E806" s="331" t="s">
        <v>566</v>
      </c>
      <c r="F806" s="330" t="s">
        <v>132</v>
      </c>
      <c r="G806" s="427" t="s">
        <v>7599</v>
      </c>
      <c r="H806" s="330">
        <v>0</v>
      </c>
      <c r="I806" s="330">
        <v>0</v>
      </c>
      <c r="J806" s="336" t="s">
        <v>45</v>
      </c>
      <c r="K806" s="330">
        <v>0</v>
      </c>
      <c r="L806" s="330">
        <v>0</v>
      </c>
      <c r="M806" s="336" t="s">
        <v>45</v>
      </c>
      <c r="N806" s="330">
        <v>0</v>
      </c>
      <c r="O806" s="330" t="s">
        <v>45</v>
      </c>
      <c r="P806" s="330" t="s">
        <v>45</v>
      </c>
      <c r="Q806" s="330" t="s">
        <v>45</v>
      </c>
      <c r="R806" s="336" t="s">
        <v>45</v>
      </c>
      <c r="S806" s="330">
        <v>0</v>
      </c>
      <c r="T806" s="330"/>
      <c r="U806" s="330"/>
      <c r="V806" s="428"/>
      <c r="W806" s="428" t="s">
        <v>45</v>
      </c>
      <c r="X806" s="428" t="s">
        <v>45</v>
      </c>
      <c r="Y806" s="428" t="s">
        <v>45</v>
      </c>
      <c r="Z806" s="428" t="s">
        <v>45</v>
      </c>
      <c r="AA806" s="330">
        <v>1</v>
      </c>
      <c r="AB806" s="330">
        <v>0</v>
      </c>
      <c r="AC806" s="330">
        <v>0</v>
      </c>
      <c r="AD806" s="330">
        <v>0</v>
      </c>
      <c r="AE806" s="330">
        <v>0</v>
      </c>
      <c r="AF806" s="330">
        <v>0</v>
      </c>
      <c r="AG806" s="429" t="s">
        <v>45</v>
      </c>
      <c r="AH806" s="330"/>
      <c r="AI806" s="330"/>
      <c r="AJ806" s="330"/>
      <c r="AK806" s="330"/>
      <c r="AL806" s="330"/>
      <c r="AM806" s="330">
        <v>0</v>
      </c>
      <c r="AN806" s="330">
        <v>0</v>
      </c>
      <c r="AO806" s="330"/>
      <c r="AP806" s="330"/>
      <c r="AQ806" s="330">
        <v>0</v>
      </c>
      <c r="AR806" s="330">
        <v>0</v>
      </c>
      <c r="AS806" s="330">
        <v>0</v>
      </c>
      <c r="AT806" s="330">
        <v>0</v>
      </c>
      <c r="AU806" s="330">
        <v>1</v>
      </c>
      <c r="AV806" s="430">
        <v>1</v>
      </c>
      <c r="AW806" s="330">
        <v>19</v>
      </c>
      <c r="AX806" s="330">
        <v>0</v>
      </c>
      <c r="AY806" s="330">
        <v>19</v>
      </c>
      <c r="AZ806" s="330">
        <v>0</v>
      </c>
      <c r="BA806" s="330">
        <v>19</v>
      </c>
      <c r="BB806" s="330">
        <v>0</v>
      </c>
      <c r="BC806" s="330">
        <v>19</v>
      </c>
      <c r="BD806" s="330">
        <v>0</v>
      </c>
      <c r="BE806" s="330">
        <v>68</v>
      </c>
      <c r="BF806" s="329" t="s">
        <v>7547</v>
      </c>
      <c r="BG806" s="330">
        <v>22</v>
      </c>
      <c r="BH806" s="330">
        <v>15</v>
      </c>
      <c r="BI806" s="330">
        <v>20</v>
      </c>
      <c r="BJ806" s="330" t="s">
        <v>112</v>
      </c>
      <c r="BK806" s="330">
        <v>10</v>
      </c>
      <c r="BL806" s="330">
        <v>5</v>
      </c>
      <c r="BM806" s="330">
        <v>1</v>
      </c>
      <c r="BN806" s="330">
        <v>3</v>
      </c>
      <c r="BO806" s="330">
        <v>1</v>
      </c>
      <c r="BP806" s="330">
        <v>0</v>
      </c>
      <c r="BQ806" s="330">
        <v>0</v>
      </c>
    </row>
    <row r="807" spans="1:69" x14ac:dyDescent="0.25">
      <c r="A807" s="333" t="s">
        <v>300</v>
      </c>
      <c r="B807" s="330" t="s">
        <v>43</v>
      </c>
      <c r="C807" s="330" t="s">
        <v>43</v>
      </c>
      <c r="D807" s="333">
        <v>46</v>
      </c>
      <c r="E807" s="331" t="s">
        <v>567</v>
      </c>
      <c r="F807" s="330" t="s">
        <v>132</v>
      </c>
      <c r="G807" s="427" t="s">
        <v>7599</v>
      </c>
      <c r="H807" s="330">
        <v>0</v>
      </c>
      <c r="I807" s="330">
        <v>0</v>
      </c>
      <c r="J807" s="336" t="s">
        <v>45</v>
      </c>
      <c r="K807" s="330">
        <v>0</v>
      </c>
      <c r="L807" s="330">
        <v>0</v>
      </c>
      <c r="M807" s="336" t="s">
        <v>45</v>
      </c>
      <c r="N807" s="330">
        <v>0</v>
      </c>
      <c r="O807" s="330" t="s">
        <v>45</v>
      </c>
      <c r="P807" s="330" t="s">
        <v>45</v>
      </c>
      <c r="Q807" s="330" t="s">
        <v>45</v>
      </c>
      <c r="R807" s="336" t="s">
        <v>45</v>
      </c>
      <c r="S807" s="330">
        <v>0</v>
      </c>
      <c r="T807" s="330"/>
      <c r="U807" s="330"/>
      <c r="V807" s="428"/>
      <c r="W807" s="428" t="s">
        <v>45</v>
      </c>
      <c r="X807" s="428" t="s">
        <v>45</v>
      </c>
      <c r="Y807" s="428" t="s">
        <v>45</v>
      </c>
      <c r="Z807" s="428" t="s">
        <v>45</v>
      </c>
      <c r="AA807" s="330">
        <v>0</v>
      </c>
      <c r="AB807" s="330">
        <v>0</v>
      </c>
      <c r="AC807" s="330">
        <v>0</v>
      </c>
      <c r="AD807" s="330">
        <v>0</v>
      </c>
      <c r="AE807" s="330">
        <v>0</v>
      </c>
      <c r="AF807" s="330">
        <v>0</v>
      </c>
      <c r="AG807" s="429" t="s">
        <v>45</v>
      </c>
      <c r="AH807" s="330"/>
      <c r="AI807" s="330"/>
      <c r="AJ807" s="330"/>
      <c r="AK807" s="330"/>
      <c r="AL807" s="330"/>
      <c r="AM807" s="330">
        <v>0</v>
      </c>
      <c r="AN807" s="330">
        <v>0</v>
      </c>
      <c r="AO807" s="330"/>
      <c r="AP807" s="330"/>
      <c r="AQ807" s="330">
        <v>0</v>
      </c>
      <c r="AR807" s="330">
        <v>0</v>
      </c>
      <c r="AS807" s="330">
        <v>0</v>
      </c>
      <c r="AT807" s="330">
        <v>0</v>
      </c>
      <c r="AU807" s="330">
        <v>0</v>
      </c>
      <c r="AV807" s="430" t="s">
        <v>45</v>
      </c>
      <c r="AW807" s="330">
        <v>18</v>
      </c>
      <c r="AX807" s="330">
        <v>0</v>
      </c>
      <c r="AY807" s="330">
        <v>18</v>
      </c>
      <c r="AZ807" s="330">
        <v>0</v>
      </c>
      <c r="BA807" s="330">
        <v>18</v>
      </c>
      <c r="BB807" s="330">
        <v>0</v>
      </c>
      <c r="BC807" s="330">
        <v>18</v>
      </c>
      <c r="BD807" s="330">
        <v>0</v>
      </c>
      <c r="BE807" s="330">
        <v>8</v>
      </c>
      <c r="BF807" s="329" t="s">
        <v>7547</v>
      </c>
      <c r="BG807" s="330">
        <v>20</v>
      </c>
      <c r="BH807" s="330">
        <v>27</v>
      </c>
      <c r="BI807" s="330">
        <v>18</v>
      </c>
      <c r="BJ807" s="330" t="s">
        <v>112</v>
      </c>
      <c r="BK807" s="330">
        <v>10</v>
      </c>
      <c r="BL807" s="330">
        <v>1</v>
      </c>
      <c r="BM807" s="330">
        <v>0</v>
      </c>
      <c r="BN807" s="330">
        <v>7</v>
      </c>
      <c r="BO807" s="330">
        <v>0</v>
      </c>
      <c r="BP807" s="330">
        <v>0</v>
      </c>
      <c r="BQ807" s="330">
        <v>0</v>
      </c>
    </row>
    <row r="808" spans="1:69" x14ac:dyDescent="0.25">
      <c r="A808" s="333" t="s">
        <v>300</v>
      </c>
      <c r="B808" s="330" t="s">
        <v>43</v>
      </c>
      <c r="C808" s="330" t="s">
        <v>43</v>
      </c>
      <c r="D808" s="333">
        <v>47</v>
      </c>
      <c r="E808" s="331" t="s">
        <v>568</v>
      </c>
      <c r="F808" s="330" t="s">
        <v>132</v>
      </c>
      <c r="G808" s="427" t="s">
        <v>7599</v>
      </c>
      <c r="H808" s="330">
        <v>0</v>
      </c>
      <c r="I808" s="330">
        <v>0</v>
      </c>
      <c r="J808" s="336" t="s">
        <v>45</v>
      </c>
      <c r="K808" s="330">
        <v>0</v>
      </c>
      <c r="L808" s="330">
        <v>0</v>
      </c>
      <c r="M808" s="336" t="s">
        <v>45</v>
      </c>
      <c r="N808" s="330">
        <v>0</v>
      </c>
      <c r="O808" s="330" t="s">
        <v>45</v>
      </c>
      <c r="P808" s="330" t="s">
        <v>45</v>
      </c>
      <c r="Q808" s="330" t="s">
        <v>45</v>
      </c>
      <c r="R808" s="336" t="s">
        <v>45</v>
      </c>
      <c r="S808" s="330">
        <v>0</v>
      </c>
      <c r="T808" s="330"/>
      <c r="U808" s="330"/>
      <c r="V808" s="428"/>
      <c r="W808" s="428" t="s">
        <v>45</v>
      </c>
      <c r="X808" s="428" t="s">
        <v>45</v>
      </c>
      <c r="Y808" s="428" t="s">
        <v>45</v>
      </c>
      <c r="Z808" s="428" t="s">
        <v>45</v>
      </c>
      <c r="AA808" s="330">
        <v>0</v>
      </c>
      <c r="AB808" s="330">
        <v>0</v>
      </c>
      <c r="AC808" s="330">
        <v>0</v>
      </c>
      <c r="AD808" s="330">
        <v>0</v>
      </c>
      <c r="AE808" s="330">
        <v>0</v>
      </c>
      <c r="AF808" s="330">
        <v>0</v>
      </c>
      <c r="AG808" s="429" t="s">
        <v>45</v>
      </c>
      <c r="AH808" s="330"/>
      <c r="AI808" s="330"/>
      <c r="AJ808" s="330"/>
      <c r="AK808" s="330"/>
      <c r="AL808" s="330"/>
      <c r="AM808" s="330">
        <v>0</v>
      </c>
      <c r="AN808" s="330">
        <v>0</v>
      </c>
      <c r="AO808" s="330"/>
      <c r="AP808" s="330"/>
      <c r="AQ808" s="330">
        <v>0</v>
      </c>
      <c r="AR808" s="330">
        <v>0</v>
      </c>
      <c r="AS808" s="330">
        <v>0</v>
      </c>
      <c r="AT808" s="330">
        <v>0</v>
      </c>
      <c r="AU808" s="330">
        <v>0</v>
      </c>
      <c r="AV808" s="430" t="s">
        <v>45</v>
      </c>
      <c r="AW808" s="330">
        <v>4</v>
      </c>
      <c r="AX808" s="330">
        <v>0</v>
      </c>
      <c r="AY808" s="330">
        <v>4</v>
      </c>
      <c r="AZ808" s="330">
        <v>0</v>
      </c>
      <c r="BA808" s="330">
        <v>4</v>
      </c>
      <c r="BB808" s="330">
        <v>0</v>
      </c>
      <c r="BC808" s="330">
        <v>4</v>
      </c>
      <c r="BD808" s="330">
        <v>0</v>
      </c>
      <c r="BE808" s="330">
        <v>36</v>
      </c>
      <c r="BF808" s="329" t="s">
        <v>7547</v>
      </c>
      <c r="BG808" s="330">
        <v>5</v>
      </c>
      <c r="BH808" s="330">
        <v>4</v>
      </c>
      <c r="BI808" s="330">
        <v>4</v>
      </c>
      <c r="BJ808" s="330" t="s">
        <v>112</v>
      </c>
      <c r="BK808" s="330">
        <v>4</v>
      </c>
      <c r="BL808" s="330">
        <v>0</v>
      </c>
      <c r="BM808" s="330">
        <v>0</v>
      </c>
      <c r="BN808" s="330">
        <v>0</v>
      </c>
      <c r="BO808" s="330">
        <v>0</v>
      </c>
      <c r="BP808" s="330">
        <v>0</v>
      </c>
      <c r="BQ808" s="330">
        <v>0</v>
      </c>
    </row>
    <row r="809" spans="1:69" x14ac:dyDescent="0.25">
      <c r="A809" s="333" t="s">
        <v>300</v>
      </c>
      <c r="B809" s="330" t="s">
        <v>43</v>
      </c>
      <c r="C809" s="330" t="s">
        <v>43</v>
      </c>
      <c r="D809" s="333">
        <v>48</v>
      </c>
      <c r="E809" s="331" t="s">
        <v>570</v>
      </c>
      <c r="F809" s="330" t="s">
        <v>132</v>
      </c>
      <c r="G809" s="427" t="s">
        <v>7599</v>
      </c>
      <c r="H809" s="330">
        <v>0</v>
      </c>
      <c r="I809" s="330">
        <v>0</v>
      </c>
      <c r="J809" s="336" t="s">
        <v>45</v>
      </c>
      <c r="K809" s="330">
        <v>0</v>
      </c>
      <c r="L809" s="330">
        <v>0</v>
      </c>
      <c r="M809" s="336" t="s">
        <v>45</v>
      </c>
      <c r="N809" s="330">
        <v>0</v>
      </c>
      <c r="O809" s="330" t="s">
        <v>45</v>
      </c>
      <c r="P809" s="330" t="s">
        <v>45</v>
      </c>
      <c r="Q809" s="330" t="s">
        <v>45</v>
      </c>
      <c r="R809" s="336" t="s">
        <v>45</v>
      </c>
      <c r="S809" s="330">
        <v>0</v>
      </c>
      <c r="T809" s="330"/>
      <c r="U809" s="330"/>
      <c r="V809" s="428"/>
      <c r="W809" s="428" t="s">
        <v>45</v>
      </c>
      <c r="X809" s="428" t="s">
        <v>45</v>
      </c>
      <c r="Y809" s="428" t="s">
        <v>45</v>
      </c>
      <c r="Z809" s="428" t="s">
        <v>45</v>
      </c>
      <c r="AA809" s="330">
        <v>0</v>
      </c>
      <c r="AB809" s="330">
        <v>0</v>
      </c>
      <c r="AC809" s="330">
        <v>0</v>
      </c>
      <c r="AD809" s="330">
        <v>0</v>
      </c>
      <c r="AE809" s="330">
        <v>0</v>
      </c>
      <c r="AF809" s="330">
        <v>0</v>
      </c>
      <c r="AG809" s="429" t="s">
        <v>45</v>
      </c>
      <c r="AH809" s="330"/>
      <c r="AI809" s="330"/>
      <c r="AJ809" s="330"/>
      <c r="AK809" s="330"/>
      <c r="AL809" s="330"/>
      <c r="AM809" s="330">
        <v>0</v>
      </c>
      <c r="AN809" s="330">
        <v>0</v>
      </c>
      <c r="AO809" s="330"/>
      <c r="AP809" s="330"/>
      <c r="AQ809" s="330">
        <v>0</v>
      </c>
      <c r="AR809" s="330">
        <v>0</v>
      </c>
      <c r="AS809" s="330">
        <v>0</v>
      </c>
      <c r="AT809" s="330">
        <v>0</v>
      </c>
      <c r="AU809" s="330">
        <v>0</v>
      </c>
      <c r="AV809" s="430" t="s">
        <v>45</v>
      </c>
      <c r="AW809" s="330">
        <v>8</v>
      </c>
      <c r="AX809" s="330">
        <v>0</v>
      </c>
      <c r="AY809" s="330">
        <v>8</v>
      </c>
      <c r="AZ809" s="330">
        <v>0</v>
      </c>
      <c r="BA809" s="330">
        <v>8</v>
      </c>
      <c r="BB809" s="330">
        <v>0</v>
      </c>
      <c r="BC809" s="330">
        <v>8</v>
      </c>
      <c r="BD809" s="330">
        <v>0</v>
      </c>
      <c r="BE809" s="330">
        <v>0</v>
      </c>
      <c r="BF809" s="329" t="s">
        <v>7547</v>
      </c>
      <c r="BG809" s="330">
        <v>8</v>
      </c>
      <c r="BH809" s="330">
        <v>15</v>
      </c>
      <c r="BI809" s="330">
        <v>8</v>
      </c>
      <c r="BJ809" s="330" t="s">
        <v>112</v>
      </c>
      <c r="BK809" s="330">
        <v>5</v>
      </c>
      <c r="BL809" s="330">
        <v>0</v>
      </c>
      <c r="BM809" s="330">
        <v>0</v>
      </c>
      <c r="BN809" s="330">
        <v>3</v>
      </c>
      <c r="BO809" s="330">
        <v>0</v>
      </c>
      <c r="BP809" s="330">
        <v>0</v>
      </c>
      <c r="BQ809" s="330">
        <v>0</v>
      </c>
    </row>
    <row r="810" spans="1:69" x14ac:dyDescent="0.25">
      <c r="A810" s="333" t="s">
        <v>300</v>
      </c>
      <c r="B810" s="330" t="s">
        <v>43</v>
      </c>
      <c r="C810" s="330" t="s">
        <v>43</v>
      </c>
      <c r="D810" s="333">
        <v>49</v>
      </c>
      <c r="E810" s="331" t="s">
        <v>571</v>
      </c>
      <c r="F810" s="330" t="s">
        <v>132</v>
      </c>
      <c r="G810" s="427" t="s">
        <v>7599</v>
      </c>
      <c r="H810" s="330">
        <v>0</v>
      </c>
      <c r="I810" s="330">
        <v>0</v>
      </c>
      <c r="J810" s="336" t="s">
        <v>45</v>
      </c>
      <c r="K810" s="330">
        <v>0</v>
      </c>
      <c r="L810" s="330">
        <v>0</v>
      </c>
      <c r="M810" s="336" t="s">
        <v>45</v>
      </c>
      <c r="N810" s="330">
        <v>0</v>
      </c>
      <c r="O810" s="330" t="s">
        <v>45</v>
      </c>
      <c r="P810" s="330" t="s">
        <v>45</v>
      </c>
      <c r="Q810" s="330" t="s">
        <v>45</v>
      </c>
      <c r="R810" s="336" t="s">
        <v>45</v>
      </c>
      <c r="S810" s="330">
        <v>0</v>
      </c>
      <c r="T810" s="330"/>
      <c r="U810" s="330"/>
      <c r="V810" s="428"/>
      <c r="W810" s="428" t="s">
        <v>45</v>
      </c>
      <c r="X810" s="428" t="s">
        <v>45</v>
      </c>
      <c r="Y810" s="428" t="s">
        <v>45</v>
      </c>
      <c r="Z810" s="428" t="s">
        <v>45</v>
      </c>
      <c r="AA810" s="330">
        <v>1</v>
      </c>
      <c r="AB810" s="330">
        <v>0</v>
      </c>
      <c r="AC810" s="330">
        <v>0</v>
      </c>
      <c r="AD810" s="330">
        <v>0</v>
      </c>
      <c r="AE810" s="330">
        <v>0</v>
      </c>
      <c r="AF810" s="330">
        <v>0</v>
      </c>
      <c r="AG810" s="429" t="s">
        <v>45</v>
      </c>
      <c r="AH810" s="330"/>
      <c r="AI810" s="330"/>
      <c r="AJ810" s="330"/>
      <c r="AK810" s="330"/>
      <c r="AL810" s="330"/>
      <c r="AM810" s="330">
        <v>0</v>
      </c>
      <c r="AN810" s="330">
        <v>0</v>
      </c>
      <c r="AO810" s="330"/>
      <c r="AP810" s="330"/>
      <c r="AQ810" s="330">
        <v>0</v>
      </c>
      <c r="AR810" s="330">
        <v>0</v>
      </c>
      <c r="AS810" s="330">
        <v>0</v>
      </c>
      <c r="AT810" s="330">
        <v>0</v>
      </c>
      <c r="AU810" s="330">
        <v>1</v>
      </c>
      <c r="AV810" s="430">
        <v>1</v>
      </c>
      <c r="AW810" s="330">
        <v>9</v>
      </c>
      <c r="AX810" s="330">
        <v>0</v>
      </c>
      <c r="AY810" s="330">
        <v>9</v>
      </c>
      <c r="AZ810" s="330">
        <v>0</v>
      </c>
      <c r="BA810" s="330">
        <v>9</v>
      </c>
      <c r="BB810" s="330">
        <v>0</v>
      </c>
      <c r="BC810" s="330">
        <v>9</v>
      </c>
      <c r="BD810" s="330">
        <v>0</v>
      </c>
      <c r="BE810" s="330">
        <v>116</v>
      </c>
      <c r="BF810" s="329" t="s">
        <v>7547</v>
      </c>
      <c r="BG810" s="330">
        <v>15</v>
      </c>
      <c r="BH810" s="330">
        <v>8</v>
      </c>
      <c r="BI810" s="330">
        <v>9</v>
      </c>
      <c r="BJ810" s="330" t="s">
        <v>112</v>
      </c>
      <c r="BK810" s="330">
        <v>8</v>
      </c>
      <c r="BL810" s="330">
        <v>1</v>
      </c>
      <c r="BM810" s="330">
        <v>0</v>
      </c>
      <c r="BN810" s="330">
        <v>0</v>
      </c>
      <c r="BO810" s="330">
        <v>0</v>
      </c>
      <c r="BP810" s="330">
        <v>0</v>
      </c>
      <c r="BQ810" s="330">
        <v>0</v>
      </c>
    </row>
    <row r="811" spans="1:69" x14ac:dyDescent="0.25">
      <c r="A811" s="333" t="s">
        <v>300</v>
      </c>
      <c r="B811" s="330" t="s">
        <v>43</v>
      </c>
      <c r="C811" s="330" t="s">
        <v>43</v>
      </c>
      <c r="D811" s="333">
        <v>50</v>
      </c>
      <c r="E811" s="331" t="s">
        <v>572</v>
      </c>
      <c r="F811" s="330" t="s">
        <v>132</v>
      </c>
      <c r="G811" s="427" t="s">
        <v>7599</v>
      </c>
      <c r="H811" s="330">
        <v>0</v>
      </c>
      <c r="I811" s="330">
        <v>0</v>
      </c>
      <c r="J811" s="336" t="s">
        <v>45</v>
      </c>
      <c r="K811" s="330">
        <v>0</v>
      </c>
      <c r="L811" s="330">
        <v>0</v>
      </c>
      <c r="M811" s="336" t="s">
        <v>45</v>
      </c>
      <c r="N811" s="330">
        <v>0</v>
      </c>
      <c r="O811" s="330" t="s">
        <v>45</v>
      </c>
      <c r="P811" s="330" t="s">
        <v>45</v>
      </c>
      <c r="Q811" s="330" t="s">
        <v>45</v>
      </c>
      <c r="R811" s="336" t="s">
        <v>45</v>
      </c>
      <c r="S811" s="330">
        <v>0</v>
      </c>
      <c r="T811" s="330"/>
      <c r="U811" s="330"/>
      <c r="V811" s="428"/>
      <c r="W811" s="428" t="s">
        <v>45</v>
      </c>
      <c r="X811" s="428" t="s">
        <v>45</v>
      </c>
      <c r="Y811" s="428" t="s">
        <v>45</v>
      </c>
      <c r="Z811" s="428" t="s">
        <v>45</v>
      </c>
      <c r="AA811" s="330">
        <v>0</v>
      </c>
      <c r="AB811" s="330">
        <v>0</v>
      </c>
      <c r="AC811" s="330">
        <v>0</v>
      </c>
      <c r="AD811" s="330">
        <v>0</v>
      </c>
      <c r="AE811" s="330">
        <v>0</v>
      </c>
      <c r="AF811" s="330">
        <v>0</v>
      </c>
      <c r="AG811" s="429" t="s">
        <v>45</v>
      </c>
      <c r="AH811" s="330"/>
      <c r="AI811" s="330"/>
      <c r="AJ811" s="330"/>
      <c r="AK811" s="330"/>
      <c r="AL811" s="330"/>
      <c r="AM811" s="330">
        <v>0</v>
      </c>
      <c r="AN811" s="330">
        <v>0</v>
      </c>
      <c r="AO811" s="330"/>
      <c r="AP811" s="330"/>
      <c r="AQ811" s="330">
        <v>0</v>
      </c>
      <c r="AR811" s="330">
        <v>0</v>
      </c>
      <c r="AS811" s="330">
        <v>0</v>
      </c>
      <c r="AT811" s="330">
        <v>0</v>
      </c>
      <c r="AU811" s="330">
        <v>0</v>
      </c>
      <c r="AV811" s="430" t="s">
        <v>45</v>
      </c>
      <c r="AW811" s="330">
        <v>5</v>
      </c>
      <c r="AX811" s="330">
        <v>2</v>
      </c>
      <c r="AY811" s="330">
        <v>5</v>
      </c>
      <c r="AZ811" s="330">
        <v>2</v>
      </c>
      <c r="BA811" s="330">
        <v>5</v>
      </c>
      <c r="BB811" s="330">
        <v>2</v>
      </c>
      <c r="BC811" s="330">
        <v>5</v>
      </c>
      <c r="BD811" s="330">
        <v>2</v>
      </c>
      <c r="BE811" s="330">
        <v>82</v>
      </c>
      <c r="BF811" s="329" t="s">
        <v>7547</v>
      </c>
      <c r="BG811" s="330">
        <v>9</v>
      </c>
      <c r="BH811" s="330">
        <v>8</v>
      </c>
      <c r="BI811" s="330">
        <v>8</v>
      </c>
      <c r="BJ811" s="330" t="s">
        <v>112</v>
      </c>
      <c r="BK811" s="330">
        <v>6</v>
      </c>
      <c r="BL811" s="330">
        <v>0</v>
      </c>
      <c r="BM811" s="330">
        <v>0</v>
      </c>
      <c r="BN811" s="330">
        <v>1</v>
      </c>
      <c r="BO811" s="330">
        <v>1</v>
      </c>
      <c r="BP811" s="330">
        <v>0</v>
      </c>
      <c r="BQ811" s="330">
        <v>0</v>
      </c>
    </row>
    <row r="812" spans="1:69" x14ac:dyDescent="0.25">
      <c r="A812" s="333" t="s">
        <v>300</v>
      </c>
      <c r="B812" s="330" t="s">
        <v>43</v>
      </c>
      <c r="C812" s="330" t="s">
        <v>43</v>
      </c>
      <c r="D812" s="333">
        <v>51</v>
      </c>
      <c r="E812" s="331" t="s">
        <v>573</v>
      </c>
      <c r="F812" s="330" t="s">
        <v>132</v>
      </c>
      <c r="G812" s="427" t="s">
        <v>7599</v>
      </c>
      <c r="H812" s="330">
        <v>0</v>
      </c>
      <c r="I812" s="330">
        <v>0</v>
      </c>
      <c r="J812" s="336" t="s">
        <v>45</v>
      </c>
      <c r="K812" s="330">
        <v>0</v>
      </c>
      <c r="L812" s="330">
        <v>0</v>
      </c>
      <c r="M812" s="336" t="s">
        <v>45</v>
      </c>
      <c r="N812" s="330">
        <v>0</v>
      </c>
      <c r="O812" s="330" t="s">
        <v>45</v>
      </c>
      <c r="P812" s="330" t="s">
        <v>45</v>
      </c>
      <c r="Q812" s="330" t="s">
        <v>45</v>
      </c>
      <c r="R812" s="336" t="s">
        <v>45</v>
      </c>
      <c r="S812" s="330">
        <v>0</v>
      </c>
      <c r="T812" s="330"/>
      <c r="U812" s="330"/>
      <c r="V812" s="428"/>
      <c r="W812" s="428" t="s">
        <v>45</v>
      </c>
      <c r="X812" s="428" t="s">
        <v>45</v>
      </c>
      <c r="Y812" s="428" t="s">
        <v>45</v>
      </c>
      <c r="Z812" s="428" t="s">
        <v>45</v>
      </c>
      <c r="AA812" s="330">
        <v>0</v>
      </c>
      <c r="AB812" s="330">
        <v>0</v>
      </c>
      <c r="AC812" s="330">
        <v>0</v>
      </c>
      <c r="AD812" s="330">
        <v>0</v>
      </c>
      <c r="AE812" s="330">
        <v>0</v>
      </c>
      <c r="AF812" s="330">
        <v>0</v>
      </c>
      <c r="AG812" s="429" t="s">
        <v>45</v>
      </c>
      <c r="AH812" s="330"/>
      <c r="AI812" s="330"/>
      <c r="AJ812" s="330"/>
      <c r="AK812" s="330"/>
      <c r="AL812" s="330"/>
      <c r="AM812" s="330">
        <v>0</v>
      </c>
      <c r="AN812" s="330">
        <v>0</v>
      </c>
      <c r="AO812" s="330"/>
      <c r="AP812" s="330"/>
      <c r="AQ812" s="330">
        <v>0</v>
      </c>
      <c r="AR812" s="330">
        <v>0</v>
      </c>
      <c r="AS812" s="330">
        <v>0</v>
      </c>
      <c r="AT812" s="330">
        <v>0</v>
      </c>
      <c r="AU812" s="330">
        <v>0</v>
      </c>
      <c r="AV812" s="430" t="s">
        <v>45</v>
      </c>
      <c r="AW812" s="330">
        <v>1</v>
      </c>
      <c r="AX812" s="330">
        <v>1</v>
      </c>
      <c r="AY812" s="330">
        <v>1</v>
      </c>
      <c r="AZ812" s="330">
        <v>1</v>
      </c>
      <c r="BA812" s="330">
        <v>1</v>
      </c>
      <c r="BB812" s="330">
        <v>1</v>
      </c>
      <c r="BC812" s="330">
        <v>1</v>
      </c>
      <c r="BD812" s="330">
        <v>1</v>
      </c>
      <c r="BE812" s="330">
        <v>0</v>
      </c>
      <c r="BF812" s="329" t="s">
        <v>7547</v>
      </c>
      <c r="BG812" s="330">
        <v>2</v>
      </c>
      <c r="BH812" s="330">
        <v>0</v>
      </c>
      <c r="BI812" s="330">
        <v>2</v>
      </c>
      <c r="BJ812" s="330" t="s">
        <v>112</v>
      </c>
      <c r="BK812" s="330">
        <v>2</v>
      </c>
      <c r="BL812" s="330">
        <v>0</v>
      </c>
      <c r="BM812" s="330">
        <v>0</v>
      </c>
      <c r="BN812" s="330">
        <v>0</v>
      </c>
      <c r="BO812" s="330">
        <v>0</v>
      </c>
      <c r="BP812" s="330">
        <v>0</v>
      </c>
      <c r="BQ812" s="330">
        <v>0</v>
      </c>
    </row>
    <row r="813" spans="1:69" x14ac:dyDescent="0.25">
      <c r="A813" s="333" t="s">
        <v>300</v>
      </c>
      <c r="B813" s="330" t="s">
        <v>43</v>
      </c>
      <c r="C813" s="330" t="s">
        <v>43</v>
      </c>
      <c r="D813" s="333">
        <v>52</v>
      </c>
      <c r="E813" s="331" t="s">
        <v>6555</v>
      </c>
      <c r="F813" s="330" t="s">
        <v>132</v>
      </c>
      <c r="G813" s="427" t="s">
        <v>7599</v>
      </c>
      <c r="H813" s="330">
        <v>0</v>
      </c>
      <c r="I813" s="330">
        <v>0</v>
      </c>
      <c r="J813" s="336" t="s">
        <v>45</v>
      </c>
      <c r="K813" s="330">
        <v>0</v>
      </c>
      <c r="L813" s="330">
        <v>0</v>
      </c>
      <c r="M813" s="336" t="s">
        <v>45</v>
      </c>
      <c r="N813" s="330">
        <v>0</v>
      </c>
      <c r="O813" s="330" t="s">
        <v>45</v>
      </c>
      <c r="P813" s="330" t="s">
        <v>45</v>
      </c>
      <c r="Q813" s="330" t="s">
        <v>45</v>
      </c>
      <c r="R813" s="336" t="s">
        <v>45</v>
      </c>
      <c r="S813" s="330">
        <v>0</v>
      </c>
      <c r="T813" s="330"/>
      <c r="U813" s="330"/>
      <c r="V813" s="428"/>
      <c r="W813" s="428" t="s">
        <v>45</v>
      </c>
      <c r="X813" s="428" t="s">
        <v>45</v>
      </c>
      <c r="Y813" s="428" t="s">
        <v>45</v>
      </c>
      <c r="Z813" s="428" t="s">
        <v>45</v>
      </c>
      <c r="AA813" s="330">
        <v>0</v>
      </c>
      <c r="AB813" s="330">
        <v>0</v>
      </c>
      <c r="AC813" s="330">
        <v>0</v>
      </c>
      <c r="AD813" s="330">
        <v>0</v>
      </c>
      <c r="AE813" s="330">
        <v>0</v>
      </c>
      <c r="AF813" s="330">
        <v>0</v>
      </c>
      <c r="AG813" s="429" t="s">
        <v>45</v>
      </c>
      <c r="AH813" s="330"/>
      <c r="AI813" s="330"/>
      <c r="AJ813" s="330"/>
      <c r="AK813" s="330"/>
      <c r="AL813" s="330"/>
      <c r="AM813" s="330">
        <v>0</v>
      </c>
      <c r="AN813" s="330">
        <v>0</v>
      </c>
      <c r="AO813" s="330"/>
      <c r="AP813" s="330"/>
      <c r="AQ813" s="330">
        <v>0</v>
      </c>
      <c r="AR813" s="330">
        <v>0</v>
      </c>
      <c r="AS813" s="330">
        <v>0</v>
      </c>
      <c r="AT813" s="330">
        <v>0</v>
      </c>
      <c r="AU813" s="330">
        <v>0</v>
      </c>
      <c r="AV813" s="430" t="s">
        <v>45</v>
      </c>
      <c r="AW813" s="330">
        <v>0</v>
      </c>
      <c r="AX813" s="330">
        <v>0</v>
      </c>
      <c r="AY813" s="330">
        <v>0</v>
      </c>
      <c r="AZ813" s="330">
        <v>0</v>
      </c>
      <c r="BA813" s="330">
        <v>0</v>
      </c>
      <c r="BB813" s="330">
        <v>0</v>
      </c>
      <c r="BC813" s="330">
        <v>0</v>
      </c>
      <c r="BD813" s="330">
        <v>0</v>
      </c>
      <c r="BE813" s="330">
        <v>0</v>
      </c>
      <c r="BF813" s="329" t="s">
        <v>7547</v>
      </c>
      <c r="BG813" s="330">
        <v>0</v>
      </c>
      <c r="BH813" s="330">
        <v>0</v>
      </c>
      <c r="BI813" s="330">
        <v>0</v>
      </c>
      <c r="BJ813" s="330" t="s">
        <v>112</v>
      </c>
      <c r="BK813" s="330">
        <v>0</v>
      </c>
      <c r="BL813" s="330">
        <v>0</v>
      </c>
      <c r="BM813" s="330">
        <v>0</v>
      </c>
      <c r="BN813" s="330">
        <v>0</v>
      </c>
      <c r="BO813" s="330">
        <v>0</v>
      </c>
      <c r="BP813" s="330">
        <v>0</v>
      </c>
      <c r="BQ813" s="330">
        <v>0</v>
      </c>
    </row>
    <row r="814" spans="1:69" x14ac:dyDescent="0.25">
      <c r="A814" s="333" t="s">
        <v>300</v>
      </c>
      <c r="B814" s="330" t="s">
        <v>43</v>
      </c>
      <c r="C814" s="330" t="s">
        <v>43</v>
      </c>
      <c r="D814" s="333">
        <v>3</v>
      </c>
      <c r="E814" s="331" t="s">
        <v>6536</v>
      </c>
      <c r="F814" s="330" t="s">
        <v>132</v>
      </c>
      <c r="G814" s="427" t="s">
        <v>7599</v>
      </c>
      <c r="H814" s="330">
        <v>0</v>
      </c>
      <c r="I814" s="330">
        <v>0</v>
      </c>
      <c r="J814" s="336" t="s">
        <v>45</v>
      </c>
      <c r="K814" s="330">
        <v>0</v>
      </c>
      <c r="L814" s="330">
        <v>0</v>
      </c>
      <c r="M814" s="336" t="s">
        <v>45</v>
      </c>
      <c r="N814" s="330">
        <v>0</v>
      </c>
      <c r="O814" s="330" t="s">
        <v>45</v>
      </c>
      <c r="P814" s="330" t="s">
        <v>45</v>
      </c>
      <c r="Q814" s="330" t="s">
        <v>45</v>
      </c>
      <c r="R814" s="336" t="s">
        <v>45</v>
      </c>
      <c r="S814" s="330">
        <v>0</v>
      </c>
      <c r="T814" s="330"/>
      <c r="U814" s="330"/>
      <c r="V814" s="428"/>
      <c r="W814" s="428" t="s">
        <v>45</v>
      </c>
      <c r="X814" s="428" t="s">
        <v>45</v>
      </c>
      <c r="Y814" s="428" t="s">
        <v>45</v>
      </c>
      <c r="Z814" s="428" t="s">
        <v>45</v>
      </c>
      <c r="AA814" s="330">
        <v>0</v>
      </c>
      <c r="AB814" s="330">
        <v>0</v>
      </c>
      <c r="AC814" s="330">
        <v>0</v>
      </c>
      <c r="AD814" s="330">
        <v>0</v>
      </c>
      <c r="AE814" s="330">
        <v>0</v>
      </c>
      <c r="AF814" s="330">
        <v>0</v>
      </c>
      <c r="AG814" s="429" t="s">
        <v>45</v>
      </c>
      <c r="AH814" s="330"/>
      <c r="AI814" s="330"/>
      <c r="AJ814" s="330"/>
      <c r="AK814" s="330"/>
      <c r="AL814" s="330"/>
      <c r="AM814" s="330">
        <v>0</v>
      </c>
      <c r="AN814" s="330">
        <v>0</v>
      </c>
      <c r="AO814" s="330"/>
      <c r="AP814" s="330"/>
      <c r="AQ814" s="330">
        <v>0</v>
      </c>
      <c r="AR814" s="330">
        <v>0</v>
      </c>
      <c r="AS814" s="330">
        <v>0</v>
      </c>
      <c r="AT814" s="330">
        <v>0</v>
      </c>
      <c r="AU814" s="330">
        <v>0</v>
      </c>
      <c r="AV814" s="430" t="s">
        <v>45</v>
      </c>
      <c r="AW814" s="330">
        <v>18</v>
      </c>
      <c r="AX814" s="330">
        <v>0</v>
      </c>
      <c r="AY814" s="330">
        <v>18</v>
      </c>
      <c r="AZ814" s="330">
        <v>0</v>
      </c>
      <c r="BA814" s="330">
        <v>18</v>
      </c>
      <c r="BB814" s="330">
        <v>0</v>
      </c>
      <c r="BC814" s="330">
        <v>18</v>
      </c>
      <c r="BD814" s="330">
        <v>0</v>
      </c>
      <c r="BE814" s="330">
        <v>66</v>
      </c>
      <c r="BF814" s="329" t="s">
        <v>7547</v>
      </c>
      <c r="BG814" s="330">
        <v>18</v>
      </c>
      <c r="BH814" s="330">
        <v>9</v>
      </c>
      <c r="BI814" s="330">
        <v>18</v>
      </c>
      <c r="BJ814" s="330" t="s">
        <v>112</v>
      </c>
      <c r="BK814" s="330">
        <v>14</v>
      </c>
      <c r="BL814" s="330">
        <v>2</v>
      </c>
      <c r="BM814" s="330">
        <v>0</v>
      </c>
      <c r="BN814" s="330">
        <v>2</v>
      </c>
      <c r="BO814" s="330">
        <v>0</v>
      </c>
      <c r="BP814" s="330">
        <v>0</v>
      </c>
      <c r="BQ814" s="330">
        <v>0</v>
      </c>
    </row>
    <row r="815" spans="1:69" x14ac:dyDescent="0.25">
      <c r="A815" s="333" t="s">
        <v>300</v>
      </c>
      <c r="B815" s="330" t="s">
        <v>43</v>
      </c>
      <c r="C815" s="330" t="s">
        <v>43</v>
      </c>
      <c r="D815" s="333">
        <v>4</v>
      </c>
      <c r="E815" s="331" t="s">
        <v>6537</v>
      </c>
      <c r="F815" s="330" t="s">
        <v>132</v>
      </c>
      <c r="G815" s="427" t="s">
        <v>7599</v>
      </c>
      <c r="H815" s="330">
        <v>0</v>
      </c>
      <c r="I815" s="330">
        <v>0</v>
      </c>
      <c r="J815" s="336" t="s">
        <v>45</v>
      </c>
      <c r="K815" s="330">
        <v>0</v>
      </c>
      <c r="L815" s="330">
        <v>0</v>
      </c>
      <c r="M815" s="336" t="s">
        <v>45</v>
      </c>
      <c r="N815" s="330">
        <v>0</v>
      </c>
      <c r="O815" s="330" t="s">
        <v>45</v>
      </c>
      <c r="P815" s="330" t="s">
        <v>45</v>
      </c>
      <c r="Q815" s="330" t="s">
        <v>45</v>
      </c>
      <c r="R815" s="336" t="s">
        <v>45</v>
      </c>
      <c r="S815" s="330">
        <v>0</v>
      </c>
      <c r="T815" s="330"/>
      <c r="U815" s="330"/>
      <c r="V815" s="428"/>
      <c r="W815" s="428" t="s">
        <v>45</v>
      </c>
      <c r="X815" s="428" t="s">
        <v>45</v>
      </c>
      <c r="Y815" s="428" t="s">
        <v>45</v>
      </c>
      <c r="Z815" s="428" t="s">
        <v>45</v>
      </c>
      <c r="AA815" s="330">
        <v>1</v>
      </c>
      <c r="AB815" s="330">
        <v>0</v>
      </c>
      <c r="AC815" s="330">
        <v>0</v>
      </c>
      <c r="AD815" s="330">
        <v>0</v>
      </c>
      <c r="AE815" s="330">
        <v>0</v>
      </c>
      <c r="AF815" s="330">
        <v>0</v>
      </c>
      <c r="AG815" s="429" t="s">
        <v>45</v>
      </c>
      <c r="AH815" s="330"/>
      <c r="AI815" s="330"/>
      <c r="AJ815" s="330"/>
      <c r="AK815" s="330"/>
      <c r="AL815" s="330"/>
      <c r="AM815" s="330">
        <v>0</v>
      </c>
      <c r="AN815" s="330">
        <v>0</v>
      </c>
      <c r="AO815" s="330"/>
      <c r="AP815" s="330"/>
      <c r="AQ815" s="330">
        <v>0</v>
      </c>
      <c r="AR815" s="330">
        <v>0</v>
      </c>
      <c r="AS815" s="330">
        <v>1</v>
      </c>
      <c r="AT815" s="330">
        <v>0</v>
      </c>
      <c r="AU815" s="330">
        <v>0</v>
      </c>
      <c r="AV815" s="430">
        <v>0</v>
      </c>
      <c r="AW815" s="330">
        <v>20</v>
      </c>
      <c r="AX815" s="330">
        <v>0</v>
      </c>
      <c r="AY815" s="330">
        <v>20</v>
      </c>
      <c r="AZ815" s="330">
        <v>0</v>
      </c>
      <c r="BA815" s="330">
        <v>20</v>
      </c>
      <c r="BB815" s="330">
        <v>0</v>
      </c>
      <c r="BC815" s="330">
        <v>20</v>
      </c>
      <c r="BD815" s="330">
        <v>0</v>
      </c>
      <c r="BE815" s="330">
        <v>1</v>
      </c>
      <c r="BF815" s="329" t="s">
        <v>7547</v>
      </c>
      <c r="BG815" s="330">
        <v>20</v>
      </c>
      <c r="BH815" s="330">
        <v>27</v>
      </c>
      <c r="BI815" s="330">
        <v>20</v>
      </c>
      <c r="BJ815" s="330" t="s">
        <v>112</v>
      </c>
      <c r="BK815" s="330">
        <v>3</v>
      </c>
      <c r="BL815" s="330">
        <v>2</v>
      </c>
      <c r="BM815" s="330">
        <v>0</v>
      </c>
      <c r="BN815" s="330">
        <v>15</v>
      </c>
      <c r="BO815" s="330">
        <v>0</v>
      </c>
      <c r="BP815" s="330">
        <v>0</v>
      </c>
      <c r="BQ815" s="330">
        <v>0</v>
      </c>
    </row>
    <row r="816" spans="1:69" x14ac:dyDescent="0.25">
      <c r="A816" s="333" t="s">
        <v>300</v>
      </c>
      <c r="B816" s="330" t="s">
        <v>43</v>
      </c>
      <c r="C816" s="330" t="s">
        <v>43</v>
      </c>
      <c r="D816" s="333">
        <v>5</v>
      </c>
      <c r="E816" s="331" t="s">
        <v>6538</v>
      </c>
      <c r="F816" s="330" t="s">
        <v>132</v>
      </c>
      <c r="G816" s="427" t="s">
        <v>7599</v>
      </c>
      <c r="H816" s="330">
        <v>0</v>
      </c>
      <c r="I816" s="330">
        <v>0</v>
      </c>
      <c r="J816" s="336" t="s">
        <v>45</v>
      </c>
      <c r="K816" s="330">
        <v>0</v>
      </c>
      <c r="L816" s="330">
        <v>0</v>
      </c>
      <c r="M816" s="336" t="s">
        <v>45</v>
      </c>
      <c r="N816" s="330">
        <v>0</v>
      </c>
      <c r="O816" s="330" t="s">
        <v>45</v>
      </c>
      <c r="P816" s="330" t="s">
        <v>45</v>
      </c>
      <c r="Q816" s="330" t="s">
        <v>45</v>
      </c>
      <c r="R816" s="336" t="s">
        <v>45</v>
      </c>
      <c r="S816" s="330">
        <v>0</v>
      </c>
      <c r="T816" s="330"/>
      <c r="U816" s="330"/>
      <c r="V816" s="428"/>
      <c r="W816" s="428" t="s">
        <v>45</v>
      </c>
      <c r="X816" s="428" t="s">
        <v>45</v>
      </c>
      <c r="Y816" s="428" t="s">
        <v>45</v>
      </c>
      <c r="Z816" s="428" t="s">
        <v>45</v>
      </c>
      <c r="AA816" s="330">
        <v>0</v>
      </c>
      <c r="AB816" s="330">
        <v>0</v>
      </c>
      <c r="AC816" s="330">
        <v>0</v>
      </c>
      <c r="AD816" s="330">
        <v>0</v>
      </c>
      <c r="AE816" s="330">
        <v>0</v>
      </c>
      <c r="AF816" s="330">
        <v>0</v>
      </c>
      <c r="AG816" s="429" t="s">
        <v>45</v>
      </c>
      <c r="AH816" s="330"/>
      <c r="AI816" s="330"/>
      <c r="AJ816" s="330"/>
      <c r="AK816" s="330"/>
      <c r="AL816" s="330"/>
      <c r="AM816" s="330">
        <v>0</v>
      </c>
      <c r="AN816" s="330">
        <v>0</v>
      </c>
      <c r="AO816" s="330"/>
      <c r="AP816" s="330"/>
      <c r="AQ816" s="330">
        <v>0</v>
      </c>
      <c r="AR816" s="330">
        <v>0</v>
      </c>
      <c r="AS816" s="330">
        <v>0</v>
      </c>
      <c r="AT816" s="330">
        <v>0</v>
      </c>
      <c r="AU816" s="330">
        <v>0</v>
      </c>
      <c r="AV816" s="430" t="s">
        <v>45</v>
      </c>
      <c r="AW816" s="330">
        <v>7</v>
      </c>
      <c r="AX816" s="330">
        <v>0</v>
      </c>
      <c r="AY816" s="330">
        <v>7</v>
      </c>
      <c r="AZ816" s="330">
        <v>0</v>
      </c>
      <c r="BA816" s="330">
        <v>7</v>
      </c>
      <c r="BB816" s="330">
        <v>0</v>
      </c>
      <c r="BC816" s="330">
        <v>7</v>
      </c>
      <c r="BD816" s="330">
        <v>0</v>
      </c>
      <c r="BE816" s="330">
        <v>0</v>
      </c>
      <c r="BF816" s="329" t="s">
        <v>7547</v>
      </c>
      <c r="BG816" s="330">
        <v>7</v>
      </c>
      <c r="BH816" s="330">
        <v>30</v>
      </c>
      <c r="BI816" s="330">
        <v>7</v>
      </c>
      <c r="BJ816" s="330" t="s">
        <v>112</v>
      </c>
      <c r="BK816" s="330">
        <v>5</v>
      </c>
      <c r="BL816" s="330">
        <v>0</v>
      </c>
      <c r="BM816" s="330">
        <v>0</v>
      </c>
      <c r="BN816" s="330">
        <v>2</v>
      </c>
      <c r="BO816" s="330">
        <v>0</v>
      </c>
      <c r="BP816" s="330">
        <v>0</v>
      </c>
      <c r="BQ816" s="330">
        <v>0</v>
      </c>
    </row>
    <row r="817" spans="1:69" x14ac:dyDescent="0.25">
      <c r="A817" s="333" t="s">
        <v>300</v>
      </c>
      <c r="B817" s="330" t="s">
        <v>43</v>
      </c>
      <c r="C817" s="330" t="s">
        <v>43</v>
      </c>
      <c r="D817" s="333">
        <v>6</v>
      </c>
      <c r="E817" s="331" t="s">
        <v>6539</v>
      </c>
      <c r="F817" s="330" t="s">
        <v>132</v>
      </c>
      <c r="G817" s="427" t="s">
        <v>7599</v>
      </c>
      <c r="H817" s="330">
        <v>0</v>
      </c>
      <c r="I817" s="330">
        <v>0</v>
      </c>
      <c r="J817" s="336" t="s">
        <v>45</v>
      </c>
      <c r="K817" s="330">
        <v>0</v>
      </c>
      <c r="L817" s="330">
        <v>0</v>
      </c>
      <c r="M817" s="336" t="s">
        <v>45</v>
      </c>
      <c r="N817" s="330">
        <v>0</v>
      </c>
      <c r="O817" s="330" t="s">
        <v>45</v>
      </c>
      <c r="P817" s="330" t="s">
        <v>45</v>
      </c>
      <c r="Q817" s="330" t="s">
        <v>45</v>
      </c>
      <c r="R817" s="336" t="s">
        <v>45</v>
      </c>
      <c r="S817" s="330">
        <v>0</v>
      </c>
      <c r="T817" s="330"/>
      <c r="U817" s="330"/>
      <c r="V817" s="428"/>
      <c r="W817" s="428" t="s">
        <v>45</v>
      </c>
      <c r="X817" s="428" t="s">
        <v>45</v>
      </c>
      <c r="Y817" s="428" t="s">
        <v>45</v>
      </c>
      <c r="Z817" s="428" t="s">
        <v>45</v>
      </c>
      <c r="AA817" s="330">
        <v>0</v>
      </c>
      <c r="AB817" s="330">
        <v>0</v>
      </c>
      <c r="AC817" s="330">
        <v>0</v>
      </c>
      <c r="AD817" s="330">
        <v>0</v>
      </c>
      <c r="AE817" s="330">
        <v>0</v>
      </c>
      <c r="AF817" s="330">
        <v>0</v>
      </c>
      <c r="AG817" s="429" t="s">
        <v>45</v>
      </c>
      <c r="AH817" s="330"/>
      <c r="AI817" s="330"/>
      <c r="AJ817" s="330"/>
      <c r="AK817" s="330"/>
      <c r="AL817" s="330"/>
      <c r="AM817" s="330">
        <v>0</v>
      </c>
      <c r="AN817" s="330">
        <v>0</v>
      </c>
      <c r="AO817" s="330"/>
      <c r="AP817" s="330"/>
      <c r="AQ817" s="330">
        <v>0</v>
      </c>
      <c r="AR817" s="330">
        <v>0</v>
      </c>
      <c r="AS817" s="330">
        <v>0</v>
      </c>
      <c r="AT817" s="330">
        <v>0</v>
      </c>
      <c r="AU817" s="330">
        <v>0</v>
      </c>
      <c r="AV817" s="430" t="s">
        <v>45</v>
      </c>
      <c r="AW817" s="330">
        <v>10</v>
      </c>
      <c r="AX817" s="330">
        <v>2</v>
      </c>
      <c r="AY817" s="330">
        <v>10</v>
      </c>
      <c r="AZ817" s="330">
        <v>2</v>
      </c>
      <c r="BA817" s="330">
        <v>10</v>
      </c>
      <c r="BB817" s="330">
        <v>2</v>
      </c>
      <c r="BC817" s="330">
        <v>10</v>
      </c>
      <c r="BD817" s="330">
        <v>2</v>
      </c>
      <c r="BE817" s="330">
        <v>159</v>
      </c>
      <c r="BF817" s="329" t="s">
        <v>7547</v>
      </c>
      <c r="BG817" s="330">
        <v>17</v>
      </c>
      <c r="BH817" s="330">
        <v>8</v>
      </c>
      <c r="BI817" s="330">
        <v>16</v>
      </c>
      <c r="BJ817" s="330" t="s">
        <v>112</v>
      </c>
      <c r="BK817" s="330">
        <v>9</v>
      </c>
      <c r="BL817" s="330">
        <v>1</v>
      </c>
      <c r="BM817" s="330">
        <v>0</v>
      </c>
      <c r="BN817" s="330">
        <v>2</v>
      </c>
      <c r="BO817" s="330">
        <v>4</v>
      </c>
      <c r="BP817" s="330">
        <v>0</v>
      </c>
      <c r="BQ817" s="330">
        <v>0</v>
      </c>
    </row>
    <row r="818" spans="1:69" x14ac:dyDescent="0.25">
      <c r="A818" s="333" t="s">
        <v>300</v>
      </c>
      <c r="B818" s="330" t="s">
        <v>43</v>
      </c>
      <c r="C818" s="330" t="s">
        <v>43</v>
      </c>
      <c r="D818" s="333">
        <v>7</v>
      </c>
      <c r="E818" s="331" t="s">
        <v>6540</v>
      </c>
      <c r="F818" s="330" t="s">
        <v>132</v>
      </c>
      <c r="G818" s="427" t="s">
        <v>7599</v>
      </c>
      <c r="H818" s="330">
        <v>0</v>
      </c>
      <c r="I818" s="330">
        <v>0</v>
      </c>
      <c r="J818" s="336" t="s">
        <v>45</v>
      </c>
      <c r="K818" s="330">
        <v>0</v>
      </c>
      <c r="L818" s="330">
        <v>0</v>
      </c>
      <c r="M818" s="336" t="s">
        <v>45</v>
      </c>
      <c r="N818" s="330">
        <v>0</v>
      </c>
      <c r="O818" s="330" t="s">
        <v>45</v>
      </c>
      <c r="P818" s="330" t="s">
        <v>45</v>
      </c>
      <c r="Q818" s="330" t="s">
        <v>45</v>
      </c>
      <c r="R818" s="336" t="s">
        <v>45</v>
      </c>
      <c r="S818" s="330">
        <v>0</v>
      </c>
      <c r="T818" s="330"/>
      <c r="U818" s="330"/>
      <c r="V818" s="428"/>
      <c r="W818" s="428" t="s">
        <v>45</v>
      </c>
      <c r="X818" s="428" t="s">
        <v>45</v>
      </c>
      <c r="Y818" s="428" t="s">
        <v>45</v>
      </c>
      <c r="Z818" s="428" t="s">
        <v>45</v>
      </c>
      <c r="AA818" s="330">
        <v>0</v>
      </c>
      <c r="AB818" s="330">
        <v>0</v>
      </c>
      <c r="AC818" s="330">
        <v>0</v>
      </c>
      <c r="AD818" s="330">
        <v>0</v>
      </c>
      <c r="AE818" s="330">
        <v>0</v>
      </c>
      <c r="AF818" s="330">
        <v>0</v>
      </c>
      <c r="AG818" s="429" t="s">
        <v>45</v>
      </c>
      <c r="AH818" s="330"/>
      <c r="AI818" s="330"/>
      <c r="AJ818" s="330"/>
      <c r="AK818" s="330"/>
      <c r="AL818" s="330"/>
      <c r="AM818" s="330">
        <v>0</v>
      </c>
      <c r="AN818" s="330">
        <v>0</v>
      </c>
      <c r="AO818" s="330"/>
      <c r="AP818" s="330"/>
      <c r="AQ818" s="330">
        <v>0</v>
      </c>
      <c r="AR818" s="330">
        <v>0</v>
      </c>
      <c r="AS818" s="330">
        <v>0</v>
      </c>
      <c r="AT818" s="330">
        <v>0</v>
      </c>
      <c r="AU818" s="330">
        <v>0</v>
      </c>
      <c r="AV818" s="430" t="s">
        <v>45</v>
      </c>
      <c r="AW818" s="330">
        <v>1</v>
      </c>
      <c r="AX818" s="330">
        <v>0</v>
      </c>
      <c r="AY818" s="330">
        <v>1</v>
      </c>
      <c r="AZ818" s="330">
        <v>0</v>
      </c>
      <c r="BA818" s="330">
        <v>1</v>
      </c>
      <c r="BB818" s="330">
        <v>0</v>
      </c>
      <c r="BC818" s="330">
        <v>1</v>
      </c>
      <c r="BD818" s="330">
        <v>0</v>
      </c>
      <c r="BE818" s="330">
        <v>0</v>
      </c>
      <c r="BF818" s="329" t="s">
        <v>7547</v>
      </c>
      <c r="BG818" s="330">
        <v>1</v>
      </c>
      <c r="BH818" s="330">
        <v>16</v>
      </c>
      <c r="BI818" s="330">
        <v>1</v>
      </c>
      <c r="BJ818" s="330" t="s">
        <v>112</v>
      </c>
      <c r="BK818" s="330">
        <v>1</v>
      </c>
      <c r="BL818" s="330">
        <v>0</v>
      </c>
      <c r="BM818" s="330">
        <v>0</v>
      </c>
      <c r="BN818" s="330">
        <v>0</v>
      </c>
      <c r="BO818" s="330">
        <v>0</v>
      </c>
      <c r="BP818" s="330">
        <v>0</v>
      </c>
      <c r="BQ818" s="330">
        <v>0</v>
      </c>
    </row>
    <row r="819" spans="1:69" x14ac:dyDescent="0.25">
      <c r="A819" s="333" t="s">
        <v>93</v>
      </c>
      <c r="B819" s="330" t="s">
        <v>52</v>
      </c>
      <c r="C819" s="330" t="s">
        <v>310</v>
      </c>
      <c r="D819" s="333">
        <v>1</v>
      </c>
      <c r="E819" s="331" t="s">
        <v>6534</v>
      </c>
      <c r="F819" s="330" t="s">
        <v>131</v>
      </c>
      <c r="G819" s="427" t="s">
        <v>7561</v>
      </c>
      <c r="H819" s="330">
        <v>0</v>
      </c>
      <c r="I819" s="330">
        <v>0</v>
      </c>
      <c r="J819" s="336" t="s">
        <v>45</v>
      </c>
      <c r="K819" s="330">
        <v>0</v>
      </c>
      <c r="L819" s="330">
        <v>0</v>
      </c>
      <c r="M819" s="336" t="s">
        <v>45</v>
      </c>
      <c r="N819" s="330">
        <v>0</v>
      </c>
      <c r="O819" s="330" t="s">
        <v>45</v>
      </c>
      <c r="P819" s="330" t="s">
        <v>45</v>
      </c>
      <c r="Q819" s="330" t="s">
        <v>45</v>
      </c>
      <c r="R819" s="336" t="s">
        <v>45</v>
      </c>
      <c r="S819" s="330">
        <v>0</v>
      </c>
      <c r="T819" s="330"/>
      <c r="U819" s="330"/>
      <c r="V819" s="428"/>
      <c r="W819" s="428" t="s">
        <v>45</v>
      </c>
      <c r="X819" s="428" t="s">
        <v>45</v>
      </c>
      <c r="Y819" s="428" t="s">
        <v>45</v>
      </c>
      <c r="Z819" s="428" t="s">
        <v>45</v>
      </c>
      <c r="AA819" s="330">
        <v>0</v>
      </c>
      <c r="AB819" s="330">
        <v>0</v>
      </c>
      <c r="AC819" s="330">
        <v>0</v>
      </c>
      <c r="AD819" s="330">
        <v>0</v>
      </c>
      <c r="AE819" s="330">
        <v>0</v>
      </c>
      <c r="AF819" s="330">
        <v>0</v>
      </c>
      <c r="AG819" s="429" t="s">
        <v>45</v>
      </c>
      <c r="AH819" s="330"/>
      <c r="AI819" s="330"/>
      <c r="AJ819" s="330"/>
      <c r="AK819" s="330"/>
      <c r="AL819" s="330"/>
      <c r="AM819" s="330">
        <v>0</v>
      </c>
      <c r="AN819" s="330">
        <v>0</v>
      </c>
      <c r="AO819" s="330"/>
      <c r="AP819" s="330"/>
      <c r="AQ819" s="330">
        <v>0</v>
      </c>
      <c r="AR819" s="330">
        <v>0</v>
      </c>
      <c r="AS819" s="330">
        <v>0</v>
      </c>
      <c r="AT819" s="330">
        <v>0</v>
      </c>
      <c r="AU819" s="330">
        <v>0</v>
      </c>
      <c r="AV819" s="430" t="s">
        <v>45</v>
      </c>
      <c r="AW819" s="330">
        <v>0</v>
      </c>
      <c r="AX819" s="330">
        <v>0</v>
      </c>
      <c r="AY819" s="330">
        <v>0</v>
      </c>
      <c r="AZ819" s="330">
        <v>0</v>
      </c>
      <c r="BA819" s="330">
        <v>0</v>
      </c>
      <c r="BB819" s="330">
        <v>0</v>
      </c>
      <c r="BC819" s="330">
        <v>0</v>
      </c>
      <c r="BD819" s="330">
        <v>0</v>
      </c>
      <c r="BE819" s="330">
        <v>11</v>
      </c>
      <c r="BF819" s="329" t="s">
        <v>7549</v>
      </c>
      <c r="BG819" s="330">
        <v>1</v>
      </c>
      <c r="BH819" s="330">
        <v>2</v>
      </c>
      <c r="BI819" s="330">
        <v>0</v>
      </c>
      <c r="BJ819" s="330" t="s">
        <v>112</v>
      </c>
      <c r="BK819" s="330">
        <v>0</v>
      </c>
      <c r="BL819" s="330">
        <v>0</v>
      </c>
      <c r="BM819" s="330">
        <v>0</v>
      </c>
      <c r="BN819" s="330">
        <v>0</v>
      </c>
      <c r="BO819" s="330">
        <v>0</v>
      </c>
      <c r="BP819" s="330">
        <v>0</v>
      </c>
      <c r="BQ819" s="330">
        <v>0</v>
      </c>
    </row>
    <row r="820" spans="1:69" x14ac:dyDescent="0.25">
      <c r="A820" s="333" t="s">
        <v>93</v>
      </c>
      <c r="B820" s="330" t="s">
        <v>52</v>
      </c>
      <c r="C820" s="330" t="s">
        <v>310</v>
      </c>
      <c r="D820" s="333">
        <v>2</v>
      </c>
      <c r="E820" s="331" t="s">
        <v>6535</v>
      </c>
      <c r="F820" s="330" t="s">
        <v>131</v>
      </c>
      <c r="G820" s="427" t="s">
        <v>7561</v>
      </c>
      <c r="H820" s="330">
        <v>0</v>
      </c>
      <c r="I820" s="330">
        <v>0</v>
      </c>
      <c r="J820" s="336" t="s">
        <v>45</v>
      </c>
      <c r="K820" s="330">
        <v>0</v>
      </c>
      <c r="L820" s="330">
        <v>0</v>
      </c>
      <c r="M820" s="336" t="s">
        <v>45</v>
      </c>
      <c r="N820" s="330">
        <v>0</v>
      </c>
      <c r="O820" s="330" t="s">
        <v>45</v>
      </c>
      <c r="P820" s="330" t="s">
        <v>45</v>
      </c>
      <c r="Q820" s="330" t="s">
        <v>45</v>
      </c>
      <c r="R820" s="336" t="s">
        <v>45</v>
      </c>
      <c r="S820" s="330">
        <v>0</v>
      </c>
      <c r="T820" s="330"/>
      <c r="U820" s="330"/>
      <c r="V820" s="428"/>
      <c r="W820" s="428" t="s">
        <v>45</v>
      </c>
      <c r="X820" s="428" t="s">
        <v>45</v>
      </c>
      <c r="Y820" s="428" t="s">
        <v>45</v>
      </c>
      <c r="Z820" s="428" t="s">
        <v>45</v>
      </c>
      <c r="AA820" s="330">
        <v>0</v>
      </c>
      <c r="AB820" s="330">
        <v>0</v>
      </c>
      <c r="AC820" s="330">
        <v>0</v>
      </c>
      <c r="AD820" s="330">
        <v>0</v>
      </c>
      <c r="AE820" s="330">
        <v>0</v>
      </c>
      <c r="AF820" s="330">
        <v>0</v>
      </c>
      <c r="AG820" s="429" t="s">
        <v>45</v>
      </c>
      <c r="AH820" s="330"/>
      <c r="AI820" s="330"/>
      <c r="AJ820" s="330"/>
      <c r="AK820" s="330"/>
      <c r="AL820" s="330"/>
      <c r="AM820" s="330">
        <v>0</v>
      </c>
      <c r="AN820" s="330">
        <v>0</v>
      </c>
      <c r="AO820" s="330"/>
      <c r="AP820" s="330"/>
      <c r="AQ820" s="330">
        <v>0</v>
      </c>
      <c r="AR820" s="330">
        <v>0</v>
      </c>
      <c r="AS820" s="330">
        <v>0</v>
      </c>
      <c r="AT820" s="330">
        <v>0</v>
      </c>
      <c r="AU820" s="330">
        <v>0</v>
      </c>
      <c r="AV820" s="430" t="s">
        <v>45</v>
      </c>
      <c r="AW820" s="330">
        <v>0</v>
      </c>
      <c r="AX820" s="330">
        <v>0</v>
      </c>
      <c r="AY820" s="330">
        <v>0</v>
      </c>
      <c r="AZ820" s="330">
        <v>0</v>
      </c>
      <c r="BA820" s="330">
        <v>0</v>
      </c>
      <c r="BB820" s="330">
        <v>0</v>
      </c>
      <c r="BC820" s="330">
        <v>0</v>
      </c>
      <c r="BD820" s="330">
        <v>0</v>
      </c>
      <c r="BE820" s="330">
        <v>7</v>
      </c>
      <c r="BF820" s="329" t="s">
        <v>7549</v>
      </c>
      <c r="BG820" s="330">
        <v>0</v>
      </c>
      <c r="BH820" s="330">
        <v>0</v>
      </c>
      <c r="BI820" s="330">
        <v>0</v>
      </c>
      <c r="BJ820" s="330" t="s">
        <v>112</v>
      </c>
      <c r="BK820" s="330">
        <v>0</v>
      </c>
      <c r="BL820" s="330">
        <v>0</v>
      </c>
      <c r="BM820" s="330">
        <v>0</v>
      </c>
      <c r="BN820" s="330">
        <v>0</v>
      </c>
      <c r="BO820" s="330">
        <v>0</v>
      </c>
      <c r="BP820" s="330">
        <v>0</v>
      </c>
      <c r="BQ820" s="330">
        <v>0</v>
      </c>
    </row>
    <row r="821" spans="1:69" x14ac:dyDescent="0.25">
      <c r="A821" s="333" t="s">
        <v>93</v>
      </c>
      <c r="B821" s="330" t="s">
        <v>52</v>
      </c>
      <c r="C821" s="330" t="s">
        <v>310</v>
      </c>
      <c r="D821" s="333">
        <v>44</v>
      </c>
      <c r="E821" s="331" t="s">
        <v>565</v>
      </c>
      <c r="F821" s="330" t="s">
        <v>131</v>
      </c>
      <c r="G821" s="427" t="s">
        <v>7561</v>
      </c>
      <c r="H821" s="330">
        <v>0</v>
      </c>
      <c r="I821" s="330">
        <v>0</v>
      </c>
      <c r="J821" s="336" t="s">
        <v>45</v>
      </c>
      <c r="K821" s="330">
        <v>0</v>
      </c>
      <c r="L821" s="330">
        <v>0</v>
      </c>
      <c r="M821" s="336" t="s">
        <v>45</v>
      </c>
      <c r="N821" s="330">
        <v>0</v>
      </c>
      <c r="O821" s="330" t="s">
        <v>45</v>
      </c>
      <c r="P821" s="330" t="s">
        <v>45</v>
      </c>
      <c r="Q821" s="330" t="s">
        <v>45</v>
      </c>
      <c r="R821" s="336" t="s">
        <v>45</v>
      </c>
      <c r="S821" s="330">
        <v>0</v>
      </c>
      <c r="T821" s="330"/>
      <c r="U821" s="330"/>
      <c r="V821" s="428"/>
      <c r="W821" s="428" t="s">
        <v>45</v>
      </c>
      <c r="X821" s="428" t="s">
        <v>45</v>
      </c>
      <c r="Y821" s="428" t="s">
        <v>45</v>
      </c>
      <c r="Z821" s="428" t="s">
        <v>45</v>
      </c>
      <c r="AA821" s="330">
        <v>0</v>
      </c>
      <c r="AB821" s="330">
        <v>0</v>
      </c>
      <c r="AC821" s="330">
        <v>0</v>
      </c>
      <c r="AD821" s="330">
        <v>0</v>
      </c>
      <c r="AE821" s="330">
        <v>0</v>
      </c>
      <c r="AF821" s="330">
        <v>0</v>
      </c>
      <c r="AG821" s="429" t="s">
        <v>45</v>
      </c>
      <c r="AH821" s="330"/>
      <c r="AI821" s="330"/>
      <c r="AJ821" s="330"/>
      <c r="AK821" s="330"/>
      <c r="AL821" s="330"/>
      <c r="AM821" s="330">
        <v>0</v>
      </c>
      <c r="AN821" s="330">
        <v>0</v>
      </c>
      <c r="AO821" s="330"/>
      <c r="AP821" s="330"/>
      <c r="AQ821" s="330">
        <v>0</v>
      </c>
      <c r="AR821" s="330">
        <v>0</v>
      </c>
      <c r="AS821" s="330">
        <v>0</v>
      </c>
      <c r="AT821" s="330">
        <v>0</v>
      </c>
      <c r="AU821" s="330">
        <v>0</v>
      </c>
      <c r="AV821" s="430" t="s">
        <v>45</v>
      </c>
      <c r="AW821" s="330">
        <v>0</v>
      </c>
      <c r="AX821" s="330">
        <v>0</v>
      </c>
      <c r="AY821" s="330">
        <v>0</v>
      </c>
      <c r="AZ821" s="330">
        <v>0</v>
      </c>
      <c r="BA821" s="330">
        <v>0</v>
      </c>
      <c r="BB821" s="330">
        <v>0</v>
      </c>
      <c r="BC821" s="330">
        <v>0</v>
      </c>
      <c r="BD821" s="330">
        <v>0</v>
      </c>
      <c r="BE821" s="330">
        <v>6</v>
      </c>
      <c r="BF821" s="329" t="s">
        <v>7549</v>
      </c>
      <c r="BG821" s="330">
        <v>0</v>
      </c>
      <c r="BH821" s="330">
        <v>1</v>
      </c>
      <c r="BI821" s="330">
        <v>0</v>
      </c>
      <c r="BJ821" s="330" t="s">
        <v>112</v>
      </c>
      <c r="BK821" s="330">
        <v>0</v>
      </c>
      <c r="BL821" s="330">
        <v>0</v>
      </c>
      <c r="BM821" s="330">
        <v>0</v>
      </c>
      <c r="BN821" s="330">
        <v>0</v>
      </c>
      <c r="BO821" s="330">
        <v>0</v>
      </c>
      <c r="BP821" s="330">
        <v>0</v>
      </c>
      <c r="BQ821" s="330">
        <v>0</v>
      </c>
    </row>
    <row r="822" spans="1:69" x14ac:dyDescent="0.25">
      <c r="A822" s="333" t="s">
        <v>93</v>
      </c>
      <c r="B822" s="330" t="s">
        <v>52</v>
      </c>
      <c r="C822" s="330" t="s">
        <v>310</v>
      </c>
      <c r="D822" s="333">
        <v>45</v>
      </c>
      <c r="E822" s="331" t="s">
        <v>566</v>
      </c>
      <c r="F822" s="330" t="s">
        <v>131</v>
      </c>
      <c r="G822" s="427" t="s">
        <v>7561</v>
      </c>
      <c r="H822" s="330">
        <v>0</v>
      </c>
      <c r="I822" s="330">
        <v>0</v>
      </c>
      <c r="J822" s="336" t="s">
        <v>45</v>
      </c>
      <c r="K822" s="330">
        <v>0</v>
      </c>
      <c r="L822" s="330">
        <v>0</v>
      </c>
      <c r="M822" s="336" t="s">
        <v>45</v>
      </c>
      <c r="N822" s="330">
        <v>0</v>
      </c>
      <c r="O822" s="330" t="s">
        <v>45</v>
      </c>
      <c r="P822" s="330" t="s">
        <v>45</v>
      </c>
      <c r="Q822" s="330" t="s">
        <v>45</v>
      </c>
      <c r="R822" s="336" t="s">
        <v>45</v>
      </c>
      <c r="S822" s="330">
        <v>0</v>
      </c>
      <c r="T822" s="330"/>
      <c r="U822" s="330"/>
      <c r="V822" s="428"/>
      <c r="W822" s="428" t="s">
        <v>45</v>
      </c>
      <c r="X822" s="428" t="s">
        <v>45</v>
      </c>
      <c r="Y822" s="428" t="s">
        <v>45</v>
      </c>
      <c r="Z822" s="428" t="s">
        <v>45</v>
      </c>
      <c r="AA822" s="330">
        <v>0</v>
      </c>
      <c r="AB822" s="330">
        <v>0</v>
      </c>
      <c r="AC822" s="330">
        <v>0</v>
      </c>
      <c r="AD822" s="330">
        <v>0</v>
      </c>
      <c r="AE822" s="330">
        <v>0</v>
      </c>
      <c r="AF822" s="330">
        <v>0</v>
      </c>
      <c r="AG822" s="429" t="s">
        <v>45</v>
      </c>
      <c r="AH822" s="330"/>
      <c r="AI822" s="330"/>
      <c r="AJ822" s="330"/>
      <c r="AK822" s="330"/>
      <c r="AL822" s="330"/>
      <c r="AM822" s="330">
        <v>0</v>
      </c>
      <c r="AN822" s="330">
        <v>0</v>
      </c>
      <c r="AO822" s="330"/>
      <c r="AP822" s="330"/>
      <c r="AQ822" s="330">
        <v>0</v>
      </c>
      <c r="AR822" s="330">
        <v>0</v>
      </c>
      <c r="AS822" s="330">
        <v>0</v>
      </c>
      <c r="AT822" s="330">
        <v>0</v>
      </c>
      <c r="AU822" s="330">
        <v>0</v>
      </c>
      <c r="AV822" s="430" t="s">
        <v>45</v>
      </c>
      <c r="AW822" s="330">
        <v>0</v>
      </c>
      <c r="AX822" s="330">
        <v>1</v>
      </c>
      <c r="AY822" s="330">
        <v>0</v>
      </c>
      <c r="AZ822" s="330">
        <v>1</v>
      </c>
      <c r="BA822" s="330">
        <v>0</v>
      </c>
      <c r="BB822" s="330">
        <v>1</v>
      </c>
      <c r="BC822" s="330">
        <v>0</v>
      </c>
      <c r="BD822" s="330">
        <v>1</v>
      </c>
      <c r="BE822" s="330">
        <v>2</v>
      </c>
      <c r="BF822" s="329" t="s">
        <v>7549</v>
      </c>
      <c r="BG822" s="330">
        <v>6</v>
      </c>
      <c r="BH822" s="330">
        <v>6</v>
      </c>
      <c r="BI822" s="330">
        <v>8</v>
      </c>
      <c r="BJ822" s="330" t="s">
        <v>112</v>
      </c>
      <c r="BK822" s="330">
        <v>1</v>
      </c>
      <c r="BL822" s="330">
        <v>0</v>
      </c>
      <c r="BM822" s="330">
        <v>0</v>
      </c>
      <c r="BN822" s="330">
        <v>0</v>
      </c>
      <c r="BO822" s="330">
        <v>7</v>
      </c>
      <c r="BP822" s="330">
        <v>0</v>
      </c>
      <c r="BQ822" s="330">
        <v>0</v>
      </c>
    </row>
    <row r="823" spans="1:69" x14ac:dyDescent="0.25">
      <c r="A823" s="333" t="s">
        <v>93</v>
      </c>
      <c r="B823" s="330" t="s">
        <v>52</v>
      </c>
      <c r="C823" s="330" t="s">
        <v>310</v>
      </c>
      <c r="D823" s="333">
        <v>46</v>
      </c>
      <c r="E823" s="331" t="s">
        <v>567</v>
      </c>
      <c r="F823" s="330" t="s">
        <v>131</v>
      </c>
      <c r="G823" s="427" t="s">
        <v>7561</v>
      </c>
      <c r="H823" s="330">
        <v>0</v>
      </c>
      <c r="I823" s="330">
        <v>0</v>
      </c>
      <c r="J823" s="336" t="s">
        <v>45</v>
      </c>
      <c r="K823" s="330">
        <v>0</v>
      </c>
      <c r="L823" s="330">
        <v>0</v>
      </c>
      <c r="M823" s="336" t="s">
        <v>45</v>
      </c>
      <c r="N823" s="330">
        <v>0</v>
      </c>
      <c r="O823" s="330" t="s">
        <v>45</v>
      </c>
      <c r="P823" s="330" t="s">
        <v>45</v>
      </c>
      <c r="Q823" s="330" t="s">
        <v>45</v>
      </c>
      <c r="R823" s="336" t="s">
        <v>45</v>
      </c>
      <c r="S823" s="330">
        <v>0</v>
      </c>
      <c r="T823" s="330"/>
      <c r="U823" s="330"/>
      <c r="V823" s="428"/>
      <c r="W823" s="428" t="s">
        <v>45</v>
      </c>
      <c r="X823" s="428" t="s">
        <v>45</v>
      </c>
      <c r="Y823" s="428" t="s">
        <v>45</v>
      </c>
      <c r="Z823" s="428" t="s">
        <v>45</v>
      </c>
      <c r="AA823" s="330">
        <v>0</v>
      </c>
      <c r="AB823" s="330">
        <v>0</v>
      </c>
      <c r="AC823" s="330">
        <v>0</v>
      </c>
      <c r="AD823" s="330">
        <v>0</v>
      </c>
      <c r="AE823" s="330">
        <v>0</v>
      </c>
      <c r="AF823" s="330">
        <v>0</v>
      </c>
      <c r="AG823" s="429" t="s">
        <v>45</v>
      </c>
      <c r="AH823" s="330"/>
      <c r="AI823" s="330"/>
      <c r="AJ823" s="330"/>
      <c r="AK823" s="330"/>
      <c r="AL823" s="330"/>
      <c r="AM823" s="330">
        <v>0</v>
      </c>
      <c r="AN823" s="330">
        <v>0</v>
      </c>
      <c r="AO823" s="330"/>
      <c r="AP823" s="330"/>
      <c r="AQ823" s="330">
        <v>0</v>
      </c>
      <c r="AR823" s="330">
        <v>0</v>
      </c>
      <c r="AS823" s="330">
        <v>0</v>
      </c>
      <c r="AT823" s="330">
        <v>0</v>
      </c>
      <c r="AU823" s="330">
        <v>0</v>
      </c>
      <c r="AV823" s="430" t="s">
        <v>45</v>
      </c>
      <c r="AW823" s="330">
        <v>0</v>
      </c>
      <c r="AX823" s="330">
        <v>0</v>
      </c>
      <c r="AY823" s="330">
        <v>0</v>
      </c>
      <c r="AZ823" s="330">
        <v>0</v>
      </c>
      <c r="BA823" s="330">
        <v>0</v>
      </c>
      <c r="BB823" s="330">
        <v>0</v>
      </c>
      <c r="BC823" s="330">
        <v>0</v>
      </c>
      <c r="BD823" s="330">
        <v>0</v>
      </c>
      <c r="BE823" s="330">
        <v>2</v>
      </c>
      <c r="BF823" s="329" t="s">
        <v>7549</v>
      </c>
      <c r="BG823" s="330">
        <v>0</v>
      </c>
      <c r="BH823" s="330">
        <v>2</v>
      </c>
      <c r="BI823" s="330">
        <v>0</v>
      </c>
      <c r="BJ823" s="330" t="s">
        <v>112</v>
      </c>
      <c r="BK823" s="330">
        <v>0</v>
      </c>
      <c r="BL823" s="330">
        <v>0</v>
      </c>
      <c r="BM823" s="330">
        <v>0</v>
      </c>
      <c r="BN823" s="330">
        <v>0</v>
      </c>
      <c r="BO823" s="330">
        <v>0</v>
      </c>
      <c r="BP823" s="330">
        <v>0</v>
      </c>
      <c r="BQ823" s="330">
        <v>0</v>
      </c>
    </row>
    <row r="824" spans="1:69" x14ac:dyDescent="0.25">
      <c r="A824" s="333" t="s">
        <v>93</v>
      </c>
      <c r="B824" s="330" t="s">
        <v>52</v>
      </c>
      <c r="C824" s="330" t="s">
        <v>310</v>
      </c>
      <c r="D824" s="333">
        <v>47</v>
      </c>
      <c r="E824" s="331" t="s">
        <v>568</v>
      </c>
      <c r="F824" s="330" t="s">
        <v>131</v>
      </c>
      <c r="G824" s="427" t="s">
        <v>7561</v>
      </c>
      <c r="H824" s="330">
        <v>0</v>
      </c>
      <c r="I824" s="330">
        <v>0</v>
      </c>
      <c r="J824" s="336" t="s">
        <v>45</v>
      </c>
      <c r="K824" s="330">
        <v>0</v>
      </c>
      <c r="L824" s="330">
        <v>0</v>
      </c>
      <c r="M824" s="336" t="s">
        <v>45</v>
      </c>
      <c r="N824" s="330">
        <v>0</v>
      </c>
      <c r="O824" s="330" t="s">
        <v>45</v>
      </c>
      <c r="P824" s="330" t="s">
        <v>45</v>
      </c>
      <c r="Q824" s="330" t="s">
        <v>45</v>
      </c>
      <c r="R824" s="336" t="s">
        <v>45</v>
      </c>
      <c r="S824" s="330">
        <v>0</v>
      </c>
      <c r="T824" s="330"/>
      <c r="U824" s="330"/>
      <c r="V824" s="428"/>
      <c r="W824" s="428" t="s">
        <v>45</v>
      </c>
      <c r="X824" s="428" t="s">
        <v>45</v>
      </c>
      <c r="Y824" s="428" t="s">
        <v>45</v>
      </c>
      <c r="Z824" s="428" t="s">
        <v>45</v>
      </c>
      <c r="AA824" s="330">
        <v>0</v>
      </c>
      <c r="AB824" s="330">
        <v>0</v>
      </c>
      <c r="AC824" s="330">
        <v>0</v>
      </c>
      <c r="AD824" s="330">
        <v>0</v>
      </c>
      <c r="AE824" s="330">
        <v>0</v>
      </c>
      <c r="AF824" s="330">
        <v>0</v>
      </c>
      <c r="AG824" s="429" t="s">
        <v>45</v>
      </c>
      <c r="AH824" s="330"/>
      <c r="AI824" s="330"/>
      <c r="AJ824" s="330"/>
      <c r="AK824" s="330"/>
      <c r="AL824" s="330"/>
      <c r="AM824" s="330">
        <v>0</v>
      </c>
      <c r="AN824" s="330">
        <v>0</v>
      </c>
      <c r="AO824" s="330"/>
      <c r="AP824" s="330"/>
      <c r="AQ824" s="330">
        <v>0</v>
      </c>
      <c r="AR824" s="330">
        <v>0</v>
      </c>
      <c r="AS824" s="330">
        <v>0</v>
      </c>
      <c r="AT824" s="330">
        <v>0</v>
      </c>
      <c r="AU824" s="330">
        <v>0</v>
      </c>
      <c r="AV824" s="430" t="s">
        <v>45</v>
      </c>
      <c r="AW824" s="330">
        <v>0</v>
      </c>
      <c r="AX824" s="330">
        <v>0</v>
      </c>
      <c r="AY824" s="330">
        <v>0</v>
      </c>
      <c r="AZ824" s="330">
        <v>0</v>
      </c>
      <c r="BA824" s="330">
        <v>0</v>
      </c>
      <c r="BB824" s="330">
        <v>0</v>
      </c>
      <c r="BC824" s="330">
        <v>0</v>
      </c>
      <c r="BD824" s="330">
        <v>0</v>
      </c>
      <c r="BE824" s="330">
        <v>15</v>
      </c>
      <c r="BF824" s="329" t="s">
        <v>7549</v>
      </c>
      <c r="BG824" s="330">
        <v>0</v>
      </c>
      <c r="BH824" s="330">
        <v>1</v>
      </c>
      <c r="BI824" s="330">
        <v>0</v>
      </c>
      <c r="BJ824" s="330" t="s">
        <v>112</v>
      </c>
      <c r="BK824" s="330">
        <v>0</v>
      </c>
      <c r="BL824" s="330">
        <v>0</v>
      </c>
      <c r="BM824" s="330">
        <v>0</v>
      </c>
      <c r="BN824" s="330">
        <v>0</v>
      </c>
      <c r="BO824" s="330">
        <v>0</v>
      </c>
      <c r="BP824" s="330">
        <v>0</v>
      </c>
      <c r="BQ824" s="330">
        <v>0</v>
      </c>
    </row>
    <row r="825" spans="1:69" x14ac:dyDescent="0.25">
      <c r="A825" s="333" t="s">
        <v>93</v>
      </c>
      <c r="B825" s="330" t="s">
        <v>52</v>
      </c>
      <c r="C825" s="330" t="s">
        <v>310</v>
      </c>
      <c r="D825" s="333">
        <v>48</v>
      </c>
      <c r="E825" s="331" t="s">
        <v>570</v>
      </c>
      <c r="F825" s="330" t="s">
        <v>131</v>
      </c>
      <c r="G825" s="427" t="s">
        <v>7561</v>
      </c>
      <c r="H825" s="330">
        <v>0</v>
      </c>
      <c r="I825" s="330">
        <v>0</v>
      </c>
      <c r="J825" s="336" t="s">
        <v>45</v>
      </c>
      <c r="K825" s="330">
        <v>0</v>
      </c>
      <c r="L825" s="330">
        <v>0</v>
      </c>
      <c r="M825" s="336" t="s">
        <v>45</v>
      </c>
      <c r="N825" s="330">
        <v>0</v>
      </c>
      <c r="O825" s="330" t="s">
        <v>45</v>
      </c>
      <c r="P825" s="330" t="s">
        <v>45</v>
      </c>
      <c r="Q825" s="330" t="s">
        <v>45</v>
      </c>
      <c r="R825" s="336" t="s">
        <v>45</v>
      </c>
      <c r="S825" s="330">
        <v>0</v>
      </c>
      <c r="T825" s="330"/>
      <c r="U825" s="330"/>
      <c r="V825" s="428"/>
      <c r="W825" s="428" t="s">
        <v>45</v>
      </c>
      <c r="X825" s="428" t="s">
        <v>45</v>
      </c>
      <c r="Y825" s="428" t="s">
        <v>45</v>
      </c>
      <c r="Z825" s="428" t="s">
        <v>45</v>
      </c>
      <c r="AA825" s="330">
        <v>0</v>
      </c>
      <c r="AB825" s="330">
        <v>0</v>
      </c>
      <c r="AC825" s="330">
        <v>0</v>
      </c>
      <c r="AD825" s="330">
        <v>0</v>
      </c>
      <c r="AE825" s="330">
        <v>0</v>
      </c>
      <c r="AF825" s="330">
        <v>0</v>
      </c>
      <c r="AG825" s="429" t="s">
        <v>45</v>
      </c>
      <c r="AH825" s="330"/>
      <c r="AI825" s="330"/>
      <c r="AJ825" s="330"/>
      <c r="AK825" s="330"/>
      <c r="AL825" s="330"/>
      <c r="AM825" s="330">
        <v>0</v>
      </c>
      <c r="AN825" s="330">
        <v>0</v>
      </c>
      <c r="AO825" s="330"/>
      <c r="AP825" s="330"/>
      <c r="AQ825" s="330">
        <v>0</v>
      </c>
      <c r="AR825" s="330">
        <v>0</v>
      </c>
      <c r="AS825" s="330">
        <v>0</v>
      </c>
      <c r="AT825" s="330">
        <v>0</v>
      </c>
      <c r="AU825" s="330">
        <v>0</v>
      </c>
      <c r="AV825" s="430" t="s">
        <v>45</v>
      </c>
      <c r="AW825" s="330">
        <v>0</v>
      </c>
      <c r="AX825" s="330">
        <v>0</v>
      </c>
      <c r="AY825" s="330">
        <v>0</v>
      </c>
      <c r="AZ825" s="330">
        <v>0</v>
      </c>
      <c r="BA825" s="330">
        <v>0</v>
      </c>
      <c r="BB825" s="330">
        <v>0</v>
      </c>
      <c r="BC825" s="330">
        <v>0</v>
      </c>
      <c r="BD825" s="330">
        <v>0</v>
      </c>
      <c r="BE825" s="330">
        <v>7</v>
      </c>
      <c r="BF825" s="329" t="s">
        <v>7549</v>
      </c>
      <c r="BG825" s="330">
        <v>0</v>
      </c>
      <c r="BH825" s="330">
        <v>2</v>
      </c>
      <c r="BI825" s="330">
        <v>0</v>
      </c>
      <c r="BJ825" s="330" t="s">
        <v>112</v>
      </c>
      <c r="BK825" s="330">
        <v>0</v>
      </c>
      <c r="BL825" s="330">
        <v>0</v>
      </c>
      <c r="BM825" s="330">
        <v>0</v>
      </c>
      <c r="BN825" s="330">
        <v>0</v>
      </c>
      <c r="BO825" s="330">
        <v>0</v>
      </c>
      <c r="BP825" s="330">
        <v>0</v>
      </c>
      <c r="BQ825" s="330">
        <v>0</v>
      </c>
    </row>
    <row r="826" spans="1:69" x14ac:dyDescent="0.25">
      <c r="A826" s="333" t="s">
        <v>93</v>
      </c>
      <c r="B826" s="330" t="s">
        <v>52</v>
      </c>
      <c r="C826" s="330" t="s">
        <v>310</v>
      </c>
      <c r="D826" s="333">
        <v>49</v>
      </c>
      <c r="E826" s="331" t="s">
        <v>571</v>
      </c>
      <c r="F826" s="330" t="s">
        <v>131</v>
      </c>
      <c r="G826" s="427" t="s">
        <v>7561</v>
      </c>
      <c r="H826" s="330">
        <v>0</v>
      </c>
      <c r="I826" s="330">
        <v>0</v>
      </c>
      <c r="J826" s="336" t="s">
        <v>45</v>
      </c>
      <c r="K826" s="330">
        <v>0</v>
      </c>
      <c r="L826" s="330">
        <v>0</v>
      </c>
      <c r="M826" s="336" t="s">
        <v>45</v>
      </c>
      <c r="N826" s="330">
        <v>0</v>
      </c>
      <c r="O826" s="330" t="s">
        <v>45</v>
      </c>
      <c r="P826" s="330" t="s">
        <v>45</v>
      </c>
      <c r="Q826" s="330" t="s">
        <v>45</v>
      </c>
      <c r="R826" s="336" t="s">
        <v>45</v>
      </c>
      <c r="S826" s="330">
        <v>0</v>
      </c>
      <c r="T826" s="330"/>
      <c r="U826" s="330"/>
      <c r="V826" s="428"/>
      <c r="W826" s="428" t="s">
        <v>45</v>
      </c>
      <c r="X826" s="428" t="s">
        <v>45</v>
      </c>
      <c r="Y826" s="428" t="s">
        <v>45</v>
      </c>
      <c r="Z826" s="428" t="s">
        <v>45</v>
      </c>
      <c r="AA826" s="330">
        <v>1</v>
      </c>
      <c r="AB826" s="330">
        <v>0</v>
      </c>
      <c r="AC826" s="330">
        <v>0</v>
      </c>
      <c r="AD826" s="330">
        <v>0</v>
      </c>
      <c r="AE826" s="330">
        <v>0</v>
      </c>
      <c r="AF826" s="330">
        <v>0</v>
      </c>
      <c r="AG826" s="429" t="s">
        <v>45</v>
      </c>
      <c r="AH826" s="330"/>
      <c r="AI826" s="330"/>
      <c r="AJ826" s="330"/>
      <c r="AK826" s="330"/>
      <c r="AL826" s="330"/>
      <c r="AM826" s="330">
        <v>0</v>
      </c>
      <c r="AN826" s="330">
        <v>0</v>
      </c>
      <c r="AO826" s="330"/>
      <c r="AP826" s="330"/>
      <c r="AQ826" s="330">
        <v>0</v>
      </c>
      <c r="AR826" s="330">
        <v>1</v>
      </c>
      <c r="AS826" s="330">
        <v>0</v>
      </c>
      <c r="AT826" s="330">
        <v>0</v>
      </c>
      <c r="AU826" s="330">
        <v>0</v>
      </c>
      <c r="AV826" s="430">
        <v>0</v>
      </c>
      <c r="AW826" s="330">
        <v>0</v>
      </c>
      <c r="AX826" s="330">
        <v>0</v>
      </c>
      <c r="AY826" s="330">
        <v>0</v>
      </c>
      <c r="AZ826" s="330">
        <v>0</v>
      </c>
      <c r="BA826" s="330">
        <v>0</v>
      </c>
      <c r="BB826" s="330">
        <v>0</v>
      </c>
      <c r="BC826" s="330">
        <v>0</v>
      </c>
      <c r="BD826" s="330">
        <v>0</v>
      </c>
      <c r="BE826" s="330">
        <v>3</v>
      </c>
      <c r="BF826" s="329" t="s">
        <v>7549</v>
      </c>
      <c r="BG826" s="330">
        <v>2</v>
      </c>
      <c r="BH826" s="330">
        <v>4</v>
      </c>
      <c r="BI826" s="330">
        <v>0</v>
      </c>
      <c r="BJ826" s="330" t="s">
        <v>112</v>
      </c>
      <c r="BK826" s="330">
        <v>0</v>
      </c>
      <c r="BL826" s="330">
        <v>0</v>
      </c>
      <c r="BM826" s="330">
        <v>0</v>
      </c>
      <c r="BN826" s="330">
        <v>0</v>
      </c>
      <c r="BO826" s="330">
        <v>0</v>
      </c>
      <c r="BP826" s="330">
        <v>0</v>
      </c>
      <c r="BQ826" s="330">
        <v>0</v>
      </c>
    </row>
    <row r="827" spans="1:69" x14ac:dyDescent="0.25">
      <c r="A827" s="333" t="s">
        <v>93</v>
      </c>
      <c r="B827" s="330" t="s">
        <v>52</v>
      </c>
      <c r="C827" s="330" t="s">
        <v>310</v>
      </c>
      <c r="D827" s="333">
        <v>50</v>
      </c>
      <c r="E827" s="331" t="s">
        <v>572</v>
      </c>
      <c r="F827" s="330" t="s">
        <v>131</v>
      </c>
      <c r="G827" s="427" t="s">
        <v>7561</v>
      </c>
      <c r="H827" s="330">
        <v>0</v>
      </c>
      <c r="I827" s="330">
        <v>0</v>
      </c>
      <c r="J827" s="336" t="s">
        <v>45</v>
      </c>
      <c r="K827" s="330">
        <v>0</v>
      </c>
      <c r="L827" s="330">
        <v>0</v>
      </c>
      <c r="M827" s="336" t="s">
        <v>45</v>
      </c>
      <c r="N827" s="330">
        <v>0</v>
      </c>
      <c r="O827" s="330" t="s">
        <v>45</v>
      </c>
      <c r="P827" s="330" t="s">
        <v>45</v>
      </c>
      <c r="Q827" s="330" t="s">
        <v>45</v>
      </c>
      <c r="R827" s="336" t="s">
        <v>45</v>
      </c>
      <c r="S827" s="330">
        <v>0</v>
      </c>
      <c r="T827" s="330"/>
      <c r="U827" s="330"/>
      <c r="V827" s="428"/>
      <c r="W827" s="428" t="s">
        <v>45</v>
      </c>
      <c r="X827" s="428" t="s">
        <v>45</v>
      </c>
      <c r="Y827" s="428" t="s">
        <v>45</v>
      </c>
      <c r="Z827" s="428" t="s">
        <v>45</v>
      </c>
      <c r="AA827" s="330">
        <v>0</v>
      </c>
      <c r="AB827" s="330">
        <v>0</v>
      </c>
      <c r="AC827" s="330">
        <v>0</v>
      </c>
      <c r="AD827" s="330">
        <v>0</v>
      </c>
      <c r="AE827" s="330">
        <v>0</v>
      </c>
      <c r="AF827" s="330">
        <v>0</v>
      </c>
      <c r="AG827" s="429" t="s">
        <v>45</v>
      </c>
      <c r="AH827" s="330"/>
      <c r="AI827" s="330"/>
      <c r="AJ827" s="330"/>
      <c r="AK827" s="330"/>
      <c r="AL827" s="330"/>
      <c r="AM827" s="330">
        <v>0</v>
      </c>
      <c r="AN827" s="330">
        <v>0</v>
      </c>
      <c r="AO827" s="330"/>
      <c r="AP827" s="330"/>
      <c r="AQ827" s="330">
        <v>0</v>
      </c>
      <c r="AR827" s="330">
        <v>0</v>
      </c>
      <c r="AS827" s="330">
        <v>0</v>
      </c>
      <c r="AT827" s="330">
        <v>0</v>
      </c>
      <c r="AU827" s="330">
        <v>0</v>
      </c>
      <c r="AV827" s="430" t="s">
        <v>45</v>
      </c>
      <c r="AW827" s="330">
        <v>0</v>
      </c>
      <c r="AX827" s="330">
        <v>0</v>
      </c>
      <c r="AY827" s="330">
        <v>0</v>
      </c>
      <c r="AZ827" s="330">
        <v>0</v>
      </c>
      <c r="BA827" s="330">
        <v>0</v>
      </c>
      <c r="BB827" s="330">
        <v>0</v>
      </c>
      <c r="BC827" s="330">
        <v>0</v>
      </c>
      <c r="BD827" s="330">
        <v>0</v>
      </c>
      <c r="BE827" s="330">
        <v>2</v>
      </c>
      <c r="BF827" s="329" t="s">
        <v>7549</v>
      </c>
      <c r="BG827" s="330">
        <v>0</v>
      </c>
      <c r="BH827" s="330">
        <v>0</v>
      </c>
      <c r="BI827" s="330">
        <v>0</v>
      </c>
      <c r="BJ827" s="330" t="s">
        <v>112</v>
      </c>
      <c r="BK827" s="330">
        <v>0</v>
      </c>
      <c r="BL827" s="330">
        <v>0</v>
      </c>
      <c r="BM827" s="330">
        <v>0</v>
      </c>
      <c r="BN827" s="330">
        <v>0</v>
      </c>
      <c r="BO827" s="330">
        <v>0</v>
      </c>
      <c r="BP827" s="330">
        <v>0</v>
      </c>
      <c r="BQ827" s="330">
        <v>0</v>
      </c>
    </row>
    <row r="828" spans="1:69" x14ac:dyDescent="0.25">
      <c r="A828" s="333" t="s">
        <v>93</v>
      </c>
      <c r="B828" s="330" t="s">
        <v>52</v>
      </c>
      <c r="C828" s="330" t="s">
        <v>310</v>
      </c>
      <c r="D828" s="333">
        <v>51</v>
      </c>
      <c r="E828" s="331" t="s">
        <v>573</v>
      </c>
      <c r="F828" s="330" t="s">
        <v>131</v>
      </c>
      <c r="G828" s="427" t="s">
        <v>7561</v>
      </c>
      <c r="H828" s="330">
        <v>0</v>
      </c>
      <c r="I828" s="330">
        <v>2</v>
      </c>
      <c r="J828" s="336">
        <v>1</v>
      </c>
      <c r="K828" s="330">
        <v>0</v>
      </c>
      <c r="L828" s="330">
        <v>0</v>
      </c>
      <c r="M828" s="336" t="s">
        <v>45</v>
      </c>
      <c r="N828" s="330">
        <v>0</v>
      </c>
      <c r="O828" s="330">
        <v>0</v>
      </c>
      <c r="P828" s="330" t="s">
        <v>6763</v>
      </c>
      <c r="Q828" s="330" t="s">
        <v>6764</v>
      </c>
      <c r="R828" s="336">
        <v>0.2314049586776859</v>
      </c>
      <c r="S828" s="330">
        <v>0</v>
      </c>
      <c r="T828" s="330"/>
      <c r="U828" s="330"/>
      <c r="V828" s="428"/>
      <c r="W828" s="428" t="s">
        <v>45</v>
      </c>
      <c r="X828" s="428" t="s">
        <v>45</v>
      </c>
      <c r="Y828" s="428" t="s">
        <v>45</v>
      </c>
      <c r="Z828" s="428" t="s">
        <v>45</v>
      </c>
      <c r="AA828" s="330">
        <v>0</v>
      </c>
      <c r="AB828" s="330">
        <v>0</v>
      </c>
      <c r="AC828" s="330">
        <v>0</v>
      </c>
      <c r="AD828" s="330">
        <v>0</v>
      </c>
      <c r="AE828" s="330">
        <v>0</v>
      </c>
      <c r="AF828" s="330">
        <v>0</v>
      </c>
      <c r="AG828" s="429" t="s">
        <v>45</v>
      </c>
      <c r="AH828" s="330"/>
      <c r="AI828" s="330"/>
      <c r="AJ828" s="330"/>
      <c r="AK828" s="330"/>
      <c r="AL828" s="330"/>
      <c r="AM828" s="330">
        <v>0</v>
      </c>
      <c r="AN828" s="330">
        <v>0</v>
      </c>
      <c r="AO828" s="330"/>
      <c r="AP828" s="330"/>
      <c r="AQ828" s="330">
        <v>0</v>
      </c>
      <c r="AR828" s="330">
        <v>0</v>
      </c>
      <c r="AS828" s="330">
        <v>0</v>
      </c>
      <c r="AT828" s="330">
        <v>0</v>
      </c>
      <c r="AU828" s="330">
        <v>0</v>
      </c>
      <c r="AV828" s="430" t="s">
        <v>45</v>
      </c>
      <c r="AW828" s="330">
        <v>0</v>
      </c>
      <c r="AX828" s="330">
        <v>0</v>
      </c>
      <c r="AY828" s="330">
        <v>0</v>
      </c>
      <c r="AZ828" s="330">
        <v>0</v>
      </c>
      <c r="BA828" s="330">
        <v>0</v>
      </c>
      <c r="BB828" s="330">
        <v>0</v>
      </c>
      <c r="BC828" s="330">
        <v>0</v>
      </c>
      <c r="BD828" s="330">
        <v>0</v>
      </c>
      <c r="BE828" s="330">
        <v>2</v>
      </c>
      <c r="BF828" s="329" t="s">
        <v>7549</v>
      </c>
      <c r="BG828" s="330">
        <v>0</v>
      </c>
      <c r="BH828" s="330">
        <v>0</v>
      </c>
      <c r="BI828" s="330">
        <v>0</v>
      </c>
      <c r="BJ828" s="330" t="s">
        <v>112</v>
      </c>
      <c r="BK828" s="330">
        <v>0</v>
      </c>
      <c r="BL828" s="330">
        <v>0</v>
      </c>
      <c r="BM828" s="330">
        <v>0</v>
      </c>
      <c r="BN828" s="330">
        <v>0</v>
      </c>
      <c r="BO828" s="330">
        <v>0</v>
      </c>
      <c r="BP828" s="330">
        <v>0</v>
      </c>
      <c r="BQ828" s="330">
        <v>0</v>
      </c>
    </row>
    <row r="829" spans="1:69" x14ac:dyDescent="0.25">
      <c r="A829" s="333" t="s">
        <v>93</v>
      </c>
      <c r="B829" s="330" t="s">
        <v>52</v>
      </c>
      <c r="C829" s="330" t="s">
        <v>310</v>
      </c>
      <c r="D829" s="333">
        <v>52</v>
      </c>
      <c r="E829" s="331" t="s">
        <v>6555</v>
      </c>
      <c r="F829" s="330" t="s">
        <v>131</v>
      </c>
      <c r="G829" s="427" t="s">
        <v>7561</v>
      </c>
      <c r="H829" s="330">
        <v>0</v>
      </c>
      <c r="I829" s="330">
        <v>8</v>
      </c>
      <c r="J829" s="336">
        <v>1</v>
      </c>
      <c r="K829" s="330">
        <v>0</v>
      </c>
      <c r="L829" s="330">
        <v>0</v>
      </c>
      <c r="M829" s="336" t="s">
        <v>45</v>
      </c>
      <c r="N829" s="330">
        <v>0</v>
      </c>
      <c r="O829" s="330">
        <v>0</v>
      </c>
      <c r="P829" s="330" t="s">
        <v>6814</v>
      </c>
      <c r="Q829" s="330" t="s">
        <v>2623</v>
      </c>
      <c r="R829" s="336">
        <v>0.65086206896551724</v>
      </c>
      <c r="S829" s="330">
        <v>0</v>
      </c>
      <c r="T829" s="330"/>
      <c r="U829" s="330"/>
      <c r="V829" s="428"/>
      <c r="W829" s="428" t="s">
        <v>45</v>
      </c>
      <c r="X829" s="428" t="s">
        <v>45</v>
      </c>
      <c r="Y829" s="428" t="s">
        <v>45</v>
      </c>
      <c r="Z829" s="428" t="s">
        <v>45</v>
      </c>
      <c r="AA829" s="330">
        <v>0</v>
      </c>
      <c r="AB829" s="330">
        <v>0</v>
      </c>
      <c r="AC829" s="330">
        <v>0</v>
      </c>
      <c r="AD829" s="330">
        <v>0</v>
      </c>
      <c r="AE829" s="330">
        <v>0</v>
      </c>
      <c r="AF829" s="330">
        <v>0</v>
      </c>
      <c r="AG829" s="429" t="s">
        <v>45</v>
      </c>
      <c r="AH829" s="330"/>
      <c r="AI829" s="330"/>
      <c r="AJ829" s="330"/>
      <c r="AK829" s="330"/>
      <c r="AL829" s="330"/>
      <c r="AM829" s="330">
        <v>0</v>
      </c>
      <c r="AN829" s="330">
        <v>0</v>
      </c>
      <c r="AO829" s="330"/>
      <c r="AP829" s="330"/>
      <c r="AQ829" s="330">
        <v>0</v>
      </c>
      <c r="AR829" s="330">
        <v>0</v>
      </c>
      <c r="AS829" s="330">
        <v>0</v>
      </c>
      <c r="AT829" s="330">
        <v>0</v>
      </c>
      <c r="AU829" s="330">
        <v>0</v>
      </c>
      <c r="AV829" s="430" t="s">
        <v>45</v>
      </c>
      <c r="AW829" s="330">
        <v>0</v>
      </c>
      <c r="AX829" s="330">
        <v>0</v>
      </c>
      <c r="AY829" s="330">
        <v>0</v>
      </c>
      <c r="AZ829" s="330">
        <v>0</v>
      </c>
      <c r="BA829" s="330">
        <v>0</v>
      </c>
      <c r="BB829" s="330">
        <v>0</v>
      </c>
      <c r="BC829" s="330">
        <v>0</v>
      </c>
      <c r="BD829" s="330">
        <v>0</v>
      </c>
      <c r="BE829" s="330">
        <v>2</v>
      </c>
      <c r="BF829" s="329" t="s">
        <v>7549</v>
      </c>
      <c r="BG829" s="330">
        <v>0</v>
      </c>
      <c r="BH829" s="330">
        <v>0</v>
      </c>
      <c r="BI829" s="330">
        <v>0</v>
      </c>
      <c r="BJ829" s="330" t="s">
        <v>112</v>
      </c>
      <c r="BK829" s="330">
        <v>0</v>
      </c>
      <c r="BL829" s="330">
        <v>0</v>
      </c>
      <c r="BM829" s="330">
        <v>0</v>
      </c>
      <c r="BN829" s="330">
        <v>0</v>
      </c>
      <c r="BO829" s="330">
        <v>0</v>
      </c>
      <c r="BP829" s="330">
        <v>0</v>
      </c>
      <c r="BQ829" s="330">
        <v>0</v>
      </c>
    </row>
    <row r="830" spans="1:69" x14ac:dyDescent="0.25">
      <c r="A830" s="333" t="s">
        <v>93</v>
      </c>
      <c r="B830" s="330" t="s">
        <v>52</v>
      </c>
      <c r="C830" s="330" t="s">
        <v>310</v>
      </c>
      <c r="D830" s="333">
        <v>3</v>
      </c>
      <c r="E830" s="331" t="s">
        <v>6536</v>
      </c>
      <c r="F830" s="330" t="s">
        <v>131</v>
      </c>
      <c r="G830" s="427" t="s">
        <v>7561</v>
      </c>
      <c r="H830" s="330">
        <v>0</v>
      </c>
      <c r="I830" s="330">
        <v>0</v>
      </c>
      <c r="J830" s="336" t="s">
        <v>45</v>
      </c>
      <c r="K830" s="330">
        <v>0</v>
      </c>
      <c r="L830" s="330">
        <v>0</v>
      </c>
      <c r="M830" s="336" t="s">
        <v>45</v>
      </c>
      <c r="N830" s="330">
        <v>0</v>
      </c>
      <c r="O830" s="330" t="s">
        <v>45</v>
      </c>
      <c r="P830" s="330" t="s">
        <v>45</v>
      </c>
      <c r="Q830" s="330" t="s">
        <v>45</v>
      </c>
      <c r="R830" s="336" t="s">
        <v>45</v>
      </c>
      <c r="S830" s="330">
        <v>0</v>
      </c>
      <c r="T830" s="330"/>
      <c r="U830" s="330"/>
      <c r="V830" s="428"/>
      <c r="W830" s="428" t="s">
        <v>45</v>
      </c>
      <c r="X830" s="428" t="s">
        <v>45</v>
      </c>
      <c r="Y830" s="428" t="s">
        <v>45</v>
      </c>
      <c r="Z830" s="428" t="s">
        <v>45</v>
      </c>
      <c r="AA830" s="330">
        <v>0</v>
      </c>
      <c r="AB830" s="330">
        <v>0</v>
      </c>
      <c r="AC830" s="330">
        <v>0</v>
      </c>
      <c r="AD830" s="330">
        <v>0</v>
      </c>
      <c r="AE830" s="330">
        <v>0</v>
      </c>
      <c r="AF830" s="330">
        <v>0</v>
      </c>
      <c r="AG830" s="429" t="s">
        <v>45</v>
      </c>
      <c r="AH830" s="330"/>
      <c r="AI830" s="330"/>
      <c r="AJ830" s="330"/>
      <c r="AK830" s="330"/>
      <c r="AL830" s="330"/>
      <c r="AM830" s="330">
        <v>0</v>
      </c>
      <c r="AN830" s="330">
        <v>0</v>
      </c>
      <c r="AO830" s="330"/>
      <c r="AP830" s="330"/>
      <c r="AQ830" s="330">
        <v>0</v>
      </c>
      <c r="AR830" s="330">
        <v>0</v>
      </c>
      <c r="AS830" s="330">
        <v>0</v>
      </c>
      <c r="AT830" s="330">
        <v>0</v>
      </c>
      <c r="AU830" s="330">
        <v>0</v>
      </c>
      <c r="AV830" s="430" t="s">
        <v>45</v>
      </c>
      <c r="AW830" s="330">
        <v>0</v>
      </c>
      <c r="AX830" s="330">
        <v>0</v>
      </c>
      <c r="AY830" s="330">
        <v>0</v>
      </c>
      <c r="AZ830" s="330">
        <v>0</v>
      </c>
      <c r="BA830" s="330">
        <v>0</v>
      </c>
      <c r="BB830" s="330">
        <v>0</v>
      </c>
      <c r="BC830" s="330">
        <v>0</v>
      </c>
      <c r="BD830" s="330">
        <v>0</v>
      </c>
      <c r="BE830" s="330">
        <v>14</v>
      </c>
      <c r="BF830" s="329" t="s">
        <v>7549</v>
      </c>
      <c r="BG830" s="330">
        <v>0</v>
      </c>
      <c r="BH830" s="330">
        <v>0</v>
      </c>
      <c r="BI830" s="330">
        <v>0</v>
      </c>
      <c r="BJ830" s="330" t="s">
        <v>112</v>
      </c>
      <c r="BK830" s="330">
        <v>0</v>
      </c>
      <c r="BL830" s="330">
        <v>0</v>
      </c>
      <c r="BM830" s="330">
        <v>0</v>
      </c>
      <c r="BN830" s="330">
        <v>0</v>
      </c>
      <c r="BO830" s="330">
        <v>0</v>
      </c>
      <c r="BP830" s="330">
        <v>0</v>
      </c>
      <c r="BQ830" s="330">
        <v>0</v>
      </c>
    </row>
    <row r="831" spans="1:69" x14ac:dyDescent="0.25">
      <c r="A831" s="333" t="s">
        <v>93</v>
      </c>
      <c r="B831" s="330" t="s">
        <v>52</v>
      </c>
      <c r="C831" s="330" t="s">
        <v>310</v>
      </c>
      <c r="D831" s="333">
        <v>4</v>
      </c>
      <c r="E831" s="331" t="s">
        <v>6537</v>
      </c>
      <c r="F831" s="330" t="s">
        <v>131</v>
      </c>
      <c r="G831" s="427" t="s">
        <v>7561</v>
      </c>
      <c r="H831" s="330">
        <v>0</v>
      </c>
      <c r="I831" s="330">
        <v>0</v>
      </c>
      <c r="J831" s="336" t="s">
        <v>45</v>
      </c>
      <c r="K831" s="330">
        <v>0</v>
      </c>
      <c r="L831" s="330">
        <v>0</v>
      </c>
      <c r="M831" s="336" t="s">
        <v>45</v>
      </c>
      <c r="N831" s="330">
        <v>0</v>
      </c>
      <c r="O831" s="330" t="s">
        <v>45</v>
      </c>
      <c r="P831" s="330" t="s">
        <v>45</v>
      </c>
      <c r="Q831" s="330" t="s">
        <v>45</v>
      </c>
      <c r="R831" s="336" t="s">
        <v>45</v>
      </c>
      <c r="S831" s="330">
        <v>0</v>
      </c>
      <c r="T831" s="330"/>
      <c r="U831" s="330"/>
      <c r="V831" s="428"/>
      <c r="W831" s="428" t="s">
        <v>45</v>
      </c>
      <c r="X831" s="428" t="s">
        <v>45</v>
      </c>
      <c r="Y831" s="428" t="s">
        <v>45</v>
      </c>
      <c r="Z831" s="428" t="s">
        <v>45</v>
      </c>
      <c r="AA831" s="330">
        <v>0</v>
      </c>
      <c r="AB831" s="330">
        <v>0</v>
      </c>
      <c r="AC831" s="330">
        <v>0</v>
      </c>
      <c r="AD831" s="330">
        <v>0</v>
      </c>
      <c r="AE831" s="330">
        <v>0</v>
      </c>
      <c r="AF831" s="330">
        <v>0</v>
      </c>
      <c r="AG831" s="429" t="s">
        <v>45</v>
      </c>
      <c r="AH831" s="330"/>
      <c r="AI831" s="330"/>
      <c r="AJ831" s="330"/>
      <c r="AK831" s="330"/>
      <c r="AL831" s="330"/>
      <c r="AM831" s="330">
        <v>0</v>
      </c>
      <c r="AN831" s="330">
        <v>0</v>
      </c>
      <c r="AO831" s="330"/>
      <c r="AP831" s="330"/>
      <c r="AQ831" s="330">
        <v>0</v>
      </c>
      <c r="AR831" s="330">
        <v>0</v>
      </c>
      <c r="AS831" s="330">
        <v>0</v>
      </c>
      <c r="AT831" s="330">
        <v>0</v>
      </c>
      <c r="AU831" s="330">
        <v>0</v>
      </c>
      <c r="AV831" s="430" t="s">
        <v>45</v>
      </c>
      <c r="AW831" s="330">
        <v>0</v>
      </c>
      <c r="AX831" s="330">
        <v>0</v>
      </c>
      <c r="AY831" s="330">
        <v>0</v>
      </c>
      <c r="AZ831" s="330">
        <v>0</v>
      </c>
      <c r="BA831" s="330">
        <v>0</v>
      </c>
      <c r="BB831" s="330">
        <v>0</v>
      </c>
      <c r="BC831" s="330">
        <v>0</v>
      </c>
      <c r="BD831" s="330">
        <v>0</v>
      </c>
      <c r="BE831" s="330">
        <v>4</v>
      </c>
      <c r="BF831" s="329" t="s">
        <v>7549</v>
      </c>
      <c r="BG831" s="330">
        <v>0</v>
      </c>
      <c r="BH831" s="330">
        <v>1</v>
      </c>
      <c r="BI831" s="330">
        <v>1</v>
      </c>
      <c r="BJ831" s="330" t="s">
        <v>112</v>
      </c>
      <c r="BK831" s="330">
        <v>0</v>
      </c>
      <c r="BL831" s="330">
        <v>0</v>
      </c>
      <c r="BM831" s="330">
        <v>0</v>
      </c>
      <c r="BN831" s="330">
        <v>0</v>
      </c>
      <c r="BO831" s="330">
        <v>1</v>
      </c>
      <c r="BP831" s="330">
        <v>0</v>
      </c>
      <c r="BQ831" s="330">
        <v>0</v>
      </c>
    </row>
    <row r="832" spans="1:69" x14ac:dyDescent="0.25">
      <c r="A832" s="333" t="s">
        <v>93</v>
      </c>
      <c r="B832" s="330" t="s">
        <v>52</v>
      </c>
      <c r="C832" s="330" t="s">
        <v>310</v>
      </c>
      <c r="D832" s="333">
        <v>5</v>
      </c>
      <c r="E832" s="331" t="s">
        <v>6538</v>
      </c>
      <c r="F832" s="330" t="s">
        <v>131</v>
      </c>
      <c r="G832" s="427" t="s">
        <v>7561</v>
      </c>
      <c r="H832" s="330">
        <v>0</v>
      </c>
      <c r="I832" s="330">
        <v>0</v>
      </c>
      <c r="J832" s="336" t="s">
        <v>45</v>
      </c>
      <c r="K832" s="330">
        <v>0</v>
      </c>
      <c r="L832" s="330">
        <v>0</v>
      </c>
      <c r="M832" s="336" t="s">
        <v>45</v>
      </c>
      <c r="N832" s="330">
        <v>0</v>
      </c>
      <c r="O832" s="330" t="s">
        <v>45</v>
      </c>
      <c r="P832" s="330" t="s">
        <v>45</v>
      </c>
      <c r="Q832" s="330" t="s">
        <v>45</v>
      </c>
      <c r="R832" s="336" t="s">
        <v>45</v>
      </c>
      <c r="S832" s="330">
        <v>0</v>
      </c>
      <c r="T832" s="330"/>
      <c r="U832" s="330"/>
      <c r="V832" s="428"/>
      <c r="W832" s="428" t="s">
        <v>45</v>
      </c>
      <c r="X832" s="428" t="s">
        <v>45</v>
      </c>
      <c r="Y832" s="428" t="s">
        <v>45</v>
      </c>
      <c r="Z832" s="428" t="s">
        <v>45</v>
      </c>
      <c r="AA832" s="330">
        <v>0</v>
      </c>
      <c r="AB832" s="330">
        <v>0</v>
      </c>
      <c r="AC832" s="330">
        <v>0</v>
      </c>
      <c r="AD832" s="330">
        <v>0</v>
      </c>
      <c r="AE832" s="330">
        <v>0</v>
      </c>
      <c r="AF832" s="330">
        <v>0</v>
      </c>
      <c r="AG832" s="429" t="s">
        <v>45</v>
      </c>
      <c r="AH832" s="330"/>
      <c r="AI832" s="330"/>
      <c r="AJ832" s="330"/>
      <c r="AK832" s="330"/>
      <c r="AL832" s="330"/>
      <c r="AM832" s="330">
        <v>0</v>
      </c>
      <c r="AN832" s="330">
        <v>0</v>
      </c>
      <c r="AO832" s="330"/>
      <c r="AP832" s="330"/>
      <c r="AQ832" s="330">
        <v>0</v>
      </c>
      <c r="AR832" s="330">
        <v>0</v>
      </c>
      <c r="AS832" s="330">
        <v>0</v>
      </c>
      <c r="AT832" s="330">
        <v>0</v>
      </c>
      <c r="AU832" s="330">
        <v>0</v>
      </c>
      <c r="AV832" s="430" t="s">
        <v>45</v>
      </c>
      <c r="AW832" s="330">
        <v>0</v>
      </c>
      <c r="AX832" s="330">
        <v>0</v>
      </c>
      <c r="AY832" s="330">
        <v>0</v>
      </c>
      <c r="AZ832" s="330">
        <v>0</v>
      </c>
      <c r="BA832" s="330">
        <v>0</v>
      </c>
      <c r="BB832" s="330">
        <v>0</v>
      </c>
      <c r="BC832" s="330">
        <v>0</v>
      </c>
      <c r="BD832" s="330">
        <v>0</v>
      </c>
      <c r="BE832" s="330">
        <v>9</v>
      </c>
      <c r="BF832" s="329" t="s">
        <v>7549</v>
      </c>
      <c r="BG832" s="330">
        <v>2</v>
      </c>
      <c r="BH832" s="330">
        <v>1</v>
      </c>
      <c r="BI832" s="330">
        <v>0</v>
      </c>
      <c r="BJ832" s="330" t="s">
        <v>112</v>
      </c>
      <c r="BK832" s="330">
        <v>0</v>
      </c>
      <c r="BL832" s="330">
        <v>0</v>
      </c>
      <c r="BM832" s="330">
        <v>0</v>
      </c>
      <c r="BN832" s="330">
        <v>0</v>
      </c>
      <c r="BO832" s="330">
        <v>0</v>
      </c>
      <c r="BP832" s="330">
        <v>0</v>
      </c>
      <c r="BQ832" s="330">
        <v>0</v>
      </c>
    </row>
    <row r="833" spans="1:69" x14ac:dyDescent="0.25">
      <c r="A833" s="333" t="s">
        <v>93</v>
      </c>
      <c r="B833" s="330" t="s">
        <v>52</v>
      </c>
      <c r="C833" s="330" t="s">
        <v>310</v>
      </c>
      <c r="D833" s="333">
        <v>6</v>
      </c>
      <c r="E833" s="331" t="s">
        <v>6539</v>
      </c>
      <c r="F833" s="330" t="s">
        <v>131</v>
      </c>
      <c r="G833" s="427" t="s">
        <v>7561</v>
      </c>
      <c r="H833" s="330">
        <v>0</v>
      </c>
      <c r="I833" s="330">
        <v>0</v>
      </c>
      <c r="J833" s="336" t="s">
        <v>45</v>
      </c>
      <c r="K833" s="330">
        <v>0</v>
      </c>
      <c r="L833" s="330">
        <v>0</v>
      </c>
      <c r="M833" s="336" t="s">
        <v>45</v>
      </c>
      <c r="N833" s="330">
        <v>0</v>
      </c>
      <c r="O833" s="330" t="s">
        <v>45</v>
      </c>
      <c r="P833" s="330" t="s">
        <v>45</v>
      </c>
      <c r="Q833" s="330" t="s">
        <v>45</v>
      </c>
      <c r="R833" s="336" t="s">
        <v>45</v>
      </c>
      <c r="S833" s="330">
        <v>0</v>
      </c>
      <c r="T833" s="330"/>
      <c r="U833" s="330"/>
      <c r="V833" s="428"/>
      <c r="W833" s="428" t="s">
        <v>45</v>
      </c>
      <c r="X833" s="428" t="s">
        <v>45</v>
      </c>
      <c r="Y833" s="428" t="s">
        <v>45</v>
      </c>
      <c r="Z833" s="428" t="s">
        <v>45</v>
      </c>
      <c r="AA833" s="330">
        <v>0</v>
      </c>
      <c r="AB833" s="330">
        <v>0</v>
      </c>
      <c r="AC833" s="330">
        <v>0</v>
      </c>
      <c r="AD833" s="330">
        <v>0</v>
      </c>
      <c r="AE833" s="330">
        <v>0</v>
      </c>
      <c r="AF833" s="330">
        <v>0</v>
      </c>
      <c r="AG833" s="429" t="s">
        <v>45</v>
      </c>
      <c r="AH833" s="330"/>
      <c r="AI833" s="330"/>
      <c r="AJ833" s="330"/>
      <c r="AK833" s="330"/>
      <c r="AL833" s="330"/>
      <c r="AM833" s="330">
        <v>0</v>
      </c>
      <c r="AN833" s="330">
        <v>0</v>
      </c>
      <c r="AO833" s="330"/>
      <c r="AP833" s="330"/>
      <c r="AQ833" s="330">
        <v>0</v>
      </c>
      <c r="AR833" s="330">
        <v>0</v>
      </c>
      <c r="AS833" s="330">
        <v>0</v>
      </c>
      <c r="AT833" s="330">
        <v>0</v>
      </c>
      <c r="AU833" s="330">
        <v>0</v>
      </c>
      <c r="AV833" s="430" t="s">
        <v>45</v>
      </c>
      <c r="AW833" s="330">
        <v>0</v>
      </c>
      <c r="AX833" s="330">
        <v>0</v>
      </c>
      <c r="AY833" s="330">
        <v>0</v>
      </c>
      <c r="AZ833" s="330">
        <v>0</v>
      </c>
      <c r="BA833" s="330">
        <v>0</v>
      </c>
      <c r="BB833" s="330">
        <v>0</v>
      </c>
      <c r="BC833" s="330">
        <v>0</v>
      </c>
      <c r="BD833" s="330">
        <v>0</v>
      </c>
      <c r="BE833" s="330">
        <v>2</v>
      </c>
      <c r="BF833" s="329" t="s">
        <v>7549</v>
      </c>
      <c r="BG833" s="330">
        <v>1</v>
      </c>
      <c r="BH833" s="330">
        <v>1</v>
      </c>
      <c r="BI833" s="330">
        <v>0</v>
      </c>
      <c r="BJ833" s="330" t="s">
        <v>112</v>
      </c>
      <c r="BK833" s="330">
        <v>0</v>
      </c>
      <c r="BL833" s="330">
        <v>0</v>
      </c>
      <c r="BM833" s="330">
        <v>0</v>
      </c>
      <c r="BN833" s="330">
        <v>0</v>
      </c>
      <c r="BO833" s="330">
        <v>0</v>
      </c>
      <c r="BP833" s="330">
        <v>0</v>
      </c>
      <c r="BQ833" s="330">
        <v>0</v>
      </c>
    </row>
    <row r="834" spans="1:69" x14ac:dyDescent="0.25">
      <c r="A834" s="333" t="s">
        <v>93</v>
      </c>
      <c r="B834" s="330" t="s">
        <v>52</v>
      </c>
      <c r="C834" s="330" t="s">
        <v>310</v>
      </c>
      <c r="D834" s="333">
        <v>7</v>
      </c>
      <c r="E834" s="331" t="s">
        <v>6540</v>
      </c>
      <c r="F834" s="330" t="s">
        <v>131</v>
      </c>
      <c r="G834" s="427" t="s">
        <v>7561</v>
      </c>
      <c r="H834" s="330">
        <v>0</v>
      </c>
      <c r="I834" s="330">
        <v>0</v>
      </c>
      <c r="J834" s="336" t="s">
        <v>45</v>
      </c>
      <c r="K834" s="330">
        <v>0</v>
      </c>
      <c r="L834" s="330">
        <v>0</v>
      </c>
      <c r="M834" s="336" t="s">
        <v>45</v>
      </c>
      <c r="N834" s="330">
        <v>0</v>
      </c>
      <c r="O834" s="330" t="s">
        <v>45</v>
      </c>
      <c r="P834" s="330" t="s">
        <v>45</v>
      </c>
      <c r="Q834" s="330" t="s">
        <v>45</v>
      </c>
      <c r="R834" s="336" t="s">
        <v>45</v>
      </c>
      <c r="S834" s="330">
        <v>0</v>
      </c>
      <c r="T834" s="330"/>
      <c r="U834" s="330"/>
      <c r="V834" s="428"/>
      <c r="W834" s="428" t="s">
        <v>45</v>
      </c>
      <c r="X834" s="428" t="s">
        <v>45</v>
      </c>
      <c r="Y834" s="428" t="s">
        <v>45</v>
      </c>
      <c r="Z834" s="428" t="s">
        <v>45</v>
      </c>
      <c r="AA834" s="330">
        <v>0</v>
      </c>
      <c r="AB834" s="330">
        <v>0</v>
      </c>
      <c r="AC834" s="330">
        <v>0</v>
      </c>
      <c r="AD834" s="330">
        <v>0</v>
      </c>
      <c r="AE834" s="330">
        <v>0</v>
      </c>
      <c r="AF834" s="330">
        <v>0</v>
      </c>
      <c r="AG834" s="429" t="s">
        <v>45</v>
      </c>
      <c r="AH834" s="330"/>
      <c r="AI834" s="330"/>
      <c r="AJ834" s="330"/>
      <c r="AK834" s="330"/>
      <c r="AL834" s="330"/>
      <c r="AM834" s="330">
        <v>0</v>
      </c>
      <c r="AN834" s="330">
        <v>0</v>
      </c>
      <c r="AO834" s="330"/>
      <c r="AP834" s="330"/>
      <c r="AQ834" s="330">
        <v>0</v>
      </c>
      <c r="AR834" s="330">
        <v>0</v>
      </c>
      <c r="AS834" s="330">
        <v>0</v>
      </c>
      <c r="AT834" s="330">
        <v>0</v>
      </c>
      <c r="AU834" s="330">
        <v>0</v>
      </c>
      <c r="AV834" s="430" t="s">
        <v>45</v>
      </c>
      <c r="AW834" s="330">
        <v>0</v>
      </c>
      <c r="AX834" s="330">
        <v>0</v>
      </c>
      <c r="AY834" s="330">
        <v>0</v>
      </c>
      <c r="AZ834" s="330">
        <v>0</v>
      </c>
      <c r="BA834" s="330">
        <v>0</v>
      </c>
      <c r="BB834" s="330">
        <v>0</v>
      </c>
      <c r="BC834" s="330">
        <v>0</v>
      </c>
      <c r="BD834" s="330">
        <v>0</v>
      </c>
      <c r="BE834" s="330">
        <v>3</v>
      </c>
      <c r="BF834" s="329" t="s">
        <v>7549</v>
      </c>
      <c r="BG834" s="330">
        <v>0</v>
      </c>
      <c r="BH834" s="330">
        <v>0</v>
      </c>
      <c r="BI834" s="330">
        <v>0</v>
      </c>
      <c r="BJ834" s="330" t="s">
        <v>112</v>
      </c>
      <c r="BK834" s="330">
        <v>0</v>
      </c>
      <c r="BL834" s="330">
        <v>0</v>
      </c>
      <c r="BM834" s="330">
        <v>0</v>
      </c>
      <c r="BN834" s="330">
        <v>0</v>
      </c>
      <c r="BO834" s="330">
        <v>0</v>
      </c>
      <c r="BP834" s="330">
        <v>0</v>
      </c>
      <c r="BQ834" s="330">
        <v>0</v>
      </c>
    </row>
    <row r="835" spans="1:69" x14ac:dyDescent="0.25">
      <c r="A835" s="333" t="s">
        <v>90</v>
      </c>
      <c r="B835" s="330" t="s">
        <v>55</v>
      </c>
      <c r="C835" s="330" t="s">
        <v>55</v>
      </c>
      <c r="D835" s="333">
        <v>1</v>
      </c>
      <c r="E835" s="331" t="s">
        <v>6534</v>
      </c>
      <c r="F835" s="330" t="s">
        <v>313</v>
      </c>
      <c r="G835" s="427" t="s">
        <v>7545</v>
      </c>
      <c r="H835" s="330">
        <v>0</v>
      </c>
      <c r="I835" s="330">
        <v>1</v>
      </c>
      <c r="J835" s="336">
        <v>1</v>
      </c>
      <c r="K835" s="330">
        <v>0</v>
      </c>
      <c r="L835" s="330">
        <v>0</v>
      </c>
      <c r="M835" s="336" t="s">
        <v>45</v>
      </c>
      <c r="N835" s="330">
        <v>0</v>
      </c>
      <c r="O835" s="330">
        <v>0</v>
      </c>
      <c r="P835" s="330" t="s">
        <v>6916</v>
      </c>
      <c r="Q835" s="330" t="s">
        <v>6917</v>
      </c>
      <c r="R835" s="336">
        <v>4.0140845070422537E-2</v>
      </c>
      <c r="S835" s="330">
        <v>0</v>
      </c>
      <c r="T835" s="330"/>
      <c r="U835" s="330"/>
      <c r="V835" s="428"/>
      <c r="W835" s="428" t="s">
        <v>45</v>
      </c>
      <c r="X835" s="428" t="s">
        <v>45</v>
      </c>
      <c r="Y835" s="428" t="s">
        <v>45</v>
      </c>
      <c r="Z835" s="428" t="s">
        <v>45</v>
      </c>
      <c r="AA835" s="330">
        <v>0</v>
      </c>
      <c r="AB835" s="330">
        <v>0</v>
      </c>
      <c r="AC835" s="330">
        <v>0</v>
      </c>
      <c r="AD835" s="330">
        <v>0</v>
      </c>
      <c r="AE835" s="330">
        <v>0</v>
      </c>
      <c r="AF835" s="330">
        <v>0</v>
      </c>
      <c r="AG835" s="429" t="s">
        <v>45</v>
      </c>
      <c r="AH835" s="330"/>
      <c r="AI835" s="330"/>
      <c r="AJ835" s="330"/>
      <c r="AK835" s="330"/>
      <c r="AL835" s="330"/>
      <c r="AM835" s="330">
        <v>0</v>
      </c>
      <c r="AN835" s="330">
        <v>0</v>
      </c>
      <c r="AO835" s="330"/>
      <c r="AP835" s="330"/>
      <c r="AQ835" s="330">
        <v>0</v>
      </c>
      <c r="AR835" s="330">
        <v>0</v>
      </c>
      <c r="AS835" s="330">
        <v>0</v>
      </c>
      <c r="AT835" s="330">
        <v>0</v>
      </c>
      <c r="AU835" s="330">
        <v>0</v>
      </c>
      <c r="AV835" s="430" t="s">
        <v>45</v>
      </c>
      <c r="AW835" s="330">
        <v>0</v>
      </c>
      <c r="AX835" s="330">
        <v>0</v>
      </c>
      <c r="AY835" s="330">
        <v>0</v>
      </c>
      <c r="AZ835" s="330">
        <v>0</v>
      </c>
      <c r="BA835" s="330">
        <v>0</v>
      </c>
      <c r="BB835" s="330">
        <v>0</v>
      </c>
      <c r="BC835" s="330">
        <v>0</v>
      </c>
      <c r="BD835" s="330">
        <v>0</v>
      </c>
      <c r="BE835" s="330">
        <v>0</v>
      </c>
      <c r="BF835" s="329" t="s">
        <v>7640</v>
      </c>
      <c r="BG835" s="330">
        <v>2</v>
      </c>
      <c r="BH835" s="330">
        <v>0</v>
      </c>
      <c r="BI835" s="330">
        <v>0</v>
      </c>
      <c r="BJ835" s="330" t="s">
        <v>112</v>
      </c>
      <c r="BK835" s="330">
        <v>0</v>
      </c>
      <c r="BL835" s="330">
        <v>0</v>
      </c>
      <c r="BM835" s="330">
        <v>0</v>
      </c>
      <c r="BN835" s="330">
        <v>0</v>
      </c>
      <c r="BO835" s="330">
        <v>0</v>
      </c>
      <c r="BP835" s="330">
        <v>0</v>
      </c>
      <c r="BQ835" s="330">
        <v>0</v>
      </c>
    </row>
    <row r="836" spans="1:69" x14ac:dyDescent="0.25">
      <c r="A836" s="333" t="s">
        <v>90</v>
      </c>
      <c r="B836" s="330" t="s">
        <v>55</v>
      </c>
      <c r="C836" s="330" t="s">
        <v>55</v>
      </c>
      <c r="D836" s="333">
        <v>2</v>
      </c>
      <c r="E836" s="331" t="s">
        <v>6535</v>
      </c>
      <c r="F836" s="330" t="s">
        <v>313</v>
      </c>
      <c r="G836" s="427" t="s">
        <v>7545</v>
      </c>
      <c r="H836" s="330">
        <v>0</v>
      </c>
      <c r="I836" s="330">
        <v>0</v>
      </c>
      <c r="J836" s="336" t="s">
        <v>45</v>
      </c>
      <c r="K836" s="330">
        <v>0</v>
      </c>
      <c r="L836" s="330">
        <v>0</v>
      </c>
      <c r="M836" s="336" t="s">
        <v>45</v>
      </c>
      <c r="N836" s="330">
        <v>0</v>
      </c>
      <c r="O836" s="330" t="s">
        <v>45</v>
      </c>
      <c r="P836" s="330" t="s">
        <v>45</v>
      </c>
      <c r="Q836" s="330" t="s">
        <v>45</v>
      </c>
      <c r="R836" s="336" t="s">
        <v>45</v>
      </c>
      <c r="S836" s="330">
        <v>0</v>
      </c>
      <c r="T836" s="330"/>
      <c r="U836" s="330"/>
      <c r="V836" s="428"/>
      <c r="W836" s="428" t="s">
        <v>45</v>
      </c>
      <c r="X836" s="428" t="s">
        <v>45</v>
      </c>
      <c r="Y836" s="428" t="s">
        <v>45</v>
      </c>
      <c r="Z836" s="428" t="s">
        <v>45</v>
      </c>
      <c r="AA836" s="330">
        <v>0</v>
      </c>
      <c r="AB836" s="330">
        <v>0</v>
      </c>
      <c r="AC836" s="330">
        <v>0</v>
      </c>
      <c r="AD836" s="330">
        <v>0</v>
      </c>
      <c r="AE836" s="330">
        <v>0</v>
      </c>
      <c r="AF836" s="330">
        <v>0</v>
      </c>
      <c r="AG836" s="429" t="s">
        <v>45</v>
      </c>
      <c r="AH836" s="330"/>
      <c r="AI836" s="330"/>
      <c r="AJ836" s="330"/>
      <c r="AK836" s="330"/>
      <c r="AL836" s="330"/>
      <c r="AM836" s="330">
        <v>0</v>
      </c>
      <c r="AN836" s="330">
        <v>0</v>
      </c>
      <c r="AO836" s="330"/>
      <c r="AP836" s="330"/>
      <c r="AQ836" s="330">
        <v>0</v>
      </c>
      <c r="AR836" s="330">
        <v>0</v>
      </c>
      <c r="AS836" s="330">
        <v>0</v>
      </c>
      <c r="AT836" s="330">
        <v>0</v>
      </c>
      <c r="AU836" s="330">
        <v>0</v>
      </c>
      <c r="AV836" s="430" t="s">
        <v>45</v>
      </c>
      <c r="AW836" s="330">
        <v>0</v>
      </c>
      <c r="AX836" s="330">
        <v>0</v>
      </c>
      <c r="AY836" s="330">
        <v>0</v>
      </c>
      <c r="AZ836" s="330">
        <v>0</v>
      </c>
      <c r="BA836" s="330">
        <v>0</v>
      </c>
      <c r="BB836" s="330">
        <v>0</v>
      </c>
      <c r="BC836" s="330">
        <v>0</v>
      </c>
      <c r="BD836" s="330">
        <v>0</v>
      </c>
      <c r="BE836" s="330">
        <v>0</v>
      </c>
      <c r="BF836" s="329" t="s">
        <v>7640</v>
      </c>
      <c r="BG836" s="330">
        <v>1</v>
      </c>
      <c r="BH836" s="330">
        <v>0</v>
      </c>
      <c r="BI836" s="330">
        <v>0</v>
      </c>
      <c r="BJ836" s="330" t="s">
        <v>112</v>
      </c>
      <c r="BK836" s="330">
        <v>0</v>
      </c>
      <c r="BL836" s="330">
        <v>0</v>
      </c>
      <c r="BM836" s="330">
        <v>0</v>
      </c>
      <c r="BN836" s="330">
        <v>0</v>
      </c>
      <c r="BO836" s="330">
        <v>0</v>
      </c>
      <c r="BP836" s="330">
        <v>0</v>
      </c>
      <c r="BQ836" s="330">
        <v>0</v>
      </c>
    </row>
    <row r="837" spans="1:69" x14ac:dyDescent="0.25">
      <c r="A837" s="333" t="s">
        <v>90</v>
      </c>
      <c r="B837" s="330" t="s">
        <v>55</v>
      </c>
      <c r="C837" s="330" t="s">
        <v>55</v>
      </c>
      <c r="D837" s="333">
        <v>44</v>
      </c>
      <c r="E837" s="331" t="s">
        <v>565</v>
      </c>
      <c r="F837" s="330" t="s">
        <v>313</v>
      </c>
      <c r="G837" s="427" t="s">
        <v>7545</v>
      </c>
      <c r="H837" s="330">
        <v>0</v>
      </c>
      <c r="I837" s="330">
        <v>0</v>
      </c>
      <c r="J837" s="336" t="s">
        <v>45</v>
      </c>
      <c r="K837" s="330">
        <v>0</v>
      </c>
      <c r="L837" s="330">
        <v>0</v>
      </c>
      <c r="M837" s="336" t="s">
        <v>45</v>
      </c>
      <c r="N837" s="330">
        <v>0</v>
      </c>
      <c r="O837" s="330" t="s">
        <v>45</v>
      </c>
      <c r="P837" s="330" t="s">
        <v>45</v>
      </c>
      <c r="Q837" s="330" t="s">
        <v>45</v>
      </c>
      <c r="R837" s="336" t="s">
        <v>45</v>
      </c>
      <c r="S837" s="330">
        <v>0</v>
      </c>
      <c r="T837" s="330"/>
      <c r="U837" s="330"/>
      <c r="V837" s="428"/>
      <c r="W837" s="428" t="s">
        <v>45</v>
      </c>
      <c r="X837" s="428" t="s">
        <v>45</v>
      </c>
      <c r="Y837" s="428" t="s">
        <v>45</v>
      </c>
      <c r="Z837" s="428" t="s">
        <v>45</v>
      </c>
      <c r="AA837" s="330">
        <v>0</v>
      </c>
      <c r="AB837" s="330">
        <v>0</v>
      </c>
      <c r="AC837" s="330">
        <v>0</v>
      </c>
      <c r="AD837" s="330">
        <v>0</v>
      </c>
      <c r="AE837" s="330">
        <v>0</v>
      </c>
      <c r="AF837" s="330">
        <v>0</v>
      </c>
      <c r="AG837" s="429" t="s">
        <v>45</v>
      </c>
      <c r="AH837" s="330"/>
      <c r="AI837" s="330"/>
      <c r="AJ837" s="330"/>
      <c r="AK837" s="330"/>
      <c r="AL837" s="330"/>
      <c r="AM837" s="330">
        <v>0</v>
      </c>
      <c r="AN837" s="330">
        <v>0</v>
      </c>
      <c r="AO837" s="330"/>
      <c r="AP837" s="330"/>
      <c r="AQ837" s="330">
        <v>0</v>
      </c>
      <c r="AR837" s="330">
        <v>0</v>
      </c>
      <c r="AS837" s="330">
        <v>0</v>
      </c>
      <c r="AT837" s="330">
        <v>0</v>
      </c>
      <c r="AU837" s="330">
        <v>0</v>
      </c>
      <c r="AV837" s="430" t="s">
        <v>45</v>
      </c>
      <c r="AW837" s="330">
        <v>0</v>
      </c>
      <c r="AX837" s="330">
        <v>0</v>
      </c>
      <c r="AY837" s="330">
        <v>0</v>
      </c>
      <c r="AZ837" s="330">
        <v>0</v>
      </c>
      <c r="BA837" s="330">
        <v>0</v>
      </c>
      <c r="BB837" s="330">
        <v>0</v>
      </c>
      <c r="BC837" s="330">
        <v>0</v>
      </c>
      <c r="BD837" s="330">
        <v>0</v>
      </c>
      <c r="BE837" s="330">
        <v>3</v>
      </c>
      <c r="BF837" s="329" t="s">
        <v>7640</v>
      </c>
      <c r="BG837" s="330">
        <v>0</v>
      </c>
      <c r="BH837" s="330">
        <v>0</v>
      </c>
      <c r="BI837" s="330">
        <v>0</v>
      </c>
      <c r="BJ837" s="330" t="s">
        <v>112</v>
      </c>
      <c r="BK837" s="330">
        <v>0</v>
      </c>
      <c r="BL837" s="330">
        <v>0</v>
      </c>
      <c r="BM837" s="330">
        <v>0</v>
      </c>
      <c r="BN837" s="330">
        <v>0</v>
      </c>
      <c r="BO837" s="330">
        <v>0</v>
      </c>
      <c r="BP837" s="330">
        <v>0</v>
      </c>
      <c r="BQ837" s="330">
        <v>0</v>
      </c>
    </row>
    <row r="838" spans="1:69" x14ac:dyDescent="0.25">
      <c r="A838" s="333" t="s">
        <v>90</v>
      </c>
      <c r="B838" s="330" t="s">
        <v>55</v>
      </c>
      <c r="C838" s="330" t="s">
        <v>55</v>
      </c>
      <c r="D838" s="333">
        <v>45</v>
      </c>
      <c r="E838" s="331" t="s">
        <v>566</v>
      </c>
      <c r="F838" s="330" t="s">
        <v>313</v>
      </c>
      <c r="G838" s="427" t="s">
        <v>7545</v>
      </c>
      <c r="H838" s="330">
        <v>0</v>
      </c>
      <c r="I838" s="330">
        <v>0</v>
      </c>
      <c r="J838" s="336" t="s">
        <v>45</v>
      </c>
      <c r="K838" s="330">
        <v>0</v>
      </c>
      <c r="L838" s="330">
        <v>0</v>
      </c>
      <c r="M838" s="336" t="s">
        <v>45</v>
      </c>
      <c r="N838" s="330">
        <v>0</v>
      </c>
      <c r="O838" s="330" t="s">
        <v>45</v>
      </c>
      <c r="P838" s="330" t="s">
        <v>45</v>
      </c>
      <c r="Q838" s="330" t="s">
        <v>45</v>
      </c>
      <c r="R838" s="336" t="s">
        <v>45</v>
      </c>
      <c r="S838" s="330">
        <v>0</v>
      </c>
      <c r="T838" s="330"/>
      <c r="U838" s="330"/>
      <c r="V838" s="428"/>
      <c r="W838" s="428" t="s">
        <v>45</v>
      </c>
      <c r="X838" s="428" t="s">
        <v>45</v>
      </c>
      <c r="Y838" s="428" t="s">
        <v>45</v>
      </c>
      <c r="Z838" s="428" t="s">
        <v>45</v>
      </c>
      <c r="AA838" s="330">
        <v>0</v>
      </c>
      <c r="AB838" s="330">
        <v>0</v>
      </c>
      <c r="AC838" s="330">
        <v>0</v>
      </c>
      <c r="AD838" s="330">
        <v>0</v>
      </c>
      <c r="AE838" s="330">
        <v>0</v>
      </c>
      <c r="AF838" s="330">
        <v>0</v>
      </c>
      <c r="AG838" s="429" t="s">
        <v>45</v>
      </c>
      <c r="AH838" s="330"/>
      <c r="AI838" s="330"/>
      <c r="AJ838" s="330"/>
      <c r="AK838" s="330"/>
      <c r="AL838" s="330"/>
      <c r="AM838" s="330">
        <v>0</v>
      </c>
      <c r="AN838" s="330">
        <v>0</v>
      </c>
      <c r="AO838" s="330"/>
      <c r="AP838" s="330"/>
      <c r="AQ838" s="330">
        <v>0</v>
      </c>
      <c r="AR838" s="330">
        <v>0</v>
      </c>
      <c r="AS838" s="330">
        <v>0</v>
      </c>
      <c r="AT838" s="330">
        <v>0</v>
      </c>
      <c r="AU838" s="330">
        <v>0</v>
      </c>
      <c r="AV838" s="430" t="s">
        <v>45</v>
      </c>
      <c r="AW838" s="330">
        <v>0</v>
      </c>
      <c r="AX838" s="330">
        <v>0</v>
      </c>
      <c r="AY838" s="330">
        <v>0</v>
      </c>
      <c r="AZ838" s="330">
        <v>0</v>
      </c>
      <c r="BA838" s="330">
        <v>0</v>
      </c>
      <c r="BB838" s="330">
        <v>0</v>
      </c>
      <c r="BC838" s="330">
        <v>0</v>
      </c>
      <c r="BD838" s="330">
        <v>0</v>
      </c>
      <c r="BE838" s="330">
        <v>3</v>
      </c>
      <c r="BF838" s="329" t="s">
        <v>7640</v>
      </c>
      <c r="BG838" s="330">
        <v>0</v>
      </c>
      <c r="BH838" s="330">
        <v>0</v>
      </c>
      <c r="BI838" s="330">
        <v>0</v>
      </c>
      <c r="BJ838" s="330" t="s">
        <v>112</v>
      </c>
      <c r="BK838" s="330">
        <v>0</v>
      </c>
      <c r="BL838" s="330">
        <v>0</v>
      </c>
      <c r="BM838" s="330">
        <v>0</v>
      </c>
      <c r="BN838" s="330">
        <v>0</v>
      </c>
      <c r="BO838" s="330">
        <v>0</v>
      </c>
      <c r="BP838" s="330">
        <v>0</v>
      </c>
      <c r="BQ838" s="330">
        <v>0</v>
      </c>
    </row>
    <row r="839" spans="1:69" x14ac:dyDescent="0.25">
      <c r="A839" s="333" t="s">
        <v>90</v>
      </c>
      <c r="B839" s="330" t="s">
        <v>55</v>
      </c>
      <c r="C839" s="330" t="s">
        <v>55</v>
      </c>
      <c r="D839" s="333">
        <v>46</v>
      </c>
      <c r="E839" s="331" t="s">
        <v>567</v>
      </c>
      <c r="F839" s="330" t="s">
        <v>313</v>
      </c>
      <c r="G839" s="427" t="s">
        <v>7545</v>
      </c>
      <c r="H839" s="330">
        <v>0</v>
      </c>
      <c r="I839" s="330">
        <v>0</v>
      </c>
      <c r="J839" s="336" t="s">
        <v>45</v>
      </c>
      <c r="K839" s="330">
        <v>0</v>
      </c>
      <c r="L839" s="330">
        <v>0</v>
      </c>
      <c r="M839" s="336" t="s">
        <v>45</v>
      </c>
      <c r="N839" s="330">
        <v>0</v>
      </c>
      <c r="O839" s="330" t="s">
        <v>45</v>
      </c>
      <c r="P839" s="330" t="s">
        <v>45</v>
      </c>
      <c r="Q839" s="330" t="s">
        <v>45</v>
      </c>
      <c r="R839" s="336" t="s">
        <v>45</v>
      </c>
      <c r="S839" s="330">
        <v>0</v>
      </c>
      <c r="T839" s="330"/>
      <c r="U839" s="330"/>
      <c r="V839" s="428"/>
      <c r="W839" s="428" t="s">
        <v>45</v>
      </c>
      <c r="X839" s="428" t="s">
        <v>45</v>
      </c>
      <c r="Y839" s="428" t="s">
        <v>45</v>
      </c>
      <c r="Z839" s="428" t="s">
        <v>45</v>
      </c>
      <c r="AA839" s="330">
        <v>0</v>
      </c>
      <c r="AB839" s="330">
        <v>0</v>
      </c>
      <c r="AC839" s="330">
        <v>0</v>
      </c>
      <c r="AD839" s="330">
        <v>0</v>
      </c>
      <c r="AE839" s="330">
        <v>0</v>
      </c>
      <c r="AF839" s="330">
        <v>0</v>
      </c>
      <c r="AG839" s="429" t="s">
        <v>45</v>
      </c>
      <c r="AH839" s="330"/>
      <c r="AI839" s="330"/>
      <c r="AJ839" s="330"/>
      <c r="AK839" s="330"/>
      <c r="AL839" s="330"/>
      <c r="AM839" s="330">
        <v>0</v>
      </c>
      <c r="AN839" s="330">
        <v>0</v>
      </c>
      <c r="AO839" s="330"/>
      <c r="AP839" s="330"/>
      <c r="AQ839" s="330">
        <v>0</v>
      </c>
      <c r="AR839" s="330">
        <v>0</v>
      </c>
      <c r="AS839" s="330">
        <v>0</v>
      </c>
      <c r="AT839" s="330">
        <v>0</v>
      </c>
      <c r="AU839" s="330">
        <v>0</v>
      </c>
      <c r="AV839" s="430" t="s">
        <v>45</v>
      </c>
      <c r="AW839" s="330">
        <v>0</v>
      </c>
      <c r="AX839" s="330">
        <v>0</v>
      </c>
      <c r="AY839" s="330">
        <v>0</v>
      </c>
      <c r="AZ839" s="330">
        <v>0</v>
      </c>
      <c r="BA839" s="330">
        <v>0</v>
      </c>
      <c r="BB839" s="330">
        <v>0</v>
      </c>
      <c r="BC839" s="330">
        <v>0</v>
      </c>
      <c r="BD839" s="330">
        <v>0</v>
      </c>
      <c r="BE839" s="330">
        <v>0</v>
      </c>
      <c r="BF839" s="329" t="s">
        <v>7640</v>
      </c>
      <c r="BG839" s="330">
        <v>0</v>
      </c>
      <c r="BH839" s="330">
        <v>0</v>
      </c>
      <c r="BI839" s="330">
        <v>0</v>
      </c>
      <c r="BJ839" s="330" t="s">
        <v>112</v>
      </c>
      <c r="BK839" s="330">
        <v>0</v>
      </c>
      <c r="BL839" s="330">
        <v>0</v>
      </c>
      <c r="BM839" s="330">
        <v>0</v>
      </c>
      <c r="BN839" s="330">
        <v>0</v>
      </c>
      <c r="BO839" s="330">
        <v>0</v>
      </c>
      <c r="BP839" s="330">
        <v>0</v>
      </c>
      <c r="BQ839" s="330">
        <v>0</v>
      </c>
    </row>
    <row r="840" spans="1:69" x14ac:dyDescent="0.25">
      <c r="A840" s="333" t="s">
        <v>90</v>
      </c>
      <c r="B840" s="330" t="s">
        <v>55</v>
      </c>
      <c r="C840" s="330" t="s">
        <v>55</v>
      </c>
      <c r="D840" s="333">
        <v>47</v>
      </c>
      <c r="E840" s="331" t="s">
        <v>568</v>
      </c>
      <c r="F840" s="330" t="s">
        <v>313</v>
      </c>
      <c r="G840" s="427" t="s">
        <v>7545</v>
      </c>
      <c r="H840" s="330">
        <v>0</v>
      </c>
      <c r="I840" s="330">
        <v>0</v>
      </c>
      <c r="J840" s="336" t="s">
        <v>45</v>
      </c>
      <c r="K840" s="330">
        <v>0</v>
      </c>
      <c r="L840" s="330">
        <v>0</v>
      </c>
      <c r="M840" s="336" t="s">
        <v>45</v>
      </c>
      <c r="N840" s="330">
        <v>0</v>
      </c>
      <c r="O840" s="330" t="s">
        <v>45</v>
      </c>
      <c r="P840" s="330" t="s">
        <v>45</v>
      </c>
      <c r="Q840" s="330" t="s">
        <v>45</v>
      </c>
      <c r="R840" s="336" t="s">
        <v>45</v>
      </c>
      <c r="S840" s="330">
        <v>0</v>
      </c>
      <c r="T840" s="330"/>
      <c r="U840" s="330"/>
      <c r="V840" s="428"/>
      <c r="W840" s="428" t="s">
        <v>45</v>
      </c>
      <c r="X840" s="428" t="s">
        <v>45</v>
      </c>
      <c r="Y840" s="428" t="s">
        <v>45</v>
      </c>
      <c r="Z840" s="428" t="s">
        <v>45</v>
      </c>
      <c r="AA840" s="330">
        <v>0</v>
      </c>
      <c r="AB840" s="330">
        <v>0</v>
      </c>
      <c r="AC840" s="330">
        <v>0</v>
      </c>
      <c r="AD840" s="330">
        <v>0</v>
      </c>
      <c r="AE840" s="330">
        <v>0</v>
      </c>
      <c r="AF840" s="330">
        <v>0</v>
      </c>
      <c r="AG840" s="429" t="s">
        <v>45</v>
      </c>
      <c r="AH840" s="330"/>
      <c r="AI840" s="330"/>
      <c r="AJ840" s="330"/>
      <c r="AK840" s="330"/>
      <c r="AL840" s="330"/>
      <c r="AM840" s="330">
        <v>0</v>
      </c>
      <c r="AN840" s="330">
        <v>0</v>
      </c>
      <c r="AO840" s="330"/>
      <c r="AP840" s="330"/>
      <c r="AQ840" s="330">
        <v>0</v>
      </c>
      <c r="AR840" s="330">
        <v>0</v>
      </c>
      <c r="AS840" s="330">
        <v>0</v>
      </c>
      <c r="AT840" s="330">
        <v>0</v>
      </c>
      <c r="AU840" s="330">
        <v>0</v>
      </c>
      <c r="AV840" s="430" t="s">
        <v>45</v>
      </c>
      <c r="AW840" s="330">
        <v>0</v>
      </c>
      <c r="AX840" s="330">
        <v>0</v>
      </c>
      <c r="AY840" s="330">
        <v>0</v>
      </c>
      <c r="AZ840" s="330">
        <v>0</v>
      </c>
      <c r="BA840" s="330">
        <v>0</v>
      </c>
      <c r="BB840" s="330">
        <v>0</v>
      </c>
      <c r="BC840" s="330">
        <v>0</v>
      </c>
      <c r="BD840" s="330">
        <v>0</v>
      </c>
      <c r="BE840" s="330">
        <v>11</v>
      </c>
      <c r="BF840" s="329" t="s">
        <v>7640</v>
      </c>
      <c r="BG840" s="330">
        <v>1</v>
      </c>
      <c r="BH840" s="330">
        <v>0</v>
      </c>
      <c r="BI840" s="330">
        <v>0</v>
      </c>
      <c r="BJ840" s="330" t="s">
        <v>112</v>
      </c>
      <c r="BK840" s="330">
        <v>0</v>
      </c>
      <c r="BL840" s="330">
        <v>0</v>
      </c>
      <c r="BM840" s="330">
        <v>0</v>
      </c>
      <c r="BN840" s="330">
        <v>0</v>
      </c>
      <c r="BO840" s="330">
        <v>0</v>
      </c>
      <c r="BP840" s="330">
        <v>0</v>
      </c>
      <c r="BQ840" s="330">
        <v>0</v>
      </c>
    </row>
    <row r="841" spans="1:69" x14ac:dyDescent="0.25">
      <c r="A841" s="333" t="s">
        <v>90</v>
      </c>
      <c r="B841" s="330" t="s">
        <v>55</v>
      </c>
      <c r="C841" s="330" t="s">
        <v>55</v>
      </c>
      <c r="D841" s="333">
        <v>48</v>
      </c>
      <c r="E841" s="331" t="s">
        <v>570</v>
      </c>
      <c r="F841" s="330" t="s">
        <v>313</v>
      </c>
      <c r="G841" s="427" t="s">
        <v>7545</v>
      </c>
      <c r="H841" s="330">
        <v>0</v>
      </c>
      <c r="I841" s="330">
        <v>0</v>
      </c>
      <c r="J841" s="336" t="s">
        <v>45</v>
      </c>
      <c r="K841" s="330">
        <v>0</v>
      </c>
      <c r="L841" s="330">
        <v>0</v>
      </c>
      <c r="M841" s="336" t="s">
        <v>45</v>
      </c>
      <c r="N841" s="330">
        <v>0</v>
      </c>
      <c r="O841" s="330" t="s">
        <v>45</v>
      </c>
      <c r="P841" s="330" t="s">
        <v>45</v>
      </c>
      <c r="Q841" s="330" t="s">
        <v>45</v>
      </c>
      <c r="R841" s="336" t="s">
        <v>45</v>
      </c>
      <c r="S841" s="330">
        <v>0</v>
      </c>
      <c r="T841" s="330"/>
      <c r="U841" s="330"/>
      <c r="V841" s="428"/>
      <c r="W841" s="428" t="s">
        <v>45</v>
      </c>
      <c r="X841" s="428" t="s">
        <v>45</v>
      </c>
      <c r="Y841" s="428" t="s">
        <v>45</v>
      </c>
      <c r="Z841" s="428" t="s">
        <v>45</v>
      </c>
      <c r="AA841" s="330">
        <v>0</v>
      </c>
      <c r="AB841" s="330">
        <v>0</v>
      </c>
      <c r="AC841" s="330">
        <v>0</v>
      </c>
      <c r="AD841" s="330">
        <v>0</v>
      </c>
      <c r="AE841" s="330">
        <v>0</v>
      </c>
      <c r="AF841" s="330">
        <v>0</v>
      </c>
      <c r="AG841" s="429" t="s">
        <v>45</v>
      </c>
      <c r="AH841" s="330"/>
      <c r="AI841" s="330"/>
      <c r="AJ841" s="330"/>
      <c r="AK841" s="330"/>
      <c r="AL841" s="330"/>
      <c r="AM841" s="330">
        <v>0</v>
      </c>
      <c r="AN841" s="330">
        <v>0</v>
      </c>
      <c r="AO841" s="330"/>
      <c r="AP841" s="330"/>
      <c r="AQ841" s="330">
        <v>0</v>
      </c>
      <c r="AR841" s="330">
        <v>0</v>
      </c>
      <c r="AS841" s="330">
        <v>0</v>
      </c>
      <c r="AT841" s="330">
        <v>0</v>
      </c>
      <c r="AU841" s="330">
        <v>0</v>
      </c>
      <c r="AV841" s="430" t="s">
        <v>45</v>
      </c>
      <c r="AW841" s="330">
        <v>0</v>
      </c>
      <c r="AX841" s="330">
        <v>0</v>
      </c>
      <c r="AY841" s="330">
        <v>0</v>
      </c>
      <c r="AZ841" s="330">
        <v>0</v>
      </c>
      <c r="BA841" s="330">
        <v>0</v>
      </c>
      <c r="BB841" s="330">
        <v>0</v>
      </c>
      <c r="BC841" s="330">
        <v>0</v>
      </c>
      <c r="BD841" s="330">
        <v>0</v>
      </c>
      <c r="BE841" s="330">
        <v>5</v>
      </c>
      <c r="BF841" s="329" t="s">
        <v>7640</v>
      </c>
      <c r="BG841" s="330">
        <v>0</v>
      </c>
      <c r="BH841" s="330">
        <v>0</v>
      </c>
      <c r="BI841" s="330">
        <v>0</v>
      </c>
      <c r="BJ841" s="330" t="s">
        <v>112</v>
      </c>
      <c r="BK841" s="330">
        <v>0</v>
      </c>
      <c r="BL841" s="330">
        <v>0</v>
      </c>
      <c r="BM841" s="330">
        <v>0</v>
      </c>
      <c r="BN841" s="330">
        <v>0</v>
      </c>
      <c r="BO841" s="330">
        <v>0</v>
      </c>
      <c r="BP841" s="330">
        <v>0</v>
      </c>
      <c r="BQ841" s="330">
        <v>0</v>
      </c>
    </row>
    <row r="842" spans="1:69" x14ac:dyDescent="0.25">
      <c r="A842" s="333" t="s">
        <v>90</v>
      </c>
      <c r="B842" s="330" t="s">
        <v>55</v>
      </c>
      <c r="C842" s="330" t="s">
        <v>55</v>
      </c>
      <c r="D842" s="333">
        <v>49</v>
      </c>
      <c r="E842" s="331" t="s">
        <v>571</v>
      </c>
      <c r="F842" s="330" t="s">
        <v>313</v>
      </c>
      <c r="G842" s="427" t="s">
        <v>7545</v>
      </c>
      <c r="H842" s="330">
        <v>0</v>
      </c>
      <c r="I842" s="330">
        <v>0</v>
      </c>
      <c r="J842" s="336" t="s">
        <v>45</v>
      </c>
      <c r="K842" s="330">
        <v>0</v>
      </c>
      <c r="L842" s="330">
        <v>0</v>
      </c>
      <c r="M842" s="336" t="s">
        <v>45</v>
      </c>
      <c r="N842" s="330">
        <v>0</v>
      </c>
      <c r="O842" s="330" t="s">
        <v>45</v>
      </c>
      <c r="P842" s="330" t="s">
        <v>45</v>
      </c>
      <c r="Q842" s="330" t="s">
        <v>45</v>
      </c>
      <c r="R842" s="336" t="s">
        <v>45</v>
      </c>
      <c r="S842" s="330">
        <v>0</v>
      </c>
      <c r="T842" s="330"/>
      <c r="U842" s="330"/>
      <c r="V842" s="428"/>
      <c r="W842" s="428" t="s">
        <v>45</v>
      </c>
      <c r="X842" s="428" t="s">
        <v>45</v>
      </c>
      <c r="Y842" s="428" t="s">
        <v>45</v>
      </c>
      <c r="Z842" s="428" t="s">
        <v>45</v>
      </c>
      <c r="AA842" s="330">
        <v>0</v>
      </c>
      <c r="AB842" s="330">
        <v>0</v>
      </c>
      <c r="AC842" s="330">
        <v>0</v>
      </c>
      <c r="AD842" s="330">
        <v>0</v>
      </c>
      <c r="AE842" s="330">
        <v>0</v>
      </c>
      <c r="AF842" s="330">
        <v>0</v>
      </c>
      <c r="AG842" s="429" t="s">
        <v>45</v>
      </c>
      <c r="AH842" s="330"/>
      <c r="AI842" s="330"/>
      <c r="AJ842" s="330"/>
      <c r="AK842" s="330"/>
      <c r="AL842" s="330"/>
      <c r="AM842" s="330">
        <v>0</v>
      </c>
      <c r="AN842" s="330">
        <v>0</v>
      </c>
      <c r="AO842" s="330"/>
      <c r="AP842" s="330"/>
      <c r="AQ842" s="330">
        <v>0</v>
      </c>
      <c r="AR842" s="330">
        <v>0</v>
      </c>
      <c r="AS842" s="330">
        <v>0</v>
      </c>
      <c r="AT842" s="330">
        <v>0</v>
      </c>
      <c r="AU842" s="330">
        <v>0</v>
      </c>
      <c r="AV842" s="430" t="s">
        <v>45</v>
      </c>
      <c r="AW842" s="330">
        <v>0</v>
      </c>
      <c r="AX842" s="330">
        <v>0</v>
      </c>
      <c r="AY842" s="330">
        <v>0</v>
      </c>
      <c r="AZ842" s="330">
        <v>0</v>
      </c>
      <c r="BA842" s="330">
        <v>0</v>
      </c>
      <c r="BB842" s="330">
        <v>0</v>
      </c>
      <c r="BC842" s="330">
        <v>0</v>
      </c>
      <c r="BD842" s="330">
        <v>0</v>
      </c>
      <c r="BE842" s="330">
        <v>0</v>
      </c>
      <c r="BF842" s="329" t="s">
        <v>7640</v>
      </c>
      <c r="BG842" s="330">
        <v>0</v>
      </c>
      <c r="BH842" s="330">
        <v>0</v>
      </c>
      <c r="BI842" s="330">
        <v>0</v>
      </c>
      <c r="BJ842" s="330" t="s">
        <v>112</v>
      </c>
      <c r="BK842" s="330">
        <v>0</v>
      </c>
      <c r="BL842" s="330">
        <v>0</v>
      </c>
      <c r="BM842" s="330">
        <v>0</v>
      </c>
      <c r="BN842" s="330">
        <v>0</v>
      </c>
      <c r="BO842" s="330">
        <v>0</v>
      </c>
      <c r="BP842" s="330">
        <v>0</v>
      </c>
      <c r="BQ842" s="330">
        <v>0</v>
      </c>
    </row>
    <row r="843" spans="1:69" x14ac:dyDescent="0.25">
      <c r="A843" s="333" t="s">
        <v>90</v>
      </c>
      <c r="B843" s="330" t="s">
        <v>55</v>
      </c>
      <c r="C843" s="330" t="s">
        <v>55</v>
      </c>
      <c r="D843" s="333">
        <v>50</v>
      </c>
      <c r="E843" s="331" t="s">
        <v>572</v>
      </c>
      <c r="F843" s="330" t="s">
        <v>313</v>
      </c>
      <c r="G843" s="427" t="s">
        <v>7545</v>
      </c>
      <c r="H843" s="330">
        <v>0</v>
      </c>
      <c r="I843" s="330">
        <v>0</v>
      </c>
      <c r="J843" s="336" t="s">
        <v>45</v>
      </c>
      <c r="K843" s="330">
        <v>0</v>
      </c>
      <c r="L843" s="330">
        <v>0</v>
      </c>
      <c r="M843" s="336" t="s">
        <v>45</v>
      </c>
      <c r="N843" s="330">
        <v>0</v>
      </c>
      <c r="O843" s="330" t="s">
        <v>45</v>
      </c>
      <c r="P843" s="330" t="s">
        <v>45</v>
      </c>
      <c r="Q843" s="330" t="s">
        <v>45</v>
      </c>
      <c r="R843" s="336" t="s">
        <v>45</v>
      </c>
      <c r="S843" s="330">
        <v>0</v>
      </c>
      <c r="T843" s="330"/>
      <c r="U843" s="330"/>
      <c r="V843" s="428"/>
      <c r="W843" s="428" t="s">
        <v>45</v>
      </c>
      <c r="X843" s="428" t="s">
        <v>45</v>
      </c>
      <c r="Y843" s="428" t="s">
        <v>45</v>
      </c>
      <c r="Z843" s="428" t="s">
        <v>45</v>
      </c>
      <c r="AA843" s="330">
        <v>0</v>
      </c>
      <c r="AB843" s="330">
        <v>0</v>
      </c>
      <c r="AC843" s="330">
        <v>0</v>
      </c>
      <c r="AD843" s="330">
        <v>0</v>
      </c>
      <c r="AE843" s="330">
        <v>0</v>
      </c>
      <c r="AF843" s="330">
        <v>0</v>
      </c>
      <c r="AG843" s="429" t="s">
        <v>45</v>
      </c>
      <c r="AH843" s="330"/>
      <c r="AI843" s="330"/>
      <c r="AJ843" s="330"/>
      <c r="AK843" s="330"/>
      <c r="AL843" s="330"/>
      <c r="AM843" s="330">
        <v>0</v>
      </c>
      <c r="AN843" s="330">
        <v>0</v>
      </c>
      <c r="AO843" s="330"/>
      <c r="AP843" s="330"/>
      <c r="AQ843" s="330">
        <v>0</v>
      </c>
      <c r="AR843" s="330">
        <v>0</v>
      </c>
      <c r="AS843" s="330">
        <v>0</v>
      </c>
      <c r="AT843" s="330">
        <v>0</v>
      </c>
      <c r="AU843" s="330">
        <v>0</v>
      </c>
      <c r="AV843" s="430" t="s">
        <v>45</v>
      </c>
      <c r="AW843" s="330">
        <v>0</v>
      </c>
      <c r="AX843" s="330">
        <v>0</v>
      </c>
      <c r="AY843" s="330">
        <v>0</v>
      </c>
      <c r="AZ843" s="330">
        <v>0</v>
      </c>
      <c r="BA843" s="330">
        <v>0</v>
      </c>
      <c r="BB843" s="330">
        <v>0</v>
      </c>
      <c r="BC843" s="330">
        <v>0</v>
      </c>
      <c r="BD843" s="330">
        <v>0</v>
      </c>
      <c r="BE843" s="330">
        <v>3</v>
      </c>
      <c r="BF843" s="329" t="s">
        <v>7640</v>
      </c>
      <c r="BG843" s="330">
        <v>0</v>
      </c>
      <c r="BH843" s="330">
        <v>0</v>
      </c>
      <c r="BI843" s="330">
        <v>0</v>
      </c>
      <c r="BJ843" s="330" t="s">
        <v>112</v>
      </c>
      <c r="BK843" s="330">
        <v>0</v>
      </c>
      <c r="BL843" s="330">
        <v>0</v>
      </c>
      <c r="BM843" s="330">
        <v>0</v>
      </c>
      <c r="BN843" s="330">
        <v>0</v>
      </c>
      <c r="BO843" s="330">
        <v>0</v>
      </c>
      <c r="BP843" s="330">
        <v>0</v>
      </c>
      <c r="BQ843" s="330">
        <v>0</v>
      </c>
    </row>
    <row r="844" spans="1:69" x14ac:dyDescent="0.25">
      <c r="A844" s="333" t="s">
        <v>90</v>
      </c>
      <c r="B844" s="330" t="s">
        <v>55</v>
      </c>
      <c r="C844" s="330" t="s">
        <v>55</v>
      </c>
      <c r="D844" s="333">
        <v>51</v>
      </c>
      <c r="E844" s="331" t="s">
        <v>573</v>
      </c>
      <c r="F844" s="330" t="s">
        <v>313</v>
      </c>
      <c r="G844" s="427" t="s">
        <v>7545</v>
      </c>
      <c r="H844" s="330">
        <v>0</v>
      </c>
      <c r="I844" s="330">
        <v>0</v>
      </c>
      <c r="J844" s="336" t="s">
        <v>45</v>
      </c>
      <c r="K844" s="330">
        <v>0</v>
      </c>
      <c r="L844" s="330">
        <v>0</v>
      </c>
      <c r="M844" s="336" t="s">
        <v>45</v>
      </c>
      <c r="N844" s="330">
        <v>0</v>
      </c>
      <c r="O844" s="330" t="s">
        <v>45</v>
      </c>
      <c r="P844" s="330" t="s">
        <v>45</v>
      </c>
      <c r="Q844" s="330" t="s">
        <v>45</v>
      </c>
      <c r="R844" s="336" t="s">
        <v>45</v>
      </c>
      <c r="S844" s="330">
        <v>0</v>
      </c>
      <c r="T844" s="330"/>
      <c r="U844" s="330"/>
      <c r="V844" s="428"/>
      <c r="W844" s="428" t="s">
        <v>45</v>
      </c>
      <c r="X844" s="428" t="s">
        <v>45</v>
      </c>
      <c r="Y844" s="428" t="s">
        <v>45</v>
      </c>
      <c r="Z844" s="428" t="s">
        <v>45</v>
      </c>
      <c r="AA844" s="330">
        <v>0</v>
      </c>
      <c r="AB844" s="330">
        <v>0</v>
      </c>
      <c r="AC844" s="330">
        <v>0</v>
      </c>
      <c r="AD844" s="330">
        <v>0</v>
      </c>
      <c r="AE844" s="330">
        <v>0</v>
      </c>
      <c r="AF844" s="330">
        <v>0</v>
      </c>
      <c r="AG844" s="429" t="s">
        <v>45</v>
      </c>
      <c r="AH844" s="330"/>
      <c r="AI844" s="330"/>
      <c r="AJ844" s="330"/>
      <c r="AK844" s="330"/>
      <c r="AL844" s="330"/>
      <c r="AM844" s="330">
        <v>0</v>
      </c>
      <c r="AN844" s="330">
        <v>0</v>
      </c>
      <c r="AO844" s="330"/>
      <c r="AP844" s="330"/>
      <c r="AQ844" s="330">
        <v>0</v>
      </c>
      <c r="AR844" s="330">
        <v>0</v>
      </c>
      <c r="AS844" s="330">
        <v>0</v>
      </c>
      <c r="AT844" s="330">
        <v>0</v>
      </c>
      <c r="AU844" s="330">
        <v>0</v>
      </c>
      <c r="AV844" s="430" t="s">
        <v>45</v>
      </c>
      <c r="AW844" s="330">
        <v>0</v>
      </c>
      <c r="AX844" s="330">
        <v>0</v>
      </c>
      <c r="AY844" s="330">
        <v>0</v>
      </c>
      <c r="AZ844" s="330">
        <v>0</v>
      </c>
      <c r="BA844" s="330">
        <v>0</v>
      </c>
      <c r="BB844" s="330">
        <v>0</v>
      </c>
      <c r="BC844" s="330">
        <v>0</v>
      </c>
      <c r="BD844" s="330">
        <v>0</v>
      </c>
      <c r="BE844" s="330">
        <v>0</v>
      </c>
      <c r="BF844" s="329" t="s">
        <v>7640</v>
      </c>
      <c r="BG844" s="330">
        <v>1</v>
      </c>
      <c r="BH844" s="330">
        <v>0</v>
      </c>
      <c r="BI844" s="330">
        <v>0</v>
      </c>
      <c r="BJ844" s="330" t="s">
        <v>112</v>
      </c>
      <c r="BK844" s="330">
        <v>0</v>
      </c>
      <c r="BL844" s="330">
        <v>0</v>
      </c>
      <c r="BM844" s="330">
        <v>0</v>
      </c>
      <c r="BN844" s="330">
        <v>0</v>
      </c>
      <c r="BO844" s="330">
        <v>0</v>
      </c>
      <c r="BP844" s="330">
        <v>0</v>
      </c>
      <c r="BQ844" s="330">
        <v>0</v>
      </c>
    </row>
    <row r="845" spans="1:69" x14ac:dyDescent="0.25">
      <c r="A845" s="333" t="s">
        <v>90</v>
      </c>
      <c r="B845" s="330" t="s">
        <v>55</v>
      </c>
      <c r="C845" s="330" t="s">
        <v>55</v>
      </c>
      <c r="D845" s="333">
        <v>52</v>
      </c>
      <c r="E845" s="331" t="s">
        <v>6555</v>
      </c>
      <c r="F845" s="330" t="s">
        <v>313</v>
      </c>
      <c r="G845" s="427" t="s">
        <v>7545</v>
      </c>
      <c r="H845" s="330">
        <v>0</v>
      </c>
      <c r="I845" s="330">
        <v>0</v>
      </c>
      <c r="J845" s="336" t="s">
        <v>45</v>
      </c>
      <c r="K845" s="330">
        <v>0</v>
      </c>
      <c r="L845" s="330">
        <v>1</v>
      </c>
      <c r="M845" s="336">
        <v>1</v>
      </c>
      <c r="N845" s="330">
        <v>0</v>
      </c>
      <c r="O845" s="330">
        <v>0</v>
      </c>
      <c r="P845" s="330" t="s">
        <v>6830</v>
      </c>
      <c r="Q845" s="330" t="s">
        <v>6831</v>
      </c>
      <c r="R845" s="336">
        <v>0.27448426703782869</v>
      </c>
      <c r="S845" s="330">
        <v>0</v>
      </c>
      <c r="T845" s="330"/>
      <c r="U845" s="330"/>
      <c r="V845" s="428"/>
      <c r="W845" s="428" t="s">
        <v>45</v>
      </c>
      <c r="X845" s="428" t="s">
        <v>45</v>
      </c>
      <c r="Y845" s="428" t="s">
        <v>45</v>
      </c>
      <c r="Z845" s="428" t="s">
        <v>45</v>
      </c>
      <c r="AA845" s="330">
        <v>0</v>
      </c>
      <c r="AB845" s="330">
        <v>0</v>
      </c>
      <c r="AC845" s="330">
        <v>0</v>
      </c>
      <c r="AD845" s="330">
        <v>0</v>
      </c>
      <c r="AE845" s="330">
        <v>0</v>
      </c>
      <c r="AF845" s="330">
        <v>0</v>
      </c>
      <c r="AG845" s="429" t="s">
        <v>45</v>
      </c>
      <c r="AH845" s="330"/>
      <c r="AI845" s="330"/>
      <c r="AJ845" s="330"/>
      <c r="AK845" s="330"/>
      <c r="AL845" s="330"/>
      <c r="AM845" s="330">
        <v>0</v>
      </c>
      <c r="AN845" s="330">
        <v>0</v>
      </c>
      <c r="AO845" s="330"/>
      <c r="AP845" s="330"/>
      <c r="AQ845" s="330">
        <v>0</v>
      </c>
      <c r="AR845" s="330">
        <v>0</v>
      </c>
      <c r="AS845" s="330">
        <v>0</v>
      </c>
      <c r="AT845" s="330">
        <v>0</v>
      </c>
      <c r="AU845" s="330">
        <v>0</v>
      </c>
      <c r="AV845" s="430" t="s">
        <v>45</v>
      </c>
      <c r="AW845" s="330">
        <v>0</v>
      </c>
      <c r="AX845" s="330">
        <v>0</v>
      </c>
      <c r="AY845" s="330">
        <v>0</v>
      </c>
      <c r="AZ845" s="330">
        <v>0</v>
      </c>
      <c r="BA845" s="330">
        <v>0</v>
      </c>
      <c r="BB845" s="330">
        <v>0</v>
      </c>
      <c r="BC845" s="330">
        <v>0</v>
      </c>
      <c r="BD845" s="330">
        <v>0</v>
      </c>
      <c r="BE845" s="330">
        <v>0</v>
      </c>
      <c r="BF845" s="329" t="s">
        <v>7640</v>
      </c>
      <c r="BG845" s="330">
        <v>0</v>
      </c>
      <c r="BH845" s="330">
        <v>0</v>
      </c>
      <c r="BI845" s="330">
        <v>0</v>
      </c>
      <c r="BJ845" s="330" t="s">
        <v>112</v>
      </c>
      <c r="BK845" s="330">
        <v>0</v>
      </c>
      <c r="BL845" s="330">
        <v>0</v>
      </c>
      <c r="BM845" s="330">
        <v>0</v>
      </c>
      <c r="BN845" s="330">
        <v>0</v>
      </c>
      <c r="BO845" s="330">
        <v>0</v>
      </c>
      <c r="BP845" s="330">
        <v>0</v>
      </c>
      <c r="BQ845" s="330">
        <v>0</v>
      </c>
    </row>
    <row r="846" spans="1:69" x14ac:dyDescent="0.25">
      <c r="A846" s="333" t="s">
        <v>90</v>
      </c>
      <c r="B846" s="330" t="s">
        <v>55</v>
      </c>
      <c r="C846" s="330" t="s">
        <v>55</v>
      </c>
      <c r="D846" s="333">
        <v>3</v>
      </c>
      <c r="E846" s="331" t="s">
        <v>6536</v>
      </c>
      <c r="F846" s="330" t="s">
        <v>313</v>
      </c>
      <c r="G846" s="427" t="s">
        <v>7545</v>
      </c>
      <c r="H846" s="330">
        <v>4</v>
      </c>
      <c r="I846" s="330">
        <v>2</v>
      </c>
      <c r="J846" s="336">
        <v>0.33333333333333331</v>
      </c>
      <c r="K846" s="330">
        <v>0</v>
      </c>
      <c r="L846" s="330">
        <v>0</v>
      </c>
      <c r="M846" s="336" t="s">
        <v>45</v>
      </c>
      <c r="N846" s="330">
        <v>0</v>
      </c>
      <c r="O846" s="330" t="s">
        <v>7145</v>
      </c>
      <c r="P846" s="330" t="s">
        <v>2764</v>
      </c>
      <c r="Q846" s="330" t="s">
        <v>7146</v>
      </c>
      <c r="R846" s="336">
        <v>0.98135919658825144</v>
      </c>
      <c r="S846" s="330">
        <v>0</v>
      </c>
      <c r="T846" s="330"/>
      <c r="U846" s="330"/>
      <c r="V846" s="428"/>
      <c r="W846" s="428" t="s">
        <v>45</v>
      </c>
      <c r="X846" s="428" t="s">
        <v>45</v>
      </c>
      <c r="Y846" s="428" t="s">
        <v>45</v>
      </c>
      <c r="Z846" s="428" t="s">
        <v>45</v>
      </c>
      <c r="AA846" s="330">
        <v>0</v>
      </c>
      <c r="AB846" s="330">
        <v>0</v>
      </c>
      <c r="AC846" s="330">
        <v>0</v>
      </c>
      <c r="AD846" s="330">
        <v>4</v>
      </c>
      <c r="AE846" s="330">
        <v>0</v>
      </c>
      <c r="AF846" s="330">
        <v>0</v>
      </c>
      <c r="AG846" s="429">
        <v>0</v>
      </c>
      <c r="AH846" s="330"/>
      <c r="AI846" s="330"/>
      <c r="AJ846" s="330"/>
      <c r="AK846" s="330"/>
      <c r="AL846" s="330"/>
      <c r="AM846" s="330">
        <v>0</v>
      </c>
      <c r="AN846" s="330">
        <v>0</v>
      </c>
      <c r="AO846" s="330"/>
      <c r="AP846" s="330"/>
      <c r="AQ846" s="330">
        <v>0</v>
      </c>
      <c r="AR846" s="330">
        <v>0</v>
      </c>
      <c r="AS846" s="330">
        <v>0</v>
      </c>
      <c r="AT846" s="330">
        <v>0</v>
      </c>
      <c r="AU846" s="330">
        <v>0</v>
      </c>
      <c r="AV846" s="430" t="s">
        <v>45</v>
      </c>
      <c r="AW846" s="330">
        <v>0</v>
      </c>
      <c r="AX846" s="330">
        <v>0</v>
      </c>
      <c r="AY846" s="330">
        <v>0</v>
      </c>
      <c r="AZ846" s="330">
        <v>0</v>
      </c>
      <c r="BA846" s="330">
        <v>0</v>
      </c>
      <c r="BB846" s="330">
        <v>0</v>
      </c>
      <c r="BC846" s="330">
        <v>0</v>
      </c>
      <c r="BD846" s="330">
        <v>0</v>
      </c>
      <c r="BE846" s="330">
        <v>2</v>
      </c>
      <c r="BF846" s="329" t="s">
        <v>7640</v>
      </c>
      <c r="BG846" s="330">
        <v>0</v>
      </c>
      <c r="BH846" s="330">
        <v>0</v>
      </c>
      <c r="BI846" s="330">
        <v>0</v>
      </c>
      <c r="BJ846" s="330" t="s">
        <v>112</v>
      </c>
      <c r="BK846" s="330">
        <v>0</v>
      </c>
      <c r="BL846" s="330">
        <v>0</v>
      </c>
      <c r="BM846" s="330">
        <v>0</v>
      </c>
      <c r="BN846" s="330">
        <v>0</v>
      </c>
      <c r="BO846" s="330">
        <v>0</v>
      </c>
      <c r="BP846" s="330">
        <v>0</v>
      </c>
      <c r="BQ846" s="330">
        <v>0</v>
      </c>
    </row>
    <row r="847" spans="1:69" x14ac:dyDescent="0.25">
      <c r="A847" s="333" t="s">
        <v>90</v>
      </c>
      <c r="B847" s="330" t="s">
        <v>55</v>
      </c>
      <c r="C847" s="330" t="s">
        <v>55</v>
      </c>
      <c r="D847" s="333">
        <v>4</v>
      </c>
      <c r="E847" s="331" t="s">
        <v>6537</v>
      </c>
      <c r="F847" s="330" t="s">
        <v>313</v>
      </c>
      <c r="G847" s="427" t="s">
        <v>7545</v>
      </c>
      <c r="H847" s="330">
        <v>0</v>
      </c>
      <c r="I847" s="330">
        <v>0</v>
      </c>
      <c r="J847" s="336" t="s">
        <v>45</v>
      </c>
      <c r="K847" s="330">
        <v>0</v>
      </c>
      <c r="L847" s="330">
        <v>0</v>
      </c>
      <c r="M847" s="336" t="s">
        <v>45</v>
      </c>
      <c r="N847" s="330">
        <v>0</v>
      </c>
      <c r="O847" s="330" t="s">
        <v>45</v>
      </c>
      <c r="P847" s="330" t="s">
        <v>45</v>
      </c>
      <c r="Q847" s="330" t="s">
        <v>45</v>
      </c>
      <c r="R847" s="336" t="s">
        <v>45</v>
      </c>
      <c r="S847" s="330">
        <v>0</v>
      </c>
      <c r="T847" s="330"/>
      <c r="U847" s="330"/>
      <c r="V847" s="428"/>
      <c r="W847" s="428" t="s">
        <v>45</v>
      </c>
      <c r="X847" s="428" t="s">
        <v>45</v>
      </c>
      <c r="Y847" s="428" t="s">
        <v>45</v>
      </c>
      <c r="Z847" s="428" t="s">
        <v>45</v>
      </c>
      <c r="AA847" s="330">
        <v>0</v>
      </c>
      <c r="AB847" s="330">
        <v>0</v>
      </c>
      <c r="AC847" s="330">
        <v>0</v>
      </c>
      <c r="AD847" s="330">
        <v>0</v>
      </c>
      <c r="AE847" s="330">
        <v>0</v>
      </c>
      <c r="AF847" s="330">
        <v>0</v>
      </c>
      <c r="AG847" s="429" t="s">
        <v>45</v>
      </c>
      <c r="AH847" s="330"/>
      <c r="AI847" s="330"/>
      <c r="AJ847" s="330"/>
      <c r="AK847" s="330"/>
      <c r="AL847" s="330"/>
      <c r="AM847" s="330">
        <v>0</v>
      </c>
      <c r="AN847" s="330">
        <v>0</v>
      </c>
      <c r="AO847" s="330"/>
      <c r="AP847" s="330"/>
      <c r="AQ847" s="330">
        <v>0</v>
      </c>
      <c r="AR847" s="330">
        <v>0</v>
      </c>
      <c r="AS847" s="330">
        <v>0</v>
      </c>
      <c r="AT847" s="330">
        <v>0</v>
      </c>
      <c r="AU847" s="330">
        <v>0</v>
      </c>
      <c r="AV847" s="430" t="s">
        <v>45</v>
      </c>
      <c r="AW847" s="330">
        <v>0</v>
      </c>
      <c r="AX847" s="330">
        <v>0</v>
      </c>
      <c r="AY847" s="330">
        <v>0</v>
      </c>
      <c r="AZ847" s="330">
        <v>0</v>
      </c>
      <c r="BA847" s="330">
        <v>0</v>
      </c>
      <c r="BB847" s="330">
        <v>0</v>
      </c>
      <c r="BC847" s="330">
        <v>0</v>
      </c>
      <c r="BD847" s="330">
        <v>0</v>
      </c>
      <c r="BE847" s="330">
        <v>2</v>
      </c>
      <c r="BF847" s="329" t="s">
        <v>7640</v>
      </c>
      <c r="BG847" s="330">
        <v>0</v>
      </c>
      <c r="BH847" s="330">
        <v>0</v>
      </c>
      <c r="BI847" s="330">
        <v>0</v>
      </c>
      <c r="BJ847" s="330" t="s">
        <v>112</v>
      </c>
      <c r="BK847" s="330">
        <v>0</v>
      </c>
      <c r="BL847" s="330">
        <v>0</v>
      </c>
      <c r="BM847" s="330">
        <v>0</v>
      </c>
      <c r="BN847" s="330">
        <v>0</v>
      </c>
      <c r="BO847" s="330">
        <v>0</v>
      </c>
      <c r="BP847" s="330">
        <v>0</v>
      </c>
      <c r="BQ847" s="330">
        <v>0</v>
      </c>
    </row>
    <row r="848" spans="1:69" x14ac:dyDescent="0.25">
      <c r="A848" s="333" t="s">
        <v>90</v>
      </c>
      <c r="B848" s="330" t="s">
        <v>55</v>
      </c>
      <c r="C848" s="330" t="s">
        <v>55</v>
      </c>
      <c r="D848" s="333">
        <v>5</v>
      </c>
      <c r="E848" s="331" t="s">
        <v>6538</v>
      </c>
      <c r="F848" s="330" t="s">
        <v>313</v>
      </c>
      <c r="G848" s="427" t="s">
        <v>7545</v>
      </c>
      <c r="H848" s="330">
        <v>0</v>
      </c>
      <c r="I848" s="330">
        <v>0</v>
      </c>
      <c r="J848" s="336" t="s">
        <v>45</v>
      </c>
      <c r="K848" s="330">
        <v>0</v>
      </c>
      <c r="L848" s="330">
        <v>0</v>
      </c>
      <c r="M848" s="336" t="s">
        <v>45</v>
      </c>
      <c r="N848" s="330">
        <v>0</v>
      </c>
      <c r="O848" s="330" t="s">
        <v>45</v>
      </c>
      <c r="P848" s="330" t="s">
        <v>45</v>
      </c>
      <c r="Q848" s="330" t="s">
        <v>45</v>
      </c>
      <c r="R848" s="336" t="s">
        <v>45</v>
      </c>
      <c r="S848" s="330">
        <v>0</v>
      </c>
      <c r="T848" s="330"/>
      <c r="U848" s="330"/>
      <c r="V848" s="428"/>
      <c r="W848" s="428" t="s">
        <v>45</v>
      </c>
      <c r="X848" s="428" t="s">
        <v>45</v>
      </c>
      <c r="Y848" s="428" t="s">
        <v>45</v>
      </c>
      <c r="Z848" s="428" t="s">
        <v>45</v>
      </c>
      <c r="AA848" s="330">
        <v>0</v>
      </c>
      <c r="AB848" s="330">
        <v>0</v>
      </c>
      <c r="AC848" s="330">
        <v>0</v>
      </c>
      <c r="AD848" s="330">
        <v>0</v>
      </c>
      <c r="AE848" s="330">
        <v>0</v>
      </c>
      <c r="AF848" s="330">
        <v>0</v>
      </c>
      <c r="AG848" s="429" t="s">
        <v>45</v>
      </c>
      <c r="AH848" s="330"/>
      <c r="AI848" s="330"/>
      <c r="AJ848" s="330"/>
      <c r="AK848" s="330"/>
      <c r="AL848" s="330"/>
      <c r="AM848" s="330">
        <v>0</v>
      </c>
      <c r="AN848" s="330">
        <v>0</v>
      </c>
      <c r="AO848" s="330"/>
      <c r="AP848" s="330"/>
      <c r="AQ848" s="330">
        <v>0</v>
      </c>
      <c r="AR848" s="330">
        <v>0</v>
      </c>
      <c r="AS848" s="330">
        <v>0</v>
      </c>
      <c r="AT848" s="330">
        <v>0</v>
      </c>
      <c r="AU848" s="330">
        <v>0</v>
      </c>
      <c r="AV848" s="430" t="s">
        <v>45</v>
      </c>
      <c r="AW848" s="330">
        <v>0</v>
      </c>
      <c r="AX848" s="330">
        <v>0</v>
      </c>
      <c r="AY848" s="330">
        <v>0</v>
      </c>
      <c r="AZ848" s="330">
        <v>0</v>
      </c>
      <c r="BA848" s="330">
        <v>0</v>
      </c>
      <c r="BB848" s="330">
        <v>0</v>
      </c>
      <c r="BC848" s="330">
        <v>0</v>
      </c>
      <c r="BD848" s="330">
        <v>0</v>
      </c>
      <c r="BE848" s="330">
        <v>0</v>
      </c>
      <c r="BF848" s="329" t="s">
        <v>7640</v>
      </c>
      <c r="BG848" s="330">
        <v>0</v>
      </c>
      <c r="BH848" s="330">
        <v>0</v>
      </c>
      <c r="BI848" s="330">
        <v>0</v>
      </c>
      <c r="BJ848" s="330" t="s">
        <v>112</v>
      </c>
      <c r="BK848" s="330">
        <v>0</v>
      </c>
      <c r="BL848" s="330">
        <v>0</v>
      </c>
      <c r="BM848" s="330">
        <v>0</v>
      </c>
      <c r="BN848" s="330">
        <v>0</v>
      </c>
      <c r="BO848" s="330">
        <v>0</v>
      </c>
      <c r="BP848" s="330">
        <v>0</v>
      </c>
      <c r="BQ848" s="330">
        <v>0</v>
      </c>
    </row>
    <row r="849" spans="1:69" x14ac:dyDescent="0.25">
      <c r="A849" s="333" t="s">
        <v>90</v>
      </c>
      <c r="B849" s="330" t="s">
        <v>55</v>
      </c>
      <c r="C849" s="330" t="s">
        <v>55</v>
      </c>
      <c r="D849" s="333">
        <v>6</v>
      </c>
      <c r="E849" s="331" t="s">
        <v>6539</v>
      </c>
      <c r="F849" s="330" t="s">
        <v>313</v>
      </c>
      <c r="G849" s="427" t="s">
        <v>7545</v>
      </c>
      <c r="H849" s="330">
        <v>0</v>
      </c>
      <c r="I849" s="330">
        <v>0</v>
      </c>
      <c r="J849" s="336" t="s">
        <v>45</v>
      </c>
      <c r="K849" s="330">
        <v>0</v>
      </c>
      <c r="L849" s="330">
        <v>0</v>
      </c>
      <c r="M849" s="336" t="s">
        <v>45</v>
      </c>
      <c r="N849" s="330">
        <v>0</v>
      </c>
      <c r="O849" s="330" t="s">
        <v>45</v>
      </c>
      <c r="P849" s="330" t="s">
        <v>45</v>
      </c>
      <c r="Q849" s="330" t="s">
        <v>45</v>
      </c>
      <c r="R849" s="336" t="s">
        <v>45</v>
      </c>
      <c r="S849" s="330">
        <v>0</v>
      </c>
      <c r="T849" s="330"/>
      <c r="U849" s="330"/>
      <c r="V849" s="428"/>
      <c r="W849" s="428" t="s">
        <v>45</v>
      </c>
      <c r="X849" s="428" t="s">
        <v>45</v>
      </c>
      <c r="Y849" s="428" t="s">
        <v>45</v>
      </c>
      <c r="Z849" s="428" t="s">
        <v>45</v>
      </c>
      <c r="AA849" s="330">
        <v>0</v>
      </c>
      <c r="AB849" s="330">
        <v>0</v>
      </c>
      <c r="AC849" s="330">
        <v>0</v>
      </c>
      <c r="AD849" s="330">
        <v>0</v>
      </c>
      <c r="AE849" s="330">
        <v>0</v>
      </c>
      <c r="AF849" s="330">
        <v>0</v>
      </c>
      <c r="AG849" s="429" t="s">
        <v>45</v>
      </c>
      <c r="AH849" s="330"/>
      <c r="AI849" s="330"/>
      <c r="AJ849" s="330"/>
      <c r="AK849" s="330"/>
      <c r="AL849" s="330"/>
      <c r="AM849" s="330">
        <v>0</v>
      </c>
      <c r="AN849" s="330">
        <v>0</v>
      </c>
      <c r="AO849" s="330"/>
      <c r="AP849" s="330"/>
      <c r="AQ849" s="330">
        <v>0</v>
      </c>
      <c r="AR849" s="330">
        <v>0</v>
      </c>
      <c r="AS849" s="330">
        <v>0</v>
      </c>
      <c r="AT849" s="330">
        <v>0</v>
      </c>
      <c r="AU849" s="330">
        <v>0</v>
      </c>
      <c r="AV849" s="430" t="s">
        <v>45</v>
      </c>
      <c r="AW849" s="330">
        <v>0</v>
      </c>
      <c r="AX849" s="330">
        <v>0</v>
      </c>
      <c r="AY849" s="330">
        <v>0</v>
      </c>
      <c r="AZ849" s="330">
        <v>0</v>
      </c>
      <c r="BA849" s="330">
        <v>0</v>
      </c>
      <c r="BB849" s="330">
        <v>0</v>
      </c>
      <c r="BC849" s="330">
        <v>0</v>
      </c>
      <c r="BD849" s="330">
        <v>0</v>
      </c>
      <c r="BE849" s="330">
        <v>0</v>
      </c>
      <c r="BF849" s="329" t="s">
        <v>7640</v>
      </c>
      <c r="BG849" s="330">
        <v>0</v>
      </c>
      <c r="BH849" s="330">
        <v>2</v>
      </c>
      <c r="BI849" s="330">
        <v>0</v>
      </c>
      <c r="BJ849" s="330" t="s">
        <v>112</v>
      </c>
      <c r="BK849" s="330">
        <v>0</v>
      </c>
      <c r="BL849" s="330">
        <v>0</v>
      </c>
      <c r="BM849" s="330">
        <v>0</v>
      </c>
      <c r="BN849" s="330">
        <v>0</v>
      </c>
      <c r="BO849" s="330">
        <v>0</v>
      </c>
      <c r="BP849" s="330">
        <v>0</v>
      </c>
      <c r="BQ849" s="330">
        <v>0</v>
      </c>
    </row>
    <row r="850" spans="1:69" x14ac:dyDescent="0.25">
      <c r="A850" s="333" t="s">
        <v>90</v>
      </c>
      <c r="B850" s="330" t="s">
        <v>55</v>
      </c>
      <c r="C850" s="330" t="s">
        <v>55</v>
      </c>
      <c r="D850" s="333">
        <v>7</v>
      </c>
      <c r="E850" s="331" t="s">
        <v>6540</v>
      </c>
      <c r="F850" s="330" t="s">
        <v>313</v>
      </c>
      <c r="G850" s="427" t="s">
        <v>7545</v>
      </c>
      <c r="H850" s="330">
        <v>0</v>
      </c>
      <c r="I850" s="330">
        <v>0</v>
      </c>
      <c r="J850" s="336" t="s">
        <v>45</v>
      </c>
      <c r="K850" s="330">
        <v>0</v>
      </c>
      <c r="L850" s="330">
        <v>0</v>
      </c>
      <c r="M850" s="336" t="s">
        <v>45</v>
      </c>
      <c r="N850" s="330">
        <v>0</v>
      </c>
      <c r="O850" s="330" t="s">
        <v>45</v>
      </c>
      <c r="P850" s="330" t="s">
        <v>45</v>
      </c>
      <c r="Q850" s="330" t="s">
        <v>45</v>
      </c>
      <c r="R850" s="336" t="s">
        <v>45</v>
      </c>
      <c r="S850" s="330">
        <v>0</v>
      </c>
      <c r="T850" s="330"/>
      <c r="U850" s="330"/>
      <c r="V850" s="428"/>
      <c r="W850" s="428" t="s">
        <v>45</v>
      </c>
      <c r="X850" s="428" t="s">
        <v>45</v>
      </c>
      <c r="Y850" s="428" t="s">
        <v>45</v>
      </c>
      <c r="Z850" s="428" t="s">
        <v>45</v>
      </c>
      <c r="AA850" s="330">
        <v>0</v>
      </c>
      <c r="AB850" s="330">
        <v>0</v>
      </c>
      <c r="AC850" s="330">
        <v>0</v>
      </c>
      <c r="AD850" s="330">
        <v>0</v>
      </c>
      <c r="AE850" s="330">
        <v>0</v>
      </c>
      <c r="AF850" s="330">
        <v>0</v>
      </c>
      <c r="AG850" s="429" t="s">
        <v>45</v>
      </c>
      <c r="AH850" s="330"/>
      <c r="AI850" s="330"/>
      <c r="AJ850" s="330"/>
      <c r="AK850" s="330"/>
      <c r="AL850" s="330"/>
      <c r="AM850" s="330">
        <v>0</v>
      </c>
      <c r="AN850" s="330">
        <v>0</v>
      </c>
      <c r="AO850" s="330"/>
      <c r="AP850" s="330"/>
      <c r="AQ850" s="330">
        <v>0</v>
      </c>
      <c r="AR850" s="330">
        <v>0</v>
      </c>
      <c r="AS850" s="330">
        <v>0</v>
      </c>
      <c r="AT850" s="330">
        <v>0</v>
      </c>
      <c r="AU850" s="330">
        <v>0</v>
      </c>
      <c r="AV850" s="430" t="s">
        <v>45</v>
      </c>
      <c r="AW850" s="330">
        <v>0</v>
      </c>
      <c r="AX850" s="330">
        <v>0</v>
      </c>
      <c r="AY850" s="330">
        <v>0</v>
      </c>
      <c r="AZ850" s="330">
        <v>0</v>
      </c>
      <c r="BA850" s="330">
        <v>0</v>
      </c>
      <c r="BB850" s="330">
        <v>0</v>
      </c>
      <c r="BC850" s="330">
        <v>0</v>
      </c>
      <c r="BD850" s="330">
        <v>0</v>
      </c>
      <c r="BE850" s="330">
        <v>3</v>
      </c>
      <c r="BF850" s="329" t="s">
        <v>7640</v>
      </c>
      <c r="BG850" s="330">
        <v>0</v>
      </c>
      <c r="BH850" s="330">
        <v>0</v>
      </c>
      <c r="BI850" s="330">
        <v>0</v>
      </c>
      <c r="BJ850" s="330" t="s">
        <v>112</v>
      </c>
      <c r="BK850" s="330">
        <v>0</v>
      </c>
      <c r="BL850" s="330">
        <v>0</v>
      </c>
      <c r="BM850" s="330">
        <v>0</v>
      </c>
      <c r="BN850" s="330">
        <v>0</v>
      </c>
      <c r="BO850" s="330">
        <v>0</v>
      </c>
      <c r="BP850" s="330">
        <v>0</v>
      </c>
      <c r="BQ850" s="330">
        <v>0</v>
      </c>
    </row>
    <row r="851" spans="1:69" x14ac:dyDescent="0.25">
      <c r="A851" s="333" t="s">
        <v>234</v>
      </c>
      <c r="B851" s="330" t="s">
        <v>52</v>
      </c>
      <c r="C851" s="330" t="s">
        <v>312</v>
      </c>
      <c r="D851" s="333">
        <v>1</v>
      </c>
      <c r="E851" s="331" t="s">
        <v>6534</v>
      </c>
      <c r="F851" s="330" t="s">
        <v>131</v>
      </c>
      <c r="G851" s="427" t="s">
        <v>7593</v>
      </c>
      <c r="H851" s="330">
        <v>0</v>
      </c>
      <c r="I851" s="330">
        <v>0</v>
      </c>
      <c r="J851" s="336" t="s">
        <v>45</v>
      </c>
      <c r="K851" s="330">
        <v>0</v>
      </c>
      <c r="L851" s="330">
        <v>0</v>
      </c>
      <c r="M851" s="336" t="s">
        <v>45</v>
      </c>
      <c r="N851" s="330">
        <v>0</v>
      </c>
      <c r="O851" s="330" t="s">
        <v>45</v>
      </c>
      <c r="P851" s="330" t="s">
        <v>45</v>
      </c>
      <c r="Q851" s="330" t="s">
        <v>45</v>
      </c>
      <c r="R851" s="336" t="s">
        <v>45</v>
      </c>
      <c r="S851" s="330">
        <v>0</v>
      </c>
      <c r="T851" s="330"/>
      <c r="U851" s="330"/>
      <c r="V851" s="428"/>
      <c r="W851" s="428" t="s">
        <v>45</v>
      </c>
      <c r="X851" s="428" t="s">
        <v>45</v>
      </c>
      <c r="Y851" s="428" t="s">
        <v>45</v>
      </c>
      <c r="Z851" s="428" t="s">
        <v>45</v>
      </c>
      <c r="AA851" s="330">
        <v>1</v>
      </c>
      <c r="AB851" s="330">
        <v>0</v>
      </c>
      <c r="AC851" s="330">
        <v>0</v>
      </c>
      <c r="AD851" s="330">
        <v>0</v>
      </c>
      <c r="AE851" s="330">
        <v>0</v>
      </c>
      <c r="AF851" s="330">
        <v>0</v>
      </c>
      <c r="AG851" s="429" t="s">
        <v>45</v>
      </c>
      <c r="AH851" s="330"/>
      <c r="AI851" s="330"/>
      <c r="AJ851" s="330"/>
      <c r="AK851" s="330"/>
      <c r="AL851" s="330"/>
      <c r="AM851" s="330">
        <v>0</v>
      </c>
      <c r="AN851" s="330">
        <v>0</v>
      </c>
      <c r="AO851" s="330"/>
      <c r="AP851" s="330"/>
      <c r="AQ851" s="330">
        <v>0</v>
      </c>
      <c r="AR851" s="330">
        <v>0</v>
      </c>
      <c r="AS851" s="330">
        <v>0</v>
      </c>
      <c r="AT851" s="330">
        <v>0</v>
      </c>
      <c r="AU851" s="330">
        <v>1</v>
      </c>
      <c r="AV851" s="430">
        <v>1</v>
      </c>
      <c r="AW851" s="330">
        <v>0</v>
      </c>
      <c r="AX851" s="330">
        <v>0</v>
      </c>
      <c r="AY851" s="330">
        <v>0</v>
      </c>
      <c r="AZ851" s="330">
        <v>0</v>
      </c>
      <c r="BA851" s="330">
        <v>0</v>
      </c>
      <c r="BB851" s="330">
        <v>0</v>
      </c>
      <c r="BC851" s="330">
        <v>0</v>
      </c>
      <c r="BD851" s="330">
        <v>0</v>
      </c>
      <c r="BE851" s="330">
        <v>59</v>
      </c>
      <c r="BF851" s="329" t="s">
        <v>7549</v>
      </c>
      <c r="BG851" s="330">
        <v>1</v>
      </c>
      <c r="BH851" s="330">
        <v>2</v>
      </c>
      <c r="BI851" s="330">
        <v>0</v>
      </c>
      <c r="BJ851" s="330" t="s">
        <v>112</v>
      </c>
      <c r="BK851" s="330">
        <v>0</v>
      </c>
      <c r="BL851" s="330">
        <v>0</v>
      </c>
      <c r="BM851" s="330">
        <v>0</v>
      </c>
      <c r="BN851" s="330">
        <v>0</v>
      </c>
      <c r="BO851" s="330">
        <v>0</v>
      </c>
      <c r="BP851" s="330">
        <v>0</v>
      </c>
      <c r="BQ851" s="330">
        <v>0</v>
      </c>
    </row>
    <row r="852" spans="1:69" x14ac:dyDescent="0.25">
      <c r="A852" s="333" t="s">
        <v>234</v>
      </c>
      <c r="B852" s="330" t="s">
        <v>52</v>
      </c>
      <c r="C852" s="330" t="s">
        <v>312</v>
      </c>
      <c r="D852" s="333">
        <v>2</v>
      </c>
      <c r="E852" s="331" t="s">
        <v>6535</v>
      </c>
      <c r="F852" s="330" t="s">
        <v>131</v>
      </c>
      <c r="G852" s="427" t="s">
        <v>7593</v>
      </c>
      <c r="H852" s="330">
        <v>0</v>
      </c>
      <c r="I852" s="330">
        <v>0</v>
      </c>
      <c r="J852" s="336" t="s">
        <v>45</v>
      </c>
      <c r="K852" s="330">
        <v>0</v>
      </c>
      <c r="L852" s="330">
        <v>0</v>
      </c>
      <c r="M852" s="336" t="s">
        <v>45</v>
      </c>
      <c r="N852" s="330">
        <v>0</v>
      </c>
      <c r="O852" s="330" t="s">
        <v>45</v>
      </c>
      <c r="P852" s="330" t="s">
        <v>45</v>
      </c>
      <c r="Q852" s="330" t="s">
        <v>45</v>
      </c>
      <c r="R852" s="336" t="s">
        <v>45</v>
      </c>
      <c r="S852" s="330">
        <v>0</v>
      </c>
      <c r="T852" s="330"/>
      <c r="U852" s="330"/>
      <c r="V852" s="428"/>
      <c r="W852" s="428" t="s">
        <v>45</v>
      </c>
      <c r="X852" s="428" t="s">
        <v>45</v>
      </c>
      <c r="Y852" s="428" t="s">
        <v>45</v>
      </c>
      <c r="Z852" s="428" t="s">
        <v>45</v>
      </c>
      <c r="AA852" s="330">
        <v>0</v>
      </c>
      <c r="AB852" s="330">
        <v>0</v>
      </c>
      <c r="AC852" s="330">
        <v>0</v>
      </c>
      <c r="AD852" s="330">
        <v>0</v>
      </c>
      <c r="AE852" s="330">
        <v>0</v>
      </c>
      <c r="AF852" s="330">
        <v>0</v>
      </c>
      <c r="AG852" s="429" t="s">
        <v>45</v>
      </c>
      <c r="AH852" s="330"/>
      <c r="AI852" s="330"/>
      <c r="AJ852" s="330"/>
      <c r="AK852" s="330"/>
      <c r="AL852" s="330"/>
      <c r="AM852" s="330">
        <v>0</v>
      </c>
      <c r="AN852" s="330">
        <v>0</v>
      </c>
      <c r="AO852" s="330"/>
      <c r="AP852" s="330"/>
      <c r="AQ852" s="330">
        <v>0</v>
      </c>
      <c r="AR852" s="330">
        <v>0</v>
      </c>
      <c r="AS852" s="330">
        <v>0</v>
      </c>
      <c r="AT852" s="330">
        <v>0</v>
      </c>
      <c r="AU852" s="330">
        <v>0</v>
      </c>
      <c r="AV852" s="430" t="s">
        <v>45</v>
      </c>
      <c r="AW852" s="330">
        <v>1</v>
      </c>
      <c r="AX852" s="330">
        <v>0</v>
      </c>
      <c r="AY852" s="330">
        <v>1</v>
      </c>
      <c r="AZ852" s="330">
        <v>0</v>
      </c>
      <c r="BA852" s="330">
        <v>1</v>
      </c>
      <c r="BB852" s="330">
        <v>0</v>
      </c>
      <c r="BC852" s="330">
        <v>1</v>
      </c>
      <c r="BD852" s="330">
        <v>0</v>
      </c>
      <c r="BE852" s="330">
        <v>58</v>
      </c>
      <c r="BF852" s="329" t="s">
        <v>7549</v>
      </c>
      <c r="BG852" s="330">
        <v>3</v>
      </c>
      <c r="BH852" s="330">
        <v>1</v>
      </c>
      <c r="BI852" s="330">
        <v>1</v>
      </c>
      <c r="BJ852" s="330" t="s">
        <v>112</v>
      </c>
      <c r="BK852" s="330">
        <v>0</v>
      </c>
      <c r="BL852" s="330">
        <v>1</v>
      </c>
      <c r="BM852" s="330">
        <v>0</v>
      </c>
      <c r="BN852" s="330">
        <v>0</v>
      </c>
      <c r="BO852" s="330">
        <v>0</v>
      </c>
      <c r="BP852" s="330">
        <v>0</v>
      </c>
      <c r="BQ852" s="330">
        <v>0</v>
      </c>
    </row>
    <row r="853" spans="1:69" x14ac:dyDescent="0.25">
      <c r="A853" s="333" t="s">
        <v>234</v>
      </c>
      <c r="B853" s="330" t="s">
        <v>52</v>
      </c>
      <c r="C853" s="330" t="s">
        <v>312</v>
      </c>
      <c r="D853" s="333">
        <v>44</v>
      </c>
      <c r="E853" s="331" t="s">
        <v>565</v>
      </c>
      <c r="F853" s="330" t="s">
        <v>131</v>
      </c>
      <c r="G853" s="427" t="s">
        <v>7593</v>
      </c>
      <c r="H853" s="330">
        <v>0</v>
      </c>
      <c r="I853" s="330">
        <v>0</v>
      </c>
      <c r="J853" s="336" t="s">
        <v>45</v>
      </c>
      <c r="K853" s="330">
        <v>0</v>
      </c>
      <c r="L853" s="330">
        <v>0</v>
      </c>
      <c r="M853" s="336" t="s">
        <v>45</v>
      </c>
      <c r="N853" s="330">
        <v>0</v>
      </c>
      <c r="O853" s="330" t="s">
        <v>45</v>
      </c>
      <c r="P853" s="330" t="s">
        <v>45</v>
      </c>
      <c r="Q853" s="330" t="s">
        <v>45</v>
      </c>
      <c r="R853" s="336" t="s">
        <v>45</v>
      </c>
      <c r="S853" s="330">
        <v>0</v>
      </c>
      <c r="T853" s="330"/>
      <c r="U853" s="330"/>
      <c r="V853" s="428"/>
      <c r="W853" s="428" t="s">
        <v>45</v>
      </c>
      <c r="X853" s="428" t="s">
        <v>45</v>
      </c>
      <c r="Y853" s="428" t="s">
        <v>45</v>
      </c>
      <c r="Z853" s="428" t="s">
        <v>45</v>
      </c>
      <c r="AA853" s="330">
        <v>0</v>
      </c>
      <c r="AB853" s="330">
        <v>0</v>
      </c>
      <c r="AC853" s="330">
        <v>0</v>
      </c>
      <c r="AD853" s="330">
        <v>0</v>
      </c>
      <c r="AE853" s="330">
        <v>0</v>
      </c>
      <c r="AF853" s="330">
        <v>0</v>
      </c>
      <c r="AG853" s="429" t="s">
        <v>45</v>
      </c>
      <c r="AH853" s="330"/>
      <c r="AI853" s="330"/>
      <c r="AJ853" s="330"/>
      <c r="AK853" s="330"/>
      <c r="AL853" s="330"/>
      <c r="AM853" s="330">
        <v>0</v>
      </c>
      <c r="AN853" s="330">
        <v>0</v>
      </c>
      <c r="AO853" s="330"/>
      <c r="AP853" s="330"/>
      <c r="AQ853" s="330">
        <v>0</v>
      </c>
      <c r="AR853" s="330">
        <v>0</v>
      </c>
      <c r="AS853" s="330">
        <v>0</v>
      </c>
      <c r="AT853" s="330">
        <v>0</v>
      </c>
      <c r="AU853" s="330">
        <v>0</v>
      </c>
      <c r="AV853" s="430" t="s">
        <v>45</v>
      </c>
      <c r="AW853" s="330">
        <v>0</v>
      </c>
      <c r="AX853" s="330">
        <v>0</v>
      </c>
      <c r="AY853" s="330">
        <v>0</v>
      </c>
      <c r="AZ853" s="330">
        <v>0</v>
      </c>
      <c r="BA853" s="330">
        <v>0</v>
      </c>
      <c r="BB853" s="330">
        <v>0</v>
      </c>
      <c r="BC853" s="330">
        <v>0</v>
      </c>
      <c r="BD853" s="330">
        <v>0</v>
      </c>
      <c r="BE853" s="330">
        <v>11</v>
      </c>
      <c r="BF853" s="329" t="s">
        <v>7549</v>
      </c>
      <c r="BG853" s="330">
        <v>0</v>
      </c>
      <c r="BH853" s="330">
        <v>1</v>
      </c>
      <c r="BI853" s="330">
        <v>0</v>
      </c>
      <c r="BJ853" s="330" t="s">
        <v>112</v>
      </c>
      <c r="BK853" s="330">
        <v>0</v>
      </c>
      <c r="BL853" s="330">
        <v>0</v>
      </c>
      <c r="BM853" s="330">
        <v>0</v>
      </c>
      <c r="BN853" s="330">
        <v>0</v>
      </c>
      <c r="BO853" s="330">
        <v>0</v>
      </c>
      <c r="BP853" s="330">
        <v>0</v>
      </c>
      <c r="BQ853" s="330">
        <v>0</v>
      </c>
    </row>
    <row r="854" spans="1:69" x14ac:dyDescent="0.25">
      <c r="A854" s="333" t="s">
        <v>234</v>
      </c>
      <c r="B854" s="330" t="s">
        <v>52</v>
      </c>
      <c r="C854" s="330" t="s">
        <v>312</v>
      </c>
      <c r="D854" s="333">
        <v>45</v>
      </c>
      <c r="E854" s="331" t="s">
        <v>566</v>
      </c>
      <c r="F854" s="330" t="s">
        <v>131</v>
      </c>
      <c r="G854" s="427" t="s">
        <v>7593</v>
      </c>
      <c r="H854" s="330">
        <v>0</v>
      </c>
      <c r="I854" s="330">
        <v>0</v>
      </c>
      <c r="J854" s="336" t="s">
        <v>45</v>
      </c>
      <c r="K854" s="330">
        <v>0</v>
      </c>
      <c r="L854" s="330">
        <v>0</v>
      </c>
      <c r="M854" s="336" t="s">
        <v>45</v>
      </c>
      <c r="N854" s="330">
        <v>0</v>
      </c>
      <c r="O854" s="330" t="s">
        <v>45</v>
      </c>
      <c r="P854" s="330" t="s">
        <v>45</v>
      </c>
      <c r="Q854" s="330" t="s">
        <v>45</v>
      </c>
      <c r="R854" s="336" t="s">
        <v>45</v>
      </c>
      <c r="S854" s="330">
        <v>0</v>
      </c>
      <c r="T854" s="330"/>
      <c r="U854" s="330"/>
      <c r="V854" s="428"/>
      <c r="W854" s="428" t="s">
        <v>45</v>
      </c>
      <c r="X854" s="428" t="s">
        <v>45</v>
      </c>
      <c r="Y854" s="428" t="s">
        <v>45</v>
      </c>
      <c r="Z854" s="428" t="s">
        <v>45</v>
      </c>
      <c r="AA854" s="330">
        <v>0</v>
      </c>
      <c r="AB854" s="330">
        <v>0</v>
      </c>
      <c r="AC854" s="330">
        <v>0</v>
      </c>
      <c r="AD854" s="330">
        <v>0</v>
      </c>
      <c r="AE854" s="330">
        <v>0</v>
      </c>
      <c r="AF854" s="330">
        <v>0</v>
      </c>
      <c r="AG854" s="429" t="s">
        <v>45</v>
      </c>
      <c r="AH854" s="330"/>
      <c r="AI854" s="330"/>
      <c r="AJ854" s="330"/>
      <c r="AK854" s="330"/>
      <c r="AL854" s="330"/>
      <c r="AM854" s="330">
        <v>0</v>
      </c>
      <c r="AN854" s="330">
        <v>0</v>
      </c>
      <c r="AO854" s="330"/>
      <c r="AP854" s="330"/>
      <c r="AQ854" s="330">
        <v>0</v>
      </c>
      <c r="AR854" s="330">
        <v>0</v>
      </c>
      <c r="AS854" s="330">
        <v>0</v>
      </c>
      <c r="AT854" s="330">
        <v>0</v>
      </c>
      <c r="AU854" s="330">
        <v>0</v>
      </c>
      <c r="AV854" s="430" t="s">
        <v>45</v>
      </c>
      <c r="AW854" s="330">
        <v>0</v>
      </c>
      <c r="AX854" s="330">
        <v>0</v>
      </c>
      <c r="AY854" s="330">
        <v>0</v>
      </c>
      <c r="AZ854" s="330">
        <v>0</v>
      </c>
      <c r="BA854" s="330">
        <v>0</v>
      </c>
      <c r="BB854" s="330">
        <v>0</v>
      </c>
      <c r="BC854" s="330">
        <v>0</v>
      </c>
      <c r="BD854" s="330">
        <v>0</v>
      </c>
      <c r="BE854" s="330">
        <v>6</v>
      </c>
      <c r="BF854" s="329" t="s">
        <v>7549</v>
      </c>
      <c r="BG854" s="330">
        <v>0</v>
      </c>
      <c r="BH854" s="330">
        <v>0</v>
      </c>
      <c r="BI854" s="330">
        <v>0</v>
      </c>
      <c r="BJ854" s="330" t="s">
        <v>112</v>
      </c>
      <c r="BK854" s="330">
        <v>0</v>
      </c>
      <c r="BL854" s="330">
        <v>0</v>
      </c>
      <c r="BM854" s="330">
        <v>0</v>
      </c>
      <c r="BN854" s="330">
        <v>0</v>
      </c>
      <c r="BO854" s="330">
        <v>0</v>
      </c>
      <c r="BP854" s="330">
        <v>0</v>
      </c>
      <c r="BQ854" s="330">
        <v>0</v>
      </c>
    </row>
    <row r="855" spans="1:69" x14ac:dyDescent="0.25">
      <c r="A855" s="333" t="s">
        <v>234</v>
      </c>
      <c r="B855" s="330" t="s">
        <v>52</v>
      </c>
      <c r="C855" s="330" t="s">
        <v>312</v>
      </c>
      <c r="D855" s="333">
        <v>46</v>
      </c>
      <c r="E855" s="331" t="s">
        <v>567</v>
      </c>
      <c r="F855" s="330" t="s">
        <v>131</v>
      </c>
      <c r="G855" s="427" t="s">
        <v>7593</v>
      </c>
      <c r="H855" s="330">
        <v>0</v>
      </c>
      <c r="I855" s="330">
        <v>0</v>
      </c>
      <c r="J855" s="336" t="s">
        <v>45</v>
      </c>
      <c r="K855" s="330">
        <v>0</v>
      </c>
      <c r="L855" s="330">
        <v>0</v>
      </c>
      <c r="M855" s="336" t="s">
        <v>45</v>
      </c>
      <c r="N855" s="330">
        <v>0</v>
      </c>
      <c r="O855" s="330" t="s">
        <v>45</v>
      </c>
      <c r="P855" s="330" t="s">
        <v>45</v>
      </c>
      <c r="Q855" s="330" t="s">
        <v>45</v>
      </c>
      <c r="R855" s="336" t="s">
        <v>45</v>
      </c>
      <c r="S855" s="330">
        <v>0</v>
      </c>
      <c r="T855" s="330"/>
      <c r="U855" s="330"/>
      <c r="V855" s="428"/>
      <c r="W855" s="428" t="s">
        <v>45</v>
      </c>
      <c r="X855" s="428" t="s">
        <v>45</v>
      </c>
      <c r="Y855" s="428" t="s">
        <v>45</v>
      </c>
      <c r="Z855" s="428" t="s">
        <v>45</v>
      </c>
      <c r="AA855" s="330">
        <v>0</v>
      </c>
      <c r="AB855" s="330">
        <v>0</v>
      </c>
      <c r="AC855" s="330">
        <v>0</v>
      </c>
      <c r="AD855" s="330">
        <v>0</v>
      </c>
      <c r="AE855" s="330">
        <v>0</v>
      </c>
      <c r="AF855" s="330">
        <v>0</v>
      </c>
      <c r="AG855" s="429" t="s">
        <v>45</v>
      </c>
      <c r="AH855" s="330"/>
      <c r="AI855" s="330"/>
      <c r="AJ855" s="330"/>
      <c r="AK855" s="330"/>
      <c r="AL855" s="330"/>
      <c r="AM855" s="330">
        <v>0</v>
      </c>
      <c r="AN855" s="330">
        <v>0</v>
      </c>
      <c r="AO855" s="330"/>
      <c r="AP855" s="330"/>
      <c r="AQ855" s="330">
        <v>0</v>
      </c>
      <c r="AR855" s="330">
        <v>0</v>
      </c>
      <c r="AS855" s="330">
        <v>0</v>
      </c>
      <c r="AT855" s="330">
        <v>0</v>
      </c>
      <c r="AU855" s="330">
        <v>0</v>
      </c>
      <c r="AV855" s="430" t="s">
        <v>45</v>
      </c>
      <c r="AW855" s="330">
        <v>3</v>
      </c>
      <c r="AX855" s="330">
        <v>0</v>
      </c>
      <c r="AY855" s="330">
        <v>3</v>
      </c>
      <c r="AZ855" s="330">
        <v>0</v>
      </c>
      <c r="BA855" s="330">
        <v>3</v>
      </c>
      <c r="BB855" s="330">
        <v>0</v>
      </c>
      <c r="BC855" s="330">
        <v>3</v>
      </c>
      <c r="BD855" s="330">
        <v>0</v>
      </c>
      <c r="BE855" s="330">
        <v>12</v>
      </c>
      <c r="BF855" s="329" t="s">
        <v>7549</v>
      </c>
      <c r="BG855" s="330">
        <v>3</v>
      </c>
      <c r="BH855" s="330">
        <v>0</v>
      </c>
      <c r="BI855" s="330">
        <v>3</v>
      </c>
      <c r="BJ855" s="330" t="s">
        <v>112</v>
      </c>
      <c r="BK855" s="330">
        <v>3</v>
      </c>
      <c r="BL855" s="330">
        <v>0</v>
      </c>
      <c r="BM855" s="330">
        <v>0</v>
      </c>
      <c r="BN855" s="330">
        <v>0</v>
      </c>
      <c r="BO855" s="330">
        <v>0</v>
      </c>
      <c r="BP855" s="330">
        <v>0</v>
      </c>
      <c r="BQ855" s="330">
        <v>0</v>
      </c>
    </row>
    <row r="856" spans="1:69" x14ac:dyDescent="0.25">
      <c r="A856" s="333" t="s">
        <v>234</v>
      </c>
      <c r="B856" s="330" t="s">
        <v>52</v>
      </c>
      <c r="C856" s="330" t="s">
        <v>312</v>
      </c>
      <c r="D856" s="333">
        <v>47</v>
      </c>
      <c r="E856" s="331" t="s">
        <v>568</v>
      </c>
      <c r="F856" s="330" t="s">
        <v>131</v>
      </c>
      <c r="G856" s="427" t="s">
        <v>7593</v>
      </c>
      <c r="H856" s="330">
        <v>0</v>
      </c>
      <c r="I856" s="330">
        <v>0</v>
      </c>
      <c r="J856" s="336" t="s">
        <v>45</v>
      </c>
      <c r="K856" s="330">
        <v>0</v>
      </c>
      <c r="L856" s="330">
        <v>0</v>
      </c>
      <c r="M856" s="336" t="s">
        <v>45</v>
      </c>
      <c r="N856" s="330">
        <v>0</v>
      </c>
      <c r="O856" s="330" t="s">
        <v>45</v>
      </c>
      <c r="P856" s="330" t="s">
        <v>45</v>
      </c>
      <c r="Q856" s="330" t="s">
        <v>45</v>
      </c>
      <c r="R856" s="336" t="s">
        <v>45</v>
      </c>
      <c r="S856" s="330">
        <v>0</v>
      </c>
      <c r="T856" s="330"/>
      <c r="U856" s="330"/>
      <c r="V856" s="428"/>
      <c r="W856" s="428" t="s">
        <v>45</v>
      </c>
      <c r="X856" s="428" t="s">
        <v>45</v>
      </c>
      <c r="Y856" s="428" t="s">
        <v>45</v>
      </c>
      <c r="Z856" s="428" t="s">
        <v>45</v>
      </c>
      <c r="AA856" s="330">
        <v>0</v>
      </c>
      <c r="AB856" s="330">
        <v>0</v>
      </c>
      <c r="AC856" s="330">
        <v>0</v>
      </c>
      <c r="AD856" s="330">
        <v>0</v>
      </c>
      <c r="AE856" s="330">
        <v>0</v>
      </c>
      <c r="AF856" s="330">
        <v>0</v>
      </c>
      <c r="AG856" s="429" t="s">
        <v>45</v>
      </c>
      <c r="AH856" s="330"/>
      <c r="AI856" s="330"/>
      <c r="AJ856" s="330"/>
      <c r="AK856" s="330"/>
      <c r="AL856" s="330"/>
      <c r="AM856" s="330">
        <v>0</v>
      </c>
      <c r="AN856" s="330">
        <v>0</v>
      </c>
      <c r="AO856" s="330"/>
      <c r="AP856" s="330"/>
      <c r="AQ856" s="330">
        <v>0</v>
      </c>
      <c r="AR856" s="330">
        <v>0</v>
      </c>
      <c r="AS856" s="330">
        <v>0</v>
      </c>
      <c r="AT856" s="330">
        <v>0</v>
      </c>
      <c r="AU856" s="330">
        <v>0</v>
      </c>
      <c r="AV856" s="430" t="s">
        <v>45</v>
      </c>
      <c r="AW856" s="330">
        <v>1</v>
      </c>
      <c r="AX856" s="330">
        <v>0</v>
      </c>
      <c r="AY856" s="330">
        <v>1</v>
      </c>
      <c r="AZ856" s="330">
        <v>0</v>
      </c>
      <c r="BA856" s="330">
        <v>1</v>
      </c>
      <c r="BB856" s="330">
        <v>0</v>
      </c>
      <c r="BC856" s="330">
        <v>1</v>
      </c>
      <c r="BD856" s="330">
        <v>0</v>
      </c>
      <c r="BE856" s="330">
        <v>20</v>
      </c>
      <c r="BF856" s="329" t="s">
        <v>7549</v>
      </c>
      <c r="BG856" s="330">
        <v>1</v>
      </c>
      <c r="BH856" s="330">
        <v>0</v>
      </c>
      <c r="BI856" s="330">
        <v>1</v>
      </c>
      <c r="BJ856" s="330" t="s">
        <v>112</v>
      </c>
      <c r="BK856" s="330">
        <v>0</v>
      </c>
      <c r="BL856" s="330">
        <v>0</v>
      </c>
      <c r="BM856" s="330">
        <v>0</v>
      </c>
      <c r="BN856" s="330">
        <v>1</v>
      </c>
      <c r="BO856" s="330">
        <v>0</v>
      </c>
      <c r="BP856" s="330">
        <v>0</v>
      </c>
      <c r="BQ856" s="330">
        <v>0</v>
      </c>
    </row>
    <row r="857" spans="1:69" x14ac:dyDescent="0.25">
      <c r="A857" s="333" t="s">
        <v>234</v>
      </c>
      <c r="B857" s="330" t="s">
        <v>52</v>
      </c>
      <c r="C857" s="330" t="s">
        <v>312</v>
      </c>
      <c r="D857" s="333">
        <v>48</v>
      </c>
      <c r="E857" s="331" t="s">
        <v>570</v>
      </c>
      <c r="F857" s="330" t="s">
        <v>131</v>
      </c>
      <c r="G857" s="427" t="s">
        <v>7593</v>
      </c>
      <c r="H857" s="330">
        <v>0</v>
      </c>
      <c r="I857" s="330">
        <v>0</v>
      </c>
      <c r="J857" s="336" t="s">
        <v>45</v>
      </c>
      <c r="K857" s="330">
        <v>0</v>
      </c>
      <c r="L857" s="330">
        <v>0</v>
      </c>
      <c r="M857" s="336" t="s">
        <v>45</v>
      </c>
      <c r="N857" s="330">
        <v>0</v>
      </c>
      <c r="O857" s="330" t="s">
        <v>45</v>
      </c>
      <c r="P857" s="330" t="s">
        <v>45</v>
      </c>
      <c r="Q857" s="330" t="s">
        <v>45</v>
      </c>
      <c r="R857" s="336" t="s">
        <v>45</v>
      </c>
      <c r="S857" s="330">
        <v>0</v>
      </c>
      <c r="T857" s="330"/>
      <c r="U857" s="330"/>
      <c r="V857" s="428"/>
      <c r="W857" s="428" t="s">
        <v>45</v>
      </c>
      <c r="X857" s="428" t="s">
        <v>45</v>
      </c>
      <c r="Y857" s="428" t="s">
        <v>45</v>
      </c>
      <c r="Z857" s="428" t="s">
        <v>45</v>
      </c>
      <c r="AA857" s="330">
        <v>0</v>
      </c>
      <c r="AB857" s="330">
        <v>0</v>
      </c>
      <c r="AC857" s="330">
        <v>0</v>
      </c>
      <c r="AD857" s="330">
        <v>0</v>
      </c>
      <c r="AE857" s="330">
        <v>0</v>
      </c>
      <c r="AF857" s="330">
        <v>0</v>
      </c>
      <c r="AG857" s="429" t="s">
        <v>45</v>
      </c>
      <c r="AH857" s="330"/>
      <c r="AI857" s="330"/>
      <c r="AJ857" s="330"/>
      <c r="AK857" s="330"/>
      <c r="AL857" s="330"/>
      <c r="AM857" s="330">
        <v>0</v>
      </c>
      <c r="AN857" s="330">
        <v>0</v>
      </c>
      <c r="AO857" s="330"/>
      <c r="AP857" s="330"/>
      <c r="AQ857" s="330">
        <v>0</v>
      </c>
      <c r="AR857" s="330">
        <v>0</v>
      </c>
      <c r="AS857" s="330">
        <v>0</v>
      </c>
      <c r="AT857" s="330">
        <v>0</v>
      </c>
      <c r="AU857" s="330">
        <v>0</v>
      </c>
      <c r="AV857" s="430" t="s">
        <v>45</v>
      </c>
      <c r="AW857" s="330">
        <v>0</v>
      </c>
      <c r="AX857" s="330">
        <v>0</v>
      </c>
      <c r="AY857" s="330">
        <v>0</v>
      </c>
      <c r="AZ857" s="330">
        <v>0</v>
      </c>
      <c r="BA857" s="330">
        <v>0</v>
      </c>
      <c r="BB857" s="330">
        <v>0</v>
      </c>
      <c r="BC857" s="330">
        <v>0</v>
      </c>
      <c r="BD857" s="330">
        <v>0</v>
      </c>
      <c r="BE857" s="330">
        <v>12</v>
      </c>
      <c r="BF857" s="329" t="s">
        <v>7549</v>
      </c>
      <c r="BG857" s="330">
        <v>1</v>
      </c>
      <c r="BH857" s="330">
        <v>5</v>
      </c>
      <c r="BI857" s="330">
        <v>0</v>
      </c>
      <c r="BJ857" s="330" t="s">
        <v>112</v>
      </c>
      <c r="BK857" s="330">
        <v>0</v>
      </c>
      <c r="BL857" s="330">
        <v>0</v>
      </c>
      <c r="BM857" s="330">
        <v>0</v>
      </c>
      <c r="BN857" s="330">
        <v>0</v>
      </c>
      <c r="BO857" s="330">
        <v>0</v>
      </c>
      <c r="BP857" s="330">
        <v>0</v>
      </c>
      <c r="BQ857" s="330">
        <v>0</v>
      </c>
    </row>
    <row r="858" spans="1:69" x14ac:dyDescent="0.25">
      <c r="A858" s="333" t="s">
        <v>234</v>
      </c>
      <c r="B858" s="330" t="s">
        <v>52</v>
      </c>
      <c r="C858" s="330" t="s">
        <v>312</v>
      </c>
      <c r="D858" s="333">
        <v>49</v>
      </c>
      <c r="E858" s="331" t="s">
        <v>571</v>
      </c>
      <c r="F858" s="330" t="s">
        <v>131</v>
      </c>
      <c r="G858" s="427" t="s">
        <v>7593</v>
      </c>
      <c r="H858" s="330">
        <v>0</v>
      </c>
      <c r="I858" s="330">
        <v>0</v>
      </c>
      <c r="J858" s="336" t="s">
        <v>45</v>
      </c>
      <c r="K858" s="330">
        <v>0</v>
      </c>
      <c r="L858" s="330">
        <v>0</v>
      </c>
      <c r="M858" s="336" t="s">
        <v>45</v>
      </c>
      <c r="N858" s="330">
        <v>0</v>
      </c>
      <c r="O858" s="330" t="s">
        <v>45</v>
      </c>
      <c r="P858" s="330" t="s">
        <v>45</v>
      </c>
      <c r="Q858" s="330" t="s">
        <v>45</v>
      </c>
      <c r="R858" s="336" t="s">
        <v>45</v>
      </c>
      <c r="S858" s="330">
        <v>0</v>
      </c>
      <c r="T858" s="330"/>
      <c r="U858" s="330"/>
      <c r="V858" s="428"/>
      <c r="W858" s="428" t="s">
        <v>45</v>
      </c>
      <c r="X858" s="428" t="s">
        <v>45</v>
      </c>
      <c r="Y858" s="428" t="s">
        <v>45</v>
      </c>
      <c r="Z858" s="428" t="s">
        <v>45</v>
      </c>
      <c r="AA858" s="330">
        <v>0</v>
      </c>
      <c r="AB858" s="330">
        <v>0</v>
      </c>
      <c r="AC858" s="330">
        <v>0</v>
      </c>
      <c r="AD858" s="330">
        <v>0</v>
      </c>
      <c r="AE858" s="330">
        <v>0</v>
      </c>
      <c r="AF858" s="330">
        <v>0</v>
      </c>
      <c r="AG858" s="429" t="s">
        <v>45</v>
      </c>
      <c r="AH858" s="330"/>
      <c r="AI858" s="330"/>
      <c r="AJ858" s="330"/>
      <c r="AK858" s="330"/>
      <c r="AL858" s="330"/>
      <c r="AM858" s="330">
        <v>0</v>
      </c>
      <c r="AN858" s="330">
        <v>0</v>
      </c>
      <c r="AO858" s="330"/>
      <c r="AP858" s="330"/>
      <c r="AQ858" s="330">
        <v>0</v>
      </c>
      <c r="AR858" s="330">
        <v>0</v>
      </c>
      <c r="AS858" s="330">
        <v>0</v>
      </c>
      <c r="AT858" s="330">
        <v>0</v>
      </c>
      <c r="AU858" s="330">
        <v>0</v>
      </c>
      <c r="AV858" s="430" t="s">
        <v>45</v>
      </c>
      <c r="AW858" s="330">
        <v>0</v>
      </c>
      <c r="AX858" s="330">
        <v>0</v>
      </c>
      <c r="AY858" s="330">
        <v>0</v>
      </c>
      <c r="AZ858" s="330">
        <v>0</v>
      </c>
      <c r="BA858" s="330">
        <v>0</v>
      </c>
      <c r="BB858" s="330">
        <v>0</v>
      </c>
      <c r="BC858" s="330">
        <v>0</v>
      </c>
      <c r="BD858" s="330">
        <v>0</v>
      </c>
      <c r="BE858" s="330">
        <v>12</v>
      </c>
      <c r="BF858" s="329" t="s">
        <v>7549</v>
      </c>
      <c r="BG858" s="330">
        <v>3</v>
      </c>
      <c r="BH858" s="330">
        <v>0</v>
      </c>
      <c r="BI858" s="330">
        <v>0</v>
      </c>
      <c r="BJ858" s="330" t="s">
        <v>112</v>
      </c>
      <c r="BK858" s="330">
        <v>0</v>
      </c>
      <c r="BL858" s="330">
        <v>0</v>
      </c>
      <c r="BM858" s="330">
        <v>0</v>
      </c>
      <c r="BN858" s="330">
        <v>0</v>
      </c>
      <c r="BO858" s="330">
        <v>0</v>
      </c>
      <c r="BP858" s="330">
        <v>0</v>
      </c>
      <c r="BQ858" s="330">
        <v>0</v>
      </c>
    </row>
    <row r="859" spans="1:69" x14ac:dyDescent="0.25">
      <c r="A859" s="333" t="s">
        <v>234</v>
      </c>
      <c r="B859" s="330" t="s">
        <v>52</v>
      </c>
      <c r="C859" s="330" t="s">
        <v>312</v>
      </c>
      <c r="D859" s="333">
        <v>50</v>
      </c>
      <c r="E859" s="331" t="s">
        <v>572</v>
      </c>
      <c r="F859" s="330" t="s">
        <v>131</v>
      </c>
      <c r="G859" s="427" t="s">
        <v>7593</v>
      </c>
      <c r="H859" s="330">
        <v>0</v>
      </c>
      <c r="I859" s="330">
        <v>0</v>
      </c>
      <c r="J859" s="336" t="s">
        <v>45</v>
      </c>
      <c r="K859" s="330">
        <v>0</v>
      </c>
      <c r="L859" s="330">
        <v>0</v>
      </c>
      <c r="M859" s="336" t="s">
        <v>45</v>
      </c>
      <c r="N859" s="330">
        <v>0</v>
      </c>
      <c r="O859" s="330" t="s">
        <v>45</v>
      </c>
      <c r="P859" s="330" t="s">
        <v>45</v>
      </c>
      <c r="Q859" s="330" t="s">
        <v>45</v>
      </c>
      <c r="R859" s="336" t="s">
        <v>45</v>
      </c>
      <c r="S859" s="330">
        <v>0</v>
      </c>
      <c r="T859" s="330"/>
      <c r="U859" s="330"/>
      <c r="V859" s="428"/>
      <c r="W859" s="428" t="s">
        <v>45</v>
      </c>
      <c r="X859" s="428" t="s">
        <v>45</v>
      </c>
      <c r="Y859" s="428" t="s">
        <v>45</v>
      </c>
      <c r="Z859" s="428" t="s">
        <v>45</v>
      </c>
      <c r="AA859" s="330">
        <v>0</v>
      </c>
      <c r="AB859" s="330">
        <v>0</v>
      </c>
      <c r="AC859" s="330">
        <v>0</v>
      </c>
      <c r="AD859" s="330">
        <v>0</v>
      </c>
      <c r="AE859" s="330">
        <v>0</v>
      </c>
      <c r="AF859" s="330">
        <v>0</v>
      </c>
      <c r="AG859" s="429" t="s">
        <v>45</v>
      </c>
      <c r="AH859" s="330"/>
      <c r="AI859" s="330"/>
      <c r="AJ859" s="330"/>
      <c r="AK859" s="330"/>
      <c r="AL859" s="330"/>
      <c r="AM859" s="330">
        <v>0</v>
      </c>
      <c r="AN859" s="330">
        <v>0</v>
      </c>
      <c r="AO859" s="330"/>
      <c r="AP859" s="330"/>
      <c r="AQ859" s="330">
        <v>0</v>
      </c>
      <c r="AR859" s="330">
        <v>0</v>
      </c>
      <c r="AS859" s="330">
        <v>0</v>
      </c>
      <c r="AT859" s="330">
        <v>0</v>
      </c>
      <c r="AU859" s="330">
        <v>0</v>
      </c>
      <c r="AV859" s="430" t="s">
        <v>45</v>
      </c>
      <c r="AW859" s="330">
        <v>2</v>
      </c>
      <c r="AX859" s="330">
        <v>0</v>
      </c>
      <c r="AY859" s="330">
        <v>2</v>
      </c>
      <c r="AZ859" s="330">
        <v>0</v>
      </c>
      <c r="BA859" s="330">
        <v>2</v>
      </c>
      <c r="BB859" s="330">
        <v>0</v>
      </c>
      <c r="BC859" s="330">
        <v>2</v>
      </c>
      <c r="BD859" s="330">
        <v>0</v>
      </c>
      <c r="BE859" s="330">
        <v>62</v>
      </c>
      <c r="BF859" s="329" t="s">
        <v>7549</v>
      </c>
      <c r="BG859" s="330">
        <v>2</v>
      </c>
      <c r="BH859" s="330">
        <v>1</v>
      </c>
      <c r="BI859" s="330">
        <v>2</v>
      </c>
      <c r="BJ859" s="330" t="s">
        <v>112</v>
      </c>
      <c r="BK859" s="330">
        <v>2</v>
      </c>
      <c r="BL859" s="330">
        <v>0</v>
      </c>
      <c r="BM859" s="330">
        <v>0</v>
      </c>
      <c r="BN859" s="330">
        <v>0</v>
      </c>
      <c r="BO859" s="330">
        <v>0</v>
      </c>
      <c r="BP859" s="330">
        <v>0</v>
      </c>
      <c r="BQ859" s="330">
        <v>0</v>
      </c>
    </row>
    <row r="860" spans="1:69" x14ac:dyDescent="0.25">
      <c r="A860" s="333" t="s">
        <v>234</v>
      </c>
      <c r="B860" s="330" t="s">
        <v>52</v>
      </c>
      <c r="C860" s="330" t="s">
        <v>312</v>
      </c>
      <c r="D860" s="333">
        <v>51</v>
      </c>
      <c r="E860" s="331" t="s">
        <v>573</v>
      </c>
      <c r="F860" s="330" t="s">
        <v>131</v>
      </c>
      <c r="G860" s="427" t="s">
        <v>7593</v>
      </c>
      <c r="H860" s="330">
        <v>0</v>
      </c>
      <c r="I860" s="330">
        <v>0</v>
      </c>
      <c r="J860" s="336" t="s">
        <v>45</v>
      </c>
      <c r="K860" s="330">
        <v>0</v>
      </c>
      <c r="L860" s="330">
        <v>0</v>
      </c>
      <c r="M860" s="336" t="s">
        <v>45</v>
      </c>
      <c r="N860" s="330">
        <v>0</v>
      </c>
      <c r="O860" s="330" t="s">
        <v>45</v>
      </c>
      <c r="P860" s="330" t="s">
        <v>45</v>
      </c>
      <c r="Q860" s="330" t="s">
        <v>45</v>
      </c>
      <c r="R860" s="336" t="s">
        <v>45</v>
      </c>
      <c r="S860" s="330">
        <v>0</v>
      </c>
      <c r="T860" s="330"/>
      <c r="U860" s="330"/>
      <c r="V860" s="428"/>
      <c r="W860" s="428" t="s">
        <v>45</v>
      </c>
      <c r="X860" s="428" t="s">
        <v>45</v>
      </c>
      <c r="Y860" s="428" t="s">
        <v>45</v>
      </c>
      <c r="Z860" s="428" t="s">
        <v>45</v>
      </c>
      <c r="AA860" s="330">
        <v>0</v>
      </c>
      <c r="AB860" s="330">
        <v>0</v>
      </c>
      <c r="AC860" s="330">
        <v>0</v>
      </c>
      <c r="AD860" s="330">
        <v>0</v>
      </c>
      <c r="AE860" s="330">
        <v>0</v>
      </c>
      <c r="AF860" s="330">
        <v>0</v>
      </c>
      <c r="AG860" s="429" t="s">
        <v>45</v>
      </c>
      <c r="AH860" s="330"/>
      <c r="AI860" s="330"/>
      <c r="AJ860" s="330"/>
      <c r="AK860" s="330"/>
      <c r="AL860" s="330"/>
      <c r="AM860" s="330">
        <v>0</v>
      </c>
      <c r="AN860" s="330">
        <v>0</v>
      </c>
      <c r="AO860" s="330"/>
      <c r="AP860" s="330"/>
      <c r="AQ860" s="330">
        <v>0</v>
      </c>
      <c r="AR860" s="330">
        <v>0</v>
      </c>
      <c r="AS860" s="330">
        <v>0</v>
      </c>
      <c r="AT860" s="330">
        <v>0</v>
      </c>
      <c r="AU860" s="330">
        <v>0</v>
      </c>
      <c r="AV860" s="430" t="s">
        <v>45</v>
      </c>
      <c r="AW860" s="330">
        <v>3</v>
      </c>
      <c r="AX860" s="330">
        <v>0</v>
      </c>
      <c r="AY860" s="330">
        <v>3</v>
      </c>
      <c r="AZ860" s="330">
        <v>0</v>
      </c>
      <c r="BA860" s="330">
        <v>3</v>
      </c>
      <c r="BB860" s="330">
        <v>0</v>
      </c>
      <c r="BC860" s="330">
        <v>3</v>
      </c>
      <c r="BD860" s="330">
        <v>0</v>
      </c>
      <c r="BE860" s="330">
        <v>34</v>
      </c>
      <c r="BF860" s="329" t="s">
        <v>7549</v>
      </c>
      <c r="BG860" s="330">
        <v>3</v>
      </c>
      <c r="BH860" s="330">
        <v>4</v>
      </c>
      <c r="BI860" s="330">
        <v>3</v>
      </c>
      <c r="BJ860" s="330" t="s">
        <v>112</v>
      </c>
      <c r="BK860" s="330">
        <v>3</v>
      </c>
      <c r="BL860" s="330">
        <v>0</v>
      </c>
      <c r="BM860" s="330">
        <v>0</v>
      </c>
      <c r="BN860" s="330">
        <v>0</v>
      </c>
      <c r="BO860" s="330">
        <v>0</v>
      </c>
      <c r="BP860" s="330">
        <v>0</v>
      </c>
      <c r="BQ860" s="330">
        <v>0</v>
      </c>
    </row>
    <row r="861" spans="1:69" x14ac:dyDescent="0.25">
      <c r="A861" s="333" t="s">
        <v>234</v>
      </c>
      <c r="B861" s="330" t="s">
        <v>52</v>
      </c>
      <c r="C861" s="330" t="s">
        <v>312</v>
      </c>
      <c r="D861" s="333">
        <v>52</v>
      </c>
      <c r="E861" s="331" t="s">
        <v>6555</v>
      </c>
      <c r="F861" s="330" t="s">
        <v>131</v>
      </c>
      <c r="G861" s="427" t="s">
        <v>7593</v>
      </c>
      <c r="H861" s="330">
        <v>0</v>
      </c>
      <c r="I861" s="330">
        <v>0</v>
      </c>
      <c r="J861" s="336" t="s">
        <v>45</v>
      </c>
      <c r="K861" s="330">
        <v>0</v>
      </c>
      <c r="L861" s="330">
        <v>0</v>
      </c>
      <c r="M861" s="336" t="s">
        <v>45</v>
      </c>
      <c r="N861" s="330">
        <v>0</v>
      </c>
      <c r="O861" s="330" t="s">
        <v>45</v>
      </c>
      <c r="P861" s="330" t="s">
        <v>45</v>
      </c>
      <c r="Q861" s="330" t="s">
        <v>45</v>
      </c>
      <c r="R861" s="336" t="s">
        <v>45</v>
      </c>
      <c r="S861" s="330">
        <v>0</v>
      </c>
      <c r="T861" s="330"/>
      <c r="U861" s="330"/>
      <c r="V861" s="428"/>
      <c r="W861" s="428" t="s">
        <v>45</v>
      </c>
      <c r="X861" s="428" t="s">
        <v>45</v>
      </c>
      <c r="Y861" s="428" t="s">
        <v>45</v>
      </c>
      <c r="Z861" s="428" t="s">
        <v>45</v>
      </c>
      <c r="AA861" s="330">
        <v>0</v>
      </c>
      <c r="AB861" s="330">
        <v>0</v>
      </c>
      <c r="AC861" s="330">
        <v>0</v>
      </c>
      <c r="AD861" s="330">
        <v>0</v>
      </c>
      <c r="AE861" s="330">
        <v>0</v>
      </c>
      <c r="AF861" s="330">
        <v>0</v>
      </c>
      <c r="AG861" s="429" t="s">
        <v>45</v>
      </c>
      <c r="AH861" s="330"/>
      <c r="AI861" s="330"/>
      <c r="AJ861" s="330"/>
      <c r="AK861" s="330"/>
      <c r="AL861" s="330"/>
      <c r="AM861" s="330">
        <v>0</v>
      </c>
      <c r="AN861" s="330">
        <v>0</v>
      </c>
      <c r="AO861" s="330"/>
      <c r="AP861" s="330"/>
      <c r="AQ861" s="330">
        <v>0</v>
      </c>
      <c r="AR861" s="330">
        <v>0</v>
      </c>
      <c r="AS861" s="330">
        <v>0</v>
      </c>
      <c r="AT861" s="330">
        <v>0</v>
      </c>
      <c r="AU861" s="330">
        <v>0</v>
      </c>
      <c r="AV861" s="430" t="s">
        <v>45</v>
      </c>
      <c r="AW861" s="330">
        <v>0</v>
      </c>
      <c r="AX861" s="330">
        <v>0</v>
      </c>
      <c r="AY861" s="330">
        <v>0</v>
      </c>
      <c r="AZ861" s="330">
        <v>0</v>
      </c>
      <c r="BA861" s="330">
        <v>0</v>
      </c>
      <c r="BB861" s="330">
        <v>0</v>
      </c>
      <c r="BC861" s="330">
        <v>0</v>
      </c>
      <c r="BD861" s="330">
        <v>0</v>
      </c>
      <c r="BE861" s="330">
        <v>4</v>
      </c>
      <c r="BF861" s="329" t="s">
        <v>7549</v>
      </c>
      <c r="BG861" s="330">
        <v>0</v>
      </c>
      <c r="BH861" s="330">
        <v>0</v>
      </c>
      <c r="BI861" s="330">
        <v>0</v>
      </c>
      <c r="BJ861" s="330" t="s">
        <v>112</v>
      </c>
      <c r="BK861" s="330">
        <v>0</v>
      </c>
      <c r="BL861" s="330">
        <v>0</v>
      </c>
      <c r="BM861" s="330">
        <v>0</v>
      </c>
      <c r="BN861" s="330">
        <v>0</v>
      </c>
      <c r="BO861" s="330">
        <v>0</v>
      </c>
      <c r="BP861" s="330">
        <v>0</v>
      </c>
      <c r="BQ861" s="330">
        <v>0</v>
      </c>
    </row>
    <row r="862" spans="1:69" x14ac:dyDescent="0.25">
      <c r="A862" s="333" t="s">
        <v>234</v>
      </c>
      <c r="B862" s="330" t="s">
        <v>52</v>
      </c>
      <c r="C862" s="330" t="s">
        <v>312</v>
      </c>
      <c r="D862" s="333">
        <v>3</v>
      </c>
      <c r="E862" s="331" t="s">
        <v>6536</v>
      </c>
      <c r="F862" s="330" t="s">
        <v>131</v>
      </c>
      <c r="G862" s="427" t="s">
        <v>7593</v>
      </c>
      <c r="H862" s="330">
        <v>0</v>
      </c>
      <c r="I862" s="330">
        <v>0</v>
      </c>
      <c r="J862" s="336" t="s">
        <v>45</v>
      </c>
      <c r="K862" s="330">
        <v>0</v>
      </c>
      <c r="L862" s="330">
        <v>0</v>
      </c>
      <c r="M862" s="336" t="s">
        <v>45</v>
      </c>
      <c r="N862" s="330">
        <v>0</v>
      </c>
      <c r="O862" s="330" t="s">
        <v>45</v>
      </c>
      <c r="P862" s="330" t="s">
        <v>45</v>
      </c>
      <c r="Q862" s="330" t="s">
        <v>45</v>
      </c>
      <c r="R862" s="336" t="s">
        <v>45</v>
      </c>
      <c r="S862" s="330">
        <v>0</v>
      </c>
      <c r="T862" s="330"/>
      <c r="U862" s="330"/>
      <c r="V862" s="428"/>
      <c r="W862" s="428" t="s">
        <v>45</v>
      </c>
      <c r="X862" s="428" t="s">
        <v>45</v>
      </c>
      <c r="Y862" s="428" t="s">
        <v>45</v>
      </c>
      <c r="Z862" s="428" t="s">
        <v>45</v>
      </c>
      <c r="AA862" s="330">
        <v>0</v>
      </c>
      <c r="AB862" s="330">
        <v>0</v>
      </c>
      <c r="AC862" s="330">
        <v>0</v>
      </c>
      <c r="AD862" s="330">
        <v>0</v>
      </c>
      <c r="AE862" s="330">
        <v>0</v>
      </c>
      <c r="AF862" s="330">
        <v>0</v>
      </c>
      <c r="AG862" s="429" t="s">
        <v>45</v>
      </c>
      <c r="AH862" s="330"/>
      <c r="AI862" s="330"/>
      <c r="AJ862" s="330"/>
      <c r="AK862" s="330"/>
      <c r="AL862" s="330"/>
      <c r="AM862" s="330">
        <v>0</v>
      </c>
      <c r="AN862" s="330">
        <v>0</v>
      </c>
      <c r="AO862" s="330"/>
      <c r="AP862" s="330"/>
      <c r="AQ862" s="330">
        <v>0</v>
      </c>
      <c r="AR862" s="330">
        <v>0</v>
      </c>
      <c r="AS862" s="330">
        <v>0</v>
      </c>
      <c r="AT862" s="330">
        <v>0</v>
      </c>
      <c r="AU862" s="330">
        <v>0</v>
      </c>
      <c r="AV862" s="430" t="s">
        <v>45</v>
      </c>
      <c r="AW862" s="330">
        <v>0</v>
      </c>
      <c r="AX862" s="330">
        <v>0</v>
      </c>
      <c r="AY862" s="330">
        <v>0</v>
      </c>
      <c r="AZ862" s="330">
        <v>0</v>
      </c>
      <c r="BA862" s="330">
        <v>0</v>
      </c>
      <c r="BB862" s="330">
        <v>0</v>
      </c>
      <c r="BC862" s="330">
        <v>0</v>
      </c>
      <c r="BD862" s="330">
        <v>0</v>
      </c>
      <c r="BE862" s="330">
        <v>16</v>
      </c>
      <c r="BF862" s="329" t="s">
        <v>7549</v>
      </c>
      <c r="BG862" s="330">
        <v>12</v>
      </c>
      <c r="BH862" s="330">
        <v>1</v>
      </c>
      <c r="BI862" s="330">
        <v>0</v>
      </c>
      <c r="BJ862" s="330" t="s">
        <v>112</v>
      </c>
      <c r="BK862" s="330">
        <v>0</v>
      </c>
      <c r="BL862" s="330">
        <v>0</v>
      </c>
      <c r="BM862" s="330">
        <v>0</v>
      </c>
      <c r="BN862" s="330">
        <v>0</v>
      </c>
      <c r="BO862" s="330">
        <v>0</v>
      </c>
      <c r="BP862" s="330">
        <v>0</v>
      </c>
      <c r="BQ862" s="330">
        <v>0</v>
      </c>
    </row>
    <row r="863" spans="1:69" x14ac:dyDescent="0.25">
      <c r="A863" s="333" t="s">
        <v>234</v>
      </c>
      <c r="B863" s="330" t="s">
        <v>52</v>
      </c>
      <c r="C863" s="330" t="s">
        <v>312</v>
      </c>
      <c r="D863" s="333">
        <v>4</v>
      </c>
      <c r="E863" s="331" t="s">
        <v>6537</v>
      </c>
      <c r="F863" s="330" t="s">
        <v>131</v>
      </c>
      <c r="G863" s="427" t="s">
        <v>7593</v>
      </c>
      <c r="H863" s="330">
        <v>0</v>
      </c>
      <c r="I863" s="330">
        <v>0</v>
      </c>
      <c r="J863" s="336" t="s">
        <v>45</v>
      </c>
      <c r="K863" s="330">
        <v>0</v>
      </c>
      <c r="L863" s="330">
        <v>0</v>
      </c>
      <c r="M863" s="336" t="s">
        <v>45</v>
      </c>
      <c r="N863" s="330">
        <v>0</v>
      </c>
      <c r="O863" s="330" t="s">
        <v>45</v>
      </c>
      <c r="P863" s="330" t="s">
        <v>45</v>
      </c>
      <c r="Q863" s="330" t="s">
        <v>45</v>
      </c>
      <c r="R863" s="336" t="s">
        <v>45</v>
      </c>
      <c r="S863" s="330">
        <v>0</v>
      </c>
      <c r="T863" s="330"/>
      <c r="U863" s="330"/>
      <c r="V863" s="428"/>
      <c r="W863" s="428" t="s">
        <v>45</v>
      </c>
      <c r="X863" s="428" t="s">
        <v>45</v>
      </c>
      <c r="Y863" s="428" t="s">
        <v>45</v>
      </c>
      <c r="Z863" s="428" t="s">
        <v>45</v>
      </c>
      <c r="AA863" s="330">
        <v>0</v>
      </c>
      <c r="AB863" s="330">
        <v>0</v>
      </c>
      <c r="AC863" s="330">
        <v>0</v>
      </c>
      <c r="AD863" s="330">
        <v>0</v>
      </c>
      <c r="AE863" s="330">
        <v>0</v>
      </c>
      <c r="AF863" s="330">
        <v>0</v>
      </c>
      <c r="AG863" s="429" t="s">
        <v>45</v>
      </c>
      <c r="AH863" s="330"/>
      <c r="AI863" s="330"/>
      <c r="AJ863" s="330"/>
      <c r="AK863" s="330"/>
      <c r="AL863" s="330"/>
      <c r="AM863" s="330">
        <v>0</v>
      </c>
      <c r="AN863" s="330">
        <v>0</v>
      </c>
      <c r="AO863" s="330"/>
      <c r="AP863" s="330"/>
      <c r="AQ863" s="330">
        <v>0</v>
      </c>
      <c r="AR863" s="330">
        <v>0</v>
      </c>
      <c r="AS863" s="330">
        <v>0</v>
      </c>
      <c r="AT863" s="330">
        <v>0</v>
      </c>
      <c r="AU863" s="330">
        <v>0</v>
      </c>
      <c r="AV863" s="430" t="s">
        <v>45</v>
      </c>
      <c r="AW863" s="330">
        <v>2</v>
      </c>
      <c r="AX863" s="330">
        <v>0</v>
      </c>
      <c r="AY863" s="330">
        <v>2</v>
      </c>
      <c r="AZ863" s="330">
        <v>0</v>
      </c>
      <c r="BA863" s="330">
        <v>2</v>
      </c>
      <c r="BB863" s="330">
        <v>0</v>
      </c>
      <c r="BC863" s="330">
        <v>2</v>
      </c>
      <c r="BD863" s="330">
        <v>0</v>
      </c>
      <c r="BE863" s="330">
        <v>10</v>
      </c>
      <c r="BF863" s="329" t="s">
        <v>7549</v>
      </c>
      <c r="BG863" s="330">
        <v>2</v>
      </c>
      <c r="BH863" s="330">
        <v>3</v>
      </c>
      <c r="BI863" s="330">
        <v>2</v>
      </c>
      <c r="BJ863" s="330" t="s">
        <v>112</v>
      </c>
      <c r="BK863" s="330">
        <v>1</v>
      </c>
      <c r="BL863" s="330">
        <v>0</v>
      </c>
      <c r="BM863" s="330">
        <v>0</v>
      </c>
      <c r="BN863" s="330">
        <v>1</v>
      </c>
      <c r="BO863" s="330">
        <v>0</v>
      </c>
      <c r="BP863" s="330">
        <v>0</v>
      </c>
      <c r="BQ863" s="330">
        <v>0</v>
      </c>
    </row>
    <row r="864" spans="1:69" x14ac:dyDescent="0.25">
      <c r="A864" s="333" t="s">
        <v>234</v>
      </c>
      <c r="B864" s="330" t="s">
        <v>52</v>
      </c>
      <c r="C864" s="330" t="s">
        <v>312</v>
      </c>
      <c r="D864" s="333">
        <v>5</v>
      </c>
      <c r="E864" s="331" t="s">
        <v>6538</v>
      </c>
      <c r="F864" s="330" t="s">
        <v>131</v>
      </c>
      <c r="G864" s="427" t="s">
        <v>7593</v>
      </c>
      <c r="H864" s="330">
        <v>0</v>
      </c>
      <c r="I864" s="330">
        <v>0</v>
      </c>
      <c r="J864" s="336" t="s">
        <v>45</v>
      </c>
      <c r="K864" s="330">
        <v>0</v>
      </c>
      <c r="L864" s="330">
        <v>0</v>
      </c>
      <c r="M864" s="336" t="s">
        <v>45</v>
      </c>
      <c r="N864" s="330">
        <v>0</v>
      </c>
      <c r="O864" s="330" t="s">
        <v>45</v>
      </c>
      <c r="P864" s="330" t="s">
        <v>45</v>
      </c>
      <c r="Q864" s="330" t="s">
        <v>45</v>
      </c>
      <c r="R864" s="336" t="s">
        <v>45</v>
      </c>
      <c r="S864" s="330">
        <v>0</v>
      </c>
      <c r="T864" s="330"/>
      <c r="U864" s="330"/>
      <c r="V864" s="428"/>
      <c r="W864" s="428" t="s">
        <v>45</v>
      </c>
      <c r="X864" s="428" t="s">
        <v>45</v>
      </c>
      <c r="Y864" s="428" t="s">
        <v>45</v>
      </c>
      <c r="Z864" s="428" t="s">
        <v>45</v>
      </c>
      <c r="AA864" s="330">
        <v>1</v>
      </c>
      <c r="AB864" s="330">
        <v>0</v>
      </c>
      <c r="AC864" s="330">
        <v>0</v>
      </c>
      <c r="AD864" s="330">
        <v>0</v>
      </c>
      <c r="AE864" s="330">
        <v>0</v>
      </c>
      <c r="AF864" s="330">
        <v>0</v>
      </c>
      <c r="AG864" s="429" t="s">
        <v>45</v>
      </c>
      <c r="AH864" s="330"/>
      <c r="AI864" s="330"/>
      <c r="AJ864" s="330"/>
      <c r="AK864" s="330"/>
      <c r="AL864" s="330"/>
      <c r="AM864" s="330">
        <v>0</v>
      </c>
      <c r="AN864" s="330">
        <v>0</v>
      </c>
      <c r="AO864" s="330"/>
      <c r="AP864" s="330"/>
      <c r="AQ864" s="330">
        <v>1</v>
      </c>
      <c r="AR864" s="330">
        <v>0</v>
      </c>
      <c r="AS864" s="330">
        <v>0</v>
      </c>
      <c r="AT864" s="330">
        <v>0</v>
      </c>
      <c r="AU864" s="330">
        <v>0</v>
      </c>
      <c r="AV864" s="430">
        <v>0</v>
      </c>
      <c r="AW864" s="330">
        <v>0</v>
      </c>
      <c r="AX864" s="330">
        <v>0</v>
      </c>
      <c r="AY864" s="330">
        <v>0</v>
      </c>
      <c r="AZ864" s="330">
        <v>0</v>
      </c>
      <c r="BA864" s="330">
        <v>0</v>
      </c>
      <c r="BB864" s="330">
        <v>0</v>
      </c>
      <c r="BC864" s="330">
        <v>0</v>
      </c>
      <c r="BD864" s="330">
        <v>0</v>
      </c>
      <c r="BE864" s="330">
        <v>23</v>
      </c>
      <c r="BF864" s="329" t="s">
        <v>7549</v>
      </c>
      <c r="BG864" s="330">
        <v>3</v>
      </c>
      <c r="BH864" s="330">
        <v>0</v>
      </c>
      <c r="BI864" s="330">
        <v>0</v>
      </c>
      <c r="BJ864" s="330" t="s">
        <v>112</v>
      </c>
      <c r="BK864" s="330">
        <v>0</v>
      </c>
      <c r="BL864" s="330">
        <v>0</v>
      </c>
      <c r="BM864" s="330">
        <v>0</v>
      </c>
      <c r="BN864" s="330">
        <v>0</v>
      </c>
      <c r="BO864" s="330">
        <v>0</v>
      </c>
      <c r="BP864" s="330">
        <v>0</v>
      </c>
      <c r="BQ864" s="330">
        <v>0</v>
      </c>
    </row>
    <row r="865" spans="1:69" x14ac:dyDescent="0.25">
      <c r="A865" s="333" t="s">
        <v>234</v>
      </c>
      <c r="B865" s="330" t="s">
        <v>52</v>
      </c>
      <c r="C865" s="330" t="s">
        <v>312</v>
      </c>
      <c r="D865" s="333">
        <v>6</v>
      </c>
      <c r="E865" s="331" t="s">
        <v>6539</v>
      </c>
      <c r="F865" s="330" t="s">
        <v>131</v>
      </c>
      <c r="G865" s="427" t="s">
        <v>7593</v>
      </c>
      <c r="H865" s="330">
        <v>0</v>
      </c>
      <c r="I865" s="330">
        <v>0</v>
      </c>
      <c r="J865" s="336" t="s">
        <v>45</v>
      </c>
      <c r="K865" s="330">
        <v>0</v>
      </c>
      <c r="L865" s="330">
        <v>0</v>
      </c>
      <c r="M865" s="336" t="s">
        <v>45</v>
      </c>
      <c r="N865" s="330">
        <v>0</v>
      </c>
      <c r="O865" s="330" t="s">
        <v>45</v>
      </c>
      <c r="P865" s="330" t="s">
        <v>45</v>
      </c>
      <c r="Q865" s="330" t="s">
        <v>45</v>
      </c>
      <c r="R865" s="336" t="s">
        <v>45</v>
      </c>
      <c r="S865" s="330">
        <v>0</v>
      </c>
      <c r="T865" s="330"/>
      <c r="U865" s="330"/>
      <c r="V865" s="428"/>
      <c r="W865" s="428" t="s">
        <v>45</v>
      </c>
      <c r="X865" s="428" t="s">
        <v>45</v>
      </c>
      <c r="Y865" s="428" t="s">
        <v>45</v>
      </c>
      <c r="Z865" s="428" t="s">
        <v>45</v>
      </c>
      <c r="AA865" s="330">
        <v>0</v>
      </c>
      <c r="AB865" s="330">
        <v>0</v>
      </c>
      <c r="AC865" s="330">
        <v>0</v>
      </c>
      <c r="AD865" s="330">
        <v>0</v>
      </c>
      <c r="AE865" s="330">
        <v>0</v>
      </c>
      <c r="AF865" s="330">
        <v>0</v>
      </c>
      <c r="AG865" s="429" t="s">
        <v>45</v>
      </c>
      <c r="AH865" s="330"/>
      <c r="AI865" s="330"/>
      <c r="AJ865" s="330"/>
      <c r="AK865" s="330"/>
      <c r="AL865" s="330"/>
      <c r="AM865" s="330">
        <v>0</v>
      </c>
      <c r="AN865" s="330">
        <v>0</v>
      </c>
      <c r="AO865" s="330"/>
      <c r="AP865" s="330"/>
      <c r="AQ865" s="330">
        <v>0</v>
      </c>
      <c r="AR865" s="330">
        <v>0</v>
      </c>
      <c r="AS865" s="330">
        <v>0</v>
      </c>
      <c r="AT865" s="330">
        <v>0</v>
      </c>
      <c r="AU865" s="330">
        <v>0</v>
      </c>
      <c r="AV865" s="430" t="s">
        <v>45</v>
      </c>
      <c r="AW865" s="330">
        <v>0</v>
      </c>
      <c r="AX865" s="330">
        <v>0</v>
      </c>
      <c r="AY865" s="330">
        <v>0</v>
      </c>
      <c r="AZ865" s="330">
        <v>0</v>
      </c>
      <c r="BA865" s="330">
        <v>0</v>
      </c>
      <c r="BB865" s="330">
        <v>0</v>
      </c>
      <c r="BC865" s="330">
        <v>0</v>
      </c>
      <c r="BD865" s="330">
        <v>0</v>
      </c>
      <c r="BE865" s="330">
        <v>24</v>
      </c>
      <c r="BF865" s="329" t="s">
        <v>7549</v>
      </c>
      <c r="BG865" s="330">
        <v>1</v>
      </c>
      <c r="BH865" s="330">
        <v>1</v>
      </c>
      <c r="BI865" s="330">
        <v>0</v>
      </c>
      <c r="BJ865" s="330" t="s">
        <v>112</v>
      </c>
      <c r="BK865" s="330">
        <v>0</v>
      </c>
      <c r="BL865" s="330">
        <v>0</v>
      </c>
      <c r="BM865" s="330">
        <v>0</v>
      </c>
      <c r="BN865" s="330">
        <v>0</v>
      </c>
      <c r="BO865" s="330">
        <v>0</v>
      </c>
      <c r="BP865" s="330">
        <v>0</v>
      </c>
      <c r="BQ865" s="330">
        <v>0</v>
      </c>
    </row>
    <row r="866" spans="1:69" x14ac:dyDescent="0.25">
      <c r="A866" s="333" t="s">
        <v>234</v>
      </c>
      <c r="B866" s="330" t="s">
        <v>52</v>
      </c>
      <c r="C866" s="330" t="s">
        <v>312</v>
      </c>
      <c r="D866" s="333">
        <v>7</v>
      </c>
      <c r="E866" s="331" t="s">
        <v>6540</v>
      </c>
      <c r="F866" s="330" t="s">
        <v>131</v>
      </c>
      <c r="G866" s="427" t="s">
        <v>7593</v>
      </c>
      <c r="H866" s="330">
        <v>0</v>
      </c>
      <c r="I866" s="330">
        <v>0</v>
      </c>
      <c r="J866" s="336" t="s">
        <v>45</v>
      </c>
      <c r="K866" s="330">
        <v>0</v>
      </c>
      <c r="L866" s="330">
        <v>0</v>
      </c>
      <c r="M866" s="336" t="s">
        <v>45</v>
      </c>
      <c r="N866" s="330">
        <v>0</v>
      </c>
      <c r="O866" s="330">
        <v>0</v>
      </c>
      <c r="P866" s="330">
        <v>0</v>
      </c>
      <c r="Q866" s="330" t="s">
        <v>7527</v>
      </c>
      <c r="R866" s="336">
        <v>1</v>
      </c>
      <c r="S866" s="330">
        <v>0</v>
      </c>
      <c r="T866" s="330"/>
      <c r="U866" s="330"/>
      <c r="V866" s="428"/>
      <c r="W866" s="428" t="s">
        <v>45</v>
      </c>
      <c r="X866" s="428" t="s">
        <v>45</v>
      </c>
      <c r="Y866" s="428" t="s">
        <v>45</v>
      </c>
      <c r="Z866" s="428" t="s">
        <v>45</v>
      </c>
      <c r="AA866" s="330">
        <v>0</v>
      </c>
      <c r="AB866" s="330">
        <v>0</v>
      </c>
      <c r="AC866" s="330">
        <v>0</v>
      </c>
      <c r="AD866" s="330">
        <v>0</v>
      </c>
      <c r="AE866" s="330">
        <v>0</v>
      </c>
      <c r="AF866" s="330">
        <v>0</v>
      </c>
      <c r="AG866" s="429" t="s">
        <v>45</v>
      </c>
      <c r="AH866" s="330"/>
      <c r="AI866" s="330"/>
      <c r="AJ866" s="330"/>
      <c r="AK866" s="330"/>
      <c r="AL866" s="330"/>
      <c r="AM866" s="330">
        <v>0</v>
      </c>
      <c r="AN866" s="330">
        <v>0</v>
      </c>
      <c r="AO866" s="330"/>
      <c r="AP866" s="330"/>
      <c r="AQ866" s="330">
        <v>0</v>
      </c>
      <c r="AR866" s="330">
        <v>0</v>
      </c>
      <c r="AS866" s="330">
        <v>0</v>
      </c>
      <c r="AT866" s="330">
        <v>0</v>
      </c>
      <c r="AU866" s="330">
        <v>0</v>
      </c>
      <c r="AV866" s="430" t="s">
        <v>45</v>
      </c>
      <c r="AW866" s="330">
        <v>0</v>
      </c>
      <c r="AX866" s="330">
        <v>0</v>
      </c>
      <c r="AY866" s="330">
        <v>0</v>
      </c>
      <c r="AZ866" s="330">
        <v>0</v>
      </c>
      <c r="BA866" s="330">
        <v>0</v>
      </c>
      <c r="BB866" s="330">
        <v>0</v>
      </c>
      <c r="BC866" s="330">
        <v>0</v>
      </c>
      <c r="BD866" s="330">
        <v>0</v>
      </c>
      <c r="BE866" s="330">
        <v>21</v>
      </c>
      <c r="BF866" s="329" t="s">
        <v>7549</v>
      </c>
      <c r="BG866" s="330">
        <v>1</v>
      </c>
      <c r="BH866" s="330">
        <v>2</v>
      </c>
      <c r="BI866" s="330">
        <v>1</v>
      </c>
      <c r="BJ866" s="330" t="s">
        <v>112</v>
      </c>
      <c r="BK866" s="330">
        <v>0</v>
      </c>
      <c r="BL866" s="330">
        <v>0</v>
      </c>
      <c r="BM866" s="330">
        <v>0</v>
      </c>
      <c r="BN866" s="330">
        <v>0</v>
      </c>
      <c r="BO866" s="330">
        <v>1</v>
      </c>
      <c r="BP866" s="330">
        <v>0</v>
      </c>
      <c r="BQ866" s="330">
        <v>0</v>
      </c>
    </row>
    <row r="867" spans="1:69" x14ac:dyDescent="0.25">
      <c r="A867" s="333" t="s">
        <v>94</v>
      </c>
      <c r="B867" s="330" t="s">
        <v>43</v>
      </c>
      <c r="C867" s="330" t="s">
        <v>43</v>
      </c>
      <c r="D867" s="333">
        <v>1</v>
      </c>
      <c r="E867" s="331" t="s">
        <v>6534</v>
      </c>
      <c r="F867" s="330" t="s">
        <v>129</v>
      </c>
      <c r="G867" s="427" t="s">
        <v>7639</v>
      </c>
      <c r="H867" s="330">
        <v>0</v>
      </c>
      <c r="I867" s="330">
        <v>0</v>
      </c>
      <c r="J867" s="336" t="s">
        <v>45</v>
      </c>
      <c r="K867" s="330">
        <v>0</v>
      </c>
      <c r="L867" s="330">
        <v>0</v>
      </c>
      <c r="M867" s="336" t="s">
        <v>45</v>
      </c>
      <c r="N867" s="330">
        <v>0</v>
      </c>
      <c r="O867" s="330" t="s">
        <v>45</v>
      </c>
      <c r="P867" s="330" t="s">
        <v>45</v>
      </c>
      <c r="Q867" s="330" t="s">
        <v>45</v>
      </c>
      <c r="R867" s="336" t="s">
        <v>45</v>
      </c>
      <c r="S867" s="330">
        <v>0</v>
      </c>
      <c r="T867" s="330"/>
      <c r="U867" s="330"/>
      <c r="V867" s="428"/>
      <c r="W867" s="428" t="s">
        <v>45</v>
      </c>
      <c r="X867" s="428" t="s">
        <v>45</v>
      </c>
      <c r="Y867" s="428" t="s">
        <v>45</v>
      </c>
      <c r="Z867" s="428" t="s">
        <v>45</v>
      </c>
      <c r="AA867" s="330">
        <v>1</v>
      </c>
      <c r="AB867" s="330">
        <v>0</v>
      </c>
      <c r="AC867" s="330">
        <v>0</v>
      </c>
      <c r="AD867" s="330">
        <v>0</v>
      </c>
      <c r="AE867" s="330">
        <v>0</v>
      </c>
      <c r="AF867" s="330">
        <v>0</v>
      </c>
      <c r="AG867" s="429" t="s">
        <v>45</v>
      </c>
      <c r="AH867" s="330"/>
      <c r="AI867" s="330"/>
      <c r="AJ867" s="330"/>
      <c r="AK867" s="330"/>
      <c r="AL867" s="330"/>
      <c r="AM867" s="330">
        <v>0</v>
      </c>
      <c r="AN867" s="330">
        <v>0</v>
      </c>
      <c r="AO867" s="330"/>
      <c r="AP867" s="330"/>
      <c r="AQ867" s="330">
        <v>0</v>
      </c>
      <c r="AR867" s="330">
        <v>0</v>
      </c>
      <c r="AS867" s="330">
        <v>0</v>
      </c>
      <c r="AT867" s="330">
        <v>0</v>
      </c>
      <c r="AU867" s="330">
        <v>1</v>
      </c>
      <c r="AV867" s="430">
        <v>1</v>
      </c>
      <c r="AW867" s="330">
        <v>9</v>
      </c>
      <c r="AX867" s="330">
        <v>2</v>
      </c>
      <c r="AY867" s="330">
        <v>9</v>
      </c>
      <c r="AZ867" s="330">
        <v>2</v>
      </c>
      <c r="BA867" s="330">
        <v>9</v>
      </c>
      <c r="BB867" s="330">
        <v>2</v>
      </c>
      <c r="BC867" s="330">
        <v>9</v>
      </c>
      <c r="BD867" s="330">
        <v>2</v>
      </c>
      <c r="BE867" s="330">
        <v>521</v>
      </c>
      <c r="BF867" s="329" t="s">
        <v>7547</v>
      </c>
      <c r="BG867" s="330">
        <v>10</v>
      </c>
      <c r="BH867" s="330">
        <v>0</v>
      </c>
      <c r="BI867" s="330">
        <v>12</v>
      </c>
      <c r="BJ867" s="330" t="s">
        <v>112</v>
      </c>
      <c r="BK867" s="330">
        <v>9</v>
      </c>
      <c r="BL867" s="330">
        <v>2</v>
      </c>
      <c r="BM867" s="330">
        <v>0</v>
      </c>
      <c r="BN867" s="330">
        <v>0</v>
      </c>
      <c r="BO867" s="330">
        <v>1</v>
      </c>
      <c r="BP867" s="330">
        <v>0</v>
      </c>
      <c r="BQ867" s="330">
        <v>0</v>
      </c>
    </row>
    <row r="868" spans="1:69" x14ac:dyDescent="0.25">
      <c r="A868" s="333" t="s">
        <v>94</v>
      </c>
      <c r="B868" s="330" t="s">
        <v>43</v>
      </c>
      <c r="C868" s="330" t="s">
        <v>43</v>
      </c>
      <c r="D868" s="333">
        <v>2</v>
      </c>
      <c r="E868" s="331" t="s">
        <v>6535</v>
      </c>
      <c r="F868" s="330" t="s">
        <v>129</v>
      </c>
      <c r="G868" s="427" t="s">
        <v>7639</v>
      </c>
      <c r="H868" s="330">
        <v>0</v>
      </c>
      <c r="I868" s="330">
        <v>0</v>
      </c>
      <c r="J868" s="336" t="s">
        <v>45</v>
      </c>
      <c r="K868" s="330">
        <v>0</v>
      </c>
      <c r="L868" s="330">
        <v>0</v>
      </c>
      <c r="M868" s="336" t="s">
        <v>45</v>
      </c>
      <c r="N868" s="330">
        <v>0</v>
      </c>
      <c r="O868" s="330" t="s">
        <v>45</v>
      </c>
      <c r="P868" s="330" t="s">
        <v>45</v>
      </c>
      <c r="Q868" s="330" t="s">
        <v>45</v>
      </c>
      <c r="R868" s="336" t="s">
        <v>45</v>
      </c>
      <c r="S868" s="330">
        <v>0</v>
      </c>
      <c r="T868" s="330"/>
      <c r="U868" s="330"/>
      <c r="V868" s="428"/>
      <c r="W868" s="428" t="s">
        <v>45</v>
      </c>
      <c r="X868" s="428" t="s">
        <v>45</v>
      </c>
      <c r="Y868" s="428" t="s">
        <v>45</v>
      </c>
      <c r="Z868" s="428" t="s">
        <v>45</v>
      </c>
      <c r="AA868" s="330">
        <v>0</v>
      </c>
      <c r="AB868" s="330">
        <v>0</v>
      </c>
      <c r="AC868" s="330">
        <v>0</v>
      </c>
      <c r="AD868" s="330">
        <v>0</v>
      </c>
      <c r="AE868" s="330">
        <v>0</v>
      </c>
      <c r="AF868" s="330">
        <v>0</v>
      </c>
      <c r="AG868" s="429" t="s">
        <v>45</v>
      </c>
      <c r="AH868" s="330"/>
      <c r="AI868" s="330"/>
      <c r="AJ868" s="330"/>
      <c r="AK868" s="330"/>
      <c r="AL868" s="330"/>
      <c r="AM868" s="330">
        <v>0</v>
      </c>
      <c r="AN868" s="330">
        <v>0</v>
      </c>
      <c r="AO868" s="330"/>
      <c r="AP868" s="330"/>
      <c r="AQ868" s="330">
        <v>0</v>
      </c>
      <c r="AR868" s="330">
        <v>0</v>
      </c>
      <c r="AS868" s="330">
        <v>0</v>
      </c>
      <c r="AT868" s="330">
        <v>0</v>
      </c>
      <c r="AU868" s="330">
        <v>0</v>
      </c>
      <c r="AV868" s="430" t="s">
        <v>45</v>
      </c>
      <c r="AW868" s="330">
        <v>11</v>
      </c>
      <c r="AX868" s="330">
        <v>0</v>
      </c>
      <c r="AY868" s="330">
        <v>11</v>
      </c>
      <c r="AZ868" s="330">
        <v>0</v>
      </c>
      <c r="BA868" s="330">
        <v>11</v>
      </c>
      <c r="BB868" s="330">
        <v>0</v>
      </c>
      <c r="BC868" s="330">
        <v>11</v>
      </c>
      <c r="BD868" s="330">
        <v>0</v>
      </c>
      <c r="BE868" s="330">
        <v>564</v>
      </c>
      <c r="BF868" s="329" t="s">
        <v>7547</v>
      </c>
      <c r="BG868" s="330">
        <v>11</v>
      </c>
      <c r="BH868" s="330">
        <v>0</v>
      </c>
      <c r="BI868" s="330">
        <v>11</v>
      </c>
      <c r="BJ868" s="330" t="s">
        <v>112</v>
      </c>
      <c r="BK868" s="330">
        <v>9</v>
      </c>
      <c r="BL868" s="330">
        <v>0</v>
      </c>
      <c r="BM868" s="330">
        <v>2</v>
      </c>
      <c r="BN868" s="330">
        <v>0</v>
      </c>
      <c r="BO868" s="330">
        <v>0</v>
      </c>
      <c r="BP868" s="330">
        <v>0</v>
      </c>
      <c r="BQ868" s="330">
        <v>0</v>
      </c>
    </row>
    <row r="869" spans="1:69" x14ac:dyDescent="0.25">
      <c r="A869" s="333" t="s">
        <v>94</v>
      </c>
      <c r="B869" s="330" t="s">
        <v>43</v>
      </c>
      <c r="C869" s="330" t="s">
        <v>43</v>
      </c>
      <c r="D869" s="333">
        <v>44</v>
      </c>
      <c r="E869" s="331" t="s">
        <v>565</v>
      </c>
      <c r="F869" s="330" t="s">
        <v>129</v>
      </c>
      <c r="G869" s="427" t="s">
        <v>7639</v>
      </c>
      <c r="H869" s="330">
        <v>0</v>
      </c>
      <c r="I869" s="330">
        <v>0</v>
      </c>
      <c r="J869" s="336" t="s">
        <v>45</v>
      </c>
      <c r="K869" s="330">
        <v>0</v>
      </c>
      <c r="L869" s="330">
        <v>0</v>
      </c>
      <c r="M869" s="336" t="s">
        <v>45</v>
      </c>
      <c r="N869" s="330">
        <v>0</v>
      </c>
      <c r="O869" s="330" t="s">
        <v>45</v>
      </c>
      <c r="P869" s="330" t="s">
        <v>45</v>
      </c>
      <c r="Q869" s="330" t="s">
        <v>45</v>
      </c>
      <c r="R869" s="336" t="s">
        <v>45</v>
      </c>
      <c r="S869" s="330">
        <v>0</v>
      </c>
      <c r="T869" s="330"/>
      <c r="U869" s="330"/>
      <c r="V869" s="428"/>
      <c r="W869" s="428" t="s">
        <v>45</v>
      </c>
      <c r="X869" s="428" t="s">
        <v>45</v>
      </c>
      <c r="Y869" s="428" t="s">
        <v>45</v>
      </c>
      <c r="Z869" s="428" t="s">
        <v>45</v>
      </c>
      <c r="AA869" s="330">
        <v>0</v>
      </c>
      <c r="AB869" s="330">
        <v>0</v>
      </c>
      <c r="AC869" s="330">
        <v>0</v>
      </c>
      <c r="AD869" s="330">
        <v>0</v>
      </c>
      <c r="AE869" s="330">
        <v>0</v>
      </c>
      <c r="AF869" s="330">
        <v>0</v>
      </c>
      <c r="AG869" s="429" t="s">
        <v>45</v>
      </c>
      <c r="AH869" s="330"/>
      <c r="AI869" s="330"/>
      <c r="AJ869" s="330"/>
      <c r="AK869" s="330"/>
      <c r="AL869" s="330"/>
      <c r="AM869" s="330">
        <v>0</v>
      </c>
      <c r="AN869" s="330">
        <v>0</v>
      </c>
      <c r="AO869" s="330"/>
      <c r="AP869" s="330"/>
      <c r="AQ869" s="330">
        <v>0</v>
      </c>
      <c r="AR869" s="330">
        <v>0</v>
      </c>
      <c r="AS869" s="330">
        <v>0</v>
      </c>
      <c r="AT869" s="330">
        <v>0</v>
      </c>
      <c r="AU869" s="330">
        <v>0</v>
      </c>
      <c r="AV869" s="430" t="s">
        <v>45</v>
      </c>
      <c r="AW869" s="330">
        <v>1</v>
      </c>
      <c r="AX869" s="330">
        <v>0</v>
      </c>
      <c r="AY869" s="330">
        <v>1</v>
      </c>
      <c r="AZ869" s="330">
        <v>0</v>
      </c>
      <c r="BA869" s="330">
        <v>1</v>
      </c>
      <c r="BB869" s="330">
        <v>0</v>
      </c>
      <c r="BC869" s="330">
        <v>1</v>
      </c>
      <c r="BD869" s="330">
        <v>0</v>
      </c>
      <c r="BE869" s="330">
        <v>717</v>
      </c>
      <c r="BF869" s="329" t="s">
        <v>7547</v>
      </c>
      <c r="BG869" s="330">
        <v>3</v>
      </c>
      <c r="BH869" s="330">
        <v>1</v>
      </c>
      <c r="BI869" s="330">
        <v>1</v>
      </c>
      <c r="BJ869" s="330" t="s">
        <v>112</v>
      </c>
      <c r="BK869" s="330">
        <v>0</v>
      </c>
      <c r="BL869" s="330">
        <v>0</v>
      </c>
      <c r="BM869" s="330">
        <v>0</v>
      </c>
      <c r="BN869" s="330">
        <v>1</v>
      </c>
      <c r="BO869" s="330">
        <v>0</v>
      </c>
      <c r="BP869" s="330">
        <v>0</v>
      </c>
      <c r="BQ869" s="330">
        <v>0</v>
      </c>
    </row>
    <row r="870" spans="1:69" x14ac:dyDescent="0.25">
      <c r="A870" s="333" t="s">
        <v>94</v>
      </c>
      <c r="B870" s="330" t="s">
        <v>43</v>
      </c>
      <c r="C870" s="330" t="s">
        <v>43</v>
      </c>
      <c r="D870" s="333">
        <v>45</v>
      </c>
      <c r="E870" s="331" t="s">
        <v>566</v>
      </c>
      <c r="F870" s="330" t="s">
        <v>129</v>
      </c>
      <c r="G870" s="427" t="s">
        <v>7639</v>
      </c>
      <c r="H870" s="330">
        <v>0</v>
      </c>
      <c r="I870" s="330">
        <v>0</v>
      </c>
      <c r="J870" s="336" t="s">
        <v>45</v>
      </c>
      <c r="K870" s="330">
        <v>0</v>
      </c>
      <c r="L870" s="330">
        <v>0</v>
      </c>
      <c r="M870" s="336" t="s">
        <v>45</v>
      </c>
      <c r="N870" s="330">
        <v>0</v>
      </c>
      <c r="O870" s="330" t="s">
        <v>45</v>
      </c>
      <c r="P870" s="330" t="s">
        <v>45</v>
      </c>
      <c r="Q870" s="330" t="s">
        <v>45</v>
      </c>
      <c r="R870" s="336" t="s">
        <v>45</v>
      </c>
      <c r="S870" s="330">
        <v>0</v>
      </c>
      <c r="T870" s="330"/>
      <c r="U870" s="330"/>
      <c r="V870" s="428"/>
      <c r="W870" s="428" t="s">
        <v>45</v>
      </c>
      <c r="X870" s="428" t="s">
        <v>45</v>
      </c>
      <c r="Y870" s="428" t="s">
        <v>45</v>
      </c>
      <c r="Z870" s="428" t="s">
        <v>45</v>
      </c>
      <c r="AA870" s="330">
        <v>0</v>
      </c>
      <c r="AB870" s="330">
        <v>0</v>
      </c>
      <c r="AC870" s="330">
        <v>0</v>
      </c>
      <c r="AD870" s="330">
        <v>0</v>
      </c>
      <c r="AE870" s="330">
        <v>0</v>
      </c>
      <c r="AF870" s="330">
        <v>0</v>
      </c>
      <c r="AG870" s="429" t="s">
        <v>45</v>
      </c>
      <c r="AH870" s="330"/>
      <c r="AI870" s="330"/>
      <c r="AJ870" s="330"/>
      <c r="AK870" s="330"/>
      <c r="AL870" s="330"/>
      <c r="AM870" s="330">
        <v>0</v>
      </c>
      <c r="AN870" s="330">
        <v>0</v>
      </c>
      <c r="AO870" s="330"/>
      <c r="AP870" s="330"/>
      <c r="AQ870" s="330">
        <v>0</v>
      </c>
      <c r="AR870" s="330">
        <v>0</v>
      </c>
      <c r="AS870" s="330">
        <v>0</v>
      </c>
      <c r="AT870" s="330">
        <v>0</v>
      </c>
      <c r="AU870" s="330">
        <v>0</v>
      </c>
      <c r="AV870" s="430" t="s">
        <v>45</v>
      </c>
      <c r="AW870" s="330">
        <v>6</v>
      </c>
      <c r="AX870" s="330">
        <v>0</v>
      </c>
      <c r="AY870" s="330">
        <v>6</v>
      </c>
      <c r="AZ870" s="330">
        <v>0</v>
      </c>
      <c r="BA870" s="330">
        <v>6</v>
      </c>
      <c r="BB870" s="330">
        <v>0</v>
      </c>
      <c r="BC870" s="330">
        <v>6</v>
      </c>
      <c r="BD870" s="330">
        <v>0</v>
      </c>
      <c r="BE870" s="330">
        <v>898</v>
      </c>
      <c r="BF870" s="329" t="s">
        <v>7547</v>
      </c>
      <c r="BG870" s="330">
        <v>6</v>
      </c>
      <c r="BH870" s="330">
        <v>1</v>
      </c>
      <c r="BI870" s="330">
        <v>6</v>
      </c>
      <c r="BJ870" s="433" t="s">
        <v>112</v>
      </c>
      <c r="BK870" s="330">
        <v>6</v>
      </c>
      <c r="BL870" s="330">
        <v>0</v>
      </c>
      <c r="BM870" s="330">
        <v>0</v>
      </c>
      <c r="BN870" s="330">
        <v>0</v>
      </c>
      <c r="BO870" s="330">
        <v>0</v>
      </c>
      <c r="BP870" s="330">
        <v>0</v>
      </c>
      <c r="BQ870" s="330">
        <v>0</v>
      </c>
    </row>
    <row r="871" spans="1:69" x14ac:dyDescent="0.25">
      <c r="A871" s="333" t="s">
        <v>94</v>
      </c>
      <c r="B871" s="330" t="s">
        <v>43</v>
      </c>
      <c r="C871" s="330" t="s">
        <v>43</v>
      </c>
      <c r="D871" s="333">
        <v>46</v>
      </c>
      <c r="E871" s="331" t="s">
        <v>567</v>
      </c>
      <c r="F871" s="330" t="s">
        <v>129</v>
      </c>
      <c r="G871" s="427" t="s">
        <v>7639</v>
      </c>
      <c r="H871" s="330">
        <v>0</v>
      </c>
      <c r="I871" s="330">
        <v>0</v>
      </c>
      <c r="J871" s="336" t="s">
        <v>45</v>
      </c>
      <c r="K871" s="330">
        <v>0</v>
      </c>
      <c r="L871" s="330">
        <v>0</v>
      </c>
      <c r="M871" s="336" t="s">
        <v>45</v>
      </c>
      <c r="N871" s="330">
        <v>0</v>
      </c>
      <c r="O871" s="330" t="s">
        <v>45</v>
      </c>
      <c r="P871" s="330" t="s">
        <v>45</v>
      </c>
      <c r="Q871" s="330" t="s">
        <v>45</v>
      </c>
      <c r="R871" s="336" t="s">
        <v>45</v>
      </c>
      <c r="S871" s="330">
        <v>0</v>
      </c>
      <c r="T871" s="330"/>
      <c r="U871" s="330"/>
      <c r="V871" s="428"/>
      <c r="W871" s="428" t="s">
        <v>45</v>
      </c>
      <c r="X871" s="428" t="s">
        <v>45</v>
      </c>
      <c r="Y871" s="428" t="s">
        <v>45</v>
      </c>
      <c r="Z871" s="428" t="s">
        <v>45</v>
      </c>
      <c r="AA871" s="330">
        <v>0</v>
      </c>
      <c r="AB871" s="330">
        <v>0</v>
      </c>
      <c r="AC871" s="330">
        <v>0</v>
      </c>
      <c r="AD871" s="330">
        <v>0</v>
      </c>
      <c r="AE871" s="330">
        <v>0</v>
      </c>
      <c r="AF871" s="330">
        <v>0</v>
      </c>
      <c r="AG871" s="429" t="s">
        <v>45</v>
      </c>
      <c r="AH871" s="330"/>
      <c r="AI871" s="330"/>
      <c r="AJ871" s="330"/>
      <c r="AK871" s="330"/>
      <c r="AL871" s="330"/>
      <c r="AM871" s="330">
        <v>0</v>
      </c>
      <c r="AN871" s="330">
        <v>0</v>
      </c>
      <c r="AO871" s="330"/>
      <c r="AP871" s="330"/>
      <c r="AQ871" s="330">
        <v>0</v>
      </c>
      <c r="AR871" s="330">
        <v>0</v>
      </c>
      <c r="AS871" s="330">
        <v>0</v>
      </c>
      <c r="AT871" s="330">
        <v>0</v>
      </c>
      <c r="AU871" s="330">
        <v>0</v>
      </c>
      <c r="AV871" s="430" t="s">
        <v>45</v>
      </c>
      <c r="AW871" s="330">
        <v>5</v>
      </c>
      <c r="AX871" s="330">
        <v>0</v>
      </c>
      <c r="AY871" s="330">
        <v>5</v>
      </c>
      <c r="AZ871" s="330">
        <v>0</v>
      </c>
      <c r="BA871" s="330">
        <v>5</v>
      </c>
      <c r="BB871" s="330">
        <v>0</v>
      </c>
      <c r="BC871" s="330">
        <v>5</v>
      </c>
      <c r="BD871" s="330">
        <v>0</v>
      </c>
      <c r="BE871" s="330">
        <v>809</v>
      </c>
      <c r="BF871" s="329" t="s">
        <v>7547</v>
      </c>
      <c r="BG871" s="330">
        <v>7</v>
      </c>
      <c r="BH871" s="330">
        <v>0</v>
      </c>
      <c r="BI871" s="330">
        <v>6</v>
      </c>
      <c r="BJ871" s="433" t="s">
        <v>112</v>
      </c>
      <c r="BK871" s="330">
        <v>1</v>
      </c>
      <c r="BL871" s="330">
        <v>1</v>
      </c>
      <c r="BM871" s="330">
        <v>2</v>
      </c>
      <c r="BN871" s="330">
        <v>1</v>
      </c>
      <c r="BO871" s="330">
        <v>1</v>
      </c>
      <c r="BP871" s="330">
        <v>0</v>
      </c>
      <c r="BQ871" s="330">
        <v>0</v>
      </c>
    </row>
    <row r="872" spans="1:69" x14ac:dyDescent="0.25">
      <c r="A872" s="333" t="s">
        <v>94</v>
      </c>
      <c r="B872" s="330" t="s">
        <v>43</v>
      </c>
      <c r="C872" s="330" t="s">
        <v>43</v>
      </c>
      <c r="D872" s="333">
        <v>47</v>
      </c>
      <c r="E872" s="331" t="s">
        <v>568</v>
      </c>
      <c r="F872" s="330" t="s">
        <v>129</v>
      </c>
      <c r="G872" s="427" t="s">
        <v>7639</v>
      </c>
      <c r="H872" s="330">
        <v>0</v>
      </c>
      <c r="I872" s="330">
        <v>0</v>
      </c>
      <c r="J872" s="336" t="s">
        <v>45</v>
      </c>
      <c r="K872" s="330">
        <v>0</v>
      </c>
      <c r="L872" s="330">
        <v>0</v>
      </c>
      <c r="M872" s="336" t="s">
        <v>45</v>
      </c>
      <c r="N872" s="330">
        <v>0</v>
      </c>
      <c r="O872" s="330" t="s">
        <v>45</v>
      </c>
      <c r="P872" s="330" t="s">
        <v>45</v>
      </c>
      <c r="Q872" s="330" t="s">
        <v>45</v>
      </c>
      <c r="R872" s="336" t="s">
        <v>45</v>
      </c>
      <c r="S872" s="330">
        <v>0</v>
      </c>
      <c r="T872" s="330"/>
      <c r="U872" s="330"/>
      <c r="V872" s="428"/>
      <c r="W872" s="428" t="s">
        <v>45</v>
      </c>
      <c r="X872" s="428" t="s">
        <v>45</v>
      </c>
      <c r="Y872" s="428" t="s">
        <v>45</v>
      </c>
      <c r="Z872" s="428" t="s">
        <v>45</v>
      </c>
      <c r="AA872" s="330">
        <v>0</v>
      </c>
      <c r="AB872" s="330">
        <v>0</v>
      </c>
      <c r="AC872" s="330">
        <v>0</v>
      </c>
      <c r="AD872" s="330">
        <v>0</v>
      </c>
      <c r="AE872" s="330">
        <v>0</v>
      </c>
      <c r="AF872" s="330">
        <v>0</v>
      </c>
      <c r="AG872" s="429" t="s">
        <v>45</v>
      </c>
      <c r="AH872" s="330"/>
      <c r="AI872" s="330"/>
      <c r="AJ872" s="330"/>
      <c r="AK872" s="330"/>
      <c r="AL872" s="330"/>
      <c r="AM872" s="330">
        <v>0</v>
      </c>
      <c r="AN872" s="330">
        <v>0</v>
      </c>
      <c r="AO872" s="330"/>
      <c r="AP872" s="330"/>
      <c r="AQ872" s="330">
        <v>0</v>
      </c>
      <c r="AR872" s="330">
        <v>0</v>
      </c>
      <c r="AS872" s="330">
        <v>0</v>
      </c>
      <c r="AT872" s="330">
        <v>0</v>
      </c>
      <c r="AU872" s="330">
        <v>0</v>
      </c>
      <c r="AV872" s="430" t="s">
        <v>45</v>
      </c>
      <c r="AW872" s="330">
        <v>0</v>
      </c>
      <c r="AX872" s="330">
        <v>0</v>
      </c>
      <c r="AY872" s="330">
        <v>0</v>
      </c>
      <c r="AZ872" s="330">
        <v>0</v>
      </c>
      <c r="BA872" s="330">
        <v>0</v>
      </c>
      <c r="BB872" s="330">
        <v>0</v>
      </c>
      <c r="BC872" s="330">
        <v>0</v>
      </c>
      <c r="BD872" s="330">
        <v>0</v>
      </c>
      <c r="BE872" s="330">
        <v>4</v>
      </c>
      <c r="BF872" s="329" t="s">
        <v>7547</v>
      </c>
      <c r="BG872" s="330">
        <v>0</v>
      </c>
      <c r="BH872" s="330">
        <v>0</v>
      </c>
      <c r="BI872" s="330">
        <v>0</v>
      </c>
      <c r="BJ872" s="433" t="s">
        <v>112</v>
      </c>
      <c r="BK872" s="330">
        <v>0</v>
      </c>
      <c r="BL872" s="330">
        <v>0</v>
      </c>
      <c r="BM872" s="330">
        <v>0</v>
      </c>
      <c r="BN872" s="330">
        <v>0</v>
      </c>
      <c r="BO872" s="330">
        <v>0</v>
      </c>
      <c r="BP872" s="330">
        <v>0</v>
      </c>
      <c r="BQ872" s="330">
        <v>0</v>
      </c>
    </row>
    <row r="873" spans="1:69" x14ac:dyDescent="0.25">
      <c r="A873" s="333" t="s">
        <v>94</v>
      </c>
      <c r="B873" s="330" t="s">
        <v>43</v>
      </c>
      <c r="C873" s="330" t="s">
        <v>43</v>
      </c>
      <c r="D873" s="333">
        <v>48</v>
      </c>
      <c r="E873" s="331" t="s">
        <v>570</v>
      </c>
      <c r="F873" s="330" t="s">
        <v>129</v>
      </c>
      <c r="G873" s="427" t="s">
        <v>7639</v>
      </c>
      <c r="H873" s="330">
        <v>0</v>
      </c>
      <c r="I873" s="330">
        <v>0</v>
      </c>
      <c r="J873" s="336" t="s">
        <v>45</v>
      </c>
      <c r="K873" s="330">
        <v>0</v>
      </c>
      <c r="L873" s="330">
        <v>0</v>
      </c>
      <c r="M873" s="336" t="s">
        <v>45</v>
      </c>
      <c r="N873" s="330">
        <v>0</v>
      </c>
      <c r="O873" s="330" t="s">
        <v>45</v>
      </c>
      <c r="P873" s="330" t="s">
        <v>45</v>
      </c>
      <c r="Q873" s="330" t="s">
        <v>45</v>
      </c>
      <c r="R873" s="336" t="s">
        <v>45</v>
      </c>
      <c r="S873" s="330">
        <v>0</v>
      </c>
      <c r="T873" s="330"/>
      <c r="U873" s="330"/>
      <c r="V873" s="428"/>
      <c r="W873" s="428" t="s">
        <v>45</v>
      </c>
      <c r="X873" s="428" t="s">
        <v>45</v>
      </c>
      <c r="Y873" s="428" t="s">
        <v>45</v>
      </c>
      <c r="Z873" s="428" t="s">
        <v>45</v>
      </c>
      <c r="AA873" s="330">
        <v>0</v>
      </c>
      <c r="AB873" s="330">
        <v>0</v>
      </c>
      <c r="AC873" s="330">
        <v>0</v>
      </c>
      <c r="AD873" s="330">
        <v>0</v>
      </c>
      <c r="AE873" s="330">
        <v>0</v>
      </c>
      <c r="AF873" s="330">
        <v>0</v>
      </c>
      <c r="AG873" s="429" t="s">
        <v>45</v>
      </c>
      <c r="AH873" s="330"/>
      <c r="AI873" s="330"/>
      <c r="AJ873" s="330"/>
      <c r="AK873" s="330"/>
      <c r="AL873" s="330"/>
      <c r="AM873" s="330">
        <v>0</v>
      </c>
      <c r="AN873" s="330">
        <v>0</v>
      </c>
      <c r="AO873" s="330"/>
      <c r="AP873" s="330"/>
      <c r="AQ873" s="330">
        <v>0</v>
      </c>
      <c r="AR873" s="330">
        <v>0</v>
      </c>
      <c r="AS873" s="330">
        <v>0</v>
      </c>
      <c r="AT873" s="330">
        <v>0</v>
      </c>
      <c r="AU873" s="330">
        <v>0</v>
      </c>
      <c r="AV873" s="430" t="s">
        <v>45</v>
      </c>
      <c r="AW873" s="330">
        <v>4</v>
      </c>
      <c r="AX873" s="330">
        <v>0</v>
      </c>
      <c r="AY873" s="330">
        <v>4</v>
      </c>
      <c r="AZ873" s="330">
        <v>0</v>
      </c>
      <c r="BA873" s="330">
        <v>4</v>
      </c>
      <c r="BB873" s="330">
        <v>0</v>
      </c>
      <c r="BC873" s="330">
        <v>4</v>
      </c>
      <c r="BD873" s="330">
        <v>0</v>
      </c>
      <c r="BE873" s="330">
        <v>524</v>
      </c>
      <c r="BF873" s="329" t="s">
        <v>7547</v>
      </c>
      <c r="BG873" s="330">
        <v>5</v>
      </c>
      <c r="BH873" s="330">
        <v>0</v>
      </c>
      <c r="BI873" s="330">
        <v>4</v>
      </c>
      <c r="BJ873" s="433" t="s">
        <v>112</v>
      </c>
      <c r="BK873" s="330">
        <v>4</v>
      </c>
      <c r="BL873" s="330">
        <v>0</v>
      </c>
      <c r="BM873" s="330">
        <v>0</v>
      </c>
      <c r="BN873" s="330">
        <v>0</v>
      </c>
      <c r="BO873" s="330">
        <v>0</v>
      </c>
      <c r="BP873" s="330">
        <v>0</v>
      </c>
      <c r="BQ873" s="330">
        <v>0</v>
      </c>
    </row>
    <row r="874" spans="1:69" x14ac:dyDescent="0.25">
      <c r="A874" s="333" t="s">
        <v>94</v>
      </c>
      <c r="B874" s="330" t="s">
        <v>43</v>
      </c>
      <c r="C874" s="330" t="s">
        <v>43</v>
      </c>
      <c r="D874" s="333">
        <v>49</v>
      </c>
      <c r="E874" s="331" t="s">
        <v>571</v>
      </c>
      <c r="F874" s="330" t="s">
        <v>129</v>
      </c>
      <c r="G874" s="427" t="s">
        <v>7639</v>
      </c>
      <c r="H874" s="330">
        <v>0</v>
      </c>
      <c r="I874" s="330">
        <v>0</v>
      </c>
      <c r="J874" s="336" t="s">
        <v>45</v>
      </c>
      <c r="K874" s="330">
        <v>0</v>
      </c>
      <c r="L874" s="330">
        <v>0</v>
      </c>
      <c r="M874" s="336" t="s">
        <v>45</v>
      </c>
      <c r="N874" s="330">
        <v>0</v>
      </c>
      <c r="O874" s="330" t="s">
        <v>45</v>
      </c>
      <c r="P874" s="330" t="s">
        <v>45</v>
      </c>
      <c r="Q874" s="330" t="s">
        <v>45</v>
      </c>
      <c r="R874" s="336" t="s">
        <v>45</v>
      </c>
      <c r="S874" s="330">
        <v>0</v>
      </c>
      <c r="T874" s="330"/>
      <c r="U874" s="330"/>
      <c r="V874" s="428"/>
      <c r="W874" s="428" t="s">
        <v>45</v>
      </c>
      <c r="X874" s="428" t="s">
        <v>45</v>
      </c>
      <c r="Y874" s="428" t="s">
        <v>45</v>
      </c>
      <c r="Z874" s="428" t="s">
        <v>45</v>
      </c>
      <c r="AA874" s="330">
        <v>1</v>
      </c>
      <c r="AB874" s="330">
        <v>0</v>
      </c>
      <c r="AC874" s="330">
        <v>0</v>
      </c>
      <c r="AD874" s="330">
        <v>0</v>
      </c>
      <c r="AE874" s="330">
        <v>0</v>
      </c>
      <c r="AF874" s="330">
        <v>0</v>
      </c>
      <c r="AG874" s="429" t="s">
        <v>45</v>
      </c>
      <c r="AH874" s="330"/>
      <c r="AI874" s="330"/>
      <c r="AJ874" s="330"/>
      <c r="AK874" s="330"/>
      <c r="AL874" s="330"/>
      <c r="AM874" s="330">
        <v>0</v>
      </c>
      <c r="AN874" s="330">
        <v>0</v>
      </c>
      <c r="AO874" s="330"/>
      <c r="AP874" s="330"/>
      <c r="AQ874" s="330">
        <v>0</v>
      </c>
      <c r="AR874" s="330">
        <v>0</v>
      </c>
      <c r="AS874" s="330">
        <v>0</v>
      </c>
      <c r="AT874" s="330">
        <v>0</v>
      </c>
      <c r="AU874" s="330">
        <v>1</v>
      </c>
      <c r="AV874" s="430">
        <v>1</v>
      </c>
      <c r="AW874" s="330">
        <v>8</v>
      </c>
      <c r="AX874" s="330">
        <v>2</v>
      </c>
      <c r="AY874" s="330">
        <v>8</v>
      </c>
      <c r="AZ874" s="330">
        <v>2</v>
      </c>
      <c r="BA874" s="330">
        <v>8</v>
      </c>
      <c r="BB874" s="330">
        <v>2</v>
      </c>
      <c r="BC874" s="330">
        <v>8</v>
      </c>
      <c r="BD874" s="330">
        <v>2</v>
      </c>
      <c r="BE874" s="330">
        <v>649</v>
      </c>
      <c r="BF874" s="329" t="s">
        <v>7547</v>
      </c>
      <c r="BG874" s="330">
        <v>14</v>
      </c>
      <c r="BH874" s="330">
        <v>1</v>
      </c>
      <c r="BI874" s="330">
        <v>10</v>
      </c>
      <c r="BJ874" s="433" t="s">
        <v>112</v>
      </c>
      <c r="BK874" s="330">
        <v>8</v>
      </c>
      <c r="BL874" s="330">
        <v>0</v>
      </c>
      <c r="BM874" s="330">
        <v>1</v>
      </c>
      <c r="BN874" s="330">
        <v>1</v>
      </c>
      <c r="BO874" s="330">
        <v>0</v>
      </c>
      <c r="BP874" s="330">
        <v>0</v>
      </c>
      <c r="BQ874" s="330">
        <v>0</v>
      </c>
    </row>
    <row r="875" spans="1:69" x14ac:dyDescent="0.25">
      <c r="A875" s="333" t="s">
        <v>94</v>
      </c>
      <c r="B875" s="330" t="s">
        <v>43</v>
      </c>
      <c r="C875" s="330" t="s">
        <v>43</v>
      </c>
      <c r="D875" s="333">
        <v>50</v>
      </c>
      <c r="E875" s="331" t="s">
        <v>572</v>
      </c>
      <c r="F875" s="330" t="s">
        <v>129</v>
      </c>
      <c r="G875" s="427" t="s">
        <v>7639</v>
      </c>
      <c r="H875" s="330">
        <v>0</v>
      </c>
      <c r="I875" s="330">
        <v>0</v>
      </c>
      <c r="J875" s="336" t="s">
        <v>45</v>
      </c>
      <c r="K875" s="330">
        <v>0</v>
      </c>
      <c r="L875" s="330">
        <v>0</v>
      </c>
      <c r="M875" s="336" t="s">
        <v>45</v>
      </c>
      <c r="N875" s="330">
        <v>0</v>
      </c>
      <c r="O875" s="330" t="s">
        <v>45</v>
      </c>
      <c r="P875" s="330" t="s">
        <v>45</v>
      </c>
      <c r="Q875" s="330" t="s">
        <v>45</v>
      </c>
      <c r="R875" s="336" t="s">
        <v>45</v>
      </c>
      <c r="S875" s="330">
        <v>0</v>
      </c>
      <c r="T875" s="330"/>
      <c r="U875" s="330"/>
      <c r="V875" s="428"/>
      <c r="W875" s="428" t="s">
        <v>45</v>
      </c>
      <c r="X875" s="428" t="s">
        <v>45</v>
      </c>
      <c r="Y875" s="428" t="s">
        <v>45</v>
      </c>
      <c r="Z875" s="428" t="s">
        <v>45</v>
      </c>
      <c r="AA875" s="330">
        <v>0</v>
      </c>
      <c r="AB875" s="330">
        <v>0</v>
      </c>
      <c r="AC875" s="330">
        <v>0</v>
      </c>
      <c r="AD875" s="330">
        <v>0</v>
      </c>
      <c r="AE875" s="330">
        <v>0</v>
      </c>
      <c r="AF875" s="330">
        <v>0</v>
      </c>
      <c r="AG875" s="429" t="s">
        <v>45</v>
      </c>
      <c r="AH875" s="330"/>
      <c r="AI875" s="330"/>
      <c r="AJ875" s="330"/>
      <c r="AK875" s="330"/>
      <c r="AL875" s="330"/>
      <c r="AM875" s="330">
        <v>0</v>
      </c>
      <c r="AN875" s="330">
        <v>0</v>
      </c>
      <c r="AO875" s="330"/>
      <c r="AP875" s="330"/>
      <c r="AQ875" s="330">
        <v>0</v>
      </c>
      <c r="AR875" s="330">
        <v>0</v>
      </c>
      <c r="AS875" s="330">
        <v>0</v>
      </c>
      <c r="AT875" s="330">
        <v>0</v>
      </c>
      <c r="AU875" s="330">
        <v>0</v>
      </c>
      <c r="AV875" s="430" t="s">
        <v>45</v>
      </c>
      <c r="AW875" s="330">
        <v>10</v>
      </c>
      <c r="AX875" s="330">
        <v>0</v>
      </c>
      <c r="AY875" s="330">
        <v>10</v>
      </c>
      <c r="AZ875" s="330">
        <v>0</v>
      </c>
      <c r="BA875" s="330">
        <v>10</v>
      </c>
      <c r="BB875" s="330">
        <v>0</v>
      </c>
      <c r="BC875" s="330">
        <v>10</v>
      </c>
      <c r="BD875" s="330">
        <v>0</v>
      </c>
      <c r="BE875" s="330">
        <v>496</v>
      </c>
      <c r="BF875" s="329" t="s">
        <v>7547</v>
      </c>
      <c r="BG875" s="330">
        <v>12</v>
      </c>
      <c r="BH875" s="330">
        <v>0</v>
      </c>
      <c r="BI875" s="330">
        <v>10</v>
      </c>
      <c r="BJ875" s="433" t="s">
        <v>112</v>
      </c>
      <c r="BK875" s="330">
        <v>9</v>
      </c>
      <c r="BL875" s="330">
        <v>1</v>
      </c>
      <c r="BM875" s="330">
        <v>0</v>
      </c>
      <c r="BN875" s="330">
        <v>0</v>
      </c>
      <c r="BO875" s="330">
        <v>0</v>
      </c>
      <c r="BP875" s="330">
        <v>0</v>
      </c>
      <c r="BQ875" s="330">
        <v>0</v>
      </c>
    </row>
    <row r="876" spans="1:69" x14ac:dyDescent="0.25">
      <c r="A876" s="333" t="s">
        <v>94</v>
      </c>
      <c r="B876" s="330" t="s">
        <v>43</v>
      </c>
      <c r="C876" s="330" t="s">
        <v>43</v>
      </c>
      <c r="D876" s="333">
        <v>51</v>
      </c>
      <c r="E876" s="331" t="s">
        <v>573</v>
      </c>
      <c r="F876" s="330" t="s">
        <v>129</v>
      </c>
      <c r="G876" s="427" t="s">
        <v>7639</v>
      </c>
      <c r="H876" s="330">
        <v>0</v>
      </c>
      <c r="I876" s="330">
        <v>0</v>
      </c>
      <c r="J876" s="336" t="s">
        <v>45</v>
      </c>
      <c r="K876" s="330">
        <v>0</v>
      </c>
      <c r="L876" s="330">
        <v>0</v>
      </c>
      <c r="M876" s="336" t="s">
        <v>45</v>
      </c>
      <c r="N876" s="330">
        <v>0</v>
      </c>
      <c r="O876" s="330" t="s">
        <v>45</v>
      </c>
      <c r="P876" s="330" t="s">
        <v>45</v>
      </c>
      <c r="Q876" s="330" t="s">
        <v>45</v>
      </c>
      <c r="R876" s="336" t="s">
        <v>45</v>
      </c>
      <c r="S876" s="330">
        <v>0</v>
      </c>
      <c r="T876" s="330"/>
      <c r="U876" s="330"/>
      <c r="V876" s="428"/>
      <c r="W876" s="428" t="s">
        <v>45</v>
      </c>
      <c r="X876" s="428" t="s">
        <v>45</v>
      </c>
      <c r="Y876" s="428" t="s">
        <v>45</v>
      </c>
      <c r="Z876" s="428" t="s">
        <v>45</v>
      </c>
      <c r="AA876" s="330">
        <v>0</v>
      </c>
      <c r="AB876" s="330">
        <v>0</v>
      </c>
      <c r="AC876" s="330">
        <v>0</v>
      </c>
      <c r="AD876" s="330">
        <v>0</v>
      </c>
      <c r="AE876" s="330">
        <v>0</v>
      </c>
      <c r="AF876" s="330">
        <v>0</v>
      </c>
      <c r="AG876" s="429" t="s">
        <v>45</v>
      </c>
      <c r="AH876" s="330"/>
      <c r="AI876" s="330"/>
      <c r="AJ876" s="330"/>
      <c r="AK876" s="330"/>
      <c r="AL876" s="330"/>
      <c r="AM876" s="330">
        <v>0</v>
      </c>
      <c r="AN876" s="330">
        <v>0</v>
      </c>
      <c r="AO876" s="330"/>
      <c r="AP876" s="330"/>
      <c r="AQ876" s="330">
        <v>0</v>
      </c>
      <c r="AR876" s="330">
        <v>0</v>
      </c>
      <c r="AS876" s="330">
        <v>0</v>
      </c>
      <c r="AT876" s="330">
        <v>0</v>
      </c>
      <c r="AU876" s="330">
        <v>0</v>
      </c>
      <c r="AV876" s="430" t="s">
        <v>45</v>
      </c>
      <c r="AW876" s="330">
        <v>4</v>
      </c>
      <c r="AX876" s="330">
        <v>0</v>
      </c>
      <c r="AY876" s="330">
        <v>4</v>
      </c>
      <c r="AZ876" s="330">
        <v>0</v>
      </c>
      <c r="BA876" s="330">
        <v>4</v>
      </c>
      <c r="BB876" s="330">
        <v>0</v>
      </c>
      <c r="BC876" s="330">
        <v>4</v>
      </c>
      <c r="BD876" s="330">
        <v>0</v>
      </c>
      <c r="BE876" s="330">
        <v>406</v>
      </c>
      <c r="BF876" s="329" t="s">
        <v>7547</v>
      </c>
      <c r="BG876" s="330">
        <v>5</v>
      </c>
      <c r="BH876" s="330">
        <v>0</v>
      </c>
      <c r="BI876" s="330">
        <v>4</v>
      </c>
      <c r="BJ876" s="433" t="s">
        <v>112</v>
      </c>
      <c r="BK876" s="330">
        <v>4</v>
      </c>
      <c r="BL876" s="330">
        <v>0</v>
      </c>
      <c r="BM876" s="330">
        <v>0</v>
      </c>
      <c r="BN876" s="330">
        <v>0</v>
      </c>
      <c r="BO876" s="330">
        <v>0</v>
      </c>
      <c r="BP876" s="330">
        <v>0</v>
      </c>
      <c r="BQ876" s="330">
        <v>0</v>
      </c>
    </row>
    <row r="877" spans="1:69" x14ac:dyDescent="0.25">
      <c r="A877" s="333" t="s">
        <v>94</v>
      </c>
      <c r="B877" s="330" t="s">
        <v>43</v>
      </c>
      <c r="C877" s="330" t="s">
        <v>43</v>
      </c>
      <c r="D877" s="333">
        <v>52</v>
      </c>
      <c r="E877" s="331" t="s">
        <v>6555</v>
      </c>
      <c r="F877" s="330" t="s">
        <v>129</v>
      </c>
      <c r="G877" s="427" t="s">
        <v>7639</v>
      </c>
      <c r="H877" s="330">
        <v>0</v>
      </c>
      <c r="I877" s="330">
        <v>0</v>
      </c>
      <c r="J877" s="336" t="s">
        <v>45</v>
      </c>
      <c r="K877" s="330">
        <v>0</v>
      </c>
      <c r="L877" s="330">
        <v>0</v>
      </c>
      <c r="M877" s="336" t="s">
        <v>45</v>
      </c>
      <c r="N877" s="330">
        <v>0</v>
      </c>
      <c r="O877" s="330" t="s">
        <v>45</v>
      </c>
      <c r="P877" s="330" t="s">
        <v>45</v>
      </c>
      <c r="Q877" s="330" t="s">
        <v>45</v>
      </c>
      <c r="R877" s="336" t="s">
        <v>45</v>
      </c>
      <c r="S877" s="330">
        <v>0</v>
      </c>
      <c r="T877" s="330"/>
      <c r="U877" s="330"/>
      <c r="V877" s="428"/>
      <c r="W877" s="428" t="s">
        <v>45</v>
      </c>
      <c r="X877" s="428" t="s">
        <v>45</v>
      </c>
      <c r="Y877" s="428" t="s">
        <v>45</v>
      </c>
      <c r="Z877" s="428" t="s">
        <v>45</v>
      </c>
      <c r="AA877" s="330">
        <v>0</v>
      </c>
      <c r="AB877" s="330">
        <v>0</v>
      </c>
      <c r="AC877" s="330">
        <v>0</v>
      </c>
      <c r="AD877" s="330">
        <v>0</v>
      </c>
      <c r="AE877" s="330">
        <v>0</v>
      </c>
      <c r="AF877" s="330">
        <v>0</v>
      </c>
      <c r="AG877" s="429" t="s">
        <v>45</v>
      </c>
      <c r="AH877" s="330"/>
      <c r="AI877" s="330"/>
      <c r="AJ877" s="330"/>
      <c r="AK877" s="330"/>
      <c r="AL877" s="330"/>
      <c r="AM877" s="330">
        <v>0</v>
      </c>
      <c r="AN877" s="330">
        <v>0</v>
      </c>
      <c r="AO877" s="330"/>
      <c r="AP877" s="330"/>
      <c r="AQ877" s="330">
        <v>0</v>
      </c>
      <c r="AR877" s="330">
        <v>0</v>
      </c>
      <c r="AS877" s="330">
        <v>0</v>
      </c>
      <c r="AT877" s="330">
        <v>0</v>
      </c>
      <c r="AU877" s="330">
        <v>0</v>
      </c>
      <c r="AV877" s="430" t="s">
        <v>45</v>
      </c>
      <c r="AW877" s="330">
        <v>0</v>
      </c>
      <c r="AX877" s="330">
        <v>0</v>
      </c>
      <c r="AY877" s="330">
        <v>0</v>
      </c>
      <c r="AZ877" s="330">
        <v>0</v>
      </c>
      <c r="BA877" s="330">
        <v>0</v>
      </c>
      <c r="BB877" s="330">
        <v>0</v>
      </c>
      <c r="BC877" s="330">
        <v>0</v>
      </c>
      <c r="BD877" s="330">
        <v>0</v>
      </c>
      <c r="BE877" s="330">
        <v>8</v>
      </c>
      <c r="BF877" s="329" t="s">
        <v>7547</v>
      </c>
      <c r="BG877" s="330">
        <v>0</v>
      </c>
      <c r="BH877" s="330">
        <v>0</v>
      </c>
      <c r="BI877" s="330">
        <v>0</v>
      </c>
      <c r="BJ877" s="433" t="s">
        <v>112</v>
      </c>
      <c r="BK877" s="330">
        <v>0</v>
      </c>
      <c r="BL877" s="330">
        <v>0</v>
      </c>
      <c r="BM877" s="330">
        <v>0</v>
      </c>
      <c r="BN877" s="330">
        <v>0</v>
      </c>
      <c r="BO877" s="330">
        <v>0</v>
      </c>
      <c r="BP877" s="330">
        <v>0</v>
      </c>
      <c r="BQ877" s="330">
        <v>0</v>
      </c>
    </row>
    <row r="878" spans="1:69" x14ac:dyDescent="0.25">
      <c r="A878" s="333" t="s">
        <v>94</v>
      </c>
      <c r="B878" s="330" t="s">
        <v>43</v>
      </c>
      <c r="C878" s="330" t="s">
        <v>43</v>
      </c>
      <c r="D878" s="333">
        <v>3</v>
      </c>
      <c r="E878" s="331" t="s">
        <v>6536</v>
      </c>
      <c r="F878" s="330" t="s">
        <v>129</v>
      </c>
      <c r="G878" s="427" t="s">
        <v>7639</v>
      </c>
      <c r="H878" s="330">
        <v>0</v>
      </c>
      <c r="I878" s="330">
        <v>0</v>
      </c>
      <c r="J878" s="336" t="s">
        <v>45</v>
      </c>
      <c r="K878" s="330">
        <v>0</v>
      </c>
      <c r="L878" s="330">
        <v>0</v>
      </c>
      <c r="M878" s="336" t="s">
        <v>45</v>
      </c>
      <c r="N878" s="330">
        <v>0</v>
      </c>
      <c r="O878" s="330" t="s">
        <v>45</v>
      </c>
      <c r="P878" s="330" t="s">
        <v>45</v>
      </c>
      <c r="Q878" s="330" t="s">
        <v>45</v>
      </c>
      <c r="R878" s="336" t="s">
        <v>45</v>
      </c>
      <c r="S878" s="330">
        <v>0</v>
      </c>
      <c r="T878" s="330"/>
      <c r="U878" s="330"/>
      <c r="V878" s="428"/>
      <c r="W878" s="428" t="s">
        <v>45</v>
      </c>
      <c r="X878" s="428" t="s">
        <v>45</v>
      </c>
      <c r="Y878" s="428" t="s">
        <v>45</v>
      </c>
      <c r="Z878" s="428" t="s">
        <v>45</v>
      </c>
      <c r="AA878" s="330">
        <v>0</v>
      </c>
      <c r="AB878" s="330">
        <v>0</v>
      </c>
      <c r="AC878" s="330">
        <v>0</v>
      </c>
      <c r="AD878" s="330">
        <v>0</v>
      </c>
      <c r="AE878" s="330">
        <v>0</v>
      </c>
      <c r="AF878" s="330">
        <v>0</v>
      </c>
      <c r="AG878" s="429" t="s">
        <v>45</v>
      </c>
      <c r="AH878" s="330"/>
      <c r="AI878" s="330"/>
      <c r="AJ878" s="330"/>
      <c r="AK878" s="330"/>
      <c r="AL878" s="330"/>
      <c r="AM878" s="330">
        <v>0</v>
      </c>
      <c r="AN878" s="330">
        <v>0</v>
      </c>
      <c r="AO878" s="330"/>
      <c r="AP878" s="330"/>
      <c r="AQ878" s="330">
        <v>0</v>
      </c>
      <c r="AR878" s="330">
        <v>0</v>
      </c>
      <c r="AS878" s="330">
        <v>0</v>
      </c>
      <c r="AT878" s="330">
        <v>0</v>
      </c>
      <c r="AU878" s="330">
        <v>0</v>
      </c>
      <c r="AV878" s="430" t="s">
        <v>45</v>
      </c>
      <c r="AW878" s="330">
        <v>7</v>
      </c>
      <c r="AX878" s="330">
        <v>0</v>
      </c>
      <c r="AY878" s="330">
        <v>7</v>
      </c>
      <c r="AZ878" s="330">
        <v>0</v>
      </c>
      <c r="BA878" s="330">
        <v>7</v>
      </c>
      <c r="BB878" s="330">
        <v>0</v>
      </c>
      <c r="BC878" s="330">
        <v>7</v>
      </c>
      <c r="BD878" s="330">
        <v>0</v>
      </c>
      <c r="BE878" s="330">
        <v>176</v>
      </c>
      <c r="BF878" s="329" t="s">
        <v>7547</v>
      </c>
      <c r="BG878" s="330">
        <v>12</v>
      </c>
      <c r="BH878" s="330">
        <v>2</v>
      </c>
      <c r="BI878" s="330">
        <v>7</v>
      </c>
      <c r="BJ878" s="433" t="s">
        <v>112</v>
      </c>
      <c r="BK878" s="330">
        <v>7</v>
      </c>
      <c r="BL878" s="330">
        <v>0</v>
      </c>
      <c r="BM878" s="330">
        <v>0</v>
      </c>
      <c r="BN878" s="330">
        <v>0</v>
      </c>
      <c r="BO878" s="330">
        <v>0</v>
      </c>
      <c r="BP878" s="330">
        <v>0</v>
      </c>
      <c r="BQ878" s="330">
        <v>0</v>
      </c>
    </row>
    <row r="879" spans="1:69" x14ac:dyDescent="0.25">
      <c r="A879" s="333" t="s">
        <v>94</v>
      </c>
      <c r="B879" s="330" t="s">
        <v>43</v>
      </c>
      <c r="C879" s="330" t="s">
        <v>43</v>
      </c>
      <c r="D879" s="333">
        <v>4</v>
      </c>
      <c r="E879" s="331" t="s">
        <v>6537</v>
      </c>
      <c r="F879" s="330" t="s">
        <v>129</v>
      </c>
      <c r="G879" s="427" t="s">
        <v>7639</v>
      </c>
      <c r="H879" s="330">
        <v>0</v>
      </c>
      <c r="I879" s="330">
        <v>0</v>
      </c>
      <c r="J879" s="336" t="s">
        <v>45</v>
      </c>
      <c r="K879" s="330">
        <v>0</v>
      </c>
      <c r="L879" s="330">
        <v>0</v>
      </c>
      <c r="M879" s="336" t="s">
        <v>45</v>
      </c>
      <c r="N879" s="330">
        <v>0</v>
      </c>
      <c r="O879" s="330" t="s">
        <v>45</v>
      </c>
      <c r="P879" s="330" t="s">
        <v>45</v>
      </c>
      <c r="Q879" s="330" t="s">
        <v>45</v>
      </c>
      <c r="R879" s="336" t="s">
        <v>45</v>
      </c>
      <c r="S879" s="330">
        <v>0</v>
      </c>
      <c r="T879" s="330"/>
      <c r="U879" s="330"/>
      <c r="V879" s="428"/>
      <c r="W879" s="428" t="s">
        <v>45</v>
      </c>
      <c r="X879" s="428" t="s">
        <v>45</v>
      </c>
      <c r="Y879" s="428" t="s">
        <v>45</v>
      </c>
      <c r="Z879" s="428" t="s">
        <v>45</v>
      </c>
      <c r="AA879" s="330">
        <v>0</v>
      </c>
      <c r="AB879" s="330">
        <v>0</v>
      </c>
      <c r="AC879" s="330">
        <v>0</v>
      </c>
      <c r="AD879" s="330">
        <v>0</v>
      </c>
      <c r="AE879" s="330">
        <v>0</v>
      </c>
      <c r="AF879" s="330">
        <v>0</v>
      </c>
      <c r="AG879" s="429" t="s">
        <v>45</v>
      </c>
      <c r="AH879" s="330"/>
      <c r="AI879" s="330"/>
      <c r="AJ879" s="330"/>
      <c r="AK879" s="330"/>
      <c r="AL879" s="330"/>
      <c r="AM879" s="330">
        <v>0</v>
      </c>
      <c r="AN879" s="330">
        <v>0</v>
      </c>
      <c r="AO879" s="330"/>
      <c r="AP879" s="330"/>
      <c r="AQ879" s="330">
        <v>0</v>
      </c>
      <c r="AR879" s="330">
        <v>0</v>
      </c>
      <c r="AS879" s="330">
        <v>0</v>
      </c>
      <c r="AT879" s="330">
        <v>0</v>
      </c>
      <c r="AU879" s="330">
        <v>0</v>
      </c>
      <c r="AV879" s="430" t="s">
        <v>45</v>
      </c>
      <c r="AW879" s="330">
        <v>3</v>
      </c>
      <c r="AX879" s="330">
        <v>0</v>
      </c>
      <c r="AY879" s="330">
        <v>3</v>
      </c>
      <c r="AZ879" s="330">
        <v>0</v>
      </c>
      <c r="BA879" s="330">
        <v>3</v>
      </c>
      <c r="BB879" s="330">
        <v>0</v>
      </c>
      <c r="BC879" s="330">
        <v>3</v>
      </c>
      <c r="BD879" s="330">
        <v>0</v>
      </c>
      <c r="BE879" s="330">
        <v>224</v>
      </c>
      <c r="BF879" s="329" t="s">
        <v>7547</v>
      </c>
      <c r="BG879" s="330">
        <v>4</v>
      </c>
      <c r="BH879" s="330">
        <v>0</v>
      </c>
      <c r="BI879" s="330">
        <v>3</v>
      </c>
      <c r="BJ879" s="433" t="s">
        <v>112</v>
      </c>
      <c r="BK879" s="330">
        <v>2</v>
      </c>
      <c r="BL879" s="330">
        <v>1</v>
      </c>
      <c r="BM879" s="330">
        <v>0</v>
      </c>
      <c r="BN879" s="330">
        <v>0</v>
      </c>
      <c r="BO879" s="330">
        <v>0</v>
      </c>
      <c r="BP879" s="330">
        <v>0</v>
      </c>
      <c r="BQ879" s="330">
        <v>0</v>
      </c>
    </row>
    <row r="880" spans="1:69" x14ac:dyDescent="0.25">
      <c r="A880" s="333" t="s">
        <v>94</v>
      </c>
      <c r="B880" s="330" t="s">
        <v>43</v>
      </c>
      <c r="C880" s="330" t="s">
        <v>43</v>
      </c>
      <c r="D880" s="333">
        <v>5</v>
      </c>
      <c r="E880" s="331" t="s">
        <v>6538</v>
      </c>
      <c r="F880" s="330" t="s">
        <v>129</v>
      </c>
      <c r="G880" s="427" t="s">
        <v>7639</v>
      </c>
      <c r="H880" s="330">
        <v>0</v>
      </c>
      <c r="I880" s="330">
        <v>0</v>
      </c>
      <c r="J880" s="336" t="s">
        <v>45</v>
      </c>
      <c r="K880" s="330">
        <v>0</v>
      </c>
      <c r="L880" s="330">
        <v>0</v>
      </c>
      <c r="M880" s="336" t="s">
        <v>45</v>
      </c>
      <c r="N880" s="330">
        <v>0</v>
      </c>
      <c r="O880" s="330" t="s">
        <v>45</v>
      </c>
      <c r="P880" s="330" t="s">
        <v>45</v>
      </c>
      <c r="Q880" s="330" t="s">
        <v>45</v>
      </c>
      <c r="R880" s="336" t="s">
        <v>45</v>
      </c>
      <c r="S880" s="330">
        <v>0</v>
      </c>
      <c r="T880" s="330"/>
      <c r="U880" s="330"/>
      <c r="V880" s="428"/>
      <c r="W880" s="428" t="s">
        <v>45</v>
      </c>
      <c r="X880" s="428" t="s">
        <v>45</v>
      </c>
      <c r="Y880" s="428" t="s">
        <v>45</v>
      </c>
      <c r="Z880" s="428" t="s">
        <v>45</v>
      </c>
      <c r="AA880" s="330">
        <v>0</v>
      </c>
      <c r="AB880" s="330">
        <v>0</v>
      </c>
      <c r="AC880" s="330">
        <v>0</v>
      </c>
      <c r="AD880" s="330">
        <v>0</v>
      </c>
      <c r="AE880" s="330">
        <v>0</v>
      </c>
      <c r="AF880" s="330">
        <v>0</v>
      </c>
      <c r="AG880" s="429" t="s">
        <v>45</v>
      </c>
      <c r="AH880" s="330"/>
      <c r="AI880" s="330"/>
      <c r="AJ880" s="330"/>
      <c r="AK880" s="330"/>
      <c r="AL880" s="330"/>
      <c r="AM880" s="330">
        <v>0</v>
      </c>
      <c r="AN880" s="330">
        <v>0</v>
      </c>
      <c r="AO880" s="330"/>
      <c r="AP880" s="330"/>
      <c r="AQ880" s="330">
        <v>0</v>
      </c>
      <c r="AR880" s="330">
        <v>0</v>
      </c>
      <c r="AS880" s="330">
        <v>0</v>
      </c>
      <c r="AT880" s="330">
        <v>0</v>
      </c>
      <c r="AU880" s="330">
        <v>0</v>
      </c>
      <c r="AV880" s="430" t="s">
        <v>45</v>
      </c>
      <c r="AW880" s="330">
        <v>7</v>
      </c>
      <c r="AX880" s="330">
        <v>1</v>
      </c>
      <c r="AY880" s="330">
        <v>7</v>
      </c>
      <c r="AZ880" s="330">
        <v>1</v>
      </c>
      <c r="BA880" s="330">
        <v>7</v>
      </c>
      <c r="BB880" s="330">
        <v>1</v>
      </c>
      <c r="BC880" s="330">
        <v>7</v>
      </c>
      <c r="BD880" s="330">
        <v>1</v>
      </c>
      <c r="BE880" s="330">
        <v>506</v>
      </c>
      <c r="BF880" s="329" t="s">
        <v>7547</v>
      </c>
      <c r="BG880" s="330">
        <v>7</v>
      </c>
      <c r="BH880" s="330">
        <v>0</v>
      </c>
      <c r="BI880" s="330">
        <v>8</v>
      </c>
      <c r="BJ880" s="433" t="s">
        <v>112</v>
      </c>
      <c r="BK880" s="330">
        <v>5</v>
      </c>
      <c r="BL880" s="330">
        <v>1</v>
      </c>
      <c r="BM880" s="330">
        <v>1</v>
      </c>
      <c r="BN880" s="330">
        <v>1</v>
      </c>
      <c r="BO880" s="330">
        <v>0</v>
      </c>
      <c r="BP880" s="330">
        <v>0</v>
      </c>
      <c r="BQ880" s="330">
        <v>0</v>
      </c>
    </row>
    <row r="881" spans="1:69" x14ac:dyDescent="0.25">
      <c r="A881" s="333" t="s">
        <v>94</v>
      </c>
      <c r="B881" s="330" t="s">
        <v>43</v>
      </c>
      <c r="C881" s="330" t="s">
        <v>43</v>
      </c>
      <c r="D881" s="333">
        <v>6</v>
      </c>
      <c r="E881" s="331" t="s">
        <v>6539</v>
      </c>
      <c r="F881" s="330" t="s">
        <v>129</v>
      </c>
      <c r="G881" s="427" t="s">
        <v>7639</v>
      </c>
      <c r="H881" s="330">
        <v>0</v>
      </c>
      <c r="I881" s="330">
        <v>0</v>
      </c>
      <c r="J881" s="336" t="s">
        <v>45</v>
      </c>
      <c r="K881" s="330">
        <v>0</v>
      </c>
      <c r="L881" s="330">
        <v>0</v>
      </c>
      <c r="M881" s="336" t="s">
        <v>45</v>
      </c>
      <c r="N881" s="330">
        <v>0</v>
      </c>
      <c r="O881" s="330" t="s">
        <v>45</v>
      </c>
      <c r="P881" s="330" t="s">
        <v>45</v>
      </c>
      <c r="Q881" s="330" t="s">
        <v>45</v>
      </c>
      <c r="R881" s="336" t="s">
        <v>45</v>
      </c>
      <c r="S881" s="330">
        <v>0</v>
      </c>
      <c r="T881" s="330"/>
      <c r="U881" s="330"/>
      <c r="V881" s="428"/>
      <c r="W881" s="428" t="s">
        <v>45</v>
      </c>
      <c r="X881" s="428" t="s">
        <v>45</v>
      </c>
      <c r="Y881" s="428" t="s">
        <v>45</v>
      </c>
      <c r="Z881" s="428" t="s">
        <v>45</v>
      </c>
      <c r="AA881" s="330">
        <v>0</v>
      </c>
      <c r="AB881" s="330">
        <v>0</v>
      </c>
      <c r="AC881" s="330">
        <v>0</v>
      </c>
      <c r="AD881" s="330">
        <v>0</v>
      </c>
      <c r="AE881" s="330">
        <v>0</v>
      </c>
      <c r="AF881" s="330">
        <v>0</v>
      </c>
      <c r="AG881" s="429" t="s">
        <v>45</v>
      </c>
      <c r="AH881" s="330"/>
      <c r="AI881" s="330"/>
      <c r="AJ881" s="330"/>
      <c r="AK881" s="330"/>
      <c r="AL881" s="330"/>
      <c r="AM881" s="330">
        <v>0</v>
      </c>
      <c r="AN881" s="330">
        <v>0</v>
      </c>
      <c r="AO881" s="330"/>
      <c r="AP881" s="330"/>
      <c r="AQ881" s="330">
        <v>0</v>
      </c>
      <c r="AR881" s="330">
        <v>0</v>
      </c>
      <c r="AS881" s="330">
        <v>0</v>
      </c>
      <c r="AT881" s="330">
        <v>0</v>
      </c>
      <c r="AU881" s="330">
        <v>0</v>
      </c>
      <c r="AV881" s="430" t="s">
        <v>45</v>
      </c>
      <c r="AW881" s="330">
        <v>11</v>
      </c>
      <c r="AX881" s="330">
        <v>0</v>
      </c>
      <c r="AY881" s="330">
        <v>11</v>
      </c>
      <c r="AZ881" s="330">
        <v>0</v>
      </c>
      <c r="BA881" s="330">
        <v>11</v>
      </c>
      <c r="BB881" s="330">
        <v>0</v>
      </c>
      <c r="BC881" s="330">
        <v>11</v>
      </c>
      <c r="BD881" s="330">
        <v>0</v>
      </c>
      <c r="BE881" s="330">
        <v>499</v>
      </c>
      <c r="BF881" s="329" t="s">
        <v>7547</v>
      </c>
      <c r="BG881" s="330">
        <v>11</v>
      </c>
      <c r="BH881" s="330">
        <v>1</v>
      </c>
      <c r="BI881" s="330">
        <v>11</v>
      </c>
      <c r="BJ881" s="433" t="s">
        <v>112</v>
      </c>
      <c r="BK881" s="330">
        <v>7</v>
      </c>
      <c r="BL881" s="330">
        <v>2</v>
      </c>
      <c r="BM881" s="330">
        <v>2</v>
      </c>
      <c r="BN881" s="330">
        <v>0</v>
      </c>
      <c r="BO881" s="330">
        <v>0</v>
      </c>
      <c r="BP881" s="330">
        <v>0</v>
      </c>
      <c r="BQ881" s="330">
        <v>0</v>
      </c>
    </row>
    <row r="882" spans="1:69" x14ac:dyDescent="0.25">
      <c r="A882" s="333" t="s">
        <v>94</v>
      </c>
      <c r="B882" s="330" t="s">
        <v>43</v>
      </c>
      <c r="C882" s="330" t="s">
        <v>43</v>
      </c>
      <c r="D882" s="333">
        <v>7</v>
      </c>
      <c r="E882" s="331" t="s">
        <v>6540</v>
      </c>
      <c r="F882" s="330" t="s">
        <v>129</v>
      </c>
      <c r="G882" s="427" t="s">
        <v>7639</v>
      </c>
      <c r="H882" s="330">
        <v>0</v>
      </c>
      <c r="I882" s="330">
        <v>0</v>
      </c>
      <c r="J882" s="336" t="s">
        <v>45</v>
      </c>
      <c r="K882" s="330">
        <v>0</v>
      </c>
      <c r="L882" s="330">
        <v>0</v>
      </c>
      <c r="M882" s="336" t="s">
        <v>45</v>
      </c>
      <c r="N882" s="330">
        <v>0</v>
      </c>
      <c r="O882" s="330" t="s">
        <v>45</v>
      </c>
      <c r="P882" s="330" t="s">
        <v>45</v>
      </c>
      <c r="Q882" s="330" t="s">
        <v>45</v>
      </c>
      <c r="R882" s="336" t="s">
        <v>45</v>
      </c>
      <c r="S882" s="330">
        <v>0</v>
      </c>
      <c r="T882" s="330"/>
      <c r="U882" s="330"/>
      <c r="V882" s="428"/>
      <c r="W882" s="428" t="s">
        <v>45</v>
      </c>
      <c r="X882" s="428" t="s">
        <v>45</v>
      </c>
      <c r="Y882" s="428" t="s">
        <v>45</v>
      </c>
      <c r="Z882" s="428" t="s">
        <v>45</v>
      </c>
      <c r="AA882" s="330">
        <v>0</v>
      </c>
      <c r="AB882" s="330">
        <v>0</v>
      </c>
      <c r="AC882" s="330">
        <v>0</v>
      </c>
      <c r="AD882" s="330">
        <v>0</v>
      </c>
      <c r="AE882" s="330">
        <v>0</v>
      </c>
      <c r="AF882" s="330">
        <v>0</v>
      </c>
      <c r="AG882" s="429" t="s">
        <v>45</v>
      </c>
      <c r="AH882" s="330"/>
      <c r="AI882" s="330"/>
      <c r="AJ882" s="330"/>
      <c r="AK882" s="330"/>
      <c r="AL882" s="330"/>
      <c r="AM882" s="330">
        <v>0</v>
      </c>
      <c r="AN882" s="330">
        <v>0</v>
      </c>
      <c r="AO882" s="330"/>
      <c r="AP882" s="330"/>
      <c r="AQ882" s="330">
        <v>0</v>
      </c>
      <c r="AR882" s="330">
        <v>0</v>
      </c>
      <c r="AS882" s="330">
        <v>0</v>
      </c>
      <c r="AT882" s="330">
        <v>0</v>
      </c>
      <c r="AU882" s="330">
        <v>0</v>
      </c>
      <c r="AV882" s="430" t="s">
        <v>45</v>
      </c>
      <c r="AW882" s="330">
        <v>13</v>
      </c>
      <c r="AX882" s="330">
        <v>1</v>
      </c>
      <c r="AY882" s="330">
        <v>13</v>
      </c>
      <c r="AZ882" s="330">
        <v>1</v>
      </c>
      <c r="BA882" s="330">
        <v>13</v>
      </c>
      <c r="BB882" s="330">
        <v>1</v>
      </c>
      <c r="BC882" s="330">
        <v>13</v>
      </c>
      <c r="BD882" s="330">
        <v>1</v>
      </c>
      <c r="BE882" s="330">
        <v>421</v>
      </c>
      <c r="BF882" s="329" t="s">
        <v>7547</v>
      </c>
      <c r="BG882" s="330">
        <v>15</v>
      </c>
      <c r="BH882" s="330">
        <v>0</v>
      </c>
      <c r="BI882" s="330">
        <v>14</v>
      </c>
      <c r="BJ882" s="433" t="s">
        <v>112</v>
      </c>
      <c r="BK882" s="330">
        <v>14</v>
      </c>
      <c r="BL882" s="330">
        <v>0</v>
      </c>
      <c r="BM882" s="330">
        <v>0</v>
      </c>
      <c r="BN882" s="330">
        <v>0</v>
      </c>
      <c r="BO882" s="330">
        <v>0</v>
      </c>
      <c r="BP882" s="330">
        <v>0</v>
      </c>
      <c r="BQ882" s="330">
        <v>0</v>
      </c>
    </row>
    <row r="883" spans="1:69" x14ac:dyDescent="0.25">
      <c r="A883" s="333" t="s">
        <v>59</v>
      </c>
      <c r="B883" s="330" t="s">
        <v>55</v>
      </c>
      <c r="C883" s="330" t="s">
        <v>55</v>
      </c>
      <c r="D883" s="333">
        <v>1</v>
      </c>
      <c r="E883" s="331" t="s">
        <v>6534</v>
      </c>
      <c r="F883" s="330" t="s">
        <v>128</v>
      </c>
      <c r="G883" s="427" t="s">
        <v>7566</v>
      </c>
      <c r="H883" s="330">
        <v>3</v>
      </c>
      <c r="I883" s="330">
        <v>1</v>
      </c>
      <c r="J883" s="336">
        <v>0.25</v>
      </c>
      <c r="K883" s="330">
        <v>2</v>
      </c>
      <c r="L883" s="330">
        <v>0</v>
      </c>
      <c r="M883" s="336">
        <v>0</v>
      </c>
      <c r="N883" s="330">
        <v>0</v>
      </c>
      <c r="O883" s="330" t="s">
        <v>6918</v>
      </c>
      <c r="P883" s="330" t="s">
        <v>6919</v>
      </c>
      <c r="Q883" s="330" t="s">
        <v>6920</v>
      </c>
      <c r="R883" s="336">
        <v>0.22925683195251642</v>
      </c>
      <c r="S883" s="330">
        <v>0</v>
      </c>
      <c r="T883" s="330"/>
      <c r="U883" s="330"/>
      <c r="V883" s="428"/>
      <c r="W883" s="428" t="s">
        <v>45</v>
      </c>
      <c r="X883" s="428" t="s">
        <v>45</v>
      </c>
      <c r="Y883" s="428" t="s">
        <v>45</v>
      </c>
      <c r="Z883" s="428" t="s">
        <v>45</v>
      </c>
      <c r="AA883" s="330">
        <v>1</v>
      </c>
      <c r="AB883" s="330">
        <v>0</v>
      </c>
      <c r="AC883" s="330">
        <v>2</v>
      </c>
      <c r="AD883" s="330">
        <v>1</v>
      </c>
      <c r="AE883" s="330">
        <v>2</v>
      </c>
      <c r="AF883" s="330">
        <v>0</v>
      </c>
      <c r="AG883" s="429">
        <v>0.8</v>
      </c>
      <c r="AH883" s="330"/>
      <c r="AI883" s="330"/>
      <c r="AJ883" s="330"/>
      <c r="AK883" s="330"/>
      <c r="AL883" s="330"/>
      <c r="AM883" s="330">
        <v>0</v>
      </c>
      <c r="AN883" s="330">
        <v>0</v>
      </c>
      <c r="AO883" s="330"/>
      <c r="AP883" s="330"/>
      <c r="AQ883" s="330">
        <v>0</v>
      </c>
      <c r="AR883" s="330">
        <v>0</v>
      </c>
      <c r="AS883" s="330">
        <v>0</v>
      </c>
      <c r="AT883" s="330">
        <v>1</v>
      </c>
      <c r="AU883" s="330">
        <v>0</v>
      </c>
      <c r="AV883" s="430">
        <v>1</v>
      </c>
      <c r="AW883" s="330">
        <v>0</v>
      </c>
      <c r="AX883" s="330">
        <v>0</v>
      </c>
      <c r="AY883" s="330">
        <v>0</v>
      </c>
      <c r="AZ883" s="330">
        <v>0</v>
      </c>
      <c r="BA883" s="330">
        <v>0</v>
      </c>
      <c r="BB883" s="330">
        <v>0</v>
      </c>
      <c r="BC883" s="330">
        <v>0</v>
      </c>
      <c r="BD883" s="330">
        <v>0</v>
      </c>
      <c r="BE883" s="330">
        <v>53</v>
      </c>
      <c r="BF883" s="329" t="s">
        <v>7595</v>
      </c>
      <c r="BG883" s="330">
        <v>3</v>
      </c>
      <c r="BH883" s="330">
        <v>6</v>
      </c>
      <c r="BI883" s="330">
        <v>0</v>
      </c>
      <c r="BJ883" s="433" t="s">
        <v>112</v>
      </c>
      <c r="BK883" s="330">
        <v>0</v>
      </c>
      <c r="BL883" s="330">
        <v>0</v>
      </c>
      <c r="BM883" s="330">
        <v>0</v>
      </c>
      <c r="BN883" s="330">
        <v>0</v>
      </c>
      <c r="BO883" s="330">
        <v>0</v>
      </c>
      <c r="BP883" s="330">
        <v>0</v>
      </c>
      <c r="BQ883" s="330">
        <v>0</v>
      </c>
    </row>
    <row r="884" spans="1:69" x14ac:dyDescent="0.25">
      <c r="A884" s="333" t="s">
        <v>59</v>
      </c>
      <c r="B884" s="330" t="s">
        <v>55</v>
      </c>
      <c r="C884" s="330" t="s">
        <v>55</v>
      </c>
      <c r="D884" s="333">
        <v>2</v>
      </c>
      <c r="E884" s="331" t="s">
        <v>6535</v>
      </c>
      <c r="F884" s="330" t="s">
        <v>128</v>
      </c>
      <c r="G884" s="427" t="s">
        <v>7566</v>
      </c>
      <c r="H884" s="330">
        <v>6</v>
      </c>
      <c r="I884" s="330">
        <v>0</v>
      </c>
      <c r="J884" s="336">
        <v>0</v>
      </c>
      <c r="K884" s="330">
        <v>4</v>
      </c>
      <c r="L884" s="330">
        <v>0</v>
      </c>
      <c r="M884" s="336">
        <v>0</v>
      </c>
      <c r="N884" s="330">
        <v>0</v>
      </c>
      <c r="O884" s="330" t="s">
        <v>7053</v>
      </c>
      <c r="P884" s="330" t="s">
        <v>7054</v>
      </c>
      <c r="Q884" s="330" t="s">
        <v>7055</v>
      </c>
      <c r="R884" s="336">
        <v>0.20297340389442975</v>
      </c>
      <c r="S884" s="330">
        <v>0</v>
      </c>
      <c r="T884" s="330"/>
      <c r="U884" s="330"/>
      <c r="V884" s="428"/>
      <c r="W884" s="428" t="s">
        <v>45</v>
      </c>
      <c r="X884" s="428" t="s">
        <v>45</v>
      </c>
      <c r="Y884" s="428" t="s">
        <v>45</v>
      </c>
      <c r="Z884" s="428" t="s">
        <v>45</v>
      </c>
      <c r="AA884" s="330">
        <v>4</v>
      </c>
      <c r="AB884" s="330">
        <v>0</v>
      </c>
      <c r="AC884" s="330">
        <v>6</v>
      </c>
      <c r="AD884" s="330">
        <v>0</v>
      </c>
      <c r="AE884" s="330">
        <v>3</v>
      </c>
      <c r="AF884" s="330">
        <v>1</v>
      </c>
      <c r="AG884" s="429">
        <v>0.9</v>
      </c>
      <c r="AH884" s="330"/>
      <c r="AI884" s="330"/>
      <c r="AJ884" s="330"/>
      <c r="AK884" s="330"/>
      <c r="AL884" s="330"/>
      <c r="AM884" s="330">
        <v>0</v>
      </c>
      <c r="AN884" s="330">
        <v>0</v>
      </c>
      <c r="AO884" s="330"/>
      <c r="AP884" s="330"/>
      <c r="AQ884" s="330">
        <v>0</v>
      </c>
      <c r="AR884" s="330">
        <v>0</v>
      </c>
      <c r="AS884" s="330">
        <v>0</v>
      </c>
      <c r="AT884" s="330">
        <v>2</v>
      </c>
      <c r="AU884" s="330">
        <v>2</v>
      </c>
      <c r="AV884" s="430">
        <v>1</v>
      </c>
      <c r="AW884" s="330">
        <v>0</v>
      </c>
      <c r="AX884" s="330">
        <v>0</v>
      </c>
      <c r="AY884" s="330">
        <v>0</v>
      </c>
      <c r="AZ884" s="330">
        <v>0</v>
      </c>
      <c r="BA884" s="330">
        <v>0</v>
      </c>
      <c r="BB884" s="330">
        <v>0</v>
      </c>
      <c r="BC884" s="330">
        <v>0</v>
      </c>
      <c r="BD884" s="330">
        <v>0</v>
      </c>
      <c r="BE884" s="330">
        <v>74</v>
      </c>
      <c r="BF884" s="329" t="s">
        <v>7595</v>
      </c>
      <c r="BG884" s="330">
        <v>19</v>
      </c>
      <c r="BH884" s="330">
        <v>8</v>
      </c>
      <c r="BI884" s="330">
        <v>2</v>
      </c>
      <c r="BJ884" s="433" t="s">
        <v>112</v>
      </c>
      <c r="BK884" s="330">
        <v>1</v>
      </c>
      <c r="BL884" s="330">
        <v>0</v>
      </c>
      <c r="BM884" s="330">
        <v>0</v>
      </c>
      <c r="BN884" s="330">
        <v>0</v>
      </c>
      <c r="BO884" s="330">
        <v>1</v>
      </c>
      <c r="BP884" s="330">
        <v>0</v>
      </c>
      <c r="BQ884" s="330">
        <v>0</v>
      </c>
    </row>
    <row r="885" spans="1:69" x14ac:dyDescent="0.25">
      <c r="A885" s="333" t="s">
        <v>59</v>
      </c>
      <c r="B885" s="330" t="s">
        <v>55</v>
      </c>
      <c r="C885" s="330" t="s">
        <v>55</v>
      </c>
      <c r="D885" s="333">
        <v>44</v>
      </c>
      <c r="E885" s="331" t="s">
        <v>565</v>
      </c>
      <c r="F885" s="330" t="s">
        <v>128</v>
      </c>
      <c r="G885" s="427" t="s">
        <v>7566</v>
      </c>
      <c r="H885" s="330">
        <v>5</v>
      </c>
      <c r="I885" s="330">
        <v>1</v>
      </c>
      <c r="J885" s="336">
        <v>0.16666666666666666</v>
      </c>
      <c r="K885" s="330">
        <v>2</v>
      </c>
      <c r="L885" s="330">
        <v>1</v>
      </c>
      <c r="M885" s="336">
        <v>0.33333333333333331</v>
      </c>
      <c r="N885" s="330">
        <v>0</v>
      </c>
      <c r="O885" s="330" t="s">
        <v>2624</v>
      </c>
      <c r="P885" s="330" t="s">
        <v>2697</v>
      </c>
      <c r="Q885" s="330" t="s">
        <v>2698</v>
      </c>
      <c r="R885" s="336">
        <v>0.28222916722795482</v>
      </c>
      <c r="S885" s="330">
        <v>0</v>
      </c>
      <c r="T885" s="330"/>
      <c r="U885" s="330"/>
      <c r="V885" s="428"/>
      <c r="W885" s="428" t="s">
        <v>45</v>
      </c>
      <c r="X885" s="428" t="s">
        <v>45</v>
      </c>
      <c r="Y885" s="428" t="s">
        <v>45</v>
      </c>
      <c r="Z885" s="428" t="s">
        <v>45</v>
      </c>
      <c r="AA885" s="330">
        <v>2</v>
      </c>
      <c r="AB885" s="330">
        <v>0</v>
      </c>
      <c r="AC885" s="330">
        <v>5</v>
      </c>
      <c r="AD885" s="330">
        <v>0</v>
      </c>
      <c r="AE885" s="330">
        <v>2</v>
      </c>
      <c r="AF885" s="330">
        <v>0</v>
      </c>
      <c r="AG885" s="429">
        <v>1</v>
      </c>
      <c r="AH885" s="330"/>
      <c r="AI885" s="330"/>
      <c r="AJ885" s="330"/>
      <c r="AK885" s="330"/>
      <c r="AL885" s="330"/>
      <c r="AM885" s="330">
        <v>0</v>
      </c>
      <c r="AN885" s="330">
        <v>0</v>
      </c>
      <c r="AO885" s="330"/>
      <c r="AP885" s="330"/>
      <c r="AQ885" s="330">
        <v>0</v>
      </c>
      <c r="AR885" s="330">
        <v>0</v>
      </c>
      <c r="AS885" s="330">
        <v>1</v>
      </c>
      <c r="AT885" s="330">
        <v>0</v>
      </c>
      <c r="AU885" s="330">
        <v>1</v>
      </c>
      <c r="AV885" s="430">
        <v>0.5</v>
      </c>
      <c r="AW885" s="330">
        <v>0</v>
      </c>
      <c r="AX885" s="330">
        <v>0</v>
      </c>
      <c r="AY885" s="330">
        <v>0</v>
      </c>
      <c r="AZ885" s="330">
        <v>0</v>
      </c>
      <c r="BA885" s="330">
        <v>0</v>
      </c>
      <c r="BB885" s="330">
        <v>0</v>
      </c>
      <c r="BC885" s="330">
        <v>0</v>
      </c>
      <c r="BD885" s="330">
        <v>0</v>
      </c>
      <c r="BE885" s="330">
        <v>67</v>
      </c>
      <c r="BF885" s="329" t="s">
        <v>7595</v>
      </c>
      <c r="BG885" s="330">
        <v>29</v>
      </c>
      <c r="BH885" s="330">
        <v>10</v>
      </c>
      <c r="BI885" s="330">
        <v>0</v>
      </c>
      <c r="BJ885" s="433" t="s">
        <v>112</v>
      </c>
      <c r="BK885" s="330">
        <v>0</v>
      </c>
      <c r="BL885" s="330">
        <v>0</v>
      </c>
      <c r="BM885" s="330">
        <v>0</v>
      </c>
      <c r="BN885" s="330">
        <v>0</v>
      </c>
      <c r="BO885" s="330">
        <v>0</v>
      </c>
      <c r="BP885" s="330">
        <v>0</v>
      </c>
      <c r="BQ885" s="330">
        <v>0</v>
      </c>
    </row>
    <row r="886" spans="1:69" x14ac:dyDescent="0.25">
      <c r="A886" s="333" t="s">
        <v>59</v>
      </c>
      <c r="B886" s="330" t="s">
        <v>55</v>
      </c>
      <c r="C886" s="330" t="s">
        <v>55</v>
      </c>
      <c r="D886" s="333">
        <v>45</v>
      </c>
      <c r="E886" s="331" t="s">
        <v>566</v>
      </c>
      <c r="F886" s="330" t="s">
        <v>128</v>
      </c>
      <c r="G886" s="427" t="s">
        <v>7566</v>
      </c>
      <c r="H886" s="330">
        <v>5</v>
      </c>
      <c r="I886" s="330">
        <v>2</v>
      </c>
      <c r="J886" s="336">
        <v>0.2857142857142857</v>
      </c>
      <c r="K886" s="330">
        <v>6</v>
      </c>
      <c r="L886" s="330">
        <v>0</v>
      </c>
      <c r="M886" s="336">
        <v>0</v>
      </c>
      <c r="N886" s="330">
        <v>0</v>
      </c>
      <c r="O886" s="330" t="s">
        <v>2779</v>
      </c>
      <c r="P886" s="330" t="s">
        <v>2780</v>
      </c>
      <c r="Q886" s="330" t="s">
        <v>2781</v>
      </c>
      <c r="R886" s="336">
        <v>0.21424361692758964</v>
      </c>
      <c r="S886" s="330">
        <v>0</v>
      </c>
      <c r="T886" s="330"/>
      <c r="U886" s="330"/>
      <c r="V886" s="428"/>
      <c r="W886" s="428" t="s">
        <v>45</v>
      </c>
      <c r="X886" s="428" t="s">
        <v>45</v>
      </c>
      <c r="Y886" s="428" t="s">
        <v>45</v>
      </c>
      <c r="Z886" s="428" t="s">
        <v>45</v>
      </c>
      <c r="AA886" s="330">
        <v>0</v>
      </c>
      <c r="AB886" s="330">
        <v>0</v>
      </c>
      <c r="AC886" s="330">
        <v>4</v>
      </c>
      <c r="AD886" s="330">
        <v>1</v>
      </c>
      <c r="AE886" s="330">
        <v>4</v>
      </c>
      <c r="AF886" s="330">
        <v>2</v>
      </c>
      <c r="AG886" s="429">
        <v>0.72727272727272729</v>
      </c>
      <c r="AH886" s="330"/>
      <c r="AI886" s="330"/>
      <c r="AJ886" s="330"/>
      <c r="AK886" s="330"/>
      <c r="AL886" s="330"/>
      <c r="AM886" s="330">
        <v>0</v>
      </c>
      <c r="AN886" s="330">
        <v>0</v>
      </c>
      <c r="AO886" s="330"/>
      <c r="AP886" s="330"/>
      <c r="AQ886" s="330">
        <v>0</v>
      </c>
      <c r="AR886" s="330">
        <v>0</v>
      </c>
      <c r="AS886" s="330">
        <v>0</v>
      </c>
      <c r="AT886" s="330">
        <v>0</v>
      </c>
      <c r="AU886" s="330">
        <v>0</v>
      </c>
      <c r="AV886" s="430" t="s">
        <v>45</v>
      </c>
      <c r="AW886" s="330">
        <v>0</v>
      </c>
      <c r="AX886" s="330">
        <v>0</v>
      </c>
      <c r="AY886" s="330">
        <v>0</v>
      </c>
      <c r="AZ886" s="330">
        <v>0</v>
      </c>
      <c r="BA886" s="330">
        <v>0</v>
      </c>
      <c r="BB886" s="330">
        <v>0</v>
      </c>
      <c r="BC886" s="330">
        <v>0</v>
      </c>
      <c r="BD886" s="330">
        <v>0</v>
      </c>
      <c r="BE886" s="330">
        <v>75</v>
      </c>
      <c r="BF886" s="329" t="s">
        <v>7595</v>
      </c>
      <c r="BG886" s="330">
        <v>23</v>
      </c>
      <c r="BH886" s="330">
        <v>9</v>
      </c>
      <c r="BI886" s="330">
        <v>0</v>
      </c>
      <c r="BJ886" s="433" t="s">
        <v>112</v>
      </c>
      <c r="BK886" s="330">
        <v>0</v>
      </c>
      <c r="BL886" s="330">
        <v>0</v>
      </c>
      <c r="BM886" s="330">
        <v>0</v>
      </c>
      <c r="BN886" s="330">
        <v>0</v>
      </c>
      <c r="BO886" s="330">
        <v>0</v>
      </c>
      <c r="BP886" s="330">
        <v>0</v>
      </c>
      <c r="BQ886" s="330">
        <v>0</v>
      </c>
    </row>
    <row r="887" spans="1:69" x14ac:dyDescent="0.25">
      <c r="A887" s="333" t="s">
        <v>59</v>
      </c>
      <c r="B887" s="330" t="s">
        <v>55</v>
      </c>
      <c r="C887" s="330" t="s">
        <v>55</v>
      </c>
      <c r="D887" s="333">
        <v>46</v>
      </c>
      <c r="E887" s="331" t="s">
        <v>567</v>
      </c>
      <c r="F887" s="330" t="s">
        <v>128</v>
      </c>
      <c r="G887" s="427" t="s">
        <v>7566</v>
      </c>
      <c r="H887" s="330">
        <v>8</v>
      </c>
      <c r="I887" s="330">
        <v>0</v>
      </c>
      <c r="J887" s="336">
        <v>0</v>
      </c>
      <c r="K887" s="330">
        <v>10</v>
      </c>
      <c r="L887" s="330">
        <v>1</v>
      </c>
      <c r="M887" s="336">
        <v>9.0909090909090912E-2</v>
      </c>
      <c r="N887" s="330">
        <v>0</v>
      </c>
      <c r="O887" s="330" t="s">
        <v>2868</v>
      </c>
      <c r="P887" s="330" t="s">
        <v>2869</v>
      </c>
      <c r="Q887" s="330" t="s">
        <v>2870</v>
      </c>
      <c r="R887" s="336">
        <v>0.22671688350188313</v>
      </c>
      <c r="S887" s="330">
        <v>0</v>
      </c>
      <c r="T887" s="330"/>
      <c r="U887" s="330"/>
      <c r="V887" s="428"/>
      <c r="W887" s="428" t="s">
        <v>45</v>
      </c>
      <c r="X887" s="428" t="s">
        <v>45</v>
      </c>
      <c r="Y887" s="428" t="s">
        <v>45</v>
      </c>
      <c r="Z887" s="428" t="s">
        <v>45</v>
      </c>
      <c r="AA887" s="330">
        <v>1</v>
      </c>
      <c r="AB887" s="330">
        <v>0</v>
      </c>
      <c r="AC887" s="330">
        <v>8</v>
      </c>
      <c r="AD887" s="330">
        <v>0</v>
      </c>
      <c r="AE887" s="330">
        <v>10</v>
      </c>
      <c r="AF887" s="330">
        <v>0</v>
      </c>
      <c r="AG887" s="429">
        <v>1</v>
      </c>
      <c r="AH887" s="330"/>
      <c r="AI887" s="330"/>
      <c r="AJ887" s="330"/>
      <c r="AK887" s="330"/>
      <c r="AL887" s="330"/>
      <c r="AM887" s="330">
        <v>0</v>
      </c>
      <c r="AN887" s="330">
        <v>0</v>
      </c>
      <c r="AO887" s="330"/>
      <c r="AP887" s="330"/>
      <c r="AQ887" s="330">
        <v>0</v>
      </c>
      <c r="AR887" s="330">
        <v>0</v>
      </c>
      <c r="AS887" s="330">
        <v>0</v>
      </c>
      <c r="AT887" s="330">
        <v>0</v>
      </c>
      <c r="AU887" s="330">
        <v>1</v>
      </c>
      <c r="AV887" s="430">
        <v>1</v>
      </c>
      <c r="AW887" s="330">
        <v>0</v>
      </c>
      <c r="AX887" s="330">
        <v>0</v>
      </c>
      <c r="AY887" s="330">
        <v>0</v>
      </c>
      <c r="AZ887" s="330">
        <v>0</v>
      </c>
      <c r="BA887" s="330">
        <v>0</v>
      </c>
      <c r="BB887" s="330">
        <v>0</v>
      </c>
      <c r="BC887" s="330">
        <v>0</v>
      </c>
      <c r="BD887" s="330">
        <v>0</v>
      </c>
      <c r="BE887" s="330">
        <v>77</v>
      </c>
      <c r="BF887" s="329" t="s">
        <v>7595</v>
      </c>
      <c r="BG887" s="330">
        <v>31</v>
      </c>
      <c r="BH887" s="330">
        <v>17</v>
      </c>
      <c r="BI887" s="330">
        <v>1</v>
      </c>
      <c r="BJ887" s="433" t="s">
        <v>112</v>
      </c>
      <c r="BK887" s="330">
        <v>0</v>
      </c>
      <c r="BL887" s="330">
        <v>0</v>
      </c>
      <c r="BM887" s="330">
        <v>0</v>
      </c>
      <c r="BN887" s="330">
        <v>0</v>
      </c>
      <c r="BO887" s="330">
        <v>1</v>
      </c>
      <c r="BP887" s="330">
        <v>0</v>
      </c>
      <c r="BQ887" s="330">
        <v>0</v>
      </c>
    </row>
    <row r="888" spans="1:69" x14ac:dyDescent="0.25">
      <c r="A888" s="333" t="s">
        <v>59</v>
      </c>
      <c r="B888" s="330" t="s">
        <v>55</v>
      </c>
      <c r="C888" s="330" t="s">
        <v>55</v>
      </c>
      <c r="D888" s="333">
        <v>47</v>
      </c>
      <c r="E888" s="331" t="s">
        <v>568</v>
      </c>
      <c r="F888" s="330" t="s">
        <v>128</v>
      </c>
      <c r="G888" s="427" t="s">
        <v>7566</v>
      </c>
      <c r="H888" s="330">
        <v>6</v>
      </c>
      <c r="I888" s="330">
        <v>0</v>
      </c>
      <c r="J888" s="336">
        <v>0</v>
      </c>
      <c r="K888" s="330">
        <v>4</v>
      </c>
      <c r="L888" s="330">
        <v>0</v>
      </c>
      <c r="M888" s="336">
        <v>0</v>
      </c>
      <c r="N888" s="330">
        <v>0</v>
      </c>
      <c r="O888" s="330" t="s">
        <v>2948</v>
      </c>
      <c r="P888" s="330" t="s">
        <v>2949</v>
      </c>
      <c r="Q888" s="330" t="s">
        <v>2950</v>
      </c>
      <c r="R888" s="336">
        <v>0.25572588573717364</v>
      </c>
      <c r="S888" s="330">
        <v>0</v>
      </c>
      <c r="T888" s="330"/>
      <c r="U888" s="330"/>
      <c r="V888" s="428"/>
      <c r="W888" s="428" t="s">
        <v>45</v>
      </c>
      <c r="X888" s="428" t="s">
        <v>45</v>
      </c>
      <c r="Y888" s="428" t="s">
        <v>45</v>
      </c>
      <c r="Z888" s="428" t="s">
        <v>45</v>
      </c>
      <c r="AA888" s="330">
        <v>0</v>
      </c>
      <c r="AB888" s="330">
        <v>0</v>
      </c>
      <c r="AC888" s="330">
        <v>6</v>
      </c>
      <c r="AD888" s="330">
        <v>0</v>
      </c>
      <c r="AE888" s="330">
        <v>4</v>
      </c>
      <c r="AF888" s="330">
        <v>0</v>
      </c>
      <c r="AG888" s="429">
        <v>1</v>
      </c>
      <c r="AH888" s="330"/>
      <c r="AI888" s="330"/>
      <c r="AJ888" s="330"/>
      <c r="AK888" s="330"/>
      <c r="AL888" s="330"/>
      <c r="AM888" s="330">
        <v>0</v>
      </c>
      <c r="AN888" s="330">
        <v>0</v>
      </c>
      <c r="AO888" s="330"/>
      <c r="AP888" s="330"/>
      <c r="AQ888" s="330">
        <v>0</v>
      </c>
      <c r="AR888" s="330">
        <v>0</v>
      </c>
      <c r="AS888" s="330">
        <v>0</v>
      </c>
      <c r="AT888" s="330">
        <v>0</v>
      </c>
      <c r="AU888" s="330">
        <v>0</v>
      </c>
      <c r="AV888" s="430" t="s">
        <v>45</v>
      </c>
      <c r="AW888" s="330">
        <v>0</v>
      </c>
      <c r="AX888" s="330">
        <v>0</v>
      </c>
      <c r="AY888" s="330">
        <v>0</v>
      </c>
      <c r="AZ888" s="330">
        <v>0</v>
      </c>
      <c r="BA888" s="330">
        <v>0</v>
      </c>
      <c r="BB888" s="330">
        <v>0</v>
      </c>
      <c r="BC888" s="330">
        <v>0</v>
      </c>
      <c r="BD888" s="330">
        <v>0</v>
      </c>
      <c r="BE888" s="330">
        <v>74</v>
      </c>
      <c r="BF888" s="329" t="s">
        <v>7595</v>
      </c>
      <c r="BG888" s="330">
        <v>31</v>
      </c>
      <c r="BH888" s="330">
        <v>9</v>
      </c>
      <c r="BI888" s="330">
        <v>0</v>
      </c>
      <c r="BJ888" s="433" t="s">
        <v>112</v>
      </c>
      <c r="BK888" s="330">
        <v>0</v>
      </c>
      <c r="BL888" s="330">
        <v>0</v>
      </c>
      <c r="BM888" s="330">
        <v>0</v>
      </c>
      <c r="BN888" s="330">
        <v>0</v>
      </c>
      <c r="BO888" s="330">
        <v>0</v>
      </c>
      <c r="BP888" s="330">
        <v>0</v>
      </c>
      <c r="BQ888" s="330">
        <v>0</v>
      </c>
    </row>
    <row r="889" spans="1:69" x14ac:dyDescent="0.25">
      <c r="A889" s="333" t="s">
        <v>59</v>
      </c>
      <c r="B889" s="330" t="s">
        <v>55</v>
      </c>
      <c r="C889" s="330" t="s">
        <v>55</v>
      </c>
      <c r="D889" s="333">
        <v>48</v>
      </c>
      <c r="E889" s="331" t="s">
        <v>570</v>
      </c>
      <c r="F889" s="330" t="s">
        <v>128</v>
      </c>
      <c r="G889" s="427" t="s">
        <v>7566</v>
      </c>
      <c r="H889" s="330">
        <v>4</v>
      </c>
      <c r="I889" s="330">
        <v>0</v>
      </c>
      <c r="J889" s="336">
        <v>0</v>
      </c>
      <c r="K889" s="330">
        <v>5</v>
      </c>
      <c r="L889" s="330">
        <v>0</v>
      </c>
      <c r="M889" s="336">
        <v>0</v>
      </c>
      <c r="N889" s="330">
        <v>0</v>
      </c>
      <c r="O889" s="330" t="s">
        <v>3038</v>
      </c>
      <c r="P889" s="330" t="s">
        <v>3039</v>
      </c>
      <c r="Q889" s="330" t="s">
        <v>3040</v>
      </c>
      <c r="R889" s="336">
        <v>0.25361764374929674</v>
      </c>
      <c r="S889" s="330">
        <v>0</v>
      </c>
      <c r="T889" s="330"/>
      <c r="U889" s="330"/>
      <c r="V889" s="428"/>
      <c r="W889" s="428" t="s">
        <v>45</v>
      </c>
      <c r="X889" s="428" t="s">
        <v>45</v>
      </c>
      <c r="Y889" s="428" t="s">
        <v>45</v>
      </c>
      <c r="Z889" s="428" t="s">
        <v>45</v>
      </c>
      <c r="AA889" s="330">
        <v>3</v>
      </c>
      <c r="AB889" s="330">
        <v>0</v>
      </c>
      <c r="AC889" s="330">
        <v>4</v>
      </c>
      <c r="AD889" s="330">
        <v>0</v>
      </c>
      <c r="AE889" s="330">
        <v>5</v>
      </c>
      <c r="AF889" s="330">
        <v>0</v>
      </c>
      <c r="AG889" s="429">
        <v>1</v>
      </c>
      <c r="AH889" s="330"/>
      <c r="AI889" s="330"/>
      <c r="AJ889" s="330"/>
      <c r="AK889" s="330"/>
      <c r="AL889" s="330"/>
      <c r="AM889" s="330">
        <v>0</v>
      </c>
      <c r="AN889" s="330">
        <v>0</v>
      </c>
      <c r="AO889" s="330"/>
      <c r="AP889" s="330"/>
      <c r="AQ889" s="330">
        <v>0</v>
      </c>
      <c r="AR889" s="330">
        <v>0</v>
      </c>
      <c r="AS889" s="330">
        <v>0</v>
      </c>
      <c r="AT889" s="330">
        <v>1</v>
      </c>
      <c r="AU889" s="330">
        <v>2</v>
      </c>
      <c r="AV889" s="430">
        <v>1</v>
      </c>
      <c r="AW889" s="330">
        <v>0</v>
      </c>
      <c r="AX889" s="330">
        <v>0</v>
      </c>
      <c r="AY889" s="330">
        <v>0</v>
      </c>
      <c r="AZ889" s="330">
        <v>0</v>
      </c>
      <c r="BA889" s="330">
        <v>0</v>
      </c>
      <c r="BB889" s="330">
        <v>0</v>
      </c>
      <c r="BC889" s="330">
        <v>0</v>
      </c>
      <c r="BD889" s="330">
        <v>0</v>
      </c>
      <c r="BE889" s="330">
        <v>64</v>
      </c>
      <c r="BF889" s="329" t="s">
        <v>7595</v>
      </c>
      <c r="BG889" s="330">
        <v>56</v>
      </c>
      <c r="BH889" s="330">
        <v>6</v>
      </c>
      <c r="BI889" s="330">
        <v>1</v>
      </c>
      <c r="BJ889" s="433" t="s">
        <v>112</v>
      </c>
      <c r="BK889" s="330">
        <v>1</v>
      </c>
      <c r="BL889" s="330">
        <v>0</v>
      </c>
      <c r="BM889" s="330">
        <v>0</v>
      </c>
      <c r="BN889" s="330">
        <v>0</v>
      </c>
      <c r="BO889" s="330">
        <v>0</v>
      </c>
      <c r="BP889" s="330">
        <v>0</v>
      </c>
      <c r="BQ889" s="330">
        <v>0</v>
      </c>
    </row>
    <row r="890" spans="1:69" x14ac:dyDescent="0.25">
      <c r="A890" s="333" t="s">
        <v>59</v>
      </c>
      <c r="B890" s="330" t="s">
        <v>55</v>
      </c>
      <c r="C890" s="330" t="s">
        <v>55</v>
      </c>
      <c r="D890" s="333">
        <v>49</v>
      </c>
      <c r="E890" s="331" t="s">
        <v>571</v>
      </c>
      <c r="F890" s="330" t="s">
        <v>128</v>
      </c>
      <c r="G890" s="427" t="s">
        <v>7566</v>
      </c>
      <c r="H890" s="330">
        <v>3</v>
      </c>
      <c r="I890" s="330">
        <v>0</v>
      </c>
      <c r="J890" s="336">
        <v>0</v>
      </c>
      <c r="K890" s="330">
        <v>1</v>
      </c>
      <c r="L890" s="330">
        <v>0</v>
      </c>
      <c r="M890" s="336">
        <v>0</v>
      </c>
      <c r="N890" s="330">
        <v>0</v>
      </c>
      <c r="O890" s="330" t="s">
        <v>2462</v>
      </c>
      <c r="P890" s="330" t="s">
        <v>6617</v>
      </c>
      <c r="Q890" s="330" t="s">
        <v>6618</v>
      </c>
      <c r="R890" s="336">
        <v>0.24054480781096874</v>
      </c>
      <c r="S890" s="330">
        <v>0</v>
      </c>
      <c r="T890" s="330"/>
      <c r="U890" s="330"/>
      <c r="V890" s="428"/>
      <c r="W890" s="428" t="s">
        <v>45</v>
      </c>
      <c r="X890" s="428" t="s">
        <v>45</v>
      </c>
      <c r="Y890" s="428" t="s">
        <v>45</v>
      </c>
      <c r="Z890" s="428" t="s">
        <v>45</v>
      </c>
      <c r="AA890" s="330">
        <v>0</v>
      </c>
      <c r="AB890" s="330">
        <v>0</v>
      </c>
      <c r="AC890" s="330">
        <v>3</v>
      </c>
      <c r="AD890" s="330">
        <v>0</v>
      </c>
      <c r="AE890" s="330">
        <v>1</v>
      </c>
      <c r="AF890" s="330">
        <v>0</v>
      </c>
      <c r="AG890" s="429">
        <v>1</v>
      </c>
      <c r="AH890" s="330"/>
      <c r="AI890" s="330"/>
      <c r="AJ890" s="330"/>
      <c r="AK890" s="330"/>
      <c r="AL890" s="330"/>
      <c r="AM890" s="330">
        <v>0</v>
      </c>
      <c r="AN890" s="330">
        <v>0</v>
      </c>
      <c r="AO890" s="330"/>
      <c r="AP890" s="330"/>
      <c r="AQ890" s="330">
        <v>0</v>
      </c>
      <c r="AR890" s="330">
        <v>0</v>
      </c>
      <c r="AS890" s="330">
        <v>0</v>
      </c>
      <c r="AT890" s="330">
        <v>0</v>
      </c>
      <c r="AU890" s="330">
        <v>0</v>
      </c>
      <c r="AV890" s="430" t="s">
        <v>45</v>
      </c>
      <c r="AW890" s="330">
        <v>0</v>
      </c>
      <c r="AX890" s="330">
        <v>0</v>
      </c>
      <c r="AY890" s="330">
        <v>0</v>
      </c>
      <c r="AZ890" s="330">
        <v>0</v>
      </c>
      <c r="BA890" s="330">
        <v>0</v>
      </c>
      <c r="BB890" s="330">
        <v>0</v>
      </c>
      <c r="BC890" s="330">
        <v>0</v>
      </c>
      <c r="BD890" s="330">
        <v>0</v>
      </c>
      <c r="BE890" s="330">
        <v>49</v>
      </c>
      <c r="BF890" s="329" t="s">
        <v>7595</v>
      </c>
      <c r="BG890" s="330">
        <v>47</v>
      </c>
      <c r="BH890" s="330">
        <v>6</v>
      </c>
      <c r="BI890" s="330">
        <v>2</v>
      </c>
      <c r="BJ890" s="433" t="s">
        <v>112</v>
      </c>
      <c r="BK890" s="330">
        <v>2</v>
      </c>
      <c r="BL890" s="330">
        <v>0</v>
      </c>
      <c r="BM890" s="330">
        <v>0</v>
      </c>
      <c r="BN890" s="330">
        <v>0</v>
      </c>
      <c r="BO890" s="330">
        <v>0</v>
      </c>
      <c r="BP890" s="330">
        <v>0</v>
      </c>
      <c r="BQ890" s="330">
        <v>0</v>
      </c>
    </row>
    <row r="891" spans="1:69" x14ac:dyDescent="0.25">
      <c r="A891" s="333" t="s">
        <v>59</v>
      </c>
      <c r="B891" s="330" t="s">
        <v>55</v>
      </c>
      <c r="C891" s="330" t="s">
        <v>55</v>
      </c>
      <c r="D891" s="333">
        <v>50</v>
      </c>
      <c r="E891" s="331" t="s">
        <v>572</v>
      </c>
      <c r="F891" s="330" t="s">
        <v>128</v>
      </c>
      <c r="G891" s="427" t="s">
        <v>7566</v>
      </c>
      <c r="H891" s="330">
        <v>3</v>
      </c>
      <c r="I891" s="330">
        <v>0</v>
      </c>
      <c r="J891" s="336">
        <v>0</v>
      </c>
      <c r="K891" s="330">
        <v>2</v>
      </c>
      <c r="L891" s="330">
        <v>0</v>
      </c>
      <c r="M891" s="336">
        <v>0</v>
      </c>
      <c r="N891" s="330">
        <v>0</v>
      </c>
      <c r="O891" s="330" t="s">
        <v>6708</v>
      </c>
      <c r="P891" s="330" t="s">
        <v>6709</v>
      </c>
      <c r="Q891" s="330" t="s">
        <v>6710</v>
      </c>
      <c r="R891" s="336">
        <v>0.20162366423341296</v>
      </c>
      <c r="S891" s="330">
        <v>0</v>
      </c>
      <c r="T891" s="330"/>
      <c r="U891" s="330"/>
      <c r="V891" s="428"/>
      <c r="W891" s="428" t="s">
        <v>45</v>
      </c>
      <c r="X891" s="428" t="s">
        <v>45</v>
      </c>
      <c r="Y891" s="428" t="s">
        <v>45</v>
      </c>
      <c r="Z891" s="428" t="s">
        <v>45</v>
      </c>
      <c r="AA891" s="330">
        <v>0</v>
      </c>
      <c r="AB891" s="330">
        <v>0</v>
      </c>
      <c r="AC891" s="330">
        <v>3</v>
      </c>
      <c r="AD891" s="330">
        <v>0</v>
      </c>
      <c r="AE891" s="330">
        <v>2</v>
      </c>
      <c r="AF891" s="330">
        <v>0</v>
      </c>
      <c r="AG891" s="429">
        <v>1</v>
      </c>
      <c r="AH891" s="330"/>
      <c r="AI891" s="330"/>
      <c r="AJ891" s="330"/>
      <c r="AK891" s="330"/>
      <c r="AL891" s="330"/>
      <c r="AM891" s="330">
        <v>0</v>
      </c>
      <c r="AN891" s="330">
        <v>0</v>
      </c>
      <c r="AO891" s="330"/>
      <c r="AP891" s="330"/>
      <c r="AQ891" s="330">
        <v>0</v>
      </c>
      <c r="AR891" s="330">
        <v>0</v>
      </c>
      <c r="AS891" s="330">
        <v>0</v>
      </c>
      <c r="AT891" s="330">
        <v>0</v>
      </c>
      <c r="AU891" s="330">
        <v>0</v>
      </c>
      <c r="AV891" s="430" t="s">
        <v>45</v>
      </c>
      <c r="AW891" s="330">
        <v>0</v>
      </c>
      <c r="AX891" s="330">
        <v>0</v>
      </c>
      <c r="AY891" s="330">
        <v>0</v>
      </c>
      <c r="AZ891" s="330">
        <v>0</v>
      </c>
      <c r="BA891" s="330">
        <v>0</v>
      </c>
      <c r="BB891" s="330">
        <v>0</v>
      </c>
      <c r="BC891" s="330">
        <v>0</v>
      </c>
      <c r="BD891" s="330">
        <v>0</v>
      </c>
      <c r="BE891" s="330">
        <v>50</v>
      </c>
      <c r="BF891" s="329" t="s">
        <v>7595</v>
      </c>
      <c r="BG891" s="330">
        <v>20</v>
      </c>
      <c r="BH891" s="330">
        <v>6</v>
      </c>
      <c r="BI891" s="330">
        <v>0</v>
      </c>
      <c r="BJ891" s="433" t="s">
        <v>112</v>
      </c>
      <c r="BK891" s="330">
        <v>0</v>
      </c>
      <c r="BL891" s="330">
        <v>0</v>
      </c>
      <c r="BM891" s="330">
        <v>0</v>
      </c>
      <c r="BN891" s="330">
        <v>0</v>
      </c>
      <c r="BO891" s="330">
        <v>0</v>
      </c>
      <c r="BP891" s="330">
        <v>0</v>
      </c>
      <c r="BQ891" s="330">
        <v>0</v>
      </c>
    </row>
    <row r="892" spans="1:69" x14ac:dyDescent="0.25">
      <c r="A892" s="333" t="s">
        <v>59</v>
      </c>
      <c r="B892" s="330" t="s">
        <v>55</v>
      </c>
      <c r="C892" s="330" t="s">
        <v>55</v>
      </c>
      <c r="D892" s="333">
        <v>51</v>
      </c>
      <c r="E892" s="331" t="s">
        <v>573</v>
      </c>
      <c r="F892" s="330" t="s">
        <v>128</v>
      </c>
      <c r="G892" s="427" t="s">
        <v>7566</v>
      </c>
      <c r="H892" s="330">
        <v>0</v>
      </c>
      <c r="I892" s="330">
        <v>0</v>
      </c>
      <c r="J892" s="336" t="s">
        <v>45</v>
      </c>
      <c r="K892" s="330">
        <v>0</v>
      </c>
      <c r="L892" s="330">
        <v>0</v>
      </c>
      <c r="M892" s="336" t="s">
        <v>45</v>
      </c>
      <c r="N892" s="330">
        <v>0</v>
      </c>
      <c r="O892" s="330" t="s">
        <v>45</v>
      </c>
      <c r="P892" s="330" t="s">
        <v>45</v>
      </c>
      <c r="Q892" s="330" t="s">
        <v>45</v>
      </c>
      <c r="R892" s="336" t="s">
        <v>45</v>
      </c>
      <c r="S892" s="330">
        <v>0</v>
      </c>
      <c r="T892" s="330"/>
      <c r="U892" s="330"/>
      <c r="V892" s="428"/>
      <c r="W892" s="428" t="s">
        <v>45</v>
      </c>
      <c r="X892" s="428" t="s">
        <v>45</v>
      </c>
      <c r="Y892" s="428" t="s">
        <v>45</v>
      </c>
      <c r="Z892" s="428" t="s">
        <v>45</v>
      </c>
      <c r="AA892" s="330">
        <v>0</v>
      </c>
      <c r="AB892" s="330">
        <v>0</v>
      </c>
      <c r="AC892" s="330">
        <v>0</v>
      </c>
      <c r="AD892" s="330">
        <v>0</v>
      </c>
      <c r="AE892" s="330">
        <v>0</v>
      </c>
      <c r="AF892" s="330">
        <v>0</v>
      </c>
      <c r="AG892" s="429" t="s">
        <v>45</v>
      </c>
      <c r="AH892" s="330"/>
      <c r="AI892" s="330"/>
      <c r="AJ892" s="330"/>
      <c r="AK892" s="330"/>
      <c r="AL892" s="330"/>
      <c r="AM892" s="330">
        <v>0</v>
      </c>
      <c r="AN892" s="330">
        <v>0</v>
      </c>
      <c r="AO892" s="330"/>
      <c r="AP892" s="330"/>
      <c r="AQ892" s="330">
        <v>0</v>
      </c>
      <c r="AR892" s="330">
        <v>0</v>
      </c>
      <c r="AS892" s="330">
        <v>0</v>
      </c>
      <c r="AT892" s="330">
        <v>0</v>
      </c>
      <c r="AU892" s="330">
        <v>0</v>
      </c>
      <c r="AV892" s="430" t="s">
        <v>45</v>
      </c>
      <c r="AW892" s="330">
        <v>0</v>
      </c>
      <c r="AX892" s="330">
        <v>0</v>
      </c>
      <c r="AY892" s="330">
        <v>0</v>
      </c>
      <c r="AZ892" s="330">
        <v>0</v>
      </c>
      <c r="BA892" s="330">
        <v>0</v>
      </c>
      <c r="BB892" s="330">
        <v>0</v>
      </c>
      <c r="BC892" s="330">
        <v>0</v>
      </c>
      <c r="BD892" s="330">
        <v>0</v>
      </c>
      <c r="BE892" s="330">
        <v>0</v>
      </c>
      <c r="BF892" s="329" t="s">
        <v>7595</v>
      </c>
      <c r="BG892" s="330">
        <v>17</v>
      </c>
      <c r="BH892" s="330">
        <v>0</v>
      </c>
      <c r="BI892" s="330">
        <v>0</v>
      </c>
      <c r="BJ892" s="433" t="s">
        <v>112</v>
      </c>
      <c r="BK892" s="330">
        <v>0</v>
      </c>
      <c r="BL892" s="330">
        <v>0</v>
      </c>
      <c r="BM892" s="330">
        <v>0</v>
      </c>
      <c r="BN892" s="330">
        <v>0</v>
      </c>
      <c r="BO892" s="330">
        <v>0</v>
      </c>
      <c r="BP892" s="330">
        <v>0</v>
      </c>
      <c r="BQ892" s="330">
        <v>0</v>
      </c>
    </row>
    <row r="893" spans="1:69" x14ac:dyDescent="0.25">
      <c r="A893" s="333" t="s">
        <v>59</v>
      </c>
      <c r="B893" s="330" t="s">
        <v>55</v>
      </c>
      <c r="C893" s="330" t="s">
        <v>55</v>
      </c>
      <c r="D893" s="333">
        <v>52</v>
      </c>
      <c r="E893" s="331" t="s">
        <v>6555</v>
      </c>
      <c r="F893" s="330" t="s">
        <v>128</v>
      </c>
      <c r="G893" s="427" t="s">
        <v>7566</v>
      </c>
      <c r="H893" s="330">
        <v>0</v>
      </c>
      <c r="I893" s="330">
        <v>0</v>
      </c>
      <c r="J893" s="336" t="s">
        <v>45</v>
      </c>
      <c r="K893" s="330">
        <v>0</v>
      </c>
      <c r="L893" s="330">
        <v>0</v>
      </c>
      <c r="M893" s="336" t="s">
        <v>45</v>
      </c>
      <c r="N893" s="330">
        <v>0</v>
      </c>
      <c r="O893" s="330" t="s">
        <v>45</v>
      </c>
      <c r="P893" s="330" t="s">
        <v>45</v>
      </c>
      <c r="Q893" s="330" t="s">
        <v>45</v>
      </c>
      <c r="R893" s="336" t="s">
        <v>45</v>
      </c>
      <c r="S893" s="330">
        <v>0</v>
      </c>
      <c r="T893" s="330"/>
      <c r="U893" s="330"/>
      <c r="V893" s="428"/>
      <c r="W893" s="428" t="s">
        <v>45</v>
      </c>
      <c r="X893" s="428" t="s">
        <v>45</v>
      </c>
      <c r="Y893" s="428" t="s">
        <v>45</v>
      </c>
      <c r="Z893" s="428" t="s">
        <v>45</v>
      </c>
      <c r="AA893" s="330">
        <v>0</v>
      </c>
      <c r="AB893" s="330">
        <v>0</v>
      </c>
      <c r="AC893" s="330">
        <v>0</v>
      </c>
      <c r="AD893" s="330">
        <v>0</v>
      </c>
      <c r="AE893" s="330">
        <v>0</v>
      </c>
      <c r="AF893" s="330">
        <v>0</v>
      </c>
      <c r="AG893" s="429" t="s">
        <v>45</v>
      </c>
      <c r="AH893" s="330"/>
      <c r="AI893" s="330"/>
      <c r="AJ893" s="330"/>
      <c r="AK893" s="330"/>
      <c r="AL893" s="330"/>
      <c r="AM893" s="330">
        <v>0</v>
      </c>
      <c r="AN893" s="330">
        <v>0</v>
      </c>
      <c r="AO893" s="330"/>
      <c r="AP893" s="330"/>
      <c r="AQ893" s="330">
        <v>0</v>
      </c>
      <c r="AR893" s="330">
        <v>0</v>
      </c>
      <c r="AS893" s="330">
        <v>0</v>
      </c>
      <c r="AT893" s="330">
        <v>0</v>
      </c>
      <c r="AU893" s="330">
        <v>0</v>
      </c>
      <c r="AV893" s="430" t="s">
        <v>45</v>
      </c>
      <c r="AW893" s="330">
        <v>0</v>
      </c>
      <c r="AX893" s="330">
        <v>0</v>
      </c>
      <c r="AY893" s="330">
        <v>0</v>
      </c>
      <c r="AZ893" s="330">
        <v>0</v>
      </c>
      <c r="BA893" s="330">
        <v>0</v>
      </c>
      <c r="BB893" s="330">
        <v>0</v>
      </c>
      <c r="BC893" s="330">
        <v>0</v>
      </c>
      <c r="BD893" s="330">
        <v>0</v>
      </c>
      <c r="BE893" s="330">
        <v>0</v>
      </c>
      <c r="BF893" s="329" t="s">
        <v>7595</v>
      </c>
      <c r="BG893" s="330">
        <v>0</v>
      </c>
      <c r="BH893" s="330">
        <v>0</v>
      </c>
      <c r="BI893" s="330">
        <v>0</v>
      </c>
      <c r="BJ893" s="433" t="s">
        <v>112</v>
      </c>
      <c r="BK893" s="330">
        <v>0</v>
      </c>
      <c r="BL893" s="330">
        <v>0</v>
      </c>
      <c r="BM893" s="330">
        <v>0</v>
      </c>
      <c r="BN893" s="330">
        <v>0</v>
      </c>
      <c r="BO893" s="330">
        <v>0</v>
      </c>
      <c r="BP893" s="330">
        <v>0</v>
      </c>
      <c r="BQ893" s="330">
        <v>0</v>
      </c>
    </row>
    <row r="894" spans="1:69" x14ac:dyDescent="0.25">
      <c r="A894" s="333" t="s">
        <v>59</v>
      </c>
      <c r="B894" s="330" t="s">
        <v>55</v>
      </c>
      <c r="C894" s="330" t="s">
        <v>55</v>
      </c>
      <c r="D894" s="333">
        <v>3</v>
      </c>
      <c r="E894" s="331" t="s">
        <v>6536</v>
      </c>
      <c r="F894" s="330" t="s">
        <v>128</v>
      </c>
      <c r="G894" s="427" t="s">
        <v>7566</v>
      </c>
      <c r="H894" s="330">
        <v>8</v>
      </c>
      <c r="I894" s="330">
        <v>0</v>
      </c>
      <c r="J894" s="336">
        <v>0</v>
      </c>
      <c r="K894" s="330">
        <v>7</v>
      </c>
      <c r="L894" s="330">
        <v>0</v>
      </c>
      <c r="M894" s="336">
        <v>0</v>
      </c>
      <c r="N894" s="330">
        <v>0</v>
      </c>
      <c r="O894" s="330" t="s">
        <v>7147</v>
      </c>
      <c r="P894" s="330" t="s">
        <v>7148</v>
      </c>
      <c r="Q894" s="330" t="s">
        <v>7149</v>
      </c>
      <c r="R894" s="336">
        <v>0.18396234019571489</v>
      </c>
      <c r="S894" s="330">
        <v>0</v>
      </c>
      <c r="T894" s="330"/>
      <c r="U894" s="330"/>
      <c r="V894" s="428"/>
      <c r="W894" s="428" t="s">
        <v>45</v>
      </c>
      <c r="X894" s="428" t="s">
        <v>45</v>
      </c>
      <c r="Y894" s="428" t="s">
        <v>45</v>
      </c>
      <c r="Z894" s="428" t="s">
        <v>45</v>
      </c>
      <c r="AA894" s="330">
        <v>0</v>
      </c>
      <c r="AB894" s="330">
        <v>0</v>
      </c>
      <c r="AC894" s="330">
        <v>8</v>
      </c>
      <c r="AD894" s="330">
        <v>0</v>
      </c>
      <c r="AE894" s="330">
        <v>7</v>
      </c>
      <c r="AF894" s="330">
        <v>0</v>
      </c>
      <c r="AG894" s="429">
        <v>1</v>
      </c>
      <c r="AH894" s="330"/>
      <c r="AI894" s="330"/>
      <c r="AJ894" s="330"/>
      <c r="AK894" s="330"/>
      <c r="AL894" s="330"/>
      <c r="AM894" s="330">
        <v>0</v>
      </c>
      <c r="AN894" s="330">
        <v>0</v>
      </c>
      <c r="AO894" s="330"/>
      <c r="AP894" s="330"/>
      <c r="AQ894" s="330">
        <v>0</v>
      </c>
      <c r="AR894" s="330">
        <v>0</v>
      </c>
      <c r="AS894" s="330">
        <v>0</v>
      </c>
      <c r="AT894" s="330">
        <v>0</v>
      </c>
      <c r="AU894" s="330">
        <v>0</v>
      </c>
      <c r="AV894" s="430" t="s">
        <v>45</v>
      </c>
      <c r="AW894" s="330">
        <v>0</v>
      </c>
      <c r="AX894" s="330">
        <v>0</v>
      </c>
      <c r="AY894" s="330">
        <v>0</v>
      </c>
      <c r="AZ894" s="330">
        <v>0</v>
      </c>
      <c r="BA894" s="330">
        <v>0</v>
      </c>
      <c r="BB894" s="330">
        <v>0</v>
      </c>
      <c r="BC894" s="330">
        <v>0</v>
      </c>
      <c r="BD894" s="330">
        <v>0</v>
      </c>
      <c r="BE894" s="330">
        <v>93</v>
      </c>
      <c r="BF894" s="329" t="s">
        <v>7595</v>
      </c>
      <c r="BG894" s="330">
        <v>17</v>
      </c>
      <c r="BH894" s="330">
        <v>16</v>
      </c>
      <c r="BI894" s="330">
        <v>1</v>
      </c>
      <c r="BJ894" s="433" t="s">
        <v>112</v>
      </c>
      <c r="BK894" s="330">
        <v>1</v>
      </c>
      <c r="BL894" s="330">
        <v>0</v>
      </c>
      <c r="BM894" s="330">
        <v>0</v>
      </c>
      <c r="BN894" s="330">
        <v>0</v>
      </c>
      <c r="BO894" s="330">
        <v>0</v>
      </c>
      <c r="BP894" s="330">
        <v>0</v>
      </c>
      <c r="BQ894" s="330">
        <v>0</v>
      </c>
    </row>
    <row r="895" spans="1:69" x14ac:dyDescent="0.25">
      <c r="A895" s="333" t="s">
        <v>59</v>
      </c>
      <c r="B895" s="330" t="s">
        <v>55</v>
      </c>
      <c r="C895" s="330" t="s">
        <v>55</v>
      </c>
      <c r="D895" s="333">
        <v>4</v>
      </c>
      <c r="E895" s="331" t="s">
        <v>6537</v>
      </c>
      <c r="F895" s="330" t="s">
        <v>128</v>
      </c>
      <c r="G895" s="427" t="s">
        <v>7566</v>
      </c>
      <c r="H895" s="330">
        <v>6</v>
      </c>
      <c r="I895" s="330">
        <v>0</v>
      </c>
      <c r="J895" s="336">
        <v>0</v>
      </c>
      <c r="K895" s="330">
        <v>7</v>
      </c>
      <c r="L895" s="330">
        <v>0</v>
      </c>
      <c r="M895" s="336">
        <v>0</v>
      </c>
      <c r="N895" s="330">
        <v>0</v>
      </c>
      <c r="O895" s="330" t="s">
        <v>7237</v>
      </c>
      <c r="P895" s="330" t="s">
        <v>7238</v>
      </c>
      <c r="Q895" s="330" t="s">
        <v>7239</v>
      </c>
      <c r="R895" s="336">
        <v>0.22416369399794431</v>
      </c>
      <c r="S895" s="330">
        <v>0</v>
      </c>
      <c r="T895" s="330"/>
      <c r="U895" s="330"/>
      <c r="V895" s="428"/>
      <c r="W895" s="428" t="s">
        <v>45</v>
      </c>
      <c r="X895" s="428" t="s">
        <v>45</v>
      </c>
      <c r="Y895" s="428" t="s">
        <v>45</v>
      </c>
      <c r="Z895" s="428" t="s">
        <v>45</v>
      </c>
      <c r="AA895" s="330">
        <v>1</v>
      </c>
      <c r="AB895" s="330">
        <v>0</v>
      </c>
      <c r="AC895" s="330">
        <v>6</v>
      </c>
      <c r="AD895" s="330">
        <v>0</v>
      </c>
      <c r="AE895" s="330">
        <v>7</v>
      </c>
      <c r="AF895" s="330">
        <v>0</v>
      </c>
      <c r="AG895" s="429">
        <v>1</v>
      </c>
      <c r="AH895" s="330"/>
      <c r="AI895" s="330"/>
      <c r="AJ895" s="330"/>
      <c r="AK895" s="330"/>
      <c r="AL895" s="330"/>
      <c r="AM895" s="330">
        <v>0</v>
      </c>
      <c r="AN895" s="330">
        <v>0</v>
      </c>
      <c r="AO895" s="330"/>
      <c r="AP895" s="330"/>
      <c r="AQ895" s="330">
        <v>0</v>
      </c>
      <c r="AR895" s="330">
        <v>0</v>
      </c>
      <c r="AS895" s="330">
        <v>0</v>
      </c>
      <c r="AT895" s="330">
        <v>0</v>
      </c>
      <c r="AU895" s="330">
        <v>1</v>
      </c>
      <c r="AV895" s="430">
        <v>1</v>
      </c>
      <c r="AW895" s="330">
        <v>0</v>
      </c>
      <c r="AX895" s="330">
        <v>0</v>
      </c>
      <c r="AY895" s="330">
        <v>0</v>
      </c>
      <c r="AZ895" s="330">
        <v>0</v>
      </c>
      <c r="BA895" s="330">
        <v>0</v>
      </c>
      <c r="BB895" s="330">
        <v>0</v>
      </c>
      <c r="BC895" s="330">
        <v>0</v>
      </c>
      <c r="BD895" s="330">
        <v>0</v>
      </c>
      <c r="BE895" s="330">
        <v>44</v>
      </c>
      <c r="BF895" s="329" t="s">
        <v>7595</v>
      </c>
      <c r="BG895" s="330">
        <v>31</v>
      </c>
      <c r="BH895" s="330">
        <v>12</v>
      </c>
      <c r="BI895" s="330">
        <v>1</v>
      </c>
      <c r="BJ895" s="433" t="s">
        <v>112</v>
      </c>
      <c r="BK895" s="330">
        <v>0</v>
      </c>
      <c r="BL895" s="330">
        <v>0</v>
      </c>
      <c r="BM895" s="330">
        <v>0</v>
      </c>
      <c r="BN895" s="330">
        <v>0</v>
      </c>
      <c r="BO895" s="330">
        <v>1</v>
      </c>
      <c r="BP895" s="330">
        <v>0</v>
      </c>
      <c r="BQ895" s="330">
        <v>0</v>
      </c>
    </row>
    <row r="896" spans="1:69" x14ac:dyDescent="0.25">
      <c r="A896" s="333" t="s">
        <v>59</v>
      </c>
      <c r="B896" s="330" t="s">
        <v>55</v>
      </c>
      <c r="C896" s="330" t="s">
        <v>55</v>
      </c>
      <c r="D896" s="333">
        <v>5</v>
      </c>
      <c r="E896" s="331" t="s">
        <v>6538</v>
      </c>
      <c r="F896" s="330" t="s">
        <v>128</v>
      </c>
      <c r="G896" s="427" t="s">
        <v>7566</v>
      </c>
      <c r="H896" s="330">
        <v>12</v>
      </c>
      <c r="I896" s="330">
        <v>0</v>
      </c>
      <c r="J896" s="336">
        <v>0</v>
      </c>
      <c r="K896" s="330">
        <v>12</v>
      </c>
      <c r="L896" s="330">
        <v>1</v>
      </c>
      <c r="M896" s="336">
        <v>7.6923076923076927E-2</v>
      </c>
      <c r="N896" s="330">
        <v>0</v>
      </c>
      <c r="O896" s="330" t="s">
        <v>7325</v>
      </c>
      <c r="P896" s="330" t="s">
        <v>7326</v>
      </c>
      <c r="Q896" s="330" t="s">
        <v>7327</v>
      </c>
      <c r="R896" s="336">
        <v>0.20755041197343441</v>
      </c>
      <c r="S896" s="330">
        <v>0</v>
      </c>
      <c r="T896" s="330"/>
      <c r="U896" s="330"/>
      <c r="V896" s="428"/>
      <c r="W896" s="428" t="s">
        <v>45</v>
      </c>
      <c r="X896" s="428" t="s">
        <v>45</v>
      </c>
      <c r="Y896" s="428" t="s">
        <v>45</v>
      </c>
      <c r="Z896" s="428" t="s">
        <v>45</v>
      </c>
      <c r="AA896" s="330">
        <v>0</v>
      </c>
      <c r="AB896" s="330">
        <v>0</v>
      </c>
      <c r="AC896" s="330">
        <v>12</v>
      </c>
      <c r="AD896" s="330">
        <v>0</v>
      </c>
      <c r="AE896" s="330">
        <v>12</v>
      </c>
      <c r="AF896" s="330">
        <v>0</v>
      </c>
      <c r="AG896" s="429">
        <v>1</v>
      </c>
      <c r="AH896" s="330"/>
      <c r="AI896" s="330"/>
      <c r="AJ896" s="330"/>
      <c r="AK896" s="330"/>
      <c r="AL896" s="330"/>
      <c r="AM896" s="330">
        <v>0</v>
      </c>
      <c r="AN896" s="330">
        <v>0</v>
      </c>
      <c r="AO896" s="330"/>
      <c r="AP896" s="330"/>
      <c r="AQ896" s="330">
        <v>0</v>
      </c>
      <c r="AR896" s="330">
        <v>0</v>
      </c>
      <c r="AS896" s="330">
        <v>0</v>
      </c>
      <c r="AT896" s="330">
        <v>0</v>
      </c>
      <c r="AU896" s="330">
        <v>0</v>
      </c>
      <c r="AV896" s="430" t="s">
        <v>45</v>
      </c>
      <c r="AW896" s="330">
        <v>0</v>
      </c>
      <c r="AX896" s="330">
        <v>0</v>
      </c>
      <c r="AY896" s="330">
        <v>0</v>
      </c>
      <c r="AZ896" s="330">
        <v>0</v>
      </c>
      <c r="BA896" s="330">
        <v>0</v>
      </c>
      <c r="BB896" s="330">
        <v>0</v>
      </c>
      <c r="BC896" s="330">
        <v>0</v>
      </c>
      <c r="BD896" s="330">
        <v>0</v>
      </c>
      <c r="BE896" s="330">
        <v>32</v>
      </c>
      <c r="BF896" s="329" t="s">
        <v>7595</v>
      </c>
      <c r="BG896" s="330">
        <v>36</v>
      </c>
      <c r="BH896" s="330">
        <v>24</v>
      </c>
      <c r="BI896" s="330">
        <v>2</v>
      </c>
      <c r="BJ896" s="433" t="s">
        <v>112</v>
      </c>
      <c r="BK896" s="330">
        <v>1</v>
      </c>
      <c r="BL896" s="330">
        <v>0</v>
      </c>
      <c r="BM896" s="330">
        <v>0</v>
      </c>
      <c r="BN896" s="330">
        <v>0</v>
      </c>
      <c r="BO896" s="330">
        <v>1</v>
      </c>
      <c r="BP896" s="330">
        <v>0</v>
      </c>
      <c r="BQ896" s="330">
        <v>0</v>
      </c>
    </row>
    <row r="897" spans="1:69" x14ac:dyDescent="0.25">
      <c r="A897" s="333" t="s">
        <v>59</v>
      </c>
      <c r="B897" s="330" t="s">
        <v>55</v>
      </c>
      <c r="C897" s="330" t="s">
        <v>55</v>
      </c>
      <c r="D897" s="333">
        <v>6</v>
      </c>
      <c r="E897" s="331" t="s">
        <v>6539</v>
      </c>
      <c r="F897" s="330" t="s">
        <v>128</v>
      </c>
      <c r="G897" s="427" t="s">
        <v>7566</v>
      </c>
      <c r="H897" s="330">
        <v>11</v>
      </c>
      <c r="I897" s="330">
        <v>0</v>
      </c>
      <c r="J897" s="336">
        <v>0</v>
      </c>
      <c r="K897" s="330">
        <v>5</v>
      </c>
      <c r="L897" s="330">
        <v>0</v>
      </c>
      <c r="M897" s="336">
        <v>0</v>
      </c>
      <c r="N897" s="330">
        <v>0</v>
      </c>
      <c r="O897" s="330" t="s">
        <v>7413</v>
      </c>
      <c r="P897" s="330" t="s">
        <v>7414</v>
      </c>
      <c r="Q897" s="330" t="s">
        <v>7415</v>
      </c>
      <c r="R897" s="336">
        <v>0.23131035419106288</v>
      </c>
      <c r="S897" s="330">
        <v>0</v>
      </c>
      <c r="T897" s="330"/>
      <c r="U897" s="330"/>
      <c r="V897" s="428"/>
      <c r="W897" s="428" t="s">
        <v>45</v>
      </c>
      <c r="X897" s="428" t="s">
        <v>45</v>
      </c>
      <c r="Y897" s="428" t="s">
        <v>45</v>
      </c>
      <c r="Z897" s="428" t="s">
        <v>45</v>
      </c>
      <c r="AA897" s="330">
        <v>1</v>
      </c>
      <c r="AB897" s="330">
        <v>0</v>
      </c>
      <c r="AC897" s="330">
        <v>11</v>
      </c>
      <c r="AD897" s="330">
        <v>0</v>
      </c>
      <c r="AE897" s="330">
        <v>5</v>
      </c>
      <c r="AF897" s="330">
        <v>0</v>
      </c>
      <c r="AG897" s="429">
        <v>1</v>
      </c>
      <c r="AH897" s="330"/>
      <c r="AI897" s="330"/>
      <c r="AJ897" s="330"/>
      <c r="AK897" s="330"/>
      <c r="AL897" s="330"/>
      <c r="AM897" s="330">
        <v>0</v>
      </c>
      <c r="AN897" s="330">
        <v>0</v>
      </c>
      <c r="AO897" s="330"/>
      <c r="AP897" s="330"/>
      <c r="AQ897" s="330">
        <v>0</v>
      </c>
      <c r="AR897" s="330">
        <v>0</v>
      </c>
      <c r="AS897" s="330">
        <v>0</v>
      </c>
      <c r="AT897" s="330">
        <v>0</v>
      </c>
      <c r="AU897" s="330">
        <v>1</v>
      </c>
      <c r="AV897" s="430">
        <v>1</v>
      </c>
      <c r="AW897" s="330">
        <v>1</v>
      </c>
      <c r="AX897" s="330">
        <v>0</v>
      </c>
      <c r="AY897" s="330">
        <v>1</v>
      </c>
      <c r="AZ897" s="330">
        <v>0</v>
      </c>
      <c r="BA897" s="330">
        <v>1</v>
      </c>
      <c r="BB897" s="330">
        <v>0</v>
      </c>
      <c r="BC897" s="330">
        <v>1</v>
      </c>
      <c r="BD897" s="330">
        <v>0</v>
      </c>
      <c r="BE897" s="330">
        <v>32</v>
      </c>
      <c r="BF897" s="329" t="s">
        <v>7595</v>
      </c>
      <c r="BG897" s="330">
        <v>29</v>
      </c>
      <c r="BH897" s="330">
        <v>15</v>
      </c>
      <c r="BI897" s="330">
        <v>3</v>
      </c>
      <c r="BJ897" s="433" t="s">
        <v>112</v>
      </c>
      <c r="BK897" s="330">
        <v>1</v>
      </c>
      <c r="BL897" s="330">
        <v>0</v>
      </c>
      <c r="BM897" s="330">
        <v>0</v>
      </c>
      <c r="BN897" s="330">
        <v>0</v>
      </c>
      <c r="BO897" s="330">
        <v>1</v>
      </c>
      <c r="BP897" s="330">
        <v>0</v>
      </c>
      <c r="BQ897" s="330">
        <v>1</v>
      </c>
    </row>
    <row r="898" spans="1:69" x14ac:dyDescent="0.25">
      <c r="A898" s="333" t="s">
        <v>59</v>
      </c>
      <c r="B898" s="330" t="s">
        <v>55</v>
      </c>
      <c r="C898" s="330" t="s">
        <v>55</v>
      </c>
      <c r="D898" s="333">
        <v>7</v>
      </c>
      <c r="E898" s="331" t="s">
        <v>6540</v>
      </c>
      <c r="F898" s="330" t="s">
        <v>128</v>
      </c>
      <c r="G898" s="427" t="s">
        <v>7566</v>
      </c>
      <c r="H898" s="330">
        <v>8</v>
      </c>
      <c r="I898" s="330">
        <v>0</v>
      </c>
      <c r="J898" s="336">
        <v>0</v>
      </c>
      <c r="K898" s="330">
        <v>5</v>
      </c>
      <c r="L898" s="330">
        <v>0</v>
      </c>
      <c r="M898" s="336">
        <v>0</v>
      </c>
      <c r="N898" s="330">
        <v>0</v>
      </c>
      <c r="O898" s="330" t="s">
        <v>7502</v>
      </c>
      <c r="P898" s="330" t="s">
        <v>7503</v>
      </c>
      <c r="Q898" s="330" t="s">
        <v>7504</v>
      </c>
      <c r="R898" s="336">
        <v>0.20874395147549923</v>
      </c>
      <c r="S898" s="330">
        <v>0</v>
      </c>
      <c r="T898" s="330"/>
      <c r="U898" s="330"/>
      <c r="V898" s="428"/>
      <c r="W898" s="428" t="s">
        <v>45</v>
      </c>
      <c r="X898" s="428" t="s">
        <v>45</v>
      </c>
      <c r="Y898" s="428" t="s">
        <v>45</v>
      </c>
      <c r="Z898" s="428" t="s">
        <v>45</v>
      </c>
      <c r="AA898" s="330">
        <v>0</v>
      </c>
      <c r="AB898" s="330">
        <v>0</v>
      </c>
      <c r="AC898" s="330">
        <v>8</v>
      </c>
      <c r="AD898" s="330">
        <v>0</v>
      </c>
      <c r="AE898" s="330">
        <v>5</v>
      </c>
      <c r="AF898" s="330">
        <v>0</v>
      </c>
      <c r="AG898" s="429">
        <v>1</v>
      </c>
      <c r="AH898" s="330"/>
      <c r="AI898" s="330"/>
      <c r="AJ898" s="330"/>
      <c r="AK898" s="330"/>
      <c r="AL898" s="330"/>
      <c r="AM898" s="330">
        <v>0</v>
      </c>
      <c r="AN898" s="330">
        <v>0</v>
      </c>
      <c r="AO898" s="330"/>
      <c r="AP898" s="330"/>
      <c r="AQ898" s="330">
        <v>0</v>
      </c>
      <c r="AR898" s="330">
        <v>0</v>
      </c>
      <c r="AS898" s="330">
        <v>0</v>
      </c>
      <c r="AT898" s="330">
        <v>0</v>
      </c>
      <c r="AU898" s="330">
        <v>0</v>
      </c>
      <c r="AV898" s="430" t="s">
        <v>45</v>
      </c>
      <c r="AW898" s="330">
        <v>1</v>
      </c>
      <c r="AX898" s="330">
        <v>0</v>
      </c>
      <c r="AY898" s="330">
        <v>1</v>
      </c>
      <c r="AZ898" s="330">
        <v>0</v>
      </c>
      <c r="BA898" s="330">
        <v>1</v>
      </c>
      <c r="BB898" s="330">
        <v>0</v>
      </c>
      <c r="BC898" s="330">
        <v>1</v>
      </c>
      <c r="BD898" s="330">
        <v>0</v>
      </c>
      <c r="BE898" s="330">
        <v>63</v>
      </c>
      <c r="BF898" s="329" t="s">
        <v>7595</v>
      </c>
      <c r="BG898" s="330">
        <v>38</v>
      </c>
      <c r="BH898" s="330">
        <v>14</v>
      </c>
      <c r="BI898" s="330">
        <v>1</v>
      </c>
      <c r="BJ898" s="433" t="s">
        <v>112</v>
      </c>
      <c r="BK898" s="330">
        <v>1</v>
      </c>
      <c r="BL898" s="330">
        <v>0</v>
      </c>
      <c r="BM898" s="330">
        <v>0</v>
      </c>
      <c r="BN898" s="330">
        <v>0</v>
      </c>
      <c r="BO898" s="330">
        <v>0</v>
      </c>
      <c r="BP898" s="330">
        <v>0</v>
      </c>
      <c r="BQ898" s="330">
        <v>0</v>
      </c>
    </row>
    <row r="899" spans="1:69" x14ac:dyDescent="0.25">
      <c r="A899" s="333" t="s">
        <v>291</v>
      </c>
      <c r="B899" s="330" t="s">
        <v>52</v>
      </c>
      <c r="C899" s="330" t="s">
        <v>310</v>
      </c>
      <c r="D899" s="333">
        <v>1</v>
      </c>
      <c r="E899" s="331" t="s">
        <v>6534</v>
      </c>
      <c r="F899" s="330" t="s">
        <v>6556</v>
      </c>
      <c r="G899" s="427" t="s">
        <v>7597</v>
      </c>
      <c r="H899" s="330">
        <v>0</v>
      </c>
      <c r="I899" s="330">
        <v>0</v>
      </c>
      <c r="J899" s="336" t="s">
        <v>45</v>
      </c>
      <c r="K899" s="330">
        <v>0</v>
      </c>
      <c r="L899" s="330">
        <v>0</v>
      </c>
      <c r="M899" s="336" t="s">
        <v>45</v>
      </c>
      <c r="N899" s="330">
        <v>0</v>
      </c>
      <c r="O899" s="330" t="s">
        <v>45</v>
      </c>
      <c r="P899" s="330" t="s">
        <v>45</v>
      </c>
      <c r="Q899" s="330" t="s">
        <v>45</v>
      </c>
      <c r="R899" s="336" t="s">
        <v>45</v>
      </c>
      <c r="S899" s="330">
        <v>0</v>
      </c>
      <c r="T899" s="330"/>
      <c r="U899" s="330"/>
      <c r="V899" s="428"/>
      <c r="W899" s="428" t="s">
        <v>45</v>
      </c>
      <c r="X899" s="428" t="s">
        <v>45</v>
      </c>
      <c r="Y899" s="428" t="s">
        <v>45</v>
      </c>
      <c r="Z899" s="428" t="s">
        <v>45</v>
      </c>
      <c r="AA899" s="330">
        <v>0</v>
      </c>
      <c r="AB899" s="330">
        <v>0</v>
      </c>
      <c r="AC899" s="330">
        <v>0</v>
      </c>
      <c r="AD899" s="330">
        <v>0</v>
      </c>
      <c r="AE899" s="330">
        <v>0</v>
      </c>
      <c r="AF899" s="330">
        <v>0</v>
      </c>
      <c r="AG899" s="429" t="s">
        <v>45</v>
      </c>
      <c r="AH899" s="330"/>
      <c r="AI899" s="330"/>
      <c r="AJ899" s="330"/>
      <c r="AK899" s="330"/>
      <c r="AL899" s="330"/>
      <c r="AM899" s="330">
        <v>0</v>
      </c>
      <c r="AN899" s="330">
        <v>0</v>
      </c>
      <c r="AO899" s="330"/>
      <c r="AP899" s="330"/>
      <c r="AQ899" s="330">
        <v>0</v>
      </c>
      <c r="AR899" s="330">
        <v>0</v>
      </c>
      <c r="AS899" s="330">
        <v>0</v>
      </c>
      <c r="AT899" s="330">
        <v>0</v>
      </c>
      <c r="AU899" s="330">
        <v>0</v>
      </c>
      <c r="AV899" s="430" t="s">
        <v>45</v>
      </c>
      <c r="AW899" s="330">
        <v>2</v>
      </c>
      <c r="AX899" s="330">
        <v>0</v>
      </c>
      <c r="AY899" s="330">
        <v>2</v>
      </c>
      <c r="AZ899" s="330">
        <v>0</v>
      </c>
      <c r="BA899" s="330">
        <v>2</v>
      </c>
      <c r="BB899" s="330">
        <v>0</v>
      </c>
      <c r="BC899" s="330">
        <v>2</v>
      </c>
      <c r="BD899" s="330">
        <v>0</v>
      </c>
      <c r="BE899" s="330">
        <v>6</v>
      </c>
      <c r="BF899" s="329" t="s">
        <v>7561</v>
      </c>
      <c r="BG899" s="330">
        <v>2</v>
      </c>
      <c r="BH899" s="330">
        <v>1</v>
      </c>
      <c r="BI899" s="330">
        <v>2</v>
      </c>
      <c r="BJ899" s="433" t="s">
        <v>112</v>
      </c>
      <c r="BK899" s="330">
        <v>1</v>
      </c>
      <c r="BL899" s="330">
        <v>0</v>
      </c>
      <c r="BM899" s="330">
        <v>0</v>
      </c>
      <c r="BN899" s="330">
        <v>1</v>
      </c>
      <c r="BO899" s="330">
        <v>0</v>
      </c>
      <c r="BP899" s="330">
        <v>0</v>
      </c>
      <c r="BQ899" s="330">
        <v>0</v>
      </c>
    </row>
    <row r="900" spans="1:69" x14ac:dyDescent="0.25">
      <c r="A900" s="333" t="s">
        <v>291</v>
      </c>
      <c r="B900" s="330" t="s">
        <v>52</v>
      </c>
      <c r="C900" s="330" t="s">
        <v>310</v>
      </c>
      <c r="D900" s="333">
        <v>2</v>
      </c>
      <c r="E900" s="331" t="s">
        <v>6535</v>
      </c>
      <c r="F900" s="330" t="s">
        <v>6556</v>
      </c>
      <c r="G900" s="427" t="s">
        <v>7597</v>
      </c>
      <c r="H900" s="330">
        <v>0</v>
      </c>
      <c r="I900" s="330">
        <v>0</v>
      </c>
      <c r="J900" s="336" t="s">
        <v>45</v>
      </c>
      <c r="K900" s="330">
        <v>0</v>
      </c>
      <c r="L900" s="330">
        <v>0</v>
      </c>
      <c r="M900" s="336" t="s">
        <v>45</v>
      </c>
      <c r="N900" s="330">
        <v>0</v>
      </c>
      <c r="O900" s="330" t="s">
        <v>45</v>
      </c>
      <c r="P900" s="330" t="s">
        <v>45</v>
      </c>
      <c r="Q900" s="330" t="s">
        <v>45</v>
      </c>
      <c r="R900" s="336" t="s">
        <v>45</v>
      </c>
      <c r="S900" s="330">
        <v>0</v>
      </c>
      <c r="T900" s="330"/>
      <c r="U900" s="330"/>
      <c r="V900" s="428"/>
      <c r="W900" s="428" t="s">
        <v>45</v>
      </c>
      <c r="X900" s="428" t="s">
        <v>45</v>
      </c>
      <c r="Y900" s="428" t="s">
        <v>45</v>
      </c>
      <c r="Z900" s="428" t="s">
        <v>45</v>
      </c>
      <c r="AA900" s="330">
        <v>2</v>
      </c>
      <c r="AB900" s="330">
        <v>0</v>
      </c>
      <c r="AC900" s="330">
        <v>0</v>
      </c>
      <c r="AD900" s="330">
        <v>0</v>
      </c>
      <c r="AE900" s="330">
        <v>0</v>
      </c>
      <c r="AF900" s="330">
        <v>0</v>
      </c>
      <c r="AG900" s="429" t="s">
        <v>45</v>
      </c>
      <c r="AH900" s="330"/>
      <c r="AI900" s="330"/>
      <c r="AJ900" s="330"/>
      <c r="AK900" s="330"/>
      <c r="AL900" s="330"/>
      <c r="AM900" s="330">
        <v>0</v>
      </c>
      <c r="AN900" s="330">
        <v>0</v>
      </c>
      <c r="AO900" s="330"/>
      <c r="AP900" s="330"/>
      <c r="AQ900" s="330">
        <v>0</v>
      </c>
      <c r="AR900" s="330">
        <v>1</v>
      </c>
      <c r="AS900" s="330">
        <v>0</v>
      </c>
      <c r="AT900" s="330">
        <v>1</v>
      </c>
      <c r="AU900" s="330">
        <v>0</v>
      </c>
      <c r="AV900" s="430">
        <v>0.5</v>
      </c>
      <c r="AW900" s="330">
        <v>8</v>
      </c>
      <c r="AX900" s="330">
        <v>0</v>
      </c>
      <c r="AY900" s="330">
        <v>8</v>
      </c>
      <c r="AZ900" s="330">
        <v>0</v>
      </c>
      <c r="BA900" s="330">
        <v>8</v>
      </c>
      <c r="BB900" s="330">
        <v>0</v>
      </c>
      <c r="BC900" s="330">
        <v>8</v>
      </c>
      <c r="BD900" s="330">
        <v>0</v>
      </c>
      <c r="BE900" s="330">
        <v>3</v>
      </c>
      <c r="BF900" s="329" t="s">
        <v>7561</v>
      </c>
      <c r="BG900" s="330">
        <v>13</v>
      </c>
      <c r="BH900" s="330">
        <v>0</v>
      </c>
      <c r="BI900" s="330">
        <v>9</v>
      </c>
      <c r="BJ900" s="433" t="s">
        <v>112</v>
      </c>
      <c r="BK900" s="330">
        <v>7</v>
      </c>
      <c r="BL900" s="330">
        <v>0</v>
      </c>
      <c r="BM900" s="330">
        <v>0</v>
      </c>
      <c r="BN900" s="330">
        <v>0</v>
      </c>
      <c r="BO900" s="330">
        <v>1</v>
      </c>
      <c r="BP900" s="330">
        <v>1</v>
      </c>
      <c r="BQ900" s="330">
        <v>0</v>
      </c>
    </row>
    <row r="901" spans="1:69" x14ac:dyDescent="0.25">
      <c r="A901" s="333" t="s">
        <v>291</v>
      </c>
      <c r="B901" s="330" t="s">
        <v>52</v>
      </c>
      <c r="C901" s="330" t="s">
        <v>310</v>
      </c>
      <c r="D901" s="333">
        <v>44</v>
      </c>
      <c r="E901" s="331" t="s">
        <v>565</v>
      </c>
      <c r="F901" s="330" t="s">
        <v>6556</v>
      </c>
      <c r="G901" s="427" t="s">
        <v>7597</v>
      </c>
      <c r="H901" s="330">
        <v>0</v>
      </c>
      <c r="I901" s="330">
        <v>0</v>
      </c>
      <c r="J901" s="336" t="s">
        <v>45</v>
      </c>
      <c r="K901" s="330">
        <v>0</v>
      </c>
      <c r="L901" s="330">
        <v>0</v>
      </c>
      <c r="M901" s="336" t="s">
        <v>45</v>
      </c>
      <c r="N901" s="330">
        <v>0</v>
      </c>
      <c r="O901" s="330" t="s">
        <v>45</v>
      </c>
      <c r="P901" s="330" t="s">
        <v>45</v>
      </c>
      <c r="Q901" s="330" t="s">
        <v>45</v>
      </c>
      <c r="R901" s="336" t="s">
        <v>45</v>
      </c>
      <c r="S901" s="330">
        <v>0</v>
      </c>
      <c r="T901" s="330"/>
      <c r="U901" s="330"/>
      <c r="V901" s="428"/>
      <c r="W901" s="428" t="s">
        <v>45</v>
      </c>
      <c r="X901" s="428" t="s">
        <v>45</v>
      </c>
      <c r="Y901" s="428" t="s">
        <v>45</v>
      </c>
      <c r="Z901" s="428" t="s">
        <v>45</v>
      </c>
      <c r="AA901" s="330">
        <v>2</v>
      </c>
      <c r="AB901" s="330">
        <v>0</v>
      </c>
      <c r="AC901" s="330">
        <v>0</v>
      </c>
      <c r="AD901" s="330">
        <v>0</v>
      </c>
      <c r="AE901" s="330">
        <v>0</v>
      </c>
      <c r="AF901" s="330">
        <v>0</v>
      </c>
      <c r="AG901" s="429" t="s">
        <v>45</v>
      </c>
      <c r="AH901" s="330"/>
      <c r="AI901" s="330"/>
      <c r="AJ901" s="330"/>
      <c r="AK901" s="330"/>
      <c r="AL901" s="330"/>
      <c r="AM901" s="330">
        <v>0</v>
      </c>
      <c r="AN901" s="330">
        <v>0</v>
      </c>
      <c r="AO901" s="330"/>
      <c r="AP901" s="330"/>
      <c r="AQ901" s="330">
        <v>0</v>
      </c>
      <c r="AR901" s="330">
        <v>0</v>
      </c>
      <c r="AS901" s="330">
        <v>2</v>
      </c>
      <c r="AT901" s="330">
        <v>0</v>
      </c>
      <c r="AU901" s="330">
        <v>0</v>
      </c>
      <c r="AV901" s="430">
        <v>0</v>
      </c>
      <c r="AW901" s="330">
        <v>16</v>
      </c>
      <c r="AX901" s="330">
        <v>0</v>
      </c>
      <c r="AY901" s="330">
        <v>16</v>
      </c>
      <c r="AZ901" s="330">
        <v>0</v>
      </c>
      <c r="BA901" s="330">
        <v>16</v>
      </c>
      <c r="BB901" s="330">
        <v>0</v>
      </c>
      <c r="BC901" s="330">
        <v>16</v>
      </c>
      <c r="BD901" s="330">
        <v>0</v>
      </c>
      <c r="BE901" s="330">
        <v>3</v>
      </c>
      <c r="BF901" s="329" t="s">
        <v>7561</v>
      </c>
      <c r="BG901" s="330">
        <v>22</v>
      </c>
      <c r="BH901" s="330">
        <v>0</v>
      </c>
      <c r="BI901" s="330">
        <v>20</v>
      </c>
      <c r="BJ901" s="433" t="s">
        <v>112</v>
      </c>
      <c r="BK901" s="330">
        <v>14</v>
      </c>
      <c r="BL901" s="330">
        <v>0</v>
      </c>
      <c r="BM901" s="330">
        <v>0</v>
      </c>
      <c r="BN901" s="330">
        <v>2</v>
      </c>
      <c r="BO901" s="330">
        <v>4</v>
      </c>
      <c r="BP901" s="330">
        <v>0</v>
      </c>
      <c r="BQ901" s="330">
        <v>0</v>
      </c>
    </row>
    <row r="902" spans="1:69" x14ac:dyDescent="0.25">
      <c r="A902" s="333" t="s">
        <v>291</v>
      </c>
      <c r="B902" s="330" t="s">
        <v>52</v>
      </c>
      <c r="C902" s="330" t="s">
        <v>310</v>
      </c>
      <c r="D902" s="333">
        <v>45</v>
      </c>
      <c r="E902" s="331" t="s">
        <v>566</v>
      </c>
      <c r="F902" s="330" t="s">
        <v>6556</v>
      </c>
      <c r="G902" s="427" t="s">
        <v>7597</v>
      </c>
      <c r="H902" s="330">
        <v>0</v>
      </c>
      <c r="I902" s="330">
        <v>0</v>
      </c>
      <c r="J902" s="336" t="s">
        <v>45</v>
      </c>
      <c r="K902" s="330">
        <v>0</v>
      </c>
      <c r="L902" s="330">
        <v>0</v>
      </c>
      <c r="M902" s="336" t="s">
        <v>45</v>
      </c>
      <c r="N902" s="330">
        <v>0</v>
      </c>
      <c r="O902" s="330" t="s">
        <v>45</v>
      </c>
      <c r="P902" s="330" t="s">
        <v>45</v>
      </c>
      <c r="Q902" s="330" t="s">
        <v>45</v>
      </c>
      <c r="R902" s="336" t="s">
        <v>45</v>
      </c>
      <c r="S902" s="330">
        <v>0</v>
      </c>
      <c r="T902" s="330"/>
      <c r="U902" s="330"/>
      <c r="V902" s="428"/>
      <c r="W902" s="428" t="s">
        <v>45</v>
      </c>
      <c r="X902" s="428" t="s">
        <v>45</v>
      </c>
      <c r="Y902" s="428" t="s">
        <v>45</v>
      </c>
      <c r="Z902" s="428" t="s">
        <v>45</v>
      </c>
      <c r="AA902" s="330">
        <v>0</v>
      </c>
      <c r="AB902" s="330">
        <v>0</v>
      </c>
      <c r="AC902" s="330">
        <v>0</v>
      </c>
      <c r="AD902" s="330">
        <v>0</v>
      </c>
      <c r="AE902" s="330">
        <v>0</v>
      </c>
      <c r="AF902" s="330">
        <v>0</v>
      </c>
      <c r="AG902" s="429" t="s">
        <v>45</v>
      </c>
      <c r="AH902" s="330"/>
      <c r="AI902" s="330"/>
      <c r="AJ902" s="330"/>
      <c r="AK902" s="330"/>
      <c r="AL902" s="330"/>
      <c r="AM902" s="330">
        <v>0</v>
      </c>
      <c r="AN902" s="330">
        <v>0</v>
      </c>
      <c r="AO902" s="330"/>
      <c r="AP902" s="330"/>
      <c r="AQ902" s="330">
        <v>0</v>
      </c>
      <c r="AR902" s="330">
        <v>0</v>
      </c>
      <c r="AS902" s="330">
        <v>0</v>
      </c>
      <c r="AT902" s="330">
        <v>0</v>
      </c>
      <c r="AU902" s="330">
        <v>0</v>
      </c>
      <c r="AV902" s="430" t="s">
        <v>45</v>
      </c>
      <c r="AW902" s="330">
        <v>5</v>
      </c>
      <c r="AX902" s="330">
        <v>0</v>
      </c>
      <c r="AY902" s="330">
        <v>5</v>
      </c>
      <c r="AZ902" s="330">
        <v>0</v>
      </c>
      <c r="BA902" s="330">
        <v>5</v>
      </c>
      <c r="BB902" s="330">
        <v>0</v>
      </c>
      <c r="BC902" s="330">
        <v>5</v>
      </c>
      <c r="BD902" s="330">
        <v>0</v>
      </c>
      <c r="BE902" s="330">
        <v>0</v>
      </c>
      <c r="BF902" s="329" t="s">
        <v>7561</v>
      </c>
      <c r="BG902" s="330">
        <v>8</v>
      </c>
      <c r="BH902" s="330">
        <v>0</v>
      </c>
      <c r="BI902" s="330">
        <v>7</v>
      </c>
      <c r="BJ902" s="433" t="s">
        <v>112</v>
      </c>
      <c r="BK902" s="330">
        <v>4</v>
      </c>
      <c r="BL902" s="330">
        <v>0</v>
      </c>
      <c r="BM902" s="330">
        <v>0</v>
      </c>
      <c r="BN902" s="330">
        <v>1</v>
      </c>
      <c r="BO902" s="330">
        <v>2</v>
      </c>
      <c r="BP902" s="330">
        <v>0</v>
      </c>
      <c r="BQ902" s="330">
        <v>0</v>
      </c>
    </row>
    <row r="903" spans="1:69" x14ac:dyDescent="0.25">
      <c r="A903" s="333" t="s">
        <v>291</v>
      </c>
      <c r="B903" s="330" t="s">
        <v>52</v>
      </c>
      <c r="C903" s="330" t="s">
        <v>310</v>
      </c>
      <c r="D903" s="333">
        <v>46</v>
      </c>
      <c r="E903" s="331" t="s">
        <v>567</v>
      </c>
      <c r="F903" s="330" t="s">
        <v>6556</v>
      </c>
      <c r="G903" s="427" t="s">
        <v>7597</v>
      </c>
      <c r="H903" s="330">
        <v>0</v>
      </c>
      <c r="I903" s="330">
        <v>0</v>
      </c>
      <c r="J903" s="336" t="s">
        <v>45</v>
      </c>
      <c r="K903" s="330">
        <v>0</v>
      </c>
      <c r="L903" s="330">
        <v>0</v>
      </c>
      <c r="M903" s="336" t="s">
        <v>45</v>
      </c>
      <c r="N903" s="330">
        <v>0</v>
      </c>
      <c r="O903" s="330" t="s">
        <v>45</v>
      </c>
      <c r="P903" s="330" t="s">
        <v>45</v>
      </c>
      <c r="Q903" s="330" t="s">
        <v>45</v>
      </c>
      <c r="R903" s="336" t="s">
        <v>45</v>
      </c>
      <c r="S903" s="330">
        <v>0</v>
      </c>
      <c r="T903" s="330"/>
      <c r="U903" s="330"/>
      <c r="V903" s="428"/>
      <c r="W903" s="428" t="s">
        <v>45</v>
      </c>
      <c r="X903" s="428" t="s">
        <v>45</v>
      </c>
      <c r="Y903" s="428" t="s">
        <v>45</v>
      </c>
      <c r="Z903" s="428" t="s">
        <v>45</v>
      </c>
      <c r="AA903" s="330">
        <v>0</v>
      </c>
      <c r="AB903" s="330">
        <v>0</v>
      </c>
      <c r="AC903" s="330">
        <v>0</v>
      </c>
      <c r="AD903" s="330">
        <v>0</v>
      </c>
      <c r="AE903" s="330">
        <v>0</v>
      </c>
      <c r="AF903" s="330">
        <v>0</v>
      </c>
      <c r="AG903" s="429" t="s">
        <v>45</v>
      </c>
      <c r="AH903" s="330"/>
      <c r="AI903" s="330"/>
      <c r="AJ903" s="330"/>
      <c r="AK903" s="330"/>
      <c r="AL903" s="330"/>
      <c r="AM903" s="330">
        <v>0</v>
      </c>
      <c r="AN903" s="330">
        <v>0</v>
      </c>
      <c r="AO903" s="330"/>
      <c r="AP903" s="330"/>
      <c r="AQ903" s="330">
        <v>0</v>
      </c>
      <c r="AR903" s="330">
        <v>0</v>
      </c>
      <c r="AS903" s="330">
        <v>0</v>
      </c>
      <c r="AT903" s="330">
        <v>0</v>
      </c>
      <c r="AU903" s="330">
        <v>0</v>
      </c>
      <c r="AV903" s="430" t="s">
        <v>45</v>
      </c>
      <c r="AW903" s="330">
        <v>1</v>
      </c>
      <c r="AX903" s="330">
        <v>0</v>
      </c>
      <c r="AY903" s="330">
        <v>1</v>
      </c>
      <c r="AZ903" s="330">
        <v>0</v>
      </c>
      <c r="BA903" s="330">
        <v>1</v>
      </c>
      <c r="BB903" s="330">
        <v>0</v>
      </c>
      <c r="BC903" s="330">
        <v>1</v>
      </c>
      <c r="BD903" s="330">
        <v>0</v>
      </c>
      <c r="BE903" s="330">
        <v>0</v>
      </c>
      <c r="BF903" s="329" t="s">
        <v>7561</v>
      </c>
      <c r="BG903" s="330">
        <v>0</v>
      </c>
      <c r="BH903" s="330">
        <v>0</v>
      </c>
      <c r="BI903" s="330">
        <v>1</v>
      </c>
      <c r="BJ903" s="433" t="s">
        <v>112</v>
      </c>
      <c r="BK903" s="330">
        <v>0</v>
      </c>
      <c r="BL903" s="330">
        <v>0</v>
      </c>
      <c r="BM903" s="330">
        <v>0</v>
      </c>
      <c r="BN903" s="330">
        <v>1</v>
      </c>
      <c r="BO903" s="330">
        <v>0</v>
      </c>
      <c r="BP903" s="330">
        <v>0</v>
      </c>
      <c r="BQ903" s="330">
        <v>0</v>
      </c>
    </row>
    <row r="904" spans="1:69" x14ac:dyDescent="0.25">
      <c r="A904" s="333" t="s">
        <v>291</v>
      </c>
      <c r="B904" s="330" t="s">
        <v>52</v>
      </c>
      <c r="C904" s="330" t="s">
        <v>310</v>
      </c>
      <c r="D904" s="333">
        <v>47</v>
      </c>
      <c r="E904" s="331" t="s">
        <v>568</v>
      </c>
      <c r="F904" s="330" t="s">
        <v>6556</v>
      </c>
      <c r="G904" s="427" t="s">
        <v>7597</v>
      </c>
      <c r="H904" s="330">
        <v>0</v>
      </c>
      <c r="I904" s="330">
        <v>0</v>
      </c>
      <c r="J904" s="336" t="s">
        <v>45</v>
      </c>
      <c r="K904" s="330">
        <v>0</v>
      </c>
      <c r="L904" s="330">
        <v>0</v>
      </c>
      <c r="M904" s="336" t="s">
        <v>45</v>
      </c>
      <c r="N904" s="330">
        <v>0</v>
      </c>
      <c r="O904" s="330" t="s">
        <v>45</v>
      </c>
      <c r="P904" s="330" t="s">
        <v>45</v>
      </c>
      <c r="Q904" s="330" t="s">
        <v>45</v>
      </c>
      <c r="R904" s="336" t="s">
        <v>45</v>
      </c>
      <c r="S904" s="330">
        <v>0</v>
      </c>
      <c r="T904" s="330"/>
      <c r="U904" s="330"/>
      <c r="V904" s="428"/>
      <c r="W904" s="428" t="s">
        <v>45</v>
      </c>
      <c r="X904" s="428" t="s">
        <v>45</v>
      </c>
      <c r="Y904" s="428" t="s">
        <v>45</v>
      </c>
      <c r="Z904" s="428" t="s">
        <v>45</v>
      </c>
      <c r="AA904" s="330">
        <v>2</v>
      </c>
      <c r="AB904" s="330">
        <v>0</v>
      </c>
      <c r="AC904" s="330">
        <v>0</v>
      </c>
      <c r="AD904" s="330">
        <v>0</v>
      </c>
      <c r="AE904" s="330">
        <v>0</v>
      </c>
      <c r="AF904" s="330">
        <v>0</v>
      </c>
      <c r="AG904" s="429" t="s">
        <v>45</v>
      </c>
      <c r="AH904" s="330"/>
      <c r="AI904" s="330"/>
      <c r="AJ904" s="330"/>
      <c r="AK904" s="330"/>
      <c r="AL904" s="330"/>
      <c r="AM904" s="330">
        <v>0</v>
      </c>
      <c r="AN904" s="330">
        <v>0</v>
      </c>
      <c r="AO904" s="330"/>
      <c r="AP904" s="330"/>
      <c r="AQ904" s="330">
        <v>0</v>
      </c>
      <c r="AR904" s="330">
        <v>0</v>
      </c>
      <c r="AS904" s="330">
        <v>1</v>
      </c>
      <c r="AT904" s="330">
        <v>0</v>
      </c>
      <c r="AU904" s="330">
        <v>1</v>
      </c>
      <c r="AV904" s="430">
        <v>0.5</v>
      </c>
      <c r="AW904" s="330">
        <v>5</v>
      </c>
      <c r="AX904" s="330">
        <v>0</v>
      </c>
      <c r="AY904" s="330">
        <v>5</v>
      </c>
      <c r="AZ904" s="330">
        <v>0</v>
      </c>
      <c r="BA904" s="330">
        <v>5</v>
      </c>
      <c r="BB904" s="330">
        <v>0</v>
      </c>
      <c r="BC904" s="330">
        <v>5</v>
      </c>
      <c r="BD904" s="330">
        <v>0</v>
      </c>
      <c r="BE904" s="330">
        <v>11</v>
      </c>
      <c r="BF904" s="329" t="s">
        <v>7561</v>
      </c>
      <c r="BG904" s="330">
        <v>6</v>
      </c>
      <c r="BH904" s="330">
        <v>0</v>
      </c>
      <c r="BI904" s="330">
        <v>6</v>
      </c>
      <c r="BJ904" s="433" t="s">
        <v>112</v>
      </c>
      <c r="BK904" s="330">
        <v>5</v>
      </c>
      <c r="BL904" s="330">
        <v>0</v>
      </c>
      <c r="BM904" s="330">
        <v>0</v>
      </c>
      <c r="BN904" s="330">
        <v>0</v>
      </c>
      <c r="BO904" s="330">
        <v>1</v>
      </c>
      <c r="BP904" s="330">
        <v>0</v>
      </c>
      <c r="BQ904" s="330">
        <v>0</v>
      </c>
    </row>
    <row r="905" spans="1:69" x14ac:dyDescent="0.25">
      <c r="A905" s="333" t="s">
        <v>291</v>
      </c>
      <c r="B905" s="330" t="s">
        <v>52</v>
      </c>
      <c r="C905" s="330" t="s">
        <v>310</v>
      </c>
      <c r="D905" s="333">
        <v>48</v>
      </c>
      <c r="E905" s="331" t="s">
        <v>570</v>
      </c>
      <c r="F905" s="330" t="s">
        <v>6556</v>
      </c>
      <c r="G905" s="427" t="s">
        <v>7597</v>
      </c>
      <c r="H905" s="330">
        <v>0</v>
      </c>
      <c r="I905" s="330">
        <v>0</v>
      </c>
      <c r="J905" s="336" t="s">
        <v>45</v>
      </c>
      <c r="K905" s="330">
        <v>0</v>
      </c>
      <c r="L905" s="330">
        <v>0</v>
      </c>
      <c r="M905" s="336" t="s">
        <v>45</v>
      </c>
      <c r="N905" s="330">
        <v>0</v>
      </c>
      <c r="O905" s="330" t="s">
        <v>45</v>
      </c>
      <c r="P905" s="330" t="s">
        <v>45</v>
      </c>
      <c r="Q905" s="330" t="s">
        <v>45</v>
      </c>
      <c r="R905" s="336" t="s">
        <v>45</v>
      </c>
      <c r="S905" s="330">
        <v>0</v>
      </c>
      <c r="T905" s="330"/>
      <c r="U905" s="330"/>
      <c r="V905" s="428"/>
      <c r="W905" s="428" t="s">
        <v>45</v>
      </c>
      <c r="X905" s="428" t="s">
        <v>45</v>
      </c>
      <c r="Y905" s="428" t="s">
        <v>45</v>
      </c>
      <c r="Z905" s="428" t="s">
        <v>45</v>
      </c>
      <c r="AA905" s="330">
        <v>0</v>
      </c>
      <c r="AB905" s="330">
        <v>0</v>
      </c>
      <c r="AC905" s="330">
        <v>0</v>
      </c>
      <c r="AD905" s="330">
        <v>0</v>
      </c>
      <c r="AE905" s="330">
        <v>0</v>
      </c>
      <c r="AF905" s="330">
        <v>0</v>
      </c>
      <c r="AG905" s="429" t="s">
        <v>45</v>
      </c>
      <c r="AH905" s="330"/>
      <c r="AI905" s="330"/>
      <c r="AJ905" s="330"/>
      <c r="AK905" s="330"/>
      <c r="AL905" s="330"/>
      <c r="AM905" s="330">
        <v>0</v>
      </c>
      <c r="AN905" s="330">
        <v>0</v>
      </c>
      <c r="AO905" s="330"/>
      <c r="AP905" s="330"/>
      <c r="AQ905" s="330">
        <v>0</v>
      </c>
      <c r="AR905" s="330">
        <v>0</v>
      </c>
      <c r="AS905" s="330">
        <v>0</v>
      </c>
      <c r="AT905" s="330">
        <v>0</v>
      </c>
      <c r="AU905" s="330">
        <v>0</v>
      </c>
      <c r="AV905" s="430" t="s">
        <v>45</v>
      </c>
      <c r="AW905" s="330">
        <v>1</v>
      </c>
      <c r="AX905" s="330">
        <v>0</v>
      </c>
      <c r="AY905" s="330">
        <v>1</v>
      </c>
      <c r="AZ905" s="330">
        <v>0</v>
      </c>
      <c r="BA905" s="330">
        <v>1</v>
      </c>
      <c r="BB905" s="330">
        <v>0</v>
      </c>
      <c r="BC905" s="330">
        <v>1</v>
      </c>
      <c r="BD905" s="330">
        <v>0</v>
      </c>
      <c r="BE905" s="330">
        <v>3</v>
      </c>
      <c r="BF905" s="329" t="s">
        <v>7561</v>
      </c>
      <c r="BG905" s="330">
        <v>2</v>
      </c>
      <c r="BH905" s="330">
        <v>0</v>
      </c>
      <c r="BI905" s="330">
        <v>1</v>
      </c>
      <c r="BJ905" s="433" t="s">
        <v>112</v>
      </c>
      <c r="BK905" s="330">
        <v>1</v>
      </c>
      <c r="BL905" s="330">
        <v>0</v>
      </c>
      <c r="BM905" s="330">
        <v>0</v>
      </c>
      <c r="BN905" s="330">
        <v>0</v>
      </c>
      <c r="BO905" s="330">
        <v>0</v>
      </c>
      <c r="BP905" s="330">
        <v>0</v>
      </c>
      <c r="BQ905" s="330">
        <v>0</v>
      </c>
    </row>
    <row r="906" spans="1:69" x14ac:dyDescent="0.25">
      <c r="A906" s="333" t="s">
        <v>291</v>
      </c>
      <c r="B906" s="330" t="s">
        <v>52</v>
      </c>
      <c r="C906" s="330" t="s">
        <v>310</v>
      </c>
      <c r="D906" s="333">
        <v>49</v>
      </c>
      <c r="E906" s="331" t="s">
        <v>571</v>
      </c>
      <c r="F906" s="330" t="s">
        <v>6556</v>
      </c>
      <c r="G906" s="427" t="s">
        <v>7597</v>
      </c>
      <c r="H906" s="330">
        <v>0</v>
      </c>
      <c r="I906" s="330">
        <v>0</v>
      </c>
      <c r="J906" s="336" t="s">
        <v>45</v>
      </c>
      <c r="K906" s="330">
        <v>0</v>
      </c>
      <c r="L906" s="330">
        <v>0</v>
      </c>
      <c r="M906" s="336" t="s">
        <v>45</v>
      </c>
      <c r="N906" s="330">
        <v>0</v>
      </c>
      <c r="O906" s="330" t="s">
        <v>45</v>
      </c>
      <c r="P906" s="330" t="s">
        <v>45</v>
      </c>
      <c r="Q906" s="330" t="s">
        <v>45</v>
      </c>
      <c r="R906" s="336" t="s">
        <v>45</v>
      </c>
      <c r="S906" s="330">
        <v>0</v>
      </c>
      <c r="T906" s="330"/>
      <c r="U906" s="330"/>
      <c r="V906" s="428"/>
      <c r="W906" s="428" t="s">
        <v>45</v>
      </c>
      <c r="X906" s="428" t="s">
        <v>45</v>
      </c>
      <c r="Y906" s="428" t="s">
        <v>45</v>
      </c>
      <c r="Z906" s="428" t="s">
        <v>45</v>
      </c>
      <c r="AA906" s="330">
        <v>1</v>
      </c>
      <c r="AB906" s="330">
        <v>0</v>
      </c>
      <c r="AC906" s="330">
        <v>0</v>
      </c>
      <c r="AD906" s="330">
        <v>0</v>
      </c>
      <c r="AE906" s="330">
        <v>0</v>
      </c>
      <c r="AF906" s="330">
        <v>0</v>
      </c>
      <c r="AG906" s="429" t="s">
        <v>45</v>
      </c>
      <c r="AH906" s="330"/>
      <c r="AI906" s="330"/>
      <c r="AJ906" s="330"/>
      <c r="AK906" s="330"/>
      <c r="AL906" s="330"/>
      <c r="AM906" s="330">
        <v>0</v>
      </c>
      <c r="AN906" s="330">
        <v>0</v>
      </c>
      <c r="AO906" s="330"/>
      <c r="AP906" s="330"/>
      <c r="AQ906" s="330">
        <v>0</v>
      </c>
      <c r="AR906" s="330">
        <v>0</v>
      </c>
      <c r="AS906" s="330">
        <v>0</v>
      </c>
      <c r="AT906" s="330">
        <v>0</v>
      </c>
      <c r="AU906" s="330">
        <v>1</v>
      </c>
      <c r="AV906" s="430">
        <v>1</v>
      </c>
      <c r="AW906" s="330">
        <v>5</v>
      </c>
      <c r="AX906" s="330">
        <v>0</v>
      </c>
      <c r="AY906" s="330">
        <v>5</v>
      </c>
      <c r="AZ906" s="330">
        <v>0</v>
      </c>
      <c r="BA906" s="330">
        <v>5</v>
      </c>
      <c r="BB906" s="330">
        <v>0</v>
      </c>
      <c r="BC906" s="330">
        <v>5</v>
      </c>
      <c r="BD906" s="330">
        <v>0</v>
      </c>
      <c r="BE906" s="330">
        <v>0</v>
      </c>
      <c r="BF906" s="329" t="s">
        <v>7561</v>
      </c>
      <c r="BG906" s="330">
        <v>13</v>
      </c>
      <c r="BH906" s="330">
        <v>0</v>
      </c>
      <c r="BI906" s="330">
        <v>6</v>
      </c>
      <c r="BJ906" s="433" t="s">
        <v>112</v>
      </c>
      <c r="BK906" s="330">
        <v>4</v>
      </c>
      <c r="BL906" s="330">
        <v>0</v>
      </c>
      <c r="BM906" s="330">
        <v>0</v>
      </c>
      <c r="BN906" s="330">
        <v>1</v>
      </c>
      <c r="BO906" s="330">
        <v>1</v>
      </c>
      <c r="BP906" s="330">
        <v>0</v>
      </c>
      <c r="BQ906" s="330">
        <v>0</v>
      </c>
    </row>
    <row r="907" spans="1:69" x14ac:dyDescent="0.25">
      <c r="A907" s="333" t="s">
        <v>291</v>
      </c>
      <c r="B907" s="330" t="s">
        <v>52</v>
      </c>
      <c r="C907" s="330" t="s">
        <v>310</v>
      </c>
      <c r="D907" s="333">
        <v>50</v>
      </c>
      <c r="E907" s="331" t="s">
        <v>572</v>
      </c>
      <c r="F907" s="330" t="s">
        <v>6556</v>
      </c>
      <c r="G907" s="427" t="s">
        <v>7597</v>
      </c>
      <c r="H907" s="330">
        <v>0</v>
      </c>
      <c r="I907" s="330">
        <v>0</v>
      </c>
      <c r="J907" s="336" t="s">
        <v>45</v>
      </c>
      <c r="K907" s="330">
        <v>0</v>
      </c>
      <c r="L907" s="330">
        <v>0</v>
      </c>
      <c r="M907" s="336" t="s">
        <v>45</v>
      </c>
      <c r="N907" s="330">
        <v>0</v>
      </c>
      <c r="O907" s="330" t="s">
        <v>45</v>
      </c>
      <c r="P907" s="330" t="s">
        <v>45</v>
      </c>
      <c r="Q907" s="330" t="s">
        <v>45</v>
      </c>
      <c r="R907" s="336" t="s">
        <v>45</v>
      </c>
      <c r="S907" s="330">
        <v>0</v>
      </c>
      <c r="T907" s="330"/>
      <c r="U907" s="330"/>
      <c r="V907" s="428"/>
      <c r="W907" s="428" t="s">
        <v>45</v>
      </c>
      <c r="X907" s="428" t="s">
        <v>45</v>
      </c>
      <c r="Y907" s="428" t="s">
        <v>45</v>
      </c>
      <c r="Z907" s="428" t="s">
        <v>45</v>
      </c>
      <c r="AA907" s="330">
        <v>1</v>
      </c>
      <c r="AB907" s="330">
        <v>0</v>
      </c>
      <c r="AC907" s="330">
        <v>0</v>
      </c>
      <c r="AD907" s="330">
        <v>0</v>
      </c>
      <c r="AE907" s="330">
        <v>0</v>
      </c>
      <c r="AF907" s="330">
        <v>0</v>
      </c>
      <c r="AG907" s="429" t="s">
        <v>45</v>
      </c>
      <c r="AH907" s="330"/>
      <c r="AI907" s="330"/>
      <c r="AJ907" s="330"/>
      <c r="AK907" s="330"/>
      <c r="AL907" s="330"/>
      <c r="AM907" s="330">
        <v>0</v>
      </c>
      <c r="AN907" s="330">
        <v>0</v>
      </c>
      <c r="AO907" s="330"/>
      <c r="AP907" s="330"/>
      <c r="AQ907" s="330">
        <v>0</v>
      </c>
      <c r="AR907" s="330">
        <v>0</v>
      </c>
      <c r="AS907" s="330">
        <v>0</v>
      </c>
      <c r="AT907" s="330">
        <v>0</v>
      </c>
      <c r="AU907" s="330">
        <v>1</v>
      </c>
      <c r="AV907" s="430">
        <v>1</v>
      </c>
      <c r="AW907" s="330">
        <v>3</v>
      </c>
      <c r="AX907" s="330">
        <v>0</v>
      </c>
      <c r="AY907" s="330">
        <v>3</v>
      </c>
      <c r="AZ907" s="330">
        <v>0</v>
      </c>
      <c r="BA907" s="330">
        <v>3</v>
      </c>
      <c r="BB907" s="330">
        <v>0</v>
      </c>
      <c r="BC907" s="330">
        <v>3</v>
      </c>
      <c r="BD907" s="330">
        <v>0</v>
      </c>
      <c r="BE907" s="330">
        <v>0</v>
      </c>
      <c r="BF907" s="329" t="s">
        <v>7561</v>
      </c>
      <c r="BG907" s="330">
        <v>5</v>
      </c>
      <c r="BH907" s="330">
        <v>0</v>
      </c>
      <c r="BI907" s="330">
        <v>3</v>
      </c>
      <c r="BJ907" s="433" t="s">
        <v>112</v>
      </c>
      <c r="BK907" s="330">
        <v>2</v>
      </c>
      <c r="BL907" s="330">
        <v>0</v>
      </c>
      <c r="BM907" s="330">
        <v>0</v>
      </c>
      <c r="BN907" s="330">
        <v>1</v>
      </c>
      <c r="BO907" s="330">
        <v>0</v>
      </c>
      <c r="BP907" s="330">
        <v>0</v>
      </c>
      <c r="BQ907" s="330">
        <v>0</v>
      </c>
    </row>
    <row r="908" spans="1:69" x14ac:dyDescent="0.25">
      <c r="A908" s="333" t="s">
        <v>291</v>
      </c>
      <c r="B908" s="330" t="s">
        <v>52</v>
      </c>
      <c r="C908" s="330" t="s">
        <v>310</v>
      </c>
      <c r="D908" s="333">
        <v>51</v>
      </c>
      <c r="E908" s="331" t="s">
        <v>573</v>
      </c>
      <c r="F908" s="330" t="s">
        <v>6556</v>
      </c>
      <c r="G908" s="427" t="s">
        <v>7597</v>
      </c>
      <c r="H908" s="330">
        <v>0</v>
      </c>
      <c r="I908" s="330">
        <v>0</v>
      </c>
      <c r="J908" s="336" t="s">
        <v>45</v>
      </c>
      <c r="K908" s="330">
        <v>0</v>
      </c>
      <c r="L908" s="330">
        <v>0</v>
      </c>
      <c r="M908" s="336" t="s">
        <v>45</v>
      </c>
      <c r="N908" s="330">
        <v>0</v>
      </c>
      <c r="O908" s="330" t="s">
        <v>45</v>
      </c>
      <c r="P908" s="330" t="s">
        <v>45</v>
      </c>
      <c r="Q908" s="330" t="s">
        <v>45</v>
      </c>
      <c r="R908" s="336" t="s">
        <v>45</v>
      </c>
      <c r="S908" s="330">
        <v>0</v>
      </c>
      <c r="T908" s="330"/>
      <c r="U908" s="330"/>
      <c r="V908" s="428"/>
      <c r="W908" s="428" t="s">
        <v>45</v>
      </c>
      <c r="X908" s="428" t="s">
        <v>45</v>
      </c>
      <c r="Y908" s="428" t="s">
        <v>45</v>
      </c>
      <c r="Z908" s="428" t="s">
        <v>45</v>
      </c>
      <c r="AA908" s="330">
        <v>0</v>
      </c>
      <c r="AB908" s="330">
        <v>0</v>
      </c>
      <c r="AC908" s="330">
        <v>0</v>
      </c>
      <c r="AD908" s="330">
        <v>0</v>
      </c>
      <c r="AE908" s="330">
        <v>0</v>
      </c>
      <c r="AF908" s="330">
        <v>0</v>
      </c>
      <c r="AG908" s="429" t="s">
        <v>45</v>
      </c>
      <c r="AH908" s="330"/>
      <c r="AI908" s="330"/>
      <c r="AJ908" s="330"/>
      <c r="AK908" s="330"/>
      <c r="AL908" s="330"/>
      <c r="AM908" s="330">
        <v>0</v>
      </c>
      <c r="AN908" s="330">
        <v>0</v>
      </c>
      <c r="AO908" s="330"/>
      <c r="AP908" s="330"/>
      <c r="AQ908" s="330">
        <v>0</v>
      </c>
      <c r="AR908" s="330">
        <v>0</v>
      </c>
      <c r="AS908" s="330">
        <v>0</v>
      </c>
      <c r="AT908" s="330">
        <v>0</v>
      </c>
      <c r="AU908" s="330">
        <v>0</v>
      </c>
      <c r="AV908" s="430" t="s">
        <v>45</v>
      </c>
      <c r="AW908" s="330">
        <v>0</v>
      </c>
      <c r="AX908" s="330">
        <v>0</v>
      </c>
      <c r="AY908" s="330">
        <v>0</v>
      </c>
      <c r="AZ908" s="330">
        <v>0</v>
      </c>
      <c r="BA908" s="330">
        <v>0</v>
      </c>
      <c r="BB908" s="330">
        <v>0</v>
      </c>
      <c r="BC908" s="330">
        <v>0</v>
      </c>
      <c r="BD908" s="330">
        <v>0</v>
      </c>
      <c r="BE908" s="330">
        <v>0</v>
      </c>
      <c r="BF908" s="329" t="s">
        <v>7561</v>
      </c>
      <c r="BG908" s="330">
        <v>0</v>
      </c>
      <c r="BH908" s="330">
        <v>0</v>
      </c>
      <c r="BI908" s="330">
        <v>0</v>
      </c>
      <c r="BJ908" s="433" t="s">
        <v>112</v>
      </c>
      <c r="BK908" s="330">
        <v>0</v>
      </c>
      <c r="BL908" s="330">
        <v>0</v>
      </c>
      <c r="BM908" s="330">
        <v>0</v>
      </c>
      <c r="BN908" s="330">
        <v>0</v>
      </c>
      <c r="BO908" s="330">
        <v>0</v>
      </c>
      <c r="BP908" s="330">
        <v>0</v>
      </c>
      <c r="BQ908" s="330">
        <v>0</v>
      </c>
    </row>
    <row r="909" spans="1:69" x14ac:dyDescent="0.25">
      <c r="A909" s="333" t="s">
        <v>291</v>
      </c>
      <c r="B909" s="330" t="s">
        <v>52</v>
      </c>
      <c r="C909" s="330" t="s">
        <v>310</v>
      </c>
      <c r="D909" s="333">
        <v>52</v>
      </c>
      <c r="E909" s="331" t="s">
        <v>6555</v>
      </c>
      <c r="F909" s="330" t="s">
        <v>6556</v>
      </c>
      <c r="G909" s="427" t="s">
        <v>7597</v>
      </c>
      <c r="H909" s="330">
        <v>0</v>
      </c>
      <c r="I909" s="330">
        <v>0</v>
      </c>
      <c r="J909" s="336" t="s">
        <v>45</v>
      </c>
      <c r="K909" s="330">
        <v>0</v>
      </c>
      <c r="L909" s="330">
        <v>0</v>
      </c>
      <c r="M909" s="336" t="s">
        <v>45</v>
      </c>
      <c r="N909" s="330">
        <v>0</v>
      </c>
      <c r="O909" s="330" t="s">
        <v>45</v>
      </c>
      <c r="P909" s="330" t="s">
        <v>45</v>
      </c>
      <c r="Q909" s="330" t="s">
        <v>45</v>
      </c>
      <c r="R909" s="336" t="s">
        <v>45</v>
      </c>
      <c r="S909" s="330">
        <v>0</v>
      </c>
      <c r="T909" s="330"/>
      <c r="U909" s="330"/>
      <c r="V909" s="428"/>
      <c r="W909" s="428" t="s">
        <v>45</v>
      </c>
      <c r="X909" s="428" t="s">
        <v>45</v>
      </c>
      <c r="Y909" s="428" t="s">
        <v>45</v>
      </c>
      <c r="Z909" s="428" t="s">
        <v>45</v>
      </c>
      <c r="AA909" s="330">
        <v>0</v>
      </c>
      <c r="AB909" s="330">
        <v>0</v>
      </c>
      <c r="AC909" s="330">
        <v>0</v>
      </c>
      <c r="AD909" s="330">
        <v>0</v>
      </c>
      <c r="AE909" s="330">
        <v>0</v>
      </c>
      <c r="AF909" s="330">
        <v>0</v>
      </c>
      <c r="AG909" s="429" t="s">
        <v>45</v>
      </c>
      <c r="AH909" s="330"/>
      <c r="AI909" s="330"/>
      <c r="AJ909" s="330"/>
      <c r="AK909" s="330"/>
      <c r="AL909" s="330"/>
      <c r="AM909" s="330">
        <v>0</v>
      </c>
      <c r="AN909" s="330">
        <v>0</v>
      </c>
      <c r="AO909" s="330"/>
      <c r="AP909" s="330"/>
      <c r="AQ909" s="330">
        <v>0</v>
      </c>
      <c r="AR909" s="330">
        <v>0</v>
      </c>
      <c r="AS909" s="330">
        <v>0</v>
      </c>
      <c r="AT909" s="330">
        <v>0</v>
      </c>
      <c r="AU909" s="330">
        <v>0</v>
      </c>
      <c r="AV909" s="430" t="s">
        <v>45</v>
      </c>
      <c r="AW909" s="330">
        <v>0</v>
      </c>
      <c r="AX909" s="330">
        <v>0</v>
      </c>
      <c r="AY909" s="330">
        <v>0</v>
      </c>
      <c r="AZ909" s="330">
        <v>0</v>
      </c>
      <c r="BA909" s="330">
        <v>0</v>
      </c>
      <c r="BB909" s="330">
        <v>0</v>
      </c>
      <c r="BC909" s="330">
        <v>0</v>
      </c>
      <c r="BD909" s="330">
        <v>0</v>
      </c>
      <c r="BE909" s="330">
        <v>0</v>
      </c>
      <c r="BF909" s="329" t="s">
        <v>7561</v>
      </c>
      <c r="BG909" s="330">
        <v>0</v>
      </c>
      <c r="BH909" s="330">
        <v>0</v>
      </c>
      <c r="BI909" s="330">
        <v>0</v>
      </c>
      <c r="BJ909" s="433" t="s">
        <v>112</v>
      </c>
      <c r="BK909" s="330">
        <v>0</v>
      </c>
      <c r="BL909" s="330">
        <v>0</v>
      </c>
      <c r="BM909" s="330">
        <v>0</v>
      </c>
      <c r="BN909" s="330">
        <v>0</v>
      </c>
      <c r="BO909" s="330">
        <v>0</v>
      </c>
      <c r="BP909" s="330">
        <v>0</v>
      </c>
      <c r="BQ909" s="330">
        <v>0</v>
      </c>
    </row>
    <row r="910" spans="1:69" x14ac:dyDescent="0.25">
      <c r="A910" s="333" t="s">
        <v>291</v>
      </c>
      <c r="B910" s="330" t="s">
        <v>52</v>
      </c>
      <c r="C910" s="330" t="s">
        <v>310</v>
      </c>
      <c r="D910" s="333">
        <v>3</v>
      </c>
      <c r="E910" s="331" t="s">
        <v>6536</v>
      </c>
      <c r="F910" s="330" t="s">
        <v>6556</v>
      </c>
      <c r="G910" s="427" t="s">
        <v>7597</v>
      </c>
      <c r="H910" s="330">
        <v>0</v>
      </c>
      <c r="I910" s="330">
        <v>0</v>
      </c>
      <c r="J910" s="336" t="s">
        <v>45</v>
      </c>
      <c r="K910" s="330">
        <v>0</v>
      </c>
      <c r="L910" s="330">
        <v>0</v>
      </c>
      <c r="M910" s="336" t="s">
        <v>45</v>
      </c>
      <c r="N910" s="330">
        <v>0</v>
      </c>
      <c r="O910" s="330" t="s">
        <v>45</v>
      </c>
      <c r="P910" s="330" t="s">
        <v>45</v>
      </c>
      <c r="Q910" s="330" t="s">
        <v>45</v>
      </c>
      <c r="R910" s="336" t="s">
        <v>45</v>
      </c>
      <c r="S910" s="330">
        <v>0</v>
      </c>
      <c r="T910" s="330"/>
      <c r="U910" s="330"/>
      <c r="V910" s="428"/>
      <c r="W910" s="428" t="s">
        <v>45</v>
      </c>
      <c r="X910" s="428" t="s">
        <v>45</v>
      </c>
      <c r="Y910" s="428" t="s">
        <v>45</v>
      </c>
      <c r="Z910" s="428" t="s">
        <v>45</v>
      </c>
      <c r="AA910" s="330">
        <v>1</v>
      </c>
      <c r="AB910" s="330">
        <v>0</v>
      </c>
      <c r="AC910" s="330">
        <v>0</v>
      </c>
      <c r="AD910" s="330">
        <v>0</v>
      </c>
      <c r="AE910" s="330">
        <v>0</v>
      </c>
      <c r="AF910" s="330">
        <v>0</v>
      </c>
      <c r="AG910" s="429" t="s">
        <v>45</v>
      </c>
      <c r="AH910" s="330"/>
      <c r="AI910" s="330"/>
      <c r="AJ910" s="330"/>
      <c r="AK910" s="330"/>
      <c r="AL910" s="330"/>
      <c r="AM910" s="330">
        <v>0</v>
      </c>
      <c r="AN910" s="330">
        <v>0</v>
      </c>
      <c r="AO910" s="330"/>
      <c r="AP910" s="330"/>
      <c r="AQ910" s="330">
        <v>0</v>
      </c>
      <c r="AR910" s="330">
        <v>0</v>
      </c>
      <c r="AS910" s="330">
        <v>0</v>
      </c>
      <c r="AT910" s="330">
        <v>1</v>
      </c>
      <c r="AU910" s="330">
        <v>0</v>
      </c>
      <c r="AV910" s="430">
        <v>1</v>
      </c>
      <c r="AW910" s="330">
        <v>11</v>
      </c>
      <c r="AX910" s="330">
        <v>0</v>
      </c>
      <c r="AY910" s="330">
        <v>11</v>
      </c>
      <c r="AZ910" s="330">
        <v>0</v>
      </c>
      <c r="BA910" s="330">
        <v>11</v>
      </c>
      <c r="BB910" s="330">
        <v>0</v>
      </c>
      <c r="BC910" s="330">
        <v>11</v>
      </c>
      <c r="BD910" s="330">
        <v>0</v>
      </c>
      <c r="BE910" s="330">
        <v>0</v>
      </c>
      <c r="BF910" s="329" t="s">
        <v>7561</v>
      </c>
      <c r="BG910" s="330">
        <v>14</v>
      </c>
      <c r="BH910" s="330">
        <v>0</v>
      </c>
      <c r="BI910" s="330">
        <v>11</v>
      </c>
      <c r="BJ910" s="433" t="s">
        <v>112</v>
      </c>
      <c r="BK910" s="330">
        <v>7</v>
      </c>
      <c r="BL910" s="330">
        <v>0</v>
      </c>
      <c r="BM910" s="330">
        <v>0</v>
      </c>
      <c r="BN910" s="330">
        <v>4</v>
      </c>
      <c r="BO910" s="330">
        <v>0</v>
      </c>
      <c r="BP910" s="330">
        <v>0</v>
      </c>
      <c r="BQ910" s="330">
        <v>0</v>
      </c>
    </row>
    <row r="911" spans="1:69" x14ac:dyDescent="0.25">
      <c r="A911" s="333" t="s">
        <v>291</v>
      </c>
      <c r="B911" s="330" t="s">
        <v>52</v>
      </c>
      <c r="C911" s="330" t="s">
        <v>310</v>
      </c>
      <c r="D911" s="333">
        <v>4</v>
      </c>
      <c r="E911" s="331" t="s">
        <v>6537</v>
      </c>
      <c r="F911" s="330" t="s">
        <v>6556</v>
      </c>
      <c r="G911" s="427" t="s">
        <v>7597</v>
      </c>
      <c r="H911" s="330">
        <v>0</v>
      </c>
      <c r="I911" s="330">
        <v>0</v>
      </c>
      <c r="J911" s="336" t="s">
        <v>45</v>
      </c>
      <c r="K911" s="330">
        <v>0</v>
      </c>
      <c r="L911" s="330">
        <v>0</v>
      </c>
      <c r="M911" s="336" t="s">
        <v>45</v>
      </c>
      <c r="N911" s="330">
        <v>0</v>
      </c>
      <c r="O911" s="330" t="s">
        <v>45</v>
      </c>
      <c r="P911" s="330" t="s">
        <v>45</v>
      </c>
      <c r="Q911" s="330" t="s">
        <v>45</v>
      </c>
      <c r="R911" s="336" t="s">
        <v>45</v>
      </c>
      <c r="S911" s="330">
        <v>0</v>
      </c>
      <c r="T911" s="330"/>
      <c r="U911" s="330"/>
      <c r="V911" s="428"/>
      <c r="W911" s="428" t="s">
        <v>45</v>
      </c>
      <c r="X911" s="428" t="s">
        <v>45</v>
      </c>
      <c r="Y911" s="428" t="s">
        <v>45</v>
      </c>
      <c r="Z911" s="428" t="s">
        <v>45</v>
      </c>
      <c r="AA911" s="330">
        <v>0</v>
      </c>
      <c r="AB911" s="330">
        <v>0</v>
      </c>
      <c r="AC911" s="330">
        <v>0</v>
      </c>
      <c r="AD911" s="330">
        <v>0</v>
      </c>
      <c r="AE911" s="330">
        <v>0</v>
      </c>
      <c r="AF911" s="330">
        <v>0</v>
      </c>
      <c r="AG911" s="429" t="s">
        <v>45</v>
      </c>
      <c r="AH911" s="330"/>
      <c r="AI911" s="330"/>
      <c r="AJ911" s="330"/>
      <c r="AK911" s="330"/>
      <c r="AL911" s="330"/>
      <c r="AM911" s="330">
        <v>0</v>
      </c>
      <c r="AN911" s="330">
        <v>0</v>
      </c>
      <c r="AO911" s="330"/>
      <c r="AP911" s="330"/>
      <c r="AQ911" s="330">
        <v>0</v>
      </c>
      <c r="AR911" s="330">
        <v>0</v>
      </c>
      <c r="AS911" s="330">
        <v>0</v>
      </c>
      <c r="AT911" s="330">
        <v>0</v>
      </c>
      <c r="AU911" s="330">
        <v>0</v>
      </c>
      <c r="AV911" s="430" t="s">
        <v>45</v>
      </c>
      <c r="AW911" s="330">
        <v>0</v>
      </c>
      <c r="AX911" s="330">
        <v>0</v>
      </c>
      <c r="AY911" s="330">
        <v>0</v>
      </c>
      <c r="AZ911" s="330">
        <v>0</v>
      </c>
      <c r="BA911" s="330">
        <v>0</v>
      </c>
      <c r="BB911" s="330">
        <v>0</v>
      </c>
      <c r="BC911" s="330">
        <v>0</v>
      </c>
      <c r="BD911" s="330">
        <v>0</v>
      </c>
      <c r="BE911" s="330">
        <v>0</v>
      </c>
      <c r="BF911" s="329" t="s">
        <v>7561</v>
      </c>
      <c r="BG911" s="330">
        <v>1</v>
      </c>
      <c r="BH911" s="330">
        <v>0</v>
      </c>
      <c r="BI911" s="330">
        <v>0</v>
      </c>
      <c r="BJ911" s="433" t="s">
        <v>112</v>
      </c>
      <c r="BK911" s="330">
        <v>0</v>
      </c>
      <c r="BL911" s="330">
        <v>0</v>
      </c>
      <c r="BM911" s="330">
        <v>0</v>
      </c>
      <c r="BN911" s="330">
        <v>0</v>
      </c>
      <c r="BO911" s="330">
        <v>0</v>
      </c>
      <c r="BP911" s="330">
        <v>0</v>
      </c>
      <c r="BQ911" s="330">
        <v>0</v>
      </c>
    </row>
    <row r="912" spans="1:69" x14ac:dyDescent="0.25">
      <c r="A912" s="333" t="s">
        <v>291</v>
      </c>
      <c r="B912" s="330" t="s">
        <v>52</v>
      </c>
      <c r="C912" s="330" t="s">
        <v>310</v>
      </c>
      <c r="D912" s="333">
        <v>5</v>
      </c>
      <c r="E912" s="331" t="s">
        <v>6538</v>
      </c>
      <c r="F912" s="330" t="s">
        <v>6556</v>
      </c>
      <c r="G912" s="427" t="s">
        <v>7597</v>
      </c>
      <c r="H912" s="330">
        <v>0</v>
      </c>
      <c r="I912" s="330">
        <v>0</v>
      </c>
      <c r="J912" s="336" t="s">
        <v>45</v>
      </c>
      <c r="K912" s="330">
        <v>0</v>
      </c>
      <c r="L912" s="330">
        <v>0</v>
      </c>
      <c r="M912" s="336" t="s">
        <v>45</v>
      </c>
      <c r="N912" s="330">
        <v>0</v>
      </c>
      <c r="O912" s="330" t="s">
        <v>45</v>
      </c>
      <c r="P912" s="330" t="s">
        <v>45</v>
      </c>
      <c r="Q912" s="330" t="s">
        <v>45</v>
      </c>
      <c r="R912" s="336" t="s">
        <v>45</v>
      </c>
      <c r="S912" s="330">
        <v>0</v>
      </c>
      <c r="T912" s="330"/>
      <c r="U912" s="330"/>
      <c r="V912" s="428"/>
      <c r="W912" s="428" t="s">
        <v>45</v>
      </c>
      <c r="X912" s="428" t="s">
        <v>45</v>
      </c>
      <c r="Y912" s="428" t="s">
        <v>45</v>
      </c>
      <c r="Z912" s="428" t="s">
        <v>45</v>
      </c>
      <c r="AA912" s="330">
        <v>3</v>
      </c>
      <c r="AB912" s="330">
        <v>0</v>
      </c>
      <c r="AC912" s="330">
        <v>0</v>
      </c>
      <c r="AD912" s="330">
        <v>0</v>
      </c>
      <c r="AE912" s="330">
        <v>0</v>
      </c>
      <c r="AF912" s="330">
        <v>0</v>
      </c>
      <c r="AG912" s="429" t="s">
        <v>45</v>
      </c>
      <c r="AH912" s="330"/>
      <c r="AI912" s="330"/>
      <c r="AJ912" s="330"/>
      <c r="AK912" s="330"/>
      <c r="AL912" s="330"/>
      <c r="AM912" s="330">
        <v>0</v>
      </c>
      <c r="AN912" s="330">
        <v>0</v>
      </c>
      <c r="AO912" s="330"/>
      <c r="AP912" s="330"/>
      <c r="AQ912" s="330">
        <v>2</v>
      </c>
      <c r="AR912" s="330">
        <v>0</v>
      </c>
      <c r="AS912" s="330">
        <v>0</v>
      </c>
      <c r="AT912" s="330">
        <v>1</v>
      </c>
      <c r="AU912" s="330">
        <v>0</v>
      </c>
      <c r="AV912" s="430">
        <v>0.33333333333333331</v>
      </c>
      <c r="AW912" s="330">
        <v>6</v>
      </c>
      <c r="AX912" s="330">
        <v>0</v>
      </c>
      <c r="AY912" s="330">
        <v>6</v>
      </c>
      <c r="AZ912" s="330">
        <v>0</v>
      </c>
      <c r="BA912" s="330">
        <v>6</v>
      </c>
      <c r="BB912" s="330">
        <v>0</v>
      </c>
      <c r="BC912" s="330">
        <v>6</v>
      </c>
      <c r="BD912" s="330">
        <v>0</v>
      </c>
      <c r="BE912" s="330">
        <v>2</v>
      </c>
      <c r="BF912" s="329" t="s">
        <v>7561</v>
      </c>
      <c r="BG912" s="330">
        <v>13</v>
      </c>
      <c r="BH912" s="330">
        <v>0</v>
      </c>
      <c r="BI912" s="330">
        <v>9</v>
      </c>
      <c r="BJ912" s="433" t="s">
        <v>112</v>
      </c>
      <c r="BK912" s="330">
        <v>3</v>
      </c>
      <c r="BL912" s="330">
        <v>1</v>
      </c>
      <c r="BM912" s="330">
        <v>0</v>
      </c>
      <c r="BN912" s="330">
        <v>2</v>
      </c>
      <c r="BO912" s="330">
        <v>3</v>
      </c>
      <c r="BP912" s="330">
        <v>0</v>
      </c>
      <c r="BQ912" s="330">
        <v>0</v>
      </c>
    </row>
    <row r="913" spans="1:69" x14ac:dyDescent="0.25">
      <c r="A913" s="333" t="s">
        <v>291</v>
      </c>
      <c r="B913" s="330" t="s">
        <v>52</v>
      </c>
      <c r="C913" s="330" t="s">
        <v>310</v>
      </c>
      <c r="D913" s="333">
        <v>6</v>
      </c>
      <c r="E913" s="331" t="s">
        <v>6539</v>
      </c>
      <c r="F913" s="330" t="s">
        <v>6556</v>
      </c>
      <c r="G913" s="427" t="s">
        <v>7597</v>
      </c>
      <c r="H913" s="330">
        <v>0</v>
      </c>
      <c r="I913" s="330">
        <v>0</v>
      </c>
      <c r="J913" s="336" t="s">
        <v>45</v>
      </c>
      <c r="K913" s="330">
        <v>0</v>
      </c>
      <c r="L913" s="330">
        <v>0</v>
      </c>
      <c r="M913" s="336" t="s">
        <v>45</v>
      </c>
      <c r="N913" s="330">
        <v>0</v>
      </c>
      <c r="O913" s="330" t="s">
        <v>45</v>
      </c>
      <c r="P913" s="330" t="s">
        <v>45</v>
      </c>
      <c r="Q913" s="330" t="s">
        <v>45</v>
      </c>
      <c r="R913" s="336" t="s">
        <v>45</v>
      </c>
      <c r="S913" s="330">
        <v>0</v>
      </c>
      <c r="T913" s="330"/>
      <c r="U913" s="330"/>
      <c r="V913" s="428"/>
      <c r="W913" s="428" t="s">
        <v>45</v>
      </c>
      <c r="X913" s="428" t="s">
        <v>45</v>
      </c>
      <c r="Y913" s="428" t="s">
        <v>45</v>
      </c>
      <c r="Z913" s="428" t="s">
        <v>45</v>
      </c>
      <c r="AA913" s="330">
        <v>0</v>
      </c>
      <c r="AB913" s="330">
        <v>0</v>
      </c>
      <c r="AC913" s="330">
        <v>0</v>
      </c>
      <c r="AD913" s="330">
        <v>0</v>
      </c>
      <c r="AE913" s="330">
        <v>0</v>
      </c>
      <c r="AF913" s="330">
        <v>0</v>
      </c>
      <c r="AG913" s="429" t="s">
        <v>45</v>
      </c>
      <c r="AH913" s="330"/>
      <c r="AI913" s="330"/>
      <c r="AJ913" s="330"/>
      <c r="AK913" s="330"/>
      <c r="AL913" s="330"/>
      <c r="AM913" s="330">
        <v>0</v>
      </c>
      <c r="AN913" s="330">
        <v>0</v>
      </c>
      <c r="AO913" s="330"/>
      <c r="AP913" s="330"/>
      <c r="AQ913" s="330">
        <v>0</v>
      </c>
      <c r="AR913" s="330">
        <v>0</v>
      </c>
      <c r="AS913" s="330">
        <v>0</v>
      </c>
      <c r="AT913" s="330">
        <v>0</v>
      </c>
      <c r="AU913" s="330">
        <v>0</v>
      </c>
      <c r="AV913" s="430" t="s">
        <v>45</v>
      </c>
      <c r="AW913" s="330">
        <v>3</v>
      </c>
      <c r="AX913" s="330">
        <v>0</v>
      </c>
      <c r="AY913" s="330">
        <v>3</v>
      </c>
      <c r="AZ913" s="330">
        <v>0</v>
      </c>
      <c r="BA913" s="330">
        <v>3</v>
      </c>
      <c r="BB913" s="330">
        <v>0</v>
      </c>
      <c r="BC913" s="330">
        <v>3</v>
      </c>
      <c r="BD913" s="330">
        <v>0</v>
      </c>
      <c r="BE913" s="330">
        <v>0</v>
      </c>
      <c r="BF913" s="329" t="s">
        <v>7561</v>
      </c>
      <c r="BG913" s="330">
        <v>4</v>
      </c>
      <c r="BH913" s="330">
        <v>0</v>
      </c>
      <c r="BI913" s="330">
        <v>3</v>
      </c>
      <c r="BJ913" s="433" t="s">
        <v>112</v>
      </c>
      <c r="BK913" s="330">
        <v>3</v>
      </c>
      <c r="BL913" s="330">
        <v>0</v>
      </c>
      <c r="BM913" s="330">
        <v>0</v>
      </c>
      <c r="BN913" s="330">
        <v>0</v>
      </c>
      <c r="BO913" s="330">
        <v>0</v>
      </c>
      <c r="BP913" s="330">
        <v>0</v>
      </c>
      <c r="BQ913" s="330">
        <v>0</v>
      </c>
    </row>
    <row r="914" spans="1:69" x14ac:dyDescent="0.25">
      <c r="A914" s="333" t="s">
        <v>291</v>
      </c>
      <c r="B914" s="330" t="s">
        <v>52</v>
      </c>
      <c r="C914" s="330" t="s">
        <v>310</v>
      </c>
      <c r="D914" s="333">
        <v>7</v>
      </c>
      <c r="E914" s="331" t="s">
        <v>6540</v>
      </c>
      <c r="F914" s="330" t="s">
        <v>6556</v>
      </c>
      <c r="G914" s="427" t="s">
        <v>7597</v>
      </c>
      <c r="H914" s="330">
        <v>0</v>
      </c>
      <c r="I914" s="330">
        <v>0</v>
      </c>
      <c r="J914" s="336" t="s">
        <v>45</v>
      </c>
      <c r="K914" s="330">
        <v>0</v>
      </c>
      <c r="L914" s="330">
        <v>0</v>
      </c>
      <c r="M914" s="336" t="s">
        <v>45</v>
      </c>
      <c r="N914" s="330">
        <v>0</v>
      </c>
      <c r="O914" s="330" t="s">
        <v>45</v>
      </c>
      <c r="P914" s="330" t="s">
        <v>45</v>
      </c>
      <c r="Q914" s="330" t="s">
        <v>45</v>
      </c>
      <c r="R914" s="336" t="s">
        <v>45</v>
      </c>
      <c r="S914" s="330">
        <v>0</v>
      </c>
      <c r="T914" s="330"/>
      <c r="U914" s="330"/>
      <c r="V914" s="428"/>
      <c r="W914" s="428" t="s">
        <v>45</v>
      </c>
      <c r="X914" s="428" t="s">
        <v>45</v>
      </c>
      <c r="Y914" s="428" t="s">
        <v>45</v>
      </c>
      <c r="Z914" s="428" t="s">
        <v>45</v>
      </c>
      <c r="AA914" s="330">
        <v>1</v>
      </c>
      <c r="AB914" s="330">
        <v>0</v>
      </c>
      <c r="AC914" s="330">
        <v>0</v>
      </c>
      <c r="AD914" s="330">
        <v>0</v>
      </c>
      <c r="AE914" s="330">
        <v>0</v>
      </c>
      <c r="AF914" s="330">
        <v>0</v>
      </c>
      <c r="AG914" s="429" t="s">
        <v>45</v>
      </c>
      <c r="AH914" s="330"/>
      <c r="AI914" s="330"/>
      <c r="AJ914" s="330"/>
      <c r="AK914" s="330"/>
      <c r="AL914" s="330"/>
      <c r="AM914" s="330">
        <v>0</v>
      </c>
      <c r="AN914" s="330">
        <v>0</v>
      </c>
      <c r="AO914" s="330"/>
      <c r="AP914" s="330"/>
      <c r="AQ914" s="330">
        <v>0</v>
      </c>
      <c r="AR914" s="330">
        <v>0</v>
      </c>
      <c r="AS914" s="330">
        <v>0</v>
      </c>
      <c r="AT914" s="330">
        <v>0</v>
      </c>
      <c r="AU914" s="330">
        <v>1</v>
      </c>
      <c r="AV914" s="430">
        <v>1</v>
      </c>
      <c r="AW914" s="330">
        <v>11</v>
      </c>
      <c r="AX914" s="330">
        <v>0</v>
      </c>
      <c r="AY914" s="330">
        <v>11</v>
      </c>
      <c r="AZ914" s="330">
        <v>0</v>
      </c>
      <c r="BA914" s="330">
        <v>11</v>
      </c>
      <c r="BB914" s="330">
        <v>0</v>
      </c>
      <c r="BC914" s="330">
        <v>11</v>
      </c>
      <c r="BD914" s="330">
        <v>0</v>
      </c>
      <c r="BE914" s="330">
        <v>0</v>
      </c>
      <c r="BF914" s="329" t="s">
        <v>7561</v>
      </c>
      <c r="BG914" s="330">
        <v>14</v>
      </c>
      <c r="BH914" s="330">
        <v>0</v>
      </c>
      <c r="BI914" s="330">
        <v>12</v>
      </c>
      <c r="BJ914" s="433" t="s">
        <v>112</v>
      </c>
      <c r="BK914" s="330">
        <v>8</v>
      </c>
      <c r="BL914" s="330">
        <v>0</v>
      </c>
      <c r="BM914" s="330">
        <v>1</v>
      </c>
      <c r="BN914" s="330">
        <v>2</v>
      </c>
      <c r="BO914" s="330">
        <v>1</v>
      </c>
      <c r="BP914" s="330">
        <v>0</v>
      </c>
      <c r="BQ914" s="330">
        <v>0</v>
      </c>
    </row>
    <row r="915" spans="1:69" x14ac:dyDescent="0.25">
      <c r="A915" s="333" t="s">
        <v>232</v>
      </c>
      <c r="B915" s="330" t="s">
        <v>52</v>
      </c>
      <c r="C915" s="330" t="s">
        <v>312</v>
      </c>
      <c r="D915" s="333">
        <v>1</v>
      </c>
      <c r="E915" s="331" t="s">
        <v>6534</v>
      </c>
      <c r="F915" s="330" t="s">
        <v>128</v>
      </c>
      <c r="G915" s="427" t="s">
        <v>7615</v>
      </c>
      <c r="H915" s="330">
        <v>0</v>
      </c>
      <c r="I915" s="330">
        <v>0</v>
      </c>
      <c r="J915" s="336" t="s">
        <v>45</v>
      </c>
      <c r="K915" s="330">
        <v>0</v>
      </c>
      <c r="L915" s="330">
        <v>0</v>
      </c>
      <c r="M915" s="336" t="s">
        <v>45</v>
      </c>
      <c r="N915" s="330">
        <v>0</v>
      </c>
      <c r="O915" s="330" t="s">
        <v>45</v>
      </c>
      <c r="P915" s="330" t="s">
        <v>45</v>
      </c>
      <c r="Q915" s="330" t="s">
        <v>45</v>
      </c>
      <c r="R915" s="336" t="s">
        <v>45</v>
      </c>
      <c r="S915" s="330">
        <v>0</v>
      </c>
      <c r="T915" s="330"/>
      <c r="U915" s="330"/>
      <c r="V915" s="428"/>
      <c r="W915" s="428" t="s">
        <v>45</v>
      </c>
      <c r="X915" s="428" t="s">
        <v>45</v>
      </c>
      <c r="Y915" s="428" t="s">
        <v>45</v>
      </c>
      <c r="Z915" s="428" t="s">
        <v>45</v>
      </c>
      <c r="AA915" s="330">
        <v>0</v>
      </c>
      <c r="AB915" s="330">
        <v>0</v>
      </c>
      <c r="AC915" s="330">
        <v>0</v>
      </c>
      <c r="AD915" s="330">
        <v>0</v>
      </c>
      <c r="AE915" s="330">
        <v>0</v>
      </c>
      <c r="AF915" s="330">
        <v>0</v>
      </c>
      <c r="AG915" s="429" t="s">
        <v>45</v>
      </c>
      <c r="AH915" s="330"/>
      <c r="AI915" s="330"/>
      <c r="AJ915" s="330"/>
      <c r="AK915" s="330"/>
      <c r="AL915" s="330"/>
      <c r="AM915" s="330">
        <v>0</v>
      </c>
      <c r="AN915" s="330">
        <v>0</v>
      </c>
      <c r="AO915" s="330"/>
      <c r="AP915" s="330"/>
      <c r="AQ915" s="330">
        <v>0</v>
      </c>
      <c r="AR915" s="330">
        <v>0</v>
      </c>
      <c r="AS915" s="330">
        <v>0</v>
      </c>
      <c r="AT915" s="330">
        <v>0</v>
      </c>
      <c r="AU915" s="330">
        <v>0</v>
      </c>
      <c r="AV915" s="430" t="s">
        <v>45</v>
      </c>
      <c r="AW915" s="330">
        <v>0</v>
      </c>
      <c r="AX915" s="330">
        <v>0</v>
      </c>
      <c r="AY915" s="330">
        <v>0</v>
      </c>
      <c r="AZ915" s="330">
        <v>0</v>
      </c>
      <c r="BA915" s="330">
        <v>0</v>
      </c>
      <c r="BB915" s="330">
        <v>0</v>
      </c>
      <c r="BC915" s="330">
        <v>0</v>
      </c>
      <c r="BD915" s="330">
        <v>0</v>
      </c>
      <c r="BE915" s="330">
        <v>65</v>
      </c>
      <c r="BF915" s="329" t="s">
        <v>7593</v>
      </c>
      <c r="BG915" s="330">
        <v>0</v>
      </c>
      <c r="BH915" s="330">
        <v>0</v>
      </c>
      <c r="BI915" s="330">
        <v>0</v>
      </c>
      <c r="BJ915" s="433" t="s">
        <v>112</v>
      </c>
      <c r="BK915" s="330">
        <v>0</v>
      </c>
      <c r="BL915" s="330">
        <v>0</v>
      </c>
      <c r="BM915" s="330">
        <v>0</v>
      </c>
      <c r="BN915" s="330">
        <v>0</v>
      </c>
      <c r="BO915" s="330">
        <v>0</v>
      </c>
      <c r="BP915" s="330">
        <v>0</v>
      </c>
      <c r="BQ915" s="330">
        <v>0</v>
      </c>
    </row>
    <row r="916" spans="1:69" x14ac:dyDescent="0.25">
      <c r="A916" s="333" t="s">
        <v>232</v>
      </c>
      <c r="B916" s="330" t="s">
        <v>52</v>
      </c>
      <c r="C916" s="330" t="s">
        <v>312</v>
      </c>
      <c r="D916" s="333">
        <v>2</v>
      </c>
      <c r="E916" s="331" t="s">
        <v>6535</v>
      </c>
      <c r="F916" s="330" t="s">
        <v>128</v>
      </c>
      <c r="G916" s="427" t="s">
        <v>7615</v>
      </c>
      <c r="H916" s="330">
        <v>0</v>
      </c>
      <c r="I916" s="330">
        <v>0</v>
      </c>
      <c r="J916" s="336" t="s">
        <v>45</v>
      </c>
      <c r="K916" s="330">
        <v>0</v>
      </c>
      <c r="L916" s="330">
        <v>0</v>
      </c>
      <c r="M916" s="336" t="s">
        <v>45</v>
      </c>
      <c r="N916" s="330">
        <v>0</v>
      </c>
      <c r="O916" s="330" t="s">
        <v>45</v>
      </c>
      <c r="P916" s="330" t="s">
        <v>45</v>
      </c>
      <c r="Q916" s="330" t="s">
        <v>45</v>
      </c>
      <c r="R916" s="336" t="s">
        <v>45</v>
      </c>
      <c r="S916" s="330">
        <v>0</v>
      </c>
      <c r="T916" s="330"/>
      <c r="U916" s="330"/>
      <c r="V916" s="428"/>
      <c r="W916" s="428" t="s">
        <v>45</v>
      </c>
      <c r="X916" s="428" t="s">
        <v>45</v>
      </c>
      <c r="Y916" s="428" t="s">
        <v>45</v>
      </c>
      <c r="Z916" s="428" t="s">
        <v>45</v>
      </c>
      <c r="AA916" s="330">
        <v>0</v>
      </c>
      <c r="AB916" s="330">
        <v>0</v>
      </c>
      <c r="AC916" s="330">
        <v>0</v>
      </c>
      <c r="AD916" s="330">
        <v>0</v>
      </c>
      <c r="AE916" s="330">
        <v>0</v>
      </c>
      <c r="AF916" s="330">
        <v>0</v>
      </c>
      <c r="AG916" s="429" t="s">
        <v>45</v>
      </c>
      <c r="AH916" s="330"/>
      <c r="AI916" s="330"/>
      <c r="AJ916" s="330"/>
      <c r="AK916" s="330"/>
      <c r="AL916" s="330"/>
      <c r="AM916" s="330">
        <v>0</v>
      </c>
      <c r="AN916" s="330">
        <v>0</v>
      </c>
      <c r="AO916" s="330"/>
      <c r="AP916" s="330"/>
      <c r="AQ916" s="330">
        <v>0</v>
      </c>
      <c r="AR916" s="330">
        <v>0</v>
      </c>
      <c r="AS916" s="330">
        <v>0</v>
      </c>
      <c r="AT916" s="330">
        <v>0</v>
      </c>
      <c r="AU916" s="330">
        <v>0</v>
      </c>
      <c r="AV916" s="430" t="s">
        <v>45</v>
      </c>
      <c r="AW916" s="330">
        <v>0</v>
      </c>
      <c r="AX916" s="330">
        <v>0</v>
      </c>
      <c r="AY916" s="330">
        <v>0</v>
      </c>
      <c r="AZ916" s="330">
        <v>0</v>
      </c>
      <c r="BA916" s="330">
        <v>0</v>
      </c>
      <c r="BB916" s="330">
        <v>0</v>
      </c>
      <c r="BC916" s="330">
        <v>0</v>
      </c>
      <c r="BD916" s="330">
        <v>0</v>
      </c>
      <c r="BE916" s="330">
        <v>57</v>
      </c>
      <c r="BF916" s="329" t="s">
        <v>7593</v>
      </c>
      <c r="BG916" s="330">
        <v>0</v>
      </c>
      <c r="BH916" s="330">
        <v>0</v>
      </c>
      <c r="BI916" s="330">
        <v>0</v>
      </c>
      <c r="BJ916" s="433" t="s">
        <v>112</v>
      </c>
      <c r="BK916" s="330">
        <v>0</v>
      </c>
      <c r="BL916" s="330">
        <v>0</v>
      </c>
      <c r="BM916" s="330">
        <v>0</v>
      </c>
      <c r="BN916" s="330">
        <v>0</v>
      </c>
      <c r="BO916" s="330">
        <v>0</v>
      </c>
      <c r="BP916" s="330">
        <v>0</v>
      </c>
      <c r="BQ916" s="330">
        <v>0</v>
      </c>
    </row>
    <row r="917" spans="1:69" x14ac:dyDescent="0.25">
      <c r="A917" s="333" t="s">
        <v>232</v>
      </c>
      <c r="B917" s="330" t="s">
        <v>52</v>
      </c>
      <c r="C917" s="330" t="s">
        <v>312</v>
      </c>
      <c r="D917" s="333">
        <v>44</v>
      </c>
      <c r="E917" s="331" t="s">
        <v>565</v>
      </c>
      <c r="F917" s="330" t="s">
        <v>128</v>
      </c>
      <c r="G917" s="427" t="s">
        <v>7615</v>
      </c>
      <c r="H917" s="330">
        <v>0</v>
      </c>
      <c r="I917" s="330">
        <v>0</v>
      </c>
      <c r="J917" s="336" t="s">
        <v>45</v>
      </c>
      <c r="K917" s="330">
        <v>0</v>
      </c>
      <c r="L917" s="330">
        <v>0</v>
      </c>
      <c r="M917" s="336" t="s">
        <v>45</v>
      </c>
      <c r="N917" s="330">
        <v>0</v>
      </c>
      <c r="O917" s="330" t="s">
        <v>45</v>
      </c>
      <c r="P917" s="330" t="s">
        <v>45</v>
      </c>
      <c r="Q917" s="330" t="s">
        <v>45</v>
      </c>
      <c r="R917" s="336" t="s">
        <v>45</v>
      </c>
      <c r="S917" s="330">
        <v>0</v>
      </c>
      <c r="T917" s="330"/>
      <c r="U917" s="330"/>
      <c r="V917" s="428"/>
      <c r="W917" s="428" t="s">
        <v>45</v>
      </c>
      <c r="X917" s="428" t="s">
        <v>45</v>
      </c>
      <c r="Y917" s="428" t="s">
        <v>45</v>
      </c>
      <c r="Z917" s="428" t="s">
        <v>45</v>
      </c>
      <c r="AA917" s="330">
        <v>0</v>
      </c>
      <c r="AB917" s="330">
        <v>0</v>
      </c>
      <c r="AC917" s="330">
        <v>0</v>
      </c>
      <c r="AD917" s="330">
        <v>0</v>
      </c>
      <c r="AE917" s="330">
        <v>0</v>
      </c>
      <c r="AF917" s="330">
        <v>0</v>
      </c>
      <c r="AG917" s="429" t="s">
        <v>45</v>
      </c>
      <c r="AH917" s="330"/>
      <c r="AI917" s="330"/>
      <c r="AJ917" s="330"/>
      <c r="AK917" s="330"/>
      <c r="AL917" s="330"/>
      <c r="AM917" s="330">
        <v>0</v>
      </c>
      <c r="AN917" s="330">
        <v>0</v>
      </c>
      <c r="AO917" s="330"/>
      <c r="AP917" s="330"/>
      <c r="AQ917" s="330">
        <v>0</v>
      </c>
      <c r="AR917" s="330">
        <v>0</v>
      </c>
      <c r="AS917" s="330">
        <v>0</v>
      </c>
      <c r="AT917" s="330">
        <v>0</v>
      </c>
      <c r="AU917" s="330">
        <v>0</v>
      </c>
      <c r="AV917" s="430" t="s">
        <v>45</v>
      </c>
      <c r="AW917" s="330">
        <v>1</v>
      </c>
      <c r="AX917" s="330">
        <v>0</v>
      </c>
      <c r="AY917" s="330">
        <v>1</v>
      </c>
      <c r="AZ917" s="330">
        <v>0</v>
      </c>
      <c r="BA917" s="330">
        <v>1</v>
      </c>
      <c r="BB917" s="330">
        <v>0</v>
      </c>
      <c r="BC917" s="330">
        <v>1</v>
      </c>
      <c r="BD917" s="330">
        <v>0</v>
      </c>
      <c r="BE917" s="330">
        <v>7</v>
      </c>
      <c r="BF917" s="329" t="s">
        <v>7593</v>
      </c>
      <c r="BG917" s="330">
        <v>0</v>
      </c>
      <c r="BH917" s="330">
        <v>4</v>
      </c>
      <c r="BI917" s="330">
        <v>1</v>
      </c>
      <c r="BJ917" s="433" t="s">
        <v>112</v>
      </c>
      <c r="BK917" s="330">
        <v>1</v>
      </c>
      <c r="BL917" s="330">
        <v>0</v>
      </c>
      <c r="BM917" s="330">
        <v>0</v>
      </c>
      <c r="BN917" s="330">
        <v>0</v>
      </c>
      <c r="BO917" s="330">
        <v>0</v>
      </c>
      <c r="BP917" s="330">
        <v>0</v>
      </c>
      <c r="BQ917" s="330">
        <v>0</v>
      </c>
    </row>
    <row r="918" spans="1:69" x14ac:dyDescent="0.25">
      <c r="A918" s="333" t="s">
        <v>232</v>
      </c>
      <c r="B918" s="330" t="s">
        <v>52</v>
      </c>
      <c r="C918" s="330" t="s">
        <v>312</v>
      </c>
      <c r="D918" s="333">
        <v>45</v>
      </c>
      <c r="E918" s="331" t="s">
        <v>566</v>
      </c>
      <c r="F918" s="330" t="s">
        <v>128</v>
      </c>
      <c r="G918" s="427" t="s">
        <v>7615</v>
      </c>
      <c r="H918" s="330">
        <v>0</v>
      </c>
      <c r="I918" s="330">
        <v>0</v>
      </c>
      <c r="J918" s="336" t="s">
        <v>45</v>
      </c>
      <c r="K918" s="330">
        <v>0</v>
      </c>
      <c r="L918" s="330">
        <v>0</v>
      </c>
      <c r="M918" s="336" t="s">
        <v>45</v>
      </c>
      <c r="N918" s="330">
        <v>0</v>
      </c>
      <c r="O918" s="330" t="s">
        <v>45</v>
      </c>
      <c r="P918" s="330" t="s">
        <v>45</v>
      </c>
      <c r="Q918" s="330" t="s">
        <v>45</v>
      </c>
      <c r="R918" s="336" t="s">
        <v>45</v>
      </c>
      <c r="S918" s="330">
        <v>0</v>
      </c>
      <c r="T918" s="330"/>
      <c r="U918" s="330"/>
      <c r="V918" s="428"/>
      <c r="W918" s="428" t="s">
        <v>45</v>
      </c>
      <c r="X918" s="428" t="s">
        <v>45</v>
      </c>
      <c r="Y918" s="428" t="s">
        <v>45</v>
      </c>
      <c r="Z918" s="428" t="s">
        <v>45</v>
      </c>
      <c r="AA918" s="330">
        <v>0</v>
      </c>
      <c r="AB918" s="330">
        <v>0</v>
      </c>
      <c r="AC918" s="330">
        <v>0</v>
      </c>
      <c r="AD918" s="330">
        <v>0</v>
      </c>
      <c r="AE918" s="330">
        <v>0</v>
      </c>
      <c r="AF918" s="330">
        <v>0</v>
      </c>
      <c r="AG918" s="429" t="s">
        <v>45</v>
      </c>
      <c r="AH918" s="330"/>
      <c r="AI918" s="330"/>
      <c r="AJ918" s="330"/>
      <c r="AK918" s="330"/>
      <c r="AL918" s="330"/>
      <c r="AM918" s="330">
        <v>0</v>
      </c>
      <c r="AN918" s="330">
        <v>0</v>
      </c>
      <c r="AO918" s="330"/>
      <c r="AP918" s="330"/>
      <c r="AQ918" s="330">
        <v>0</v>
      </c>
      <c r="AR918" s="330">
        <v>0</v>
      </c>
      <c r="AS918" s="330">
        <v>0</v>
      </c>
      <c r="AT918" s="330">
        <v>0</v>
      </c>
      <c r="AU918" s="330">
        <v>0</v>
      </c>
      <c r="AV918" s="430" t="s">
        <v>45</v>
      </c>
      <c r="AW918" s="330">
        <v>1</v>
      </c>
      <c r="AX918" s="330">
        <v>0</v>
      </c>
      <c r="AY918" s="330">
        <v>1</v>
      </c>
      <c r="AZ918" s="330">
        <v>0</v>
      </c>
      <c r="BA918" s="330">
        <v>1</v>
      </c>
      <c r="BB918" s="330">
        <v>0</v>
      </c>
      <c r="BC918" s="330">
        <v>1</v>
      </c>
      <c r="BD918" s="330">
        <v>0</v>
      </c>
      <c r="BE918" s="330">
        <v>13</v>
      </c>
      <c r="BF918" s="329" t="s">
        <v>7593</v>
      </c>
      <c r="BG918" s="330">
        <v>0</v>
      </c>
      <c r="BH918" s="330">
        <v>3</v>
      </c>
      <c r="BI918" s="330">
        <v>1</v>
      </c>
      <c r="BJ918" s="433" t="s">
        <v>112</v>
      </c>
      <c r="BK918" s="330">
        <v>0</v>
      </c>
      <c r="BL918" s="330">
        <v>0</v>
      </c>
      <c r="BM918" s="330">
        <v>0</v>
      </c>
      <c r="BN918" s="330">
        <v>1</v>
      </c>
      <c r="BO918" s="330">
        <v>0</v>
      </c>
      <c r="BP918" s="330">
        <v>0</v>
      </c>
      <c r="BQ918" s="330">
        <v>0</v>
      </c>
    </row>
    <row r="919" spans="1:69" x14ac:dyDescent="0.25">
      <c r="A919" s="333" t="s">
        <v>232</v>
      </c>
      <c r="B919" s="330" t="s">
        <v>52</v>
      </c>
      <c r="C919" s="330" t="s">
        <v>312</v>
      </c>
      <c r="D919" s="333">
        <v>46</v>
      </c>
      <c r="E919" s="331" t="s">
        <v>567</v>
      </c>
      <c r="F919" s="330" t="s">
        <v>128</v>
      </c>
      <c r="G919" s="427" t="s">
        <v>7615</v>
      </c>
      <c r="H919" s="330">
        <v>0</v>
      </c>
      <c r="I919" s="330">
        <v>0</v>
      </c>
      <c r="J919" s="336" t="s">
        <v>45</v>
      </c>
      <c r="K919" s="330">
        <v>0</v>
      </c>
      <c r="L919" s="330">
        <v>0</v>
      </c>
      <c r="M919" s="336" t="s">
        <v>45</v>
      </c>
      <c r="N919" s="330">
        <v>0</v>
      </c>
      <c r="O919" s="330" t="s">
        <v>45</v>
      </c>
      <c r="P919" s="330" t="s">
        <v>45</v>
      </c>
      <c r="Q919" s="330" t="s">
        <v>45</v>
      </c>
      <c r="R919" s="336" t="s">
        <v>45</v>
      </c>
      <c r="S919" s="330">
        <v>0</v>
      </c>
      <c r="T919" s="330"/>
      <c r="U919" s="330"/>
      <c r="V919" s="428"/>
      <c r="W919" s="428" t="s">
        <v>45</v>
      </c>
      <c r="X919" s="428" t="s">
        <v>45</v>
      </c>
      <c r="Y919" s="428" t="s">
        <v>45</v>
      </c>
      <c r="Z919" s="428" t="s">
        <v>45</v>
      </c>
      <c r="AA919" s="330">
        <v>0</v>
      </c>
      <c r="AB919" s="330">
        <v>0</v>
      </c>
      <c r="AC919" s="330">
        <v>0</v>
      </c>
      <c r="AD919" s="330">
        <v>0</v>
      </c>
      <c r="AE919" s="330">
        <v>0</v>
      </c>
      <c r="AF919" s="330">
        <v>0</v>
      </c>
      <c r="AG919" s="429" t="s">
        <v>45</v>
      </c>
      <c r="AH919" s="330"/>
      <c r="AI919" s="330"/>
      <c r="AJ919" s="330"/>
      <c r="AK919" s="330"/>
      <c r="AL919" s="330"/>
      <c r="AM919" s="330">
        <v>0</v>
      </c>
      <c r="AN919" s="330">
        <v>0</v>
      </c>
      <c r="AO919" s="330"/>
      <c r="AP919" s="330"/>
      <c r="AQ919" s="330">
        <v>0</v>
      </c>
      <c r="AR919" s="330">
        <v>0</v>
      </c>
      <c r="AS919" s="330">
        <v>0</v>
      </c>
      <c r="AT919" s="330">
        <v>0</v>
      </c>
      <c r="AU919" s="330">
        <v>0</v>
      </c>
      <c r="AV919" s="430" t="s">
        <v>45</v>
      </c>
      <c r="AW919" s="330">
        <v>0</v>
      </c>
      <c r="AX919" s="330">
        <v>0</v>
      </c>
      <c r="AY919" s="330">
        <v>0</v>
      </c>
      <c r="AZ919" s="330">
        <v>0</v>
      </c>
      <c r="BA919" s="330">
        <v>0</v>
      </c>
      <c r="BB919" s="330">
        <v>0</v>
      </c>
      <c r="BC919" s="330">
        <v>0</v>
      </c>
      <c r="BD919" s="330">
        <v>0</v>
      </c>
      <c r="BE919" s="330">
        <v>1</v>
      </c>
      <c r="BF919" s="329" t="s">
        <v>7593</v>
      </c>
      <c r="BG919" s="330">
        <v>0</v>
      </c>
      <c r="BH919" s="330">
        <v>0</v>
      </c>
      <c r="BI919" s="330">
        <v>0</v>
      </c>
      <c r="BJ919" s="433" t="s">
        <v>112</v>
      </c>
      <c r="BK919" s="330">
        <v>0</v>
      </c>
      <c r="BL919" s="330">
        <v>0</v>
      </c>
      <c r="BM919" s="330">
        <v>0</v>
      </c>
      <c r="BN919" s="330">
        <v>0</v>
      </c>
      <c r="BO919" s="330">
        <v>0</v>
      </c>
      <c r="BP919" s="330">
        <v>0</v>
      </c>
      <c r="BQ919" s="330">
        <v>0</v>
      </c>
    </row>
    <row r="920" spans="1:69" x14ac:dyDescent="0.25">
      <c r="A920" s="333" t="s">
        <v>232</v>
      </c>
      <c r="B920" s="330" t="s">
        <v>52</v>
      </c>
      <c r="C920" s="330" t="s">
        <v>312</v>
      </c>
      <c r="D920" s="333">
        <v>47</v>
      </c>
      <c r="E920" s="331" t="s">
        <v>568</v>
      </c>
      <c r="F920" s="330" t="s">
        <v>128</v>
      </c>
      <c r="G920" s="427" t="s">
        <v>7615</v>
      </c>
      <c r="H920" s="330">
        <v>0</v>
      </c>
      <c r="I920" s="330">
        <v>0</v>
      </c>
      <c r="J920" s="336" t="s">
        <v>45</v>
      </c>
      <c r="K920" s="330">
        <v>0</v>
      </c>
      <c r="L920" s="330">
        <v>0</v>
      </c>
      <c r="M920" s="336" t="s">
        <v>45</v>
      </c>
      <c r="N920" s="330">
        <v>0</v>
      </c>
      <c r="O920" s="330" t="s">
        <v>45</v>
      </c>
      <c r="P920" s="330" t="s">
        <v>45</v>
      </c>
      <c r="Q920" s="330" t="s">
        <v>45</v>
      </c>
      <c r="R920" s="336" t="s">
        <v>45</v>
      </c>
      <c r="S920" s="330">
        <v>0</v>
      </c>
      <c r="T920" s="330"/>
      <c r="U920" s="330"/>
      <c r="V920" s="428"/>
      <c r="W920" s="428" t="s">
        <v>45</v>
      </c>
      <c r="X920" s="428" t="s">
        <v>45</v>
      </c>
      <c r="Y920" s="428" t="s">
        <v>45</v>
      </c>
      <c r="Z920" s="428" t="s">
        <v>45</v>
      </c>
      <c r="AA920" s="330">
        <v>0</v>
      </c>
      <c r="AB920" s="330">
        <v>0</v>
      </c>
      <c r="AC920" s="330">
        <v>0</v>
      </c>
      <c r="AD920" s="330">
        <v>0</v>
      </c>
      <c r="AE920" s="330">
        <v>0</v>
      </c>
      <c r="AF920" s="330">
        <v>0</v>
      </c>
      <c r="AG920" s="429" t="s">
        <v>45</v>
      </c>
      <c r="AH920" s="330"/>
      <c r="AI920" s="330"/>
      <c r="AJ920" s="330"/>
      <c r="AK920" s="330"/>
      <c r="AL920" s="330"/>
      <c r="AM920" s="330">
        <v>0</v>
      </c>
      <c r="AN920" s="330">
        <v>0</v>
      </c>
      <c r="AO920" s="330"/>
      <c r="AP920" s="330"/>
      <c r="AQ920" s="330">
        <v>0</v>
      </c>
      <c r="AR920" s="330">
        <v>0</v>
      </c>
      <c r="AS920" s="330">
        <v>0</v>
      </c>
      <c r="AT920" s="330">
        <v>0</v>
      </c>
      <c r="AU920" s="330">
        <v>0</v>
      </c>
      <c r="AV920" s="430" t="s">
        <v>45</v>
      </c>
      <c r="AW920" s="330">
        <v>0</v>
      </c>
      <c r="AX920" s="330">
        <v>0</v>
      </c>
      <c r="AY920" s="330">
        <v>0</v>
      </c>
      <c r="AZ920" s="330">
        <v>0</v>
      </c>
      <c r="BA920" s="330">
        <v>0</v>
      </c>
      <c r="BB920" s="330">
        <v>0</v>
      </c>
      <c r="BC920" s="330">
        <v>0</v>
      </c>
      <c r="BD920" s="330">
        <v>0</v>
      </c>
      <c r="BE920" s="330">
        <v>26</v>
      </c>
      <c r="BF920" s="329" t="s">
        <v>7593</v>
      </c>
      <c r="BG920" s="330">
        <v>0</v>
      </c>
      <c r="BH920" s="330">
        <v>0</v>
      </c>
      <c r="BI920" s="330">
        <v>0</v>
      </c>
      <c r="BJ920" s="433" t="s">
        <v>112</v>
      </c>
      <c r="BK920" s="330">
        <v>0</v>
      </c>
      <c r="BL920" s="330">
        <v>0</v>
      </c>
      <c r="BM920" s="330">
        <v>0</v>
      </c>
      <c r="BN920" s="330">
        <v>0</v>
      </c>
      <c r="BO920" s="330">
        <v>0</v>
      </c>
      <c r="BP920" s="330">
        <v>0</v>
      </c>
      <c r="BQ920" s="330">
        <v>0</v>
      </c>
    </row>
    <row r="921" spans="1:69" x14ac:dyDescent="0.25">
      <c r="A921" s="333" t="s">
        <v>232</v>
      </c>
      <c r="B921" s="330" t="s">
        <v>52</v>
      </c>
      <c r="C921" s="330" t="s">
        <v>312</v>
      </c>
      <c r="D921" s="333">
        <v>48</v>
      </c>
      <c r="E921" s="331" t="s">
        <v>570</v>
      </c>
      <c r="F921" s="330" t="s">
        <v>128</v>
      </c>
      <c r="G921" s="427" t="s">
        <v>7615</v>
      </c>
      <c r="H921" s="330">
        <v>0</v>
      </c>
      <c r="I921" s="330">
        <v>0</v>
      </c>
      <c r="J921" s="336" t="s">
        <v>45</v>
      </c>
      <c r="K921" s="330">
        <v>0</v>
      </c>
      <c r="L921" s="330">
        <v>0</v>
      </c>
      <c r="M921" s="336" t="s">
        <v>45</v>
      </c>
      <c r="N921" s="330">
        <v>0</v>
      </c>
      <c r="O921" s="330" t="s">
        <v>45</v>
      </c>
      <c r="P921" s="330" t="s">
        <v>45</v>
      </c>
      <c r="Q921" s="330" t="s">
        <v>45</v>
      </c>
      <c r="R921" s="336" t="s">
        <v>45</v>
      </c>
      <c r="S921" s="330">
        <v>0</v>
      </c>
      <c r="T921" s="330"/>
      <c r="U921" s="330"/>
      <c r="V921" s="428"/>
      <c r="W921" s="428" t="s">
        <v>45</v>
      </c>
      <c r="X921" s="428" t="s">
        <v>45</v>
      </c>
      <c r="Y921" s="428" t="s">
        <v>45</v>
      </c>
      <c r="Z921" s="428" t="s">
        <v>45</v>
      </c>
      <c r="AA921" s="330">
        <v>0</v>
      </c>
      <c r="AB921" s="330">
        <v>0</v>
      </c>
      <c r="AC921" s="330">
        <v>0</v>
      </c>
      <c r="AD921" s="330">
        <v>0</v>
      </c>
      <c r="AE921" s="330">
        <v>0</v>
      </c>
      <c r="AF921" s="330">
        <v>0</v>
      </c>
      <c r="AG921" s="429" t="s">
        <v>45</v>
      </c>
      <c r="AH921" s="330"/>
      <c r="AI921" s="330"/>
      <c r="AJ921" s="330"/>
      <c r="AK921" s="330"/>
      <c r="AL921" s="330"/>
      <c r="AM921" s="330">
        <v>0</v>
      </c>
      <c r="AN921" s="330">
        <v>0</v>
      </c>
      <c r="AO921" s="330"/>
      <c r="AP921" s="330"/>
      <c r="AQ921" s="330">
        <v>0</v>
      </c>
      <c r="AR921" s="330">
        <v>0</v>
      </c>
      <c r="AS921" s="330">
        <v>0</v>
      </c>
      <c r="AT921" s="330">
        <v>0</v>
      </c>
      <c r="AU921" s="330">
        <v>0</v>
      </c>
      <c r="AV921" s="430" t="s">
        <v>45</v>
      </c>
      <c r="AW921" s="330">
        <v>0</v>
      </c>
      <c r="AX921" s="330">
        <v>0</v>
      </c>
      <c r="AY921" s="330">
        <v>0</v>
      </c>
      <c r="AZ921" s="330">
        <v>0</v>
      </c>
      <c r="BA921" s="330">
        <v>0</v>
      </c>
      <c r="BB921" s="330">
        <v>0</v>
      </c>
      <c r="BC921" s="330">
        <v>0</v>
      </c>
      <c r="BD921" s="330">
        <v>0</v>
      </c>
      <c r="BE921" s="330">
        <v>69</v>
      </c>
      <c r="BF921" s="329" t="s">
        <v>7593</v>
      </c>
      <c r="BG921" s="330">
        <v>0</v>
      </c>
      <c r="BH921" s="330">
        <v>0</v>
      </c>
      <c r="BI921" s="330">
        <v>0</v>
      </c>
      <c r="BJ921" s="433" t="s">
        <v>112</v>
      </c>
      <c r="BK921" s="330">
        <v>0</v>
      </c>
      <c r="BL921" s="330">
        <v>0</v>
      </c>
      <c r="BM921" s="330">
        <v>0</v>
      </c>
      <c r="BN921" s="330">
        <v>0</v>
      </c>
      <c r="BO921" s="330">
        <v>0</v>
      </c>
      <c r="BP921" s="330">
        <v>0</v>
      </c>
      <c r="BQ921" s="330">
        <v>0</v>
      </c>
    </row>
    <row r="922" spans="1:69" x14ac:dyDescent="0.25">
      <c r="A922" s="333" t="s">
        <v>232</v>
      </c>
      <c r="B922" s="330" t="s">
        <v>52</v>
      </c>
      <c r="C922" s="330" t="s">
        <v>312</v>
      </c>
      <c r="D922" s="333">
        <v>49</v>
      </c>
      <c r="E922" s="331" t="s">
        <v>571</v>
      </c>
      <c r="F922" s="330" t="s">
        <v>128</v>
      </c>
      <c r="G922" s="427" t="s">
        <v>7615</v>
      </c>
      <c r="H922" s="330">
        <v>0</v>
      </c>
      <c r="I922" s="330">
        <v>0</v>
      </c>
      <c r="J922" s="336" t="s">
        <v>45</v>
      </c>
      <c r="K922" s="330">
        <v>0</v>
      </c>
      <c r="L922" s="330">
        <v>0</v>
      </c>
      <c r="M922" s="336" t="s">
        <v>45</v>
      </c>
      <c r="N922" s="330">
        <v>0</v>
      </c>
      <c r="O922" s="330" t="s">
        <v>45</v>
      </c>
      <c r="P922" s="330" t="s">
        <v>45</v>
      </c>
      <c r="Q922" s="330" t="s">
        <v>45</v>
      </c>
      <c r="R922" s="336" t="s">
        <v>45</v>
      </c>
      <c r="S922" s="330">
        <v>0</v>
      </c>
      <c r="T922" s="330"/>
      <c r="U922" s="330"/>
      <c r="V922" s="428"/>
      <c r="W922" s="428" t="s">
        <v>45</v>
      </c>
      <c r="X922" s="428" t="s">
        <v>45</v>
      </c>
      <c r="Y922" s="428" t="s">
        <v>45</v>
      </c>
      <c r="Z922" s="428" t="s">
        <v>45</v>
      </c>
      <c r="AA922" s="330">
        <v>0</v>
      </c>
      <c r="AB922" s="330">
        <v>0</v>
      </c>
      <c r="AC922" s="330">
        <v>0</v>
      </c>
      <c r="AD922" s="330">
        <v>0</v>
      </c>
      <c r="AE922" s="330">
        <v>0</v>
      </c>
      <c r="AF922" s="330">
        <v>0</v>
      </c>
      <c r="AG922" s="429" t="s">
        <v>45</v>
      </c>
      <c r="AH922" s="330"/>
      <c r="AI922" s="330"/>
      <c r="AJ922" s="330"/>
      <c r="AK922" s="330"/>
      <c r="AL922" s="330"/>
      <c r="AM922" s="330">
        <v>0</v>
      </c>
      <c r="AN922" s="330">
        <v>0</v>
      </c>
      <c r="AO922" s="330"/>
      <c r="AP922" s="330"/>
      <c r="AQ922" s="330">
        <v>0</v>
      </c>
      <c r="AR922" s="330">
        <v>0</v>
      </c>
      <c r="AS922" s="330">
        <v>0</v>
      </c>
      <c r="AT922" s="330">
        <v>0</v>
      </c>
      <c r="AU922" s="330">
        <v>0</v>
      </c>
      <c r="AV922" s="430" t="s">
        <v>45</v>
      </c>
      <c r="AW922" s="330">
        <v>1</v>
      </c>
      <c r="AX922" s="330">
        <v>0</v>
      </c>
      <c r="AY922" s="330">
        <v>1</v>
      </c>
      <c r="AZ922" s="330">
        <v>0</v>
      </c>
      <c r="BA922" s="330">
        <v>1</v>
      </c>
      <c r="BB922" s="330">
        <v>0</v>
      </c>
      <c r="BC922" s="330">
        <v>1</v>
      </c>
      <c r="BD922" s="330">
        <v>0</v>
      </c>
      <c r="BE922" s="330">
        <v>49</v>
      </c>
      <c r="BF922" s="329" t="s">
        <v>7593</v>
      </c>
      <c r="BG922" s="330">
        <v>0</v>
      </c>
      <c r="BH922" s="330">
        <v>0</v>
      </c>
      <c r="BI922" s="330">
        <v>1</v>
      </c>
      <c r="BJ922" s="433" t="s">
        <v>112</v>
      </c>
      <c r="BK922" s="330">
        <v>1</v>
      </c>
      <c r="BL922" s="330">
        <v>0</v>
      </c>
      <c r="BM922" s="330">
        <v>0</v>
      </c>
      <c r="BN922" s="330">
        <v>0</v>
      </c>
      <c r="BO922" s="330">
        <v>0</v>
      </c>
      <c r="BP922" s="330">
        <v>0</v>
      </c>
      <c r="BQ922" s="330">
        <v>0</v>
      </c>
    </row>
    <row r="923" spans="1:69" x14ac:dyDescent="0.25">
      <c r="A923" s="333" t="s">
        <v>232</v>
      </c>
      <c r="B923" s="330" t="s">
        <v>52</v>
      </c>
      <c r="C923" s="330" t="s">
        <v>312</v>
      </c>
      <c r="D923" s="333">
        <v>50</v>
      </c>
      <c r="E923" s="331" t="s">
        <v>572</v>
      </c>
      <c r="F923" s="330" t="s">
        <v>128</v>
      </c>
      <c r="G923" s="427" t="s">
        <v>7615</v>
      </c>
      <c r="H923" s="330">
        <v>0</v>
      </c>
      <c r="I923" s="330">
        <v>0</v>
      </c>
      <c r="J923" s="336" t="s">
        <v>45</v>
      </c>
      <c r="K923" s="330">
        <v>0</v>
      </c>
      <c r="L923" s="330">
        <v>0</v>
      </c>
      <c r="M923" s="336" t="s">
        <v>45</v>
      </c>
      <c r="N923" s="330">
        <v>0</v>
      </c>
      <c r="O923" s="330" t="s">
        <v>45</v>
      </c>
      <c r="P923" s="330" t="s">
        <v>45</v>
      </c>
      <c r="Q923" s="330" t="s">
        <v>45</v>
      </c>
      <c r="R923" s="336" t="s">
        <v>45</v>
      </c>
      <c r="S923" s="330">
        <v>0</v>
      </c>
      <c r="T923" s="330"/>
      <c r="U923" s="330"/>
      <c r="V923" s="428"/>
      <c r="W923" s="428" t="s">
        <v>45</v>
      </c>
      <c r="X923" s="428" t="s">
        <v>45</v>
      </c>
      <c r="Y923" s="428" t="s">
        <v>45</v>
      </c>
      <c r="Z923" s="428" t="s">
        <v>45</v>
      </c>
      <c r="AA923" s="330">
        <v>0</v>
      </c>
      <c r="AB923" s="330">
        <v>0</v>
      </c>
      <c r="AC923" s="330">
        <v>0</v>
      </c>
      <c r="AD923" s="330">
        <v>0</v>
      </c>
      <c r="AE923" s="330">
        <v>0</v>
      </c>
      <c r="AF923" s="330">
        <v>0</v>
      </c>
      <c r="AG923" s="429" t="s">
        <v>45</v>
      </c>
      <c r="AH923" s="330"/>
      <c r="AI923" s="330"/>
      <c r="AJ923" s="330"/>
      <c r="AK923" s="330"/>
      <c r="AL923" s="330"/>
      <c r="AM923" s="330">
        <v>0</v>
      </c>
      <c r="AN923" s="330">
        <v>0</v>
      </c>
      <c r="AO923" s="330"/>
      <c r="AP923" s="330"/>
      <c r="AQ923" s="330">
        <v>0</v>
      </c>
      <c r="AR923" s="330">
        <v>0</v>
      </c>
      <c r="AS923" s="330">
        <v>0</v>
      </c>
      <c r="AT923" s="330">
        <v>0</v>
      </c>
      <c r="AU923" s="330">
        <v>0</v>
      </c>
      <c r="AV923" s="430" t="s">
        <v>45</v>
      </c>
      <c r="AW923" s="330">
        <v>0</v>
      </c>
      <c r="AX923" s="330">
        <v>0</v>
      </c>
      <c r="AY923" s="330">
        <v>0</v>
      </c>
      <c r="AZ923" s="330">
        <v>0</v>
      </c>
      <c r="BA923" s="330">
        <v>0</v>
      </c>
      <c r="BB923" s="330">
        <v>0</v>
      </c>
      <c r="BC923" s="330">
        <v>0</v>
      </c>
      <c r="BD923" s="330">
        <v>0</v>
      </c>
      <c r="BE923" s="330">
        <v>66</v>
      </c>
      <c r="BF923" s="329" t="s">
        <v>7593</v>
      </c>
      <c r="BG923" s="330">
        <v>0</v>
      </c>
      <c r="BH923" s="330">
        <v>2</v>
      </c>
      <c r="BI923" s="330">
        <v>1</v>
      </c>
      <c r="BJ923" s="433" t="s">
        <v>112</v>
      </c>
      <c r="BK923" s="330">
        <v>0</v>
      </c>
      <c r="BL923" s="330">
        <v>0</v>
      </c>
      <c r="BM923" s="330">
        <v>0</v>
      </c>
      <c r="BN923" s="330">
        <v>0</v>
      </c>
      <c r="BO923" s="330">
        <v>1</v>
      </c>
      <c r="BP923" s="330">
        <v>0</v>
      </c>
      <c r="BQ923" s="330">
        <v>0</v>
      </c>
    </row>
    <row r="924" spans="1:69" x14ac:dyDescent="0.25">
      <c r="A924" s="333" t="s">
        <v>232</v>
      </c>
      <c r="B924" s="330" t="s">
        <v>52</v>
      </c>
      <c r="C924" s="330" t="s">
        <v>312</v>
      </c>
      <c r="D924" s="333">
        <v>51</v>
      </c>
      <c r="E924" s="331" t="s">
        <v>573</v>
      </c>
      <c r="F924" s="330" t="s">
        <v>128</v>
      </c>
      <c r="G924" s="427" t="s">
        <v>7615</v>
      </c>
      <c r="H924" s="330">
        <v>0</v>
      </c>
      <c r="I924" s="330">
        <v>0</v>
      </c>
      <c r="J924" s="336" t="s">
        <v>45</v>
      </c>
      <c r="K924" s="330">
        <v>0</v>
      </c>
      <c r="L924" s="330">
        <v>0</v>
      </c>
      <c r="M924" s="336" t="s">
        <v>45</v>
      </c>
      <c r="N924" s="330">
        <v>0</v>
      </c>
      <c r="O924" s="330" t="s">
        <v>45</v>
      </c>
      <c r="P924" s="330" t="s">
        <v>45</v>
      </c>
      <c r="Q924" s="330" t="s">
        <v>45</v>
      </c>
      <c r="R924" s="336" t="s">
        <v>45</v>
      </c>
      <c r="S924" s="330">
        <v>0</v>
      </c>
      <c r="T924" s="330"/>
      <c r="U924" s="330"/>
      <c r="V924" s="428"/>
      <c r="W924" s="428" t="s">
        <v>45</v>
      </c>
      <c r="X924" s="428" t="s">
        <v>45</v>
      </c>
      <c r="Y924" s="428" t="s">
        <v>45</v>
      </c>
      <c r="Z924" s="428" t="s">
        <v>45</v>
      </c>
      <c r="AA924" s="330">
        <v>0</v>
      </c>
      <c r="AB924" s="330">
        <v>0</v>
      </c>
      <c r="AC924" s="330">
        <v>0</v>
      </c>
      <c r="AD924" s="330">
        <v>0</v>
      </c>
      <c r="AE924" s="330">
        <v>0</v>
      </c>
      <c r="AF924" s="330">
        <v>0</v>
      </c>
      <c r="AG924" s="429" t="s">
        <v>45</v>
      </c>
      <c r="AH924" s="330"/>
      <c r="AI924" s="330"/>
      <c r="AJ924" s="330"/>
      <c r="AK924" s="330"/>
      <c r="AL924" s="330"/>
      <c r="AM924" s="330">
        <v>0</v>
      </c>
      <c r="AN924" s="330">
        <v>0</v>
      </c>
      <c r="AO924" s="330"/>
      <c r="AP924" s="330"/>
      <c r="AQ924" s="330">
        <v>0</v>
      </c>
      <c r="AR924" s="330">
        <v>0</v>
      </c>
      <c r="AS924" s="330">
        <v>0</v>
      </c>
      <c r="AT924" s="330">
        <v>0</v>
      </c>
      <c r="AU924" s="330">
        <v>0</v>
      </c>
      <c r="AV924" s="430" t="s">
        <v>45</v>
      </c>
      <c r="AW924" s="330">
        <v>0</v>
      </c>
      <c r="AX924" s="330">
        <v>0</v>
      </c>
      <c r="AY924" s="330">
        <v>0</v>
      </c>
      <c r="AZ924" s="330">
        <v>0</v>
      </c>
      <c r="BA924" s="330">
        <v>0</v>
      </c>
      <c r="BB924" s="330">
        <v>0</v>
      </c>
      <c r="BC924" s="330">
        <v>0</v>
      </c>
      <c r="BD924" s="330">
        <v>0</v>
      </c>
      <c r="BE924" s="330">
        <v>0</v>
      </c>
      <c r="BF924" s="329" t="s">
        <v>7593</v>
      </c>
      <c r="BG924" s="330">
        <v>0</v>
      </c>
      <c r="BH924" s="330">
        <v>0</v>
      </c>
      <c r="BI924" s="330">
        <v>0</v>
      </c>
      <c r="BJ924" s="433" t="s">
        <v>112</v>
      </c>
      <c r="BK924" s="330">
        <v>0</v>
      </c>
      <c r="BL924" s="330">
        <v>0</v>
      </c>
      <c r="BM924" s="330">
        <v>0</v>
      </c>
      <c r="BN924" s="330">
        <v>0</v>
      </c>
      <c r="BO924" s="330">
        <v>0</v>
      </c>
      <c r="BP924" s="330">
        <v>0</v>
      </c>
      <c r="BQ924" s="330">
        <v>0</v>
      </c>
    </row>
    <row r="925" spans="1:69" x14ac:dyDescent="0.25">
      <c r="A925" s="333" t="s">
        <v>232</v>
      </c>
      <c r="B925" s="330" t="s">
        <v>52</v>
      </c>
      <c r="C925" s="330" t="s">
        <v>312</v>
      </c>
      <c r="D925" s="333">
        <v>52</v>
      </c>
      <c r="E925" s="331" t="s">
        <v>6555</v>
      </c>
      <c r="F925" s="330" t="s">
        <v>128</v>
      </c>
      <c r="G925" s="427" t="s">
        <v>7615</v>
      </c>
      <c r="H925" s="330">
        <v>0</v>
      </c>
      <c r="I925" s="330">
        <v>0</v>
      </c>
      <c r="J925" s="336" t="s">
        <v>45</v>
      </c>
      <c r="K925" s="330">
        <v>0</v>
      </c>
      <c r="L925" s="330">
        <v>0</v>
      </c>
      <c r="M925" s="336" t="s">
        <v>45</v>
      </c>
      <c r="N925" s="330">
        <v>0</v>
      </c>
      <c r="O925" s="330" t="s">
        <v>45</v>
      </c>
      <c r="P925" s="330" t="s">
        <v>45</v>
      </c>
      <c r="Q925" s="330" t="s">
        <v>45</v>
      </c>
      <c r="R925" s="336" t="s">
        <v>45</v>
      </c>
      <c r="S925" s="330">
        <v>0</v>
      </c>
      <c r="T925" s="330"/>
      <c r="U925" s="330"/>
      <c r="V925" s="428"/>
      <c r="W925" s="428" t="s">
        <v>45</v>
      </c>
      <c r="X925" s="428" t="s">
        <v>45</v>
      </c>
      <c r="Y925" s="428" t="s">
        <v>45</v>
      </c>
      <c r="Z925" s="428" t="s">
        <v>45</v>
      </c>
      <c r="AA925" s="330">
        <v>0</v>
      </c>
      <c r="AB925" s="330">
        <v>0</v>
      </c>
      <c r="AC925" s="330">
        <v>0</v>
      </c>
      <c r="AD925" s="330">
        <v>0</v>
      </c>
      <c r="AE925" s="330">
        <v>0</v>
      </c>
      <c r="AF925" s="330">
        <v>0</v>
      </c>
      <c r="AG925" s="429" t="s">
        <v>45</v>
      </c>
      <c r="AH925" s="330"/>
      <c r="AI925" s="330"/>
      <c r="AJ925" s="330"/>
      <c r="AK925" s="330"/>
      <c r="AL925" s="330"/>
      <c r="AM925" s="330">
        <v>0</v>
      </c>
      <c r="AN925" s="330">
        <v>0</v>
      </c>
      <c r="AO925" s="330"/>
      <c r="AP925" s="330"/>
      <c r="AQ925" s="330">
        <v>0</v>
      </c>
      <c r="AR925" s="330">
        <v>0</v>
      </c>
      <c r="AS925" s="330">
        <v>0</v>
      </c>
      <c r="AT925" s="330">
        <v>0</v>
      </c>
      <c r="AU925" s="330">
        <v>0</v>
      </c>
      <c r="AV925" s="430" t="s">
        <v>45</v>
      </c>
      <c r="AW925" s="330">
        <v>0</v>
      </c>
      <c r="AX925" s="330">
        <v>0</v>
      </c>
      <c r="AY925" s="330">
        <v>0</v>
      </c>
      <c r="AZ925" s="330">
        <v>0</v>
      </c>
      <c r="BA925" s="330">
        <v>0</v>
      </c>
      <c r="BB925" s="330">
        <v>0</v>
      </c>
      <c r="BC925" s="330">
        <v>0</v>
      </c>
      <c r="BD925" s="330">
        <v>0</v>
      </c>
      <c r="BE925" s="330">
        <v>12</v>
      </c>
      <c r="BF925" s="329" t="s">
        <v>7593</v>
      </c>
      <c r="BG925" s="330">
        <v>0</v>
      </c>
      <c r="BH925" s="330">
        <v>0</v>
      </c>
      <c r="BI925" s="330">
        <v>0</v>
      </c>
      <c r="BJ925" s="433" t="s">
        <v>112</v>
      </c>
      <c r="BK925" s="330">
        <v>0</v>
      </c>
      <c r="BL925" s="330">
        <v>0</v>
      </c>
      <c r="BM925" s="330">
        <v>0</v>
      </c>
      <c r="BN925" s="330">
        <v>0</v>
      </c>
      <c r="BO925" s="330">
        <v>0</v>
      </c>
      <c r="BP925" s="330">
        <v>0</v>
      </c>
      <c r="BQ925" s="330">
        <v>0</v>
      </c>
    </row>
    <row r="926" spans="1:69" x14ac:dyDescent="0.25">
      <c r="A926" s="333" t="s">
        <v>232</v>
      </c>
      <c r="B926" s="330" t="s">
        <v>52</v>
      </c>
      <c r="C926" s="330" t="s">
        <v>312</v>
      </c>
      <c r="D926" s="333">
        <v>3</v>
      </c>
      <c r="E926" s="331" t="s">
        <v>6536</v>
      </c>
      <c r="F926" s="330" t="s">
        <v>128</v>
      </c>
      <c r="G926" s="427" t="s">
        <v>7615</v>
      </c>
      <c r="H926" s="330">
        <v>0</v>
      </c>
      <c r="I926" s="330">
        <v>0</v>
      </c>
      <c r="J926" s="336" t="s">
        <v>45</v>
      </c>
      <c r="K926" s="330">
        <v>0</v>
      </c>
      <c r="L926" s="330">
        <v>0</v>
      </c>
      <c r="M926" s="336" t="s">
        <v>45</v>
      </c>
      <c r="N926" s="330">
        <v>0</v>
      </c>
      <c r="O926" s="330" t="s">
        <v>45</v>
      </c>
      <c r="P926" s="330" t="s">
        <v>45</v>
      </c>
      <c r="Q926" s="330" t="s">
        <v>45</v>
      </c>
      <c r="R926" s="336" t="s">
        <v>45</v>
      </c>
      <c r="S926" s="330">
        <v>0</v>
      </c>
      <c r="T926" s="330"/>
      <c r="U926" s="330"/>
      <c r="V926" s="428"/>
      <c r="W926" s="428" t="s">
        <v>45</v>
      </c>
      <c r="X926" s="428" t="s">
        <v>45</v>
      </c>
      <c r="Y926" s="428" t="s">
        <v>45</v>
      </c>
      <c r="Z926" s="428" t="s">
        <v>45</v>
      </c>
      <c r="AA926" s="330">
        <v>0</v>
      </c>
      <c r="AB926" s="330">
        <v>0</v>
      </c>
      <c r="AC926" s="330">
        <v>0</v>
      </c>
      <c r="AD926" s="330">
        <v>0</v>
      </c>
      <c r="AE926" s="330">
        <v>0</v>
      </c>
      <c r="AF926" s="330">
        <v>0</v>
      </c>
      <c r="AG926" s="429" t="s">
        <v>45</v>
      </c>
      <c r="AH926" s="330"/>
      <c r="AI926" s="330"/>
      <c r="AJ926" s="330"/>
      <c r="AK926" s="330"/>
      <c r="AL926" s="330"/>
      <c r="AM926" s="330">
        <v>0</v>
      </c>
      <c r="AN926" s="330">
        <v>0</v>
      </c>
      <c r="AO926" s="330"/>
      <c r="AP926" s="330"/>
      <c r="AQ926" s="330">
        <v>0</v>
      </c>
      <c r="AR926" s="330">
        <v>0</v>
      </c>
      <c r="AS926" s="330">
        <v>0</v>
      </c>
      <c r="AT926" s="330">
        <v>0</v>
      </c>
      <c r="AU926" s="330">
        <v>0</v>
      </c>
      <c r="AV926" s="430" t="s">
        <v>45</v>
      </c>
      <c r="AW926" s="330">
        <v>0</v>
      </c>
      <c r="AX926" s="330">
        <v>0</v>
      </c>
      <c r="AY926" s="330">
        <v>0</v>
      </c>
      <c r="AZ926" s="330">
        <v>0</v>
      </c>
      <c r="BA926" s="330">
        <v>0</v>
      </c>
      <c r="BB926" s="330">
        <v>0</v>
      </c>
      <c r="BC926" s="330">
        <v>0</v>
      </c>
      <c r="BD926" s="330">
        <v>0</v>
      </c>
      <c r="BE926" s="330">
        <v>0</v>
      </c>
      <c r="BF926" s="329" t="s">
        <v>7593</v>
      </c>
      <c r="BG926" s="330">
        <v>0</v>
      </c>
      <c r="BH926" s="330">
        <v>0</v>
      </c>
      <c r="BI926" s="330">
        <v>0</v>
      </c>
      <c r="BJ926" s="433" t="s">
        <v>112</v>
      </c>
      <c r="BK926" s="330">
        <v>0</v>
      </c>
      <c r="BL926" s="330">
        <v>0</v>
      </c>
      <c r="BM926" s="330">
        <v>0</v>
      </c>
      <c r="BN926" s="330">
        <v>0</v>
      </c>
      <c r="BO926" s="330">
        <v>0</v>
      </c>
      <c r="BP926" s="330">
        <v>0</v>
      </c>
      <c r="BQ926" s="330">
        <v>0</v>
      </c>
    </row>
    <row r="927" spans="1:69" x14ac:dyDescent="0.25">
      <c r="A927" s="333" t="s">
        <v>232</v>
      </c>
      <c r="B927" s="330" t="s">
        <v>52</v>
      </c>
      <c r="C927" s="330" t="s">
        <v>312</v>
      </c>
      <c r="D927" s="333">
        <v>4</v>
      </c>
      <c r="E927" s="331" t="s">
        <v>6537</v>
      </c>
      <c r="F927" s="330" t="s">
        <v>128</v>
      </c>
      <c r="G927" s="427" t="s">
        <v>7615</v>
      </c>
      <c r="H927" s="330">
        <v>0</v>
      </c>
      <c r="I927" s="330">
        <v>0</v>
      </c>
      <c r="J927" s="336" t="s">
        <v>45</v>
      </c>
      <c r="K927" s="330">
        <v>0</v>
      </c>
      <c r="L927" s="330">
        <v>0</v>
      </c>
      <c r="M927" s="336" t="s">
        <v>45</v>
      </c>
      <c r="N927" s="330">
        <v>0</v>
      </c>
      <c r="O927" s="330" t="s">
        <v>45</v>
      </c>
      <c r="P927" s="330" t="s">
        <v>45</v>
      </c>
      <c r="Q927" s="330" t="s">
        <v>45</v>
      </c>
      <c r="R927" s="336" t="s">
        <v>45</v>
      </c>
      <c r="S927" s="330">
        <v>0</v>
      </c>
      <c r="T927" s="330"/>
      <c r="U927" s="330"/>
      <c r="V927" s="428"/>
      <c r="W927" s="428" t="s">
        <v>45</v>
      </c>
      <c r="X927" s="428" t="s">
        <v>45</v>
      </c>
      <c r="Y927" s="428" t="s">
        <v>45</v>
      </c>
      <c r="Z927" s="428" t="s">
        <v>45</v>
      </c>
      <c r="AA927" s="330">
        <v>0</v>
      </c>
      <c r="AB927" s="330">
        <v>0</v>
      </c>
      <c r="AC927" s="330">
        <v>0</v>
      </c>
      <c r="AD927" s="330">
        <v>0</v>
      </c>
      <c r="AE927" s="330">
        <v>0</v>
      </c>
      <c r="AF927" s="330">
        <v>0</v>
      </c>
      <c r="AG927" s="429" t="s">
        <v>45</v>
      </c>
      <c r="AH927" s="330"/>
      <c r="AI927" s="330"/>
      <c r="AJ927" s="330"/>
      <c r="AK927" s="330"/>
      <c r="AL927" s="330"/>
      <c r="AM927" s="330">
        <v>0</v>
      </c>
      <c r="AN927" s="330">
        <v>0</v>
      </c>
      <c r="AO927" s="330"/>
      <c r="AP927" s="330"/>
      <c r="AQ927" s="330">
        <v>0</v>
      </c>
      <c r="AR927" s="330">
        <v>0</v>
      </c>
      <c r="AS927" s="330">
        <v>0</v>
      </c>
      <c r="AT927" s="330">
        <v>0</v>
      </c>
      <c r="AU927" s="330">
        <v>0</v>
      </c>
      <c r="AV927" s="430" t="s">
        <v>45</v>
      </c>
      <c r="AW927" s="330">
        <v>0</v>
      </c>
      <c r="AX927" s="330">
        <v>0</v>
      </c>
      <c r="AY927" s="330">
        <v>0</v>
      </c>
      <c r="AZ927" s="330">
        <v>0</v>
      </c>
      <c r="BA927" s="330">
        <v>0</v>
      </c>
      <c r="BB927" s="330">
        <v>0</v>
      </c>
      <c r="BC927" s="330">
        <v>0</v>
      </c>
      <c r="BD927" s="330">
        <v>0</v>
      </c>
      <c r="BE927" s="330">
        <v>0</v>
      </c>
      <c r="BF927" s="329" t="s">
        <v>7593</v>
      </c>
      <c r="BG927" s="330">
        <v>0</v>
      </c>
      <c r="BH927" s="330">
        <v>0</v>
      </c>
      <c r="BI927" s="330">
        <v>0</v>
      </c>
      <c r="BJ927" s="433" t="s">
        <v>112</v>
      </c>
      <c r="BK927" s="330">
        <v>0</v>
      </c>
      <c r="BL927" s="330">
        <v>0</v>
      </c>
      <c r="BM927" s="330">
        <v>0</v>
      </c>
      <c r="BN927" s="330">
        <v>0</v>
      </c>
      <c r="BO927" s="330">
        <v>0</v>
      </c>
      <c r="BP927" s="330">
        <v>0</v>
      </c>
      <c r="BQ927" s="330">
        <v>0</v>
      </c>
    </row>
    <row r="928" spans="1:69" x14ac:dyDescent="0.25">
      <c r="A928" s="333" t="s">
        <v>232</v>
      </c>
      <c r="B928" s="330" t="s">
        <v>52</v>
      </c>
      <c r="C928" s="330" t="s">
        <v>312</v>
      </c>
      <c r="D928" s="333">
        <v>5</v>
      </c>
      <c r="E928" s="331" t="s">
        <v>6538</v>
      </c>
      <c r="F928" s="330" t="s">
        <v>128</v>
      </c>
      <c r="G928" s="427" t="s">
        <v>7615</v>
      </c>
      <c r="H928" s="330">
        <v>0</v>
      </c>
      <c r="I928" s="330">
        <v>0</v>
      </c>
      <c r="J928" s="336" t="s">
        <v>45</v>
      </c>
      <c r="K928" s="330">
        <v>0</v>
      </c>
      <c r="L928" s="330">
        <v>0</v>
      </c>
      <c r="M928" s="336" t="s">
        <v>45</v>
      </c>
      <c r="N928" s="330">
        <v>0</v>
      </c>
      <c r="O928" s="330" t="s">
        <v>45</v>
      </c>
      <c r="P928" s="330" t="s">
        <v>45</v>
      </c>
      <c r="Q928" s="330" t="s">
        <v>45</v>
      </c>
      <c r="R928" s="336" t="s">
        <v>45</v>
      </c>
      <c r="S928" s="330">
        <v>0</v>
      </c>
      <c r="T928" s="330"/>
      <c r="U928" s="330"/>
      <c r="V928" s="428"/>
      <c r="W928" s="428" t="s">
        <v>45</v>
      </c>
      <c r="X928" s="428" t="s">
        <v>45</v>
      </c>
      <c r="Y928" s="428" t="s">
        <v>45</v>
      </c>
      <c r="Z928" s="428" t="s">
        <v>45</v>
      </c>
      <c r="AA928" s="330">
        <v>0</v>
      </c>
      <c r="AB928" s="330">
        <v>0</v>
      </c>
      <c r="AC928" s="330">
        <v>0</v>
      </c>
      <c r="AD928" s="330">
        <v>0</v>
      </c>
      <c r="AE928" s="330">
        <v>0</v>
      </c>
      <c r="AF928" s="330">
        <v>0</v>
      </c>
      <c r="AG928" s="429" t="s">
        <v>45</v>
      </c>
      <c r="AH928" s="330"/>
      <c r="AI928" s="330"/>
      <c r="AJ928" s="330"/>
      <c r="AK928" s="330"/>
      <c r="AL928" s="330"/>
      <c r="AM928" s="330">
        <v>0</v>
      </c>
      <c r="AN928" s="330">
        <v>0</v>
      </c>
      <c r="AO928" s="330"/>
      <c r="AP928" s="330"/>
      <c r="AQ928" s="330">
        <v>0</v>
      </c>
      <c r="AR928" s="330">
        <v>0</v>
      </c>
      <c r="AS928" s="330">
        <v>0</v>
      </c>
      <c r="AT928" s="330">
        <v>0</v>
      </c>
      <c r="AU928" s="330">
        <v>0</v>
      </c>
      <c r="AV928" s="430" t="s">
        <v>45</v>
      </c>
      <c r="AW928" s="330">
        <v>0</v>
      </c>
      <c r="AX928" s="330">
        <v>0</v>
      </c>
      <c r="AY928" s="330">
        <v>0</v>
      </c>
      <c r="AZ928" s="330">
        <v>0</v>
      </c>
      <c r="BA928" s="330">
        <v>0</v>
      </c>
      <c r="BB928" s="330">
        <v>0</v>
      </c>
      <c r="BC928" s="330">
        <v>0</v>
      </c>
      <c r="BD928" s="330">
        <v>0</v>
      </c>
      <c r="BE928" s="330">
        <v>0</v>
      </c>
      <c r="BF928" s="329" t="s">
        <v>7593</v>
      </c>
      <c r="BG928" s="330">
        <v>0</v>
      </c>
      <c r="BH928" s="330">
        <v>0</v>
      </c>
      <c r="BI928" s="330">
        <v>0</v>
      </c>
      <c r="BJ928" s="433" t="s">
        <v>112</v>
      </c>
      <c r="BK928" s="330">
        <v>0</v>
      </c>
      <c r="BL928" s="330">
        <v>0</v>
      </c>
      <c r="BM928" s="330">
        <v>0</v>
      </c>
      <c r="BN928" s="330">
        <v>0</v>
      </c>
      <c r="BO928" s="330">
        <v>0</v>
      </c>
      <c r="BP928" s="330">
        <v>0</v>
      </c>
      <c r="BQ928" s="330">
        <v>0</v>
      </c>
    </row>
    <row r="929" spans="1:69" x14ac:dyDescent="0.25">
      <c r="A929" s="333" t="s">
        <v>232</v>
      </c>
      <c r="B929" s="330" t="s">
        <v>52</v>
      </c>
      <c r="C929" s="330" t="s">
        <v>312</v>
      </c>
      <c r="D929" s="333">
        <v>6</v>
      </c>
      <c r="E929" s="331" t="s">
        <v>6539</v>
      </c>
      <c r="F929" s="330" t="s">
        <v>128</v>
      </c>
      <c r="G929" s="427" t="s">
        <v>7615</v>
      </c>
      <c r="H929" s="330">
        <v>0</v>
      </c>
      <c r="I929" s="330">
        <v>0</v>
      </c>
      <c r="J929" s="336" t="s">
        <v>45</v>
      </c>
      <c r="K929" s="330">
        <v>0</v>
      </c>
      <c r="L929" s="330">
        <v>0</v>
      </c>
      <c r="M929" s="336" t="s">
        <v>45</v>
      </c>
      <c r="N929" s="330">
        <v>0</v>
      </c>
      <c r="O929" s="330" t="s">
        <v>45</v>
      </c>
      <c r="P929" s="330" t="s">
        <v>45</v>
      </c>
      <c r="Q929" s="330" t="s">
        <v>45</v>
      </c>
      <c r="R929" s="336" t="s">
        <v>45</v>
      </c>
      <c r="S929" s="330">
        <v>0</v>
      </c>
      <c r="T929" s="330"/>
      <c r="U929" s="330"/>
      <c r="V929" s="428"/>
      <c r="W929" s="428" t="s">
        <v>45</v>
      </c>
      <c r="X929" s="428" t="s">
        <v>45</v>
      </c>
      <c r="Y929" s="428" t="s">
        <v>45</v>
      </c>
      <c r="Z929" s="428" t="s">
        <v>45</v>
      </c>
      <c r="AA929" s="330">
        <v>0</v>
      </c>
      <c r="AB929" s="330">
        <v>0</v>
      </c>
      <c r="AC929" s="330">
        <v>0</v>
      </c>
      <c r="AD929" s="330">
        <v>0</v>
      </c>
      <c r="AE929" s="330">
        <v>0</v>
      </c>
      <c r="AF929" s="330">
        <v>0</v>
      </c>
      <c r="AG929" s="429" t="s">
        <v>45</v>
      </c>
      <c r="AH929" s="330"/>
      <c r="AI929" s="330"/>
      <c r="AJ929" s="330"/>
      <c r="AK929" s="330"/>
      <c r="AL929" s="330"/>
      <c r="AM929" s="330">
        <v>0</v>
      </c>
      <c r="AN929" s="330">
        <v>0</v>
      </c>
      <c r="AO929" s="330"/>
      <c r="AP929" s="330"/>
      <c r="AQ929" s="330">
        <v>0</v>
      </c>
      <c r="AR929" s="330">
        <v>0</v>
      </c>
      <c r="AS929" s="330">
        <v>0</v>
      </c>
      <c r="AT929" s="330">
        <v>0</v>
      </c>
      <c r="AU929" s="330">
        <v>0</v>
      </c>
      <c r="AV929" s="430" t="s">
        <v>45</v>
      </c>
      <c r="AW929" s="330">
        <v>2</v>
      </c>
      <c r="AX929" s="330">
        <v>0</v>
      </c>
      <c r="AY929" s="330">
        <v>2</v>
      </c>
      <c r="AZ929" s="330">
        <v>0</v>
      </c>
      <c r="BA929" s="330">
        <v>2</v>
      </c>
      <c r="BB929" s="330">
        <v>0</v>
      </c>
      <c r="BC929" s="330">
        <v>2</v>
      </c>
      <c r="BD929" s="330">
        <v>0</v>
      </c>
      <c r="BE929" s="330">
        <v>85</v>
      </c>
      <c r="BF929" s="329" t="s">
        <v>7593</v>
      </c>
      <c r="BG929" s="330">
        <v>0</v>
      </c>
      <c r="BH929" s="330">
        <v>0</v>
      </c>
      <c r="BI929" s="330">
        <v>2</v>
      </c>
      <c r="BJ929" s="433" t="s">
        <v>112</v>
      </c>
      <c r="BK929" s="330">
        <v>1</v>
      </c>
      <c r="BL929" s="330">
        <v>0</v>
      </c>
      <c r="BM929" s="330">
        <v>0</v>
      </c>
      <c r="BN929" s="330">
        <v>1</v>
      </c>
      <c r="BO929" s="330">
        <v>0</v>
      </c>
      <c r="BP929" s="330">
        <v>0</v>
      </c>
      <c r="BQ929" s="330">
        <v>0</v>
      </c>
    </row>
    <row r="930" spans="1:69" x14ac:dyDescent="0.25">
      <c r="A930" s="333" t="s">
        <v>232</v>
      </c>
      <c r="B930" s="330" t="s">
        <v>52</v>
      </c>
      <c r="C930" s="330" t="s">
        <v>312</v>
      </c>
      <c r="D930" s="333">
        <v>7</v>
      </c>
      <c r="E930" s="331" t="s">
        <v>6540</v>
      </c>
      <c r="F930" s="330" t="s">
        <v>128</v>
      </c>
      <c r="G930" s="427" t="s">
        <v>7615</v>
      </c>
      <c r="H930" s="330">
        <v>0</v>
      </c>
      <c r="I930" s="330">
        <v>0</v>
      </c>
      <c r="J930" s="336" t="s">
        <v>45</v>
      </c>
      <c r="K930" s="330">
        <v>0</v>
      </c>
      <c r="L930" s="330">
        <v>0</v>
      </c>
      <c r="M930" s="336" t="s">
        <v>45</v>
      </c>
      <c r="N930" s="330">
        <v>0</v>
      </c>
      <c r="O930" s="330" t="s">
        <v>45</v>
      </c>
      <c r="P930" s="330" t="s">
        <v>45</v>
      </c>
      <c r="Q930" s="330" t="s">
        <v>45</v>
      </c>
      <c r="R930" s="336" t="s">
        <v>45</v>
      </c>
      <c r="S930" s="330">
        <v>0</v>
      </c>
      <c r="T930" s="330"/>
      <c r="U930" s="330"/>
      <c r="V930" s="428"/>
      <c r="W930" s="428" t="s">
        <v>45</v>
      </c>
      <c r="X930" s="428" t="s">
        <v>45</v>
      </c>
      <c r="Y930" s="428" t="s">
        <v>45</v>
      </c>
      <c r="Z930" s="428" t="s">
        <v>45</v>
      </c>
      <c r="AA930" s="330">
        <v>0</v>
      </c>
      <c r="AB930" s="330">
        <v>0</v>
      </c>
      <c r="AC930" s="330">
        <v>0</v>
      </c>
      <c r="AD930" s="330">
        <v>0</v>
      </c>
      <c r="AE930" s="330">
        <v>0</v>
      </c>
      <c r="AF930" s="330">
        <v>0</v>
      </c>
      <c r="AG930" s="429" t="s">
        <v>45</v>
      </c>
      <c r="AH930" s="330"/>
      <c r="AI930" s="330"/>
      <c r="AJ930" s="330"/>
      <c r="AK930" s="330"/>
      <c r="AL930" s="330"/>
      <c r="AM930" s="330">
        <v>0</v>
      </c>
      <c r="AN930" s="330">
        <v>0</v>
      </c>
      <c r="AO930" s="330"/>
      <c r="AP930" s="330"/>
      <c r="AQ930" s="330">
        <v>0</v>
      </c>
      <c r="AR930" s="330">
        <v>0</v>
      </c>
      <c r="AS930" s="330">
        <v>0</v>
      </c>
      <c r="AT930" s="330">
        <v>0</v>
      </c>
      <c r="AU930" s="330">
        <v>0</v>
      </c>
      <c r="AV930" s="430" t="s">
        <v>45</v>
      </c>
      <c r="AW930" s="330">
        <v>0</v>
      </c>
      <c r="AX930" s="330">
        <v>0</v>
      </c>
      <c r="AY930" s="330">
        <v>0</v>
      </c>
      <c r="AZ930" s="330">
        <v>0</v>
      </c>
      <c r="BA930" s="330">
        <v>0</v>
      </c>
      <c r="BB930" s="330">
        <v>0</v>
      </c>
      <c r="BC930" s="330">
        <v>0</v>
      </c>
      <c r="BD930" s="330">
        <v>0</v>
      </c>
      <c r="BE930" s="330">
        <v>51</v>
      </c>
      <c r="BF930" s="329" t="s">
        <v>7593</v>
      </c>
      <c r="BG930" s="330">
        <v>0</v>
      </c>
      <c r="BH930" s="330">
        <v>0</v>
      </c>
      <c r="BI930" s="330">
        <v>0</v>
      </c>
      <c r="BJ930" s="433" t="s">
        <v>112</v>
      </c>
      <c r="BK930" s="330">
        <v>0</v>
      </c>
      <c r="BL930" s="330">
        <v>0</v>
      </c>
      <c r="BM930" s="330">
        <v>0</v>
      </c>
      <c r="BN930" s="330">
        <v>0</v>
      </c>
      <c r="BO930" s="330">
        <v>0</v>
      </c>
      <c r="BP930" s="330">
        <v>0</v>
      </c>
      <c r="BQ930" s="330">
        <v>0</v>
      </c>
    </row>
    <row r="931" spans="1:69" x14ac:dyDescent="0.25">
      <c r="A931" s="333" t="s">
        <v>188</v>
      </c>
      <c r="B931" s="330" t="s">
        <v>52</v>
      </c>
      <c r="C931" s="330" t="s">
        <v>311</v>
      </c>
      <c r="D931" s="333">
        <v>1</v>
      </c>
      <c r="E931" s="331" t="s">
        <v>6534</v>
      </c>
      <c r="F931" s="330" t="s">
        <v>128</v>
      </c>
      <c r="G931" s="427" t="s">
        <v>7589</v>
      </c>
      <c r="H931" s="330">
        <v>31</v>
      </c>
      <c r="I931" s="330">
        <v>4</v>
      </c>
      <c r="J931" s="336">
        <v>0.11428571428571428</v>
      </c>
      <c r="K931" s="330">
        <v>34</v>
      </c>
      <c r="L931" s="330">
        <v>3</v>
      </c>
      <c r="M931" s="336">
        <v>8.1081081081081086E-2</v>
      </c>
      <c r="N931" s="330">
        <v>0</v>
      </c>
      <c r="O931" s="330" t="s">
        <v>6881</v>
      </c>
      <c r="P931" s="330" t="s">
        <v>6882</v>
      </c>
      <c r="Q931" s="330" t="s">
        <v>6883</v>
      </c>
      <c r="R931" s="336">
        <v>0.17124235337083782</v>
      </c>
      <c r="S931" s="330">
        <v>0</v>
      </c>
      <c r="T931" s="330"/>
      <c r="U931" s="330"/>
      <c r="V931" s="428"/>
      <c r="W931" s="428" t="s">
        <v>45</v>
      </c>
      <c r="X931" s="428" t="s">
        <v>45</v>
      </c>
      <c r="Y931" s="428" t="s">
        <v>45</v>
      </c>
      <c r="Z931" s="428" t="s">
        <v>45</v>
      </c>
      <c r="AA931" s="330">
        <v>0</v>
      </c>
      <c r="AB931" s="330">
        <v>0</v>
      </c>
      <c r="AC931" s="330">
        <v>24</v>
      </c>
      <c r="AD931" s="330">
        <v>7</v>
      </c>
      <c r="AE931" s="330">
        <v>24</v>
      </c>
      <c r="AF931" s="330">
        <v>10</v>
      </c>
      <c r="AG931" s="429">
        <v>0.7384615384615385</v>
      </c>
      <c r="AH931" s="330"/>
      <c r="AI931" s="330"/>
      <c r="AJ931" s="330"/>
      <c r="AK931" s="330"/>
      <c r="AL931" s="330"/>
      <c r="AM931" s="330">
        <v>0</v>
      </c>
      <c r="AN931" s="330">
        <v>0</v>
      </c>
      <c r="AO931" s="330"/>
      <c r="AP931" s="330"/>
      <c r="AQ931" s="330">
        <v>0</v>
      </c>
      <c r="AR931" s="330">
        <v>0</v>
      </c>
      <c r="AS931" s="330">
        <v>0</v>
      </c>
      <c r="AT931" s="330">
        <v>0</v>
      </c>
      <c r="AU931" s="330">
        <v>0</v>
      </c>
      <c r="AV931" s="430" t="s">
        <v>45</v>
      </c>
      <c r="AW931" s="330">
        <v>4</v>
      </c>
      <c r="AX931" s="330">
        <v>0</v>
      </c>
      <c r="AY931" s="330">
        <v>4</v>
      </c>
      <c r="AZ931" s="330">
        <v>0</v>
      </c>
      <c r="BA931" s="330">
        <v>4</v>
      </c>
      <c r="BB931" s="330">
        <v>0</v>
      </c>
      <c r="BC931" s="330">
        <v>4</v>
      </c>
      <c r="BD931" s="330">
        <v>0</v>
      </c>
      <c r="BE931" s="330">
        <v>70</v>
      </c>
      <c r="BF931" s="329" t="s">
        <v>7561</v>
      </c>
      <c r="BG931" s="330">
        <v>23</v>
      </c>
      <c r="BH931" s="330">
        <v>15</v>
      </c>
      <c r="BI931" s="330">
        <v>4</v>
      </c>
      <c r="BJ931" s="433" t="s">
        <v>112</v>
      </c>
      <c r="BK931" s="330">
        <v>1</v>
      </c>
      <c r="BL931" s="330">
        <v>0</v>
      </c>
      <c r="BM931" s="330">
        <v>0</v>
      </c>
      <c r="BN931" s="330">
        <v>3</v>
      </c>
      <c r="BO931" s="330">
        <v>0</v>
      </c>
      <c r="BP931" s="330">
        <v>0</v>
      </c>
      <c r="BQ931" s="330">
        <v>0</v>
      </c>
    </row>
    <row r="932" spans="1:69" x14ac:dyDescent="0.25">
      <c r="A932" s="333" t="s">
        <v>188</v>
      </c>
      <c r="B932" s="330" t="s">
        <v>52</v>
      </c>
      <c r="C932" s="330" t="s">
        <v>311</v>
      </c>
      <c r="D932" s="333">
        <v>2</v>
      </c>
      <c r="E932" s="331" t="s">
        <v>6535</v>
      </c>
      <c r="F932" s="330" t="s">
        <v>128</v>
      </c>
      <c r="G932" s="427" t="s">
        <v>7589</v>
      </c>
      <c r="H932" s="330">
        <v>30</v>
      </c>
      <c r="I932" s="330">
        <v>2</v>
      </c>
      <c r="J932" s="336">
        <v>6.25E-2</v>
      </c>
      <c r="K932" s="330">
        <v>37</v>
      </c>
      <c r="L932" s="330">
        <v>1</v>
      </c>
      <c r="M932" s="336">
        <v>2.6315789473684209E-2</v>
      </c>
      <c r="N932" s="330">
        <v>0</v>
      </c>
      <c r="O932" s="330" t="s">
        <v>7025</v>
      </c>
      <c r="P932" s="330" t="s">
        <v>7026</v>
      </c>
      <c r="Q932" s="330" t="s">
        <v>7027</v>
      </c>
      <c r="R932" s="336">
        <v>0.16459750848733648</v>
      </c>
      <c r="S932" s="330">
        <v>0</v>
      </c>
      <c r="T932" s="330"/>
      <c r="U932" s="330"/>
      <c r="V932" s="428"/>
      <c r="W932" s="428" t="s">
        <v>45</v>
      </c>
      <c r="X932" s="428" t="s">
        <v>45</v>
      </c>
      <c r="Y932" s="428" t="s">
        <v>45</v>
      </c>
      <c r="Z932" s="428" t="s">
        <v>45</v>
      </c>
      <c r="AA932" s="330">
        <v>3</v>
      </c>
      <c r="AB932" s="330">
        <v>0</v>
      </c>
      <c r="AC932" s="330">
        <v>28</v>
      </c>
      <c r="AD932" s="330">
        <v>2</v>
      </c>
      <c r="AE932" s="330">
        <v>34</v>
      </c>
      <c r="AF932" s="330">
        <v>3</v>
      </c>
      <c r="AG932" s="429">
        <v>0.92537313432835822</v>
      </c>
      <c r="AH932" s="330"/>
      <c r="AI932" s="330"/>
      <c r="AJ932" s="330"/>
      <c r="AK932" s="330"/>
      <c r="AL932" s="330"/>
      <c r="AM932" s="330">
        <v>0</v>
      </c>
      <c r="AN932" s="330">
        <v>0</v>
      </c>
      <c r="AO932" s="330"/>
      <c r="AP932" s="330"/>
      <c r="AQ932" s="330">
        <v>2</v>
      </c>
      <c r="AR932" s="330">
        <v>0</v>
      </c>
      <c r="AS932" s="330">
        <v>0</v>
      </c>
      <c r="AT932" s="330">
        <v>0</v>
      </c>
      <c r="AU932" s="330">
        <v>1</v>
      </c>
      <c r="AV932" s="430">
        <v>0.33333333333333331</v>
      </c>
      <c r="AW932" s="330">
        <v>7</v>
      </c>
      <c r="AX932" s="330">
        <v>1</v>
      </c>
      <c r="AY932" s="330">
        <v>7</v>
      </c>
      <c r="AZ932" s="330">
        <v>1</v>
      </c>
      <c r="BA932" s="330">
        <v>7</v>
      </c>
      <c r="BB932" s="330">
        <v>1</v>
      </c>
      <c r="BC932" s="330">
        <v>7</v>
      </c>
      <c r="BD932" s="330">
        <v>1</v>
      </c>
      <c r="BE932" s="330">
        <v>78</v>
      </c>
      <c r="BF932" s="329" t="s">
        <v>7561</v>
      </c>
      <c r="BG932" s="330">
        <v>57</v>
      </c>
      <c r="BH932" s="330">
        <v>10</v>
      </c>
      <c r="BI932" s="330">
        <v>9</v>
      </c>
      <c r="BJ932" s="433" t="s">
        <v>112</v>
      </c>
      <c r="BK932" s="330">
        <v>5</v>
      </c>
      <c r="BL932" s="330">
        <v>0</v>
      </c>
      <c r="BM932" s="330">
        <v>0</v>
      </c>
      <c r="BN932" s="330">
        <v>3</v>
      </c>
      <c r="BO932" s="330">
        <v>1</v>
      </c>
      <c r="BP932" s="330">
        <v>0</v>
      </c>
      <c r="BQ932" s="330">
        <v>0</v>
      </c>
    </row>
    <row r="933" spans="1:69" x14ac:dyDescent="0.25">
      <c r="A933" s="333" t="s">
        <v>188</v>
      </c>
      <c r="B933" s="330" t="s">
        <v>52</v>
      </c>
      <c r="C933" s="330" t="s">
        <v>311</v>
      </c>
      <c r="D933" s="333">
        <v>44</v>
      </c>
      <c r="E933" s="331" t="s">
        <v>565</v>
      </c>
      <c r="F933" s="330" t="s">
        <v>128</v>
      </c>
      <c r="G933" s="427" t="s">
        <v>7589</v>
      </c>
      <c r="H933" s="330">
        <v>24</v>
      </c>
      <c r="I933" s="330">
        <v>2</v>
      </c>
      <c r="J933" s="336">
        <v>7.6923076923076927E-2</v>
      </c>
      <c r="K933" s="330">
        <v>26</v>
      </c>
      <c r="L933" s="330">
        <v>2</v>
      </c>
      <c r="M933" s="336">
        <v>7.1428571428571425E-2</v>
      </c>
      <c r="N933" s="330">
        <v>0</v>
      </c>
      <c r="O933" s="330" t="s">
        <v>2667</v>
      </c>
      <c r="P933" s="330" t="s">
        <v>2668</v>
      </c>
      <c r="Q933" s="330" t="s">
        <v>2669</v>
      </c>
      <c r="R933" s="336">
        <v>0.28992831297542698</v>
      </c>
      <c r="S933" s="330">
        <v>0</v>
      </c>
      <c r="T933" s="330"/>
      <c r="U933" s="330"/>
      <c r="V933" s="428"/>
      <c r="W933" s="428" t="s">
        <v>45</v>
      </c>
      <c r="X933" s="428" t="s">
        <v>45</v>
      </c>
      <c r="Y933" s="428" t="s">
        <v>45</v>
      </c>
      <c r="Z933" s="428" t="s">
        <v>45</v>
      </c>
      <c r="AA933" s="330">
        <v>4</v>
      </c>
      <c r="AB933" s="330">
        <v>0</v>
      </c>
      <c r="AC933" s="330">
        <v>20</v>
      </c>
      <c r="AD933" s="330">
        <v>4</v>
      </c>
      <c r="AE933" s="330">
        <v>22</v>
      </c>
      <c r="AF933" s="330">
        <v>4</v>
      </c>
      <c r="AG933" s="429">
        <v>0.84</v>
      </c>
      <c r="AH933" s="330"/>
      <c r="AI933" s="330"/>
      <c r="AJ933" s="330"/>
      <c r="AK933" s="330"/>
      <c r="AL933" s="330"/>
      <c r="AM933" s="330">
        <v>0</v>
      </c>
      <c r="AN933" s="330">
        <v>0</v>
      </c>
      <c r="AO933" s="330"/>
      <c r="AP933" s="330"/>
      <c r="AQ933" s="330">
        <v>0</v>
      </c>
      <c r="AR933" s="330">
        <v>0</v>
      </c>
      <c r="AS933" s="330">
        <v>1</v>
      </c>
      <c r="AT933" s="330">
        <v>2</v>
      </c>
      <c r="AU933" s="330">
        <v>1</v>
      </c>
      <c r="AV933" s="430">
        <v>0.75</v>
      </c>
      <c r="AW933" s="330">
        <v>1</v>
      </c>
      <c r="AX933" s="330">
        <v>0</v>
      </c>
      <c r="AY933" s="330">
        <v>1</v>
      </c>
      <c r="AZ933" s="330">
        <v>0</v>
      </c>
      <c r="BA933" s="330">
        <v>1</v>
      </c>
      <c r="BB933" s="330">
        <v>0</v>
      </c>
      <c r="BC933" s="330">
        <v>1</v>
      </c>
      <c r="BD933" s="330">
        <v>0</v>
      </c>
      <c r="BE933" s="330">
        <v>89</v>
      </c>
      <c r="BF933" s="329" t="s">
        <v>7561</v>
      </c>
      <c r="BG933" s="330">
        <v>37</v>
      </c>
      <c r="BH933" s="330">
        <v>13</v>
      </c>
      <c r="BI933" s="330">
        <v>1</v>
      </c>
      <c r="BJ933" s="433" t="s">
        <v>112</v>
      </c>
      <c r="BK933" s="330">
        <v>1</v>
      </c>
      <c r="BL933" s="330">
        <v>0</v>
      </c>
      <c r="BM933" s="330">
        <v>0</v>
      </c>
      <c r="BN933" s="330">
        <v>0</v>
      </c>
      <c r="BO933" s="330">
        <v>0</v>
      </c>
      <c r="BP933" s="330">
        <v>0</v>
      </c>
      <c r="BQ933" s="330">
        <v>0</v>
      </c>
    </row>
    <row r="934" spans="1:69" x14ac:dyDescent="0.25">
      <c r="A934" s="333" t="s">
        <v>188</v>
      </c>
      <c r="B934" s="330" t="s">
        <v>52</v>
      </c>
      <c r="C934" s="330" t="s">
        <v>311</v>
      </c>
      <c r="D934" s="333">
        <v>45</v>
      </c>
      <c r="E934" s="331" t="s">
        <v>566</v>
      </c>
      <c r="F934" s="330" t="s">
        <v>128</v>
      </c>
      <c r="G934" s="427" t="s">
        <v>7589</v>
      </c>
      <c r="H934" s="330">
        <v>0</v>
      </c>
      <c r="I934" s="330">
        <v>0</v>
      </c>
      <c r="J934" s="336" t="s">
        <v>45</v>
      </c>
      <c r="K934" s="330">
        <v>0</v>
      </c>
      <c r="L934" s="330">
        <v>0</v>
      </c>
      <c r="M934" s="336" t="s">
        <v>45</v>
      </c>
      <c r="N934" s="330">
        <v>0</v>
      </c>
      <c r="O934" s="330" t="s">
        <v>45</v>
      </c>
      <c r="P934" s="330" t="s">
        <v>45</v>
      </c>
      <c r="Q934" s="330" t="s">
        <v>45</v>
      </c>
      <c r="R934" s="336" t="s">
        <v>45</v>
      </c>
      <c r="S934" s="330">
        <v>0</v>
      </c>
      <c r="T934" s="330"/>
      <c r="U934" s="330"/>
      <c r="V934" s="428"/>
      <c r="W934" s="428" t="s">
        <v>45</v>
      </c>
      <c r="X934" s="428" t="s">
        <v>45</v>
      </c>
      <c r="Y934" s="428" t="s">
        <v>45</v>
      </c>
      <c r="Z934" s="428" t="s">
        <v>45</v>
      </c>
      <c r="AA934" s="330">
        <v>3</v>
      </c>
      <c r="AB934" s="330">
        <v>0</v>
      </c>
      <c r="AC934" s="330">
        <v>0</v>
      </c>
      <c r="AD934" s="330">
        <v>0</v>
      </c>
      <c r="AE934" s="330">
        <v>0</v>
      </c>
      <c r="AF934" s="330">
        <v>0</v>
      </c>
      <c r="AG934" s="429" t="s">
        <v>45</v>
      </c>
      <c r="AH934" s="330"/>
      <c r="AI934" s="330"/>
      <c r="AJ934" s="330"/>
      <c r="AK934" s="330"/>
      <c r="AL934" s="330"/>
      <c r="AM934" s="330">
        <v>0</v>
      </c>
      <c r="AN934" s="330">
        <v>0</v>
      </c>
      <c r="AO934" s="330"/>
      <c r="AP934" s="330"/>
      <c r="AQ934" s="330">
        <v>0</v>
      </c>
      <c r="AR934" s="330">
        <v>0</v>
      </c>
      <c r="AS934" s="330">
        <v>0</v>
      </c>
      <c r="AT934" s="330">
        <v>1</v>
      </c>
      <c r="AU934" s="330">
        <v>2</v>
      </c>
      <c r="AV934" s="430">
        <v>1</v>
      </c>
      <c r="AW934" s="330">
        <v>0</v>
      </c>
      <c r="AX934" s="330">
        <v>0</v>
      </c>
      <c r="AY934" s="330">
        <v>0</v>
      </c>
      <c r="AZ934" s="330">
        <v>0</v>
      </c>
      <c r="BA934" s="330">
        <v>0</v>
      </c>
      <c r="BB934" s="330">
        <v>0</v>
      </c>
      <c r="BC934" s="330">
        <v>0</v>
      </c>
      <c r="BD934" s="330">
        <v>0</v>
      </c>
      <c r="BE934" s="330">
        <v>0</v>
      </c>
      <c r="BF934" s="329" t="s">
        <v>7561</v>
      </c>
      <c r="BG934" s="330">
        <v>37</v>
      </c>
      <c r="BH934" s="330">
        <v>0</v>
      </c>
      <c r="BI934" s="330">
        <v>0</v>
      </c>
      <c r="BJ934" s="433" t="s">
        <v>112</v>
      </c>
      <c r="BK934" s="330">
        <v>0</v>
      </c>
      <c r="BL934" s="330">
        <v>0</v>
      </c>
      <c r="BM934" s="330">
        <v>0</v>
      </c>
      <c r="BN934" s="330">
        <v>0</v>
      </c>
      <c r="BO934" s="330">
        <v>0</v>
      </c>
      <c r="BP934" s="330">
        <v>0</v>
      </c>
      <c r="BQ934" s="330">
        <v>0</v>
      </c>
    </row>
    <row r="935" spans="1:69" x14ac:dyDescent="0.25">
      <c r="A935" s="333" t="s">
        <v>188</v>
      </c>
      <c r="B935" s="330" t="s">
        <v>52</v>
      </c>
      <c r="C935" s="330" t="s">
        <v>311</v>
      </c>
      <c r="D935" s="333">
        <v>46</v>
      </c>
      <c r="E935" s="331" t="s">
        <v>567</v>
      </c>
      <c r="F935" s="330" t="s">
        <v>128</v>
      </c>
      <c r="G935" s="427" t="s">
        <v>7589</v>
      </c>
      <c r="H935" s="330">
        <v>0</v>
      </c>
      <c r="I935" s="330">
        <v>0</v>
      </c>
      <c r="J935" s="336" t="s">
        <v>45</v>
      </c>
      <c r="K935" s="330">
        <v>0</v>
      </c>
      <c r="L935" s="330">
        <v>0</v>
      </c>
      <c r="M935" s="336" t="s">
        <v>45</v>
      </c>
      <c r="N935" s="330">
        <v>0</v>
      </c>
      <c r="O935" s="330" t="s">
        <v>45</v>
      </c>
      <c r="P935" s="330" t="s">
        <v>45</v>
      </c>
      <c r="Q935" s="330" t="s">
        <v>45</v>
      </c>
      <c r="R935" s="336" t="s">
        <v>45</v>
      </c>
      <c r="S935" s="330">
        <v>0</v>
      </c>
      <c r="T935" s="330"/>
      <c r="U935" s="330"/>
      <c r="V935" s="428"/>
      <c r="W935" s="428" t="s">
        <v>45</v>
      </c>
      <c r="X935" s="428" t="s">
        <v>45</v>
      </c>
      <c r="Y935" s="428" t="s">
        <v>45</v>
      </c>
      <c r="Z935" s="428" t="s">
        <v>45</v>
      </c>
      <c r="AA935" s="330">
        <v>1</v>
      </c>
      <c r="AB935" s="330">
        <v>0</v>
      </c>
      <c r="AC935" s="330">
        <v>0</v>
      </c>
      <c r="AD935" s="330">
        <v>0</v>
      </c>
      <c r="AE935" s="330">
        <v>0</v>
      </c>
      <c r="AF935" s="330">
        <v>0</v>
      </c>
      <c r="AG935" s="429" t="s">
        <v>45</v>
      </c>
      <c r="AH935" s="330"/>
      <c r="AI935" s="330"/>
      <c r="AJ935" s="330"/>
      <c r="AK935" s="330"/>
      <c r="AL935" s="330"/>
      <c r="AM935" s="330">
        <v>0</v>
      </c>
      <c r="AN935" s="330">
        <v>0</v>
      </c>
      <c r="AO935" s="330"/>
      <c r="AP935" s="330"/>
      <c r="AQ935" s="330">
        <v>0</v>
      </c>
      <c r="AR935" s="330">
        <v>0</v>
      </c>
      <c r="AS935" s="330">
        <v>0</v>
      </c>
      <c r="AT935" s="330">
        <v>0</v>
      </c>
      <c r="AU935" s="330">
        <v>1</v>
      </c>
      <c r="AV935" s="430">
        <v>1</v>
      </c>
      <c r="AW935" s="330">
        <v>0</v>
      </c>
      <c r="AX935" s="330">
        <v>0</v>
      </c>
      <c r="AY935" s="330">
        <v>0</v>
      </c>
      <c r="AZ935" s="330">
        <v>0</v>
      </c>
      <c r="BA935" s="330">
        <v>0</v>
      </c>
      <c r="BB935" s="330">
        <v>0</v>
      </c>
      <c r="BC935" s="330">
        <v>0</v>
      </c>
      <c r="BD935" s="330">
        <v>0</v>
      </c>
      <c r="BE935" s="330">
        <v>0</v>
      </c>
      <c r="BF935" s="329" t="s">
        <v>7561</v>
      </c>
      <c r="BG935" s="330">
        <v>17</v>
      </c>
      <c r="BH935" s="330">
        <v>0</v>
      </c>
      <c r="BI935" s="330">
        <v>0</v>
      </c>
      <c r="BJ935" s="433" t="s">
        <v>112</v>
      </c>
      <c r="BK935" s="330">
        <v>0</v>
      </c>
      <c r="BL935" s="330">
        <v>0</v>
      </c>
      <c r="BM935" s="330">
        <v>0</v>
      </c>
      <c r="BN935" s="330">
        <v>0</v>
      </c>
      <c r="BO935" s="330">
        <v>0</v>
      </c>
      <c r="BP935" s="330">
        <v>0</v>
      </c>
      <c r="BQ935" s="330">
        <v>0</v>
      </c>
    </row>
    <row r="936" spans="1:69" x14ac:dyDescent="0.25">
      <c r="A936" s="333" t="s">
        <v>188</v>
      </c>
      <c r="B936" s="330" t="s">
        <v>52</v>
      </c>
      <c r="C936" s="330" t="s">
        <v>311</v>
      </c>
      <c r="D936" s="333">
        <v>47</v>
      </c>
      <c r="E936" s="331" t="s">
        <v>568</v>
      </c>
      <c r="F936" s="330" t="s">
        <v>128</v>
      </c>
      <c r="G936" s="427" t="s">
        <v>7589</v>
      </c>
      <c r="H936" s="330">
        <v>0</v>
      </c>
      <c r="I936" s="330">
        <v>0</v>
      </c>
      <c r="J936" s="336" t="s">
        <v>45</v>
      </c>
      <c r="K936" s="330">
        <v>0</v>
      </c>
      <c r="L936" s="330">
        <v>0</v>
      </c>
      <c r="M936" s="336" t="s">
        <v>45</v>
      </c>
      <c r="N936" s="330">
        <v>0</v>
      </c>
      <c r="O936" s="330" t="s">
        <v>45</v>
      </c>
      <c r="P936" s="330" t="s">
        <v>45</v>
      </c>
      <c r="Q936" s="330" t="s">
        <v>45</v>
      </c>
      <c r="R936" s="336" t="s">
        <v>45</v>
      </c>
      <c r="S936" s="330">
        <v>0</v>
      </c>
      <c r="T936" s="330"/>
      <c r="U936" s="330"/>
      <c r="V936" s="428"/>
      <c r="W936" s="428" t="s">
        <v>45</v>
      </c>
      <c r="X936" s="428" t="s">
        <v>45</v>
      </c>
      <c r="Y936" s="428" t="s">
        <v>45</v>
      </c>
      <c r="Z936" s="428" t="s">
        <v>45</v>
      </c>
      <c r="AA936" s="330">
        <v>2</v>
      </c>
      <c r="AB936" s="330">
        <v>0</v>
      </c>
      <c r="AC936" s="330">
        <v>0</v>
      </c>
      <c r="AD936" s="330">
        <v>0</v>
      </c>
      <c r="AE936" s="330">
        <v>0</v>
      </c>
      <c r="AF936" s="330">
        <v>0</v>
      </c>
      <c r="AG936" s="429" t="s">
        <v>45</v>
      </c>
      <c r="AH936" s="330"/>
      <c r="AI936" s="330"/>
      <c r="AJ936" s="330"/>
      <c r="AK936" s="330"/>
      <c r="AL936" s="330"/>
      <c r="AM936" s="330">
        <v>0</v>
      </c>
      <c r="AN936" s="330">
        <v>0</v>
      </c>
      <c r="AO936" s="330"/>
      <c r="AP936" s="330"/>
      <c r="AQ936" s="330">
        <v>0</v>
      </c>
      <c r="AR936" s="330">
        <v>0</v>
      </c>
      <c r="AS936" s="330">
        <v>0</v>
      </c>
      <c r="AT936" s="330">
        <v>1</v>
      </c>
      <c r="AU936" s="330">
        <v>1</v>
      </c>
      <c r="AV936" s="430">
        <v>1</v>
      </c>
      <c r="AW936" s="330">
        <v>0</v>
      </c>
      <c r="AX936" s="330">
        <v>0</v>
      </c>
      <c r="AY936" s="330">
        <v>0</v>
      </c>
      <c r="AZ936" s="330">
        <v>0</v>
      </c>
      <c r="BA936" s="330">
        <v>0</v>
      </c>
      <c r="BB936" s="330">
        <v>0</v>
      </c>
      <c r="BC936" s="330">
        <v>0</v>
      </c>
      <c r="BD936" s="330">
        <v>0</v>
      </c>
      <c r="BE936" s="330">
        <v>11</v>
      </c>
      <c r="BF936" s="329" t="s">
        <v>7561</v>
      </c>
      <c r="BG936" s="330">
        <v>13</v>
      </c>
      <c r="BH936" s="330">
        <v>0</v>
      </c>
      <c r="BI936" s="330">
        <v>0</v>
      </c>
      <c r="BJ936" s="433" t="s">
        <v>112</v>
      </c>
      <c r="BK936" s="330">
        <v>0</v>
      </c>
      <c r="BL936" s="330">
        <v>0</v>
      </c>
      <c r="BM936" s="330">
        <v>0</v>
      </c>
      <c r="BN936" s="330">
        <v>0</v>
      </c>
      <c r="BO936" s="330">
        <v>0</v>
      </c>
      <c r="BP936" s="330">
        <v>0</v>
      </c>
      <c r="BQ936" s="330">
        <v>0</v>
      </c>
    </row>
    <row r="937" spans="1:69" x14ac:dyDescent="0.25">
      <c r="A937" s="333" t="s">
        <v>188</v>
      </c>
      <c r="B937" s="330" t="s">
        <v>52</v>
      </c>
      <c r="C937" s="330" t="s">
        <v>311</v>
      </c>
      <c r="D937" s="333">
        <v>48</v>
      </c>
      <c r="E937" s="331" t="s">
        <v>570</v>
      </c>
      <c r="F937" s="330" t="s">
        <v>128</v>
      </c>
      <c r="G937" s="427" t="s">
        <v>7589</v>
      </c>
      <c r="H937" s="330">
        <v>23</v>
      </c>
      <c r="I937" s="330">
        <v>6</v>
      </c>
      <c r="J937" s="336">
        <v>0.20689655172413793</v>
      </c>
      <c r="K937" s="330">
        <v>37</v>
      </c>
      <c r="L937" s="330">
        <v>5</v>
      </c>
      <c r="M937" s="336">
        <v>0.11904761904761904</v>
      </c>
      <c r="N937" s="330">
        <v>0</v>
      </c>
      <c r="O937" s="330" t="s">
        <v>3009</v>
      </c>
      <c r="P937" s="330" t="s">
        <v>3010</v>
      </c>
      <c r="Q937" s="330" t="s">
        <v>3011</v>
      </c>
      <c r="R937" s="336">
        <v>0.27611908331548513</v>
      </c>
      <c r="S937" s="330">
        <v>0</v>
      </c>
      <c r="T937" s="330"/>
      <c r="U937" s="330"/>
      <c r="V937" s="428"/>
      <c r="W937" s="428" t="s">
        <v>45</v>
      </c>
      <c r="X937" s="428" t="s">
        <v>45</v>
      </c>
      <c r="Y937" s="428" t="s">
        <v>45</v>
      </c>
      <c r="Z937" s="428" t="s">
        <v>45</v>
      </c>
      <c r="AA937" s="330">
        <v>0</v>
      </c>
      <c r="AB937" s="330">
        <v>0</v>
      </c>
      <c r="AC937" s="330">
        <v>17</v>
      </c>
      <c r="AD937" s="330">
        <v>6</v>
      </c>
      <c r="AE937" s="330">
        <v>23</v>
      </c>
      <c r="AF937" s="330">
        <v>14</v>
      </c>
      <c r="AG937" s="429">
        <v>0.66666666666666663</v>
      </c>
      <c r="AH937" s="330"/>
      <c r="AI937" s="330"/>
      <c r="AJ937" s="330"/>
      <c r="AK937" s="330"/>
      <c r="AL937" s="330"/>
      <c r="AM937" s="330">
        <v>0</v>
      </c>
      <c r="AN937" s="330">
        <v>0</v>
      </c>
      <c r="AO937" s="330"/>
      <c r="AP937" s="330"/>
      <c r="AQ937" s="330">
        <v>0</v>
      </c>
      <c r="AR937" s="330">
        <v>0</v>
      </c>
      <c r="AS937" s="330">
        <v>0</v>
      </c>
      <c r="AT937" s="330">
        <v>0</v>
      </c>
      <c r="AU937" s="330">
        <v>0</v>
      </c>
      <c r="AV937" s="430" t="s">
        <v>45</v>
      </c>
      <c r="AW937" s="330">
        <v>4</v>
      </c>
      <c r="AX937" s="330">
        <v>0</v>
      </c>
      <c r="AY937" s="330">
        <v>4</v>
      </c>
      <c r="AZ937" s="330">
        <v>0</v>
      </c>
      <c r="BA937" s="330">
        <v>4</v>
      </c>
      <c r="BB937" s="330">
        <v>0</v>
      </c>
      <c r="BC937" s="330">
        <v>4</v>
      </c>
      <c r="BD937" s="330">
        <v>0</v>
      </c>
      <c r="BE937" s="330">
        <v>61</v>
      </c>
      <c r="BF937" s="329" t="s">
        <v>7561</v>
      </c>
      <c r="BG937" s="330">
        <v>26</v>
      </c>
      <c r="BH937" s="330">
        <v>13</v>
      </c>
      <c r="BI937" s="330">
        <v>5</v>
      </c>
      <c r="BJ937" s="433" t="s">
        <v>112</v>
      </c>
      <c r="BK937" s="330">
        <v>1</v>
      </c>
      <c r="BL937" s="330">
        <v>1</v>
      </c>
      <c r="BM937" s="330">
        <v>0</v>
      </c>
      <c r="BN937" s="330">
        <v>2</v>
      </c>
      <c r="BO937" s="330">
        <v>1</v>
      </c>
      <c r="BP937" s="330">
        <v>0</v>
      </c>
      <c r="BQ937" s="330">
        <v>0</v>
      </c>
    </row>
    <row r="938" spans="1:69" x14ac:dyDescent="0.25">
      <c r="A938" s="333" t="s">
        <v>188</v>
      </c>
      <c r="B938" s="330" t="s">
        <v>52</v>
      </c>
      <c r="C938" s="330" t="s">
        <v>311</v>
      </c>
      <c r="D938" s="333">
        <v>49</v>
      </c>
      <c r="E938" s="331" t="s">
        <v>571</v>
      </c>
      <c r="F938" s="330" t="s">
        <v>128</v>
      </c>
      <c r="G938" s="427" t="s">
        <v>7589</v>
      </c>
      <c r="H938" s="330">
        <v>25</v>
      </c>
      <c r="I938" s="330">
        <v>6</v>
      </c>
      <c r="J938" s="336">
        <v>0.19354838709677419</v>
      </c>
      <c r="K938" s="330">
        <v>19</v>
      </c>
      <c r="L938" s="330">
        <v>5</v>
      </c>
      <c r="M938" s="336">
        <v>0.20833333333333334</v>
      </c>
      <c r="N938" s="330">
        <v>0</v>
      </c>
      <c r="O938" s="330" t="s">
        <v>6587</v>
      </c>
      <c r="P938" s="330" t="s">
        <v>6588</v>
      </c>
      <c r="Q938" s="330" t="s">
        <v>2811</v>
      </c>
      <c r="R938" s="336">
        <v>0.26070746771476705</v>
      </c>
      <c r="S938" s="330">
        <v>0</v>
      </c>
      <c r="T938" s="330"/>
      <c r="U938" s="330"/>
      <c r="V938" s="428"/>
      <c r="W938" s="428" t="s">
        <v>45</v>
      </c>
      <c r="X938" s="428" t="s">
        <v>45</v>
      </c>
      <c r="Y938" s="428" t="s">
        <v>45</v>
      </c>
      <c r="Z938" s="428" t="s">
        <v>45</v>
      </c>
      <c r="AA938" s="330">
        <v>2</v>
      </c>
      <c r="AB938" s="330">
        <v>0</v>
      </c>
      <c r="AC938" s="330">
        <v>21</v>
      </c>
      <c r="AD938" s="330">
        <v>4</v>
      </c>
      <c r="AE938" s="330">
        <v>15</v>
      </c>
      <c r="AF938" s="330">
        <v>4</v>
      </c>
      <c r="AG938" s="429">
        <v>0.81818181818181823</v>
      </c>
      <c r="AH938" s="330"/>
      <c r="AI938" s="330"/>
      <c r="AJ938" s="330"/>
      <c r="AK938" s="330"/>
      <c r="AL938" s="330"/>
      <c r="AM938" s="330">
        <v>0</v>
      </c>
      <c r="AN938" s="330">
        <v>0</v>
      </c>
      <c r="AO938" s="330"/>
      <c r="AP938" s="330"/>
      <c r="AQ938" s="330">
        <v>0</v>
      </c>
      <c r="AR938" s="330">
        <v>0</v>
      </c>
      <c r="AS938" s="330">
        <v>1</v>
      </c>
      <c r="AT938" s="330">
        <v>0</v>
      </c>
      <c r="AU938" s="330">
        <v>1</v>
      </c>
      <c r="AV938" s="430">
        <v>0.5</v>
      </c>
      <c r="AW938" s="330">
        <v>3</v>
      </c>
      <c r="AX938" s="330">
        <v>0</v>
      </c>
      <c r="AY938" s="330">
        <v>3</v>
      </c>
      <c r="AZ938" s="330">
        <v>0</v>
      </c>
      <c r="BA938" s="330">
        <v>3</v>
      </c>
      <c r="BB938" s="330">
        <v>0</v>
      </c>
      <c r="BC938" s="330">
        <v>3</v>
      </c>
      <c r="BD938" s="330">
        <v>0</v>
      </c>
      <c r="BE938" s="330">
        <v>47</v>
      </c>
      <c r="BF938" s="329" t="s">
        <v>7561</v>
      </c>
      <c r="BG938" s="330">
        <v>34</v>
      </c>
      <c r="BH938" s="330">
        <v>8</v>
      </c>
      <c r="BI938" s="330">
        <v>3</v>
      </c>
      <c r="BJ938" s="433" t="s">
        <v>112</v>
      </c>
      <c r="BK938" s="330">
        <v>2</v>
      </c>
      <c r="BL938" s="330">
        <v>0</v>
      </c>
      <c r="BM938" s="330">
        <v>0</v>
      </c>
      <c r="BN938" s="330">
        <v>1</v>
      </c>
      <c r="BO938" s="330">
        <v>0</v>
      </c>
      <c r="BP938" s="330">
        <v>0</v>
      </c>
      <c r="BQ938" s="330">
        <v>0</v>
      </c>
    </row>
    <row r="939" spans="1:69" x14ac:dyDescent="0.25">
      <c r="A939" s="333" t="s">
        <v>188</v>
      </c>
      <c r="B939" s="330" t="s">
        <v>52</v>
      </c>
      <c r="C939" s="330" t="s">
        <v>311</v>
      </c>
      <c r="D939" s="333">
        <v>50</v>
      </c>
      <c r="E939" s="331" t="s">
        <v>572</v>
      </c>
      <c r="F939" s="330" t="s">
        <v>128</v>
      </c>
      <c r="G939" s="427" t="s">
        <v>7589</v>
      </c>
      <c r="H939" s="330">
        <v>11</v>
      </c>
      <c r="I939" s="330">
        <v>1</v>
      </c>
      <c r="J939" s="336">
        <v>8.3333333333333329E-2</v>
      </c>
      <c r="K939" s="330">
        <v>10</v>
      </c>
      <c r="L939" s="330">
        <v>0</v>
      </c>
      <c r="M939" s="336">
        <v>0</v>
      </c>
      <c r="N939" s="330">
        <v>0</v>
      </c>
      <c r="O939" s="330" t="s">
        <v>6675</v>
      </c>
      <c r="P939" s="330" t="s">
        <v>6676</v>
      </c>
      <c r="Q939" s="330" t="s">
        <v>6677</v>
      </c>
      <c r="R939" s="336">
        <v>0.29436881794143571</v>
      </c>
      <c r="S939" s="330">
        <v>0</v>
      </c>
      <c r="T939" s="330"/>
      <c r="U939" s="330"/>
      <c r="V939" s="428"/>
      <c r="W939" s="428" t="s">
        <v>45</v>
      </c>
      <c r="X939" s="428" t="s">
        <v>45</v>
      </c>
      <c r="Y939" s="428" t="s">
        <v>45</v>
      </c>
      <c r="Z939" s="428" t="s">
        <v>45</v>
      </c>
      <c r="AA939" s="330">
        <v>0</v>
      </c>
      <c r="AB939" s="330">
        <v>0</v>
      </c>
      <c r="AC939" s="330">
        <v>10</v>
      </c>
      <c r="AD939" s="330">
        <v>1</v>
      </c>
      <c r="AE939" s="330">
        <v>8</v>
      </c>
      <c r="AF939" s="330">
        <v>2</v>
      </c>
      <c r="AG939" s="429">
        <v>0.8571428571428571</v>
      </c>
      <c r="AH939" s="330"/>
      <c r="AI939" s="330"/>
      <c r="AJ939" s="330"/>
      <c r="AK939" s="330"/>
      <c r="AL939" s="330"/>
      <c r="AM939" s="330">
        <v>0</v>
      </c>
      <c r="AN939" s="330">
        <v>0</v>
      </c>
      <c r="AO939" s="330"/>
      <c r="AP939" s="330"/>
      <c r="AQ939" s="330">
        <v>0</v>
      </c>
      <c r="AR939" s="330">
        <v>0</v>
      </c>
      <c r="AS939" s="330">
        <v>0</v>
      </c>
      <c r="AT939" s="330">
        <v>0</v>
      </c>
      <c r="AU939" s="330">
        <v>0</v>
      </c>
      <c r="AV939" s="430" t="s">
        <v>45</v>
      </c>
      <c r="AW939" s="330">
        <v>2</v>
      </c>
      <c r="AX939" s="330">
        <v>0</v>
      </c>
      <c r="AY939" s="330">
        <v>2</v>
      </c>
      <c r="AZ939" s="330">
        <v>0</v>
      </c>
      <c r="BA939" s="330">
        <v>2</v>
      </c>
      <c r="BB939" s="330">
        <v>0</v>
      </c>
      <c r="BC939" s="330">
        <v>2</v>
      </c>
      <c r="BD939" s="330">
        <v>0</v>
      </c>
      <c r="BE939" s="330">
        <v>40</v>
      </c>
      <c r="BF939" s="329" t="s">
        <v>7561</v>
      </c>
      <c r="BG939" s="330">
        <v>45</v>
      </c>
      <c r="BH939" s="330">
        <v>8</v>
      </c>
      <c r="BI939" s="330">
        <v>2</v>
      </c>
      <c r="BJ939" s="433" t="s">
        <v>112</v>
      </c>
      <c r="BK939" s="330">
        <v>0</v>
      </c>
      <c r="BL939" s="330">
        <v>0</v>
      </c>
      <c r="BM939" s="330">
        <v>0</v>
      </c>
      <c r="BN939" s="330">
        <v>2</v>
      </c>
      <c r="BO939" s="330">
        <v>0</v>
      </c>
      <c r="BP939" s="330">
        <v>0</v>
      </c>
      <c r="BQ939" s="330">
        <v>0</v>
      </c>
    </row>
    <row r="940" spans="1:69" x14ac:dyDescent="0.25">
      <c r="A940" s="333" t="s">
        <v>188</v>
      </c>
      <c r="B940" s="330" t="s">
        <v>52</v>
      </c>
      <c r="C940" s="330" t="s">
        <v>311</v>
      </c>
      <c r="D940" s="333">
        <v>51</v>
      </c>
      <c r="E940" s="331" t="s">
        <v>573</v>
      </c>
      <c r="F940" s="330" t="s">
        <v>128</v>
      </c>
      <c r="G940" s="427" t="s">
        <v>7589</v>
      </c>
      <c r="H940" s="330">
        <v>0</v>
      </c>
      <c r="I940" s="330">
        <v>0</v>
      </c>
      <c r="J940" s="336" t="s">
        <v>45</v>
      </c>
      <c r="K940" s="330">
        <v>0</v>
      </c>
      <c r="L940" s="330">
        <v>0</v>
      </c>
      <c r="M940" s="336" t="s">
        <v>45</v>
      </c>
      <c r="N940" s="330">
        <v>0</v>
      </c>
      <c r="O940" s="330" t="s">
        <v>45</v>
      </c>
      <c r="P940" s="330" t="s">
        <v>45</v>
      </c>
      <c r="Q940" s="330" t="s">
        <v>45</v>
      </c>
      <c r="R940" s="336" t="s">
        <v>45</v>
      </c>
      <c r="S940" s="330">
        <v>0</v>
      </c>
      <c r="T940" s="330"/>
      <c r="U940" s="330"/>
      <c r="V940" s="428"/>
      <c r="W940" s="428" t="s">
        <v>45</v>
      </c>
      <c r="X940" s="428" t="s">
        <v>45</v>
      </c>
      <c r="Y940" s="428" t="s">
        <v>45</v>
      </c>
      <c r="Z940" s="428" t="s">
        <v>45</v>
      </c>
      <c r="AA940" s="330">
        <v>1</v>
      </c>
      <c r="AB940" s="330">
        <v>0</v>
      </c>
      <c r="AC940" s="330">
        <v>0</v>
      </c>
      <c r="AD940" s="330">
        <v>0</v>
      </c>
      <c r="AE940" s="330">
        <v>0</v>
      </c>
      <c r="AF940" s="330">
        <v>0</v>
      </c>
      <c r="AG940" s="429" t="s">
        <v>45</v>
      </c>
      <c r="AH940" s="330"/>
      <c r="AI940" s="330"/>
      <c r="AJ940" s="330"/>
      <c r="AK940" s="330"/>
      <c r="AL940" s="330"/>
      <c r="AM940" s="330">
        <v>0</v>
      </c>
      <c r="AN940" s="330">
        <v>0</v>
      </c>
      <c r="AO940" s="330"/>
      <c r="AP940" s="330"/>
      <c r="AQ940" s="330">
        <v>1</v>
      </c>
      <c r="AR940" s="330">
        <v>0</v>
      </c>
      <c r="AS940" s="330">
        <v>0</v>
      </c>
      <c r="AT940" s="330">
        <v>0</v>
      </c>
      <c r="AU940" s="330">
        <v>0</v>
      </c>
      <c r="AV940" s="430">
        <v>0</v>
      </c>
      <c r="AW940" s="330">
        <v>0</v>
      </c>
      <c r="AX940" s="330">
        <v>0</v>
      </c>
      <c r="AY940" s="330">
        <v>0</v>
      </c>
      <c r="AZ940" s="330">
        <v>0</v>
      </c>
      <c r="BA940" s="330">
        <v>0</v>
      </c>
      <c r="BB940" s="330">
        <v>0</v>
      </c>
      <c r="BC940" s="330">
        <v>0</v>
      </c>
      <c r="BD940" s="330">
        <v>0</v>
      </c>
      <c r="BE940" s="330">
        <v>0</v>
      </c>
      <c r="BF940" s="329" t="s">
        <v>7561</v>
      </c>
      <c r="BG940" s="330">
        <v>7</v>
      </c>
      <c r="BH940" s="330">
        <v>0</v>
      </c>
      <c r="BI940" s="330">
        <v>0</v>
      </c>
      <c r="BJ940" s="433" t="s">
        <v>112</v>
      </c>
      <c r="BK940" s="330">
        <v>0</v>
      </c>
      <c r="BL940" s="330">
        <v>0</v>
      </c>
      <c r="BM940" s="330">
        <v>0</v>
      </c>
      <c r="BN940" s="330">
        <v>0</v>
      </c>
      <c r="BO940" s="330">
        <v>0</v>
      </c>
      <c r="BP940" s="330">
        <v>0</v>
      </c>
      <c r="BQ940" s="330">
        <v>0</v>
      </c>
    </row>
    <row r="941" spans="1:69" x14ac:dyDescent="0.25">
      <c r="A941" s="333" t="s">
        <v>188</v>
      </c>
      <c r="B941" s="330" t="s">
        <v>52</v>
      </c>
      <c r="C941" s="330" t="s">
        <v>311</v>
      </c>
      <c r="D941" s="333">
        <v>52</v>
      </c>
      <c r="E941" s="331" t="s">
        <v>6555</v>
      </c>
      <c r="F941" s="330" t="s">
        <v>128</v>
      </c>
      <c r="G941" s="427" t="s">
        <v>7589</v>
      </c>
      <c r="H941" s="330">
        <v>0</v>
      </c>
      <c r="I941" s="330">
        <v>0</v>
      </c>
      <c r="J941" s="336" t="s">
        <v>45</v>
      </c>
      <c r="K941" s="330">
        <v>0</v>
      </c>
      <c r="L941" s="330">
        <v>0</v>
      </c>
      <c r="M941" s="336" t="s">
        <v>45</v>
      </c>
      <c r="N941" s="330">
        <v>0</v>
      </c>
      <c r="O941" s="330" t="s">
        <v>45</v>
      </c>
      <c r="P941" s="330" t="s">
        <v>45</v>
      </c>
      <c r="Q941" s="330" t="s">
        <v>45</v>
      </c>
      <c r="R941" s="336" t="s">
        <v>45</v>
      </c>
      <c r="S941" s="330">
        <v>0</v>
      </c>
      <c r="T941" s="330"/>
      <c r="U941" s="330"/>
      <c r="V941" s="428"/>
      <c r="W941" s="428" t="s">
        <v>45</v>
      </c>
      <c r="X941" s="428" t="s">
        <v>45</v>
      </c>
      <c r="Y941" s="428" t="s">
        <v>45</v>
      </c>
      <c r="Z941" s="428" t="s">
        <v>45</v>
      </c>
      <c r="AA941" s="330">
        <v>0</v>
      </c>
      <c r="AB941" s="330">
        <v>0</v>
      </c>
      <c r="AC941" s="330">
        <v>0</v>
      </c>
      <c r="AD941" s="330">
        <v>0</v>
      </c>
      <c r="AE941" s="330">
        <v>0</v>
      </c>
      <c r="AF941" s="330">
        <v>0</v>
      </c>
      <c r="AG941" s="429" t="s">
        <v>45</v>
      </c>
      <c r="AH941" s="330"/>
      <c r="AI941" s="330"/>
      <c r="AJ941" s="330"/>
      <c r="AK941" s="330"/>
      <c r="AL941" s="330"/>
      <c r="AM941" s="330">
        <v>0</v>
      </c>
      <c r="AN941" s="330">
        <v>0</v>
      </c>
      <c r="AO941" s="330"/>
      <c r="AP941" s="330"/>
      <c r="AQ941" s="330">
        <v>0</v>
      </c>
      <c r="AR941" s="330">
        <v>0</v>
      </c>
      <c r="AS941" s="330">
        <v>0</v>
      </c>
      <c r="AT941" s="330">
        <v>0</v>
      </c>
      <c r="AU941" s="330">
        <v>0</v>
      </c>
      <c r="AV941" s="430" t="s">
        <v>45</v>
      </c>
      <c r="AW941" s="330">
        <v>0</v>
      </c>
      <c r="AX941" s="330">
        <v>0</v>
      </c>
      <c r="AY941" s="330">
        <v>0</v>
      </c>
      <c r="AZ941" s="330">
        <v>0</v>
      </c>
      <c r="BA941" s="330">
        <v>0</v>
      </c>
      <c r="BB941" s="330">
        <v>0</v>
      </c>
      <c r="BC941" s="330">
        <v>0</v>
      </c>
      <c r="BD941" s="330">
        <v>0</v>
      </c>
      <c r="BE941" s="330">
        <v>0</v>
      </c>
      <c r="BF941" s="329" t="s">
        <v>7561</v>
      </c>
      <c r="BG941" s="330">
        <v>0</v>
      </c>
      <c r="BH941" s="330">
        <v>0</v>
      </c>
      <c r="BI941" s="330">
        <v>0</v>
      </c>
      <c r="BJ941" s="433" t="s">
        <v>112</v>
      </c>
      <c r="BK941" s="330">
        <v>0</v>
      </c>
      <c r="BL941" s="330">
        <v>0</v>
      </c>
      <c r="BM941" s="330">
        <v>0</v>
      </c>
      <c r="BN941" s="330">
        <v>0</v>
      </c>
      <c r="BO941" s="330">
        <v>0</v>
      </c>
      <c r="BP941" s="330">
        <v>0</v>
      </c>
      <c r="BQ941" s="330">
        <v>0</v>
      </c>
    </row>
    <row r="942" spans="1:69" x14ac:dyDescent="0.25">
      <c r="A942" s="333" t="s">
        <v>188</v>
      </c>
      <c r="B942" s="330" t="s">
        <v>52</v>
      </c>
      <c r="C942" s="330" t="s">
        <v>311</v>
      </c>
      <c r="D942" s="333">
        <v>3</v>
      </c>
      <c r="E942" s="331" t="s">
        <v>6536</v>
      </c>
      <c r="F942" s="330" t="s">
        <v>128</v>
      </c>
      <c r="G942" s="427" t="s">
        <v>7589</v>
      </c>
      <c r="H942" s="330">
        <v>23</v>
      </c>
      <c r="I942" s="330">
        <v>2</v>
      </c>
      <c r="J942" s="336">
        <v>0.08</v>
      </c>
      <c r="K942" s="330">
        <v>25</v>
      </c>
      <c r="L942" s="330">
        <v>0</v>
      </c>
      <c r="M942" s="336">
        <v>0</v>
      </c>
      <c r="N942" s="330">
        <v>0</v>
      </c>
      <c r="O942" s="330" t="s">
        <v>7114</v>
      </c>
      <c r="P942" s="330" t="s">
        <v>7115</v>
      </c>
      <c r="Q942" s="330" t="s">
        <v>7116</v>
      </c>
      <c r="R942" s="336">
        <v>0.12107344452594318</v>
      </c>
      <c r="S942" s="330">
        <v>0</v>
      </c>
      <c r="T942" s="330"/>
      <c r="U942" s="330"/>
      <c r="V942" s="428"/>
      <c r="W942" s="428" t="s">
        <v>45</v>
      </c>
      <c r="X942" s="428" t="s">
        <v>45</v>
      </c>
      <c r="Y942" s="428" t="s">
        <v>45</v>
      </c>
      <c r="Z942" s="428" t="s">
        <v>45</v>
      </c>
      <c r="AA942" s="330">
        <v>1</v>
      </c>
      <c r="AB942" s="330">
        <v>0</v>
      </c>
      <c r="AC942" s="330">
        <v>18</v>
      </c>
      <c r="AD942" s="330">
        <v>5</v>
      </c>
      <c r="AE942" s="330">
        <v>23</v>
      </c>
      <c r="AF942" s="330">
        <v>2</v>
      </c>
      <c r="AG942" s="429">
        <v>0.85416666666666663</v>
      </c>
      <c r="AH942" s="330"/>
      <c r="AI942" s="330"/>
      <c r="AJ942" s="330"/>
      <c r="AK942" s="330"/>
      <c r="AL942" s="330"/>
      <c r="AM942" s="330">
        <v>0</v>
      </c>
      <c r="AN942" s="330">
        <v>0</v>
      </c>
      <c r="AO942" s="330"/>
      <c r="AP942" s="330"/>
      <c r="AQ942" s="330">
        <v>0</v>
      </c>
      <c r="AR942" s="330">
        <v>0</v>
      </c>
      <c r="AS942" s="330">
        <v>0</v>
      </c>
      <c r="AT942" s="330">
        <v>0</v>
      </c>
      <c r="AU942" s="330">
        <v>1</v>
      </c>
      <c r="AV942" s="430">
        <v>1</v>
      </c>
      <c r="AW942" s="330">
        <v>1</v>
      </c>
      <c r="AX942" s="330">
        <v>0</v>
      </c>
      <c r="AY942" s="330">
        <v>1</v>
      </c>
      <c r="AZ942" s="330">
        <v>0</v>
      </c>
      <c r="BA942" s="330">
        <v>1</v>
      </c>
      <c r="BB942" s="330">
        <v>0</v>
      </c>
      <c r="BC942" s="330">
        <v>1</v>
      </c>
      <c r="BD942" s="330">
        <v>0</v>
      </c>
      <c r="BE942" s="330">
        <v>79</v>
      </c>
      <c r="BF942" s="329" t="s">
        <v>7561</v>
      </c>
      <c r="BG942" s="330">
        <v>42</v>
      </c>
      <c r="BH942" s="330">
        <v>12</v>
      </c>
      <c r="BI942" s="330">
        <v>2</v>
      </c>
      <c r="BJ942" s="433" t="s">
        <v>112</v>
      </c>
      <c r="BK942" s="330">
        <v>0</v>
      </c>
      <c r="BL942" s="330">
        <v>0</v>
      </c>
      <c r="BM942" s="330">
        <v>0</v>
      </c>
      <c r="BN942" s="330">
        <v>1</v>
      </c>
      <c r="BO942" s="330">
        <v>1</v>
      </c>
      <c r="BP942" s="330">
        <v>0</v>
      </c>
      <c r="BQ942" s="330">
        <v>0</v>
      </c>
    </row>
    <row r="943" spans="1:69" x14ac:dyDescent="0.25">
      <c r="A943" s="333" t="s">
        <v>188</v>
      </c>
      <c r="B943" s="330" t="s">
        <v>52</v>
      </c>
      <c r="C943" s="330" t="s">
        <v>311</v>
      </c>
      <c r="D943" s="333">
        <v>4</v>
      </c>
      <c r="E943" s="331" t="s">
        <v>6537</v>
      </c>
      <c r="F943" s="330" t="s">
        <v>128</v>
      </c>
      <c r="G943" s="427" t="s">
        <v>7589</v>
      </c>
      <c r="H943" s="330">
        <v>31</v>
      </c>
      <c r="I943" s="330">
        <v>4</v>
      </c>
      <c r="J943" s="336">
        <v>0.11428571428571428</v>
      </c>
      <c r="K943" s="330">
        <v>26</v>
      </c>
      <c r="L943" s="330">
        <v>0</v>
      </c>
      <c r="M943" s="336">
        <v>0</v>
      </c>
      <c r="N943" s="330">
        <v>0</v>
      </c>
      <c r="O943" s="330" t="s">
        <v>7206</v>
      </c>
      <c r="P943" s="330" t="s">
        <v>7207</v>
      </c>
      <c r="Q943" s="330" t="s">
        <v>6908</v>
      </c>
      <c r="R943" s="336">
        <v>0.23168580955909596</v>
      </c>
      <c r="S943" s="330">
        <v>0</v>
      </c>
      <c r="T943" s="330"/>
      <c r="U943" s="330"/>
      <c r="V943" s="428"/>
      <c r="W943" s="428" t="s">
        <v>45</v>
      </c>
      <c r="X943" s="428" t="s">
        <v>45</v>
      </c>
      <c r="Y943" s="428" t="s">
        <v>45</v>
      </c>
      <c r="Z943" s="428" t="s">
        <v>45</v>
      </c>
      <c r="AA943" s="330">
        <v>5</v>
      </c>
      <c r="AB943" s="330">
        <v>0</v>
      </c>
      <c r="AC943" s="330">
        <v>22</v>
      </c>
      <c r="AD943" s="330">
        <v>9</v>
      </c>
      <c r="AE943" s="330">
        <v>24</v>
      </c>
      <c r="AF943" s="330">
        <v>2</v>
      </c>
      <c r="AG943" s="429">
        <v>0.80701754385964908</v>
      </c>
      <c r="AH943" s="330"/>
      <c r="AI943" s="330"/>
      <c r="AJ943" s="330"/>
      <c r="AK943" s="330"/>
      <c r="AL943" s="330"/>
      <c r="AM943" s="330">
        <v>0</v>
      </c>
      <c r="AN943" s="330">
        <v>0</v>
      </c>
      <c r="AO943" s="330"/>
      <c r="AP943" s="330"/>
      <c r="AQ943" s="330">
        <v>0</v>
      </c>
      <c r="AR943" s="330">
        <v>0</v>
      </c>
      <c r="AS943" s="330">
        <v>0</v>
      </c>
      <c r="AT943" s="330">
        <v>2</v>
      </c>
      <c r="AU943" s="330">
        <v>3</v>
      </c>
      <c r="AV943" s="430">
        <v>1</v>
      </c>
      <c r="AW943" s="330">
        <v>4</v>
      </c>
      <c r="AX943" s="330">
        <v>0</v>
      </c>
      <c r="AY943" s="330">
        <v>4</v>
      </c>
      <c r="AZ943" s="330">
        <v>0</v>
      </c>
      <c r="BA943" s="330">
        <v>4</v>
      </c>
      <c r="BB943" s="330">
        <v>0</v>
      </c>
      <c r="BC943" s="330">
        <v>4</v>
      </c>
      <c r="BD943" s="330">
        <v>0</v>
      </c>
      <c r="BE943" s="330">
        <v>81</v>
      </c>
      <c r="BF943" s="329" t="s">
        <v>7561</v>
      </c>
      <c r="BG943" s="330">
        <v>67</v>
      </c>
      <c r="BH943" s="330">
        <v>19</v>
      </c>
      <c r="BI943" s="330">
        <v>4</v>
      </c>
      <c r="BJ943" s="433" t="s">
        <v>112</v>
      </c>
      <c r="BK943" s="330">
        <v>1</v>
      </c>
      <c r="BL943" s="330">
        <v>0</v>
      </c>
      <c r="BM943" s="330">
        <v>1</v>
      </c>
      <c r="BN943" s="330">
        <v>2</v>
      </c>
      <c r="BO943" s="330">
        <v>0</v>
      </c>
      <c r="BP943" s="330">
        <v>0</v>
      </c>
      <c r="BQ943" s="330">
        <v>0</v>
      </c>
    </row>
    <row r="944" spans="1:69" x14ac:dyDescent="0.25">
      <c r="A944" s="333" t="s">
        <v>188</v>
      </c>
      <c r="B944" s="330" t="s">
        <v>52</v>
      </c>
      <c r="C944" s="330" t="s">
        <v>311</v>
      </c>
      <c r="D944" s="333">
        <v>5</v>
      </c>
      <c r="E944" s="331" t="s">
        <v>6538</v>
      </c>
      <c r="F944" s="330" t="s">
        <v>128</v>
      </c>
      <c r="G944" s="427" t="s">
        <v>7589</v>
      </c>
      <c r="H944" s="330">
        <v>37</v>
      </c>
      <c r="I944" s="330">
        <v>2</v>
      </c>
      <c r="J944" s="336">
        <v>5.128205128205128E-2</v>
      </c>
      <c r="K944" s="330">
        <v>21</v>
      </c>
      <c r="L944" s="330">
        <v>1</v>
      </c>
      <c r="M944" s="336">
        <v>4.5454545454545456E-2</v>
      </c>
      <c r="N944" s="330">
        <v>0</v>
      </c>
      <c r="O944" s="330" t="s">
        <v>7295</v>
      </c>
      <c r="P944" s="330" t="s">
        <v>7043</v>
      </c>
      <c r="Q944" s="330" t="s">
        <v>7296</v>
      </c>
      <c r="R944" s="336">
        <v>0.22904011069100488</v>
      </c>
      <c r="S944" s="330">
        <v>0</v>
      </c>
      <c r="T944" s="330"/>
      <c r="U944" s="330"/>
      <c r="V944" s="428"/>
      <c r="W944" s="428" t="s">
        <v>45</v>
      </c>
      <c r="X944" s="428" t="s">
        <v>45</v>
      </c>
      <c r="Y944" s="428" t="s">
        <v>45</v>
      </c>
      <c r="Z944" s="428" t="s">
        <v>45</v>
      </c>
      <c r="AA944" s="330">
        <v>4</v>
      </c>
      <c r="AB944" s="330">
        <v>0</v>
      </c>
      <c r="AC944" s="330">
        <v>30</v>
      </c>
      <c r="AD944" s="330">
        <v>7</v>
      </c>
      <c r="AE944" s="330">
        <v>18</v>
      </c>
      <c r="AF944" s="330">
        <v>3</v>
      </c>
      <c r="AG944" s="429">
        <v>0.82758620689655171</v>
      </c>
      <c r="AH944" s="330"/>
      <c r="AI944" s="330"/>
      <c r="AJ944" s="330"/>
      <c r="AK944" s="330"/>
      <c r="AL944" s="330"/>
      <c r="AM944" s="330">
        <v>0</v>
      </c>
      <c r="AN944" s="330">
        <v>0</v>
      </c>
      <c r="AO944" s="330"/>
      <c r="AP944" s="330"/>
      <c r="AQ944" s="330">
        <v>2</v>
      </c>
      <c r="AR944" s="330">
        <v>0</v>
      </c>
      <c r="AS944" s="330">
        <v>0</v>
      </c>
      <c r="AT944" s="330">
        <v>1</v>
      </c>
      <c r="AU944" s="330">
        <v>1</v>
      </c>
      <c r="AV944" s="430">
        <v>0.5</v>
      </c>
      <c r="AW944" s="330">
        <v>5</v>
      </c>
      <c r="AX944" s="330">
        <v>0</v>
      </c>
      <c r="AY944" s="330">
        <v>5</v>
      </c>
      <c r="AZ944" s="330">
        <v>0</v>
      </c>
      <c r="BA944" s="330">
        <v>5</v>
      </c>
      <c r="BB944" s="330">
        <v>0</v>
      </c>
      <c r="BC944" s="330">
        <v>5</v>
      </c>
      <c r="BD944" s="330">
        <v>0</v>
      </c>
      <c r="BE944" s="330">
        <v>117</v>
      </c>
      <c r="BF944" s="329" t="s">
        <v>7561</v>
      </c>
      <c r="BG944" s="330">
        <v>44</v>
      </c>
      <c r="BH944" s="330">
        <v>12</v>
      </c>
      <c r="BI944" s="330">
        <v>6</v>
      </c>
      <c r="BJ944" s="433" t="s">
        <v>112</v>
      </c>
      <c r="BK944" s="330">
        <v>1</v>
      </c>
      <c r="BL944" s="330">
        <v>0</v>
      </c>
      <c r="BM944" s="330">
        <v>0</v>
      </c>
      <c r="BN944" s="330">
        <v>4</v>
      </c>
      <c r="BO944" s="330">
        <v>1</v>
      </c>
      <c r="BP944" s="330">
        <v>0</v>
      </c>
      <c r="BQ944" s="330">
        <v>0</v>
      </c>
    </row>
    <row r="945" spans="1:69" x14ac:dyDescent="0.25">
      <c r="A945" s="333" t="s">
        <v>188</v>
      </c>
      <c r="B945" s="330" t="s">
        <v>52</v>
      </c>
      <c r="C945" s="330" t="s">
        <v>311</v>
      </c>
      <c r="D945" s="333">
        <v>6</v>
      </c>
      <c r="E945" s="331" t="s">
        <v>6539</v>
      </c>
      <c r="F945" s="330" t="s">
        <v>128</v>
      </c>
      <c r="G945" s="427" t="s">
        <v>7589</v>
      </c>
      <c r="H945" s="330">
        <v>28</v>
      </c>
      <c r="I945" s="330">
        <v>1</v>
      </c>
      <c r="J945" s="336">
        <v>3.4482758620689655E-2</v>
      </c>
      <c r="K945" s="330">
        <v>30</v>
      </c>
      <c r="L945" s="330">
        <v>1</v>
      </c>
      <c r="M945" s="336">
        <v>3.2258064516129031E-2</v>
      </c>
      <c r="N945" s="330">
        <v>0</v>
      </c>
      <c r="O945" s="330" t="s">
        <v>7382</v>
      </c>
      <c r="P945" s="330" t="s">
        <v>7383</v>
      </c>
      <c r="Q945" s="330" t="s">
        <v>7384</v>
      </c>
      <c r="R945" s="336">
        <v>0.19850306432429568</v>
      </c>
      <c r="S945" s="330">
        <v>0</v>
      </c>
      <c r="T945" s="330"/>
      <c r="U945" s="330"/>
      <c r="V945" s="428"/>
      <c r="W945" s="428" t="s">
        <v>45</v>
      </c>
      <c r="X945" s="428" t="s">
        <v>45</v>
      </c>
      <c r="Y945" s="428" t="s">
        <v>45</v>
      </c>
      <c r="Z945" s="428" t="s">
        <v>45</v>
      </c>
      <c r="AA945" s="330">
        <v>4</v>
      </c>
      <c r="AB945" s="330">
        <v>0</v>
      </c>
      <c r="AC945" s="330">
        <v>20</v>
      </c>
      <c r="AD945" s="330">
        <v>8</v>
      </c>
      <c r="AE945" s="330">
        <v>24</v>
      </c>
      <c r="AF945" s="330">
        <v>6</v>
      </c>
      <c r="AG945" s="429">
        <v>0.75862068965517238</v>
      </c>
      <c r="AH945" s="330"/>
      <c r="AI945" s="330"/>
      <c r="AJ945" s="330"/>
      <c r="AK945" s="330"/>
      <c r="AL945" s="330"/>
      <c r="AM945" s="330">
        <v>0</v>
      </c>
      <c r="AN945" s="330">
        <v>0</v>
      </c>
      <c r="AO945" s="330"/>
      <c r="AP945" s="330"/>
      <c r="AQ945" s="330">
        <v>0</v>
      </c>
      <c r="AR945" s="330">
        <v>0</v>
      </c>
      <c r="AS945" s="330">
        <v>1</v>
      </c>
      <c r="AT945" s="330">
        <v>2</v>
      </c>
      <c r="AU945" s="330">
        <v>1</v>
      </c>
      <c r="AV945" s="430">
        <v>0.75</v>
      </c>
      <c r="AW945" s="330">
        <v>9</v>
      </c>
      <c r="AX945" s="330">
        <v>0</v>
      </c>
      <c r="AY945" s="330">
        <v>9</v>
      </c>
      <c r="AZ945" s="330">
        <v>0</v>
      </c>
      <c r="BA945" s="330">
        <v>9</v>
      </c>
      <c r="BB945" s="330">
        <v>0</v>
      </c>
      <c r="BC945" s="330">
        <v>9</v>
      </c>
      <c r="BD945" s="330">
        <v>0</v>
      </c>
      <c r="BE945" s="330">
        <v>98</v>
      </c>
      <c r="BF945" s="329" t="s">
        <v>7561</v>
      </c>
      <c r="BG945" s="330">
        <v>61</v>
      </c>
      <c r="BH945" s="330">
        <v>5</v>
      </c>
      <c r="BI945" s="330">
        <v>14</v>
      </c>
      <c r="BJ945" s="433" t="s">
        <v>112</v>
      </c>
      <c r="BK945" s="330">
        <v>6</v>
      </c>
      <c r="BL945" s="330">
        <v>0</v>
      </c>
      <c r="BM945" s="330">
        <v>0</v>
      </c>
      <c r="BN945" s="330">
        <v>3</v>
      </c>
      <c r="BO945" s="330">
        <v>5</v>
      </c>
      <c r="BP945" s="330">
        <v>0</v>
      </c>
      <c r="BQ945" s="330">
        <v>0</v>
      </c>
    </row>
    <row r="946" spans="1:69" x14ac:dyDescent="0.25">
      <c r="A946" s="333" t="s">
        <v>188</v>
      </c>
      <c r="B946" s="330" t="s">
        <v>52</v>
      </c>
      <c r="C946" s="330" t="s">
        <v>311</v>
      </c>
      <c r="D946" s="333">
        <v>7</v>
      </c>
      <c r="E946" s="331" t="s">
        <v>6540</v>
      </c>
      <c r="F946" s="330" t="s">
        <v>128</v>
      </c>
      <c r="G946" s="427" t="s">
        <v>7589</v>
      </c>
      <c r="H946" s="330">
        <v>19</v>
      </c>
      <c r="I946" s="330">
        <v>0</v>
      </c>
      <c r="J946" s="336">
        <v>0</v>
      </c>
      <c r="K946" s="330">
        <v>12</v>
      </c>
      <c r="L946" s="330">
        <v>0</v>
      </c>
      <c r="M946" s="336">
        <v>0</v>
      </c>
      <c r="N946" s="330">
        <v>0</v>
      </c>
      <c r="O946" s="330" t="s">
        <v>7471</v>
      </c>
      <c r="P946" s="330" t="s">
        <v>7472</v>
      </c>
      <c r="Q946" s="330" t="s">
        <v>7473</v>
      </c>
      <c r="R946" s="336">
        <v>0.1544899680764841</v>
      </c>
      <c r="S946" s="330">
        <v>0</v>
      </c>
      <c r="T946" s="330"/>
      <c r="U946" s="330"/>
      <c r="V946" s="428"/>
      <c r="W946" s="428" t="s">
        <v>45</v>
      </c>
      <c r="X946" s="428" t="s">
        <v>45</v>
      </c>
      <c r="Y946" s="428" t="s">
        <v>45</v>
      </c>
      <c r="Z946" s="428" t="s">
        <v>45</v>
      </c>
      <c r="AA946" s="330">
        <v>2</v>
      </c>
      <c r="AB946" s="330">
        <v>0</v>
      </c>
      <c r="AC946" s="330">
        <v>17</v>
      </c>
      <c r="AD946" s="330">
        <v>2</v>
      </c>
      <c r="AE946" s="330">
        <v>11</v>
      </c>
      <c r="AF946" s="330">
        <v>1</v>
      </c>
      <c r="AG946" s="429">
        <v>0.90322580645161288</v>
      </c>
      <c r="AH946" s="330"/>
      <c r="AI946" s="330"/>
      <c r="AJ946" s="330"/>
      <c r="AK946" s="330"/>
      <c r="AL946" s="330"/>
      <c r="AM946" s="330">
        <v>0</v>
      </c>
      <c r="AN946" s="330">
        <v>0</v>
      </c>
      <c r="AO946" s="330"/>
      <c r="AP946" s="330"/>
      <c r="AQ946" s="330">
        <v>0</v>
      </c>
      <c r="AR946" s="330">
        <v>0</v>
      </c>
      <c r="AS946" s="330">
        <v>0</v>
      </c>
      <c r="AT946" s="330">
        <v>0</v>
      </c>
      <c r="AU946" s="330">
        <v>2</v>
      </c>
      <c r="AV946" s="430">
        <v>1</v>
      </c>
      <c r="AW946" s="330">
        <v>9</v>
      </c>
      <c r="AX946" s="330">
        <v>5</v>
      </c>
      <c r="AY946" s="330">
        <v>9</v>
      </c>
      <c r="AZ946" s="330">
        <v>5</v>
      </c>
      <c r="BA946" s="330">
        <v>9</v>
      </c>
      <c r="BB946" s="330">
        <v>5</v>
      </c>
      <c r="BC946" s="330">
        <v>9</v>
      </c>
      <c r="BD946" s="330">
        <v>5</v>
      </c>
      <c r="BE946" s="330">
        <v>84</v>
      </c>
      <c r="BF946" s="329" t="s">
        <v>7561</v>
      </c>
      <c r="BG946" s="330">
        <v>67</v>
      </c>
      <c r="BH946" s="330">
        <v>4</v>
      </c>
      <c r="BI946" s="330">
        <v>14</v>
      </c>
      <c r="BJ946" s="433" t="s">
        <v>112</v>
      </c>
      <c r="BK946" s="330">
        <v>11</v>
      </c>
      <c r="BL946" s="330">
        <v>0</v>
      </c>
      <c r="BM946" s="330">
        <v>0</v>
      </c>
      <c r="BN946" s="330">
        <v>3</v>
      </c>
      <c r="BO946" s="330">
        <v>0</v>
      </c>
      <c r="BP946" s="330">
        <v>0</v>
      </c>
      <c r="BQ946" s="330">
        <v>0</v>
      </c>
    </row>
    <row r="947" spans="1:69" x14ac:dyDescent="0.25">
      <c r="A947" s="333" t="s">
        <v>290</v>
      </c>
      <c r="B947" s="330" t="s">
        <v>52</v>
      </c>
      <c r="C947" s="330" t="s">
        <v>310</v>
      </c>
      <c r="D947" s="333">
        <v>1</v>
      </c>
      <c r="E947" s="331" t="s">
        <v>6534</v>
      </c>
      <c r="F947" s="330" t="s">
        <v>128</v>
      </c>
      <c r="G947" s="427" t="s">
        <v>7602</v>
      </c>
      <c r="H947" s="330">
        <v>0</v>
      </c>
      <c r="I947" s="330">
        <v>0</v>
      </c>
      <c r="J947" s="336" t="s">
        <v>45</v>
      </c>
      <c r="K947" s="330">
        <v>4</v>
      </c>
      <c r="L947" s="330">
        <v>0</v>
      </c>
      <c r="M947" s="336">
        <v>0</v>
      </c>
      <c r="N947" s="330">
        <v>0</v>
      </c>
      <c r="O947" s="330" t="s">
        <v>6861</v>
      </c>
      <c r="P947" s="330" t="s">
        <v>6862</v>
      </c>
      <c r="Q947" s="330" t="s">
        <v>6863</v>
      </c>
      <c r="R947" s="336">
        <v>0.30403701465163291</v>
      </c>
      <c r="S947" s="330">
        <v>0</v>
      </c>
      <c r="T947" s="330"/>
      <c r="U947" s="330"/>
      <c r="V947" s="428"/>
      <c r="W947" s="428" t="s">
        <v>45</v>
      </c>
      <c r="X947" s="428" t="s">
        <v>45</v>
      </c>
      <c r="Y947" s="428" t="s">
        <v>45</v>
      </c>
      <c r="Z947" s="428" t="s">
        <v>45</v>
      </c>
      <c r="AA947" s="330">
        <v>2</v>
      </c>
      <c r="AB947" s="330">
        <v>0</v>
      </c>
      <c r="AC947" s="330">
        <v>0</v>
      </c>
      <c r="AD947" s="330">
        <v>0</v>
      </c>
      <c r="AE947" s="330">
        <v>4</v>
      </c>
      <c r="AF947" s="330">
        <v>0</v>
      </c>
      <c r="AG947" s="429">
        <v>1</v>
      </c>
      <c r="AH947" s="330"/>
      <c r="AI947" s="330"/>
      <c r="AJ947" s="330"/>
      <c r="AK947" s="330"/>
      <c r="AL947" s="330"/>
      <c r="AM947" s="330">
        <v>0</v>
      </c>
      <c r="AN947" s="330">
        <v>0</v>
      </c>
      <c r="AO947" s="330"/>
      <c r="AP947" s="330"/>
      <c r="AQ947" s="330">
        <v>0</v>
      </c>
      <c r="AR947" s="330">
        <v>0</v>
      </c>
      <c r="AS947" s="330">
        <v>0</v>
      </c>
      <c r="AT947" s="330">
        <v>2</v>
      </c>
      <c r="AU947" s="330">
        <v>0</v>
      </c>
      <c r="AV947" s="430">
        <v>1</v>
      </c>
      <c r="AW947" s="330">
        <v>0</v>
      </c>
      <c r="AX947" s="330">
        <v>0</v>
      </c>
      <c r="AY947" s="330">
        <v>0</v>
      </c>
      <c r="AZ947" s="330">
        <v>0</v>
      </c>
      <c r="BA947" s="330">
        <v>0</v>
      </c>
      <c r="BB947" s="330">
        <v>0</v>
      </c>
      <c r="BC947" s="330">
        <v>0</v>
      </c>
      <c r="BD947" s="330">
        <v>0</v>
      </c>
      <c r="BE947" s="330">
        <v>33</v>
      </c>
      <c r="BF947" s="329" t="s">
        <v>7561</v>
      </c>
      <c r="BG947" s="330">
        <v>13</v>
      </c>
      <c r="BH947" s="330">
        <v>1</v>
      </c>
      <c r="BI947" s="330">
        <v>0</v>
      </c>
      <c r="BJ947" s="433" t="s">
        <v>112</v>
      </c>
      <c r="BK947" s="330">
        <v>0</v>
      </c>
      <c r="BL947" s="330">
        <v>0</v>
      </c>
      <c r="BM947" s="330">
        <v>0</v>
      </c>
      <c r="BN947" s="330">
        <v>0</v>
      </c>
      <c r="BO947" s="330">
        <v>0</v>
      </c>
      <c r="BP947" s="330">
        <v>0</v>
      </c>
      <c r="BQ947" s="330">
        <v>0</v>
      </c>
    </row>
    <row r="948" spans="1:69" x14ac:dyDescent="0.25">
      <c r="A948" s="333" t="s">
        <v>290</v>
      </c>
      <c r="B948" s="330" t="s">
        <v>52</v>
      </c>
      <c r="C948" s="330" t="s">
        <v>310</v>
      </c>
      <c r="D948" s="333">
        <v>2</v>
      </c>
      <c r="E948" s="331" t="s">
        <v>6535</v>
      </c>
      <c r="F948" s="330" t="s">
        <v>128</v>
      </c>
      <c r="G948" s="427" t="s">
        <v>7602</v>
      </c>
      <c r="H948" s="330">
        <v>18</v>
      </c>
      <c r="I948" s="330">
        <v>1</v>
      </c>
      <c r="J948" s="336">
        <v>5.2631578947368418E-2</v>
      </c>
      <c r="K948" s="330">
        <v>27</v>
      </c>
      <c r="L948" s="330">
        <v>3</v>
      </c>
      <c r="M948" s="336">
        <v>0.1</v>
      </c>
      <c r="N948" s="330">
        <v>0</v>
      </c>
      <c r="O948" s="330" t="s">
        <v>7005</v>
      </c>
      <c r="P948" s="330" t="s">
        <v>7006</v>
      </c>
      <c r="Q948" s="330" t="s">
        <v>7007</v>
      </c>
      <c r="R948" s="336">
        <v>0.28329855016378036</v>
      </c>
      <c r="S948" s="330">
        <v>0</v>
      </c>
      <c r="T948" s="330"/>
      <c r="U948" s="330"/>
      <c r="V948" s="428"/>
      <c r="W948" s="428" t="s">
        <v>45</v>
      </c>
      <c r="X948" s="428" t="s">
        <v>45</v>
      </c>
      <c r="Y948" s="428" t="s">
        <v>45</v>
      </c>
      <c r="Z948" s="428" t="s">
        <v>45</v>
      </c>
      <c r="AA948" s="330">
        <v>1</v>
      </c>
      <c r="AB948" s="330">
        <v>0</v>
      </c>
      <c r="AC948" s="330">
        <v>18</v>
      </c>
      <c r="AD948" s="330">
        <v>0</v>
      </c>
      <c r="AE948" s="330">
        <v>19</v>
      </c>
      <c r="AF948" s="330">
        <v>8</v>
      </c>
      <c r="AG948" s="429">
        <v>0.82222222222222219</v>
      </c>
      <c r="AH948" s="330"/>
      <c r="AI948" s="330"/>
      <c r="AJ948" s="330"/>
      <c r="AK948" s="330"/>
      <c r="AL948" s="330"/>
      <c r="AM948" s="330">
        <v>0</v>
      </c>
      <c r="AN948" s="330">
        <v>0</v>
      </c>
      <c r="AO948" s="330"/>
      <c r="AP948" s="330"/>
      <c r="AQ948" s="330">
        <v>0</v>
      </c>
      <c r="AR948" s="330">
        <v>0</v>
      </c>
      <c r="AS948" s="330">
        <v>0</v>
      </c>
      <c r="AT948" s="330">
        <v>1</v>
      </c>
      <c r="AU948" s="330">
        <v>0</v>
      </c>
      <c r="AV948" s="430">
        <v>1</v>
      </c>
      <c r="AW948" s="330">
        <v>3</v>
      </c>
      <c r="AX948" s="330">
        <v>0</v>
      </c>
      <c r="AY948" s="330">
        <v>3</v>
      </c>
      <c r="AZ948" s="330">
        <v>0</v>
      </c>
      <c r="BA948" s="330">
        <v>3</v>
      </c>
      <c r="BB948" s="330">
        <v>0</v>
      </c>
      <c r="BC948" s="330">
        <v>3</v>
      </c>
      <c r="BD948" s="330">
        <v>0</v>
      </c>
      <c r="BE948" s="330">
        <v>111</v>
      </c>
      <c r="BF948" s="329" t="s">
        <v>7561</v>
      </c>
      <c r="BG948" s="330">
        <v>21</v>
      </c>
      <c r="BH948" s="330">
        <v>3</v>
      </c>
      <c r="BI948" s="330">
        <v>3</v>
      </c>
      <c r="BJ948" s="433" t="s">
        <v>112</v>
      </c>
      <c r="BK948" s="330">
        <v>1</v>
      </c>
      <c r="BL948" s="330">
        <v>0</v>
      </c>
      <c r="BM948" s="330">
        <v>0</v>
      </c>
      <c r="BN948" s="330">
        <v>2</v>
      </c>
      <c r="BO948" s="330">
        <v>0</v>
      </c>
      <c r="BP948" s="330">
        <v>0</v>
      </c>
      <c r="BQ948" s="330">
        <v>0</v>
      </c>
    </row>
    <row r="949" spans="1:69" x14ac:dyDescent="0.25">
      <c r="A949" s="333" t="s">
        <v>290</v>
      </c>
      <c r="B949" s="330" t="s">
        <v>52</v>
      </c>
      <c r="C949" s="330" t="s">
        <v>310</v>
      </c>
      <c r="D949" s="333">
        <v>44</v>
      </c>
      <c r="E949" s="331" t="s">
        <v>565</v>
      </c>
      <c r="F949" s="330" t="s">
        <v>128</v>
      </c>
      <c r="G949" s="427" t="s">
        <v>7602</v>
      </c>
      <c r="H949" s="330">
        <v>19</v>
      </c>
      <c r="I949" s="330">
        <v>2</v>
      </c>
      <c r="J949" s="336">
        <v>9.5238095238095233E-2</v>
      </c>
      <c r="K949" s="330">
        <v>15</v>
      </c>
      <c r="L949" s="330">
        <v>0</v>
      </c>
      <c r="M949" s="336">
        <v>0</v>
      </c>
      <c r="N949" s="330">
        <v>0</v>
      </c>
      <c r="O949" s="330" t="s">
        <v>2646</v>
      </c>
      <c r="P949" s="330" t="s">
        <v>2647</v>
      </c>
      <c r="Q949" s="330" t="s">
        <v>2648</v>
      </c>
      <c r="R949" s="336">
        <v>0.26655459992899222</v>
      </c>
      <c r="S949" s="330">
        <v>0</v>
      </c>
      <c r="T949" s="330"/>
      <c r="U949" s="330"/>
      <c r="V949" s="428"/>
      <c r="W949" s="428" t="s">
        <v>45</v>
      </c>
      <c r="X949" s="428" t="s">
        <v>45</v>
      </c>
      <c r="Y949" s="428" t="s">
        <v>45</v>
      </c>
      <c r="Z949" s="428" t="s">
        <v>45</v>
      </c>
      <c r="AA949" s="330">
        <v>5</v>
      </c>
      <c r="AB949" s="330">
        <v>0</v>
      </c>
      <c r="AC949" s="330">
        <v>17</v>
      </c>
      <c r="AD949" s="330">
        <v>2</v>
      </c>
      <c r="AE949" s="330">
        <v>11</v>
      </c>
      <c r="AF949" s="330">
        <v>4</v>
      </c>
      <c r="AG949" s="429">
        <v>0.82352941176470584</v>
      </c>
      <c r="AH949" s="330"/>
      <c r="AI949" s="330"/>
      <c r="AJ949" s="330"/>
      <c r="AK949" s="330"/>
      <c r="AL949" s="330"/>
      <c r="AM949" s="330">
        <v>0</v>
      </c>
      <c r="AN949" s="330">
        <v>0</v>
      </c>
      <c r="AO949" s="330"/>
      <c r="AP949" s="330"/>
      <c r="AQ949" s="330">
        <v>0</v>
      </c>
      <c r="AR949" s="330">
        <v>0</v>
      </c>
      <c r="AS949" s="330">
        <v>0</v>
      </c>
      <c r="AT949" s="330">
        <v>1</v>
      </c>
      <c r="AU949" s="330">
        <v>4</v>
      </c>
      <c r="AV949" s="430">
        <v>1</v>
      </c>
      <c r="AW949" s="330">
        <v>7</v>
      </c>
      <c r="AX949" s="330">
        <v>0</v>
      </c>
      <c r="AY949" s="330">
        <v>7</v>
      </c>
      <c r="AZ949" s="330">
        <v>0</v>
      </c>
      <c r="BA949" s="330">
        <v>7</v>
      </c>
      <c r="BB949" s="330">
        <v>0</v>
      </c>
      <c r="BC949" s="330">
        <v>7</v>
      </c>
      <c r="BD949" s="330">
        <v>0</v>
      </c>
      <c r="BE949" s="330">
        <v>114</v>
      </c>
      <c r="BF949" s="329" t="s">
        <v>7561</v>
      </c>
      <c r="BG949" s="330">
        <v>51</v>
      </c>
      <c r="BH949" s="330">
        <v>4</v>
      </c>
      <c r="BI949" s="330">
        <v>7</v>
      </c>
      <c r="BJ949" s="433" t="s">
        <v>112</v>
      </c>
      <c r="BK949" s="330">
        <v>7</v>
      </c>
      <c r="BL949" s="330">
        <v>0</v>
      </c>
      <c r="BM949" s="330">
        <v>0</v>
      </c>
      <c r="BN949" s="330">
        <v>0</v>
      </c>
      <c r="BO949" s="330">
        <v>0</v>
      </c>
      <c r="BP949" s="330">
        <v>0</v>
      </c>
      <c r="BQ949" s="330">
        <v>0</v>
      </c>
    </row>
    <row r="950" spans="1:69" x14ac:dyDescent="0.25">
      <c r="A950" s="333" t="s">
        <v>290</v>
      </c>
      <c r="B950" s="330" t="s">
        <v>52</v>
      </c>
      <c r="C950" s="330" t="s">
        <v>310</v>
      </c>
      <c r="D950" s="333">
        <v>45</v>
      </c>
      <c r="E950" s="331" t="s">
        <v>566</v>
      </c>
      <c r="F950" s="330" t="s">
        <v>128</v>
      </c>
      <c r="G950" s="427" t="s">
        <v>7602</v>
      </c>
      <c r="H950" s="330">
        <v>16</v>
      </c>
      <c r="I950" s="330">
        <v>2</v>
      </c>
      <c r="J950" s="336">
        <v>0.1111111111111111</v>
      </c>
      <c r="K950" s="330">
        <v>20</v>
      </c>
      <c r="L950" s="330">
        <v>2</v>
      </c>
      <c r="M950" s="336">
        <v>9.0909090909090912E-2</v>
      </c>
      <c r="N950" s="330">
        <v>0</v>
      </c>
      <c r="O950" s="330" t="s">
        <v>2734</v>
      </c>
      <c r="P950" s="330" t="s">
        <v>2735</v>
      </c>
      <c r="Q950" s="330" t="s">
        <v>2736</v>
      </c>
      <c r="R950" s="336">
        <v>0.27990608518431814</v>
      </c>
      <c r="S950" s="330">
        <v>0</v>
      </c>
      <c r="T950" s="330"/>
      <c r="U950" s="330"/>
      <c r="V950" s="428"/>
      <c r="W950" s="428" t="s">
        <v>45</v>
      </c>
      <c r="X950" s="428" t="s">
        <v>45</v>
      </c>
      <c r="Y950" s="428" t="s">
        <v>45</v>
      </c>
      <c r="Z950" s="428" t="s">
        <v>45</v>
      </c>
      <c r="AA950" s="330">
        <v>1</v>
      </c>
      <c r="AB950" s="330">
        <v>0</v>
      </c>
      <c r="AC950" s="330">
        <v>13</v>
      </c>
      <c r="AD950" s="330">
        <v>3</v>
      </c>
      <c r="AE950" s="330">
        <v>13</v>
      </c>
      <c r="AF950" s="330">
        <v>7</v>
      </c>
      <c r="AG950" s="429">
        <v>0.72222222222222221</v>
      </c>
      <c r="AH950" s="330"/>
      <c r="AI950" s="330"/>
      <c r="AJ950" s="330"/>
      <c r="AK950" s="330"/>
      <c r="AL950" s="330"/>
      <c r="AM950" s="330">
        <v>0</v>
      </c>
      <c r="AN950" s="330">
        <v>0</v>
      </c>
      <c r="AO950" s="330"/>
      <c r="AP950" s="330"/>
      <c r="AQ950" s="330">
        <v>0</v>
      </c>
      <c r="AR950" s="330">
        <v>0</v>
      </c>
      <c r="AS950" s="330">
        <v>0</v>
      </c>
      <c r="AT950" s="330">
        <v>0</v>
      </c>
      <c r="AU950" s="330">
        <v>1</v>
      </c>
      <c r="AV950" s="430">
        <v>1</v>
      </c>
      <c r="AW950" s="330">
        <v>2</v>
      </c>
      <c r="AX950" s="330">
        <v>0</v>
      </c>
      <c r="AY950" s="330">
        <v>2</v>
      </c>
      <c r="AZ950" s="330">
        <v>0</v>
      </c>
      <c r="BA950" s="330">
        <v>2</v>
      </c>
      <c r="BB950" s="330">
        <v>0</v>
      </c>
      <c r="BC950" s="330">
        <v>2</v>
      </c>
      <c r="BD950" s="330">
        <v>0</v>
      </c>
      <c r="BE950" s="330">
        <v>92</v>
      </c>
      <c r="BF950" s="329" t="s">
        <v>7561</v>
      </c>
      <c r="BG950" s="330">
        <v>49</v>
      </c>
      <c r="BH950" s="330">
        <v>5</v>
      </c>
      <c r="BI950" s="330">
        <v>2</v>
      </c>
      <c r="BJ950" s="433" t="s">
        <v>112</v>
      </c>
      <c r="BK950" s="330">
        <v>0</v>
      </c>
      <c r="BL950" s="330">
        <v>0</v>
      </c>
      <c r="BM950" s="330">
        <v>0</v>
      </c>
      <c r="BN950" s="330">
        <v>2</v>
      </c>
      <c r="BO950" s="330">
        <v>0</v>
      </c>
      <c r="BP950" s="330">
        <v>0</v>
      </c>
      <c r="BQ950" s="330">
        <v>0</v>
      </c>
    </row>
    <row r="951" spans="1:69" x14ac:dyDescent="0.25">
      <c r="A951" s="333" t="s">
        <v>290</v>
      </c>
      <c r="B951" s="330" t="s">
        <v>52</v>
      </c>
      <c r="C951" s="330" t="s">
        <v>310</v>
      </c>
      <c r="D951" s="333">
        <v>46</v>
      </c>
      <c r="E951" s="331" t="s">
        <v>567</v>
      </c>
      <c r="F951" s="330" t="s">
        <v>128</v>
      </c>
      <c r="G951" s="427" t="s">
        <v>7602</v>
      </c>
      <c r="H951" s="330">
        <v>13</v>
      </c>
      <c r="I951" s="330">
        <v>2</v>
      </c>
      <c r="J951" s="336">
        <v>0.13333333333333333</v>
      </c>
      <c r="K951" s="330">
        <v>24</v>
      </c>
      <c r="L951" s="330">
        <v>0</v>
      </c>
      <c r="M951" s="336">
        <v>0</v>
      </c>
      <c r="N951" s="330">
        <v>0</v>
      </c>
      <c r="O951" s="330" t="s">
        <v>2821</v>
      </c>
      <c r="P951" s="330" t="s">
        <v>2822</v>
      </c>
      <c r="Q951" s="330" t="s">
        <v>2823</v>
      </c>
      <c r="R951" s="336">
        <v>0.26083263118637512</v>
      </c>
      <c r="S951" s="330">
        <v>0</v>
      </c>
      <c r="T951" s="330"/>
      <c r="U951" s="330"/>
      <c r="V951" s="428"/>
      <c r="W951" s="428" t="s">
        <v>45</v>
      </c>
      <c r="X951" s="428" t="s">
        <v>45</v>
      </c>
      <c r="Y951" s="428" t="s">
        <v>45</v>
      </c>
      <c r="Z951" s="428" t="s">
        <v>45</v>
      </c>
      <c r="AA951" s="330">
        <v>3</v>
      </c>
      <c r="AB951" s="330">
        <v>0</v>
      </c>
      <c r="AC951" s="330">
        <v>13</v>
      </c>
      <c r="AD951" s="330">
        <v>0</v>
      </c>
      <c r="AE951" s="330">
        <v>21</v>
      </c>
      <c r="AF951" s="330">
        <v>3</v>
      </c>
      <c r="AG951" s="429">
        <v>0.91891891891891897</v>
      </c>
      <c r="AH951" s="330"/>
      <c r="AI951" s="330"/>
      <c r="AJ951" s="330"/>
      <c r="AK951" s="330"/>
      <c r="AL951" s="330"/>
      <c r="AM951" s="330">
        <v>0</v>
      </c>
      <c r="AN951" s="330">
        <v>0</v>
      </c>
      <c r="AO951" s="330"/>
      <c r="AP951" s="330"/>
      <c r="AQ951" s="330">
        <v>0</v>
      </c>
      <c r="AR951" s="330">
        <v>0</v>
      </c>
      <c r="AS951" s="330">
        <v>1</v>
      </c>
      <c r="AT951" s="330">
        <v>1</v>
      </c>
      <c r="AU951" s="330">
        <v>1</v>
      </c>
      <c r="AV951" s="430">
        <v>0.66666666666666663</v>
      </c>
      <c r="AW951" s="330">
        <v>6</v>
      </c>
      <c r="AX951" s="330">
        <v>0</v>
      </c>
      <c r="AY951" s="330">
        <v>6</v>
      </c>
      <c r="AZ951" s="330">
        <v>0</v>
      </c>
      <c r="BA951" s="330">
        <v>6</v>
      </c>
      <c r="BB951" s="330">
        <v>0</v>
      </c>
      <c r="BC951" s="330">
        <v>6</v>
      </c>
      <c r="BD951" s="330">
        <v>0</v>
      </c>
      <c r="BE951" s="330">
        <v>70</v>
      </c>
      <c r="BF951" s="329" t="s">
        <v>7561</v>
      </c>
      <c r="BG951" s="330">
        <v>53</v>
      </c>
      <c r="BH951" s="330">
        <v>3</v>
      </c>
      <c r="BI951" s="330">
        <v>6</v>
      </c>
      <c r="BJ951" s="433" t="s">
        <v>112</v>
      </c>
      <c r="BK951" s="330">
        <v>4</v>
      </c>
      <c r="BL951" s="330">
        <v>0</v>
      </c>
      <c r="BM951" s="330">
        <v>0</v>
      </c>
      <c r="BN951" s="330">
        <v>2</v>
      </c>
      <c r="BO951" s="330">
        <v>0</v>
      </c>
      <c r="BP951" s="330">
        <v>0</v>
      </c>
      <c r="BQ951" s="330">
        <v>0</v>
      </c>
    </row>
    <row r="952" spans="1:69" x14ac:dyDescent="0.25">
      <c r="A952" s="333" t="s">
        <v>290</v>
      </c>
      <c r="B952" s="330" t="s">
        <v>52</v>
      </c>
      <c r="C952" s="330" t="s">
        <v>310</v>
      </c>
      <c r="D952" s="333">
        <v>47</v>
      </c>
      <c r="E952" s="331" t="s">
        <v>568</v>
      </c>
      <c r="F952" s="330" t="s">
        <v>128</v>
      </c>
      <c r="G952" s="427" t="s">
        <v>7602</v>
      </c>
      <c r="H952" s="330">
        <v>25</v>
      </c>
      <c r="I952" s="330">
        <v>1</v>
      </c>
      <c r="J952" s="336">
        <v>3.8461538461538464E-2</v>
      </c>
      <c r="K952" s="330">
        <v>17</v>
      </c>
      <c r="L952" s="330">
        <v>0</v>
      </c>
      <c r="M952" s="336">
        <v>0</v>
      </c>
      <c r="N952" s="330">
        <v>0</v>
      </c>
      <c r="O952" s="330" t="s">
        <v>2907</v>
      </c>
      <c r="P952" s="330" t="s">
        <v>2908</v>
      </c>
      <c r="Q952" s="330" t="s">
        <v>2909</v>
      </c>
      <c r="R952" s="336">
        <v>0.34499799652731405</v>
      </c>
      <c r="S952" s="330">
        <v>0</v>
      </c>
      <c r="T952" s="330"/>
      <c r="U952" s="330"/>
      <c r="V952" s="428"/>
      <c r="W952" s="428" t="s">
        <v>45</v>
      </c>
      <c r="X952" s="428" t="s">
        <v>45</v>
      </c>
      <c r="Y952" s="428" t="s">
        <v>45</v>
      </c>
      <c r="Z952" s="428" t="s">
        <v>45</v>
      </c>
      <c r="AA952" s="330">
        <v>0</v>
      </c>
      <c r="AB952" s="330">
        <v>0</v>
      </c>
      <c r="AC952" s="330">
        <v>22</v>
      </c>
      <c r="AD952" s="330">
        <v>3</v>
      </c>
      <c r="AE952" s="330">
        <v>12</v>
      </c>
      <c r="AF952" s="330">
        <v>5</v>
      </c>
      <c r="AG952" s="429">
        <v>0.80952380952380953</v>
      </c>
      <c r="AH952" s="330"/>
      <c r="AI952" s="330"/>
      <c r="AJ952" s="330"/>
      <c r="AK952" s="330"/>
      <c r="AL952" s="330"/>
      <c r="AM952" s="330">
        <v>0</v>
      </c>
      <c r="AN952" s="330">
        <v>0</v>
      </c>
      <c r="AO952" s="330"/>
      <c r="AP952" s="330"/>
      <c r="AQ952" s="330">
        <v>0</v>
      </c>
      <c r="AR952" s="330">
        <v>0</v>
      </c>
      <c r="AS952" s="330">
        <v>0</v>
      </c>
      <c r="AT952" s="330">
        <v>0</v>
      </c>
      <c r="AU952" s="330">
        <v>0</v>
      </c>
      <c r="AV952" s="430" t="s">
        <v>45</v>
      </c>
      <c r="AW952" s="330">
        <v>3</v>
      </c>
      <c r="AX952" s="330">
        <v>0</v>
      </c>
      <c r="AY952" s="330">
        <v>3</v>
      </c>
      <c r="AZ952" s="330">
        <v>0</v>
      </c>
      <c r="BA952" s="330">
        <v>3</v>
      </c>
      <c r="BB952" s="330">
        <v>0</v>
      </c>
      <c r="BC952" s="330">
        <v>3</v>
      </c>
      <c r="BD952" s="330">
        <v>0</v>
      </c>
      <c r="BE952" s="330">
        <v>85</v>
      </c>
      <c r="BF952" s="329" t="s">
        <v>7561</v>
      </c>
      <c r="BG952" s="330">
        <v>41</v>
      </c>
      <c r="BH952" s="330">
        <v>1</v>
      </c>
      <c r="BI952" s="330">
        <v>3</v>
      </c>
      <c r="BJ952" s="433" t="s">
        <v>112</v>
      </c>
      <c r="BK952" s="330">
        <v>1</v>
      </c>
      <c r="BL952" s="330">
        <v>0</v>
      </c>
      <c r="BM952" s="330">
        <v>0</v>
      </c>
      <c r="BN952" s="330">
        <v>1</v>
      </c>
      <c r="BO952" s="330">
        <v>1</v>
      </c>
      <c r="BP952" s="330">
        <v>0</v>
      </c>
      <c r="BQ952" s="330">
        <v>0</v>
      </c>
    </row>
    <row r="953" spans="1:69" x14ac:dyDescent="0.25">
      <c r="A953" s="333" t="s">
        <v>290</v>
      </c>
      <c r="B953" s="330" t="s">
        <v>52</v>
      </c>
      <c r="C953" s="330" t="s">
        <v>310</v>
      </c>
      <c r="D953" s="333">
        <v>48</v>
      </c>
      <c r="E953" s="331" t="s">
        <v>570</v>
      </c>
      <c r="F953" s="330" t="s">
        <v>128</v>
      </c>
      <c r="G953" s="427" t="s">
        <v>7602</v>
      </c>
      <c r="H953" s="330">
        <v>23</v>
      </c>
      <c r="I953" s="330">
        <v>2</v>
      </c>
      <c r="J953" s="336">
        <v>0.08</v>
      </c>
      <c r="K953" s="330">
        <v>27</v>
      </c>
      <c r="L953" s="330">
        <v>1</v>
      </c>
      <c r="M953" s="336">
        <v>3.5714285714285712E-2</v>
      </c>
      <c r="N953" s="330">
        <v>0</v>
      </c>
      <c r="O953" s="330" t="s">
        <v>2988</v>
      </c>
      <c r="P953" s="330" t="s">
        <v>2989</v>
      </c>
      <c r="Q953" s="330" t="s">
        <v>2990</v>
      </c>
      <c r="R953" s="336">
        <v>0.27444761034352994</v>
      </c>
      <c r="S953" s="330">
        <v>0</v>
      </c>
      <c r="T953" s="330"/>
      <c r="U953" s="330"/>
      <c r="V953" s="428"/>
      <c r="W953" s="428" t="s">
        <v>45</v>
      </c>
      <c r="X953" s="428" t="s">
        <v>45</v>
      </c>
      <c r="Y953" s="428" t="s">
        <v>45</v>
      </c>
      <c r="Z953" s="428" t="s">
        <v>45</v>
      </c>
      <c r="AA953" s="330">
        <v>2</v>
      </c>
      <c r="AB953" s="330">
        <v>0</v>
      </c>
      <c r="AC953" s="330">
        <v>18</v>
      </c>
      <c r="AD953" s="330">
        <v>5</v>
      </c>
      <c r="AE953" s="330">
        <v>20</v>
      </c>
      <c r="AF953" s="330">
        <v>7</v>
      </c>
      <c r="AG953" s="429">
        <v>0.76</v>
      </c>
      <c r="AH953" s="330"/>
      <c r="AI953" s="330"/>
      <c r="AJ953" s="330"/>
      <c r="AK953" s="330"/>
      <c r="AL953" s="330"/>
      <c r="AM953" s="330">
        <v>0</v>
      </c>
      <c r="AN953" s="330">
        <v>0</v>
      </c>
      <c r="AO953" s="330"/>
      <c r="AP953" s="330"/>
      <c r="AQ953" s="330">
        <v>0</v>
      </c>
      <c r="AR953" s="330">
        <v>0</v>
      </c>
      <c r="AS953" s="330">
        <v>0</v>
      </c>
      <c r="AT953" s="330">
        <v>0</v>
      </c>
      <c r="AU953" s="330">
        <v>2</v>
      </c>
      <c r="AV953" s="430">
        <v>1</v>
      </c>
      <c r="AW953" s="330">
        <v>4</v>
      </c>
      <c r="AX953" s="330">
        <v>0</v>
      </c>
      <c r="AY953" s="330">
        <v>4</v>
      </c>
      <c r="AZ953" s="330">
        <v>0</v>
      </c>
      <c r="BA953" s="330">
        <v>4</v>
      </c>
      <c r="BB953" s="330">
        <v>0</v>
      </c>
      <c r="BC953" s="330">
        <v>4</v>
      </c>
      <c r="BD953" s="330">
        <v>0</v>
      </c>
      <c r="BE953" s="330">
        <v>97</v>
      </c>
      <c r="BF953" s="329" t="s">
        <v>7561</v>
      </c>
      <c r="BG953" s="330">
        <v>69</v>
      </c>
      <c r="BH953" s="330">
        <v>2</v>
      </c>
      <c r="BI953" s="330">
        <v>4</v>
      </c>
      <c r="BJ953" s="433" t="s">
        <v>112</v>
      </c>
      <c r="BK953" s="330">
        <v>0</v>
      </c>
      <c r="BL953" s="330">
        <v>0</v>
      </c>
      <c r="BM953" s="330">
        <v>0</v>
      </c>
      <c r="BN953" s="330">
        <v>4</v>
      </c>
      <c r="BO953" s="330">
        <v>0</v>
      </c>
      <c r="BP953" s="330">
        <v>0</v>
      </c>
      <c r="BQ953" s="330">
        <v>0</v>
      </c>
    </row>
    <row r="954" spans="1:69" x14ac:dyDescent="0.25">
      <c r="A954" s="333" t="s">
        <v>290</v>
      </c>
      <c r="B954" s="330" t="s">
        <v>52</v>
      </c>
      <c r="C954" s="330" t="s">
        <v>310</v>
      </c>
      <c r="D954" s="333">
        <v>49</v>
      </c>
      <c r="E954" s="331" t="s">
        <v>571</v>
      </c>
      <c r="F954" s="330" t="s">
        <v>128</v>
      </c>
      <c r="G954" s="427" t="s">
        <v>7602</v>
      </c>
      <c r="H954" s="330">
        <v>16</v>
      </c>
      <c r="I954" s="330">
        <v>2</v>
      </c>
      <c r="J954" s="336">
        <v>0.1111111111111111</v>
      </c>
      <c r="K954" s="330">
        <v>12</v>
      </c>
      <c r="L954" s="330">
        <v>1</v>
      </c>
      <c r="M954" s="336">
        <v>7.6923076923076927E-2</v>
      </c>
      <c r="N954" s="330">
        <v>0</v>
      </c>
      <c r="O954" s="330" t="s">
        <v>6568</v>
      </c>
      <c r="P954" s="330" t="s">
        <v>6569</v>
      </c>
      <c r="Q954" s="330" t="s">
        <v>6570</v>
      </c>
      <c r="R954" s="336">
        <v>0.25633351788947584</v>
      </c>
      <c r="S954" s="330">
        <v>0</v>
      </c>
      <c r="T954" s="330"/>
      <c r="U954" s="330"/>
      <c r="V954" s="428"/>
      <c r="W954" s="428" t="s">
        <v>45</v>
      </c>
      <c r="X954" s="428" t="s">
        <v>45</v>
      </c>
      <c r="Y954" s="428" t="s">
        <v>45</v>
      </c>
      <c r="Z954" s="428" t="s">
        <v>45</v>
      </c>
      <c r="AA954" s="330">
        <v>2</v>
      </c>
      <c r="AB954" s="330">
        <v>0</v>
      </c>
      <c r="AC954" s="330">
        <v>15</v>
      </c>
      <c r="AD954" s="330">
        <v>1</v>
      </c>
      <c r="AE954" s="330">
        <v>11</v>
      </c>
      <c r="AF954" s="330">
        <v>1</v>
      </c>
      <c r="AG954" s="429">
        <v>0.9285714285714286</v>
      </c>
      <c r="AH954" s="330"/>
      <c r="AI954" s="330"/>
      <c r="AJ954" s="330"/>
      <c r="AK954" s="330"/>
      <c r="AL954" s="330"/>
      <c r="AM954" s="330">
        <v>0</v>
      </c>
      <c r="AN954" s="330">
        <v>0</v>
      </c>
      <c r="AO954" s="330"/>
      <c r="AP954" s="330"/>
      <c r="AQ954" s="330">
        <v>0</v>
      </c>
      <c r="AR954" s="330">
        <v>0</v>
      </c>
      <c r="AS954" s="330">
        <v>0</v>
      </c>
      <c r="AT954" s="330">
        <v>1</v>
      </c>
      <c r="AU954" s="330">
        <v>1</v>
      </c>
      <c r="AV954" s="430">
        <v>1</v>
      </c>
      <c r="AW954" s="330">
        <v>3</v>
      </c>
      <c r="AX954" s="330">
        <v>1</v>
      </c>
      <c r="AY954" s="330">
        <v>3</v>
      </c>
      <c r="AZ954" s="330">
        <v>1</v>
      </c>
      <c r="BA954" s="330">
        <v>3</v>
      </c>
      <c r="BB954" s="330">
        <v>1</v>
      </c>
      <c r="BC954" s="330">
        <v>3</v>
      </c>
      <c r="BD954" s="330">
        <v>1</v>
      </c>
      <c r="BE954" s="330">
        <v>66</v>
      </c>
      <c r="BF954" s="329" t="s">
        <v>7561</v>
      </c>
      <c r="BG954" s="330">
        <v>68</v>
      </c>
      <c r="BH954" s="330">
        <v>3</v>
      </c>
      <c r="BI954" s="330">
        <v>4</v>
      </c>
      <c r="BJ954" s="433" t="s">
        <v>112</v>
      </c>
      <c r="BK954" s="330">
        <v>2</v>
      </c>
      <c r="BL954" s="330">
        <v>0</v>
      </c>
      <c r="BM954" s="330">
        <v>0</v>
      </c>
      <c r="BN954" s="330">
        <v>2</v>
      </c>
      <c r="BO954" s="330">
        <v>0</v>
      </c>
      <c r="BP954" s="330">
        <v>0</v>
      </c>
      <c r="BQ954" s="330">
        <v>0</v>
      </c>
    </row>
    <row r="955" spans="1:69" x14ac:dyDescent="0.25">
      <c r="A955" s="333" t="s">
        <v>290</v>
      </c>
      <c r="B955" s="330" t="s">
        <v>52</v>
      </c>
      <c r="C955" s="330" t="s">
        <v>310</v>
      </c>
      <c r="D955" s="333">
        <v>50</v>
      </c>
      <c r="E955" s="331" t="s">
        <v>572</v>
      </c>
      <c r="F955" s="330" t="s">
        <v>128</v>
      </c>
      <c r="G955" s="427" t="s">
        <v>7602</v>
      </c>
      <c r="H955" s="330">
        <v>0</v>
      </c>
      <c r="I955" s="330">
        <v>0</v>
      </c>
      <c r="J955" s="336" t="s">
        <v>45</v>
      </c>
      <c r="K955" s="330">
        <v>0</v>
      </c>
      <c r="L955" s="330">
        <v>0</v>
      </c>
      <c r="M955" s="336" t="s">
        <v>45</v>
      </c>
      <c r="N955" s="330">
        <v>0</v>
      </c>
      <c r="O955" s="330" t="s">
        <v>45</v>
      </c>
      <c r="P955" s="330" t="s">
        <v>45</v>
      </c>
      <c r="Q955" s="330" t="s">
        <v>45</v>
      </c>
      <c r="R955" s="336" t="s">
        <v>45</v>
      </c>
      <c r="S955" s="330">
        <v>0</v>
      </c>
      <c r="T955" s="330"/>
      <c r="U955" s="330"/>
      <c r="V955" s="428"/>
      <c r="W955" s="428" t="s">
        <v>45</v>
      </c>
      <c r="X955" s="428" t="s">
        <v>45</v>
      </c>
      <c r="Y955" s="428" t="s">
        <v>45</v>
      </c>
      <c r="Z955" s="428" t="s">
        <v>45</v>
      </c>
      <c r="AA955" s="330">
        <v>1</v>
      </c>
      <c r="AB955" s="330">
        <v>0</v>
      </c>
      <c r="AC955" s="330">
        <v>0</v>
      </c>
      <c r="AD955" s="330">
        <v>0</v>
      </c>
      <c r="AE955" s="330">
        <v>0</v>
      </c>
      <c r="AF955" s="330">
        <v>0</v>
      </c>
      <c r="AG955" s="429" t="s">
        <v>45</v>
      </c>
      <c r="AH955" s="330"/>
      <c r="AI955" s="330"/>
      <c r="AJ955" s="330"/>
      <c r="AK955" s="330"/>
      <c r="AL955" s="330"/>
      <c r="AM955" s="330">
        <v>0</v>
      </c>
      <c r="AN955" s="330">
        <v>0</v>
      </c>
      <c r="AO955" s="330"/>
      <c r="AP955" s="330"/>
      <c r="AQ955" s="330">
        <v>0</v>
      </c>
      <c r="AR955" s="330">
        <v>0</v>
      </c>
      <c r="AS955" s="330">
        <v>0</v>
      </c>
      <c r="AT955" s="330">
        <v>0</v>
      </c>
      <c r="AU955" s="330">
        <v>1</v>
      </c>
      <c r="AV955" s="430">
        <v>1</v>
      </c>
      <c r="AW955" s="330">
        <v>0</v>
      </c>
      <c r="AX955" s="330">
        <v>0</v>
      </c>
      <c r="AY955" s="330">
        <v>0</v>
      </c>
      <c r="AZ955" s="330">
        <v>0</v>
      </c>
      <c r="BA955" s="330">
        <v>0</v>
      </c>
      <c r="BB955" s="330">
        <v>0</v>
      </c>
      <c r="BC955" s="330">
        <v>0</v>
      </c>
      <c r="BD955" s="330">
        <v>0</v>
      </c>
      <c r="BE955" s="330">
        <v>0</v>
      </c>
      <c r="BF955" s="329" t="s">
        <v>7561</v>
      </c>
      <c r="BG955" s="330">
        <v>24</v>
      </c>
      <c r="BH955" s="330">
        <v>0</v>
      </c>
      <c r="BI955" s="330">
        <v>0</v>
      </c>
      <c r="BJ955" s="433" t="s">
        <v>112</v>
      </c>
      <c r="BK955" s="330">
        <v>0</v>
      </c>
      <c r="BL955" s="330">
        <v>0</v>
      </c>
      <c r="BM955" s="330">
        <v>0</v>
      </c>
      <c r="BN955" s="330">
        <v>0</v>
      </c>
      <c r="BO955" s="330">
        <v>0</v>
      </c>
      <c r="BP955" s="330">
        <v>0</v>
      </c>
      <c r="BQ955" s="330">
        <v>0</v>
      </c>
    </row>
    <row r="956" spans="1:69" x14ac:dyDescent="0.25">
      <c r="A956" s="333" t="s">
        <v>290</v>
      </c>
      <c r="B956" s="330" t="s">
        <v>52</v>
      </c>
      <c r="C956" s="330" t="s">
        <v>310</v>
      </c>
      <c r="D956" s="333">
        <v>51</v>
      </c>
      <c r="E956" s="331" t="s">
        <v>573</v>
      </c>
      <c r="F956" s="330" t="s">
        <v>128</v>
      </c>
      <c r="G956" s="427" t="s">
        <v>7602</v>
      </c>
      <c r="H956" s="330">
        <v>0</v>
      </c>
      <c r="I956" s="330">
        <v>0</v>
      </c>
      <c r="J956" s="336" t="s">
        <v>45</v>
      </c>
      <c r="K956" s="330">
        <v>0</v>
      </c>
      <c r="L956" s="330">
        <v>0</v>
      </c>
      <c r="M956" s="336" t="s">
        <v>45</v>
      </c>
      <c r="N956" s="330">
        <v>0</v>
      </c>
      <c r="O956" s="330" t="s">
        <v>45</v>
      </c>
      <c r="P956" s="330" t="s">
        <v>45</v>
      </c>
      <c r="Q956" s="330" t="s">
        <v>45</v>
      </c>
      <c r="R956" s="336" t="s">
        <v>45</v>
      </c>
      <c r="S956" s="330">
        <v>0</v>
      </c>
      <c r="T956" s="330"/>
      <c r="U956" s="330"/>
      <c r="V956" s="428"/>
      <c r="W956" s="428" t="s">
        <v>45</v>
      </c>
      <c r="X956" s="428" t="s">
        <v>45</v>
      </c>
      <c r="Y956" s="428" t="s">
        <v>45</v>
      </c>
      <c r="Z956" s="428" t="s">
        <v>45</v>
      </c>
      <c r="AA956" s="330">
        <v>0</v>
      </c>
      <c r="AB956" s="330">
        <v>0</v>
      </c>
      <c r="AC956" s="330">
        <v>0</v>
      </c>
      <c r="AD956" s="330">
        <v>0</v>
      </c>
      <c r="AE956" s="330">
        <v>0</v>
      </c>
      <c r="AF956" s="330">
        <v>0</v>
      </c>
      <c r="AG956" s="429" t="s">
        <v>45</v>
      </c>
      <c r="AH956" s="330"/>
      <c r="AI956" s="330"/>
      <c r="AJ956" s="330"/>
      <c r="AK956" s="330"/>
      <c r="AL956" s="330"/>
      <c r="AM956" s="330">
        <v>0</v>
      </c>
      <c r="AN956" s="330">
        <v>0</v>
      </c>
      <c r="AO956" s="330"/>
      <c r="AP956" s="330"/>
      <c r="AQ956" s="330">
        <v>0</v>
      </c>
      <c r="AR956" s="330">
        <v>0</v>
      </c>
      <c r="AS956" s="330">
        <v>0</v>
      </c>
      <c r="AT956" s="330">
        <v>0</v>
      </c>
      <c r="AU956" s="330">
        <v>0</v>
      </c>
      <c r="AV956" s="430" t="s">
        <v>45</v>
      </c>
      <c r="AW956" s="330">
        <v>0</v>
      </c>
      <c r="AX956" s="330">
        <v>0</v>
      </c>
      <c r="AY956" s="330">
        <v>0</v>
      </c>
      <c r="AZ956" s="330">
        <v>0</v>
      </c>
      <c r="BA956" s="330">
        <v>0</v>
      </c>
      <c r="BB956" s="330">
        <v>0</v>
      </c>
      <c r="BC956" s="330">
        <v>0</v>
      </c>
      <c r="BD956" s="330">
        <v>0</v>
      </c>
      <c r="BE956" s="330">
        <v>0</v>
      </c>
      <c r="BF956" s="329" t="s">
        <v>7561</v>
      </c>
      <c r="BG956" s="330">
        <v>4</v>
      </c>
      <c r="BH956" s="330">
        <v>0</v>
      </c>
      <c r="BI956" s="330">
        <v>0</v>
      </c>
      <c r="BJ956" s="433" t="s">
        <v>112</v>
      </c>
      <c r="BK956" s="330">
        <v>0</v>
      </c>
      <c r="BL956" s="330">
        <v>0</v>
      </c>
      <c r="BM956" s="330">
        <v>0</v>
      </c>
      <c r="BN956" s="330">
        <v>0</v>
      </c>
      <c r="BO956" s="330">
        <v>0</v>
      </c>
      <c r="BP956" s="330">
        <v>0</v>
      </c>
      <c r="BQ956" s="330">
        <v>0</v>
      </c>
    </row>
    <row r="957" spans="1:69" x14ac:dyDescent="0.25">
      <c r="A957" s="333" t="s">
        <v>290</v>
      </c>
      <c r="B957" s="330" t="s">
        <v>52</v>
      </c>
      <c r="C957" s="330" t="s">
        <v>310</v>
      </c>
      <c r="D957" s="333">
        <v>52</v>
      </c>
      <c r="E957" s="331" t="s">
        <v>6555</v>
      </c>
      <c r="F957" s="330" t="s">
        <v>128</v>
      </c>
      <c r="G957" s="427" t="s">
        <v>7602</v>
      </c>
      <c r="H957" s="330">
        <v>0</v>
      </c>
      <c r="I957" s="330">
        <v>0</v>
      </c>
      <c r="J957" s="336" t="s">
        <v>45</v>
      </c>
      <c r="K957" s="330">
        <v>0</v>
      </c>
      <c r="L957" s="330">
        <v>0</v>
      </c>
      <c r="M957" s="336" t="s">
        <v>45</v>
      </c>
      <c r="N957" s="330">
        <v>0</v>
      </c>
      <c r="O957" s="330" t="s">
        <v>45</v>
      </c>
      <c r="P957" s="330" t="s">
        <v>45</v>
      </c>
      <c r="Q957" s="330" t="s">
        <v>45</v>
      </c>
      <c r="R957" s="336" t="s">
        <v>45</v>
      </c>
      <c r="S957" s="330">
        <v>0</v>
      </c>
      <c r="T957" s="330"/>
      <c r="U957" s="330"/>
      <c r="V957" s="428"/>
      <c r="W957" s="428" t="s">
        <v>45</v>
      </c>
      <c r="X957" s="428" t="s">
        <v>45</v>
      </c>
      <c r="Y957" s="428" t="s">
        <v>45</v>
      </c>
      <c r="Z957" s="428" t="s">
        <v>45</v>
      </c>
      <c r="AA957" s="330">
        <v>0</v>
      </c>
      <c r="AB957" s="330">
        <v>0</v>
      </c>
      <c r="AC957" s="330">
        <v>0</v>
      </c>
      <c r="AD957" s="330">
        <v>0</v>
      </c>
      <c r="AE957" s="330">
        <v>0</v>
      </c>
      <c r="AF957" s="330">
        <v>0</v>
      </c>
      <c r="AG957" s="429" t="s">
        <v>45</v>
      </c>
      <c r="AH957" s="330"/>
      <c r="AI957" s="330"/>
      <c r="AJ957" s="330"/>
      <c r="AK957" s="330"/>
      <c r="AL957" s="330"/>
      <c r="AM957" s="330">
        <v>0</v>
      </c>
      <c r="AN957" s="330">
        <v>0</v>
      </c>
      <c r="AO957" s="330"/>
      <c r="AP957" s="330"/>
      <c r="AQ957" s="330">
        <v>0</v>
      </c>
      <c r="AR957" s="330">
        <v>0</v>
      </c>
      <c r="AS957" s="330">
        <v>0</v>
      </c>
      <c r="AT957" s="330">
        <v>0</v>
      </c>
      <c r="AU957" s="330">
        <v>0</v>
      </c>
      <c r="AV957" s="430" t="s">
        <v>45</v>
      </c>
      <c r="AW957" s="330">
        <v>0</v>
      </c>
      <c r="AX957" s="330">
        <v>0</v>
      </c>
      <c r="AY957" s="330">
        <v>0</v>
      </c>
      <c r="AZ957" s="330">
        <v>0</v>
      </c>
      <c r="BA957" s="330">
        <v>0</v>
      </c>
      <c r="BB957" s="330">
        <v>0</v>
      </c>
      <c r="BC957" s="330">
        <v>0</v>
      </c>
      <c r="BD957" s="330">
        <v>0</v>
      </c>
      <c r="BE957" s="330">
        <v>0</v>
      </c>
      <c r="BF957" s="329" t="s">
        <v>7561</v>
      </c>
      <c r="BG957" s="330">
        <v>0</v>
      </c>
      <c r="BH957" s="330">
        <v>0</v>
      </c>
      <c r="BI957" s="330">
        <v>0</v>
      </c>
      <c r="BJ957" s="433" t="s">
        <v>112</v>
      </c>
      <c r="BK957" s="330">
        <v>0</v>
      </c>
      <c r="BL957" s="330">
        <v>0</v>
      </c>
      <c r="BM957" s="330">
        <v>0</v>
      </c>
      <c r="BN957" s="330">
        <v>0</v>
      </c>
      <c r="BO957" s="330">
        <v>0</v>
      </c>
      <c r="BP957" s="330">
        <v>0</v>
      </c>
      <c r="BQ957" s="330">
        <v>0</v>
      </c>
    </row>
    <row r="958" spans="1:69" x14ac:dyDescent="0.25">
      <c r="A958" s="333" t="s">
        <v>290</v>
      </c>
      <c r="B958" s="330" t="s">
        <v>52</v>
      </c>
      <c r="C958" s="330" t="s">
        <v>310</v>
      </c>
      <c r="D958" s="333">
        <v>3</v>
      </c>
      <c r="E958" s="331" t="s">
        <v>6536</v>
      </c>
      <c r="F958" s="330" t="s">
        <v>128</v>
      </c>
      <c r="G958" s="427" t="s">
        <v>7602</v>
      </c>
      <c r="H958" s="330">
        <v>13</v>
      </c>
      <c r="I958" s="330">
        <v>3</v>
      </c>
      <c r="J958" s="336">
        <v>0.1875</v>
      </c>
      <c r="K958" s="330">
        <v>19</v>
      </c>
      <c r="L958" s="330">
        <v>1</v>
      </c>
      <c r="M958" s="336">
        <v>0.05</v>
      </c>
      <c r="N958" s="330">
        <v>0</v>
      </c>
      <c r="O958" s="330" t="s">
        <v>7094</v>
      </c>
      <c r="P958" s="330" t="s">
        <v>7095</v>
      </c>
      <c r="Q958" s="330" t="s">
        <v>7096</v>
      </c>
      <c r="R958" s="336">
        <v>0.31752695353496802</v>
      </c>
      <c r="S958" s="330">
        <v>0</v>
      </c>
      <c r="T958" s="330"/>
      <c r="U958" s="330"/>
      <c r="V958" s="428"/>
      <c r="W958" s="428" t="s">
        <v>45</v>
      </c>
      <c r="X958" s="428" t="s">
        <v>45</v>
      </c>
      <c r="Y958" s="428" t="s">
        <v>45</v>
      </c>
      <c r="Z958" s="428" t="s">
        <v>45</v>
      </c>
      <c r="AA958" s="330">
        <v>2</v>
      </c>
      <c r="AB958" s="330">
        <v>0</v>
      </c>
      <c r="AC958" s="330">
        <v>10</v>
      </c>
      <c r="AD958" s="330">
        <v>3</v>
      </c>
      <c r="AE958" s="330">
        <v>16</v>
      </c>
      <c r="AF958" s="330">
        <v>3</v>
      </c>
      <c r="AG958" s="429">
        <v>0.8125</v>
      </c>
      <c r="AH958" s="330"/>
      <c r="AI958" s="330"/>
      <c r="AJ958" s="330"/>
      <c r="AK958" s="330"/>
      <c r="AL958" s="330"/>
      <c r="AM958" s="330">
        <v>0</v>
      </c>
      <c r="AN958" s="330">
        <v>0</v>
      </c>
      <c r="AO958" s="330"/>
      <c r="AP958" s="330"/>
      <c r="AQ958" s="330">
        <v>0</v>
      </c>
      <c r="AR958" s="330">
        <v>0</v>
      </c>
      <c r="AS958" s="330">
        <v>1</v>
      </c>
      <c r="AT958" s="330">
        <v>1</v>
      </c>
      <c r="AU958" s="330">
        <v>0</v>
      </c>
      <c r="AV958" s="430">
        <v>0.5</v>
      </c>
      <c r="AW958" s="330">
        <v>4</v>
      </c>
      <c r="AX958" s="330">
        <v>0</v>
      </c>
      <c r="AY958" s="330">
        <v>4</v>
      </c>
      <c r="AZ958" s="330">
        <v>0</v>
      </c>
      <c r="BA958" s="330">
        <v>4</v>
      </c>
      <c r="BB958" s="330">
        <v>0</v>
      </c>
      <c r="BC958" s="330">
        <v>4</v>
      </c>
      <c r="BD958" s="330">
        <v>0</v>
      </c>
      <c r="BE958" s="330">
        <v>55</v>
      </c>
      <c r="BF958" s="329" t="s">
        <v>7561</v>
      </c>
      <c r="BG958" s="330">
        <v>46</v>
      </c>
      <c r="BH958" s="330">
        <v>1</v>
      </c>
      <c r="BI958" s="330">
        <v>4</v>
      </c>
      <c r="BJ958" s="433" t="s">
        <v>112</v>
      </c>
      <c r="BK958" s="330">
        <v>1</v>
      </c>
      <c r="BL958" s="330">
        <v>0</v>
      </c>
      <c r="BM958" s="330">
        <v>0</v>
      </c>
      <c r="BN958" s="330">
        <v>3</v>
      </c>
      <c r="BO958" s="330">
        <v>0</v>
      </c>
      <c r="BP958" s="330">
        <v>0</v>
      </c>
      <c r="BQ958" s="330">
        <v>0</v>
      </c>
    </row>
    <row r="959" spans="1:69" x14ac:dyDescent="0.25">
      <c r="A959" s="333" t="s">
        <v>290</v>
      </c>
      <c r="B959" s="330" t="s">
        <v>52</v>
      </c>
      <c r="C959" s="330" t="s">
        <v>310</v>
      </c>
      <c r="D959" s="333">
        <v>4</v>
      </c>
      <c r="E959" s="331" t="s">
        <v>6537</v>
      </c>
      <c r="F959" s="330" t="s">
        <v>128</v>
      </c>
      <c r="G959" s="427" t="s">
        <v>7602</v>
      </c>
      <c r="H959" s="330">
        <v>15</v>
      </c>
      <c r="I959" s="330">
        <v>2</v>
      </c>
      <c r="J959" s="336">
        <v>0.11764705882352941</v>
      </c>
      <c r="K959" s="330">
        <v>14</v>
      </c>
      <c r="L959" s="330">
        <v>4</v>
      </c>
      <c r="M959" s="336">
        <v>0.22222222222222221</v>
      </c>
      <c r="N959" s="330">
        <v>0</v>
      </c>
      <c r="O959" s="330" t="s">
        <v>7183</v>
      </c>
      <c r="P959" s="330" t="s">
        <v>7184</v>
      </c>
      <c r="Q959" s="330" t="s">
        <v>7185</v>
      </c>
      <c r="R959" s="336">
        <v>0.28833086588467521</v>
      </c>
      <c r="S959" s="330">
        <v>0</v>
      </c>
      <c r="T959" s="330"/>
      <c r="U959" s="330"/>
      <c r="V959" s="428"/>
      <c r="W959" s="428" t="s">
        <v>45</v>
      </c>
      <c r="X959" s="428" t="s">
        <v>45</v>
      </c>
      <c r="Y959" s="428" t="s">
        <v>45</v>
      </c>
      <c r="Z959" s="428" t="s">
        <v>45</v>
      </c>
      <c r="AA959" s="330">
        <v>1</v>
      </c>
      <c r="AB959" s="330">
        <v>0</v>
      </c>
      <c r="AC959" s="330">
        <v>13</v>
      </c>
      <c r="AD959" s="330">
        <v>2</v>
      </c>
      <c r="AE959" s="330">
        <v>11</v>
      </c>
      <c r="AF959" s="330">
        <v>3</v>
      </c>
      <c r="AG959" s="429">
        <v>0.82758620689655171</v>
      </c>
      <c r="AH959" s="330"/>
      <c r="AI959" s="330"/>
      <c r="AJ959" s="330"/>
      <c r="AK959" s="330"/>
      <c r="AL959" s="330"/>
      <c r="AM959" s="330">
        <v>0</v>
      </c>
      <c r="AN959" s="330">
        <v>0</v>
      </c>
      <c r="AO959" s="330"/>
      <c r="AP959" s="330"/>
      <c r="AQ959" s="330">
        <v>0</v>
      </c>
      <c r="AR959" s="330">
        <v>0</v>
      </c>
      <c r="AS959" s="330">
        <v>0</v>
      </c>
      <c r="AT959" s="330">
        <v>1</v>
      </c>
      <c r="AU959" s="330">
        <v>0</v>
      </c>
      <c r="AV959" s="430">
        <v>1</v>
      </c>
      <c r="AW959" s="330">
        <v>2</v>
      </c>
      <c r="AX959" s="330">
        <v>0</v>
      </c>
      <c r="AY959" s="330">
        <v>2</v>
      </c>
      <c r="AZ959" s="330">
        <v>0</v>
      </c>
      <c r="BA959" s="330">
        <v>2</v>
      </c>
      <c r="BB959" s="330">
        <v>0</v>
      </c>
      <c r="BC959" s="330">
        <v>2</v>
      </c>
      <c r="BD959" s="330">
        <v>0</v>
      </c>
      <c r="BE959" s="330">
        <v>99</v>
      </c>
      <c r="BF959" s="329" t="s">
        <v>7561</v>
      </c>
      <c r="BG959" s="330">
        <v>43</v>
      </c>
      <c r="BH959" s="330">
        <v>2</v>
      </c>
      <c r="BI959" s="330">
        <v>2</v>
      </c>
      <c r="BJ959" s="433" t="s">
        <v>112</v>
      </c>
      <c r="BK959" s="330">
        <v>0</v>
      </c>
      <c r="BL959" s="330">
        <v>0</v>
      </c>
      <c r="BM959" s="330">
        <v>1</v>
      </c>
      <c r="BN959" s="330">
        <v>1</v>
      </c>
      <c r="BO959" s="330">
        <v>0</v>
      </c>
      <c r="BP959" s="330">
        <v>0</v>
      </c>
      <c r="BQ959" s="330">
        <v>0</v>
      </c>
    </row>
    <row r="960" spans="1:69" x14ac:dyDescent="0.25">
      <c r="A960" s="333" t="s">
        <v>290</v>
      </c>
      <c r="B960" s="330" t="s">
        <v>52</v>
      </c>
      <c r="C960" s="330" t="s">
        <v>310</v>
      </c>
      <c r="D960" s="333">
        <v>5</v>
      </c>
      <c r="E960" s="331" t="s">
        <v>6538</v>
      </c>
      <c r="F960" s="330" t="s">
        <v>128</v>
      </c>
      <c r="G960" s="427" t="s">
        <v>7602</v>
      </c>
      <c r="H960" s="330">
        <v>17</v>
      </c>
      <c r="I960" s="330">
        <v>5</v>
      </c>
      <c r="J960" s="336">
        <v>0.22727272727272727</v>
      </c>
      <c r="K960" s="330">
        <v>21</v>
      </c>
      <c r="L960" s="330">
        <v>2</v>
      </c>
      <c r="M960" s="336">
        <v>8.6956521739130432E-2</v>
      </c>
      <c r="N960" s="330">
        <v>0</v>
      </c>
      <c r="O960" s="330" t="s">
        <v>7275</v>
      </c>
      <c r="P960" s="330" t="s">
        <v>7276</v>
      </c>
      <c r="Q960" s="330" t="s">
        <v>7277</v>
      </c>
      <c r="R960" s="336">
        <v>0.2968835315828397</v>
      </c>
      <c r="S960" s="330">
        <v>0</v>
      </c>
      <c r="T960" s="330"/>
      <c r="U960" s="330"/>
      <c r="V960" s="428"/>
      <c r="W960" s="428" t="s">
        <v>45</v>
      </c>
      <c r="X960" s="428" t="s">
        <v>45</v>
      </c>
      <c r="Y960" s="428" t="s">
        <v>45</v>
      </c>
      <c r="Z960" s="428" t="s">
        <v>45</v>
      </c>
      <c r="AA960" s="330">
        <v>4</v>
      </c>
      <c r="AB960" s="330">
        <v>0</v>
      </c>
      <c r="AC960" s="330">
        <v>14</v>
      </c>
      <c r="AD960" s="330">
        <v>3</v>
      </c>
      <c r="AE960" s="330">
        <v>15</v>
      </c>
      <c r="AF960" s="330">
        <v>6</v>
      </c>
      <c r="AG960" s="429">
        <v>0.76315789473684215</v>
      </c>
      <c r="AH960" s="330"/>
      <c r="AI960" s="330"/>
      <c r="AJ960" s="330"/>
      <c r="AK960" s="330"/>
      <c r="AL960" s="330"/>
      <c r="AM960" s="330">
        <v>0</v>
      </c>
      <c r="AN960" s="330">
        <v>0</v>
      </c>
      <c r="AO960" s="330"/>
      <c r="AP960" s="330"/>
      <c r="AQ960" s="330">
        <v>0</v>
      </c>
      <c r="AR960" s="330">
        <v>0</v>
      </c>
      <c r="AS960" s="330">
        <v>1</v>
      </c>
      <c r="AT960" s="330">
        <v>2</v>
      </c>
      <c r="AU960" s="330">
        <v>1</v>
      </c>
      <c r="AV960" s="430">
        <v>0.75</v>
      </c>
      <c r="AW960" s="330">
        <v>5</v>
      </c>
      <c r="AX960" s="330">
        <v>0</v>
      </c>
      <c r="AY960" s="330">
        <v>5</v>
      </c>
      <c r="AZ960" s="330">
        <v>0</v>
      </c>
      <c r="BA960" s="330">
        <v>5</v>
      </c>
      <c r="BB960" s="330">
        <v>0</v>
      </c>
      <c r="BC960" s="330">
        <v>5</v>
      </c>
      <c r="BD960" s="330">
        <v>0</v>
      </c>
      <c r="BE960" s="330">
        <v>124</v>
      </c>
      <c r="BF960" s="329" t="s">
        <v>7561</v>
      </c>
      <c r="BG960" s="330">
        <v>62</v>
      </c>
      <c r="BH960" s="330">
        <v>2</v>
      </c>
      <c r="BI960" s="330">
        <v>6</v>
      </c>
      <c r="BJ960" s="433" t="s">
        <v>112</v>
      </c>
      <c r="BK960" s="330">
        <v>2</v>
      </c>
      <c r="BL960" s="330">
        <v>0</v>
      </c>
      <c r="BM960" s="330">
        <v>0</v>
      </c>
      <c r="BN960" s="330">
        <v>3</v>
      </c>
      <c r="BO960" s="330">
        <v>1</v>
      </c>
      <c r="BP960" s="330">
        <v>0</v>
      </c>
      <c r="BQ960" s="330">
        <v>0</v>
      </c>
    </row>
    <row r="961" spans="1:69" x14ac:dyDescent="0.25">
      <c r="A961" s="333" t="s">
        <v>290</v>
      </c>
      <c r="B961" s="330" t="s">
        <v>52</v>
      </c>
      <c r="C961" s="330" t="s">
        <v>310</v>
      </c>
      <c r="D961" s="333">
        <v>6</v>
      </c>
      <c r="E961" s="331" t="s">
        <v>6539</v>
      </c>
      <c r="F961" s="330" t="s">
        <v>128</v>
      </c>
      <c r="G961" s="427" t="s">
        <v>7602</v>
      </c>
      <c r="H961" s="330">
        <v>0</v>
      </c>
      <c r="I961" s="330">
        <v>0</v>
      </c>
      <c r="J961" s="336" t="s">
        <v>45</v>
      </c>
      <c r="K961" s="330">
        <v>0</v>
      </c>
      <c r="L961" s="330">
        <v>0</v>
      </c>
      <c r="M961" s="336" t="s">
        <v>45</v>
      </c>
      <c r="N961" s="330">
        <v>0</v>
      </c>
      <c r="O961" s="330" t="s">
        <v>45</v>
      </c>
      <c r="P961" s="330" t="s">
        <v>45</v>
      </c>
      <c r="Q961" s="330" t="s">
        <v>45</v>
      </c>
      <c r="R961" s="336" t="s">
        <v>45</v>
      </c>
      <c r="S961" s="330">
        <v>0</v>
      </c>
      <c r="T961" s="330"/>
      <c r="U961" s="330"/>
      <c r="V961" s="428"/>
      <c r="W961" s="428" t="s">
        <v>45</v>
      </c>
      <c r="X961" s="428" t="s">
        <v>45</v>
      </c>
      <c r="Y961" s="428" t="s">
        <v>45</v>
      </c>
      <c r="Z961" s="428" t="s">
        <v>45</v>
      </c>
      <c r="AA961" s="330">
        <v>3</v>
      </c>
      <c r="AB961" s="330">
        <v>0</v>
      </c>
      <c r="AC961" s="330">
        <v>0</v>
      </c>
      <c r="AD961" s="330">
        <v>0</v>
      </c>
      <c r="AE961" s="330">
        <v>0</v>
      </c>
      <c r="AF961" s="330">
        <v>0</v>
      </c>
      <c r="AG961" s="429" t="s">
        <v>45</v>
      </c>
      <c r="AH961" s="330"/>
      <c r="AI961" s="330"/>
      <c r="AJ961" s="330"/>
      <c r="AK961" s="330"/>
      <c r="AL961" s="330"/>
      <c r="AM961" s="330">
        <v>0</v>
      </c>
      <c r="AN961" s="330">
        <v>0</v>
      </c>
      <c r="AO961" s="330"/>
      <c r="AP961" s="330"/>
      <c r="AQ961" s="330">
        <v>0</v>
      </c>
      <c r="AR961" s="330">
        <v>1</v>
      </c>
      <c r="AS961" s="330">
        <v>0</v>
      </c>
      <c r="AT961" s="330">
        <v>1</v>
      </c>
      <c r="AU961" s="330">
        <v>1</v>
      </c>
      <c r="AV961" s="430">
        <v>0.66666666666666663</v>
      </c>
      <c r="AW961" s="330">
        <v>0</v>
      </c>
      <c r="AX961" s="330">
        <v>0</v>
      </c>
      <c r="AY961" s="330">
        <v>0</v>
      </c>
      <c r="AZ961" s="330">
        <v>0</v>
      </c>
      <c r="BA961" s="330">
        <v>0</v>
      </c>
      <c r="BB961" s="330">
        <v>0</v>
      </c>
      <c r="BC961" s="330">
        <v>0</v>
      </c>
      <c r="BD961" s="330">
        <v>0</v>
      </c>
      <c r="BE961" s="330">
        <v>3</v>
      </c>
      <c r="BF961" s="329" t="s">
        <v>7561</v>
      </c>
      <c r="BG961" s="330">
        <v>48</v>
      </c>
      <c r="BH961" s="330">
        <v>0</v>
      </c>
      <c r="BI961" s="330">
        <v>0</v>
      </c>
      <c r="BJ961" s="433" t="s">
        <v>112</v>
      </c>
      <c r="BK961" s="330">
        <v>0</v>
      </c>
      <c r="BL961" s="330">
        <v>0</v>
      </c>
      <c r="BM961" s="330">
        <v>0</v>
      </c>
      <c r="BN961" s="330">
        <v>0</v>
      </c>
      <c r="BO961" s="330">
        <v>0</v>
      </c>
      <c r="BP961" s="330">
        <v>0</v>
      </c>
      <c r="BQ961" s="330">
        <v>0</v>
      </c>
    </row>
    <row r="962" spans="1:69" x14ac:dyDescent="0.25">
      <c r="A962" s="333" t="s">
        <v>290</v>
      </c>
      <c r="B962" s="330" t="s">
        <v>52</v>
      </c>
      <c r="C962" s="330" t="s">
        <v>310</v>
      </c>
      <c r="D962" s="333">
        <v>7</v>
      </c>
      <c r="E962" s="331" t="s">
        <v>6540</v>
      </c>
      <c r="F962" s="330" t="s">
        <v>128</v>
      </c>
      <c r="G962" s="427" t="s">
        <v>7602</v>
      </c>
      <c r="H962" s="330">
        <v>8</v>
      </c>
      <c r="I962" s="330">
        <v>1</v>
      </c>
      <c r="J962" s="336">
        <v>0.1111111111111111</v>
      </c>
      <c r="K962" s="330">
        <v>10</v>
      </c>
      <c r="L962" s="330">
        <v>0</v>
      </c>
      <c r="M962" s="336">
        <v>0</v>
      </c>
      <c r="N962" s="330">
        <v>0</v>
      </c>
      <c r="O962" s="330" t="s">
        <v>7450</v>
      </c>
      <c r="P962" s="330" t="s">
        <v>7451</v>
      </c>
      <c r="Q962" s="330" t="s">
        <v>7452</v>
      </c>
      <c r="R962" s="336">
        <v>0.28366943607652012</v>
      </c>
      <c r="S962" s="330">
        <v>0</v>
      </c>
      <c r="T962" s="330"/>
      <c r="U962" s="330"/>
      <c r="V962" s="428"/>
      <c r="W962" s="428" t="s">
        <v>45</v>
      </c>
      <c r="X962" s="428" t="s">
        <v>45</v>
      </c>
      <c r="Y962" s="428" t="s">
        <v>45</v>
      </c>
      <c r="Z962" s="428" t="s">
        <v>45</v>
      </c>
      <c r="AA962" s="330">
        <v>2</v>
      </c>
      <c r="AB962" s="330">
        <v>0</v>
      </c>
      <c r="AC962" s="330">
        <v>7</v>
      </c>
      <c r="AD962" s="330">
        <v>1</v>
      </c>
      <c r="AE962" s="330">
        <v>6</v>
      </c>
      <c r="AF962" s="330">
        <v>4</v>
      </c>
      <c r="AG962" s="429">
        <v>0.72222222222222221</v>
      </c>
      <c r="AH962" s="330"/>
      <c r="AI962" s="330"/>
      <c r="AJ962" s="330"/>
      <c r="AK962" s="330"/>
      <c r="AL962" s="330"/>
      <c r="AM962" s="330">
        <v>0</v>
      </c>
      <c r="AN962" s="330">
        <v>0</v>
      </c>
      <c r="AO962" s="330"/>
      <c r="AP962" s="330"/>
      <c r="AQ962" s="330">
        <v>0</v>
      </c>
      <c r="AR962" s="330">
        <v>0</v>
      </c>
      <c r="AS962" s="330">
        <v>1</v>
      </c>
      <c r="AT962" s="330">
        <v>0</v>
      </c>
      <c r="AU962" s="330">
        <v>1</v>
      </c>
      <c r="AV962" s="430">
        <v>0.5</v>
      </c>
      <c r="AW962" s="330">
        <v>0</v>
      </c>
      <c r="AX962" s="330">
        <v>0</v>
      </c>
      <c r="AY962" s="330">
        <v>0</v>
      </c>
      <c r="AZ962" s="330">
        <v>0</v>
      </c>
      <c r="BA962" s="330">
        <v>0</v>
      </c>
      <c r="BB962" s="330">
        <v>0</v>
      </c>
      <c r="BC962" s="330">
        <v>0</v>
      </c>
      <c r="BD962" s="330">
        <v>0</v>
      </c>
      <c r="BE962" s="330">
        <v>48</v>
      </c>
      <c r="BF962" s="329" t="s">
        <v>7561</v>
      </c>
      <c r="BG962" s="330">
        <v>30</v>
      </c>
      <c r="BH962" s="330">
        <v>1</v>
      </c>
      <c r="BI962" s="330">
        <v>0</v>
      </c>
      <c r="BJ962" s="433" t="s">
        <v>112</v>
      </c>
      <c r="BK962" s="330">
        <v>0</v>
      </c>
      <c r="BL962" s="330">
        <v>0</v>
      </c>
      <c r="BM962" s="330">
        <v>0</v>
      </c>
      <c r="BN962" s="330">
        <v>0</v>
      </c>
      <c r="BO962" s="330">
        <v>0</v>
      </c>
      <c r="BP962" s="330">
        <v>0</v>
      </c>
      <c r="BQ962" s="330">
        <v>0</v>
      </c>
    </row>
    <row r="963" spans="1:69" x14ac:dyDescent="0.25">
      <c r="A963" s="333" t="s">
        <v>61</v>
      </c>
      <c r="B963" s="330" t="s">
        <v>43</v>
      </c>
      <c r="C963" s="330" t="s">
        <v>43</v>
      </c>
      <c r="D963" s="333">
        <v>1</v>
      </c>
      <c r="E963" s="331" t="s">
        <v>6534</v>
      </c>
      <c r="F963" s="330" t="s">
        <v>129</v>
      </c>
      <c r="G963" s="427" t="s">
        <v>7562</v>
      </c>
      <c r="H963" s="330">
        <v>0</v>
      </c>
      <c r="I963" s="330">
        <v>0</v>
      </c>
      <c r="J963" s="336" t="s">
        <v>45</v>
      </c>
      <c r="K963" s="330">
        <v>0</v>
      </c>
      <c r="L963" s="330">
        <v>0</v>
      </c>
      <c r="M963" s="336" t="s">
        <v>45</v>
      </c>
      <c r="N963" s="330">
        <v>0</v>
      </c>
      <c r="O963" s="330" t="s">
        <v>45</v>
      </c>
      <c r="P963" s="330" t="s">
        <v>45</v>
      </c>
      <c r="Q963" s="330" t="s">
        <v>45</v>
      </c>
      <c r="R963" s="336" t="s">
        <v>45</v>
      </c>
      <c r="S963" s="330">
        <v>0</v>
      </c>
      <c r="T963" s="330"/>
      <c r="U963" s="330"/>
      <c r="V963" s="428"/>
      <c r="W963" s="428" t="s">
        <v>45</v>
      </c>
      <c r="X963" s="428" t="s">
        <v>45</v>
      </c>
      <c r="Y963" s="428" t="s">
        <v>45</v>
      </c>
      <c r="Z963" s="428" t="s">
        <v>45</v>
      </c>
      <c r="AA963" s="330">
        <v>2</v>
      </c>
      <c r="AB963" s="330">
        <v>0</v>
      </c>
      <c r="AC963" s="330">
        <v>0</v>
      </c>
      <c r="AD963" s="330">
        <v>0</v>
      </c>
      <c r="AE963" s="330">
        <v>0</v>
      </c>
      <c r="AF963" s="330">
        <v>0</v>
      </c>
      <c r="AG963" s="429" t="s">
        <v>45</v>
      </c>
      <c r="AH963" s="330"/>
      <c r="AI963" s="330"/>
      <c r="AJ963" s="330"/>
      <c r="AK963" s="330"/>
      <c r="AL963" s="330"/>
      <c r="AM963" s="330">
        <v>0</v>
      </c>
      <c r="AN963" s="330">
        <v>0</v>
      </c>
      <c r="AO963" s="330"/>
      <c r="AP963" s="330"/>
      <c r="AQ963" s="330">
        <v>0</v>
      </c>
      <c r="AR963" s="330">
        <v>0</v>
      </c>
      <c r="AS963" s="330">
        <v>1</v>
      </c>
      <c r="AT963" s="330">
        <v>0</v>
      </c>
      <c r="AU963" s="330">
        <v>1</v>
      </c>
      <c r="AV963" s="430">
        <v>0.5</v>
      </c>
      <c r="AW963" s="330">
        <v>10</v>
      </c>
      <c r="AX963" s="330">
        <v>0</v>
      </c>
      <c r="AY963" s="330">
        <v>10</v>
      </c>
      <c r="AZ963" s="330">
        <v>0</v>
      </c>
      <c r="BA963" s="330">
        <v>10</v>
      </c>
      <c r="BB963" s="330">
        <v>0</v>
      </c>
      <c r="BC963" s="330">
        <v>10</v>
      </c>
      <c r="BD963" s="330">
        <v>0</v>
      </c>
      <c r="BE963" s="330">
        <v>227</v>
      </c>
      <c r="BF963" s="329" t="s">
        <v>7547</v>
      </c>
      <c r="BG963" s="330">
        <v>10</v>
      </c>
      <c r="BH963" s="330">
        <v>0</v>
      </c>
      <c r="BI963" s="330">
        <v>10</v>
      </c>
      <c r="BJ963" s="433" t="s">
        <v>112</v>
      </c>
      <c r="BK963" s="330">
        <v>5</v>
      </c>
      <c r="BL963" s="330">
        <v>1</v>
      </c>
      <c r="BM963" s="330">
        <v>3</v>
      </c>
      <c r="BN963" s="330">
        <v>1</v>
      </c>
      <c r="BO963" s="330">
        <v>0</v>
      </c>
      <c r="BP963" s="330">
        <v>0</v>
      </c>
      <c r="BQ963" s="330">
        <v>0</v>
      </c>
    </row>
    <row r="964" spans="1:69" x14ac:dyDescent="0.25">
      <c r="A964" s="333" t="s">
        <v>61</v>
      </c>
      <c r="B964" s="330" t="s">
        <v>43</v>
      </c>
      <c r="C964" s="330" t="s">
        <v>43</v>
      </c>
      <c r="D964" s="333">
        <v>2</v>
      </c>
      <c r="E964" s="331" t="s">
        <v>6535</v>
      </c>
      <c r="F964" s="330" t="s">
        <v>129</v>
      </c>
      <c r="G964" s="427" t="s">
        <v>7562</v>
      </c>
      <c r="H964" s="330">
        <v>0</v>
      </c>
      <c r="I964" s="330">
        <v>0</v>
      </c>
      <c r="J964" s="336" t="s">
        <v>45</v>
      </c>
      <c r="K964" s="330">
        <v>0</v>
      </c>
      <c r="L964" s="330">
        <v>0</v>
      </c>
      <c r="M964" s="336" t="s">
        <v>45</v>
      </c>
      <c r="N964" s="330">
        <v>0</v>
      </c>
      <c r="O964" s="330" t="s">
        <v>45</v>
      </c>
      <c r="P964" s="330" t="s">
        <v>45</v>
      </c>
      <c r="Q964" s="330" t="s">
        <v>45</v>
      </c>
      <c r="R964" s="336" t="s">
        <v>45</v>
      </c>
      <c r="S964" s="330">
        <v>0</v>
      </c>
      <c r="T964" s="330"/>
      <c r="U964" s="330"/>
      <c r="V964" s="428"/>
      <c r="W964" s="428" t="s">
        <v>45</v>
      </c>
      <c r="X964" s="428" t="s">
        <v>45</v>
      </c>
      <c r="Y964" s="428" t="s">
        <v>45</v>
      </c>
      <c r="Z964" s="428" t="s">
        <v>45</v>
      </c>
      <c r="AA964" s="330">
        <v>1</v>
      </c>
      <c r="AB964" s="330">
        <v>0</v>
      </c>
      <c r="AC964" s="330">
        <v>0</v>
      </c>
      <c r="AD964" s="330">
        <v>0</v>
      </c>
      <c r="AE964" s="330">
        <v>0</v>
      </c>
      <c r="AF964" s="330">
        <v>0</v>
      </c>
      <c r="AG964" s="429" t="s">
        <v>45</v>
      </c>
      <c r="AH964" s="330"/>
      <c r="AI964" s="330"/>
      <c r="AJ964" s="330"/>
      <c r="AK964" s="330"/>
      <c r="AL964" s="330"/>
      <c r="AM964" s="330">
        <v>0</v>
      </c>
      <c r="AN964" s="330">
        <v>0</v>
      </c>
      <c r="AO964" s="330"/>
      <c r="AP964" s="330"/>
      <c r="AQ964" s="330">
        <v>0</v>
      </c>
      <c r="AR964" s="330">
        <v>0</v>
      </c>
      <c r="AS964" s="330">
        <v>0</v>
      </c>
      <c r="AT964" s="330">
        <v>0</v>
      </c>
      <c r="AU964" s="330">
        <v>1</v>
      </c>
      <c r="AV964" s="430">
        <v>1</v>
      </c>
      <c r="AW964" s="330">
        <v>6</v>
      </c>
      <c r="AX964" s="330">
        <v>0</v>
      </c>
      <c r="AY964" s="330">
        <v>6</v>
      </c>
      <c r="AZ964" s="330">
        <v>0</v>
      </c>
      <c r="BA964" s="330">
        <v>6</v>
      </c>
      <c r="BB964" s="330">
        <v>0</v>
      </c>
      <c r="BC964" s="330">
        <v>6</v>
      </c>
      <c r="BD964" s="330">
        <v>0</v>
      </c>
      <c r="BE964" s="330">
        <v>163</v>
      </c>
      <c r="BF964" s="329" t="s">
        <v>7547</v>
      </c>
      <c r="BG964" s="330">
        <v>6</v>
      </c>
      <c r="BH964" s="330">
        <v>3</v>
      </c>
      <c r="BI964" s="330">
        <v>6</v>
      </c>
      <c r="BJ964" s="433" t="s">
        <v>112</v>
      </c>
      <c r="BK964" s="330">
        <v>2</v>
      </c>
      <c r="BL964" s="330">
        <v>1</v>
      </c>
      <c r="BM964" s="330">
        <v>3</v>
      </c>
      <c r="BN964" s="330">
        <v>0</v>
      </c>
      <c r="BO964" s="330">
        <v>0</v>
      </c>
      <c r="BP964" s="330">
        <v>0</v>
      </c>
      <c r="BQ964" s="330">
        <v>0</v>
      </c>
    </row>
    <row r="965" spans="1:69" x14ac:dyDescent="0.25">
      <c r="A965" s="333" t="s">
        <v>61</v>
      </c>
      <c r="B965" s="330" t="s">
        <v>43</v>
      </c>
      <c r="C965" s="330" t="s">
        <v>43</v>
      </c>
      <c r="D965" s="333">
        <v>44</v>
      </c>
      <c r="E965" s="331" t="s">
        <v>565</v>
      </c>
      <c r="F965" s="330" t="s">
        <v>129</v>
      </c>
      <c r="G965" s="427" t="s">
        <v>7562</v>
      </c>
      <c r="H965" s="330">
        <v>0</v>
      </c>
      <c r="I965" s="330">
        <v>0</v>
      </c>
      <c r="J965" s="336" t="s">
        <v>45</v>
      </c>
      <c r="K965" s="330">
        <v>0</v>
      </c>
      <c r="L965" s="330">
        <v>0</v>
      </c>
      <c r="M965" s="336" t="s">
        <v>45</v>
      </c>
      <c r="N965" s="330">
        <v>0</v>
      </c>
      <c r="O965" s="330" t="s">
        <v>45</v>
      </c>
      <c r="P965" s="330" t="s">
        <v>45</v>
      </c>
      <c r="Q965" s="330" t="s">
        <v>45</v>
      </c>
      <c r="R965" s="336" t="s">
        <v>45</v>
      </c>
      <c r="S965" s="330">
        <v>0</v>
      </c>
      <c r="T965" s="330"/>
      <c r="U965" s="330"/>
      <c r="V965" s="428"/>
      <c r="W965" s="428" t="s">
        <v>45</v>
      </c>
      <c r="X965" s="428" t="s">
        <v>45</v>
      </c>
      <c r="Y965" s="428" t="s">
        <v>45</v>
      </c>
      <c r="Z965" s="428" t="s">
        <v>45</v>
      </c>
      <c r="AA965" s="330">
        <v>0</v>
      </c>
      <c r="AB965" s="330">
        <v>0</v>
      </c>
      <c r="AC965" s="330">
        <v>0</v>
      </c>
      <c r="AD965" s="330">
        <v>0</v>
      </c>
      <c r="AE965" s="330">
        <v>0</v>
      </c>
      <c r="AF965" s="330">
        <v>0</v>
      </c>
      <c r="AG965" s="429" t="s">
        <v>45</v>
      </c>
      <c r="AH965" s="330"/>
      <c r="AI965" s="330"/>
      <c r="AJ965" s="330"/>
      <c r="AK965" s="330"/>
      <c r="AL965" s="330"/>
      <c r="AM965" s="330">
        <v>0</v>
      </c>
      <c r="AN965" s="330">
        <v>0</v>
      </c>
      <c r="AO965" s="330"/>
      <c r="AP965" s="330"/>
      <c r="AQ965" s="330">
        <v>0</v>
      </c>
      <c r="AR965" s="330">
        <v>0</v>
      </c>
      <c r="AS965" s="330">
        <v>0</v>
      </c>
      <c r="AT965" s="330">
        <v>0</v>
      </c>
      <c r="AU965" s="330">
        <v>0</v>
      </c>
      <c r="AV965" s="430" t="s">
        <v>45</v>
      </c>
      <c r="AW965" s="330">
        <v>4</v>
      </c>
      <c r="AX965" s="330">
        <v>0</v>
      </c>
      <c r="AY965" s="330">
        <v>4</v>
      </c>
      <c r="AZ965" s="330">
        <v>0</v>
      </c>
      <c r="BA965" s="330">
        <v>4</v>
      </c>
      <c r="BB965" s="330">
        <v>0</v>
      </c>
      <c r="BC965" s="330">
        <v>4</v>
      </c>
      <c r="BD965" s="330">
        <v>0</v>
      </c>
      <c r="BE965" s="330">
        <v>136</v>
      </c>
      <c r="BF965" s="329" t="s">
        <v>7547</v>
      </c>
      <c r="BG965" s="330">
        <v>5</v>
      </c>
      <c r="BH965" s="330">
        <v>0</v>
      </c>
      <c r="BI965" s="330">
        <v>4</v>
      </c>
      <c r="BJ965" s="433" t="s">
        <v>112</v>
      </c>
      <c r="BK965" s="330">
        <v>1</v>
      </c>
      <c r="BL965" s="330">
        <v>0</v>
      </c>
      <c r="BM965" s="330">
        <v>3</v>
      </c>
      <c r="BN965" s="330">
        <v>0</v>
      </c>
      <c r="BO965" s="330">
        <v>0</v>
      </c>
      <c r="BP965" s="330">
        <v>0</v>
      </c>
      <c r="BQ965" s="330">
        <v>0</v>
      </c>
    </row>
    <row r="966" spans="1:69" x14ac:dyDescent="0.25">
      <c r="A966" s="333" t="s">
        <v>61</v>
      </c>
      <c r="B966" s="330" t="s">
        <v>43</v>
      </c>
      <c r="C966" s="330" t="s">
        <v>43</v>
      </c>
      <c r="D966" s="333">
        <v>45</v>
      </c>
      <c r="E966" s="331" t="s">
        <v>566</v>
      </c>
      <c r="F966" s="330" t="s">
        <v>129</v>
      </c>
      <c r="G966" s="427" t="s">
        <v>7562</v>
      </c>
      <c r="H966" s="330">
        <v>0</v>
      </c>
      <c r="I966" s="330">
        <v>0</v>
      </c>
      <c r="J966" s="336" t="s">
        <v>45</v>
      </c>
      <c r="K966" s="330">
        <v>0</v>
      </c>
      <c r="L966" s="330">
        <v>0</v>
      </c>
      <c r="M966" s="336" t="s">
        <v>45</v>
      </c>
      <c r="N966" s="330">
        <v>0</v>
      </c>
      <c r="O966" s="330" t="s">
        <v>45</v>
      </c>
      <c r="P966" s="330" t="s">
        <v>45</v>
      </c>
      <c r="Q966" s="330" t="s">
        <v>45</v>
      </c>
      <c r="R966" s="336" t="s">
        <v>45</v>
      </c>
      <c r="S966" s="330">
        <v>0</v>
      </c>
      <c r="T966" s="330"/>
      <c r="U966" s="330"/>
      <c r="V966" s="428"/>
      <c r="W966" s="428" t="s">
        <v>45</v>
      </c>
      <c r="X966" s="428" t="s">
        <v>45</v>
      </c>
      <c r="Y966" s="428" t="s">
        <v>45</v>
      </c>
      <c r="Z966" s="428" t="s">
        <v>45</v>
      </c>
      <c r="AA966" s="330">
        <v>0</v>
      </c>
      <c r="AB966" s="330">
        <v>0</v>
      </c>
      <c r="AC966" s="330">
        <v>0</v>
      </c>
      <c r="AD966" s="330">
        <v>0</v>
      </c>
      <c r="AE966" s="330">
        <v>0</v>
      </c>
      <c r="AF966" s="330">
        <v>0</v>
      </c>
      <c r="AG966" s="429" t="s">
        <v>45</v>
      </c>
      <c r="AH966" s="330"/>
      <c r="AI966" s="330"/>
      <c r="AJ966" s="330"/>
      <c r="AK966" s="330"/>
      <c r="AL966" s="330"/>
      <c r="AM966" s="330">
        <v>0</v>
      </c>
      <c r="AN966" s="330">
        <v>0</v>
      </c>
      <c r="AO966" s="330"/>
      <c r="AP966" s="330"/>
      <c r="AQ966" s="330">
        <v>0</v>
      </c>
      <c r="AR966" s="330">
        <v>0</v>
      </c>
      <c r="AS966" s="330">
        <v>0</v>
      </c>
      <c r="AT966" s="330">
        <v>0</v>
      </c>
      <c r="AU966" s="330">
        <v>0</v>
      </c>
      <c r="AV966" s="430" t="s">
        <v>45</v>
      </c>
      <c r="AW966" s="330">
        <v>8</v>
      </c>
      <c r="AX966" s="330">
        <v>0</v>
      </c>
      <c r="AY966" s="330">
        <v>8</v>
      </c>
      <c r="AZ966" s="330">
        <v>0</v>
      </c>
      <c r="BA966" s="330">
        <v>8</v>
      </c>
      <c r="BB966" s="330">
        <v>0</v>
      </c>
      <c r="BC966" s="330">
        <v>8</v>
      </c>
      <c r="BD966" s="330">
        <v>0</v>
      </c>
      <c r="BE966" s="330">
        <v>189</v>
      </c>
      <c r="BF966" s="329" t="s">
        <v>7547</v>
      </c>
      <c r="BG966" s="330">
        <v>8</v>
      </c>
      <c r="BH966" s="330">
        <v>2</v>
      </c>
      <c r="BI966" s="330">
        <v>8</v>
      </c>
      <c r="BJ966" s="433" t="s">
        <v>112</v>
      </c>
      <c r="BK966" s="330">
        <v>5</v>
      </c>
      <c r="BL966" s="330">
        <v>2</v>
      </c>
      <c r="BM966" s="330">
        <v>1</v>
      </c>
      <c r="BN966" s="330">
        <v>0</v>
      </c>
      <c r="BO966" s="330">
        <v>0</v>
      </c>
      <c r="BP966" s="330">
        <v>0</v>
      </c>
      <c r="BQ966" s="330">
        <v>0</v>
      </c>
    </row>
    <row r="967" spans="1:69" x14ac:dyDescent="0.25">
      <c r="A967" s="333" t="s">
        <v>61</v>
      </c>
      <c r="B967" s="330" t="s">
        <v>43</v>
      </c>
      <c r="C967" s="330" t="s">
        <v>43</v>
      </c>
      <c r="D967" s="333">
        <v>46</v>
      </c>
      <c r="E967" s="331" t="s">
        <v>567</v>
      </c>
      <c r="F967" s="330" t="s">
        <v>129</v>
      </c>
      <c r="G967" s="427" t="s">
        <v>7562</v>
      </c>
      <c r="H967" s="330">
        <v>0</v>
      </c>
      <c r="I967" s="330">
        <v>0</v>
      </c>
      <c r="J967" s="336" t="s">
        <v>45</v>
      </c>
      <c r="K967" s="330">
        <v>0</v>
      </c>
      <c r="L967" s="330">
        <v>0</v>
      </c>
      <c r="M967" s="336" t="s">
        <v>45</v>
      </c>
      <c r="N967" s="330">
        <v>0</v>
      </c>
      <c r="O967" s="330" t="s">
        <v>45</v>
      </c>
      <c r="P967" s="330" t="s">
        <v>45</v>
      </c>
      <c r="Q967" s="330" t="s">
        <v>45</v>
      </c>
      <c r="R967" s="336" t="s">
        <v>45</v>
      </c>
      <c r="S967" s="330">
        <v>0</v>
      </c>
      <c r="T967" s="330"/>
      <c r="U967" s="330"/>
      <c r="V967" s="428"/>
      <c r="W967" s="428" t="s">
        <v>45</v>
      </c>
      <c r="X967" s="428" t="s">
        <v>45</v>
      </c>
      <c r="Y967" s="428" t="s">
        <v>45</v>
      </c>
      <c r="Z967" s="428" t="s">
        <v>45</v>
      </c>
      <c r="AA967" s="330">
        <v>0</v>
      </c>
      <c r="AB967" s="330">
        <v>0</v>
      </c>
      <c r="AC967" s="330">
        <v>0</v>
      </c>
      <c r="AD967" s="330">
        <v>0</v>
      </c>
      <c r="AE967" s="330">
        <v>0</v>
      </c>
      <c r="AF967" s="330">
        <v>0</v>
      </c>
      <c r="AG967" s="429" t="s">
        <v>45</v>
      </c>
      <c r="AH967" s="330"/>
      <c r="AI967" s="330"/>
      <c r="AJ967" s="330"/>
      <c r="AK967" s="330"/>
      <c r="AL967" s="330"/>
      <c r="AM967" s="330">
        <v>0</v>
      </c>
      <c r="AN967" s="330">
        <v>0</v>
      </c>
      <c r="AO967" s="330"/>
      <c r="AP967" s="330"/>
      <c r="AQ967" s="330">
        <v>0</v>
      </c>
      <c r="AR967" s="330">
        <v>0</v>
      </c>
      <c r="AS967" s="330">
        <v>0</v>
      </c>
      <c r="AT967" s="330">
        <v>0</v>
      </c>
      <c r="AU967" s="330">
        <v>0</v>
      </c>
      <c r="AV967" s="430" t="s">
        <v>45</v>
      </c>
      <c r="AW967" s="330">
        <v>8</v>
      </c>
      <c r="AX967" s="330">
        <v>0</v>
      </c>
      <c r="AY967" s="330">
        <v>8</v>
      </c>
      <c r="AZ967" s="330">
        <v>0</v>
      </c>
      <c r="BA967" s="330">
        <v>8</v>
      </c>
      <c r="BB967" s="330">
        <v>0</v>
      </c>
      <c r="BC967" s="330">
        <v>8</v>
      </c>
      <c r="BD967" s="330">
        <v>0</v>
      </c>
      <c r="BE967" s="330">
        <v>153</v>
      </c>
      <c r="BF967" s="329" t="s">
        <v>7547</v>
      </c>
      <c r="BG967" s="330">
        <v>8</v>
      </c>
      <c r="BH967" s="330">
        <v>1</v>
      </c>
      <c r="BI967" s="330">
        <v>8</v>
      </c>
      <c r="BJ967" s="433" t="s">
        <v>112</v>
      </c>
      <c r="BK967" s="330">
        <v>6</v>
      </c>
      <c r="BL967" s="330">
        <v>0</v>
      </c>
      <c r="BM967" s="330">
        <v>2</v>
      </c>
      <c r="BN967" s="330">
        <v>0</v>
      </c>
      <c r="BO967" s="330">
        <v>0</v>
      </c>
      <c r="BP967" s="330">
        <v>0</v>
      </c>
      <c r="BQ967" s="330">
        <v>0</v>
      </c>
    </row>
    <row r="968" spans="1:69" x14ac:dyDescent="0.25">
      <c r="A968" s="333" t="s">
        <v>61</v>
      </c>
      <c r="B968" s="330" t="s">
        <v>43</v>
      </c>
      <c r="C968" s="330" t="s">
        <v>43</v>
      </c>
      <c r="D968" s="333">
        <v>47</v>
      </c>
      <c r="E968" s="331" t="s">
        <v>568</v>
      </c>
      <c r="F968" s="330" t="s">
        <v>129</v>
      </c>
      <c r="G968" s="427" t="s">
        <v>7562</v>
      </c>
      <c r="H968" s="330">
        <v>0</v>
      </c>
      <c r="I968" s="330">
        <v>0</v>
      </c>
      <c r="J968" s="336" t="s">
        <v>45</v>
      </c>
      <c r="K968" s="330">
        <v>0</v>
      </c>
      <c r="L968" s="330">
        <v>0</v>
      </c>
      <c r="M968" s="336" t="s">
        <v>45</v>
      </c>
      <c r="N968" s="330">
        <v>0</v>
      </c>
      <c r="O968" s="330" t="s">
        <v>45</v>
      </c>
      <c r="P968" s="330" t="s">
        <v>45</v>
      </c>
      <c r="Q968" s="330" t="s">
        <v>45</v>
      </c>
      <c r="R968" s="336" t="s">
        <v>45</v>
      </c>
      <c r="S968" s="330">
        <v>0</v>
      </c>
      <c r="T968" s="330"/>
      <c r="U968" s="330"/>
      <c r="V968" s="428"/>
      <c r="W968" s="428" t="s">
        <v>45</v>
      </c>
      <c r="X968" s="428" t="s">
        <v>45</v>
      </c>
      <c r="Y968" s="428" t="s">
        <v>45</v>
      </c>
      <c r="Z968" s="428" t="s">
        <v>45</v>
      </c>
      <c r="AA968" s="330">
        <v>0</v>
      </c>
      <c r="AB968" s="330">
        <v>0</v>
      </c>
      <c r="AC968" s="330">
        <v>0</v>
      </c>
      <c r="AD968" s="330">
        <v>0</v>
      </c>
      <c r="AE968" s="330">
        <v>0</v>
      </c>
      <c r="AF968" s="330">
        <v>0</v>
      </c>
      <c r="AG968" s="429" t="s">
        <v>45</v>
      </c>
      <c r="AH968" s="330"/>
      <c r="AI968" s="330"/>
      <c r="AJ968" s="330"/>
      <c r="AK968" s="330"/>
      <c r="AL968" s="330"/>
      <c r="AM968" s="330">
        <v>0</v>
      </c>
      <c r="AN968" s="330">
        <v>0</v>
      </c>
      <c r="AO968" s="330"/>
      <c r="AP968" s="330"/>
      <c r="AQ968" s="330">
        <v>0</v>
      </c>
      <c r="AR968" s="330">
        <v>0</v>
      </c>
      <c r="AS968" s="330">
        <v>0</v>
      </c>
      <c r="AT968" s="330">
        <v>0</v>
      </c>
      <c r="AU968" s="330">
        <v>0</v>
      </c>
      <c r="AV968" s="430" t="s">
        <v>45</v>
      </c>
      <c r="AW968" s="330">
        <v>6</v>
      </c>
      <c r="AX968" s="330">
        <v>0</v>
      </c>
      <c r="AY968" s="330">
        <v>6</v>
      </c>
      <c r="AZ968" s="330">
        <v>0</v>
      </c>
      <c r="BA968" s="330">
        <v>6</v>
      </c>
      <c r="BB968" s="330">
        <v>0</v>
      </c>
      <c r="BC968" s="330">
        <v>6</v>
      </c>
      <c r="BD968" s="330">
        <v>0</v>
      </c>
      <c r="BE968" s="330">
        <v>127</v>
      </c>
      <c r="BF968" s="329" t="s">
        <v>7547</v>
      </c>
      <c r="BG968" s="330">
        <v>6</v>
      </c>
      <c r="BH968" s="330">
        <v>4</v>
      </c>
      <c r="BI968" s="330">
        <v>6</v>
      </c>
      <c r="BJ968" s="330" t="s">
        <v>112</v>
      </c>
      <c r="BK968" s="330">
        <v>6</v>
      </c>
      <c r="BL968" s="330">
        <v>0</v>
      </c>
      <c r="BM968" s="330">
        <v>0</v>
      </c>
      <c r="BN968" s="330">
        <v>0</v>
      </c>
      <c r="BO968" s="330">
        <v>0</v>
      </c>
      <c r="BP968" s="330">
        <v>0</v>
      </c>
      <c r="BQ968" s="330">
        <v>0</v>
      </c>
    </row>
    <row r="969" spans="1:69" x14ac:dyDescent="0.25">
      <c r="A969" s="333" t="s">
        <v>61</v>
      </c>
      <c r="B969" s="330" t="s">
        <v>43</v>
      </c>
      <c r="C969" s="330" t="s">
        <v>43</v>
      </c>
      <c r="D969" s="333">
        <v>48</v>
      </c>
      <c r="E969" s="331" t="s">
        <v>570</v>
      </c>
      <c r="F969" s="330" t="s">
        <v>129</v>
      </c>
      <c r="G969" s="427" t="s">
        <v>7562</v>
      </c>
      <c r="H969" s="330">
        <v>0</v>
      </c>
      <c r="I969" s="330">
        <v>0</v>
      </c>
      <c r="J969" s="336" t="s">
        <v>45</v>
      </c>
      <c r="K969" s="330">
        <v>0</v>
      </c>
      <c r="L969" s="330">
        <v>0</v>
      </c>
      <c r="M969" s="336" t="s">
        <v>45</v>
      </c>
      <c r="N969" s="330">
        <v>0</v>
      </c>
      <c r="O969" s="330" t="s">
        <v>45</v>
      </c>
      <c r="P969" s="330" t="s">
        <v>45</v>
      </c>
      <c r="Q969" s="330" t="s">
        <v>45</v>
      </c>
      <c r="R969" s="336" t="s">
        <v>45</v>
      </c>
      <c r="S969" s="330">
        <v>0</v>
      </c>
      <c r="T969" s="330"/>
      <c r="U969" s="330"/>
      <c r="V969" s="428"/>
      <c r="W969" s="428" t="s">
        <v>45</v>
      </c>
      <c r="X969" s="428" t="s">
        <v>45</v>
      </c>
      <c r="Y969" s="428" t="s">
        <v>45</v>
      </c>
      <c r="Z969" s="428" t="s">
        <v>45</v>
      </c>
      <c r="AA969" s="330">
        <v>0</v>
      </c>
      <c r="AB969" s="330">
        <v>0</v>
      </c>
      <c r="AC969" s="330">
        <v>0</v>
      </c>
      <c r="AD969" s="330">
        <v>0</v>
      </c>
      <c r="AE969" s="330">
        <v>0</v>
      </c>
      <c r="AF969" s="330">
        <v>0</v>
      </c>
      <c r="AG969" s="429" t="s">
        <v>45</v>
      </c>
      <c r="AH969" s="330"/>
      <c r="AI969" s="330"/>
      <c r="AJ969" s="330"/>
      <c r="AK969" s="330"/>
      <c r="AL969" s="330"/>
      <c r="AM969" s="330">
        <v>0</v>
      </c>
      <c r="AN969" s="330">
        <v>0</v>
      </c>
      <c r="AO969" s="330"/>
      <c r="AP969" s="330"/>
      <c r="AQ969" s="330">
        <v>0</v>
      </c>
      <c r="AR969" s="330">
        <v>0</v>
      </c>
      <c r="AS969" s="330">
        <v>0</v>
      </c>
      <c r="AT969" s="330">
        <v>0</v>
      </c>
      <c r="AU969" s="330">
        <v>0</v>
      </c>
      <c r="AV969" s="430" t="s">
        <v>45</v>
      </c>
      <c r="AW969" s="330">
        <v>6</v>
      </c>
      <c r="AX969" s="330">
        <v>0</v>
      </c>
      <c r="AY969" s="330">
        <v>6</v>
      </c>
      <c r="AZ969" s="330">
        <v>0</v>
      </c>
      <c r="BA969" s="330">
        <v>6</v>
      </c>
      <c r="BB969" s="330">
        <v>0</v>
      </c>
      <c r="BC969" s="330">
        <v>6</v>
      </c>
      <c r="BD969" s="330">
        <v>0</v>
      </c>
      <c r="BE969" s="330">
        <v>228</v>
      </c>
      <c r="BF969" s="329" t="s">
        <v>7547</v>
      </c>
      <c r="BG969" s="330">
        <v>6</v>
      </c>
      <c r="BH969" s="330">
        <v>6</v>
      </c>
      <c r="BI969" s="330">
        <v>6</v>
      </c>
      <c r="BJ969" s="330" t="s">
        <v>112</v>
      </c>
      <c r="BK969" s="330">
        <v>2</v>
      </c>
      <c r="BL969" s="330">
        <v>1</v>
      </c>
      <c r="BM969" s="330">
        <v>2</v>
      </c>
      <c r="BN969" s="330">
        <v>1</v>
      </c>
      <c r="BO969" s="330">
        <v>0</v>
      </c>
      <c r="BP969" s="330">
        <v>0</v>
      </c>
      <c r="BQ969" s="330">
        <v>0</v>
      </c>
    </row>
    <row r="970" spans="1:69" x14ac:dyDescent="0.25">
      <c r="A970" s="333" t="s">
        <v>61</v>
      </c>
      <c r="B970" s="330" t="s">
        <v>43</v>
      </c>
      <c r="C970" s="330" t="s">
        <v>43</v>
      </c>
      <c r="D970" s="333">
        <v>49</v>
      </c>
      <c r="E970" s="331" t="s">
        <v>571</v>
      </c>
      <c r="F970" s="330" t="s">
        <v>129</v>
      </c>
      <c r="G970" s="427" t="s">
        <v>7562</v>
      </c>
      <c r="H970" s="330">
        <v>0</v>
      </c>
      <c r="I970" s="330">
        <v>0</v>
      </c>
      <c r="J970" s="336" t="s">
        <v>45</v>
      </c>
      <c r="K970" s="330">
        <v>0</v>
      </c>
      <c r="L970" s="330">
        <v>0</v>
      </c>
      <c r="M970" s="336" t="s">
        <v>45</v>
      </c>
      <c r="N970" s="330">
        <v>0</v>
      </c>
      <c r="O970" s="330" t="s">
        <v>45</v>
      </c>
      <c r="P970" s="330" t="s">
        <v>45</v>
      </c>
      <c r="Q970" s="330" t="s">
        <v>45</v>
      </c>
      <c r="R970" s="336" t="s">
        <v>45</v>
      </c>
      <c r="S970" s="330">
        <v>0</v>
      </c>
      <c r="T970" s="330"/>
      <c r="U970" s="330"/>
      <c r="V970" s="428"/>
      <c r="W970" s="428" t="s">
        <v>45</v>
      </c>
      <c r="X970" s="428" t="s">
        <v>45</v>
      </c>
      <c r="Y970" s="428" t="s">
        <v>45</v>
      </c>
      <c r="Z970" s="428" t="s">
        <v>45</v>
      </c>
      <c r="AA970" s="330">
        <v>0</v>
      </c>
      <c r="AB970" s="330">
        <v>0</v>
      </c>
      <c r="AC970" s="330">
        <v>0</v>
      </c>
      <c r="AD970" s="330">
        <v>0</v>
      </c>
      <c r="AE970" s="330">
        <v>0</v>
      </c>
      <c r="AF970" s="330">
        <v>0</v>
      </c>
      <c r="AG970" s="429" t="s">
        <v>45</v>
      </c>
      <c r="AH970" s="330"/>
      <c r="AI970" s="330"/>
      <c r="AJ970" s="330"/>
      <c r="AK970" s="330"/>
      <c r="AL970" s="330"/>
      <c r="AM970" s="330">
        <v>0</v>
      </c>
      <c r="AN970" s="330">
        <v>0</v>
      </c>
      <c r="AO970" s="330"/>
      <c r="AP970" s="330"/>
      <c r="AQ970" s="330">
        <v>0</v>
      </c>
      <c r="AR970" s="330">
        <v>0</v>
      </c>
      <c r="AS970" s="330">
        <v>0</v>
      </c>
      <c r="AT970" s="330">
        <v>0</v>
      </c>
      <c r="AU970" s="330">
        <v>0</v>
      </c>
      <c r="AV970" s="430" t="s">
        <v>45</v>
      </c>
      <c r="AW970" s="330">
        <v>4</v>
      </c>
      <c r="AX970" s="330">
        <v>0</v>
      </c>
      <c r="AY970" s="330">
        <v>4</v>
      </c>
      <c r="AZ970" s="330">
        <v>0</v>
      </c>
      <c r="BA970" s="330">
        <v>4</v>
      </c>
      <c r="BB970" s="330">
        <v>0</v>
      </c>
      <c r="BC970" s="330">
        <v>4</v>
      </c>
      <c r="BD970" s="330">
        <v>0</v>
      </c>
      <c r="BE970" s="330">
        <v>140</v>
      </c>
      <c r="BF970" s="329" t="s">
        <v>7547</v>
      </c>
      <c r="BG970" s="330">
        <v>4</v>
      </c>
      <c r="BH970" s="330">
        <v>2</v>
      </c>
      <c r="BI970" s="330">
        <v>4</v>
      </c>
      <c r="BJ970" s="330" t="s">
        <v>112</v>
      </c>
      <c r="BK970" s="330">
        <v>4</v>
      </c>
      <c r="BL970" s="330">
        <v>0</v>
      </c>
      <c r="BM970" s="330">
        <v>0</v>
      </c>
      <c r="BN970" s="330">
        <v>0</v>
      </c>
      <c r="BO970" s="330">
        <v>0</v>
      </c>
      <c r="BP970" s="330">
        <v>0</v>
      </c>
      <c r="BQ970" s="330">
        <v>0</v>
      </c>
    </row>
    <row r="971" spans="1:69" x14ac:dyDescent="0.25">
      <c r="A971" s="333" t="s">
        <v>61</v>
      </c>
      <c r="B971" s="330" t="s">
        <v>43</v>
      </c>
      <c r="C971" s="330" t="s">
        <v>43</v>
      </c>
      <c r="D971" s="333">
        <v>50</v>
      </c>
      <c r="E971" s="331" t="s">
        <v>572</v>
      </c>
      <c r="F971" s="330" t="s">
        <v>129</v>
      </c>
      <c r="G971" s="427" t="s">
        <v>7562</v>
      </c>
      <c r="H971" s="330">
        <v>0</v>
      </c>
      <c r="I971" s="330">
        <v>0</v>
      </c>
      <c r="J971" s="336" t="s">
        <v>45</v>
      </c>
      <c r="K971" s="330">
        <v>0</v>
      </c>
      <c r="L971" s="330">
        <v>0</v>
      </c>
      <c r="M971" s="336" t="s">
        <v>45</v>
      </c>
      <c r="N971" s="330">
        <v>0</v>
      </c>
      <c r="O971" s="330" t="s">
        <v>45</v>
      </c>
      <c r="P971" s="330" t="s">
        <v>45</v>
      </c>
      <c r="Q971" s="330" t="s">
        <v>45</v>
      </c>
      <c r="R971" s="336" t="s">
        <v>45</v>
      </c>
      <c r="S971" s="330">
        <v>0</v>
      </c>
      <c r="T971" s="330"/>
      <c r="U971" s="330"/>
      <c r="V971" s="428"/>
      <c r="W971" s="428" t="s">
        <v>45</v>
      </c>
      <c r="X971" s="428" t="s">
        <v>45</v>
      </c>
      <c r="Y971" s="428" t="s">
        <v>45</v>
      </c>
      <c r="Z971" s="428" t="s">
        <v>45</v>
      </c>
      <c r="AA971" s="330">
        <v>0</v>
      </c>
      <c r="AB971" s="330">
        <v>0</v>
      </c>
      <c r="AC971" s="330">
        <v>0</v>
      </c>
      <c r="AD971" s="330">
        <v>0</v>
      </c>
      <c r="AE971" s="330">
        <v>0</v>
      </c>
      <c r="AF971" s="330">
        <v>0</v>
      </c>
      <c r="AG971" s="429" t="s">
        <v>45</v>
      </c>
      <c r="AH971" s="330"/>
      <c r="AI971" s="330"/>
      <c r="AJ971" s="330"/>
      <c r="AK971" s="330"/>
      <c r="AL971" s="330"/>
      <c r="AM971" s="330">
        <v>0</v>
      </c>
      <c r="AN971" s="330">
        <v>0</v>
      </c>
      <c r="AO971" s="330"/>
      <c r="AP971" s="330"/>
      <c r="AQ971" s="330">
        <v>0</v>
      </c>
      <c r="AR971" s="330">
        <v>0</v>
      </c>
      <c r="AS971" s="330">
        <v>0</v>
      </c>
      <c r="AT971" s="330">
        <v>0</v>
      </c>
      <c r="AU971" s="330">
        <v>0</v>
      </c>
      <c r="AV971" s="430" t="s">
        <v>45</v>
      </c>
      <c r="AW971" s="330">
        <v>1</v>
      </c>
      <c r="AX971" s="330">
        <v>0</v>
      </c>
      <c r="AY971" s="330">
        <v>1</v>
      </c>
      <c r="AZ971" s="330">
        <v>0</v>
      </c>
      <c r="BA971" s="330">
        <v>1</v>
      </c>
      <c r="BB971" s="330">
        <v>0</v>
      </c>
      <c r="BC971" s="330">
        <v>1</v>
      </c>
      <c r="BD971" s="330">
        <v>0</v>
      </c>
      <c r="BE971" s="330">
        <v>35</v>
      </c>
      <c r="BF971" s="329" t="s">
        <v>7547</v>
      </c>
      <c r="BG971" s="330">
        <v>1</v>
      </c>
      <c r="BH971" s="330">
        <v>0</v>
      </c>
      <c r="BI971" s="330">
        <v>1</v>
      </c>
      <c r="BJ971" s="330" t="s">
        <v>112</v>
      </c>
      <c r="BK971" s="330">
        <v>0</v>
      </c>
      <c r="BL971" s="330">
        <v>1</v>
      </c>
      <c r="BM971" s="330">
        <v>0</v>
      </c>
      <c r="BN971" s="330">
        <v>0</v>
      </c>
      <c r="BO971" s="330">
        <v>0</v>
      </c>
      <c r="BP971" s="330">
        <v>0</v>
      </c>
      <c r="BQ971" s="330">
        <v>0</v>
      </c>
    </row>
    <row r="972" spans="1:69" x14ac:dyDescent="0.25">
      <c r="A972" s="333" t="s">
        <v>61</v>
      </c>
      <c r="B972" s="330" t="s">
        <v>43</v>
      </c>
      <c r="C972" s="330" t="s">
        <v>43</v>
      </c>
      <c r="D972" s="333">
        <v>51</v>
      </c>
      <c r="E972" s="331" t="s">
        <v>573</v>
      </c>
      <c r="F972" s="330" t="s">
        <v>129</v>
      </c>
      <c r="G972" s="427" t="s">
        <v>7562</v>
      </c>
      <c r="H972" s="330">
        <v>0</v>
      </c>
      <c r="I972" s="330">
        <v>0</v>
      </c>
      <c r="J972" s="336" t="s">
        <v>45</v>
      </c>
      <c r="K972" s="330">
        <v>0</v>
      </c>
      <c r="L972" s="330">
        <v>0</v>
      </c>
      <c r="M972" s="336" t="s">
        <v>45</v>
      </c>
      <c r="N972" s="330">
        <v>0</v>
      </c>
      <c r="O972" s="330" t="s">
        <v>45</v>
      </c>
      <c r="P972" s="330" t="s">
        <v>45</v>
      </c>
      <c r="Q972" s="330" t="s">
        <v>45</v>
      </c>
      <c r="R972" s="336" t="s">
        <v>45</v>
      </c>
      <c r="S972" s="330">
        <v>0</v>
      </c>
      <c r="T972" s="330"/>
      <c r="U972" s="330"/>
      <c r="V972" s="428"/>
      <c r="W972" s="428" t="s">
        <v>45</v>
      </c>
      <c r="X972" s="428" t="s">
        <v>45</v>
      </c>
      <c r="Y972" s="428" t="s">
        <v>45</v>
      </c>
      <c r="Z972" s="428" t="s">
        <v>45</v>
      </c>
      <c r="AA972" s="330">
        <v>0</v>
      </c>
      <c r="AB972" s="330">
        <v>0</v>
      </c>
      <c r="AC972" s="330">
        <v>0</v>
      </c>
      <c r="AD972" s="330">
        <v>0</v>
      </c>
      <c r="AE972" s="330">
        <v>0</v>
      </c>
      <c r="AF972" s="330">
        <v>0</v>
      </c>
      <c r="AG972" s="429" t="s">
        <v>45</v>
      </c>
      <c r="AH972" s="330"/>
      <c r="AI972" s="330"/>
      <c r="AJ972" s="330"/>
      <c r="AK972" s="330"/>
      <c r="AL972" s="330"/>
      <c r="AM972" s="330">
        <v>0</v>
      </c>
      <c r="AN972" s="330">
        <v>0</v>
      </c>
      <c r="AO972" s="330"/>
      <c r="AP972" s="330"/>
      <c r="AQ972" s="330">
        <v>0</v>
      </c>
      <c r="AR972" s="330">
        <v>0</v>
      </c>
      <c r="AS972" s="330">
        <v>0</v>
      </c>
      <c r="AT972" s="330">
        <v>0</v>
      </c>
      <c r="AU972" s="330">
        <v>0</v>
      </c>
      <c r="AV972" s="430" t="s">
        <v>45</v>
      </c>
      <c r="AW972" s="330">
        <v>1</v>
      </c>
      <c r="AX972" s="330">
        <v>0</v>
      </c>
      <c r="AY972" s="330">
        <v>1</v>
      </c>
      <c r="AZ972" s="330">
        <v>0</v>
      </c>
      <c r="BA972" s="330">
        <v>1</v>
      </c>
      <c r="BB972" s="330">
        <v>0</v>
      </c>
      <c r="BC972" s="330">
        <v>1</v>
      </c>
      <c r="BD972" s="330">
        <v>0</v>
      </c>
      <c r="BE972" s="330">
        <v>105</v>
      </c>
      <c r="BF972" s="329" t="s">
        <v>7547</v>
      </c>
      <c r="BG972" s="330">
        <v>1</v>
      </c>
      <c r="BH972" s="330">
        <v>0</v>
      </c>
      <c r="BI972" s="330">
        <v>1</v>
      </c>
      <c r="BJ972" s="330" t="s">
        <v>112</v>
      </c>
      <c r="BK972" s="330">
        <v>1</v>
      </c>
      <c r="BL972" s="330">
        <v>0</v>
      </c>
      <c r="BM972" s="330">
        <v>0</v>
      </c>
      <c r="BN972" s="330">
        <v>0</v>
      </c>
      <c r="BO972" s="330">
        <v>0</v>
      </c>
      <c r="BP972" s="330">
        <v>0</v>
      </c>
      <c r="BQ972" s="330">
        <v>0</v>
      </c>
    </row>
    <row r="973" spans="1:69" x14ac:dyDescent="0.25">
      <c r="A973" s="333" t="s">
        <v>61</v>
      </c>
      <c r="B973" s="330" t="s">
        <v>43</v>
      </c>
      <c r="C973" s="330" t="s">
        <v>43</v>
      </c>
      <c r="D973" s="333">
        <v>52</v>
      </c>
      <c r="E973" s="331" t="s">
        <v>6555</v>
      </c>
      <c r="F973" s="330" t="s">
        <v>129</v>
      </c>
      <c r="G973" s="427" t="s">
        <v>7562</v>
      </c>
      <c r="H973" s="330">
        <v>0</v>
      </c>
      <c r="I973" s="330">
        <v>0</v>
      </c>
      <c r="J973" s="336" t="s">
        <v>45</v>
      </c>
      <c r="K973" s="330">
        <v>0</v>
      </c>
      <c r="L973" s="330">
        <v>0</v>
      </c>
      <c r="M973" s="336" t="s">
        <v>45</v>
      </c>
      <c r="N973" s="330">
        <v>0</v>
      </c>
      <c r="O973" s="330" t="s">
        <v>45</v>
      </c>
      <c r="P973" s="330" t="s">
        <v>45</v>
      </c>
      <c r="Q973" s="330" t="s">
        <v>45</v>
      </c>
      <c r="R973" s="336" t="s">
        <v>45</v>
      </c>
      <c r="S973" s="330">
        <v>0</v>
      </c>
      <c r="T973" s="330"/>
      <c r="U973" s="330"/>
      <c r="V973" s="428"/>
      <c r="W973" s="428" t="s">
        <v>45</v>
      </c>
      <c r="X973" s="428" t="s">
        <v>45</v>
      </c>
      <c r="Y973" s="428" t="s">
        <v>45</v>
      </c>
      <c r="Z973" s="428" t="s">
        <v>45</v>
      </c>
      <c r="AA973" s="330">
        <v>0</v>
      </c>
      <c r="AB973" s="330">
        <v>0</v>
      </c>
      <c r="AC973" s="330">
        <v>0</v>
      </c>
      <c r="AD973" s="330">
        <v>0</v>
      </c>
      <c r="AE973" s="330">
        <v>0</v>
      </c>
      <c r="AF973" s="330">
        <v>0</v>
      </c>
      <c r="AG973" s="429" t="s">
        <v>45</v>
      </c>
      <c r="AH973" s="330"/>
      <c r="AI973" s="330"/>
      <c r="AJ973" s="330"/>
      <c r="AK973" s="330"/>
      <c r="AL973" s="330"/>
      <c r="AM973" s="330">
        <v>0</v>
      </c>
      <c r="AN973" s="330">
        <v>0</v>
      </c>
      <c r="AO973" s="330"/>
      <c r="AP973" s="330"/>
      <c r="AQ973" s="330">
        <v>0</v>
      </c>
      <c r="AR973" s="330">
        <v>0</v>
      </c>
      <c r="AS973" s="330">
        <v>0</v>
      </c>
      <c r="AT973" s="330">
        <v>0</v>
      </c>
      <c r="AU973" s="330">
        <v>0</v>
      </c>
      <c r="AV973" s="430" t="s">
        <v>45</v>
      </c>
      <c r="AW973" s="330">
        <v>0</v>
      </c>
      <c r="AX973" s="330">
        <v>0</v>
      </c>
      <c r="AY973" s="330">
        <v>0</v>
      </c>
      <c r="AZ973" s="330">
        <v>0</v>
      </c>
      <c r="BA973" s="330">
        <v>0</v>
      </c>
      <c r="BB973" s="330">
        <v>0</v>
      </c>
      <c r="BC973" s="330">
        <v>0</v>
      </c>
      <c r="BD973" s="330">
        <v>0</v>
      </c>
      <c r="BE973" s="330">
        <v>99</v>
      </c>
      <c r="BF973" s="329" t="s">
        <v>7547</v>
      </c>
      <c r="BG973" s="330">
        <v>0</v>
      </c>
      <c r="BH973" s="330">
        <v>0</v>
      </c>
      <c r="BI973" s="330">
        <v>0</v>
      </c>
      <c r="BJ973" s="330" t="s">
        <v>112</v>
      </c>
      <c r="BK973" s="330">
        <v>0</v>
      </c>
      <c r="BL973" s="330">
        <v>0</v>
      </c>
      <c r="BM973" s="330">
        <v>0</v>
      </c>
      <c r="BN973" s="330">
        <v>0</v>
      </c>
      <c r="BO973" s="330">
        <v>0</v>
      </c>
      <c r="BP973" s="330">
        <v>0</v>
      </c>
      <c r="BQ973" s="330">
        <v>0</v>
      </c>
    </row>
    <row r="974" spans="1:69" x14ac:dyDescent="0.25">
      <c r="A974" s="333" t="s">
        <v>61</v>
      </c>
      <c r="B974" s="330" t="s">
        <v>43</v>
      </c>
      <c r="C974" s="330" t="s">
        <v>43</v>
      </c>
      <c r="D974" s="333">
        <v>3</v>
      </c>
      <c r="E974" s="331" t="s">
        <v>6536</v>
      </c>
      <c r="F974" s="330" t="s">
        <v>129</v>
      </c>
      <c r="G974" s="427" t="s">
        <v>7562</v>
      </c>
      <c r="H974" s="330">
        <v>0</v>
      </c>
      <c r="I974" s="330">
        <v>0</v>
      </c>
      <c r="J974" s="336" t="s">
        <v>45</v>
      </c>
      <c r="K974" s="330">
        <v>0</v>
      </c>
      <c r="L974" s="330">
        <v>0</v>
      </c>
      <c r="M974" s="336" t="s">
        <v>45</v>
      </c>
      <c r="N974" s="330">
        <v>0</v>
      </c>
      <c r="O974" s="330" t="s">
        <v>45</v>
      </c>
      <c r="P974" s="330" t="s">
        <v>45</v>
      </c>
      <c r="Q974" s="330" t="s">
        <v>45</v>
      </c>
      <c r="R974" s="336" t="s">
        <v>45</v>
      </c>
      <c r="S974" s="330">
        <v>0</v>
      </c>
      <c r="T974" s="330"/>
      <c r="U974" s="330"/>
      <c r="V974" s="428"/>
      <c r="W974" s="428" t="s">
        <v>45</v>
      </c>
      <c r="X974" s="428" t="s">
        <v>45</v>
      </c>
      <c r="Y974" s="428" t="s">
        <v>45</v>
      </c>
      <c r="Z974" s="428" t="s">
        <v>45</v>
      </c>
      <c r="AA974" s="330">
        <v>1</v>
      </c>
      <c r="AB974" s="330">
        <v>0</v>
      </c>
      <c r="AC974" s="330">
        <v>0</v>
      </c>
      <c r="AD974" s="330">
        <v>0</v>
      </c>
      <c r="AE974" s="330">
        <v>0</v>
      </c>
      <c r="AF974" s="330">
        <v>0</v>
      </c>
      <c r="AG974" s="429" t="s">
        <v>45</v>
      </c>
      <c r="AH974" s="330"/>
      <c r="AI974" s="330"/>
      <c r="AJ974" s="330"/>
      <c r="AK974" s="330"/>
      <c r="AL974" s="330"/>
      <c r="AM974" s="330">
        <v>0</v>
      </c>
      <c r="AN974" s="330">
        <v>0</v>
      </c>
      <c r="AO974" s="330"/>
      <c r="AP974" s="330"/>
      <c r="AQ974" s="330">
        <v>0</v>
      </c>
      <c r="AR974" s="330">
        <v>0</v>
      </c>
      <c r="AS974" s="330">
        <v>0</v>
      </c>
      <c r="AT974" s="330">
        <v>0</v>
      </c>
      <c r="AU974" s="330">
        <v>1</v>
      </c>
      <c r="AV974" s="430">
        <v>1</v>
      </c>
      <c r="AW974" s="330">
        <v>2</v>
      </c>
      <c r="AX974" s="330">
        <v>0</v>
      </c>
      <c r="AY974" s="330">
        <v>2</v>
      </c>
      <c r="AZ974" s="330">
        <v>0</v>
      </c>
      <c r="BA974" s="330">
        <v>2</v>
      </c>
      <c r="BB974" s="330">
        <v>0</v>
      </c>
      <c r="BC974" s="330">
        <v>2</v>
      </c>
      <c r="BD974" s="330">
        <v>0</v>
      </c>
      <c r="BE974" s="330">
        <v>158</v>
      </c>
      <c r="BF974" s="329" t="s">
        <v>7547</v>
      </c>
      <c r="BG974" s="330">
        <v>2</v>
      </c>
      <c r="BH974" s="330">
        <v>3</v>
      </c>
      <c r="BI974" s="330">
        <v>2</v>
      </c>
      <c r="BJ974" s="330" t="s">
        <v>112</v>
      </c>
      <c r="BK974" s="330">
        <v>2</v>
      </c>
      <c r="BL974" s="330">
        <v>0</v>
      </c>
      <c r="BM974" s="330">
        <v>0</v>
      </c>
      <c r="BN974" s="330">
        <v>0</v>
      </c>
      <c r="BO974" s="330">
        <v>0</v>
      </c>
      <c r="BP974" s="330">
        <v>0</v>
      </c>
      <c r="BQ974" s="330">
        <v>0</v>
      </c>
    </row>
    <row r="975" spans="1:69" x14ac:dyDescent="0.25">
      <c r="A975" s="333" t="s">
        <v>61</v>
      </c>
      <c r="B975" s="330" t="s">
        <v>43</v>
      </c>
      <c r="C975" s="330" t="s">
        <v>43</v>
      </c>
      <c r="D975" s="333">
        <v>4</v>
      </c>
      <c r="E975" s="331" t="s">
        <v>6537</v>
      </c>
      <c r="F975" s="330" t="s">
        <v>129</v>
      </c>
      <c r="G975" s="427" t="s">
        <v>7562</v>
      </c>
      <c r="H975" s="330">
        <v>0</v>
      </c>
      <c r="I975" s="330">
        <v>0</v>
      </c>
      <c r="J975" s="336" t="s">
        <v>45</v>
      </c>
      <c r="K975" s="330">
        <v>0</v>
      </c>
      <c r="L975" s="330">
        <v>0</v>
      </c>
      <c r="M975" s="336" t="s">
        <v>45</v>
      </c>
      <c r="N975" s="330">
        <v>0</v>
      </c>
      <c r="O975" s="330" t="s">
        <v>45</v>
      </c>
      <c r="P975" s="330" t="s">
        <v>45</v>
      </c>
      <c r="Q975" s="330" t="s">
        <v>45</v>
      </c>
      <c r="R975" s="336" t="s">
        <v>45</v>
      </c>
      <c r="S975" s="330">
        <v>0</v>
      </c>
      <c r="T975" s="330"/>
      <c r="U975" s="330"/>
      <c r="V975" s="428"/>
      <c r="W975" s="428" t="s">
        <v>45</v>
      </c>
      <c r="X975" s="428" t="s">
        <v>45</v>
      </c>
      <c r="Y975" s="428" t="s">
        <v>45</v>
      </c>
      <c r="Z975" s="428" t="s">
        <v>45</v>
      </c>
      <c r="AA975" s="330">
        <v>1</v>
      </c>
      <c r="AB975" s="330">
        <v>0</v>
      </c>
      <c r="AC975" s="330">
        <v>0</v>
      </c>
      <c r="AD975" s="330">
        <v>0</v>
      </c>
      <c r="AE975" s="330">
        <v>0</v>
      </c>
      <c r="AF975" s="330">
        <v>0</v>
      </c>
      <c r="AG975" s="429" t="s">
        <v>45</v>
      </c>
      <c r="AH975" s="330"/>
      <c r="AI975" s="330"/>
      <c r="AJ975" s="330"/>
      <c r="AK975" s="330"/>
      <c r="AL975" s="330"/>
      <c r="AM975" s="330">
        <v>0</v>
      </c>
      <c r="AN975" s="330">
        <v>0</v>
      </c>
      <c r="AO975" s="330"/>
      <c r="AP975" s="330"/>
      <c r="AQ975" s="330">
        <v>0</v>
      </c>
      <c r="AR975" s="330">
        <v>0</v>
      </c>
      <c r="AS975" s="330">
        <v>0</v>
      </c>
      <c r="AT975" s="330">
        <v>0</v>
      </c>
      <c r="AU975" s="330">
        <v>1</v>
      </c>
      <c r="AV975" s="430">
        <v>1</v>
      </c>
      <c r="AW975" s="330">
        <v>13</v>
      </c>
      <c r="AX975" s="330">
        <v>0</v>
      </c>
      <c r="AY975" s="330">
        <v>13</v>
      </c>
      <c r="AZ975" s="330">
        <v>0</v>
      </c>
      <c r="BA975" s="330">
        <v>13</v>
      </c>
      <c r="BB975" s="330">
        <v>0</v>
      </c>
      <c r="BC975" s="330">
        <v>13</v>
      </c>
      <c r="BD975" s="330">
        <v>0</v>
      </c>
      <c r="BE975" s="330">
        <v>163</v>
      </c>
      <c r="BF975" s="329" t="s">
        <v>7547</v>
      </c>
      <c r="BG975" s="330">
        <v>13</v>
      </c>
      <c r="BH975" s="330">
        <v>1</v>
      </c>
      <c r="BI975" s="330">
        <v>13</v>
      </c>
      <c r="BJ975" s="330" t="s">
        <v>112</v>
      </c>
      <c r="BK975" s="330">
        <v>8</v>
      </c>
      <c r="BL975" s="330">
        <v>5</v>
      </c>
      <c r="BM975" s="330">
        <v>0</v>
      </c>
      <c r="BN975" s="330">
        <v>0</v>
      </c>
      <c r="BO975" s="330">
        <v>0</v>
      </c>
      <c r="BP975" s="330">
        <v>0</v>
      </c>
      <c r="BQ975" s="330">
        <v>0</v>
      </c>
    </row>
    <row r="976" spans="1:69" x14ac:dyDescent="0.25">
      <c r="A976" s="333" t="s">
        <v>61</v>
      </c>
      <c r="B976" s="330" t="s">
        <v>43</v>
      </c>
      <c r="C976" s="330" t="s">
        <v>43</v>
      </c>
      <c r="D976" s="333">
        <v>5</v>
      </c>
      <c r="E976" s="331" t="s">
        <v>6538</v>
      </c>
      <c r="F976" s="330" t="s">
        <v>129</v>
      </c>
      <c r="G976" s="427" t="s">
        <v>7562</v>
      </c>
      <c r="H976" s="330">
        <v>0</v>
      </c>
      <c r="I976" s="330">
        <v>0</v>
      </c>
      <c r="J976" s="336" t="s">
        <v>45</v>
      </c>
      <c r="K976" s="330">
        <v>0</v>
      </c>
      <c r="L976" s="330">
        <v>0</v>
      </c>
      <c r="M976" s="336" t="s">
        <v>45</v>
      </c>
      <c r="N976" s="330">
        <v>0</v>
      </c>
      <c r="O976" s="330" t="s">
        <v>45</v>
      </c>
      <c r="P976" s="330" t="s">
        <v>45</v>
      </c>
      <c r="Q976" s="330" t="s">
        <v>45</v>
      </c>
      <c r="R976" s="336" t="s">
        <v>45</v>
      </c>
      <c r="S976" s="330">
        <v>0</v>
      </c>
      <c r="T976" s="330"/>
      <c r="U976" s="330"/>
      <c r="V976" s="428"/>
      <c r="W976" s="428" t="s">
        <v>45</v>
      </c>
      <c r="X976" s="428" t="s">
        <v>45</v>
      </c>
      <c r="Y976" s="428" t="s">
        <v>45</v>
      </c>
      <c r="Z976" s="428" t="s">
        <v>45</v>
      </c>
      <c r="AA976" s="330">
        <v>0</v>
      </c>
      <c r="AB976" s="330">
        <v>0</v>
      </c>
      <c r="AC976" s="330">
        <v>0</v>
      </c>
      <c r="AD976" s="330">
        <v>0</v>
      </c>
      <c r="AE976" s="330">
        <v>0</v>
      </c>
      <c r="AF976" s="330">
        <v>0</v>
      </c>
      <c r="AG976" s="429" t="s">
        <v>45</v>
      </c>
      <c r="AH976" s="330"/>
      <c r="AI976" s="330"/>
      <c r="AJ976" s="330"/>
      <c r="AK976" s="330"/>
      <c r="AL976" s="330"/>
      <c r="AM976" s="330">
        <v>0</v>
      </c>
      <c r="AN976" s="330">
        <v>0</v>
      </c>
      <c r="AO976" s="330"/>
      <c r="AP976" s="330"/>
      <c r="AQ976" s="330">
        <v>0</v>
      </c>
      <c r="AR976" s="330">
        <v>0</v>
      </c>
      <c r="AS976" s="330">
        <v>0</v>
      </c>
      <c r="AT976" s="330">
        <v>0</v>
      </c>
      <c r="AU976" s="330">
        <v>0</v>
      </c>
      <c r="AV976" s="430" t="s">
        <v>45</v>
      </c>
      <c r="AW976" s="330">
        <v>8</v>
      </c>
      <c r="AX976" s="330">
        <v>0</v>
      </c>
      <c r="AY976" s="330">
        <v>8</v>
      </c>
      <c r="AZ976" s="330">
        <v>0</v>
      </c>
      <c r="BA976" s="330">
        <v>8</v>
      </c>
      <c r="BB976" s="330">
        <v>0</v>
      </c>
      <c r="BC976" s="330">
        <v>8</v>
      </c>
      <c r="BD976" s="330">
        <v>0</v>
      </c>
      <c r="BE976" s="330">
        <v>213</v>
      </c>
      <c r="BF976" s="329" t="s">
        <v>7547</v>
      </c>
      <c r="BG976" s="330">
        <v>8</v>
      </c>
      <c r="BH976" s="330">
        <v>0</v>
      </c>
      <c r="BI976" s="330">
        <v>8</v>
      </c>
      <c r="BJ976" s="330" t="s">
        <v>112</v>
      </c>
      <c r="BK976" s="330">
        <v>6</v>
      </c>
      <c r="BL976" s="330">
        <v>2</v>
      </c>
      <c r="BM976" s="330">
        <v>0</v>
      </c>
      <c r="BN976" s="330">
        <v>0</v>
      </c>
      <c r="BO976" s="330">
        <v>0</v>
      </c>
      <c r="BP976" s="330">
        <v>0</v>
      </c>
      <c r="BQ976" s="330">
        <v>0</v>
      </c>
    </row>
    <row r="977" spans="1:69" x14ac:dyDescent="0.25">
      <c r="A977" s="333" t="s">
        <v>61</v>
      </c>
      <c r="B977" s="330" t="s">
        <v>43</v>
      </c>
      <c r="C977" s="330" t="s">
        <v>43</v>
      </c>
      <c r="D977" s="333">
        <v>6</v>
      </c>
      <c r="E977" s="331" t="s">
        <v>6539</v>
      </c>
      <c r="F977" s="330" t="s">
        <v>129</v>
      </c>
      <c r="G977" s="427" t="s">
        <v>7562</v>
      </c>
      <c r="H977" s="330">
        <v>0</v>
      </c>
      <c r="I977" s="330">
        <v>0</v>
      </c>
      <c r="J977" s="336" t="s">
        <v>45</v>
      </c>
      <c r="K977" s="330">
        <v>0</v>
      </c>
      <c r="L977" s="330">
        <v>0</v>
      </c>
      <c r="M977" s="336" t="s">
        <v>45</v>
      </c>
      <c r="N977" s="330">
        <v>0</v>
      </c>
      <c r="O977" s="330" t="s">
        <v>45</v>
      </c>
      <c r="P977" s="330" t="s">
        <v>45</v>
      </c>
      <c r="Q977" s="330" t="s">
        <v>45</v>
      </c>
      <c r="R977" s="336" t="s">
        <v>45</v>
      </c>
      <c r="S977" s="330">
        <v>0</v>
      </c>
      <c r="T977" s="330"/>
      <c r="U977" s="330"/>
      <c r="V977" s="428"/>
      <c r="W977" s="428" t="s">
        <v>45</v>
      </c>
      <c r="X977" s="428" t="s">
        <v>45</v>
      </c>
      <c r="Y977" s="428" t="s">
        <v>45</v>
      </c>
      <c r="Z977" s="428" t="s">
        <v>45</v>
      </c>
      <c r="AA977" s="330">
        <v>0</v>
      </c>
      <c r="AB977" s="330">
        <v>0</v>
      </c>
      <c r="AC977" s="330">
        <v>0</v>
      </c>
      <c r="AD977" s="330">
        <v>0</v>
      </c>
      <c r="AE977" s="330">
        <v>0</v>
      </c>
      <c r="AF977" s="330">
        <v>0</v>
      </c>
      <c r="AG977" s="429" t="s">
        <v>45</v>
      </c>
      <c r="AH977" s="330"/>
      <c r="AI977" s="330"/>
      <c r="AJ977" s="330"/>
      <c r="AK977" s="330"/>
      <c r="AL977" s="330"/>
      <c r="AM977" s="330">
        <v>0</v>
      </c>
      <c r="AN977" s="330">
        <v>0</v>
      </c>
      <c r="AO977" s="330"/>
      <c r="AP977" s="330"/>
      <c r="AQ977" s="330">
        <v>0</v>
      </c>
      <c r="AR977" s="330">
        <v>0</v>
      </c>
      <c r="AS977" s="330">
        <v>0</v>
      </c>
      <c r="AT977" s="330">
        <v>0</v>
      </c>
      <c r="AU977" s="330">
        <v>0</v>
      </c>
      <c r="AV977" s="430" t="s">
        <v>45</v>
      </c>
      <c r="AW977" s="330">
        <v>5</v>
      </c>
      <c r="AX977" s="330">
        <v>0</v>
      </c>
      <c r="AY977" s="330">
        <v>5</v>
      </c>
      <c r="AZ977" s="330">
        <v>0</v>
      </c>
      <c r="BA977" s="330">
        <v>5</v>
      </c>
      <c r="BB977" s="330">
        <v>0</v>
      </c>
      <c r="BC977" s="330">
        <v>5</v>
      </c>
      <c r="BD977" s="330">
        <v>0</v>
      </c>
      <c r="BE977" s="330">
        <v>49</v>
      </c>
      <c r="BF977" s="329" t="s">
        <v>7547</v>
      </c>
      <c r="BG977" s="330">
        <v>5</v>
      </c>
      <c r="BH977" s="330">
        <v>0</v>
      </c>
      <c r="BI977" s="330">
        <v>5</v>
      </c>
      <c r="BJ977" s="330" t="s">
        <v>112</v>
      </c>
      <c r="BK977" s="330">
        <v>2</v>
      </c>
      <c r="BL977" s="330">
        <v>1</v>
      </c>
      <c r="BM977" s="330">
        <v>2</v>
      </c>
      <c r="BN977" s="330">
        <v>0</v>
      </c>
      <c r="BO977" s="330">
        <v>0</v>
      </c>
      <c r="BP977" s="330">
        <v>0</v>
      </c>
      <c r="BQ977" s="330">
        <v>0</v>
      </c>
    </row>
    <row r="978" spans="1:69" x14ac:dyDescent="0.25">
      <c r="A978" s="333" t="s">
        <v>61</v>
      </c>
      <c r="B978" s="330" t="s">
        <v>43</v>
      </c>
      <c r="C978" s="330" t="s">
        <v>43</v>
      </c>
      <c r="D978" s="333">
        <v>7</v>
      </c>
      <c r="E978" s="331" t="s">
        <v>6540</v>
      </c>
      <c r="F978" s="330" t="s">
        <v>129</v>
      </c>
      <c r="G978" s="427" t="s">
        <v>7562</v>
      </c>
      <c r="H978" s="330">
        <v>0</v>
      </c>
      <c r="I978" s="330">
        <v>0</v>
      </c>
      <c r="J978" s="336" t="s">
        <v>45</v>
      </c>
      <c r="K978" s="330">
        <v>0</v>
      </c>
      <c r="L978" s="330">
        <v>0</v>
      </c>
      <c r="M978" s="336" t="s">
        <v>45</v>
      </c>
      <c r="N978" s="330">
        <v>0</v>
      </c>
      <c r="O978" s="330" t="s">
        <v>45</v>
      </c>
      <c r="P978" s="330" t="s">
        <v>45</v>
      </c>
      <c r="Q978" s="330" t="s">
        <v>45</v>
      </c>
      <c r="R978" s="336" t="s">
        <v>45</v>
      </c>
      <c r="S978" s="330">
        <v>0</v>
      </c>
      <c r="T978" s="330"/>
      <c r="U978" s="330"/>
      <c r="V978" s="428"/>
      <c r="W978" s="428" t="s">
        <v>45</v>
      </c>
      <c r="X978" s="428" t="s">
        <v>45</v>
      </c>
      <c r="Y978" s="428" t="s">
        <v>45</v>
      </c>
      <c r="Z978" s="428" t="s">
        <v>45</v>
      </c>
      <c r="AA978" s="330">
        <v>0</v>
      </c>
      <c r="AB978" s="330">
        <v>0</v>
      </c>
      <c r="AC978" s="330">
        <v>0</v>
      </c>
      <c r="AD978" s="330">
        <v>0</v>
      </c>
      <c r="AE978" s="330">
        <v>0</v>
      </c>
      <c r="AF978" s="330">
        <v>0</v>
      </c>
      <c r="AG978" s="429" t="s">
        <v>45</v>
      </c>
      <c r="AH978" s="330"/>
      <c r="AI978" s="330"/>
      <c r="AJ978" s="330"/>
      <c r="AK978" s="330"/>
      <c r="AL978" s="330"/>
      <c r="AM978" s="330">
        <v>0</v>
      </c>
      <c r="AN978" s="330">
        <v>0</v>
      </c>
      <c r="AO978" s="330"/>
      <c r="AP978" s="330"/>
      <c r="AQ978" s="330">
        <v>0</v>
      </c>
      <c r="AR978" s="330">
        <v>0</v>
      </c>
      <c r="AS978" s="330">
        <v>0</v>
      </c>
      <c r="AT978" s="330">
        <v>0</v>
      </c>
      <c r="AU978" s="330">
        <v>0</v>
      </c>
      <c r="AV978" s="430" t="s">
        <v>45</v>
      </c>
      <c r="AW978" s="330">
        <v>0</v>
      </c>
      <c r="AX978" s="330">
        <v>0</v>
      </c>
      <c r="AY978" s="330">
        <v>0</v>
      </c>
      <c r="AZ978" s="330">
        <v>0</v>
      </c>
      <c r="BA978" s="330">
        <v>0</v>
      </c>
      <c r="BB978" s="330">
        <v>0</v>
      </c>
      <c r="BC978" s="330">
        <v>0</v>
      </c>
      <c r="BD978" s="330">
        <v>0</v>
      </c>
      <c r="BE978" s="330">
        <v>29</v>
      </c>
      <c r="BF978" s="329" t="s">
        <v>7547</v>
      </c>
      <c r="BG978" s="330">
        <v>0</v>
      </c>
      <c r="BH978" s="330">
        <v>0</v>
      </c>
      <c r="BI978" s="330">
        <v>0</v>
      </c>
      <c r="BJ978" s="330" t="s">
        <v>112</v>
      </c>
      <c r="BK978" s="330">
        <v>0</v>
      </c>
      <c r="BL978" s="330">
        <v>0</v>
      </c>
      <c r="BM978" s="330">
        <v>0</v>
      </c>
      <c r="BN978" s="330">
        <v>0</v>
      </c>
      <c r="BO978" s="330">
        <v>0</v>
      </c>
      <c r="BP978" s="330">
        <v>0</v>
      </c>
      <c r="BQ978" s="330">
        <v>0</v>
      </c>
    </row>
    <row r="979" spans="1:69" x14ac:dyDescent="0.25">
      <c r="A979" s="333" t="s">
        <v>95</v>
      </c>
      <c r="B979" s="330" t="s">
        <v>43</v>
      </c>
      <c r="C979" s="330" t="s">
        <v>43</v>
      </c>
      <c r="D979" s="333">
        <v>1</v>
      </c>
      <c r="E979" s="331" t="s">
        <v>6534</v>
      </c>
      <c r="F979" s="330" t="s">
        <v>248</v>
      </c>
      <c r="G979" s="427" t="s">
        <v>7556</v>
      </c>
      <c r="H979" s="330">
        <v>0</v>
      </c>
      <c r="I979" s="330">
        <v>0</v>
      </c>
      <c r="J979" s="336" t="s">
        <v>45</v>
      </c>
      <c r="K979" s="330">
        <v>0</v>
      </c>
      <c r="L979" s="330">
        <v>0</v>
      </c>
      <c r="M979" s="336" t="s">
        <v>45</v>
      </c>
      <c r="N979" s="330">
        <v>0</v>
      </c>
      <c r="O979" s="330" t="s">
        <v>45</v>
      </c>
      <c r="P979" s="330" t="s">
        <v>45</v>
      </c>
      <c r="Q979" s="330" t="s">
        <v>45</v>
      </c>
      <c r="R979" s="336" t="s">
        <v>45</v>
      </c>
      <c r="S979" s="330">
        <v>0</v>
      </c>
      <c r="T979" s="330"/>
      <c r="U979" s="330"/>
      <c r="V979" s="428"/>
      <c r="W979" s="428" t="s">
        <v>45</v>
      </c>
      <c r="X979" s="428" t="s">
        <v>45</v>
      </c>
      <c r="Y979" s="428" t="s">
        <v>45</v>
      </c>
      <c r="Z979" s="428" t="s">
        <v>45</v>
      </c>
      <c r="AA979" s="330">
        <v>0</v>
      </c>
      <c r="AB979" s="330">
        <v>0</v>
      </c>
      <c r="AC979" s="330">
        <v>0</v>
      </c>
      <c r="AD979" s="330">
        <v>0</v>
      </c>
      <c r="AE979" s="330">
        <v>0</v>
      </c>
      <c r="AF979" s="330">
        <v>0</v>
      </c>
      <c r="AG979" s="429" t="s">
        <v>45</v>
      </c>
      <c r="AH979" s="330"/>
      <c r="AI979" s="330"/>
      <c r="AJ979" s="330"/>
      <c r="AK979" s="330"/>
      <c r="AL979" s="330"/>
      <c r="AM979" s="330">
        <v>0</v>
      </c>
      <c r="AN979" s="330">
        <v>0</v>
      </c>
      <c r="AO979" s="330"/>
      <c r="AP979" s="330"/>
      <c r="AQ979" s="330">
        <v>0</v>
      </c>
      <c r="AR979" s="330">
        <v>0</v>
      </c>
      <c r="AS979" s="330">
        <v>0</v>
      </c>
      <c r="AT979" s="330">
        <v>0</v>
      </c>
      <c r="AU979" s="330">
        <v>0</v>
      </c>
      <c r="AV979" s="430" t="s">
        <v>45</v>
      </c>
      <c r="AW979" s="330">
        <v>0</v>
      </c>
      <c r="AX979" s="330">
        <v>0</v>
      </c>
      <c r="AY979" s="330">
        <v>0</v>
      </c>
      <c r="AZ979" s="330">
        <v>0</v>
      </c>
      <c r="BA979" s="330">
        <v>0</v>
      </c>
      <c r="BB979" s="330">
        <v>0</v>
      </c>
      <c r="BC979" s="330">
        <v>0</v>
      </c>
      <c r="BD979" s="330">
        <v>0</v>
      </c>
      <c r="BE979" s="330">
        <v>1</v>
      </c>
      <c r="BF979" s="329" t="s">
        <v>7547</v>
      </c>
      <c r="BG979" s="330">
        <v>0</v>
      </c>
      <c r="BH979" s="330">
        <v>0</v>
      </c>
      <c r="BI979" s="330">
        <v>0</v>
      </c>
      <c r="BJ979" s="330" t="s">
        <v>112</v>
      </c>
      <c r="BK979" s="330">
        <v>0</v>
      </c>
      <c r="BL979" s="330">
        <v>0</v>
      </c>
      <c r="BM979" s="330">
        <v>0</v>
      </c>
      <c r="BN979" s="330">
        <v>0</v>
      </c>
      <c r="BO979" s="330">
        <v>0</v>
      </c>
      <c r="BP979" s="330">
        <v>0</v>
      </c>
      <c r="BQ979" s="330">
        <v>0</v>
      </c>
    </row>
    <row r="980" spans="1:69" x14ac:dyDescent="0.25">
      <c r="A980" s="333" t="s">
        <v>95</v>
      </c>
      <c r="B980" s="330" t="s">
        <v>43</v>
      </c>
      <c r="C980" s="330" t="s">
        <v>43</v>
      </c>
      <c r="D980" s="333">
        <v>2</v>
      </c>
      <c r="E980" s="331" t="s">
        <v>6535</v>
      </c>
      <c r="F980" s="330" t="s">
        <v>248</v>
      </c>
      <c r="G980" s="427" t="s">
        <v>7556</v>
      </c>
      <c r="H980" s="330">
        <v>0</v>
      </c>
      <c r="I980" s="330">
        <v>0</v>
      </c>
      <c r="J980" s="336" t="s">
        <v>45</v>
      </c>
      <c r="K980" s="330">
        <v>0</v>
      </c>
      <c r="L980" s="330">
        <v>0</v>
      </c>
      <c r="M980" s="336" t="s">
        <v>45</v>
      </c>
      <c r="N980" s="330">
        <v>0</v>
      </c>
      <c r="O980" s="330" t="s">
        <v>45</v>
      </c>
      <c r="P980" s="330" t="s">
        <v>45</v>
      </c>
      <c r="Q980" s="330" t="s">
        <v>45</v>
      </c>
      <c r="R980" s="336" t="s">
        <v>45</v>
      </c>
      <c r="S980" s="330">
        <v>0</v>
      </c>
      <c r="T980" s="330"/>
      <c r="U980" s="330"/>
      <c r="V980" s="428"/>
      <c r="W980" s="428" t="s">
        <v>45</v>
      </c>
      <c r="X980" s="428" t="s">
        <v>45</v>
      </c>
      <c r="Y980" s="428" t="s">
        <v>45</v>
      </c>
      <c r="Z980" s="428" t="s">
        <v>45</v>
      </c>
      <c r="AA980" s="330">
        <v>0</v>
      </c>
      <c r="AB980" s="330">
        <v>0</v>
      </c>
      <c r="AC980" s="330">
        <v>0</v>
      </c>
      <c r="AD980" s="330">
        <v>0</v>
      </c>
      <c r="AE980" s="330">
        <v>0</v>
      </c>
      <c r="AF980" s="330">
        <v>0</v>
      </c>
      <c r="AG980" s="429" t="s">
        <v>45</v>
      </c>
      <c r="AH980" s="330"/>
      <c r="AI980" s="330"/>
      <c r="AJ980" s="330"/>
      <c r="AK980" s="330"/>
      <c r="AL980" s="330"/>
      <c r="AM980" s="330">
        <v>0</v>
      </c>
      <c r="AN980" s="330">
        <v>0</v>
      </c>
      <c r="AO980" s="330"/>
      <c r="AP980" s="330"/>
      <c r="AQ980" s="330">
        <v>0</v>
      </c>
      <c r="AR980" s="330">
        <v>0</v>
      </c>
      <c r="AS980" s="330">
        <v>0</v>
      </c>
      <c r="AT980" s="330">
        <v>0</v>
      </c>
      <c r="AU980" s="330">
        <v>0</v>
      </c>
      <c r="AV980" s="430" t="s">
        <v>45</v>
      </c>
      <c r="AW980" s="330">
        <v>0</v>
      </c>
      <c r="AX980" s="330">
        <v>0</v>
      </c>
      <c r="AY980" s="330">
        <v>0</v>
      </c>
      <c r="AZ980" s="330">
        <v>0</v>
      </c>
      <c r="BA980" s="330">
        <v>0</v>
      </c>
      <c r="BB980" s="330">
        <v>0</v>
      </c>
      <c r="BC980" s="330">
        <v>0</v>
      </c>
      <c r="BD980" s="330">
        <v>0</v>
      </c>
      <c r="BE980" s="330">
        <v>4</v>
      </c>
      <c r="BF980" s="329" t="s">
        <v>7547</v>
      </c>
      <c r="BG980" s="330">
        <v>0</v>
      </c>
      <c r="BH980" s="330">
        <v>0</v>
      </c>
      <c r="BI980" s="330">
        <v>0</v>
      </c>
      <c r="BJ980" s="330" t="s">
        <v>112</v>
      </c>
      <c r="BK980" s="330">
        <v>0</v>
      </c>
      <c r="BL980" s="330">
        <v>0</v>
      </c>
      <c r="BM980" s="330">
        <v>0</v>
      </c>
      <c r="BN980" s="330">
        <v>0</v>
      </c>
      <c r="BO980" s="330">
        <v>0</v>
      </c>
      <c r="BP980" s="330">
        <v>0</v>
      </c>
      <c r="BQ980" s="330">
        <v>0</v>
      </c>
    </row>
    <row r="981" spans="1:69" x14ac:dyDescent="0.25">
      <c r="A981" s="333" t="s">
        <v>95</v>
      </c>
      <c r="B981" s="330" t="s">
        <v>43</v>
      </c>
      <c r="C981" s="330" t="s">
        <v>43</v>
      </c>
      <c r="D981" s="333">
        <v>44</v>
      </c>
      <c r="E981" s="331" t="s">
        <v>565</v>
      </c>
      <c r="F981" s="330" t="s">
        <v>248</v>
      </c>
      <c r="G981" s="427" t="s">
        <v>7556</v>
      </c>
      <c r="H981" s="330">
        <v>0</v>
      </c>
      <c r="I981" s="330">
        <v>0</v>
      </c>
      <c r="J981" s="336" t="s">
        <v>45</v>
      </c>
      <c r="K981" s="330">
        <v>0</v>
      </c>
      <c r="L981" s="330">
        <v>0</v>
      </c>
      <c r="M981" s="336" t="s">
        <v>45</v>
      </c>
      <c r="N981" s="330">
        <v>0</v>
      </c>
      <c r="O981" s="330" t="s">
        <v>45</v>
      </c>
      <c r="P981" s="330" t="s">
        <v>45</v>
      </c>
      <c r="Q981" s="330" t="s">
        <v>45</v>
      </c>
      <c r="R981" s="336" t="s">
        <v>45</v>
      </c>
      <c r="S981" s="330">
        <v>0</v>
      </c>
      <c r="T981" s="330"/>
      <c r="U981" s="330"/>
      <c r="V981" s="428"/>
      <c r="W981" s="428" t="s">
        <v>45</v>
      </c>
      <c r="X981" s="428" t="s">
        <v>45</v>
      </c>
      <c r="Y981" s="428" t="s">
        <v>45</v>
      </c>
      <c r="Z981" s="428" t="s">
        <v>45</v>
      </c>
      <c r="AA981" s="330">
        <v>0</v>
      </c>
      <c r="AB981" s="330">
        <v>0</v>
      </c>
      <c r="AC981" s="330">
        <v>0</v>
      </c>
      <c r="AD981" s="330">
        <v>0</v>
      </c>
      <c r="AE981" s="330">
        <v>0</v>
      </c>
      <c r="AF981" s="330">
        <v>0</v>
      </c>
      <c r="AG981" s="429" t="s">
        <v>45</v>
      </c>
      <c r="AH981" s="330"/>
      <c r="AI981" s="330"/>
      <c r="AJ981" s="330"/>
      <c r="AK981" s="330"/>
      <c r="AL981" s="330"/>
      <c r="AM981" s="330">
        <v>0</v>
      </c>
      <c r="AN981" s="330">
        <v>0</v>
      </c>
      <c r="AO981" s="330"/>
      <c r="AP981" s="330"/>
      <c r="AQ981" s="330">
        <v>0</v>
      </c>
      <c r="AR981" s="330">
        <v>0</v>
      </c>
      <c r="AS981" s="330">
        <v>0</v>
      </c>
      <c r="AT981" s="330">
        <v>0</v>
      </c>
      <c r="AU981" s="330">
        <v>0</v>
      </c>
      <c r="AV981" s="430" t="s">
        <v>45</v>
      </c>
      <c r="AW981" s="330">
        <v>0</v>
      </c>
      <c r="AX981" s="330">
        <v>0</v>
      </c>
      <c r="AY981" s="330">
        <v>0</v>
      </c>
      <c r="AZ981" s="330">
        <v>0</v>
      </c>
      <c r="BA981" s="330">
        <v>0</v>
      </c>
      <c r="BB981" s="330">
        <v>0</v>
      </c>
      <c r="BC981" s="330">
        <v>0</v>
      </c>
      <c r="BD981" s="330">
        <v>0</v>
      </c>
      <c r="BE981" s="330">
        <v>43</v>
      </c>
      <c r="BF981" s="329" t="s">
        <v>7547</v>
      </c>
      <c r="BG981" s="330">
        <v>0</v>
      </c>
      <c r="BH981" s="330">
        <v>1</v>
      </c>
      <c r="BI981" s="330">
        <v>0</v>
      </c>
      <c r="BJ981" s="330" t="s">
        <v>112</v>
      </c>
      <c r="BK981" s="330">
        <v>0</v>
      </c>
      <c r="BL981" s="330">
        <v>0</v>
      </c>
      <c r="BM981" s="330">
        <v>0</v>
      </c>
      <c r="BN981" s="330">
        <v>0</v>
      </c>
      <c r="BO981" s="330">
        <v>0</v>
      </c>
      <c r="BP981" s="330">
        <v>0</v>
      </c>
      <c r="BQ981" s="330">
        <v>0</v>
      </c>
    </row>
    <row r="982" spans="1:69" x14ac:dyDescent="0.25">
      <c r="A982" s="333" t="s">
        <v>95</v>
      </c>
      <c r="B982" s="330" t="s">
        <v>43</v>
      </c>
      <c r="C982" s="330" t="s">
        <v>43</v>
      </c>
      <c r="D982" s="333">
        <v>45</v>
      </c>
      <c r="E982" s="331" t="s">
        <v>566</v>
      </c>
      <c r="F982" s="330" t="s">
        <v>248</v>
      </c>
      <c r="G982" s="427" t="s">
        <v>7556</v>
      </c>
      <c r="H982" s="330">
        <v>0</v>
      </c>
      <c r="I982" s="330">
        <v>0</v>
      </c>
      <c r="J982" s="336" t="s">
        <v>45</v>
      </c>
      <c r="K982" s="330">
        <v>0</v>
      </c>
      <c r="L982" s="330">
        <v>0</v>
      </c>
      <c r="M982" s="336" t="s">
        <v>45</v>
      </c>
      <c r="N982" s="330">
        <v>0</v>
      </c>
      <c r="O982" s="330" t="s">
        <v>45</v>
      </c>
      <c r="P982" s="330" t="s">
        <v>45</v>
      </c>
      <c r="Q982" s="330" t="s">
        <v>45</v>
      </c>
      <c r="R982" s="336" t="s">
        <v>45</v>
      </c>
      <c r="S982" s="330">
        <v>0</v>
      </c>
      <c r="T982" s="330"/>
      <c r="U982" s="330"/>
      <c r="V982" s="428"/>
      <c r="W982" s="428" t="s">
        <v>45</v>
      </c>
      <c r="X982" s="428" t="s">
        <v>45</v>
      </c>
      <c r="Y982" s="428" t="s">
        <v>45</v>
      </c>
      <c r="Z982" s="428" t="s">
        <v>45</v>
      </c>
      <c r="AA982" s="330">
        <v>0</v>
      </c>
      <c r="AB982" s="330">
        <v>0</v>
      </c>
      <c r="AC982" s="330">
        <v>0</v>
      </c>
      <c r="AD982" s="330">
        <v>0</v>
      </c>
      <c r="AE982" s="330">
        <v>0</v>
      </c>
      <c r="AF982" s="330">
        <v>0</v>
      </c>
      <c r="AG982" s="429" t="s">
        <v>45</v>
      </c>
      <c r="AH982" s="330"/>
      <c r="AI982" s="330"/>
      <c r="AJ982" s="330"/>
      <c r="AK982" s="330"/>
      <c r="AL982" s="330"/>
      <c r="AM982" s="330">
        <v>0</v>
      </c>
      <c r="AN982" s="330">
        <v>0</v>
      </c>
      <c r="AO982" s="330"/>
      <c r="AP982" s="330"/>
      <c r="AQ982" s="330">
        <v>0</v>
      </c>
      <c r="AR982" s="330">
        <v>0</v>
      </c>
      <c r="AS982" s="330">
        <v>0</v>
      </c>
      <c r="AT982" s="330">
        <v>0</v>
      </c>
      <c r="AU982" s="330">
        <v>0</v>
      </c>
      <c r="AV982" s="430" t="s">
        <v>45</v>
      </c>
      <c r="AW982" s="330">
        <v>0</v>
      </c>
      <c r="AX982" s="330">
        <v>0</v>
      </c>
      <c r="AY982" s="330">
        <v>0</v>
      </c>
      <c r="AZ982" s="330">
        <v>0</v>
      </c>
      <c r="BA982" s="330">
        <v>0</v>
      </c>
      <c r="BB982" s="330">
        <v>0</v>
      </c>
      <c r="BC982" s="330">
        <v>0</v>
      </c>
      <c r="BD982" s="330">
        <v>0</v>
      </c>
      <c r="BE982" s="330">
        <v>3</v>
      </c>
      <c r="BF982" s="329" t="s">
        <v>7547</v>
      </c>
      <c r="BG982" s="330">
        <v>0</v>
      </c>
      <c r="BH982" s="330">
        <v>0</v>
      </c>
      <c r="BI982" s="330">
        <v>0</v>
      </c>
      <c r="BJ982" s="330" t="s">
        <v>112</v>
      </c>
      <c r="BK982" s="330">
        <v>0</v>
      </c>
      <c r="BL982" s="330">
        <v>0</v>
      </c>
      <c r="BM982" s="330">
        <v>0</v>
      </c>
      <c r="BN982" s="330">
        <v>0</v>
      </c>
      <c r="BO982" s="330">
        <v>0</v>
      </c>
      <c r="BP982" s="330">
        <v>0</v>
      </c>
      <c r="BQ982" s="330">
        <v>0</v>
      </c>
    </row>
    <row r="983" spans="1:69" x14ac:dyDescent="0.25">
      <c r="A983" s="333" t="s">
        <v>95</v>
      </c>
      <c r="B983" s="330" t="s">
        <v>43</v>
      </c>
      <c r="C983" s="330" t="s">
        <v>43</v>
      </c>
      <c r="D983" s="333">
        <v>46</v>
      </c>
      <c r="E983" s="331" t="s">
        <v>567</v>
      </c>
      <c r="F983" s="330" t="s">
        <v>248</v>
      </c>
      <c r="G983" s="427" t="s">
        <v>7556</v>
      </c>
      <c r="H983" s="330">
        <v>0</v>
      </c>
      <c r="I983" s="330">
        <v>0</v>
      </c>
      <c r="J983" s="336" t="s">
        <v>45</v>
      </c>
      <c r="K983" s="330">
        <v>0</v>
      </c>
      <c r="L983" s="330">
        <v>0</v>
      </c>
      <c r="M983" s="336" t="s">
        <v>45</v>
      </c>
      <c r="N983" s="330">
        <v>0</v>
      </c>
      <c r="O983" s="330" t="s">
        <v>45</v>
      </c>
      <c r="P983" s="330" t="s">
        <v>45</v>
      </c>
      <c r="Q983" s="330" t="s">
        <v>45</v>
      </c>
      <c r="R983" s="336" t="s">
        <v>45</v>
      </c>
      <c r="S983" s="330">
        <v>0</v>
      </c>
      <c r="T983" s="330"/>
      <c r="U983" s="330"/>
      <c r="V983" s="428"/>
      <c r="W983" s="428" t="s">
        <v>45</v>
      </c>
      <c r="X983" s="428" t="s">
        <v>45</v>
      </c>
      <c r="Y983" s="428" t="s">
        <v>45</v>
      </c>
      <c r="Z983" s="428" t="s">
        <v>45</v>
      </c>
      <c r="AA983" s="330">
        <v>0</v>
      </c>
      <c r="AB983" s="330">
        <v>0</v>
      </c>
      <c r="AC983" s="330">
        <v>0</v>
      </c>
      <c r="AD983" s="330">
        <v>0</v>
      </c>
      <c r="AE983" s="330">
        <v>0</v>
      </c>
      <c r="AF983" s="330">
        <v>0</v>
      </c>
      <c r="AG983" s="429" t="s">
        <v>45</v>
      </c>
      <c r="AH983" s="330"/>
      <c r="AI983" s="330"/>
      <c r="AJ983" s="330"/>
      <c r="AK983" s="330"/>
      <c r="AL983" s="330"/>
      <c r="AM983" s="330">
        <v>0</v>
      </c>
      <c r="AN983" s="330">
        <v>0</v>
      </c>
      <c r="AO983" s="330"/>
      <c r="AP983" s="330"/>
      <c r="AQ983" s="330">
        <v>0</v>
      </c>
      <c r="AR983" s="330">
        <v>0</v>
      </c>
      <c r="AS983" s="330">
        <v>0</v>
      </c>
      <c r="AT983" s="330">
        <v>0</v>
      </c>
      <c r="AU983" s="330">
        <v>0</v>
      </c>
      <c r="AV983" s="430" t="s">
        <v>45</v>
      </c>
      <c r="AW983" s="330">
        <v>0</v>
      </c>
      <c r="AX983" s="330">
        <v>0</v>
      </c>
      <c r="AY983" s="330">
        <v>0</v>
      </c>
      <c r="AZ983" s="330">
        <v>0</v>
      </c>
      <c r="BA983" s="330">
        <v>0</v>
      </c>
      <c r="BB983" s="330">
        <v>0</v>
      </c>
      <c r="BC983" s="330">
        <v>0</v>
      </c>
      <c r="BD983" s="330">
        <v>0</v>
      </c>
      <c r="BE983" s="330">
        <v>34</v>
      </c>
      <c r="BF983" s="329" t="s">
        <v>7547</v>
      </c>
      <c r="BG983" s="330">
        <v>0</v>
      </c>
      <c r="BH983" s="330">
        <v>0</v>
      </c>
      <c r="BI983" s="330">
        <v>0</v>
      </c>
      <c r="BJ983" s="330" t="s">
        <v>112</v>
      </c>
      <c r="BK983" s="330">
        <v>0</v>
      </c>
      <c r="BL983" s="330">
        <v>0</v>
      </c>
      <c r="BM983" s="330">
        <v>0</v>
      </c>
      <c r="BN983" s="330">
        <v>0</v>
      </c>
      <c r="BO983" s="330">
        <v>0</v>
      </c>
      <c r="BP983" s="330">
        <v>0</v>
      </c>
      <c r="BQ983" s="330">
        <v>0</v>
      </c>
    </row>
    <row r="984" spans="1:69" x14ac:dyDescent="0.25">
      <c r="A984" s="333" t="s">
        <v>95</v>
      </c>
      <c r="B984" s="330" t="s">
        <v>43</v>
      </c>
      <c r="C984" s="330" t="s">
        <v>43</v>
      </c>
      <c r="D984" s="333">
        <v>47</v>
      </c>
      <c r="E984" s="331" t="s">
        <v>568</v>
      </c>
      <c r="F984" s="330" t="s">
        <v>248</v>
      </c>
      <c r="G984" s="427" t="s">
        <v>7556</v>
      </c>
      <c r="H984" s="330">
        <v>0</v>
      </c>
      <c r="I984" s="330">
        <v>0</v>
      </c>
      <c r="J984" s="336" t="s">
        <v>45</v>
      </c>
      <c r="K984" s="330">
        <v>0</v>
      </c>
      <c r="L984" s="330">
        <v>0</v>
      </c>
      <c r="M984" s="336" t="s">
        <v>45</v>
      </c>
      <c r="N984" s="330">
        <v>0</v>
      </c>
      <c r="O984" s="330" t="s">
        <v>45</v>
      </c>
      <c r="P984" s="330" t="s">
        <v>45</v>
      </c>
      <c r="Q984" s="330" t="s">
        <v>45</v>
      </c>
      <c r="R984" s="336" t="s">
        <v>45</v>
      </c>
      <c r="S984" s="330">
        <v>0</v>
      </c>
      <c r="T984" s="330"/>
      <c r="U984" s="330"/>
      <c r="V984" s="428"/>
      <c r="W984" s="428" t="s">
        <v>45</v>
      </c>
      <c r="X984" s="428" t="s">
        <v>45</v>
      </c>
      <c r="Y984" s="428" t="s">
        <v>45</v>
      </c>
      <c r="Z984" s="428" t="s">
        <v>45</v>
      </c>
      <c r="AA984" s="330">
        <v>0</v>
      </c>
      <c r="AB984" s="330">
        <v>0</v>
      </c>
      <c r="AC984" s="330">
        <v>0</v>
      </c>
      <c r="AD984" s="330">
        <v>0</v>
      </c>
      <c r="AE984" s="330">
        <v>0</v>
      </c>
      <c r="AF984" s="330">
        <v>0</v>
      </c>
      <c r="AG984" s="429" t="s">
        <v>45</v>
      </c>
      <c r="AH984" s="330"/>
      <c r="AI984" s="330"/>
      <c r="AJ984" s="330"/>
      <c r="AK984" s="330"/>
      <c r="AL984" s="330"/>
      <c r="AM984" s="330">
        <v>0</v>
      </c>
      <c r="AN984" s="330">
        <v>0</v>
      </c>
      <c r="AO984" s="330"/>
      <c r="AP984" s="330"/>
      <c r="AQ984" s="330">
        <v>0</v>
      </c>
      <c r="AR984" s="330">
        <v>0</v>
      </c>
      <c r="AS984" s="330">
        <v>0</v>
      </c>
      <c r="AT984" s="330">
        <v>0</v>
      </c>
      <c r="AU984" s="330">
        <v>0</v>
      </c>
      <c r="AV984" s="430" t="s">
        <v>45</v>
      </c>
      <c r="AW984" s="330">
        <v>0</v>
      </c>
      <c r="AX984" s="330">
        <v>0</v>
      </c>
      <c r="AY984" s="330">
        <v>0</v>
      </c>
      <c r="AZ984" s="330">
        <v>0</v>
      </c>
      <c r="BA984" s="330">
        <v>0</v>
      </c>
      <c r="BB984" s="330">
        <v>0</v>
      </c>
      <c r="BC984" s="330">
        <v>0</v>
      </c>
      <c r="BD984" s="330">
        <v>0</v>
      </c>
      <c r="BE984" s="330">
        <v>0</v>
      </c>
      <c r="BF984" s="329" t="s">
        <v>7547</v>
      </c>
      <c r="BG984" s="330">
        <v>0</v>
      </c>
      <c r="BH984" s="330">
        <v>0</v>
      </c>
      <c r="BI984" s="330">
        <v>0</v>
      </c>
      <c r="BJ984" s="330" t="s">
        <v>112</v>
      </c>
      <c r="BK984" s="330">
        <v>0</v>
      </c>
      <c r="BL984" s="330">
        <v>0</v>
      </c>
      <c r="BM984" s="330">
        <v>0</v>
      </c>
      <c r="BN984" s="330">
        <v>0</v>
      </c>
      <c r="BO984" s="330">
        <v>0</v>
      </c>
      <c r="BP984" s="330">
        <v>0</v>
      </c>
      <c r="BQ984" s="330">
        <v>0</v>
      </c>
    </row>
    <row r="985" spans="1:69" x14ac:dyDescent="0.25">
      <c r="A985" s="333" t="s">
        <v>95</v>
      </c>
      <c r="B985" s="330" t="s">
        <v>43</v>
      </c>
      <c r="C985" s="330" t="s">
        <v>43</v>
      </c>
      <c r="D985" s="333">
        <v>48</v>
      </c>
      <c r="E985" s="331" t="s">
        <v>570</v>
      </c>
      <c r="F985" s="330" t="s">
        <v>248</v>
      </c>
      <c r="G985" s="427" t="s">
        <v>7556</v>
      </c>
      <c r="H985" s="330">
        <v>0</v>
      </c>
      <c r="I985" s="330">
        <v>0</v>
      </c>
      <c r="J985" s="336" t="s">
        <v>45</v>
      </c>
      <c r="K985" s="330">
        <v>0</v>
      </c>
      <c r="L985" s="330">
        <v>0</v>
      </c>
      <c r="M985" s="336" t="s">
        <v>45</v>
      </c>
      <c r="N985" s="330">
        <v>0</v>
      </c>
      <c r="O985" s="330" t="s">
        <v>45</v>
      </c>
      <c r="P985" s="330" t="s">
        <v>45</v>
      </c>
      <c r="Q985" s="330" t="s">
        <v>45</v>
      </c>
      <c r="R985" s="336" t="s">
        <v>45</v>
      </c>
      <c r="S985" s="330">
        <v>0</v>
      </c>
      <c r="T985" s="330"/>
      <c r="U985" s="330"/>
      <c r="V985" s="428"/>
      <c r="W985" s="428" t="s">
        <v>45</v>
      </c>
      <c r="X985" s="428" t="s">
        <v>45</v>
      </c>
      <c r="Y985" s="428" t="s">
        <v>45</v>
      </c>
      <c r="Z985" s="428" t="s">
        <v>45</v>
      </c>
      <c r="AA985" s="330">
        <v>0</v>
      </c>
      <c r="AB985" s="330">
        <v>0</v>
      </c>
      <c r="AC985" s="330">
        <v>0</v>
      </c>
      <c r="AD985" s="330">
        <v>0</v>
      </c>
      <c r="AE985" s="330">
        <v>0</v>
      </c>
      <c r="AF985" s="330">
        <v>0</v>
      </c>
      <c r="AG985" s="429" t="s">
        <v>45</v>
      </c>
      <c r="AH985" s="330"/>
      <c r="AI985" s="330"/>
      <c r="AJ985" s="330"/>
      <c r="AK985" s="330"/>
      <c r="AL985" s="330"/>
      <c r="AM985" s="330">
        <v>0</v>
      </c>
      <c r="AN985" s="330">
        <v>0</v>
      </c>
      <c r="AO985" s="330"/>
      <c r="AP985" s="330"/>
      <c r="AQ985" s="330">
        <v>0</v>
      </c>
      <c r="AR985" s="330">
        <v>0</v>
      </c>
      <c r="AS985" s="330">
        <v>0</v>
      </c>
      <c r="AT985" s="330">
        <v>0</v>
      </c>
      <c r="AU985" s="330">
        <v>0</v>
      </c>
      <c r="AV985" s="430" t="s">
        <v>45</v>
      </c>
      <c r="AW985" s="330">
        <v>0</v>
      </c>
      <c r="AX985" s="330">
        <v>0</v>
      </c>
      <c r="AY985" s="330">
        <v>0</v>
      </c>
      <c r="AZ985" s="330">
        <v>0</v>
      </c>
      <c r="BA985" s="330">
        <v>0</v>
      </c>
      <c r="BB985" s="330">
        <v>0</v>
      </c>
      <c r="BC985" s="330">
        <v>0</v>
      </c>
      <c r="BD985" s="330">
        <v>0</v>
      </c>
      <c r="BE985" s="330">
        <v>7</v>
      </c>
      <c r="BF985" s="329" t="s">
        <v>7547</v>
      </c>
      <c r="BG985" s="330">
        <v>0</v>
      </c>
      <c r="BH985" s="330">
        <v>0</v>
      </c>
      <c r="BI985" s="330">
        <v>0</v>
      </c>
      <c r="BJ985" s="330" t="s">
        <v>112</v>
      </c>
      <c r="BK985" s="330">
        <v>0</v>
      </c>
      <c r="BL985" s="330">
        <v>0</v>
      </c>
      <c r="BM985" s="330">
        <v>0</v>
      </c>
      <c r="BN985" s="330">
        <v>0</v>
      </c>
      <c r="BO985" s="330">
        <v>0</v>
      </c>
      <c r="BP985" s="330">
        <v>0</v>
      </c>
      <c r="BQ985" s="330">
        <v>0</v>
      </c>
    </row>
    <row r="986" spans="1:69" x14ac:dyDescent="0.25">
      <c r="A986" s="333" t="s">
        <v>95</v>
      </c>
      <c r="B986" s="330" t="s">
        <v>43</v>
      </c>
      <c r="C986" s="330" t="s">
        <v>43</v>
      </c>
      <c r="D986" s="333">
        <v>49</v>
      </c>
      <c r="E986" s="331" t="s">
        <v>571</v>
      </c>
      <c r="F986" s="330" t="s">
        <v>248</v>
      </c>
      <c r="G986" s="427" t="s">
        <v>7556</v>
      </c>
      <c r="H986" s="330">
        <v>0</v>
      </c>
      <c r="I986" s="330">
        <v>0</v>
      </c>
      <c r="J986" s="336" t="s">
        <v>45</v>
      </c>
      <c r="K986" s="330">
        <v>0</v>
      </c>
      <c r="L986" s="330">
        <v>0</v>
      </c>
      <c r="M986" s="336" t="s">
        <v>45</v>
      </c>
      <c r="N986" s="330">
        <v>0</v>
      </c>
      <c r="O986" s="330" t="s">
        <v>45</v>
      </c>
      <c r="P986" s="330" t="s">
        <v>45</v>
      </c>
      <c r="Q986" s="330" t="s">
        <v>45</v>
      </c>
      <c r="R986" s="336" t="s">
        <v>45</v>
      </c>
      <c r="S986" s="330">
        <v>0</v>
      </c>
      <c r="T986" s="330"/>
      <c r="U986" s="330"/>
      <c r="V986" s="428"/>
      <c r="W986" s="428" t="s">
        <v>45</v>
      </c>
      <c r="X986" s="428" t="s">
        <v>45</v>
      </c>
      <c r="Y986" s="428" t="s">
        <v>45</v>
      </c>
      <c r="Z986" s="428" t="s">
        <v>45</v>
      </c>
      <c r="AA986" s="330">
        <v>0</v>
      </c>
      <c r="AB986" s="330">
        <v>0</v>
      </c>
      <c r="AC986" s="330">
        <v>0</v>
      </c>
      <c r="AD986" s="330">
        <v>0</v>
      </c>
      <c r="AE986" s="330">
        <v>0</v>
      </c>
      <c r="AF986" s="330">
        <v>0</v>
      </c>
      <c r="AG986" s="429" t="s">
        <v>45</v>
      </c>
      <c r="AH986" s="330"/>
      <c r="AI986" s="330"/>
      <c r="AJ986" s="330"/>
      <c r="AK986" s="330"/>
      <c r="AL986" s="330"/>
      <c r="AM986" s="330">
        <v>0</v>
      </c>
      <c r="AN986" s="330">
        <v>0</v>
      </c>
      <c r="AO986" s="330"/>
      <c r="AP986" s="330"/>
      <c r="AQ986" s="330">
        <v>0</v>
      </c>
      <c r="AR986" s="330">
        <v>0</v>
      </c>
      <c r="AS986" s="330">
        <v>0</v>
      </c>
      <c r="AT986" s="330">
        <v>0</v>
      </c>
      <c r="AU986" s="330">
        <v>0</v>
      </c>
      <c r="AV986" s="430" t="s">
        <v>45</v>
      </c>
      <c r="AW986" s="330">
        <v>0</v>
      </c>
      <c r="AX986" s="330">
        <v>0</v>
      </c>
      <c r="AY986" s="330">
        <v>0</v>
      </c>
      <c r="AZ986" s="330">
        <v>0</v>
      </c>
      <c r="BA986" s="330">
        <v>0</v>
      </c>
      <c r="BB986" s="330">
        <v>0</v>
      </c>
      <c r="BC986" s="330">
        <v>0</v>
      </c>
      <c r="BD986" s="330">
        <v>0</v>
      </c>
      <c r="BE986" s="330">
        <v>10</v>
      </c>
      <c r="BF986" s="329" t="s">
        <v>7547</v>
      </c>
      <c r="BG986" s="330">
        <v>0</v>
      </c>
      <c r="BH986" s="330">
        <v>0</v>
      </c>
      <c r="BI986" s="330">
        <v>0</v>
      </c>
      <c r="BJ986" s="330" t="s">
        <v>112</v>
      </c>
      <c r="BK986" s="330">
        <v>0</v>
      </c>
      <c r="BL986" s="330">
        <v>0</v>
      </c>
      <c r="BM986" s="330">
        <v>0</v>
      </c>
      <c r="BN986" s="330">
        <v>0</v>
      </c>
      <c r="BO986" s="330">
        <v>0</v>
      </c>
      <c r="BP986" s="330">
        <v>0</v>
      </c>
      <c r="BQ986" s="330">
        <v>0</v>
      </c>
    </row>
    <row r="987" spans="1:69" x14ac:dyDescent="0.25">
      <c r="A987" s="333" t="s">
        <v>95</v>
      </c>
      <c r="B987" s="330" t="s">
        <v>43</v>
      </c>
      <c r="C987" s="330" t="s">
        <v>43</v>
      </c>
      <c r="D987" s="333">
        <v>50</v>
      </c>
      <c r="E987" s="331" t="s">
        <v>572</v>
      </c>
      <c r="F987" s="330" t="s">
        <v>248</v>
      </c>
      <c r="G987" s="427" t="s">
        <v>7556</v>
      </c>
      <c r="H987" s="330">
        <v>0</v>
      </c>
      <c r="I987" s="330">
        <v>0</v>
      </c>
      <c r="J987" s="336" t="s">
        <v>45</v>
      </c>
      <c r="K987" s="330">
        <v>0</v>
      </c>
      <c r="L987" s="330">
        <v>0</v>
      </c>
      <c r="M987" s="336" t="s">
        <v>45</v>
      </c>
      <c r="N987" s="330">
        <v>0</v>
      </c>
      <c r="O987" s="330" t="s">
        <v>45</v>
      </c>
      <c r="P987" s="330" t="s">
        <v>45</v>
      </c>
      <c r="Q987" s="330" t="s">
        <v>45</v>
      </c>
      <c r="R987" s="336" t="s">
        <v>45</v>
      </c>
      <c r="S987" s="330">
        <v>0</v>
      </c>
      <c r="T987" s="330"/>
      <c r="U987" s="330"/>
      <c r="V987" s="428"/>
      <c r="W987" s="428" t="s">
        <v>45</v>
      </c>
      <c r="X987" s="428" t="s">
        <v>45</v>
      </c>
      <c r="Y987" s="428" t="s">
        <v>45</v>
      </c>
      <c r="Z987" s="428" t="s">
        <v>45</v>
      </c>
      <c r="AA987" s="330">
        <v>0</v>
      </c>
      <c r="AB987" s="330">
        <v>0</v>
      </c>
      <c r="AC987" s="330">
        <v>0</v>
      </c>
      <c r="AD987" s="330">
        <v>0</v>
      </c>
      <c r="AE987" s="330">
        <v>0</v>
      </c>
      <c r="AF987" s="330">
        <v>0</v>
      </c>
      <c r="AG987" s="429" t="s">
        <v>45</v>
      </c>
      <c r="AH987" s="330"/>
      <c r="AI987" s="330"/>
      <c r="AJ987" s="330"/>
      <c r="AK987" s="330"/>
      <c r="AL987" s="330"/>
      <c r="AM987" s="330">
        <v>0</v>
      </c>
      <c r="AN987" s="330">
        <v>0</v>
      </c>
      <c r="AO987" s="330"/>
      <c r="AP987" s="330"/>
      <c r="AQ987" s="330">
        <v>0</v>
      </c>
      <c r="AR987" s="330">
        <v>0</v>
      </c>
      <c r="AS987" s="330">
        <v>0</v>
      </c>
      <c r="AT987" s="330">
        <v>0</v>
      </c>
      <c r="AU987" s="330">
        <v>0</v>
      </c>
      <c r="AV987" s="430" t="s">
        <v>45</v>
      </c>
      <c r="AW987" s="330">
        <v>1</v>
      </c>
      <c r="AX987" s="330">
        <v>0</v>
      </c>
      <c r="AY987" s="330">
        <v>1</v>
      </c>
      <c r="AZ987" s="330">
        <v>0</v>
      </c>
      <c r="BA987" s="330">
        <v>1</v>
      </c>
      <c r="BB987" s="330">
        <v>0</v>
      </c>
      <c r="BC987" s="330">
        <v>1</v>
      </c>
      <c r="BD987" s="330">
        <v>0</v>
      </c>
      <c r="BE987" s="330">
        <v>26</v>
      </c>
      <c r="BF987" s="329" t="s">
        <v>7547</v>
      </c>
      <c r="BG987" s="330">
        <v>0</v>
      </c>
      <c r="BH987" s="330">
        <v>3</v>
      </c>
      <c r="BI987" s="330">
        <v>1</v>
      </c>
      <c r="BJ987" s="330" t="s">
        <v>112</v>
      </c>
      <c r="BK987" s="330">
        <v>1</v>
      </c>
      <c r="BL987" s="330">
        <v>0</v>
      </c>
      <c r="BM987" s="330">
        <v>0</v>
      </c>
      <c r="BN987" s="330">
        <v>0</v>
      </c>
      <c r="BO987" s="330">
        <v>0</v>
      </c>
      <c r="BP987" s="330">
        <v>0</v>
      </c>
      <c r="BQ987" s="330">
        <v>0</v>
      </c>
    </row>
    <row r="988" spans="1:69" x14ac:dyDescent="0.25">
      <c r="A988" s="333" t="s">
        <v>95</v>
      </c>
      <c r="B988" s="330" t="s">
        <v>43</v>
      </c>
      <c r="C988" s="330" t="s">
        <v>43</v>
      </c>
      <c r="D988" s="333">
        <v>51</v>
      </c>
      <c r="E988" s="331" t="s">
        <v>573</v>
      </c>
      <c r="F988" s="330" t="s">
        <v>248</v>
      </c>
      <c r="G988" s="427" t="s">
        <v>7556</v>
      </c>
      <c r="H988" s="330">
        <v>0</v>
      </c>
      <c r="I988" s="330">
        <v>0</v>
      </c>
      <c r="J988" s="336" t="s">
        <v>45</v>
      </c>
      <c r="K988" s="330">
        <v>0</v>
      </c>
      <c r="L988" s="330">
        <v>0</v>
      </c>
      <c r="M988" s="336" t="s">
        <v>45</v>
      </c>
      <c r="N988" s="330">
        <v>0</v>
      </c>
      <c r="O988" s="330" t="s">
        <v>45</v>
      </c>
      <c r="P988" s="330" t="s">
        <v>45</v>
      </c>
      <c r="Q988" s="330" t="s">
        <v>45</v>
      </c>
      <c r="R988" s="336" t="s">
        <v>45</v>
      </c>
      <c r="S988" s="330">
        <v>0</v>
      </c>
      <c r="T988" s="330"/>
      <c r="U988" s="330"/>
      <c r="V988" s="428"/>
      <c r="W988" s="428" t="s">
        <v>45</v>
      </c>
      <c r="X988" s="428" t="s">
        <v>45</v>
      </c>
      <c r="Y988" s="428" t="s">
        <v>45</v>
      </c>
      <c r="Z988" s="428" t="s">
        <v>45</v>
      </c>
      <c r="AA988" s="330">
        <v>0</v>
      </c>
      <c r="AB988" s="330">
        <v>0</v>
      </c>
      <c r="AC988" s="330">
        <v>0</v>
      </c>
      <c r="AD988" s="330">
        <v>0</v>
      </c>
      <c r="AE988" s="330">
        <v>0</v>
      </c>
      <c r="AF988" s="330">
        <v>0</v>
      </c>
      <c r="AG988" s="429" t="s">
        <v>45</v>
      </c>
      <c r="AH988" s="330"/>
      <c r="AI988" s="330"/>
      <c r="AJ988" s="330"/>
      <c r="AK988" s="330"/>
      <c r="AL988" s="330"/>
      <c r="AM988" s="330">
        <v>0</v>
      </c>
      <c r="AN988" s="330">
        <v>0</v>
      </c>
      <c r="AO988" s="330"/>
      <c r="AP988" s="330"/>
      <c r="AQ988" s="330">
        <v>0</v>
      </c>
      <c r="AR988" s="330">
        <v>0</v>
      </c>
      <c r="AS988" s="330">
        <v>0</v>
      </c>
      <c r="AT988" s="330">
        <v>0</v>
      </c>
      <c r="AU988" s="330">
        <v>0</v>
      </c>
      <c r="AV988" s="430" t="s">
        <v>45</v>
      </c>
      <c r="AW988" s="330">
        <v>0</v>
      </c>
      <c r="AX988" s="330">
        <v>0</v>
      </c>
      <c r="AY988" s="330">
        <v>0</v>
      </c>
      <c r="AZ988" s="330">
        <v>0</v>
      </c>
      <c r="BA988" s="330">
        <v>0</v>
      </c>
      <c r="BB988" s="330">
        <v>0</v>
      </c>
      <c r="BC988" s="330">
        <v>0</v>
      </c>
      <c r="BD988" s="330">
        <v>0</v>
      </c>
      <c r="BE988" s="330">
        <v>0</v>
      </c>
      <c r="BF988" s="329" t="s">
        <v>7547</v>
      </c>
      <c r="BG988" s="330">
        <v>0</v>
      </c>
      <c r="BH988" s="330">
        <v>0</v>
      </c>
      <c r="BI988" s="330">
        <v>0</v>
      </c>
      <c r="BJ988" s="330" t="s">
        <v>112</v>
      </c>
      <c r="BK988" s="330">
        <v>0</v>
      </c>
      <c r="BL988" s="330">
        <v>0</v>
      </c>
      <c r="BM988" s="330">
        <v>0</v>
      </c>
      <c r="BN988" s="330">
        <v>0</v>
      </c>
      <c r="BO988" s="330">
        <v>0</v>
      </c>
      <c r="BP988" s="330">
        <v>0</v>
      </c>
      <c r="BQ988" s="330">
        <v>0</v>
      </c>
    </row>
    <row r="989" spans="1:69" x14ac:dyDescent="0.25">
      <c r="A989" s="333" t="s">
        <v>95</v>
      </c>
      <c r="B989" s="330" t="s">
        <v>43</v>
      </c>
      <c r="C989" s="330" t="s">
        <v>43</v>
      </c>
      <c r="D989" s="333">
        <v>52</v>
      </c>
      <c r="E989" s="331" t="s">
        <v>6555</v>
      </c>
      <c r="F989" s="330" t="s">
        <v>248</v>
      </c>
      <c r="G989" s="427" t="s">
        <v>7556</v>
      </c>
      <c r="H989" s="330">
        <v>0</v>
      </c>
      <c r="I989" s="330">
        <v>0</v>
      </c>
      <c r="J989" s="336" t="s">
        <v>45</v>
      </c>
      <c r="K989" s="330">
        <v>0</v>
      </c>
      <c r="L989" s="330">
        <v>0</v>
      </c>
      <c r="M989" s="336" t="s">
        <v>45</v>
      </c>
      <c r="N989" s="330">
        <v>0</v>
      </c>
      <c r="O989" s="330" t="s">
        <v>45</v>
      </c>
      <c r="P989" s="330" t="s">
        <v>45</v>
      </c>
      <c r="Q989" s="330" t="s">
        <v>45</v>
      </c>
      <c r="R989" s="336" t="s">
        <v>45</v>
      </c>
      <c r="S989" s="330">
        <v>0</v>
      </c>
      <c r="T989" s="330"/>
      <c r="U989" s="330"/>
      <c r="V989" s="428"/>
      <c r="W989" s="428" t="s">
        <v>45</v>
      </c>
      <c r="X989" s="428" t="s">
        <v>45</v>
      </c>
      <c r="Y989" s="428" t="s">
        <v>45</v>
      </c>
      <c r="Z989" s="428" t="s">
        <v>45</v>
      </c>
      <c r="AA989" s="330">
        <v>0</v>
      </c>
      <c r="AB989" s="330">
        <v>0</v>
      </c>
      <c r="AC989" s="330">
        <v>0</v>
      </c>
      <c r="AD989" s="330">
        <v>0</v>
      </c>
      <c r="AE989" s="330">
        <v>0</v>
      </c>
      <c r="AF989" s="330">
        <v>0</v>
      </c>
      <c r="AG989" s="429" t="s">
        <v>45</v>
      </c>
      <c r="AH989" s="330"/>
      <c r="AI989" s="330"/>
      <c r="AJ989" s="330"/>
      <c r="AK989" s="330"/>
      <c r="AL989" s="330"/>
      <c r="AM989" s="330">
        <v>0</v>
      </c>
      <c r="AN989" s="330">
        <v>0</v>
      </c>
      <c r="AO989" s="330"/>
      <c r="AP989" s="330"/>
      <c r="AQ989" s="330">
        <v>0</v>
      </c>
      <c r="AR989" s="330">
        <v>0</v>
      </c>
      <c r="AS989" s="330">
        <v>0</v>
      </c>
      <c r="AT989" s="330">
        <v>0</v>
      </c>
      <c r="AU989" s="330">
        <v>0</v>
      </c>
      <c r="AV989" s="430" t="s">
        <v>45</v>
      </c>
      <c r="AW989" s="330">
        <v>0</v>
      </c>
      <c r="AX989" s="330">
        <v>0</v>
      </c>
      <c r="AY989" s="330">
        <v>0</v>
      </c>
      <c r="AZ989" s="330">
        <v>0</v>
      </c>
      <c r="BA989" s="330">
        <v>0</v>
      </c>
      <c r="BB989" s="330">
        <v>0</v>
      </c>
      <c r="BC989" s="330">
        <v>0</v>
      </c>
      <c r="BD989" s="330">
        <v>0</v>
      </c>
      <c r="BE989" s="330">
        <v>0</v>
      </c>
      <c r="BF989" s="329" t="s">
        <v>7547</v>
      </c>
      <c r="BG989" s="330">
        <v>0</v>
      </c>
      <c r="BH989" s="330">
        <v>0</v>
      </c>
      <c r="BI989" s="330">
        <v>0</v>
      </c>
      <c r="BJ989" s="330" t="s">
        <v>112</v>
      </c>
      <c r="BK989" s="330">
        <v>0</v>
      </c>
      <c r="BL989" s="330">
        <v>0</v>
      </c>
      <c r="BM989" s="330">
        <v>0</v>
      </c>
      <c r="BN989" s="330">
        <v>0</v>
      </c>
      <c r="BO989" s="330">
        <v>0</v>
      </c>
      <c r="BP989" s="330">
        <v>0</v>
      </c>
      <c r="BQ989" s="330">
        <v>0</v>
      </c>
    </row>
    <row r="990" spans="1:69" x14ac:dyDescent="0.25">
      <c r="A990" s="333" t="s">
        <v>95</v>
      </c>
      <c r="B990" s="330" t="s">
        <v>43</v>
      </c>
      <c r="C990" s="330" t="s">
        <v>43</v>
      </c>
      <c r="D990" s="333">
        <v>3</v>
      </c>
      <c r="E990" s="331" t="s">
        <v>6536</v>
      </c>
      <c r="F990" s="330" t="s">
        <v>248</v>
      </c>
      <c r="G990" s="427" t="s">
        <v>7556</v>
      </c>
      <c r="H990" s="330">
        <v>0</v>
      </c>
      <c r="I990" s="330">
        <v>0</v>
      </c>
      <c r="J990" s="336" t="s">
        <v>45</v>
      </c>
      <c r="K990" s="330">
        <v>0</v>
      </c>
      <c r="L990" s="330">
        <v>0</v>
      </c>
      <c r="M990" s="336" t="s">
        <v>45</v>
      </c>
      <c r="N990" s="330">
        <v>0</v>
      </c>
      <c r="O990" s="330" t="s">
        <v>45</v>
      </c>
      <c r="P990" s="330" t="s">
        <v>45</v>
      </c>
      <c r="Q990" s="330" t="s">
        <v>45</v>
      </c>
      <c r="R990" s="336" t="s">
        <v>45</v>
      </c>
      <c r="S990" s="330">
        <v>0</v>
      </c>
      <c r="T990" s="330"/>
      <c r="U990" s="330"/>
      <c r="V990" s="428"/>
      <c r="W990" s="428" t="s">
        <v>45</v>
      </c>
      <c r="X990" s="428" t="s">
        <v>45</v>
      </c>
      <c r="Y990" s="428" t="s">
        <v>45</v>
      </c>
      <c r="Z990" s="428" t="s">
        <v>45</v>
      </c>
      <c r="AA990" s="330">
        <v>0</v>
      </c>
      <c r="AB990" s="330">
        <v>0</v>
      </c>
      <c r="AC990" s="330">
        <v>0</v>
      </c>
      <c r="AD990" s="330">
        <v>0</v>
      </c>
      <c r="AE990" s="330">
        <v>0</v>
      </c>
      <c r="AF990" s="330">
        <v>0</v>
      </c>
      <c r="AG990" s="429" t="s">
        <v>45</v>
      </c>
      <c r="AH990" s="330"/>
      <c r="AI990" s="330"/>
      <c r="AJ990" s="330"/>
      <c r="AK990" s="330"/>
      <c r="AL990" s="330"/>
      <c r="AM990" s="330">
        <v>0</v>
      </c>
      <c r="AN990" s="330">
        <v>0</v>
      </c>
      <c r="AO990" s="330"/>
      <c r="AP990" s="330"/>
      <c r="AQ990" s="330">
        <v>0</v>
      </c>
      <c r="AR990" s="330">
        <v>0</v>
      </c>
      <c r="AS990" s="330">
        <v>0</v>
      </c>
      <c r="AT990" s="330">
        <v>0</v>
      </c>
      <c r="AU990" s="330">
        <v>0</v>
      </c>
      <c r="AV990" s="430" t="s">
        <v>45</v>
      </c>
      <c r="AW990" s="330">
        <v>0</v>
      </c>
      <c r="AX990" s="330">
        <v>0</v>
      </c>
      <c r="AY990" s="330">
        <v>0</v>
      </c>
      <c r="AZ990" s="330">
        <v>0</v>
      </c>
      <c r="BA990" s="330">
        <v>0</v>
      </c>
      <c r="BB990" s="330">
        <v>0</v>
      </c>
      <c r="BC990" s="330">
        <v>0</v>
      </c>
      <c r="BD990" s="330">
        <v>0</v>
      </c>
      <c r="BE990" s="330">
        <v>10</v>
      </c>
      <c r="BF990" s="329" t="s">
        <v>7547</v>
      </c>
      <c r="BG990" s="330">
        <v>0</v>
      </c>
      <c r="BH990" s="330">
        <v>0</v>
      </c>
      <c r="BI990" s="330">
        <v>0</v>
      </c>
      <c r="BJ990" s="330" t="s">
        <v>112</v>
      </c>
      <c r="BK990" s="330">
        <v>0</v>
      </c>
      <c r="BL990" s="330">
        <v>0</v>
      </c>
      <c r="BM990" s="330">
        <v>0</v>
      </c>
      <c r="BN990" s="330">
        <v>0</v>
      </c>
      <c r="BO990" s="330">
        <v>0</v>
      </c>
      <c r="BP990" s="330">
        <v>0</v>
      </c>
      <c r="BQ990" s="330">
        <v>0</v>
      </c>
    </row>
    <row r="991" spans="1:69" x14ac:dyDescent="0.25">
      <c r="A991" s="333" t="s">
        <v>95</v>
      </c>
      <c r="B991" s="330" t="s">
        <v>43</v>
      </c>
      <c r="C991" s="330" t="s">
        <v>43</v>
      </c>
      <c r="D991" s="333">
        <v>4</v>
      </c>
      <c r="E991" s="331" t="s">
        <v>6537</v>
      </c>
      <c r="F991" s="330" t="s">
        <v>248</v>
      </c>
      <c r="G991" s="427" t="s">
        <v>7556</v>
      </c>
      <c r="H991" s="330">
        <v>0</v>
      </c>
      <c r="I991" s="330">
        <v>0</v>
      </c>
      <c r="J991" s="336" t="s">
        <v>45</v>
      </c>
      <c r="K991" s="330">
        <v>0</v>
      </c>
      <c r="L991" s="330">
        <v>0</v>
      </c>
      <c r="M991" s="336" t="s">
        <v>45</v>
      </c>
      <c r="N991" s="330">
        <v>0</v>
      </c>
      <c r="O991" s="330" t="s">
        <v>45</v>
      </c>
      <c r="P991" s="330" t="s">
        <v>45</v>
      </c>
      <c r="Q991" s="330" t="s">
        <v>45</v>
      </c>
      <c r="R991" s="336" t="s">
        <v>45</v>
      </c>
      <c r="S991" s="330">
        <v>0</v>
      </c>
      <c r="T991" s="330"/>
      <c r="U991" s="330"/>
      <c r="V991" s="428"/>
      <c r="W991" s="428" t="s">
        <v>45</v>
      </c>
      <c r="X991" s="428" t="s">
        <v>45</v>
      </c>
      <c r="Y991" s="428" t="s">
        <v>45</v>
      </c>
      <c r="Z991" s="428" t="s">
        <v>45</v>
      </c>
      <c r="AA991" s="330">
        <v>0</v>
      </c>
      <c r="AB991" s="330">
        <v>0</v>
      </c>
      <c r="AC991" s="330">
        <v>0</v>
      </c>
      <c r="AD991" s="330">
        <v>0</v>
      </c>
      <c r="AE991" s="330">
        <v>0</v>
      </c>
      <c r="AF991" s="330">
        <v>0</v>
      </c>
      <c r="AG991" s="429" t="s">
        <v>45</v>
      </c>
      <c r="AH991" s="330"/>
      <c r="AI991" s="330"/>
      <c r="AJ991" s="330"/>
      <c r="AK991" s="330"/>
      <c r="AL991" s="330"/>
      <c r="AM991" s="330">
        <v>0</v>
      </c>
      <c r="AN991" s="330">
        <v>0</v>
      </c>
      <c r="AO991" s="330"/>
      <c r="AP991" s="330"/>
      <c r="AQ991" s="330">
        <v>0</v>
      </c>
      <c r="AR991" s="330">
        <v>0</v>
      </c>
      <c r="AS991" s="330">
        <v>0</v>
      </c>
      <c r="AT991" s="330">
        <v>0</v>
      </c>
      <c r="AU991" s="330">
        <v>0</v>
      </c>
      <c r="AV991" s="430" t="s">
        <v>45</v>
      </c>
      <c r="AW991" s="330">
        <v>0</v>
      </c>
      <c r="AX991" s="330">
        <v>0</v>
      </c>
      <c r="AY991" s="330">
        <v>0</v>
      </c>
      <c r="AZ991" s="330">
        <v>0</v>
      </c>
      <c r="BA991" s="330">
        <v>0</v>
      </c>
      <c r="BB991" s="330">
        <v>0</v>
      </c>
      <c r="BC991" s="330">
        <v>0</v>
      </c>
      <c r="BD991" s="330">
        <v>0</v>
      </c>
      <c r="BE991" s="330">
        <v>8</v>
      </c>
      <c r="BF991" s="329" t="s">
        <v>7547</v>
      </c>
      <c r="BG991" s="330">
        <v>0</v>
      </c>
      <c r="BH991" s="330">
        <v>0</v>
      </c>
      <c r="BI991" s="330">
        <v>0</v>
      </c>
      <c r="BJ991" s="330" t="s">
        <v>112</v>
      </c>
      <c r="BK991" s="330">
        <v>0</v>
      </c>
      <c r="BL991" s="330">
        <v>0</v>
      </c>
      <c r="BM991" s="330">
        <v>0</v>
      </c>
      <c r="BN991" s="330">
        <v>0</v>
      </c>
      <c r="BO991" s="330">
        <v>0</v>
      </c>
      <c r="BP991" s="330">
        <v>0</v>
      </c>
      <c r="BQ991" s="330">
        <v>0</v>
      </c>
    </row>
    <row r="992" spans="1:69" x14ac:dyDescent="0.25">
      <c r="A992" s="333" t="s">
        <v>95</v>
      </c>
      <c r="B992" s="330" t="s">
        <v>43</v>
      </c>
      <c r="C992" s="330" t="s">
        <v>43</v>
      </c>
      <c r="D992" s="333">
        <v>5</v>
      </c>
      <c r="E992" s="331" t="s">
        <v>6538</v>
      </c>
      <c r="F992" s="330" t="s">
        <v>248</v>
      </c>
      <c r="G992" s="427" t="s">
        <v>7556</v>
      </c>
      <c r="H992" s="330">
        <v>0</v>
      </c>
      <c r="I992" s="330">
        <v>0</v>
      </c>
      <c r="J992" s="336" t="s">
        <v>45</v>
      </c>
      <c r="K992" s="330">
        <v>0</v>
      </c>
      <c r="L992" s="330">
        <v>0</v>
      </c>
      <c r="M992" s="336" t="s">
        <v>45</v>
      </c>
      <c r="N992" s="330">
        <v>0</v>
      </c>
      <c r="O992" s="330" t="s">
        <v>45</v>
      </c>
      <c r="P992" s="330" t="s">
        <v>45</v>
      </c>
      <c r="Q992" s="330" t="s">
        <v>45</v>
      </c>
      <c r="R992" s="336" t="s">
        <v>45</v>
      </c>
      <c r="S992" s="330">
        <v>0</v>
      </c>
      <c r="T992" s="330"/>
      <c r="U992" s="330"/>
      <c r="V992" s="428"/>
      <c r="W992" s="428" t="s">
        <v>45</v>
      </c>
      <c r="X992" s="428" t="s">
        <v>45</v>
      </c>
      <c r="Y992" s="428" t="s">
        <v>45</v>
      </c>
      <c r="Z992" s="428" t="s">
        <v>45</v>
      </c>
      <c r="AA992" s="330">
        <v>0</v>
      </c>
      <c r="AB992" s="330">
        <v>0</v>
      </c>
      <c r="AC992" s="330">
        <v>0</v>
      </c>
      <c r="AD992" s="330">
        <v>0</v>
      </c>
      <c r="AE992" s="330">
        <v>0</v>
      </c>
      <c r="AF992" s="330">
        <v>0</v>
      </c>
      <c r="AG992" s="429" t="s">
        <v>45</v>
      </c>
      <c r="AH992" s="330"/>
      <c r="AI992" s="330"/>
      <c r="AJ992" s="330"/>
      <c r="AK992" s="330"/>
      <c r="AL992" s="330"/>
      <c r="AM992" s="330">
        <v>0</v>
      </c>
      <c r="AN992" s="330">
        <v>0</v>
      </c>
      <c r="AO992" s="330"/>
      <c r="AP992" s="330"/>
      <c r="AQ992" s="330">
        <v>0</v>
      </c>
      <c r="AR992" s="330">
        <v>0</v>
      </c>
      <c r="AS992" s="330">
        <v>0</v>
      </c>
      <c r="AT992" s="330">
        <v>0</v>
      </c>
      <c r="AU992" s="330">
        <v>0</v>
      </c>
      <c r="AV992" s="430" t="s">
        <v>45</v>
      </c>
      <c r="AW992" s="330">
        <v>0</v>
      </c>
      <c r="AX992" s="330">
        <v>0</v>
      </c>
      <c r="AY992" s="330">
        <v>0</v>
      </c>
      <c r="AZ992" s="330">
        <v>0</v>
      </c>
      <c r="BA992" s="330">
        <v>0</v>
      </c>
      <c r="BB992" s="330">
        <v>0</v>
      </c>
      <c r="BC992" s="330">
        <v>0</v>
      </c>
      <c r="BD992" s="330">
        <v>0</v>
      </c>
      <c r="BE992" s="330">
        <v>3</v>
      </c>
      <c r="BF992" s="329" t="s">
        <v>7547</v>
      </c>
      <c r="BG992" s="330">
        <v>0</v>
      </c>
      <c r="BH992" s="330">
        <v>0</v>
      </c>
      <c r="BI992" s="330">
        <v>0</v>
      </c>
      <c r="BJ992" s="330" t="s">
        <v>112</v>
      </c>
      <c r="BK992" s="330">
        <v>0</v>
      </c>
      <c r="BL992" s="330">
        <v>0</v>
      </c>
      <c r="BM992" s="330">
        <v>0</v>
      </c>
      <c r="BN992" s="330">
        <v>0</v>
      </c>
      <c r="BO992" s="330">
        <v>0</v>
      </c>
      <c r="BP992" s="330">
        <v>0</v>
      </c>
      <c r="BQ992" s="330">
        <v>0</v>
      </c>
    </row>
    <row r="993" spans="1:69" x14ac:dyDescent="0.25">
      <c r="A993" s="333" t="s">
        <v>95</v>
      </c>
      <c r="B993" s="330" t="s">
        <v>43</v>
      </c>
      <c r="C993" s="330" t="s">
        <v>43</v>
      </c>
      <c r="D993" s="333">
        <v>6</v>
      </c>
      <c r="E993" s="331" t="s">
        <v>6539</v>
      </c>
      <c r="F993" s="330" t="s">
        <v>248</v>
      </c>
      <c r="G993" s="427" t="s">
        <v>7556</v>
      </c>
      <c r="H993" s="330">
        <v>0</v>
      </c>
      <c r="I993" s="330">
        <v>0</v>
      </c>
      <c r="J993" s="336" t="s">
        <v>45</v>
      </c>
      <c r="K993" s="330">
        <v>0</v>
      </c>
      <c r="L993" s="330">
        <v>0</v>
      </c>
      <c r="M993" s="336" t="s">
        <v>45</v>
      </c>
      <c r="N993" s="330">
        <v>0</v>
      </c>
      <c r="O993" s="330" t="s">
        <v>45</v>
      </c>
      <c r="P993" s="330" t="s">
        <v>45</v>
      </c>
      <c r="Q993" s="330" t="s">
        <v>45</v>
      </c>
      <c r="R993" s="336" t="s">
        <v>45</v>
      </c>
      <c r="S993" s="330">
        <v>0</v>
      </c>
      <c r="T993" s="330"/>
      <c r="U993" s="330"/>
      <c r="V993" s="428"/>
      <c r="W993" s="428" t="s">
        <v>45</v>
      </c>
      <c r="X993" s="428" t="s">
        <v>45</v>
      </c>
      <c r="Y993" s="428" t="s">
        <v>45</v>
      </c>
      <c r="Z993" s="428" t="s">
        <v>45</v>
      </c>
      <c r="AA993" s="330">
        <v>0</v>
      </c>
      <c r="AB993" s="330">
        <v>0</v>
      </c>
      <c r="AC993" s="330">
        <v>0</v>
      </c>
      <c r="AD993" s="330">
        <v>0</v>
      </c>
      <c r="AE993" s="330">
        <v>0</v>
      </c>
      <c r="AF993" s="330">
        <v>0</v>
      </c>
      <c r="AG993" s="429" t="s">
        <v>45</v>
      </c>
      <c r="AH993" s="330"/>
      <c r="AI993" s="330"/>
      <c r="AJ993" s="330"/>
      <c r="AK993" s="330"/>
      <c r="AL993" s="330"/>
      <c r="AM993" s="330">
        <v>0</v>
      </c>
      <c r="AN993" s="330">
        <v>0</v>
      </c>
      <c r="AO993" s="330"/>
      <c r="AP993" s="330"/>
      <c r="AQ993" s="330">
        <v>0</v>
      </c>
      <c r="AR993" s="330">
        <v>0</v>
      </c>
      <c r="AS993" s="330">
        <v>0</v>
      </c>
      <c r="AT993" s="330">
        <v>0</v>
      </c>
      <c r="AU993" s="330">
        <v>0</v>
      </c>
      <c r="AV993" s="430" t="s">
        <v>45</v>
      </c>
      <c r="AW993" s="330">
        <v>0</v>
      </c>
      <c r="AX993" s="330">
        <v>0</v>
      </c>
      <c r="AY993" s="330">
        <v>0</v>
      </c>
      <c r="AZ993" s="330">
        <v>0</v>
      </c>
      <c r="BA993" s="330">
        <v>0</v>
      </c>
      <c r="BB993" s="330">
        <v>0</v>
      </c>
      <c r="BC993" s="330">
        <v>0</v>
      </c>
      <c r="BD993" s="330">
        <v>0</v>
      </c>
      <c r="BE993" s="330">
        <v>11</v>
      </c>
      <c r="BF993" s="329" t="s">
        <v>7547</v>
      </c>
      <c r="BG993" s="330">
        <v>0</v>
      </c>
      <c r="BH993" s="330">
        <v>0</v>
      </c>
      <c r="BI993" s="330">
        <v>0</v>
      </c>
      <c r="BJ993" s="330" t="s">
        <v>112</v>
      </c>
      <c r="BK993" s="330">
        <v>0</v>
      </c>
      <c r="BL993" s="330">
        <v>0</v>
      </c>
      <c r="BM993" s="330">
        <v>0</v>
      </c>
      <c r="BN993" s="330">
        <v>0</v>
      </c>
      <c r="BO993" s="330">
        <v>0</v>
      </c>
      <c r="BP993" s="330">
        <v>0</v>
      </c>
      <c r="BQ993" s="330">
        <v>0</v>
      </c>
    </row>
    <row r="994" spans="1:69" x14ac:dyDescent="0.25">
      <c r="A994" s="333" t="s">
        <v>95</v>
      </c>
      <c r="B994" s="330" t="s">
        <v>43</v>
      </c>
      <c r="C994" s="330" t="s">
        <v>43</v>
      </c>
      <c r="D994" s="333">
        <v>7</v>
      </c>
      <c r="E994" s="331" t="s">
        <v>6540</v>
      </c>
      <c r="F994" s="330" t="s">
        <v>248</v>
      </c>
      <c r="G994" s="427" t="s">
        <v>7556</v>
      </c>
      <c r="H994" s="330">
        <v>0</v>
      </c>
      <c r="I994" s="330">
        <v>0</v>
      </c>
      <c r="J994" s="336" t="s">
        <v>45</v>
      </c>
      <c r="K994" s="330">
        <v>0</v>
      </c>
      <c r="L994" s="330">
        <v>0</v>
      </c>
      <c r="M994" s="336" t="s">
        <v>45</v>
      </c>
      <c r="N994" s="330">
        <v>0</v>
      </c>
      <c r="O994" s="330" t="s">
        <v>45</v>
      </c>
      <c r="P994" s="330" t="s">
        <v>45</v>
      </c>
      <c r="Q994" s="330" t="s">
        <v>45</v>
      </c>
      <c r="R994" s="336" t="s">
        <v>45</v>
      </c>
      <c r="S994" s="330">
        <v>0</v>
      </c>
      <c r="T994" s="330"/>
      <c r="U994" s="330"/>
      <c r="V994" s="428"/>
      <c r="W994" s="428" t="s">
        <v>45</v>
      </c>
      <c r="X994" s="428" t="s">
        <v>45</v>
      </c>
      <c r="Y994" s="428" t="s">
        <v>45</v>
      </c>
      <c r="Z994" s="428" t="s">
        <v>45</v>
      </c>
      <c r="AA994" s="330">
        <v>0</v>
      </c>
      <c r="AB994" s="330">
        <v>0</v>
      </c>
      <c r="AC994" s="330">
        <v>0</v>
      </c>
      <c r="AD994" s="330">
        <v>0</v>
      </c>
      <c r="AE994" s="330">
        <v>0</v>
      </c>
      <c r="AF994" s="330">
        <v>0</v>
      </c>
      <c r="AG994" s="429" t="s">
        <v>45</v>
      </c>
      <c r="AH994" s="330"/>
      <c r="AI994" s="330"/>
      <c r="AJ994" s="330"/>
      <c r="AK994" s="330"/>
      <c r="AL994" s="330"/>
      <c r="AM994" s="330">
        <v>0</v>
      </c>
      <c r="AN994" s="330">
        <v>0</v>
      </c>
      <c r="AO994" s="330"/>
      <c r="AP994" s="330"/>
      <c r="AQ994" s="330">
        <v>0</v>
      </c>
      <c r="AR994" s="330">
        <v>0</v>
      </c>
      <c r="AS994" s="330">
        <v>0</v>
      </c>
      <c r="AT994" s="330">
        <v>0</v>
      </c>
      <c r="AU994" s="330">
        <v>0</v>
      </c>
      <c r="AV994" s="430" t="s">
        <v>45</v>
      </c>
      <c r="AW994" s="330">
        <v>0</v>
      </c>
      <c r="AX994" s="330">
        <v>0</v>
      </c>
      <c r="AY994" s="330">
        <v>0</v>
      </c>
      <c r="AZ994" s="330">
        <v>0</v>
      </c>
      <c r="BA994" s="330">
        <v>0</v>
      </c>
      <c r="BB994" s="330">
        <v>0</v>
      </c>
      <c r="BC994" s="330">
        <v>0</v>
      </c>
      <c r="BD994" s="330">
        <v>0</v>
      </c>
      <c r="BE994" s="330">
        <v>4</v>
      </c>
      <c r="BF994" s="329" t="s">
        <v>7547</v>
      </c>
      <c r="BG994" s="330">
        <v>0</v>
      </c>
      <c r="BH994" s="330">
        <v>0</v>
      </c>
      <c r="BI994" s="330">
        <v>0</v>
      </c>
      <c r="BJ994" s="330" t="s">
        <v>112</v>
      </c>
      <c r="BK994" s="330">
        <v>0</v>
      </c>
      <c r="BL994" s="330">
        <v>0</v>
      </c>
      <c r="BM994" s="330">
        <v>0</v>
      </c>
      <c r="BN994" s="330">
        <v>0</v>
      </c>
      <c r="BO994" s="330">
        <v>0</v>
      </c>
      <c r="BP994" s="330">
        <v>0</v>
      </c>
      <c r="BQ994" s="330">
        <v>0</v>
      </c>
    </row>
    <row r="995" spans="1:69" x14ac:dyDescent="0.25">
      <c r="A995" s="333" t="s">
        <v>74</v>
      </c>
      <c r="B995" s="330" t="s">
        <v>55</v>
      </c>
      <c r="C995" s="330" t="s">
        <v>55</v>
      </c>
      <c r="D995" s="333">
        <v>1</v>
      </c>
      <c r="E995" s="331" t="s">
        <v>6534</v>
      </c>
      <c r="F995" s="330" t="s">
        <v>128</v>
      </c>
      <c r="G995" s="427" t="s">
        <v>7563</v>
      </c>
      <c r="H995" s="330">
        <v>0</v>
      </c>
      <c r="I995" s="330">
        <v>0</v>
      </c>
      <c r="J995" s="336" t="s">
        <v>45</v>
      </c>
      <c r="K995" s="330">
        <v>0</v>
      </c>
      <c r="L995" s="330">
        <v>0</v>
      </c>
      <c r="M995" s="336" t="s">
        <v>45</v>
      </c>
      <c r="N995" s="330">
        <v>0</v>
      </c>
      <c r="O995" s="330">
        <v>0</v>
      </c>
      <c r="P995" s="330">
        <v>0</v>
      </c>
      <c r="Q995" s="330" t="s">
        <v>6912</v>
      </c>
      <c r="R995" s="336">
        <v>1</v>
      </c>
      <c r="S995" s="330">
        <v>0</v>
      </c>
      <c r="T995" s="330"/>
      <c r="U995" s="330"/>
      <c r="V995" s="428"/>
      <c r="W995" s="428" t="s">
        <v>45</v>
      </c>
      <c r="X995" s="428" t="s">
        <v>45</v>
      </c>
      <c r="Y995" s="428" t="s">
        <v>45</v>
      </c>
      <c r="Z995" s="428" t="s">
        <v>45</v>
      </c>
      <c r="AA995" s="330">
        <v>0</v>
      </c>
      <c r="AB995" s="330">
        <v>0</v>
      </c>
      <c r="AC995" s="330">
        <v>0</v>
      </c>
      <c r="AD995" s="330">
        <v>0</v>
      </c>
      <c r="AE995" s="330">
        <v>0</v>
      </c>
      <c r="AF995" s="330">
        <v>0</v>
      </c>
      <c r="AG995" s="429" t="s">
        <v>45</v>
      </c>
      <c r="AH995" s="330"/>
      <c r="AI995" s="330"/>
      <c r="AJ995" s="330"/>
      <c r="AK995" s="330"/>
      <c r="AL995" s="330"/>
      <c r="AM995" s="330">
        <v>0</v>
      </c>
      <c r="AN995" s="330">
        <v>0</v>
      </c>
      <c r="AO995" s="330"/>
      <c r="AP995" s="330"/>
      <c r="AQ995" s="330">
        <v>0</v>
      </c>
      <c r="AR995" s="330">
        <v>0</v>
      </c>
      <c r="AS995" s="330">
        <v>0</v>
      </c>
      <c r="AT995" s="330">
        <v>0</v>
      </c>
      <c r="AU995" s="330">
        <v>0</v>
      </c>
      <c r="AV995" s="430" t="s">
        <v>45</v>
      </c>
      <c r="AW995" s="330">
        <v>17</v>
      </c>
      <c r="AX995" s="330">
        <v>0</v>
      </c>
      <c r="AY995" s="330">
        <v>17</v>
      </c>
      <c r="AZ995" s="330">
        <v>0</v>
      </c>
      <c r="BA995" s="330">
        <v>17</v>
      </c>
      <c r="BB995" s="330">
        <v>0</v>
      </c>
      <c r="BC995" s="330">
        <v>17</v>
      </c>
      <c r="BD995" s="330">
        <v>0</v>
      </c>
      <c r="BE995" s="330">
        <v>82</v>
      </c>
      <c r="BF995" s="329" t="s">
        <v>7546</v>
      </c>
      <c r="BG995" s="330">
        <v>17</v>
      </c>
      <c r="BH995" s="330">
        <v>2</v>
      </c>
      <c r="BI995" s="330">
        <v>17</v>
      </c>
      <c r="BJ995" s="330" t="s">
        <v>112</v>
      </c>
      <c r="BK995" s="330">
        <v>17</v>
      </c>
      <c r="BL995" s="330">
        <v>0</v>
      </c>
      <c r="BM995" s="330">
        <v>0</v>
      </c>
      <c r="BN995" s="330">
        <v>0</v>
      </c>
      <c r="BO995" s="330">
        <v>0</v>
      </c>
      <c r="BP995" s="330">
        <v>0</v>
      </c>
      <c r="BQ995" s="330">
        <v>0</v>
      </c>
    </row>
    <row r="996" spans="1:69" x14ac:dyDescent="0.25">
      <c r="A996" s="333" t="s">
        <v>74</v>
      </c>
      <c r="B996" s="330" t="s">
        <v>55</v>
      </c>
      <c r="C996" s="330" t="s">
        <v>55</v>
      </c>
      <c r="D996" s="333">
        <v>2</v>
      </c>
      <c r="E996" s="331" t="s">
        <v>6535</v>
      </c>
      <c r="F996" s="330" t="s">
        <v>128</v>
      </c>
      <c r="G996" s="427" t="s">
        <v>7563</v>
      </c>
      <c r="H996" s="330">
        <v>0</v>
      </c>
      <c r="I996" s="330">
        <v>0</v>
      </c>
      <c r="J996" s="336" t="s">
        <v>45</v>
      </c>
      <c r="K996" s="330">
        <v>0</v>
      </c>
      <c r="L996" s="330">
        <v>0</v>
      </c>
      <c r="M996" s="336" t="s">
        <v>45</v>
      </c>
      <c r="N996" s="330">
        <v>0</v>
      </c>
      <c r="O996" s="330">
        <v>0</v>
      </c>
      <c r="P996" s="330">
        <v>0</v>
      </c>
      <c r="Q996" s="330" t="s">
        <v>7052</v>
      </c>
      <c r="R996" s="336">
        <v>1</v>
      </c>
      <c r="S996" s="330">
        <v>0</v>
      </c>
      <c r="T996" s="330"/>
      <c r="U996" s="330"/>
      <c r="V996" s="428"/>
      <c r="W996" s="428" t="s">
        <v>45</v>
      </c>
      <c r="X996" s="428" t="s">
        <v>45</v>
      </c>
      <c r="Y996" s="428" t="s">
        <v>45</v>
      </c>
      <c r="Z996" s="428" t="s">
        <v>45</v>
      </c>
      <c r="AA996" s="330">
        <v>1</v>
      </c>
      <c r="AB996" s="330">
        <v>0</v>
      </c>
      <c r="AC996" s="330">
        <v>0</v>
      </c>
      <c r="AD996" s="330">
        <v>0</v>
      </c>
      <c r="AE996" s="330">
        <v>0</v>
      </c>
      <c r="AF996" s="330">
        <v>0</v>
      </c>
      <c r="AG996" s="429" t="s">
        <v>45</v>
      </c>
      <c r="AH996" s="330"/>
      <c r="AI996" s="330"/>
      <c r="AJ996" s="330"/>
      <c r="AK996" s="330"/>
      <c r="AL996" s="330"/>
      <c r="AM996" s="330">
        <v>0</v>
      </c>
      <c r="AN996" s="330">
        <v>0</v>
      </c>
      <c r="AO996" s="330"/>
      <c r="AP996" s="330"/>
      <c r="AQ996" s="330">
        <v>0</v>
      </c>
      <c r="AR996" s="330">
        <v>0</v>
      </c>
      <c r="AS996" s="330">
        <v>0</v>
      </c>
      <c r="AT996" s="330">
        <v>0</v>
      </c>
      <c r="AU996" s="330">
        <v>1</v>
      </c>
      <c r="AV996" s="430">
        <v>1</v>
      </c>
      <c r="AW996" s="330">
        <v>26</v>
      </c>
      <c r="AX996" s="330">
        <v>0</v>
      </c>
      <c r="AY996" s="330">
        <v>26</v>
      </c>
      <c r="AZ996" s="330">
        <v>0</v>
      </c>
      <c r="BA996" s="330">
        <v>26</v>
      </c>
      <c r="BB996" s="330">
        <v>0</v>
      </c>
      <c r="BC996" s="330">
        <v>26</v>
      </c>
      <c r="BD996" s="330">
        <v>0</v>
      </c>
      <c r="BE996" s="330">
        <v>130</v>
      </c>
      <c r="BF996" s="329" t="s">
        <v>7546</v>
      </c>
      <c r="BG996" s="330">
        <v>29</v>
      </c>
      <c r="BH996" s="330">
        <v>1</v>
      </c>
      <c r="BI996" s="330">
        <v>28</v>
      </c>
      <c r="BJ996" s="330" t="s">
        <v>112</v>
      </c>
      <c r="BK996" s="330">
        <v>24</v>
      </c>
      <c r="BL996" s="330">
        <v>0</v>
      </c>
      <c r="BM996" s="330">
        <v>1</v>
      </c>
      <c r="BN996" s="330">
        <v>1</v>
      </c>
      <c r="BO996" s="330">
        <v>2</v>
      </c>
      <c r="BP996" s="330">
        <v>0</v>
      </c>
      <c r="BQ996" s="330">
        <v>0</v>
      </c>
    </row>
    <row r="997" spans="1:69" x14ac:dyDescent="0.25">
      <c r="A997" s="333" t="s">
        <v>74</v>
      </c>
      <c r="B997" s="330" t="s">
        <v>55</v>
      </c>
      <c r="C997" s="330" t="s">
        <v>55</v>
      </c>
      <c r="D997" s="333">
        <v>44</v>
      </c>
      <c r="E997" s="331" t="s">
        <v>565</v>
      </c>
      <c r="F997" s="330" t="s">
        <v>128</v>
      </c>
      <c r="G997" s="427" t="s">
        <v>7563</v>
      </c>
      <c r="H997" s="330">
        <v>0</v>
      </c>
      <c r="I997" s="330">
        <v>0</v>
      </c>
      <c r="J997" s="336" t="s">
        <v>45</v>
      </c>
      <c r="K997" s="330">
        <v>0</v>
      </c>
      <c r="L997" s="330">
        <v>0</v>
      </c>
      <c r="M997" s="336" t="s">
        <v>45</v>
      </c>
      <c r="N997" s="330">
        <v>0</v>
      </c>
      <c r="O997" s="330">
        <v>0</v>
      </c>
      <c r="P997" s="330">
        <v>0</v>
      </c>
      <c r="Q997" s="330" t="s">
        <v>2693</v>
      </c>
      <c r="R997" s="336">
        <v>1</v>
      </c>
      <c r="S997" s="330">
        <v>0</v>
      </c>
      <c r="T997" s="330"/>
      <c r="U997" s="330"/>
      <c r="V997" s="428"/>
      <c r="W997" s="428" t="s">
        <v>45</v>
      </c>
      <c r="X997" s="428" t="s">
        <v>45</v>
      </c>
      <c r="Y997" s="428" t="s">
        <v>45</v>
      </c>
      <c r="Z997" s="428" t="s">
        <v>45</v>
      </c>
      <c r="AA997" s="330">
        <v>0</v>
      </c>
      <c r="AB997" s="330">
        <v>0</v>
      </c>
      <c r="AC997" s="330">
        <v>0</v>
      </c>
      <c r="AD997" s="330">
        <v>0</v>
      </c>
      <c r="AE997" s="330">
        <v>0</v>
      </c>
      <c r="AF997" s="330">
        <v>0</v>
      </c>
      <c r="AG997" s="429" t="s">
        <v>45</v>
      </c>
      <c r="AH997" s="330"/>
      <c r="AI997" s="330"/>
      <c r="AJ997" s="330"/>
      <c r="AK997" s="330"/>
      <c r="AL997" s="330"/>
      <c r="AM997" s="330">
        <v>0</v>
      </c>
      <c r="AN997" s="330">
        <v>0</v>
      </c>
      <c r="AO997" s="330"/>
      <c r="AP997" s="330"/>
      <c r="AQ997" s="330">
        <v>0</v>
      </c>
      <c r="AR997" s="330">
        <v>0</v>
      </c>
      <c r="AS997" s="330">
        <v>0</v>
      </c>
      <c r="AT997" s="330">
        <v>0</v>
      </c>
      <c r="AU997" s="330">
        <v>0</v>
      </c>
      <c r="AV997" s="430" t="s">
        <v>45</v>
      </c>
      <c r="AW997" s="330">
        <v>14</v>
      </c>
      <c r="AX997" s="330">
        <v>0</v>
      </c>
      <c r="AY997" s="330">
        <v>14</v>
      </c>
      <c r="AZ997" s="330">
        <v>0</v>
      </c>
      <c r="BA997" s="330">
        <v>14</v>
      </c>
      <c r="BB997" s="330">
        <v>0</v>
      </c>
      <c r="BC997" s="330">
        <v>14</v>
      </c>
      <c r="BD997" s="330">
        <v>0</v>
      </c>
      <c r="BE997" s="330">
        <v>67</v>
      </c>
      <c r="BF997" s="329" t="s">
        <v>7546</v>
      </c>
      <c r="BG997" s="330">
        <v>16</v>
      </c>
      <c r="BH997" s="330">
        <v>1</v>
      </c>
      <c r="BI997" s="330">
        <v>14</v>
      </c>
      <c r="BJ997" s="330" t="s">
        <v>112</v>
      </c>
      <c r="BK997" s="330">
        <v>14</v>
      </c>
      <c r="BL997" s="330">
        <v>0</v>
      </c>
      <c r="BM997" s="330">
        <v>0</v>
      </c>
      <c r="BN997" s="330">
        <v>0</v>
      </c>
      <c r="BO997" s="330">
        <v>0</v>
      </c>
      <c r="BP997" s="330">
        <v>0</v>
      </c>
      <c r="BQ997" s="330">
        <v>0</v>
      </c>
    </row>
    <row r="998" spans="1:69" x14ac:dyDescent="0.25">
      <c r="A998" s="333" t="s">
        <v>74</v>
      </c>
      <c r="B998" s="330" t="s">
        <v>55</v>
      </c>
      <c r="C998" s="330" t="s">
        <v>55</v>
      </c>
      <c r="D998" s="333">
        <v>45</v>
      </c>
      <c r="E998" s="331" t="s">
        <v>566</v>
      </c>
      <c r="F998" s="330" t="s">
        <v>128</v>
      </c>
      <c r="G998" s="427" t="s">
        <v>7563</v>
      </c>
      <c r="H998" s="330">
        <v>0</v>
      </c>
      <c r="I998" s="330">
        <v>0</v>
      </c>
      <c r="J998" s="336" t="s">
        <v>45</v>
      </c>
      <c r="K998" s="330">
        <v>0</v>
      </c>
      <c r="L998" s="330">
        <v>0</v>
      </c>
      <c r="M998" s="336" t="s">
        <v>45</v>
      </c>
      <c r="N998" s="330">
        <v>0</v>
      </c>
      <c r="O998" s="330">
        <v>0</v>
      </c>
      <c r="P998" s="330">
        <v>0</v>
      </c>
      <c r="Q998" s="330" t="s">
        <v>2775</v>
      </c>
      <c r="R998" s="336">
        <v>1</v>
      </c>
      <c r="S998" s="330">
        <v>0</v>
      </c>
      <c r="T998" s="330"/>
      <c r="U998" s="330"/>
      <c r="V998" s="428"/>
      <c r="W998" s="428" t="s">
        <v>45</v>
      </c>
      <c r="X998" s="428" t="s">
        <v>45</v>
      </c>
      <c r="Y998" s="428" t="s">
        <v>45</v>
      </c>
      <c r="Z998" s="428" t="s">
        <v>45</v>
      </c>
      <c r="AA998" s="330">
        <v>0</v>
      </c>
      <c r="AB998" s="330">
        <v>0</v>
      </c>
      <c r="AC998" s="330">
        <v>0</v>
      </c>
      <c r="AD998" s="330">
        <v>0</v>
      </c>
      <c r="AE998" s="330">
        <v>0</v>
      </c>
      <c r="AF998" s="330">
        <v>0</v>
      </c>
      <c r="AG998" s="429" t="s">
        <v>45</v>
      </c>
      <c r="AH998" s="330"/>
      <c r="AI998" s="330"/>
      <c r="AJ998" s="330"/>
      <c r="AK998" s="330"/>
      <c r="AL998" s="330"/>
      <c r="AM998" s="330">
        <v>0</v>
      </c>
      <c r="AN998" s="330">
        <v>0</v>
      </c>
      <c r="AO998" s="330"/>
      <c r="AP998" s="330"/>
      <c r="AQ998" s="330">
        <v>0</v>
      </c>
      <c r="AR998" s="330">
        <v>0</v>
      </c>
      <c r="AS998" s="330">
        <v>0</v>
      </c>
      <c r="AT998" s="330">
        <v>0</v>
      </c>
      <c r="AU998" s="330">
        <v>0</v>
      </c>
      <c r="AV998" s="430" t="s">
        <v>45</v>
      </c>
      <c r="AW998" s="330">
        <v>15</v>
      </c>
      <c r="AX998" s="330">
        <v>0</v>
      </c>
      <c r="AY998" s="330">
        <v>15</v>
      </c>
      <c r="AZ998" s="330">
        <v>0</v>
      </c>
      <c r="BA998" s="330">
        <v>15</v>
      </c>
      <c r="BB998" s="330">
        <v>0</v>
      </c>
      <c r="BC998" s="330">
        <v>15</v>
      </c>
      <c r="BD998" s="330">
        <v>0</v>
      </c>
      <c r="BE998" s="330">
        <v>53</v>
      </c>
      <c r="BF998" s="329" t="s">
        <v>7546</v>
      </c>
      <c r="BG998" s="330">
        <v>18</v>
      </c>
      <c r="BH998" s="330">
        <v>1</v>
      </c>
      <c r="BI998" s="330">
        <v>15</v>
      </c>
      <c r="BJ998" s="330" t="s">
        <v>112</v>
      </c>
      <c r="BK998" s="330">
        <v>15</v>
      </c>
      <c r="BL998" s="330">
        <v>0</v>
      </c>
      <c r="BM998" s="330">
        <v>0</v>
      </c>
      <c r="BN998" s="330">
        <v>0</v>
      </c>
      <c r="BO998" s="330">
        <v>0</v>
      </c>
      <c r="BP998" s="330">
        <v>0</v>
      </c>
      <c r="BQ998" s="330">
        <v>0</v>
      </c>
    </row>
    <row r="999" spans="1:69" x14ac:dyDescent="0.25">
      <c r="A999" s="333" t="s">
        <v>74</v>
      </c>
      <c r="B999" s="330" t="s">
        <v>55</v>
      </c>
      <c r="C999" s="330" t="s">
        <v>55</v>
      </c>
      <c r="D999" s="333">
        <v>46</v>
      </c>
      <c r="E999" s="331" t="s">
        <v>567</v>
      </c>
      <c r="F999" s="330" t="s">
        <v>128</v>
      </c>
      <c r="G999" s="427" t="s">
        <v>7563</v>
      </c>
      <c r="H999" s="330">
        <v>0</v>
      </c>
      <c r="I999" s="330">
        <v>0</v>
      </c>
      <c r="J999" s="336" t="s">
        <v>45</v>
      </c>
      <c r="K999" s="330">
        <v>0</v>
      </c>
      <c r="L999" s="330">
        <v>0</v>
      </c>
      <c r="M999" s="336" t="s">
        <v>45</v>
      </c>
      <c r="N999" s="330">
        <v>0</v>
      </c>
      <c r="O999" s="330" t="s">
        <v>45</v>
      </c>
      <c r="P999" s="330" t="s">
        <v>45</v>
      </c>
      <c r="Q999" s="330" t="s">
        <v>45</v>
      </c>
      <c r="R999" s="336" t="s">
        <v>45</v>
      </c>
      <c r="S999" s="330">
        <v>0</v>
      </c>
      <c r="T999" s="330"/>
      <c r="U999" s="330"/>
      <c r="V999" s="428"/>
      <c r="W999" s="428" t="s">
        <v>45</v>
      </c>
      <c r="X999" s="428" t="s">
        <v>45</v>
      </c>
      <c r="Y999" s="428" t="s">
        <v>45</v>
      </c>
      <c r="Z999" s="428" t="s">
        <v>45</v>
      </c>
      <c r="AA999" s="330">
        <v>0</v>
      </c>
      <c r="AB999" s="330">
        <v>0</v>
      </c>
      <c r="AC999" s="330">
        <v>0</v>
      </c>
      <c r="AD999" s="330">
        <v>0</v>
      </c>
      <c r="AE999" s="330">
        <v>0</v>
      </c>
      <c r="AF999" s="330">
        <v>0</v>
      </c>
      <c r="AG999" s="429" t="s">
        <v>45</v>
      </c>
      <c r="AH999" s="330"/>
      <c r="AI999" s="330"/>
      <c r="AJ999" s="330"/>
      <c r="AK999" s="330"/>
      <c r="AL999" s="330"/>
      <c r="AM999" s="330">
        <v>0</v>
      </c>
      <c r="AN999" s="330">
        <v>0</v>
      </c>
      <c r="AO999" s="330"/>
      <c r="AP999" s="330"/>
      <c r="AQ999" s="330">
        <v>0</v>
      </c>
      <c r="AR999" s="330">
        <v>0</v>
      </c>
      <c r="AS999" s="330">
        <v>0</v>
      </c>
      <c r="AT999" s="330">
        <v>0</v>
      </c>
      <c r="AU999" s="330">
        <v>0</v>
      </c>
      <c r="AV999" s="430" t="s">
        <v>45</v>
      </c>
      <c r="AW999" s="330">
        <v>3</v>
      </c>
      <c r="AX999" s="330">
        <v>0</v>
      </c>
      <c r="AY999" s="330">
        <v>3</v>
      </c>
      <c r="AZ999" s="330">
        <v>0</v>
      </c>
      <c r="BA999" s="330">
        <v>3</v>
      </c>
      <c r="BB999" s="330">
        <v>0</v>
      </c>
      <c r="BC999" s="330">
        <v>3</v>
      </c>
      <c r="BD999" s="330">
        <v>0</v>
      </c>
      <c r="BE999" s="330">
        <v>15</v>
      </c>
      <c r="BF999" s="329" t="s">
        <v>7546</v>
      </c>
      <c r="BG999" s="330">
        <v>4</v>
      </c>
      <c r="BH999" s="330">
        <v>1</v>
      </c>
      <c r="BI999" s="330">
        <v>4</v>
      </c>
      <c r="BJ999" s="330" t="s">
        <v>112</v>
      </c>
      <c r="BK999" s="330">
        <v>4</v>
      </c>
      <c r="BL999" s="330">
        <v>0</v>
      </c>
      <c r="BM999" s="330">
        <v>0</v>
      </c>
      <c r="BN999" s="330">
        <v>0</v>
      </c>
      <c r="BO999" s="330">
        <v>0</v>
      </c>
      <c r="BP999" s="330">
        <v>0</v>
      </c>
      <c r="BQ999" s="330">
        <v>0</v>
      </c>
    </row>
    <row r="1000" spans="1:69" x14ac:dyDescent="0.25">
      <c r="A1000" s="333" t="s">
        <v>74</v>
      </c>
      <c r="B1000" s="330" t="s">
        <v>55</v>
      </c>
      <c r="C1000" s="330" t="s">
        <v>55</v>
      </c>
      <c r="D1000" s="333">
        <v>47</v>
      </c>
      <c r="E1000" s="331" t="s">
        <v>568</v>
      </c>
      <c r="F1000" s="330" t="s">
        <v>128</v>
      </c>
      <c r="G1000" s="427" t="s">
        <v>7563</v>
      </c>
      <c r="H1000" s="330">
        <v>0</v>
      </c>
      <c r="I1000" s="330">
        <v>0</v>
      </c>
      <c r="J1000" s="336" t="s">
        <v>45</v>
      </c>
      <c r="K1000" s="330">
        <v>0</v>
      </c>
      <c r="L1000" s="330">
        <v>0</v>
      </c>
      <c r="M1000" s="336" t="s">
        <v>45</v>
      </c>
      <c r="N1000" s="330">
        <v>0</v>
      </c>
      <c r="O1000" s="330" t="s">
        <v>45</v>
      </c>
      <c r="P1000" s="330" t="s">
        <v>45</v>
      </c>
      <c r="Q1000" s="330" t="s">
        <v>45</v>
      </c>
      <c r="R1000" s="336" t="s">
        <v>45</v>
      </c>
      <c r="S1000" s="330">
        <v>0</v>
      </c>
      <c r="T1000" s="330"/>
      <c r="U1000" s="330"/>
      <c r="V1000" s="428"/>
      <c r="W1000" s="428" t="s">
        <v>45</v>
      </c>
      <c r="X1000" s="428" t="s">
        <v>45</v>
      </c>
      <c r="Y1000" s="428" t="s">
        <v>45</v>
      </c>
      <c r="Z1000" s="428" t="s">
        <v>45</v>
      </c>
      <c r="AA1000" s="330">
        <v>0</v>
      </c>
      <c r="AB1000" s="330">
        <v>0</v>
      </c>
      <c r="AC1000" s="330">
        <v>0</v>
      </c>
      <c r="AD1000" s="330">
        <v>0</v>
      </c>
      <c r="AE1000" s="330">
        <v>0</v>
      </c>
      <c r="AF1000" s="330">
        <v>0</v>
      </c>
      <c r="AG1000" s="429" t="s">
        <v>45</v>
      </c>
      <c r="AH1000" s="330"/>
      <c r="AI1000" s="330"/>
      <c r="AJ1000" s="330"/>
      <c r="AK1000" s="330"/>
      <c r="AL1000" s="330"/>
      <c r="AM1000" s="330">
        <v>0</v>
      </c>
      <c r="AN1000" s="330">
        <v>0</v>
      </c>
      <c r="AO1000" s="330"/>
      <c r="AP1000" s="330"/>
      <c r="AQ1000" s="330">
        <v>0</v>
      </c>
      <c r="AR1000" s="330">
        <v>0</v>
      </c>
      <c r="AS1000" s="330">
        <v>0</v>
      </c>
      <c r="AT1000" s="330">
        <v>0</v>
      </c>
      <c r="AU1000" s="330">
        <v>0</v>
      </c>
      <c r="AV1000" s="430" t="s">
        <v>45</v>
      </c>
      <c r="AW1000" s="330">
        <v>17</v>
      </c>
      <c r="AX1000" s="330">
        <v>0</v>
      </c>
      <c r="AY1000" s="330">
        <v>17</v>
      </c>
      <c r="AZ1000" s="330">
        <v>0</v>
      </c>
      <c r="BA1000" s="330">
        <v>17</v>
      </c>
      <c r="BB1000" s="330">
        <v>0</v>
      </c>
      <c r="BC1000" s="330">
        <v>17</v>
      </c>
      <c r="BD1000" s="330">
        <v>0</v>
      </c>
      <c r="BE1000" s="330">
        <v>86</v>
      </c>
      <c r="BF1000" s="329" t="s">
        <v>7546</v>
      </c>
      <c r="BG1000" s="330">
        <v>20</v>
      </c>
      <c r="BH1000" s="330">
        <v>1</v>
      </c>
      <c r="BI1000" s="330">
        <v>19</v>
      </c>
      <c r="BJ1000" s="330" t="s">
        <v>112</v>
      </c>
      <c r="BK1000" s="330">
        <v>17</v>
      </c>
      <c r="BL1000" s="330">
        <v>0</v>
      </c>
      <c r="BM1000" s="330">
        <v>0</v>
      </c>
      <c r="BN1000" s="330">
        <v>0</v>
      </c>
      <c r="BO1000" s="330">
        <v>2</v>
      </c>
      <c r="BP1000" s="330">
        <v>0</v>
      </c>
      <c r="BQ1000" s="330">
        <v>0</v>
      </c>
    </row>
    <row r="1001" spans="1:69" x14ac:dyDescent="0.25">
      <c r="A1001" s="333" t="s">
        <v>74</v>
      </c>
      <c r="B1001" s="330" t="s">
        <v>55</v>
      </c>
      <c r="C1001" s="330" t="s">
        <v>55</v>
      </c>
      <c r="D1001" s="333">
        <v>48</v>
      </c>
      <c r="E1001" s="331" t="s">
        <v>570</v>
      </c>
      <c r="F1001" s="330" t="s">
        <v>128</v>
      </c>
      <c r="G1001" s="427" t="s">
        <v>7563</v>
      </c>
      <c r="H1001" s="330">
        <v>0</v>
      </c>
      <c r="I1001" s="330">
        <v>0</v>
      </c>
      <c r="J1001" s="336" t="s">
        <v>45</v>
      </c>
      <c r="K1001" s="330">
        <v>0</v>
      </c>
      <c r="L1001" s="330">
        <v>0</v>
      </c>
      <c r="M1001" s="336" t="s">
        <v>45</v>
      </c>
      <c r="N1001" s="330">
        <v>0</v>
      </c>
      <c r="O1001" s="330">
        <v>0</v>
      </c>
      <c r="P1001" s="330">
        <v>0</v>
      </c>
      <c r="Q1001" s="330" t="s">
        <v>3034</v>
      </c>
      <c r="R1001" s="336">
        <v>1</v>
      </c>
      <c r="S1001" s="330">
        <v>0</v>
      </c>
      <c r="T1001" s="330"/>
      <c r="U1001" s="330"/>
      <c r="V1001" s="428"/>
      <c r="W1001" s="428" t="s">
        <v>45</v>
      </c>
      <c r="X1001" s="428" t="s">
        <v>45</v>
      </c>
      <c r="Y1001" s="428" t="s">
        <v>45</v>
      </c>
      <c r="Z1001" s="428" t="s">
        <v>45</v>
      </c>
      <c r="AA1001" s="330">
        <v>0</v>
      </c>
      <c r="AB1001" s="330">
        <v>0</v>
      </c>
      <c r="AC1001" s="330">
        <v>0</v>
      </c>
      <c r="AD1001" s="330">
        <v>0</v>
      </c>
      <c r="AE1001" s="330">
        <v>0</v>
      </c>
      <c r="AF1001" s="330">
        <v>0</v>
      </c>
      <c r="AG1001" s="429" t="s">
        <v>45</v>
      </c>
      <c r="AH1001" s="330"/>
      <c r="AI1001" s="330"/>
      <c r="AJ1001" s="330"/>
      <c r="AK1001" s="330"/>
      <c r="AL1001" s="330"/>
      <c r="AM1001" s="330">
        <v>0</v>
      </c>
      <c r="AN1001" s="330">
        <v>0</v>
      </c>
      <c r="AO1001" s="330"/>
      <c r="AP1001" s="330"/>
      <c r="AQ1001" s="330">
        <v>0</v>
      </c>
      <c r="AR1001" s="330">
        <v>0</v>
      </c>
      <c r="AS1001" s="330">
        <v>0</v>
      </c>
      <c r="AT1001" s="330">
        <v>0</v>
      </c>
      <c r="AU1001" s="330">
        <v>0</v>
      </c>
      <c r="AV1001" s="430" t="s">
        <v>45</v>
      </c>
      <c r="AW1001" s="330">
        <v>20</v>
      </c>
      <c r="AX1001" s="330">
        <v>0</v>
      </c>
      <c r="AY1001" s="330">
        <v>20</v>
      </c>
      <c r="AZ1001" s="330">
        <v>0</v>
      </c>
      <c r="BA1001" s="330">
        <v>20</v>
      </c>
      <c r="BB1001" s="330">
        <v>0</v>
      </c>
      <c r="BC1001" s="330">
        <v>20</v>
      </c>
      <c r="BD1001" s="330">
        <v>0</v>
      </c>
      <c r="BE1001" s="330">
        <v>96</v>
      </c>
      <c r="BF1001" s="329" t="s">
        <v>7546</v>
      </c>
      <c r="BG1001" s="330">
        <v>23</v>
      </c>
      <c r="BH1001" s="330">
        <v>1</v>
      </c>
      <c r="BI1001" s="330">
        <v>21</v>
      </c>
      <c r="BJ1001" s="330" t="s">
        <v>112</v>
      </c>
      <c r="BK1001" s="330">
        <v>19</v>
      </c>
      <c r="BL1001" s="330">
        <v>0</v>
      </c>
      <c r="BM1001" s="330">
        <v>0</v>
      </c>
      <c r="BN1001" s="330">
        <v>1</v>
      </c>
      <c r="BO1001" s="330">
        <v>1</v>
      </c>
      <c r="BP1001" s="330">
        <v>0</v>
      </c>
      <c r="BQ1001" s="330">
        <v>0</v>
      </c>
    </row>
    <row r="1002" spans="1:69" x14ac:dyDescent="0.25">
      <c r="A1002" s="333" t="s">
        <v>74</v>
      </c>
      <c r="B1002" s="330" t="s">
        <v>55</v>
      </c>
      <c r="C1002" s="330" t="s">
        <v>55</v>
      </c>
      <c r="D1002" s="333">
        <v>49</v>
      </c>
      <c r="E1002" s="331" t="s">
        <v>571</v>
      </c>
      <c r="F1002" s="330" t="s">
        <v>128</v>
      </c>
      <c r="G1002" s="427" t="s">
        <v>7563</v>
      </c>
      <c r="H1002" s="330">
        <v>0</v>
      </c>
      <c r="I1002" s="330">
        <v>0</v>
      </c>
      <c r="J1002" s="336" t="s">
        <v>45</v>
      </c>
      <c r="K1002" s="330">
        <v>0</v>
      </c>
      <c r="L1002" s="330">
        <v>0</v>
      </c>
      <c r="M1002" s="336" t="s">
        <v>45</v>
      </c>
      <c r="N1002" s="330">
        <v>0</v>
      </c>
      <c r="O1002" s="330" t="s">
        <v>45</v>
      </c>
      <c r="P1002" s="330" t="s">
        <v>45</v>
      </c>
      <c r="Q1002" s="330" t="s">
        <v>45</v>
      </c>
      <c r="R1002" s="336" t="s">
        <v>45</v>
      </c>
      <c r="S1002" s="330">
        <v>0</v>
      </c>
      <c r="T1002" s="330"/>
      <c r="U1002" s="330"/>
      <c r="V1002" s="428"/>
      <c r="W1002" s="428" t="s">
        <v>45</v>
      </c>
      <c r="X1002" s="428" t="s">
        <v>45</v>
      </c>
      <c r="Y1002" s="428" t="s">
        <v>45</v>
      </c>
      <c r="Z1002" s="428" t="s">
        <v>45</v>
      </c>
      <c r="AA1002" s="330">
        <v>0</v>
      </c>
      <c r="AB1002" s="330">
        <v>0</v>
      </c>
      <c r="AC1002" s="330">
        <v>0</v>
      </c>
      <c r="AD1002" s="330">
        <v>0</v>
      </c>
      <c r="AE1002" s="330">
        <v>0</v>
      </c>
      <c r="AF1002" s="330">
        <v>0</v>
      </c>
      <c r="AG1002" s="429" t="s">
        <v>45</v>
      </c>
      <c r="AH1002" s="330"/>
      <c r="AI1002" s="330"/>
      <c r="AJ1002" s="330"/>
      <c r="AK1002" s="330"/>
      <c r="AL1002" s="330"/>
      <c r="AM1002" s="330">
        <v>0</v>
      </c>
      <c r="AN1002" s="330">
        <v>0</v>
      </c>
      <c r="AO1002" s="330"/>
      <c r="AP1002" s="330"/>
      <c r="AQ1002" s="330">
        <v>0</v>
      </c>
      <c r="AR1002" s="330">
        <v>0</v>
      </c>
      <c r="AS1002" s="330">
        <v>0</v>
      </c>
      <c r="AT1002" s="330">
        <v>0</v>
      </c>
      <c r="AU1002" s="330">
        <v>0</v>
      </c>
      <c r="AV1002" s="430" t="s">
        <v>45</v>
      </c>
      <c r="AW1002" s="330">
        <v>22</v>
      </c>
      <c r="AX1002" s="330">
        <v>0</v>
      </c>
      <c r="AY1002" s="330">
        <v>22</v>
      </c>
      <c r="AZ1002" s="330">
        <v>0</v>
      </c>
      <c r="BA1002" s="330">
        <v>22</v>
      </c>
      <c r="BB1002" s="330">
        <v>0</v>
      </c>
      <c r="BC1002" s="330">
        <v>22</v>
      </c>
      <c r="BD1002" s="330">
        <v>0</v>
      </c>
      <c r="BE1002" s="330">
        <v>74</v>
      </c>
      <c r="BF1002" s="329" t="s">
        <v>7546</v>
      </c>
      <c r="BG1002" s="330">
        <v>29</v>
      </c>
      <c r="BH1002" s="330">
        <v>2</v>
      </c>
      <c r="BI1002" s="330">
        <v>22</v>
      </c>
      <c r="BJ1002" s="330" t="s">
        <v>112</v>
      </c>
      <c r="BK1002" s="330">
        <v>21</v>
      </c>
      <c r="BL1002" s="330">
        <v>0</v>
      </c>
      <c r="BM1002" s="330">
        <v>0</v>
      </c>
      <c r="BN1002" s="330">
        <v>1</v>
      </c>
      <c r="BO1002" s="330">
        <v>0</v>
      </c>
      <c r="BP1002" s="330">
        <v>0</v>
      </c>
      <c r="BQ1002" s="330">
        <v>0</v>
      </c>
    </row>
    <row r="1003" spans="1:69" x14ac:dyDescent="0.25">
      <c r="A1003" s="333" t="s">
        <v>74</v>
      </c>
      <c r="B1003" s="330" t="s">
        <v>55</v>
      </c>
      <c r="C1003" s="330" t="s">
        <v>55</v>
      </c>
      <c r="D1003" s="333">
        <v>50</v>
      </c>
      <c r="E1003" s="331" t="s">
        <v>572</v>
      </c>
      <c r="F1003" s="330" t="s">
        <v>128</v>
      </c>
      <c r="G1003" s="427" t="s">
        <v>7563</v>
      </c>
      <c r="H1003" s="330">
        <v>0</v>
      </c>
      <c r="I1003" s="330">
        <v>0</v>
      </c>
      <c r="J1003" s="336" t="s">
        <v>45</v>
      </c>
      <c r="K1003" s="330">
        <v>0</v>
      </c>
      <c r="L1003" s="330">
        <v>0</v>
      </c>
      <c r="M1003" s="336" t="s">
        <v>45</v>
      </c>
      <c r="N1003" s="330">
        <v>0</v>
      </c>
      <c r="O1003" s="330">
        <v>0</v>
      </c>
      <c r="P1003" s="330">
        <v>0</v>
      </c>
      <c r="Q1003" s="330" t="s">
        <v>6704</v>
      </c>
      <c r="R1003" s="336">
        <v>1</v>
      </c>
      <c r="S1003" s="330">
        <v>0</v>
      </c>
      <c r="T1003" s="330"/>
      <c r="U1003" s="330"/>
      <c r="V1003" s="428"/>
      <c r="W1003" s="428" t="s">
        <v>45</v>
      </c>
      <c r="X1003" s="428" t="s">
        <v>45</v>
      </c>
      <c r="Y1003" s="428" t="s">
        <v>45</v>
      </c>
      <c r="Z1003" s="428" t="s">
        <v>45</v>
      </c>
      <c r="AA1003" s="330">
        <v>0</v>
      </c>
      <c r="AB1003" s="330">
        <v>0</v>
      </c>
      <c r="AC1003" s="330">
        <v>0</v>
      </c>
      <c r="AD1003" s="330">
        <v>0</v>
      </c>
      <c r="AE1003" s="330">
        <v>0</v>
      </c>
      <c r="AF1003" s="330">
        <v>0</v>
      </c>
      <c r="AG1003" s="429" t="s">
        <v>45</v>
      </c>
      <c r="AH1003" s="330"/>
      <c r="AI1003" s="330"/>
      <c r="AJ1003" s="330"/>
      <c r="AK1003" s="330"/>
      <c r="AL1003" s="330"/>
      <c r="AM1003" s="330">
        <v>0</v>
      </c>
      <c r="AN1003" s="330">
        <v>0</v>
      </c>
      <c r="AO1003" s="330"/>
      <c r="AP1003" s="330"/>
      <c r="AQ1003" s="330">
        <v>0</v>
      </c>
      <c r="AR1003" s="330">
        <v>0</v>
      </c>
      <c r="AS1003" s="330">
        <v>0</v>
      </c>
      <c r="AT1003" s="330">
        <v>0</v>
      </c>
      <c r="AU1003" s="330">
        <v>0</v>
      </c>
      <c r="AV1003" s="430" t="s">
        <v>45</v>
      </c>
      <c r="AW1003" s="330">
        <v>24</v>
      </c>
      <c r="AX1003" s="330">
        <v>0</v>
      </c>
      <c r="AY1003" s="330">
        <v>24</v>
      </c>
      <c r="AZ1003" s="330">
        <v>0</v>
      </c>
      <c r="BA1003" s="330">
        <v>24</v>
      </c>
      <c r="BB1003" s="330">
        <v>0</v>
      </c>
      <c r="BC1003" s="330">
        <v>24</v>
      </c>
      <c r="BD1003" s="330">
        <v>0</v>
      </c>
      <c r="BE1003" s="330">
        <v>68</v>
      </c>
      <c r="BF1003" s="329" t="s">
        <v>7546</v>
      </c>
      <c r="BG1003" s="330">
        <v>26</v>
      </c>
      <c r="BH1003" s="330">
        <v>0</v>
      </c>
      <c r="BI1003" s="330">
        <v>24</v>
      </c>
      <c r="BJ1003" s="330" t="s">
        <v>112</v>
      </c>
      <c r="BK1003" s="330">
        <v>24</v>
      </c>
      <c r="BL1003" s="330">
        <v>0</v>
      </c>
      <c r="BM1003" s="330">
        <v>0</v>
      </c>
      <c r="BN1003" s="330">
        <v>0</v>
      </c>
      <c r="BO1003" s="330">
        <v>0</v>
      </c>
      <c r="BP1003" s="330">
        <v>0</v>
      </c>
      <c r="BQ1003" s="330">
        <v>0</v>
      </c>
    </row>
    <row r="1004" spans="1:69" x14ac:dyDescent="0.25">
      <c r="A1004" s="333" t="s">
        <v>74</v>
      </c>
      <c r="B1004" s="330" t="s">
        <v>55</v>
      </c>
      <c r="C1004" s="330" t="s">
        <v>55</v>
      </c>
      <c r="D1004" s="333">
        <v>51</v>
      </c>
      <c r="E1004" s="331" t="s">
        <v>573</v>
      </c>
      <c r="F1004" s="330" t="s">
        <v>128</v>
      </c>
      <c r="G1004" s="427" t="s">
        <v>7563</v>
      </c>
      <c r="H1004" s="330">
        <v>0</v>
      </c>
      <c r="I1004" s="330">
        <v>0</v>
      </c>
      <c r="J1004" s="336" t="s">
        <v>45</v>
      </c>
      <c r="K1004" s="330">
        <v>0</v>
      </c>
      <c r="L1004" s="330">
        <v>0</v>
      </c>
      <c r="M1004" s="336" t="s">
        <v>45</v>
      </c>
      <c r="N1004" s="330">
        <v>0</v>
      </c>
      <c r="O1004" s="330" t="s">
        <v>45</v>
      </c>
      <c r="P1004" s="330" t="s">
        <v>45</v>
      </c>
      <c r="Q1004" s="330" t="s">
        <v>45</v>
      </c>
      <c r="R1004" s="336" t="s">
        <v>45</v>
      </c>
      <c r="S1004" s="330">
        <v>0</v>
      </c>
      <c r="T1004" s="330"/>
      <c r="U1004" s="330"/>
      <c r="V1004" s="428"/>
      <c r="W1004" s="428" t="s">
        <v>45</v>
      </c>
      <c r="X1004" s="428" t="s">
        <v>45</v>
      </c>
      <c r="Y1004" s="428" t="s">
        <v>45</v>
      </c>
      <c r="Z1004" s="428" t="s">
        <v>45</v>
      </c>
      <c r="AA1004" s="330">
        <v>0</v>
      </c>
      <c r="AB1004" s="330">
        <v>0</v>
      </c>
      <c r="AC1004" s="330">
        <v>0</v>
      </c>
      <c r="AD1004" s="330">
        <v>0</v>
      </c>
      <c r="AE1004" s="330">
        <v>0</v>
      </c>
      <c r="AF1004" s="330">
        <v>0</v>
      </c>
      <c r="AG1004" s="429" t="s">
        <v>45</v>
      </c>
      <c r="AH1004" s="330"/>
      <c r="AI1004" s="330"/>
      <c r="AJ1004" s="330"/>
      <c r="AK1004" s="330"/>
      <c r="AL1004" s="330"/>
      <c r="AM1004" s="330">
        <v>0</v>
      </c>
      <c r="AN1004" s="330">
        <v>0</v>
      </c>
      <c r="AO1004" s="330"/>
      <c r="AP1004" s="330"/>
      <c r="AQ1004" s="330">
        <v>0</v>
      </c>
      <c r="AR1004" s="330">
        <v>0</v>
      </c>
      <c r="AS1004" s="330">
        <v>0</v>
      </c>
      <c r="AT1004" s="330">
        <v>0</v>
      </c>
      <c r="AU1004" s="330">
        <v>0</v>
      </c>
      <c r="AV1004" s="430" t="s">
        <v>45</v>
      </c>
      <c r="AW1004" s="330">
        <v>5</v>
      </c>
      <c r="AX1004" s="330">
        <v>0</v>
      </c>
      <c r="AY1004" s="330">
        <v>5</v>
      </c>
      <c r="AZ1004" s="330">
        <v>0</v>
      </c>
      <c r="BA1004" s="330">
        <v>5</v>
      </c>
      <c r="BB1004" s="330">
        <v>0</v>
      </c>
      <c r="BC1004" s="330">
        <v>5</v>
      </c>
      <c r="BD1004" s="330">
        <v>0</v>
      </c>
      <c r="BE1004" s="330">
        <v>5</v>
      </c>
      <c r="BF1004" s="329" t="s">
        <v>7546</v>
      </c>
      <c r="BG1004" s="330">
        <v>2</v>
      </c>
      <c r="BH1004" s="330">
        <v>0</v>
      </c>
      <c r="BI1004" s="330">
        <v>6</v>
      </c>
      <c r="BJ1004" s="330" t="s">
        <v>112</v>
      </c>
      <c r="BK1004" s="330">
        <v>5</v>
      </c>
      <c r="BL1004" s="330">
        <v>0</v>
      </c>
      <c r="BM1004" s="330">
        <v>0</v>
      </c>
      <c r="BN1004" s="330">
        <v>0</v>
      </c>
      <c r="BO1004" s="330">
        <v>1</v>
      </c>
      <c r="BP1004" s="330">
        <v>0</v>
      </c>
      <c r="BQ1004" s="330">
        <v>0</v>
      </c>
    </row>
    <row r="1005" spans="1:69" x14ac:dyDescent="0.25">
      <c r="A1005" s="333" t="s">
        <v>74</v>
      </c>
      <c r="B1005" s="330" t="s">
        <v>55</v>
      </c>
      <c r="C1005" s="330" t="s">
        <v>55</v>
      </c>
      <c r="D1005" s="333">
        <v>52</v>
      </c>
      <c r="E1005" s="331" t="s">
        <v>6555</v>
      </c>
      <c r="F1005" s="330" t="s">
        <v>128</v>
      </c>
      <c r="G1005" s="427" t="s">
        <v>7563</v>
      </c>
      <c r="H1005" s="330">
        <v>0</v>
      </c>
      <c r="I1005" s="330">
        <v>0</v>
      </c>
      <c r="J1005" s="336" t="s">
        <v>45</v>
      </c>
      <c r="K1005" s="330">
        <v>0</v>
      </c>
      <c r="L1005" s="330">
        <v>0</v>
      </c>
      <c r="M1005" s="336" t="s">
        <v>45</v>
      </c>
      <c r="N1005" s="330">
        <v>0</v>
      </c>
      <c r="O1005" s="330" t="s">
        <v>45</v>
      </c>
      <c r="P1005" s="330" t="s">
        <v>45</v>
      </c>
      <c r="Q1005" s="330" t="s">
        <v>45</v>
      </c>
      <c r="R1005" s="336" t="s">
        <v>45</v>
      </c>
      <c r="S1005" s="330">
        <v>0</v>
      </c>
      <c r="T1005" s="330"/>
      <c r="U1005" s="330"/>
      <c r="V1005" s="428"/>
      <c r="W1005" s="428" t="s">
        <v>45</v>
      </c>
      <c r="X1005" s="428" t="s">
        <v>45</v>
      </c>
      <c r="Y1005" s="428" t="s">
        <v>45</v>
      </c>
      <c r="Z1005" s="428" t="s">
        <v>45</v>
      </c>
      <c r="AA1005" s="330">
        <v>0</v>
      </c>
      <c r="AB1005" s="330">
        <v>0</v>
      </c>
      <c r="AC1005" s="330">
        <v>0</v>
      </c>
      <c r="AD1005" s="330">
        <v>0</v>
      </c>
      <c r="AE1005" s="330">
        <v>0</v>
      </c>
      <c r="AF1005" s="330">
        <v>0</v>
      </c>
      <c r="AG1005" s="429" t="s">
        <v>45</v>
      </c>
      <c r="AH1005" s="330"/>
      <c r="AI1005" s="330"/>
      <c r="AJ1005" s="330"/>
      <c r="AK1005" s="330"/>
      <c r="AL1005" s="330"/>
      <c r="AM1005" s="330">
        <v>0</v>
      </c>
      <c r="AN1005" s="330">
        <v>0</v>
      </c>
      <c r="AO1005" s="330"/>
      <c r="AP1005" s="330"/>
      <c r="AQ1005" s="330">
        <v>0</v>
      </c>
      <c r="AR1005" s="330">
        <v>0</v>
      </c>
      <c r="AS1005" s="330">
        <v>0</v>
      </c>
      <c r="AT1005" s="330">
        <v>0</v>
      </c>
      <c r="AU1005" s="330">
        <v>0</v>
      </c>
      <c r="AV1005" s="430" t="s">
        <v>45</v>
      </c>
      <c r="AW1005" s="330">
        <v>0</v>
      </c>
      <c r="AX1005" s="330">
        <v>0</v>
      </c>
      <c r="AY1005" s="330">
        <v>0</v>
      </c>
      <c r="AZ1005" s="330">
        <v>0</v>
      </c>
      <c r="BA1005" s="330">
        <v>0</v>
      </c>
      <c r="BB1005" s="330">
        <v>0</v>
      </c>
      <c r="BC1005" s="330">
        <v>0</v>
      </c>
      <c r="BD1005" s="330">
        <v>0</v>
      </c>
      <c r="BE1005" s="330">
        <v>44</v>
      </c>
      <c r="BF1005" s="329" t="s">
        <v>7546</v>
      </c>
      <c r="BG1005" s="330">
        <v>0</v>
      </c>
      <c r="BH1005" s="330">
        <v>0</v>
      </c>
      <c r="BI1005" s="330">
        <v>0</v>
      </c>
      <c r="BJ1005" s="330" t="s">
        <v>112</v>
      </c>
      <c r="BK1005" s="330">
        <v>0</v>
      </c>
      <c r="BL1005" s="330">
        <v>0</v>
      </c>
      <c r="BM1005" s="330">
        <v>0</v>
      </c>
      <c r="BN1005" s="330">
        <v>0</v>
      </c>
      <c r="BO1005" s="330">
        <v>0</v>
      </c>
      <c r="BP1005" s="330">
        <v>0</v>
      </c>
      <c r="BQ1005" s="330">
        <v>0</v>
      </c>
    </row>
    <row r="1006" spans="1:69" x14ac:dyDescent="0.25">
      <c r="A1006" s="333" t="s">
        <v>74</v>
      </c>
      <c r="B1006" s="330" t="s">
        <v>55</v>
      </c>
      <c r="C1006" s="330" t="s">
        <v>55</v>
      </c>
      <c r="D1006" s="333">
        <v>3</v>
      </c>
      <c r="E1006" s="331" t="s">
        <v>6536</v>
      </c>
      <c r="F1006" s="330" t="s">
        <v>128</v>
      </c>
      <c r="G1006" s="427" t="s">
        <v>7563</v>
      </c>
      <c r="H1006" s="330">
        <v>0</v>
      </c>
      <c r="I1006" s="330">
        <v>0</v>
      </c>
      <c r="J1006" s="336" t="s">
        <v>45</v>
      </c>
      <c r="K1006" s="330">
        <v>0</v>
      </c>
      <c r="L1006" s="330">
        <v>0</v>
      </c>
      <c r="M1006" s="336" t="s">
        <v>45</v>
      </c>
      <c r="N1006" s="330">
        <v>0</v>
      </c>
      <c r="O1006" s="330">
        <v>0</v>
      </c>
      <c r="P1006" s="330">
        <v>0</v>
      </c>
      <c r="Q1006" s="330" t="s">
        <v>7141</v>
      </c>
      <c r="R1006" s="336">
        <v>1</v>
      </c>
      <c r="S1006" s="330">
        <v>0</v>
      </c>
      <c r="T1006" s="330"/>
      <c r="U1006" s="330"/>
      <c r="V1006" s="428"/>
      <c r="W1006" s="428" t="s">
        <v>45</v>
      </c>
      <c r="X1006" s="428" t="s">
        <v>45</v>
      </c>
      <c r="Y1006" s="428" t="s">
        <v>45</v>
      </c>
      <c r="Z1006" s="428" t="s">
        <v>45</v>
      </c>
      <c r="AA1006" s="330">
        <v>0</v>
      </c>
      <c r="AB1006" s="330">
        <v>0</v>
      </c>
      <c r="AC1006" s="330">
        <v>0</v>
      </c>
      <c r="AD1006" s="330">
        <v>0</v>
      </c>
      <c r="AE1006" s="330">
        <v>0</v>
      </c>
      <c r="AF1006" s="330">
        <v>0</v>
      </c>
      <c r="AG1006" s="429" t="s">
        <v>45</v>
      </c>
      <c r="AH1006" s="330"/>
      <c r="AI1006" s="330"/>
      <c r="AJ1006" s="330"/>
      <c r="AK1006" s="330"/>
      <c r="AL1006" s="330"/>
      <c r="AM1006" s="330">
        <v>0</v>
      </c>
      <c r="AN1006" s="330">
        <v>0</v>
      </c>
      <c r="AO1006" s="330"/>
      <c r="AP1006" s="330"/>
      <c r="AQ1006" s="330">
        <v>0</v>
      </c>
      <c r="AR1006" s="330">
        <v>0</v>
      </c>
      <c r="AS1006" s="330">
        <v>0</v>
      </c>
      <c r="AT1006" s="330">
        <v>0</v>
      </c>
      <c r="AU1006" s="330">
        <v>0</v>
      </c>
      <c r="AV1006" s="430" t="s">
        <v>45</v>
      </c>
      <c r="AW1006" s="330">
        <v>13</v>
      </c>
      <c r="AX1006" s="330">
        <v>0</v>
      </c>
      <c r="AY1006" s="330">
        <v>13</v>
      </c>
      <c r="AZ1006" s="330">
        <v>0</v>
      </c>
      <c r="BA1006" s="330">
        <v>13</v>
      </c>
      <c r="BB1006" s="330">
        <v>0</v>
      </c>
      <c r="BC1006" s="330">
        <v>13</v>
      </c>
      <c r="BD1006" s="330">
        <v>0</v>
      </c>
      <c r="BE1006" s="330">
        <v>80</v>
      </c>
      <c r="BF1006" s="329" t="s">
        <v>7546</v>
      </c>
      <c r="BG1006" s="330">
        <v>17</v>
      </c>
      <c r="BH1006" s="330">
        <v>1</v>
      </c>
      <c r="BI1006" s="330">
        <v>14</v>
      </c>
      <c r="BJ1006" s="330" t="s">
        <v>112</v>
      </c>
      <c r="BK1006" s="330">
        <v>12</v>
      </c>
      <c r="BL1006" s="330">
        <v>0</v>
      </c>
      <c r="BM1006" s="330">
        <v>0</v>
      </c>
      <c r="BN1006" s="330">
        <v>1</v>
      </c>
      <c r="BO1006" s="330">
        <v>1</v>
      </c>
      <c r="BP1006" s="330">
        <v>0</v>
      </c>
      <c r="BQ1006" s="330">
        <v>0</v>
      </c>
    </row>
    <row r="1007" spans="1:69" x14ac:dyDescent="0.25">
      <c r="A1007" s="333" t="s">
        <v>74</v>
      </c>
      <c r="B1007" s="330" t="s">
        <v>55</v>
      </c>
      <c r="C1007" s="330" t="s">
        <v>55</v>
      </c>
      <c r="D1007" s="333">
        <v>4</v>
      </c>
      <c r="E1007" s="331" t="s">
        <v>6537</v>
      </c>
      <c r="F1007" s="330" t="s">
        <v>128</v>
      </c>
      <c r="G1007" s="427" t="s">
        <v>7563</v>
      </c>
      <c r="H1007" s="330">
        <v>0</v>
      </c>
      <c r="I1007" s="330">
        <v>0</v>
      </c>
      <c r="J1007" s="336" t="s">
        <v>45</v>
      </c>
      <c r="K1007" s="330">
        <v>0</v>
      </c>
      <c r="L1007" s="330">
        <v>0</v>
      </c>
      <c r="M1007" s="336" t="s">
        <v>45</v>
      </c>
      <c r="N1007" s="330">
        <v>0</v>
      </c>
      <c r="O1007" s="330">
        <v>0</v>
      </c>
      <c r="P1007" s="330">
        <v>0</v>
      </c>
      <c r="Q1007" s="330" t="s">
        <v>7233</v>
      </c>
      <c r="R1007" s="336">
        <v>1</v>
      </c>
      <c r="S1007" s="330">
        <v>0</v>
      </c>
      <c r="T1007" s="330"/>
      <c r="U1007" s="330"/>
      <c r="V1007" s="428"/>
      <c r="W1007" s="428" t="s">
        <v>45</v>
      </c>
      <c r="X1007" s="428" t="s">
        <v>45</v>
      </c>
      <c r="Y1007" s="428" t="s">
        <v>45</v>
      </c>
      <c r="Z1007" s="428" t="s">
        <v>45</v>
      </c>
      <c r="AA1007" s="330">
        <v>0</v>
      </c>
      <c r="AB1007" s="330">
        <v>0</v>
      </c>
      <c r="AC1007" s="330">
        <v>0</v>
      </c>
      <c r="AD1007" s="330">
        <v>0</v>
      </c>
      <c r="AE1007" s="330">
        <v>0</v>
      </c>
      <c r="AF1007" s="330">
        <v>0</v>
      </c>
      <c r="AG1007" s="429" t="s">
        <v>45</v>
      </c>
      <c r="AH1007" s="330"/>
      <c r="AI1007" s="330"/>
      <c r="AJ1007" s="330"/>
      <c r="AK1007" s="330"/>
      <c r="AL1007" s="330"/>
      <c r="AM1007" s="330">
        <v>0</v>
      </c>
      <c r="AN1007" s="330">
        <v>0</v>
      </c>
      <c r="AO1007" s="330"/>
      <c r="AP1007" s="330"/>
      <c r="AQ1007" s="330">
        <v>0</v>
      </c>
      <c r="AR1007" s="330">
        <v>0</v>
      </c>
      <c r="AS1007" s="330">
        <v>0</v>
      </c>
      <c r="AT1007" s="330">
        <v>0</v>
      </c>
      <c r="AU1007" s="330">
        <v>0</v>
      </c>
      <c r="AV1007" s="430" t="s">
        <v>45</v>
      </c>
      <c r="AW1007" s="330">
        <v>4</v>
      </c>
      <c r="AX1007" s="330">
        <v>0</v>
      </c>
      <c r="AY1007" s="330">
        <v>4</v>
      </c>
      <c r="AZ1007" s="330">
        <v>0</v>
      </c>
      <c r="BA1007" s="330">
        <v>4</v>
      </c>
      <c r="BB1007" s="330">
        <v>0</v>
      </c>
      <c r="BC1007" s="330">
        <v>4</v>
      </c>
      <c r="BD1007" s="330">
        <v>0</v>
      </c>
      <c r="BE1007" s="330">
        <v>133</v>
      </c>
      <c r="BF1007" s="329" t="s">
        <v>7546</v>
      </c>
      <c r="BG1007" s="330">
        <v>7</v>
      </c>
      <c r="BH1007" s="330">
        <v>1</v>
      </c>
      <c r="BI1007" s="330">
        <v>4</v>
      </c>
      <c r="BJ1007" s="330" t="s">
        <v>112</v>
      </c>
      <c r="BK1007" s="330">
        <v>4</v>
      </c>
      <c r="BL1007" s="330">
        <v>0</v>
      </c>
      <c r="BM1007" s="330">
        <v>0</v>
      </c>
      <c r="BN1007" s="330">
        <v>0</v>
      </c>
      <c r="BO1007" s="330">
        <v>0</v>
      </c>
      <c r="BP1007" s="330">
        <v>0</v>
      </c>
      <c r="BQ1007" s="330">
        <v>0</v>
      </c>
    </row>
    <row r="1008" spans="1:69" x14ac:dyDescent="0.25">
      <c r="A1008" s="333" t="s">
        <v>74</v>
      </c>
      <c r="B1008" s="330" t="s">
        <v>55</v>
      </c>
      <c r="C1008" s="330" t="s">
        <v>55</v>
      </c>
      <c r="D1008" s="333">
        <v>5</v>
      </c>
      <c r="E1008" s="331" t="s">
        <v>6538</v>
      </c>
      <c r="F1008" s="330" t="s">
        <v>128</v>
      </c>
      <c r="G1008" s="427" t="s">
        <v>7563</v>
      </c>
      <c r="H1008" s="330">
        <v>0</v>
      </c>
      <c r="I1008" s="330">
        <v>0</v>
      </c>
      <c r="J1008" s="336" t="s">
        <v>45</v>
      </c>
      <c r="K1008" s="330">
        <v>0</v>
      </c>
      <c r="L1008" s="330">
        <v>0</v>
      </c>
      <c r="M1008" s="336" t="s">
        <v>45</v>
      </c>
      <c r="N1008" s="330">
        <v>0</v>
      </c>
      <c r="O1008" s="330" t="s">
        <v>7320</v>
      </c>
      <c r="P1008" s="330">
        <v>0</v>
      </c>
      <c r="Q1008" s="330" t="s">
        <v>7321</v>
      </c>
      <c r="R1008" s="336">
        <v>0.99716683430203545</v>
      </c>
      <c r="S1008" s="330">
        <v>0</v>
      </c>
      <c r="T1008" s="330"/>
      <c r="U1008" s="330"/>
      <c r="V1008" s="428"/>
      <c r="W1008" s="428" t="s">
        <v>45</v>
      </c>
      <c r="X1008" s="428" t="s">
        <v>45</v>
      </c>
      <c r="Y1008" s="428" t="s">
        <v>45</v>
      </c>
      <c r="Z1008" s="428" t="s">
        <v>45</v>
      </c>
      <c r="AA1008" s="330">
        <v>0</v>
      </c>
      <c r="AB1008" s="330">
        <v>0</v>
      </c>
      <c r="AC1008" s="330">
        <v>0</v>
      </c>
      <c r="AD1008" s="330">
        <v>0</v>
      </c>
      <c r="AE1008" s="330">
        <v>0</v>
      </c>
      <c r="AF1008" s="330">
        <v>0</v>
      </c>
      <c r="AG1008" s="429" t="s">
        <v>45</v>
      </c>
      <c r="AH1008" s="330"/>
      <c r="AI1008" s="330"/>
      <c r="AJ1008" s="330"/>
      <c r="AK1008" s="330"/>
      <c r="AL1008" s="330"/>
      <c r="AM1008" s="330">
        <v>0</v>
      </c>
      <c r="AN1008" s="330">
        <v>0</v>
      </c>
      <c r="AO1008" s="330"/>
      <c r="AP1008" s="330"/>
      <c r="AQ1008" s="330">
        <v>0</v>
      </c>
      <c r="AR1008" s="330">
        <v>0</v>
      </c>
      <c r="AS1008" s="330">
        <v>0</v>
      </c>
      <c r="AT1008" s="330">
        <v>0</v>
      </c>
      <c r="AU1008" s="330">
        <v>0</v>
      </c>
      <c r="AV1008" s="430" t="s">
        <v>45</v>
      </c>
      <c r="AW1008" s="330">
        <v>35</v>
      </c>
      <c r="AX1008" s="330">
        <v>0</v>
      </c>
      <c r="AY1008" s="330">
        <v>35</v>
      </c>
      <c r="AZ1008" s="330">
        <v>0</v>
      </c>
      <c r="BA1008" s="330">
        <v>35</v>
      </c>
      <c r="BB1008" s="330">
        <v>0</v>
      </c>
      <c r="BC1008" s="330">
        <v>35</v>
      </c>
      <c r="BD1008" s="330">
        <v>0</v>
      </c>
      <c r="BE1008" s="330">
        <v>188</v>
      </c>
      <c r="BF1008" s="329" t="s">
        <v>7546</v>
      </c>
      <c r="BG1008" s="330">
        <v>36</v>
      </c>
      <c r="BH1008" s="330">
        <v>0</v>
      </c>
      <c r="BI1008" s="330">
        <v>36</v>
      </c>
      <c r="BJ1008" s="330" t="s">
        <v>112</v>
      </c>
      <c r="BK1008" s="330">
        <v>35</v>
      </c>
      <c r="BL1008" s="330">
        <v>0</v>
      </c>
      <c r="BM1008" s="330">
        <v>0</v>
      </c>
      <c r="BN1008" s="330">
        <v>0</v>
      </c>
      <c r="BO1008" s="330">
        <v>1</v>
      </c>
      <c r="BP1008" s="330">
        <v>0</v>
      </c>
      <c r="BQ1008" s="330">
        <v>0</v>
      </c>
    </row>
    <row r="1009" spans="1:69" x14ac:dyDescent="0.25">
      <c r="A1009" s="333" t="s">
        <v>74</v>
      </c>
      <c r="B1009" s="330" t="s">
        <v>55</v>
      </c>
      <c r="C1009" s="330" t="s">
        <v>55</v>
      </c>
      <c r="D1009" s="333">
        <v>6</v>
      </c>
      <c r="E1009" s="331" t="s">
        <v>6539</v>
      </c>
      <c r="F1009" s="330" t="s">
        <v>128</v>
      </c>
      <c r="G1009" s="427" t="s">
        <v>7563</v>
      </c>
      <c r="H1009" s="330">
        <v>0</v>
      </c>
      <c r="I1009" s="330">
        <v>0</v>
      </c>
      <c r="J1009" s="336" t="s">
        <v>45</v>
      </c>
      <c r="K1009" s="330">
        <v>0</v>
      </c>
      <c r="L1009" s="330">
        <v>0</v>
      </c>
      <c r="M1009" s="336" t="s">
        <v>45</v>
      </c>
      <c r="N1009" s="330">
        <v>0</v>
      </c>
      <c r="O1009" s="330" t="s">
        <v>7215</v>
      </c>
      <c r="P1009" s="330">
        <v>0</v>
      </c>
      <c r="Q1009" s="330" t="s">
        <v>7409</v>
      </c>
      <c r="R1009" s="336">
        <v>0.99990142927550529</v>
      </c>
      <c r="S1009" s="330">
        <v>0</v>
      </c>
      <c r="T1009" s="330"/>
      <c r="U1009" s="330"/>
      <c r="V1009" s="428"/>
      <c r="W1009" s="428" t="s">
        <v>45</v>
      </c>
      <c r="X1009" s="428" t="s">
        <v>45</v>
      </c>
      <c r="Y1009" s="428" t="s">
        <v>45</v>
      </c>
      <c r="Z1009" s="428" t="s">
        <v>45</v>
      </c>
      <c r="AA1009" s="330">
        <v>0</v>
      </c>
      <c r="AB1009" s="330">
        <v>0</v>
      </c>
      <c r="AC1009" s="330">
        <v>0</v>
      </c>
      <c r="AD1009" s="330">
        <v>0</v>
      </c>
      <c r="AE1009" s="330">
        <v>0</v>
      </c>
      <c r="AF1009" s="330">
        <v>0</v>
      </c>
      <c r="AG1009" s="429" t="s">
        <v>45</v>
      </c>
      <c r="AH1009" s="330"/>
      <c r="AI1009" s="330"/>
      <c r="AJ1009" s="330"/>
      <c r="AK1009" s="330"/>
      <c r="AL1009" s="330"/>
      <c r="AM1009" s="330">
        <v>0</v>
      </c>
      <c r="AN1009" s="330">
        <v>0</v>
      </c>
      <c r="AO1009" s="330"/>
      <c r="AP1009" s="330"/>
      <c r="AQ1009" s="330">
        <v>0</v>
      </c>
      <c r="AR1009" s="330">
        <v>0</v>
      </c>
      <c r="AS1009" s="330">
        <v>0</v>
      </c>
      <c r="AT1009" s="330">
        <v>0</v>
      </c>
      <c r="AU1009" s="330">
        <v>0</v>
      </c>
      <c r="AV1009" s="430" t="s">
        <v>45</v>
      </c>
      <c r="AW1009" s="330">
        <v>29</v>
      </c>
      <c r="AX1009" s="330">
        <v>0</v>
      </c>
      <c r="AY1009" s="330">
        <v>29</v>
      </c>
      <c r="AZ1009" s="330">
        <v>0</v>
      </c>
      <c r="BA1009" s="330">
        <v>29</v>
      </c>
      <c r="BB1009" s="330">
        <v>0</v>
      </c>
      <c r="BC1009" s="330">
        <v>29</v>
      </c>
      <c r="BD1009" s="330">
        <v>0</v>
      </c>
      <c r="BE1009" s="330">
        <v>108</v>
      </c>
      <c r="BF1009" s="329" t="s">
        <v>7546</v>
      </c>
      <c r="BG1009" s="330">
        <v>35</v>
      </c>
      <c r="BH1009" s="330">
        <v>1</v>
      </c>
      <c r="BI1009" s="330">
        <v>32</v>
      </c>
      <c r="BJ1009" s="330" t="s">
        <v>112</v>
      </c>
      <c r="BK1009" s="330">
        <v>29</v>
      </c>
      <c r="BL1009" s="330">
        <v>0</v>
      </c>
      <c r="BM1009" s="330">
        <v>0</v>
      </c>
      <c r="BN1009" s="330">
        <v>1</v>
      </c>
      <c r="BO1009" s="330">
        <v>2</v>
      </c>
      <c r="BP1009" s="330">
        <v>0</v>
      </c>
      <c r="BQ1009" s="330">
        <v>0</v>
      </c>
    </row>
    <row r="1010" spans="1:69" x14ac:dyDescent="0.25">
      <c r="A1010" s="333" t="s">
        <v>74</v>
      </c>
      <c r="B1010" s="330" t="s">
        <v>55</v>
      </c>
      <c r="C1010" s="330" t="s">
        <v>55</v>
      </c>
      <c r="D1010" s="333">
        <v>7</v>
      </c>
      <c r="E1010" s="331" t="s">
        <v>6540</v>
      </c>
      <c r="F1010" s="330" t="s">
        <v>128</v>
      </c>
      <c r="G1010" s="427" t="s">
        <v>7563</v>
      </c>
      <c r="H1010" s="330">
        <v>0</v>
      </c>
      <c r="I1010" s="330">
        <v>0</v>
      </c>
      <c r="J1010" s="336" t="s">
        <v>45</v>
      </c>
      <c r="K1010" s="330">
        <v>0</v>
      </c>
      <c r="L1010" s="330">
        <v>0</v>
      </c>
      <c r="M1010" s="336" t="s">
        <v>45</v>
      </c>
      <c r="N1010" s="330">
        <v>0</v>
      </c>
      <c r="O1010" s="330">
        <v>0</v>
      </c>
      <c r="P1010" s="330">
        <v>0</v>
      </c>
      <c r="Q1010" s="330" t="s">
        <v>7498</v>
      </c>
      <c r="R1010" s="336">
        <v>1</v>
      </c>
      <c r="S1010" s="330">
        <v>0</v>
      </c>
      <c r="T1010" s="330"/>
      <c r="U1010" s="330"/>
      <c r="V1010" s="428"/>
      <c r="W1010" s="428" t="s">
        <v>45</v>
      </c>
      <c r="X1010" s="428" t="s">
        <v>45</v>
      </c>
      <c r="Y1010" s="428" t="s">
        <v>45</v>
      </c>
      <c r="Z1010" s="428" t="s">
        <v>45</v>
      </c>
      <c r="AA1010" s="330">
        <v>0</v>
      </c>
      <c r="AB1010" s="330">
        <v>0</v>
      </c>
      <c r="AC1010" s="330">
        <v>0</v>
      </c>
      <c r="AD1010" s="330">
        <v>0</v>
      </c>
      <c r="AE1010" s="330">
        <v>0</v>
      </c>
      <c r="AF1010" s="330">
        <v>0</v>
      </c>
      <c r="AG1010" s="429" t="s">
        <v>45</v>
      </c>
      <c r="AH1010" s="330"/>
      <c r="AI1010" s="330"/>
      <c r="AJ1010" s="330"/>
      <c r="AK1010" s="330"/>
      <c r="AL1010" s="330"/>
      <c r="AM1010" s="330">
        <v>0</v>
      </c>
      <c r="AN1010" s="330">
        <v>0</v>
      </c>
      <c r="AO1010" s="330"/>
      <c r="AP1010" s="330"/>
      <c r="AQ1010" s="330">
        <v>0</v>
      </c>
      <c r="AR1010" s="330">
        <v>0</v>
      </c>
      <c r="AS1010" s="330">
        <v>0</v>
      </c>
      <c r="AT1010" s="330">
        <v>0</v>
      </c>
      <c r="AU1010" s="330">
        <v>0</v>
      </c>
      <c r="AV1010" s="430" t="s">
        <v>45</v>
      </c>
      <c r="AW1010" s="330">
        <v>13</v>
      </c>
      <c r="AX1010" s="330">
        <v>0</v>
      </c>
      <c r="AY1010" s="330">
        <v>13</v>
      </c>
      <c r="AZ1010" s="330">
        <v>0</v>
      </c>
      <c r="BA1010" s="330">
        <v>13</v>
      </c>
      <c r="BB1010" s="330">
        <v>0</v>
      </c>
      <c r="BC1010" s="330">
        <v>13</v>
      </c>
      <c r="BD1010" s="330">
        <v>0</v>
      </c>
      <c r="BE1010" s="330">
        <v>115</v>
      </c>
      <c r="BF1010" s="329" t="s">
        <v>7546</v>
      </c>
      <c r="BG1010" s="330">
        <v>16</v>
      </c>
      <c r="BH1010" s="330">
        <v>0</v>
      </c>
      <c r="BI1010" s="330">
        <v>13</v>
      </c>
      <c r="BJ1010" s="330" t="s">
        <v>112</v>
      </c>
      <c r="BK1010" s="330">
        <v>13</v>
      </c>
      <c r="BL1010" s="330">
        <v>0</v>
      </c>
      <c r="BM1010" s="330">
        <v>0</v>
      </c>
      <c r="BN1010" s="330">
        <v>0</v>
      </c>
      <c r="BO1010" s="330">
        <v>0</v>
      </c>
      <c r="BP1010" s="330">
        <v>0</v>
      </c>
      <c r="BQ1010" s="330">
        <v>0</v>
      </c>
    </row>
    <row r="1011" spans="1:69" x14ac:dyDescent="0.25">
      <c r="A1011" s="333" t="s">
        <v>2620</v>
      </c>
      <c r="B1011" s="330" t="s">
        <v>43</v>
      </c>
      <c r="C1011" s="330" t="s">
        <v>43</v>
      </c>
      <c r="D1011" s="333">
        <v>1</v>
      </c>
      <c r="E1011" s="331" t="s">
        <v>6534</v>
      </c>
      <c r="F1011" s="330" t="s">
        <v>130</v>
      </c>
      <c r="G1011" s="427" t="s">
        <v>7620</v>
      </c>
      <c r="H1011" s="330">
        <v>0</v>
      </c>
      <c r="I1011" s="330">
        <v>0</v>
      </c>
      <c r="J1011" s="336" t="s">
        <v>45</v>
      </c>
      <c r="K1011" s="330">
        <v>0</v>
      </c>
      <c r="L1011" s="330">
        <v>0</v>
      </c>
      <c r="M1011" s="336" t="s">
        <v>45</v>
      </c>
      <c r="N1011" s="330">
        <v>0</v>
      </c>
      <c r="O1011" s="330" t="s">
        <v>45</v>
      </c>
      <c r="P1011" s="330" t="s">
        <v>45</v>
      </c>
      <c r="Q1011" s="330" t="s">
        <v>45</v>
      </c>
      <c r="R1011" s="336" t="s">
        <v>45</v>
      </c>
      <c r="S1011" s="330">
        <v>0</v>
      </c>
      <c r="T1011" s="330"/>
      <c r="U1011" s="330"/>
      <c r="V1011" s="428"/>
      <c r="W1011" s="428" t="s">
        <v>45</v>
      </c>
      <c r="X1011" s="428" t="s">
        <v>45</v>
      </c>
      <c r="Y1011" s="428" t="s">
        <v>45</v>
      </c>
      <c r="Z1011" s="428" t="s">
        <v>45</v>
      </c>
      <c r="AA1011" s="330">
        <v>0</v>
      </c>
      <c r="AB1011" s="330">
        <v>0</v>
      </c>
      <c r="AC1011" s="330">
        <v>0</v>
      </c>
      <c r="AD1011" s="330">
        <v>0</v>
      </c>
      <c r="AE1011" s="330">
        <v>0</v>
      </c>
      <c r="AF1011" s="330">
        <v>0</v>
      </c>
      <c r="AG1011" s="429" t="s">
        <v>45</v>
      </c>
      <c r="AH1011" s="330"/>
      <c r="AI1011" s="330"/>
      <c r="AJ1011" s="330"/>
      <c r="AK1011" s="330"/>
      <c r="AL1011" s="330"/>
      <c r="AM1011" s="330">
        <v>0</v>
      </c>
      <c r="AN1011" s="330">
        <v>0</v>
      </c>
      <c r="AO1011" s="330"/>
      <c r="AP1011" s="330"/>
      <c r="AQ1011" s="330">
        <v>0</v>
      </c>
      <c r="AR1011" s="330">
        <v>0</v>
      </c>
      <c r="AS1011" s="330">
        <v>0</v>
      </c>
      <c r="AT1011" s="330">
        <v>0</v>
      </c>
      <c r="AU1011" s="330">
        <v>0</v>
      </c>
      <c r="AV1011" s="430" t="s">
        <v>45</v>
      </c>
      <c r="AW1011" s="330">
        <v>0</v>
      </c>
      <c r="AX1011" s="330">
        <v>0</v>
      </c>
      <c r="AY1011" s="330">
        <v>0</v>
      </c>
      <c r="AZ1011" s="330">
        <v>0</v>
      </c>
      <c r="BA1011" s="330">
        <v>0</v>
      </c>
      <c r="BB1011" s="330">
        <v>0</v>
      </c>
      <c r="BC1011" s="330">
        <v>0</v>
      </c>
      <c r="BD1011" s="330">
        <v>0</v>
      </c>
      <c r="BE1011" s="330">
        <v>22</v>
      </c>
      <c r="BF1011" s="329" t="s">
        <v>7583</v>
      </c>
      <c r="BG1011" s="330">
        <v>0</v>
      </c>
      <c r="BH1011" s="330">
        <v>0</v>
      </c>
      <c r="BI1011" s="330">
        <v>0</v>
      </c>
      <c r="BJ1011" s="330" t="s">
        <v>112</v>
      </c>
      <c r="BK1011" s="330">
        <v>0</v>
      </c>
      <c r="BL1011" s="330">
        <v>0</v>
      </c>
      <c r="BM1011" s="330">
        <v>0</v>
      </c>
      <c r="BN1011" s="330">
        <v>0</v>
      </c>
      <c r="BO1011" s="330">
        <v>0</v>
      </c>
      <c r="BP1011" s="330">
        <v>0</v>
      </c>
      <c r="BQ1011" s="330">
        <v>0</v>
      </c>
    </row>
    <row r="1012" spans="1:69" x14ac:dyDescent="0.25">
      <c r="A1012" s="333" t="s">
        <v>2620</v>
      </c>
      <c r="B1012" s="330" t="s">
        <v>43</v>
      </c>
      <c r="C1012" s="330" t="s">
        <v>43</v>
      </c>
      <c r="D1012" s="333">
        <v>2</v>
      </c>
      <c r="E1012" s="331" t="s">
        <v>6535</v>
      </c>
      <c r="F1012" s="330" t="s">
        <v>130</v>
      </c>
      <c r="G1012" s="427" t="s">
        <v>7620</v>
      </c>
      <c r="H1012" s="330">
        <v>0</v>
      </c>
      <c r="I1012" s="330">
        <v>0</v>
      </c>
      <c r="J1012" s="336" t="s">
        <v>45</v>
      </c>
      <c r="K1012" s="330">
        <v>0</v>
      </c>
      <c r="L1012" s="330">
        <v>0</v>
      </c>
      <c r="M1012" s="336" t="s">
        <v>45</v>
      </c>
      <c r="N1012" s="330">
        <v>0</v>
      </c>
      <c r="O1012" s="330" t="s">
        <v>45</v>
      </c>
      <c r="P1012" s="330" t="s">
        <v>45</v>
      </c>
      <c r="Q1012" s="330" t="s">
        <v>45</v>
      </c>
      <c r="R1012" s="336" t="s">
        <v>45</v>
      </c>
      <c r="S1012" s="330">
        <v>0</v>
      </c>
      <c r="T1012" s="330"/>
      <c r="U1012" s="330"/>
      <c r="V1012" s="428"/>
      <c r="W1012" s="428" t="s">
        <v>45</v>
      </c>
      <c r="X1012" s="428" t="s">
        <v>45</v>
      </c>
      <c r="Y1012" s="428" t="s">
        <v>45</v>
      </c>
      <c r="Z1012" s="428" t="s">
        <v>45</v>
      </c>
      <c r="AA1012" s="330">
        <v>0</v>
      </c>
      <c r="AB1012" s="330">
        <v>0</v>
      </c>
      <c r="AC1012" s="330">
        <v>0</v>
      </c>
      <c r="AD1012" s="330">
        <v>0</v>
      </c>
      <c r="AE1012" s="330">
        <v>0</v>
      </c>
      <c r="AF1012" s="330">
        <v>0</v>
      </c>
      <c r="AG1012" s="429" t="s">
        <v>45</v>
      </c>
      <c r="AH1012" s="330"/>
      <c r="AI1012" s="330"/>
      <c r="AJ1012" s="330"/>
      <c r="AK1012" s="330"/>
      <c r="AL1012" s="330"/>
      <c r="AM1012" s="330">
        <v>0</v>
      </c>
      <c r="AN1012" s="330">
        <v>0</v>
      </c>
      <c r="AO1012" s="330"/>
      <c r="AP1012" s="330"/>
      <c r="AQ1012" s="330">
        <v>0</v>
      </c>
      <c r="AR1012" s="330">
        <v>0</v>
      </c>
      <c r="AS1012" s="330">
        <v>0</v>
      </c>
      <c r="AT1012" s="330">
        <v>0</v>
      </c>
      <c r="AU1012" s="330">
        <v>0</v>
      </c>
      <c r="AV1012" s="430" t="s">
        <v>45</v>
      </c>
      <c r="AW1012" s="330">
        <v>0</v>
      </c>
      <c r="AX1012" s="330">
        <v>0</v>
      </c>
      <c r="AY1012" s="330">
        <v>0</v>
      </c>
      <c r="AZ1012" s="330">
        <v>0</v>
      </c>
      <c r="BA1012" s="330">
        <v>0</v>
      </c>
      <c r="BB1012" s="330">
        <v>0</v>
      </c>
      <c r="BC1012" s="330">
        <v>0</v>
      </c>
      <c r="BD1012" s="330">
        <v>0</v>
      </c>
      <c r="BE1012" s="330">
        <v>31</v>
      </c>
      <c r="BF1012" s="329" t="s">
        <v>7583</v>
      </c>
      <c r="BG1012" s="330">
        <v>0</v>
      </c>
      <c r="BH1012" s="330">
        <v>0</v>
      </c>
      <c r="BI1012" s="330">
        <v>0</v>
      </c>
      <c r="BJ1012" s="330" t="s">
        <v>112</v>
      </c>
      <c r="BK1012" s="330">
        <v>0</v>
      </c>
      <c r="BL1012" s="330">
        <v>0</v>
      </c>
      <c r="BM1012" s="330">
        <v>0</v>
      </c>
      <c r="BN1012" s="330">
        <v>0</v>
      </c>
      <c r="BO1012" s="330">
        <v>0</v>
      </c>
      <c r="BP1012" s="330">
        <v>0</v>
      </c>
      <c r="BQ1012" s="330">
        <v>0</v>
      </c>
    </row>
    <row r="1013" spans="1:69" x14ac:dyDescent="0.25">
      <c r="A1013" s="333" t="s">
        <v>2620</v>
      </c>
      <c r="B1013" s="330" t="s">
        <v>43</v>
      </c>
      <c r="C1013" s="330" t="s">
        <v>43</v>
      </c>
      <c r="D1013" s="333">
        <v>44</v>
      </c>
      <c r="E1013" s="331" t="s">
        <v>565</v>
      </c>
      <c r="F1013" s="330" t="s">
        <v>130</v>
      </c>
      <c r="G1013" s="427" t="s">
        <v>7620</v>
      </c>
      <c r="H1013" s="330">
        <v>0</v>
      </c>
      <c r="I1013" s="330">
        <v>0</v>
      </c>
      <c r="J1013" s="336" t="s">
        <v>45</v>
      </c>
      <c r="K1013" s="330">
        <v>0</v>
      </c>
      <c r="L1013" s="330">
        <v>0</v>
      </c>
      <c r="M1013" s="336" t="s">
        <v>45</v>
      </c>
      <c r="N1013" s="330">
        <v>0</v>
      </c>
      <c r="O1013" s="330" t="s">
        <v>45</v>
      </c>
      <c r="P1013" s="330" t="s">
        <v>45</v>
      </c>
      <c r="Q1013" s="330" t="s">
        <v>45</v>
      </c>
      <c r="R1013" s="336" t="s">
        <v>45</v>
      </c>
      <c r="S1013" s="330">
        <v>0</v>
      </c>
      <c r="T1013" s="330"/>
      <c r="U1013" s="330"/>
      <c r="V1013" s="428"/>
      <c r="W1013" s="428" t="s">
        <v>45</v>
      </c>
      <c r="X1013" s="428" t="s">
        <v>45</v>
      </c>
      <c r="Y1013" s="428" t="s">
        <v>45</v>
      </c>
      <c r="Z1013" s="428" t="s">
        <v>45</v>
      </c>
      <c r="AA1013" s="330">
        <v>0</v>
      </c>
      <c r="AB1013" s="330">
        <v>0</v>
      </c>
      <c r="AC1013" s="330">
        <v>0</v>
      </c>
      <c r="AD1013" s="330">
        <v>0</v>
      </c>
      <c r="AE1013" s="330">
        <v>0</v>
      </c>
      <c r="AF1013" s="330">
        <v>0</v>
      </c>
      <c r="AG1013" s="429" t="s">
        <v>45</v>
      </c>
      <c r="AH1013" s="330"/>
      <c r="AI1013" s="330"/>
      <c r="AJ1013" s="330"/>
      <c r="AK1013" s="330"/>
      <c r="AL1013" s="330"/>
      <c r="AM1013" s="330">
        <v>0</v>
      </c>
      <c r="AN1013" s="330">
        <v>0</v>
      </c>
      <c r="AO1013" s="330"/>
      <c r="AP1013" s="330"/>
      <c r="AQ1013" s="330">
        <v>0</v>
      </c>
      <c r="AR1013" s="330">
        <v>0</v>
      </c>
      <c r="AS1013" s="330">
        <v>0</v>
      </c>
      <c r="AT1013" s="330">
        <v>0</v>
      </c>
      <c r="AU1013" s="330">
        <v>0</v>
      </c>
      <c r="AV1013" s="430" t="s">
        <v>45</v>
      </c>
      <c r="AW1013" s="330">
        <v>0</v>
      </c>
      <c r="AX1013" s="330">
        <v>0</v>
      </c>
      <c r="AY1013" s="330">
        <v>0</v>
      </c>
      <c r="AZ1013" s="330">
        <v>0</v>
      </c>
      <c r="BA1013" s="330">
        <v>0</v>
      </c>
      <c r="BB1013" s="330">
        <v>0</v>
      </c>
      <c r="BC1013" s="330">
        <v>0</v>
      </c>
      <c r="BD1013" s="330">
        <v>0</v>
      </c>
      <c r="BE1013" s="330">
        <v>27</v>
      </c>
      <c r="BF1013" s="329" t="s">
        <v>7583</v>
      </c>
      <c r="BG1013" s="330">
        <v>0</v>
      </c>
      <c r="BH1013" s="330">
        <v>0</v>
      </c>
      <c r="BI1013" s="330">
        <v>0</v>
      </c>
      <c r="BJ1013" s="330" t="s">
        <v>112</v>
      </c>
      <c r="BK1013" s="330">
        <v>0</v>
      </c>
      <c r="BL1013" s="330">
        <v>0</v>
      </c>
      <c r="BM1013" s="330">
        <v>0</v>
      </c>
      <c r="BN1013" s="330">
        <v>0</v>
      </c>
      <c r="BO1013" s="330">
        <v>0</v>
      </c>
      <c r="BP1013" s="330">
        <v>0</v>
      </c>
      <c r="BQ1013" s="330">
        <v>0</v>
      </c>
    </row>
    <row r="1014" spans="1:69" x14ac:dyDescent="0.25">
      <c r="A1014" s="333" t="s">
        <v>2620</v>
      </c>
      <c r="B1014" s="330" t="s">
        <v>43</v>
      </c>
      <c r="C1014" s="330" t="s">
        <v>43</v>
      </c>
      <c r="D1014" s="333">
        <v>45</v>
      </c>
      <c r="E1014" s="331" t="s">
        <v>566</v>
      </c>
      <c r="F1014" s="330" t="s">
        <v>130</v>
      </c>
      <c r="G1014" s="427" t="s">
        <v>7620</v>
      </c>
      <c r="H1014" s="330">
        <v>0</v>
      </c>
      <c r="I1014" s="330">
        <v>0</v>
      </c>
      <c r="J1014" s="336" t="s">
        <v>45</v>
      </c>
      <c r="K1014" s="330">
        <v>0</v>
      </c>
      <c r="L1014" s="330">
        <v>0</v>
      </c>
      <c r="M1014" s="336" t="s">
        <v>45</v>
      </c>
      <c r="N1014" s="330">
        <v>0</v>
      </c>
      <c r="O1014" s="330" t="s">
        <v>45</v>
      </c>
      <c r="P1014" s="330" t="s">
        <v>45</v>
      </c>
      <c r="Q1014" s="330" t="s">
        <v>45</v>
      </c>
      <c r="R1014" s="336" t="s">
        <v>45</v>
      </c>
      <c r="S1014" s="330">
        <v>0</v>
      </c>
      <c r="T1014" s="330"/>
      <c r="U1014" s="330"/>
      <c r="V1014" s="428"/>
      <c r="W1014" s="428" t="s">
        <v>45</v>
      </c>
      <c r="X1014" s="428" t="s">
        <v>45</v>
      </c>
      <c r="Y1014" s="428" t="s">
        <v>45</v>
      </c>
      <c r="Z1014" s="428" t="s">
        <v>45</v>
      </c>
      <c r="AA1014" s="330">
        <v>0</v>
      </c>
      <c r="AB1014" s="330">
        <v>0</v>
      </c>
      <c r="AC1014" s="330">
        <v>0</v>
      </c>
      <c r="AD1014" s="330">
        <v>0</v>
      </c>
      <c r="AE1014" s="330">
        <v>0</v>
      </c>
      <c r="AF1014" s="330">
        <v>0</v>
      </c>
      <c r="AG1014" s="429" t="s">
        <v>45</v>
      </c>
      <c r="AH1014" s="330"/>
      <c r="AI1014" s="330"/>
      <c r="AJ1014" s="330"/>
      <c r="AK1014" s="330"/>
      <c r="AL1014" s="330"/>
      <c r="AM1014" s="330">
        <v>0</v>
      </c>
      <c r="AN1014" s="330">
        <v>0</v>
      </c>
      <c r="AO1014" s="330"/>
      <c r="AP1014" s="330"/>
      <c r="AQ1014" s="330">
        <v>0</v>
      </c>
      <c r="AR1014" s="330">
        <v>0</v>
      </c>
      <c r="AS1014" s="330">
        <v>0</v>
      </c>
      <c r="AT1014" s="330">
        <v>0</v>
      </c>
      <c r="AU1014" s="330">
        <v>0</v>
      </c>
      <c r="AV1014" s="430" t="s">
        <v>45</v>
      </c>
      <c r="AW1014" s="330">
        <v>0</v>
      </c>
      <c r="AX1014" s="330">
        <v>0</v>
      </c>
      <c r="AY1014" s="330">
        <v>0</v>
      </c>
      <c r="AZ1014" s="330">
        <v>0</v>
      </c>
      <c r="BA1014" s="330">
        <v>0</v>
      </c>
      <c r="BB1014" s="330">
        <v>0</v>
      </c>
      <c r="BC1014" s="330">
        <v>0</v>
      </c>
      <c r="BD1014" s="330">
        <v>0</v>
      </c>
      <c r="BE1014" s="330">
        <v>49</v>
      </c>
      <c r="BF1014" s="329" t="s">
        <v>7583</v>
      </c>
      <c r="BG1014" s="330">
        <v>0</v>
      </c>
      <c r="BH1014" s="330">
        <v>0</v>
      </c>
      <c r="BI1014" s="330">
        <v>0</v>
      </c>
      <c r="BJ1014" s="330" t="s">
        <v>112</v>
      </c>
      <c r="BK1014" s="330">
        <v>0</v>
      </c>
      <c r="BL1014" s="330">
        <v>0</v>
      </c>
      <c r="BM1014" s="330">
        <v>0</v>
      </c>
      <c r="BN1014" s="330">
        <v>0</v>
      </c>
      <c r="BO1014" s="330">
        <v>0</v>
      </c>
      <c r="BP1014" s="330">
        <v>0</v>
      </c>
      <c r="BQ1014" s="330">
        <v>0</v>
      </c>
    </row>
    <row r="1015" spans="1:69" x14ac:dyDescent="0.25">
      <c r="A1015" s="333" t="s">
        <v>2620</v>
      </c>
      <c r="B1015" s="330" t="s">
        <v>43</v>
      </c>
      <c r="C1015" s="330" t="s">
        <v>43</v>
      </c>
      <c r="D1015" s="333">
        <v>46</v>
      </c>
      <c r="E1015" s="331" t="s">
        <v>567</v>
      </c>
      <c r="F1015" s="330" t="s">
        <v>130</v>
      </c>
      <c r="G1015" s="427" t="s">
        <v>7620</v>
      </c>
      <c r="H1015" s="330">
        <v>0</v>
      </c>
      <c r="I1015" s="330">
        <v>0</v>
      </c>
      <c r="J1015" s="336" t="s">
        <v>45</v>
      </c>
      <c r="K1015" s="330">
        <v>0</v>
      </c>
      <c r="L1015" s="330">
        <v>0</v>
      </c>
      <c r="M1015" s="336" t="s">
        <v>45</v>
      </c>
      <c r="N1015" s="330">
        <v>0</v>
      </c>
      <c r="O1015" s="330" t="s">
        <v>45</v>
      </c>
      <c r="P1015" s="330" t="s">
        <v>45</v>
      </c>
      <c r="Q1015" s="330" t="s">
        <v>45</v>
      </c>
      <c r="R1015" s="336" t="s">
        <v>45</v>
      </c>
      <c r="S1015" s="330">
        <v>0</v>
      </c>
      <c r="T1015" s="330"/>
      <c r="U1015" s="330"/>
      <c r="V1015" s="428"/>
      <c r="W1015" s="428" t="s">
        <v>45</v>
      </c>
      <c r="X1015" s="428" t="s">
        <v>45</v>
      </c>
      <c r="Y1015" s="428" t="s">
        <v>45</v>
      </c>
      <c r="Z1015" s="428" t="s">
        <v>45</v>
      </c>
      <c r="AA1015" s="330">
        <v>0</v>
      </c>
      <c r="AB1015" s="330">
        <v>0</v>
      </c>
      <c r="AC1015" s="330">
        <v>0</v>
      </c>
      <c r="AD1015" s="330">
        <v>0</v>
      </c>
      <c r="AE1015" s="330">
        <v>0</v>
      </c>
      <c r="AF1015" s="330">
        <v>0</v>
      </c>
      <c r="AG1015" s="429" t="s">
        <v>45</v>
      </c>
      <c r="AH1015" s="330"/>
      <c r="AI1015" s="330"/>
      <c r="AJ1015" s="330"/>
      <c r="AK1015" s="330"/>
      <c r="AL1015" s="330"/>
      <c r="AM1015" s="330">
        <v>0</v>
      </c>
      <c r="AN1015" s="330">
        <v>0</v>
      </c>
      <c r="AO1015" s="330"/>
      <c r="AP1015" s="330"/>
      <c r="AQ1015" s="330">
        <v>0</v>
      </c>
      <c r="AR1015" s="330">
        <v>0</v>
      </c>
      <c r="AS1015" s="330">
        <v>0</v>
      </c>
      <c r="AT1015" s="330">
        <v>0</v>
      </c>
      <c r="AU1015" s="330">
        <v>0</v>
      </c>
      <c r="AV1015" s="430" t="s">
        <v>45</v>
      </c>
      <c r="AW1015" s="330">
        <v>0</v>
      </c>
      <c r="AX1015" s="330">
        <v>0</v>
      </c>
      <c r="AY1015" s="330">
        <v>0</v>
      </c>
      <c r="AZ1015" s="330">
        <v>0</v>
      </c>
      <c r="BA1015" s="330">
        <v>0</v>
      </c>
      <c r="BB1015" s="330">
        <v>0</v>
      </c>
      <c r="BC1015" s="330">
        <v>0</v>
      </c>
      <c r="BD1015" s="330">
        <v>0</v>
      </c>
      <c r="BE1015" s="330">
        <v>26</v>
      </c>
      <c r="BF1015" s="329" t="s">
        <v>7583</v>
      </c>
      <c r="BG1015" s="330">
        <v>0</v>
      </c>
      <c r="BH1015" s="330">
        <v>0</v>
      </c>
      <c r="BI1015" s="330">
        <v>0</v>
      </c>
      <c r="BJ1015" s="330" t="s">
        <v>112</v>
      </c>
      <c r="BK1015" s="330">
        <v>0</v>
      </c>
      <c r="BL1015" s="330">
        <v>0</v>
      </c>
      <c r="BM1015" s="330">
        <v>0</v>
      </c>
      <c r="BN1015" s="330">
        <v>0</v>
      </c>
      <c r="BO1015" s="330">
        <v>0</v>
      </c>
      <c r="BP1015" s="330">
        <v>0</v>
      </c>
      <c r="BQ1015" s="330">
        <v>0</v>
      </c>
    </row>
    <row r="1016" spans="1:69" x14ac:dyDescent="0.25">
      <c r="A1016" s="333" t="s">
        <v>2620</v>
      </c>
      <c r="B1016" s="330" t="s">
        <v>43</v>
      </c>
      <c r="C1016" s="330" t="s">
        <v>43</v>
      </c>
      <c r="D1016" s="333">
        <v>47</v>
      </c>
      <c r="E1016" s="331" t="s">
        <v>568</v>
      </c>
      <c r="F1016" s="330" t="s">
        <v>130</v>
      </c>
      <c r="G1016" s="427" t="s">
        <v>7620</v>
      </c>
      <c r="H1016" s="330">
        <v>0</v>
      </c>
      <c r="I1016" s="330">
        <v>0</v>
      </c>
      <c r="J1016" s="336" t="s">
        <v>45</v>
      </c>
      <c r="K1016" s="330">
        <v>0</v>
      </c>
      <c r="L1016" s="330">
        <v>0</v>
      </c>
      <c r="M1016" s="336" t="s">
        <v>45</v>
      </c>
      <c r="N1016" s="330">
        <v>0</v>
      </c>
      <c r="O1016" s="330" t="s">
        <v>45</v>
      </c>
      <c r="P1016" s="330" t="s">
        <v>45</v>
      </c>
      <c r="Q1016" s="330" t="s">
        <v>45</v>
      </c>
      <c r="R1016" s="336" t="s">
        <v>45</v>
      </c>
      <c r="S1016" s="330">
        <v>0</v>
      </c>
      <c r="T1016" s="330"/>
      <c r="U1016" s="330"/>
      <c r="V1016" s="428"/>
      <c r="W1016" s="428" t="s">
        <v>45</v>
      </c>
      <c r="X1016" s="428" t="s">
        <v>45</v>
      </c>
      <c r="Y1016" s="428" t="s">
        <v>45</v>
      </c>
      <c r="Z1016" s="428" t="s">
        <v>45</v>
      </c>
      <c r="AA1016" s="330">
        <v>0</v>
      </c>
      <c r="AB1016" s="330">
        <v>0</v>
      </c>
      <c r="AC1016" s="330">
        <v>0</v>
      </c>
      <c r="AD1016" s="330">
        <v>0</v>
      </c>
      <c r="AE1016" s="330">
        <v>0</v>
      </c>
      <c r="AF1016" s="330">
        <v>0</v>
      </c>
      <c r="AG1016" s="429" t="s">
        <v>45</v>
      </c>
      <c r="AH1016" s="330"/>
      <c r="AI1016" s="330"/>
      <c r="AJ1016" s="330"/>
      <c r="AK1016" s="330"/>
      <c r="AL1016" s="330"/>
      <c r="AM1016" s="330">
        <v>0</v>
      </c>
      <c r="AN1016" s="330">
        <v>0</v>
      </c>
      <c r="AO1016" s="330"/>
      <c r="AP1016" s="330"/>
      <c r="AQ1016" s="330">
        <v>0</v>
      </c>
      <c r="AR1016" s="330">
        <v>0</v>
      </c>
      <c r="AS1016" s="330">
        <v>0</v>
      </c>
      <c r="AT1016" s="330">
        <v>0</v>
      </c>
      <c r="AU1016" s="330">
        <v>0</v>
      </c>
      <c r="AV1016" s="430" t="s">
        <v>45</v>
      </c>
      <c r="AW1016" s="330">
        <v>0</v>
      </c>
      <c r="AX1016" s="330">
        <v>0</v>
      </c>
      <c r="AY1016" s="330">
        <v>0</v>
      </c>
      <c r="AZ1016" s="330">
        <v>0</v>
      </c>
      <c r="BA1016" s="330">
        <v>0</v>
      </c>
      <c r="BB1016" s="330">
        <v>0</v>
      </c>
      <c r="BC1016" s="330">
        <v>0</v>
      </c>
      <c r="BD1016" s="330">
        <v>0</v>
      </c>
      <c r="BE1016" s="330">
        <v>28</v>
      </c>
      <c r="BF1016" s="329" t="s">
        <v>7583</v>
      </c>
      <c r="BG1016" s="330">
        <v>0</v>
      </c>
      <c r="BH1016" s="330">
        <v>0</v>
      </c>
      <c r="BI1016" s="330">
        <v>0</v>
      </c>
      <c r="BJ1016" s="330" t="s">
        <v>112</v>
      </c>
      <c r="BK1016" s="330">
        <v>0</v>
      </c>
      <c r="BL1016" s="330">
        <v>0</v>
      </c>
      <c r="BM1016" s="330">
        <v>0</v>
      </c>
      <c r="BN1016" s="330">
        <v>0</v>
      </c>
      <c r="BO1016" s="330">
        <v>0</v>
      </c>
      <c r="BP1016" s="330">
        <v>0</v>
      </c>
      <c r="BQ1016" s="330">
        <v>0</v>
      </c>
    </row>
    <row r="1017" spans="1:69" x14ac:dyDescent="0.25">
      <c r="A1017" s="333" t="s">
        <v>2620</v>
      </c>
      <c r="B1017" s="330" t="s">
        <v>43</v>
      </c>
      <c r="C1017" s="330" t="s">
        <v>43</v>
      </c>
      <c r="D1017" s="333">
        <v>48</v>
      </c>
      <c r="E1017" s="331" t="s">
        <v>570</v>
      </c>
      <c r="F1017" s="330" t="s">
        <v>130</v>
      </c>
      <c r="G1017" s="427" t="s">
        <v>7620</v>
      </c>
      <c r="H1017" s="330">
        <v>0</v>
      </c>
      <c r="I1017" s="330">
        <v>0</v>
      </c>
      <c r="J1017" s="336" t="s">
        <v>45</v>
      </c>
      <c r="K1017" s="330">
        <v>0</v>
      </c>
      <c r="L1017" s="330">
        <v>0</v>
      </c>
      <c r="M1017" s="336" t="s">
        <v>45</v>
      </c>
      <c r="N1017" s="330">
        <v>0</v>
      </c>
      <c r="O1017" s="330" t="s">
        <v>45</v>
      </c>
      <c r="P1017" s="330" t="s">
        <v>45</v>
      </c>
      <c r="Q1017" s="330" t="s">
        <v>45</v>
      </c>
      <c r="R1017" s="336" t="s">
        <v>45</v>
      </c>
      <c r="S1017" s="330">
        <v>0</v>
      </c>
      <c r="T1017" s="330"/>
      <c r="U1017" s="330"/>
      <c r="V1017" s="428"/>
      <c r="W1017" s="428" t="s">
        <v>45</v>
      </c>
      <c r="X1017" s="428" t="s">
        <v>45</v>
      </c>
      <c r="Y1017" s="428" t="s">
        <v>45</v>
      </c>
      <c r="Z1017" s="428" t="s">
        <v>45</v>
      </c>
      <c r="AA1017" s="330">
        <v>0</v>
      </c>
      <c r="AB1017" s="330">
        <v>0</v>
      </c>
      <c r="AC1017" s="330">
        <v>0</v>
      </c>
      <c r="AD1017" s="330">
        <v>0</v>
      </c>
      <c r="AE1017" s="330">
        <v>0</v>
      </c>
      <c r="AF1017" s="330">
        <v>0</v>
      </c>
      <c r="AG1017" s="429" t="s">
        <v>45</v>
      </c>
      <c r="AH1017" s="330"/>
      <c r="AI1017" s="330"/>
      <c r="AJ1017" s="330"/>
      <c r="AK1017" s="330"/>
      <c r="AL1017" s="330"/>
      <c r="AM1017" s="330">
        <v>0</v>
      </c>
      <c r="AN1017" s="330">
        <v>0</v>
      </c>
      <c r="AO1017" s="330"/>
      <c r="AP1017" s="330"/>
      <c r="AQ1017" s="330">
        <v>0</v>
      </c>
      <c r="AR1017" s="330">
        <v>0</v>
      </c>
      <c r="AS1017" s="330">
        <v>0</v>
      </c>
      <c r="AT1017" s="330">
        <v>0</v>
      </c>
      <c r="AU1017" s="330">
        <v>0</v>
      </c>
      <c r="AV1017" s="430" t="s">
        <v>45</v>
      </c>
      <c r="AW1017" s="330">
        <v>0</v>
      </c>
      <c r="AX1017" s="330">
        <v>0</v>
      </c>
      <c r="AY1017" s="330">
        <v>0</v>
      </c>
      <c r="AZ1017" s="330">
        <v>0</v>
      </c>
      <c r="BA1017" s="330">
        <v>0</v>
      </c>
      <c r="BB1017" s="330">
        <v>0</v>
      </c>
      <c r="BC1017" s="330">
        <v>0</v>
      </c>
      <c r="BD1017" s="330">
        <v>0</v>
      </c>
      <c r="BE1017" s="330">
        <v>30</v>
      </c>
      <c r="BF1017" s="329" t="s">
        <v>7583</v>
      </c>
      <c r="BG1017" s="330">
        <v>0</v>
      </c>
      <c r="BH1017" s="330">
        <v>0</v>
      </c>
      <c r="BI1017" s="330">
        <v>0</v>
      </c>
      <c r="BJ1017" s="330" t="s">
        <v>112</v>
      </c>
      <c r="BK1017" s="330">
        <v>0</v>
      </c>
      <c r="BL1017" s="330">
        <v>0</v>
      </c>
      <c r="BM1017" s="330">
        <v>0</v>
      </c>
      <c r="BN1017" s="330">
        <v>0</v>
      </c>
      <c r="BO1017" s="330">
        <v>0</v>
      </c>
      <c r="BP1017" s="330">
        <v>0</v>
      </c>
      <c r="BQ1017" s="330">
        <v>0</v>
      </c>
    </row>
    <row r="1018" spans="1:69" x14ac:dyDescent="0.25">
      <c r="A1018" s="333" t="s">
        <v>2620</v>
      </c>
      <c r="B1018" s="330" t="s">
        <v>43</v>
      </c>
      <c r="C1018" s="330" t="s">
        <v>43</v>
      </c>
      <c r="D1018" s="333">
        <v>49</v>
      </c>
      <c r="E1018" s="331" t="s">
        <v>571</v>
      </c>
      <c r="F1018" s="330" t="s">
        <v>130</v>
      </c>
      <c r="G1018" s="427" t="s">
        <v>7620</v>
      </c>
      <c r="H1018" s="330">
        <v>0</v>
      </c>
      <c r="I1018" s="330">
        <v>0</v>
      </c>
      <c r="J1018" s="336" t="s">
        <v>45</v>
      </c>
      <c r="K1018" s="330">
        <v>0</v>
      </c>
      <c r="L1018" s="330">
        <v>0</v>
      </c>
      <c r="M1018" s="336" t="s">
        <v>45</v>
      </c>
      <c r="N1018" s="330">
        <v>0</v>
      </c>
      <c r="O1018" s="330" t="s">
        <v>45</v>
      </c>
      <c r="P1018" s="330" t="s">
        <v>45</v>
      </c>
      <c r="Q1018" s="330" t="s">
        <v>45</v>
      </c>
      <c r="R1018" s="336" t="s">
        <v>45</v>
      </c>
      <c r="S1018" s="330">
        <v>0</v>
      </c>
      <c r="T1018" s="330"/>
      <c r="U1018" s="330"/>
      <c r="V1018" s="428"/>
      <c r="W1018" s="428" t="s">
        <v>45</v>
      </c>
      <c r="X1018" s="428" t="s">
        <v>45</v>
      </c>
      <c r="Y1018" s="428" t="s">
        <v>45</v>
      </c>
      <c r="Z1018" s="428" t="s">
        <v>45</v>
      </c>
      <c r="AA1018" s="330">
        <v>0</v>
      </c>
      <c r="AB1018" s="330">
        <v>0</v>
      </c>
      <c r="AC1018" s="330">
        <v>0</v>
      </c>
      <c r="AD1018" s="330">
        <v>0</v>
      </c>
      <c r="AE1018" s="330">
        <v>0</v>
      </c>
      <c r="AF1018" s="330">
        <v>0</v>
      </c>
      <c r="AG1018" s="429" t="s">
        <v>45</v>
      </c>
      <c r="AH1018" s="330"/>
      <c r="AI1018" s="330"/>
      <c r="AJ1018" s="330"/>
      <c r="AK1018" s="330"/>
      <c r="AL1018" s="330"/>
      <c r="AM1018" s="330">
        <v>0</v>
      </c>
      <c r="AN1018" s="330">
        <v>0</v>
      </c>
      <c r="AO1018" s="330"/>
      <c r="AP1018" s="330"/>
      <c r="AQ1018" s="330">
        <v>0</v>
      </c>
      <c r="AR1018" s="330">
        <v>0</v>
      </c>
      <c r="AS1018" s="330">
        <v>0</v>
      </c>
      <c r="AT1018" s="330">
        <v>0</v>
      </c>
      <c r="AU1018" s="330">
        <v>0</v>
      </c>
      <c r="AV1018" s="430" t="s">
        <v>45</v>
      </c>
      <c r="AW1018" s="330">
        <v>0</v>
      </c>
      <c r="AX1018" s="330">
        <v>0</v>
      </c>
      <c r="AY1018" s="330">
        <v>0</v>
      </c>
      <c r="AZ1018" s="330">
        <v>0</v>
      </c>
      <c r="BA1018" s="330">
        <v>0</v>
      </c>
      <c r="BB1018" s="330">
        <v>0</v>
      </c>
      <c r="BC1018" s="330">
        <v>0</v>
      </c>
      <c r="BD1018" s="330">
        <v>0</v>
      </c>
      <c r="BE1018" s="330">
        <v>34</v>
      </c>
      <c r="BF1018" s="329" t="s">
        <v>7583</v>
      </c>
      <c r="BG1018" s="330">
        <v>0</v>
      </c>
      <c r="BH1018" s="330">
        <v>0</v>
      </c>
      <c r="BI1018" s="330">
        <v>0</v>
      </c>
      <c r="BJ1018" s="330" t="s">
        <v>112</v>
      </c>
      <c r="BK1018" s="330">
        <v>0</v>
      </c>
      <c r="BL1018" s="330">
        <v>0</v>
      </c>
      <c r="BM1018" s="330">
        <v>0</v>
      </c>
      <c r="BN1018" s="330">
        <v>0</v>
      </c>
      <c r="BO1018" s="330">
        <v>0</v>
      </c>
      <c r="BP1018" s="330">
        <v>0</v>
      </c>
      <c r="BQ1018" s="330">
        <v>0</v>
      </c>
    </row>
    <row r="1019" spans="1:69" x14ac:dyDescent="0.25">
      <c r="A1019" s="333" t="s">
        <v>2620</v>
      </c>
      <c r="B1019" s="330" t="s">
        <v>43</v>
      </c>
      <c r="C1019" s="330" t="s">
        <v>43</v>
      </c>
      <c r="D1019" s="333">
        <v>50</v>
      </c>
      <c r="E1019" s="331" t="s">
        <v>572</v>
      </c>
      <c r="F1019" s="330" t="s">
        <v>130</v>
      </c>
      <c r="G1019" s="427" t="s">
        <v>7620</v>
      </c>
      <c r="H1019" s="330">
        <v>0</v>
      </c>
      <c r="I1019" s="330">
        <v>0</v>
      </c>
      <c r="J1019" s="336" t="s">
        <v>45</v>
      </c>
      <c r="K1019" s="330">
        <v>0</v>
      </c>
      <c r="L1019" s="330">
        <v>0</v>
      </c>
      <c r="M1019" s="336" t="s">
        <v>45</v>
      </c>
      <c r="N1019" s="330">
        <v>0</v>
      </c>
      <c r="O1019" s="330" t="s">
        <v>45</v>
      </c>
      <c r="P1019" s="330" t="s">
        <v>45</v>
      </c>
      <c r="Q1019" s="330" t="s">
        <v>45</v>
      </c>
      <c r="R1019" s="336" t="s">
        <v>45</v>
      </c>
      <c r="S1019" s="330">
        <v>0</v>
      </c>
      <c r="T1019" s="330"/>
      <c r="U1019" s="330"/>
      <c r="V1019" s="428"/>
      <c r="W1019" s="428" t="s">
        <v>45</v>
      </c>
      <c r="X1019" s="428" t="s">
        <v>45</v>
      </c>
      <c r="Y1019" s="428" t="s">
        <v>45</v>
      </c>
      <c r="Z1019" s="428" t="s">
        <v>45</v>
      </c>
      <c r="AA1019" s="330">
        <v>0</v>
      </c>
      <c r="AB1019" s="330">
        <v>0</v>
      </c>
      <c r="AC1019" s="330">
        <v>0</v>
      </c>
      <c r="AD1019" s="330">
        <v>0</v>
      </c>
      <c r="AE1019" s="330">
        <v>0</v>
      </c>
      <c r="AF1019" s="330">
        <v>0</v>
      </c>
      <c r="AG1019" s="429" t="s">
        <v>45</v>
      </c>
      <c r="AH1019" s="330"/>
      <c r="AI1019" s="330"/>
      <c r="AJ1019" s="330"/>
      <c r="AK1019" s="330"/>
      <c r="AL1019" s="330"/>
      <c r="AM1019" s="330">
        <v>0</v>
      </c>
      <c r="AN1019" s="330">
        <v>0</v>
      </c>
      <c r="AO1019" s="330"/>
      <c r="AP1019" s="330"/>
      <c r="AQ1019" s="330">
        <v>0</v>
      </c>
      <c r="AR1019" s="330">
        <v>0</v>
      </c>
      <c r="AS1019" s="330">
        <v>0</v>
      </c>
      <c r="AT1019" s="330">
        <v>0</v>
      </c>
      <c r="AU1019" s="330">
        <v>0</v>
      </c>
      <c r="AV1019" s="430" t="s">
        <v>45</v>
      </c>
      <c r="AW1019" s="330">
        <v>0</v>
      </c>
      <c r="AX1019" s="330">
        <v>0</v>
      </c>
      <c r="AY1019" s="330">
        <v>0</v>
      </c>
      <c r="AZ1019" s="330">
        <v>0</v>
      </c>
      <c r="BA1019" s="330">
        <v>0</v>
      </c>
      <c r="BB1019" s="330">
        <v>0</v>
      </c>
      <c r="BC1019" s="330">
        <v>0</v>
      </c>
      <c r="BD1019" s="330">
        <v>0</v>
      </c>
      <c r="BE1019" s="330">
        <v>28</v>
      </c>
      <c r="BF1019" s="329" t="s">
        <v>7583</v>
      </c>
      <c r="BG1019" s="330">
        <v>0</v>
      </c>
      <c r="BH1019" s="330">
        <v>0</v>
      </c>
      <c r="BI1019" s="330">
        <v>0</v>
      </c>
      <c r="BJ1019" s="330" t="s">
        <v>112</v>
      </c>
      <c r="BK1019" s="330">
        <v>0</v>
      </c>
      <c r="BL1019" s="330">
        <v>0</v>
      </c>
      <c r="BM1019" s="330">
        <v>0</v>
      </c>
      <c r="BN1019" s="330">
        <v>0</v>
      </c>
      <c r="BO1019" s="330">
        <v>0</v>
      </c>
      <c r="BP1019" s="330">
        <v>0</v>
      </c>
      <c r="BQ1019" s="330">
        <v>0</v>
      </c>
    </row>
    <row r="1020" spans="1:69" x14ac:dyDescent="0.25">
      <c r="A1020" s="333" t="s">
        <v>2620</v>
      </c>
      <c r="B1020" s="330" t="s">
        <v>43</v>
      </c>
      <c r="C1020" s="330" t="s">
        <v>43</v>
      </c>
      <c r="D1020" s="333">
        <v>51</v>
      </c>
      <c r="E1020" s="331" t="s">
        <v>573</v>
      </c>
      <c r="F1020" s="330" t="s">
        <v>130</v>
      </c>
      <c r="G1020" s="427" t="s">
        <v>7620</v>
      </c>
      <c r="H1020" s="330">
        <v>0</v>
      </c>
      <c r="I1020" s="330">
        <v>0</v>
      </c>
      <c r="J1020" s="336" t="s">
        <v>45</v>
      </c>
      <c r="K1020" s="330">
        <v>0</v>
      </c>
      <c r="L1020" s="330">
        <v>0</v>
      </c>
      <c r="M1020" s="336" t="s">
        <v>45</v>
      </c>
      <c r="N1020" s="330">
        <v>0</v>
      </c>
      <c r="O1020" s="330" t="s">
        <v>45</v>
      </c>
      <c r="P1020" s="330" t="s">
        <v>45</v>
      </c>
      <c r="Q1020" s="330" t="s">
        <v>45</v>
      </c>
      <c r="R1020" s="336" t="s">
        <v>45</v>
      </c>
      <c r="S1020" s="330">
        <v>0</v>
      </c>
      <c r="T1020" s="330"/>
      <c r="U1020" s="330"/>
      <c r="V1020" s="428"/>
      <c r="W1020" s="428" t="s">
        <v>45</v>
      </c>
      <c r="X1020" s="428" t="s">
        <v>45</v>
      </c>
      <c r="Y1020" s="428" t="s">
        <v>45</v>
      </c>
      <c r="Z1020" s="428" t="s">
        <v>45</v>
      </c>
      <c r="AA1020" s="330">
        <v>0</v>
      </c>
      <c r="AB1020" s="330">
        <v>0</v>
      </c>
      <c r="AC1020" s="330">
        <v>0</v>
      </c>
      <c r="AD1020" s="330">
        <v>0</v>
      </c>
      <c r="AE1020" s="330">
        <v>0</v>
      </c>
      <c r="AF1020" s="330">
        <v>0</v>
      </c>
      <c r="AG1020" s="429" t="s">
        <v>45</v>
      </c>
      <c r="AH1020" s="330"/>
      <c r="AI1020" s="330"/>
      <c r="AJ1020" s="330"/>
      <c r="AK1020" s="330"/>
      <c r="AL1020" s="330"/>
      <c r="AM1020" s="330">
        <v>0</v>
      </c>
      <c r="AN1020" s="330">
        <v>0</v>
      </c>
      <c r="AO1020" s="330"/>
      <c r="AP1020" s="330"/>
      <c r="AQ1020" s="330">
        <v>0</v>
      </c>
      <c r="AR1020" s="330">
        <v>0</v>
      </c>
      <c r="AS1020" s="330">
        <v>0</v>
      </c>
      <c r="AT1020" s="330">
        <v>0</v>
      </c>
      <c r="AU1020" s="330">
        <v>0</v>
      </c>
      <c r="AV1020" s="430" t="s">
        <v>45</v>
      </c>
      <c r="AW1020" s="330">
        <v>0</v>
      </c>
      <c r="AX1020" s="330">
        <v>0</v>
      </c>
      <c r="AY1020" s="330">
        <v>0</v>
      </c>
      <c r="AZ1020" s="330">
        <v>0</v>
      </c>
      <c r="BA1020" s="330">
        <v>0</v>
      </c>
      <c r="BB1020" s="330">
        <v>0</v>
      </c>
      <c r="BC1020" s="330">
        <v>0</v>
      </c>
      <c r="BD1020" s="330">
        <v>0</v>
      </c>
      <c r="BE1020" s="330">
        <v>18</v>
      </c>
      <c r="BF1020" s="329" t="s">
        <v>7583</v>
      </c>
      <c r="BG1020" s="330">
        <v>0</v>
      </c>
      <c r="BH1020" s="330">
        <v>0</v>
      </c>
      <c r="BI1020" s="330">
        <v>0</v>
      </c>
      <c r="BJ1020" s="330" t="s">
        <v>112</v>
      </c>
      <c r="BK1020" s="330">
        <v>0</v>
      </c>
      <c r="BL1020" s="330">
        <v>0</v>
      </c>
      <c r="BM1020" s="330">
        <v>0</v>
      </c>
      <c r="BN1020" s="330">
        <v>0</v>
      </c>
      <c r="BO1020" s="330">
        <v>0</v>
      </c>
      <c r="BP1020" s="330">
        <v>0</v>
      </c>
      <c r="BQ1020" s="330">
        <v>0</v>
      </c>
    </row>
    <row r="1021" spans="1:69" x14ac:dyDescent="0.25">
      <c r="A1021" s="333" t="s">
        <v>2620</v>
      </c>
      <c r="B1021" s="330" t="s">
        <v>43</v>
      </c>
      <c r="C1021" s="330" t="s">
        <v>43</v>
      </c>
      <c r="D1021" s="333">
        <v>52</v>
      </c>
      <c r="E1021" s="331" t="s">
        <v>6555</v>
      </c>
      <c r="F1021" s="330" t="s">
        <v>130</v>
      </c>
      <c r="G1021" s="427" t="s">
        <v>7620</v>
      </c>
      <c r="H1021" s="330">
        <v>0</v>
      </c>
      <c r="I1021" s="330">
        <v>0</v>
      </c>
      <c r="J1021" s="336" t="s">
        <v>45</v>
      </c>
      <c r="K1021" s="330">
        <v>0</v>
      </c>
      <c r="L1021" s="330">
        <v>0</v>
      </c>
      <c r="M1021" s="336" t="s">
        <v>45</v>
      </c>
      <c r="N1021" s="330">
        <v>0</v>
      </c>
      <c r="O1021" s="330" t="s">
        <v>45</v>
      </c>
      <c r="P1021" s="330" t="s">
        <v>45</v>
      </c>
      <c r="Q1021" s="330" t="s">
        <v>45</v>
      </c>
      <c r="R1021" s="336" t="s">
        <v>45</v>
      </c>
      <c r="S1021" s="330">
        <v>0</v>
      </c>
      <c r="T1021" s="330"/>
      <c r="U1021" s="330"/>
      <c r="V1021" s="428"/>
      <c r="W1021" s="428" t="s">
        <v>45</v>
      </c>
      <c r="X1021" s="428" t="s">
        <v>45</v>
      </c>
      <c r="Y1021" s="428" t="s">
        <v>45</v>
      </c>
      <c r="Z1021" s="428" t="s">
        <v>45</v>
      </c>
      <c r="AA1021" s="330">
        <v>0</v>
      </c>
      <c r="AB1021" s="330">
        <v>0</v>
      </c>
      <c r="AC1021" s="330">
        <v>0</v>
      </c>
      <c r="AD1021" s="330">
        <v>0</v>
      </c>
      <c r="AE1021" s="330">
        <v>0</v>
      </c>
      <c r="AF1021" s="330">
        <v>0</v>
      </c>
      <c r="AG1021" s="429" t="s">
        <v>45</v>
      </c>
      <c r="AH1021" s="330"/>
      <c r="AI1021" s="330"/>
      <c r="AJ1021" s="330"/>
      <c r="AK1021" s="330"/>
      <c r="AL1021" s="330"/>
      <c r="AM1021" s="330">
        <v>0</v>
      </c>
      <c r="AN1021" s="330">
        <v>0</v>
      </c>
      <c r="AO1021" s="330"/>
      <c r="AP1021" s="330"/>
      <c r="AQ1021" s="330">
        <v>0</v>
      </c>
      <c r="AR1021" s="330">
        <v>0</v>
      </c>
      <c r="AS1021" s="330">
        <v>0</v>
      </c>
      <c r="AT1021" s="330">
        <v>0</v>
      </c>
      <c r="AU1021" s="330">
        <v>0</v>
      </c>
      <c r="AV1021" s="430" t="s">
        <v>45</v>
      </c>
      <c r="AW1021" s="330">
        <v>0</v>
      </c>
      <c r="AX1021" s="330">
        <v>0</v>
      </c>
      <c r="AY1021" s="330">
        <v>0</v>
      </c>
      <c r="AZ1021" s="330">
        <v>0</v>
      </c>
      <c r="BA1021" s="330">
        <v>0</v>
      </c>
      <c r="BB1021" s="330">
        <v>0</v>
      </c>
      <c r="BC1021" s="330">
        <v>0</v>
      </c>
      <c r="BD1021" s="330">
        <v>0</v>
      </c>
      <c r="BE1021" s="330">
        <v>14</v>
      </c>
      <c r="BF1021" s="329" t="s">
        <v>7583</v>
      </c>
      <c r="BG1021" s="330">
        <v>0</v>
      </c>
      <c r="BH1021" s="330">
        <v>0</v>
      </c>
      <c r="BI1021" s="330">
        <v>0</v>
      </c>
      <c r="BJ1021" s="330" t="s">
        <v>112</v>
      </c>
      <c r="BK1021" s="330">
        <v>0</v>
      </c>
      <c r="BL1021" s="330">
        <v>0</v>
      </c>
      <c r="BM1021" s="330">
        <v>0</v>
      </c>
      <c r="BN1021" s="330">
        <v>0</v>
      </c>
      <c r="BO1021" s="330">
        <v>0</v>
      </c>
      <c r="BP1021" s="330">
        <v>0</v>
      </c>
      <c r="BQ1021" s="330">
        <v>0</v>
      </c>
    </row>
    <row r="1022" spans="1:69" x14ac:dyDescent="0.25">
      <c r="A1022" s="333" t="s">
        <v>2620</v>
      </c>
      <c r="B1022" s="330" t="s">
        <v>43</v>
      </c>
      <c r="C1022" s="330" t="s">
        <v>43</v>
      </c>
      <c r="D1022" s="333">
        <v>3</v>
      </c>
      <c r="E1022" s="331" t="s">
        <v>6536</v>
      </c>
      <c r="F1022" s="330" t="s">
        <v>130</v>
      </c>
      <c r="G1022" s="427" t="s">
        <v>7620</v>
      </c>
      <c r="H1022" s="330">
        <v>0</v>
      </c>
      <c r="I1022" s="330">
        <v>0</v>
      </c>
      <c r="J1022" s="336" t="s">
        <v>45</v>
      </c>
      <c r="K1022" s="330">
        <v>0</v>
      </c>
      <c r="L1022" s="330">
        <v>0</v>
      </c>
      <c r="M1022" s="336" t="s">
        <v>45</v>
      </c>
      <c r="N1022" s="330">
        <v>0</v>
      </c>
      <c r="O1022" s="330" t="s">
        <v>45</v>
      </c>
      <c r="P1022" s="330" t="s">
        <v>45</v>
      </c>
      <c r="Q1022" s="330" t="s">
        <v>45</v>
      </c>
      <c r="R1022" s="336" t="s">
        <v>45</v>
      </c>
      <c r="S1022" s="330">
        <v>0</v>
      </c>
      <c r="T1022" s="330"/>
      <c r="U1022" s="330"/>
      <c r="V1022" s="428"/>
      <c r="W1022" s="428" t="s">
        <v>45</v>
      </c>
      <c r="X1022" s="428" t="s">
        <v>45</v>
      </c>
      <c r="Y1022" s="428" t="s">
        <v>45</v>
      </c>
      <c r="Z1022" s="428" t="s">
        <v>45</v>
      </c>
      <c r="AA1022" s="330">
        <v>0</v>
      </c>
      <c r="AB1022" s="330">
        <v>0</v>
      </c>
      <c r="AC1022" s="330">
        <v>0</v>
      </c>
      <c r="AD1022" s="330">
        <v>0</v>
      </c>
      <c r="AE1022" s="330">
        <v>0</v>
      </c>
      <c r="AF1022" s="330">
        <v>0</v>
      </c>
      <c r="AG1022" s="429" t="s">
        <v>45</v>
      </c>
      <c r="AH1022" s="330"/>
      <c r="AI1022" s="330"/>
      <c r="AJ1022" s="330"/>
      <c r="AK1022" s="330"/>
      <c r="AL1022" s="330"/>
      <c r="AM1022" s="330">
        <v>0</v>
      </c>
      <c r="AN1022" s="330">
        <v>0</v>
      </c>
      <c r="AO1022" s="330"/>
      <c r="AP1022" s="330"/>
      <c r="AQ1022" s="330">
        <v>0</v>
      </c>
      <c r="AR1022" s="330">
        <v>0</v>
      </c>
      <c r="AS1022" s="330">
        <v>0</v>
      </c>
      <c r="AT1022" s="330">
        <v>0</v>
      </c>
      <c r="AU1022" s="330">
        <v>0</v>
      </c>
      <c r="AV1022" s="430" t="s">
        <v>45</v>
      </c>
      <c r="AW1022" s="330">
        <v>0</v>
      </c>
      <c r="AX1022" s="330">
        <v>0</v>
      </c>
      <c r="AY1022" s="330">
        <v>0</v>
      </c>
      <c r="AZ1022" s="330">
        <v>0</v>
      </c>
      <c r="BA1022" s="330">
        <v>0</v>
      </c>
      <c r="BB1022" s="330">
        <v>0</v>
      </c>
      <c r="BC1022" s="330">
        <v>0</v>
      </c>
      <c r="BD1022" s="330">
        <v>0</v>
      </c>
      <c r="BE1022" s="330">
        <v>27</v>
      </c>
      <c r="BF1022" s="329" t="s">
        <v>7583</v>
      </c>
      <c r="BG1022" s="330">
        <v>0</v>
      </c>
      <c r="BH1022" s="330">
        <v>0</v>
      </c>
      <c r="BI1022" s="330">
        <v>0</v>
      </c>
      <c r="BJ1022" s="330" t="s">
        <v>112</v>
      </c>
      <c r="BK1022" s="330">
        <v>0</v>
      </c>
      <c r="BL1022" s="330">
        <v>0</v>
      </c>
      <c r="BM1022" s="330">
        <v>0</v>
      </c>
      <c r="BN1022" s="330">
        <v>0</v>
      </c>
      <c r="BO1022" s="330">
        <v>0</v>
      </c>
      <c r="BP1022" s="330">
        <v>0</v>
      </c>
      <c r="BQ1022" s="330">
        <v>0</v>
      </c>
    </row>
    <row r="1023" spans="1:69" x14ac:dyDescent="0.25">
      <c r="A1023" s="333" t="s">
        <v>2620</v>
      </c>
      <c r="B1023" s="330" t="s">
        <v>43</v>
      </c>
      <c r="C1023" s="330" t="s">
        <v>43</v>
      </c>
      <c r="D1023" s="333">
        <v>4</v>
      </c>
      <c r="E1023" s="331" t="s">
        <v>6537</v>
      </c>
      <c r="F1023" s="330" t="s">
        <v>130</v>
      </c>
      <c r="G1023" s="427" t="s">
        <v>7620</v>
      </c>
      <c r="H1023" s="330">
        <v>0</v>
      </c>
      <c r="I1023" s="330">
        <v>0</v>
      </c>
      <c r="J1023" s="336" t="s">
        <v>45</v>
      </c>
      <c r="K1023" s="330">
        <v>0</v>
      </c>
      <c r="L1023" s="330">
        <v>0</v>
      </c>
      <c r="M1023" s="336" t="s">
        <v>45</v>
      </c>
      <c r="N1023" s="330">
        <v>0</v>
      </c>
      <c r="O1023" s="330" t="s">
        <v>45</v>
      </c>
      <c r="P1023" s="330" t="s">
        <v>45</v>
      </c>
      <c r="Q1023" s="330" t="s">
        <v>45</v>
      </c>
      <c r="R1023" s="336" t="s">
        <v>45</v>
      </c>
      <c r="S1023" s="330">
        <v>0</v>
      </c>
      <c r="T1023" s="330"/>
      <c r="U1023" s="330"/>
      <c r="V1023" s="428"/>
      <c r="W1023" s="428" t="s">
        <v>45</v>
      </c>
      <c r="X1023" s="428" t="s">
        <v>45</v>
      </c>
      <c r="Y1023" s="428" t="s">
        <v>45</v>
      </c>
      <c r="Z1023" s="428" t="s">
        <v>45</v>
      </c>
      <c r="AA1023" s="330">
        <v>0</v>
      </c>
      <c r="AB1023" s="330">
        <v>0</v>
      </c>
      <c r="AC1023" s="330">
        <v>0</v>
      </c>
      <c r="AD1023" s="330">
        <v>0</v>
      </c>
      <c r="AE1023" s="330">
        <v>0</v>
      </c>
      <c r="AF1023" s="330">
        <v>0</v>
      </c>
      <c r="AG1023" s="429" t="s">
        <v>45</v>
      </c>
      <c r="AH1023" s="330"/>
      <c r="AI1023" s="330"/>
      <c r="AJ1023" s="330"/>
      <c r="AK1023" s="330"/>
      <c r="AL1023" s="330"/>
      <c r="AM1023" s="330">
        <v>0</v>
      </c>
      <c r="AN1023" s="330">
        <v>0</v>
      </c>
      <c r="AO1023" s="330"/>
      <c r="AP1023" s="330"/>
      <c r="AQ1023" s="330">
        <v>0</v>
      </c>
      <c r="AR1023" s="330">
        <v>0</v>
      </c>
      <c r="AS1023" s="330">
        <v>0</v>
      </c>
      <c r="AT1023" s="330">
        <v>0</v>
      </c>
      <c r="AU1023" s="330">
        <v>0</v>
      </c>
      <c r="AV1023" s="430" t="s">
        <v>45</v>
      </c>
      <c r="AW1023" s="330">
        <v>0</v>
      </c>
      <c r="AX1023" s="330">
        <v>0</v>
      </c>
      <c r="AY1023" s="330">
        <v>0</v>
      </c>
      <c r="AZ1023" s="330">
        <v>0</v>
      </c>
      <c r="BA1023" s="330">
        <v>0</v>
      </c>
      <c r="BB1023" s="330">
        <v>0</v>
      </c>
      <c r="BC1023" s="330">
        <v>0</v>
      </c>
      <c r="BD1023" s="330">
        <v>0</v>
      </c>
      <c r="BE1023" s="330">
        <v>21</v>
      </c>
      <c r="BF1023" s="329" t="s">
        <v>7583</v>
      </c>
      <c r="BG1023" s="330">
        <v>0</v>
      </c>
      <c r="BH1023" s="330">
        <v>0</v>
      </c>
      <c r="BI1023" s="330">
        <v>0</v>
      </c>
      <c r="BJ1023" s="330" t="s">
        <v>112</v>
      </c>
      <c r="BK1023" s="330">
        <v>0</v>
      </c>
      <c r="BL1023" s="330">
        <v>0</v>
      </c>
      <c r="BM1023" s="330">
        <v>0</v>
      </c>
      <c r="BN1023" s="330">
        <v>0</v>
      </c>
      <c r="BO1023" s="330">
        <v>0</v>
      </c>
      <c r="BP1023" s="330">
        <v>0</v>
      </c>
      <c r="BQ1023" s="330">
        <v>0</v>
      </c>
    </row>
    <row r="1024" spans="1:69" x14ac:dyDescent="0.25">
      <c r="A1024" s="333" t="s">
        <v>2620</v>
      </c>
      <c r="B1024" s="330" t="s">
        <v>43</v>
      </c>
      <c r="C1024" s="330" t="s">
        <v>43</v>
      </c>
      <c r="D1024" s="333">
        <v>5</v>
      </c>
      <c r="E1024" s="331" t="s">
        <v>6538</v>
      </c>
      <c r="F1024" s="330" t="s">
        <v>128</v>
      </c>
      <c r="G1024" s="427" t="s">
        <v>7620</v>
      </c>
      <c r="H1024" s="330">
        <v>0</v>
      </c>
      <c r="I1024" s="330">
        <v>0</v>
      </c>
      <c r="J1024" s="336" t="s">
        <v>45</v>
      </c>
      <c r="K1024" s="330">
        <v>0</v>
      </c>
      <c r="L1024" s="330">
        <v>0</v>
      </c>
      <c r="M1024" s="336" t="s">
        <v>45</v>
      </c>
      <c r="N1024" s="330">
        <v>0</v>
      </c>
      <c r="O1024" s="330" t="s">
        <v>45</v>
      </c>
      <c r="P1024" s="330" t="s">
        <v>45</v>
      </c>
      <c r="Q1024" s="330" t="s">
        <v>45</v>
      </c>
      <c r="R1024" s="336" t="s">
        <v>45</v>
      </c>
      <c r="S1024" s="330">
        <v>0</v>
      </c>
      <c r="T1024" s="330"/>
      <c r="U1024" s="330"/>
      <c r="V1024" s="428"/>
      <c r="W1024" s="428" t="s">
        <v>45</v>
      </c>
      <c r="X1024" s="428" t="s">
        <v>45</v>
      </c>
      <c r="Y1024" s="428" t="s">
        <v>45</v>
      </c>
      <c r="Z1024" s="428" t="s">
        <v>45</v>
      </c>
      <c r="AA1024" s="330">
        <v>0</v>
      </c>
      <c r="AB1024" s="330">
        <v>0</v>
      </c>
      <c r="AC1024" s="330">
        <v>0</v>
      </c>
      <c r="AD1024" s="330">
        <v>0</v>
      </c>
      <c r="AE1024" s="330">
        <v>0</v>
      </c>
      <c r="AF1024" s="330">
        <v>0</v>
      </c>
      <c r="AG1024" s="429" t="s">
        <v>45</v>
      </c>
      <c r="AH1024" s="330"/>
      <c r="AI1024" s="330"/>
      <c r="AJ1024" s="330"/>
      <c r="AK1024" s="330"/>
      <c r="AL1024" s="330"/>
      <c r="AM1024" s="330">
        <v>0</v>
      </c>
      <c r="AN1024" s="330">
        <v>0</v>
      </c>
      <c r="AO1024" s="330"/>
      <c r="AP1024" s="330"/>
      <c r="AQ1024" s="330">
        <v>0</v>
      </c>
      <c r="AR1024" s="330">
        <v>0</v>
      </c>
      <c r="AS1024" s="330">
        <v>0</v>
      </c>
      <c r="AT1024" s="330">
        <v>0</v>
      </c>
      <c r="AU1024" s="330">
        <v>0</v>
      </c>
      <c r="AV1024" s="430" t="s">
        <v>45</v>
      </c>
      <c r="AW1024" s="330">
        <v>0</v>
      </c>
      <c r="AX1024" s="330">
        <v>0</v>
      </c>
      <c r="AY1024" s="330">
        <v>0</v>
      </c>
      <c r="AZ1024" s="330">
        <v>0</v>
      </c>
      <c r="BA1024" s="330">
        <v>0</v>
      </c>
      <c r="BB1024" s="330">
        <v>0</v>
      </c>
      <c r="BC1024" s="330">
        <v>0</v>
      </c>
      <c r="BD1024" s="330">
        <v>0</v>
      </c>
      <c r="BE1024" s="330">
        <v>1</v>
      </c>
      <c r="BF1024" s="329" t="s">
        <v>7583</v>
      </c>
      <c r="BG1024" s="330">
        <v>6</v>
      </c>
      <c r="BH1024" s="330">
        <v>0</v>
      </c>
      <c r="BI1024" s="330">
        <v>0</v>
      </c>
      <c r="BJ1024" s="330" t="s">
        <v>112</v>
      </c>
      <c r="BK1024" s="330">
        <v>0</v>
      </c>
      <c r="BL1024" s="330">
        <v>0</v>
      </c>
      <c r="BM1024" s="330">
        <v>0</v>
      </c>
      <c r="BN1024" s="330">
        <v>0</v>
      </c>
      <c r="BO1024" s="330">
        <v>0</v>
      </c>
      <c r="BP1024" s="330">
        <v>0</v>
      </c>
      <c r="BQ1024" s="330">
        <v>0</v>
      </c>
    </row>
    <row r="1025" spans="1:69" x14ac:dyDescent="0.25">
      <c r="A1025" s="333" t="s">
        <v>2620</v>
      </c>
      <c r="B1025" s="330" t="s">
        <v>43</v>
      </c>
      <c r="C1025" s="330" t="s">
        <v>43</v>
      </c>
      <c r="D1025" s="333">
        <v>6</v>
      </c>
      <c r="E1025" s="331" t="s">
        <v>6539</v>
      </c>
      <c r="F1025" s="330" t="s">
        <v>128</v>
      </c>
      <c r="G1025" s="427" t="s">
        <v>7620</v>
      </c>
      <c r="H1025" s="330">
        <v>22</v>
      </c>
      <c r="I1025" s="330">
        <v>1</v>
      </c>
      <c r="J1025" s="336">
        <v>4.3478260869565216E-2</v>
      </c>
      <c r="K1025" s="330">
        <v>8</v>
      </c>
      <c r="L1025" s="330">
        <v>0</v>
      </c>
      <c r="M1025" s="336">
        <v>0</v>
      </c>
      <c r="N1025" s="330">
        <v>0</v>
      </c>
      <c r="O1025" s="330" t="s">
        <v>7391</v>
      </c>
      <c r="P1025" s="330" t="s">
        <v>7392</v>
      </c>
      <c r="Q1025" s="330" t="s">
        <v>7393</v>
      </c>
      <c r="R1025" s="336">
        <v>0.27351245781030753</v>
      </c>
      <c r="S1025" s="330">
        <v>0</v>
      </c>
      <c r="T1025" s="330"/>
      <c r="U1025" s="330"/>
      <c r="V1025" s="428"/>
      <c r="W1025" s="428" t="s">
        <v>45</v>
      </c>
      <c r="X1025" s="428" t="s">
        <v>45</v>
      </c>
      <c r="Y1025" s="428" t="s">
        <v>45</v>
      </c>
      <c r="Z1025" s="428" t="s">
        <v>45</v>
      </c>
      <c r="AA1025" s="330">
        <v>0</v>
      </c>
      <c r="AB1025" s="330">
        <v>0</v>
      </c>
      <c r="AC1025" s="330">
        <v>22</v>
      </c>
      <c r="AD1025" s="330">
        <v>0</v>
      </c>
      <c r="AE1025" s="330">
        <v>7</v>
      </c>
      <c r="AF1025" s="330">
        <v>1</v>
      </c>
      <c r="AG1025" s="429">
        <v>0.96666666666666667</v>
      </c>
      <c r="AH1025" s="330"/>
      <c r="AI1025" s="330"/>
      <c r="AJ1025" s="330"/>
      <c r="AK1025" s="330"/>
      <c r="AL1025" s="330"/>
      <c r="AM1025" s="330">
        <v>0</v>
      </c>
      <c r="AN1025" s="330">
        <v>0</v>
      </c>
      <c r="AO1025" s="330"/>
      <c r="AP1025" s="330"/>
      <c r="AQ1025" s="330">
        <v>0</v>
      </c>
      <c r="AR1025" s="330">
        <v>0</v>
      </c>
      <c r="AS1025" s="330">
        <v>0</v>
      </c>
      <c r="AT1025" s="330">
        <v>0</v>
      </c>
      <c r="AU1025" s="330">
        <v>0</v>
      </c>
      <c r="AV1025" s="430" t="s">
        <v>45</v>
      </c>
      <c r="AW1025" s="330">
        <v>16</v>
      </c>
      <c r="AX1025" s="330">
        <v>2</v>
      </c>
      <c r="AY1025" s="330">
        <v>16</v>
      </c>
      <c r="AZ1025" s="330">
        <v>2</v>
      </c>
      <c r="BA1025" s="330">
        <v>16</v>
      </c>
      <c r="BB1025" s="330">
        <v>2</v>
      </c>
      <c r="BC1025" s="330">
        <v>16</v>
      </c>
      <c r="BD1025" s="330">
        <v>2</v>
      </c>
      <c r="BE1025" s="330">
        <v>18</v>
      </c>
      <c r="BF1025" s="329" t="s">
        <v>7583</v>
      </c>
      <c r="BG1025" s="330">
        <v>18</v>
      </c>
      <c r="BH1025" s="330">
        <v>29</v>
      </c>
      <c r="BI1025" s="330">
        <v>18</v>
      </c>
      <c r="BJ1025" s="330" t="s">
        <v>112</v>
      </c>
      <c r="BK1025" s="330">
        <v>3</v>
      </c>
      <c r="BL1025" s="330">
        <v>9</v>
      </c>
      <c r="BM1025" s="330">
        <v>6</v>
      </c>
      <c r="BN1025" s="330">
        <v>0</v>
      </c>
      <c r="BO1025" s="330">
        <v>0</v>
      </c>
      <c r="BP1025" s="330">
        <v>0</v>
      </c>
      <c r="BQ1025" s="330">
        <v>0</v>
      </c>
    </row>
    <row r="1026" spans="1:69" x14ac:dyDescent="0.25">
      <c r="A1026" s="333" t="s">
        <v>2620</v>
      </c>
      <c r="B1026" s="330" t="s">
        <v>43</v>
      </c>
      <c r="C1026" s="330" t="s">
        <v>43</v>
      </c>
      <c r="D1026" s="333">
        <v>7</v>
      </c>
      <c r="E1026" s="331" t="s">
        <v>6540</v>
      </c>
      <c r="F1026" s="330" t="s">
        <v>128</v>
      </c>
      <c r="G1026" s="427" t="s">
        <v>7620</v>
      </c>
      <c r="H1026" s="330">
        <v>30</v>
      </c>
      <c r="I1026" s="330">
        <v>0</v>
      </c>
      <c r="J1026" s="336">
        <v>0</v>
      </c>
      <c r="K1026" s="330">
        <v>13</v>
      </c>
      <c r="L1026" s="330">
        <v>0</v>
      </c>
      <c r="M1026" s="336">
        <v>0</v>
      </c>
      <c r="N1026" s="330">
        <v>0</v>
      </c>
      <c r="O1026" s="330" t="s">
        <v>7477</v>
      </c>
      <c r="P1026" s="330" t="s">
        <v>7478</v>
      </c>
      <c r="Q1026" s="330" t="s">
        <v>7479</v>
      </c>
      <c r="R1026" s="336">
        <v>0.28218762664728814</v>
      </c>
      <c r="S1026" s="330">
        <v>0</v>
      </c>
      <c r="T1026" s="330"/>
      <c r="U1026" s="330"/>
      <c r="V1026" s="428"/>
      <c r="W1026" s="428" t="s">
        <v>45</v>
      </c>
      <c r="X1026" s="428" t="s">
        <v>45</v>
      </c>
      <c r="Y1026" s="428" t="s">
        <v>45</v>
      </c>
      <c r="Z1026" s="428" t="s">
        <v>45</v>
      </c>
      <c r="AA1026" s="330">
        <v>1</v>
      </c>
      <c r="AB1026" s="330">
        <v>0</v>
      </c>
      <c r="AC1026" s="330">
        <v>30</v>
      </c>
      <c r="AD1026" s="330">
        <v>0</v>
      </c>
      <c r="AE1026" s="330">
        <v>13</v>
      </c>
      <c r="AF1026" s="330">
        <v>0</v>
      </c>
      <c r="AG1026" s="429">
        <v>1</v>
      </c>
      <c r="AH1026" s="330"/>
      <c r="AI1026" s="330"/>
      <c r="AJ1026" s="330"/>
      <c r="AK1026" s="330"/>
      <c r="AL1026" s="330"/>
      <c r="AM1026" s="330">
        <v>0</v>
      </c>
      <c r="AN1026" s="330">
        <v>0</v>
      </c>
      <c r="AO1026" s="330"/>
      <c r="AP1026" s="330"/>
      <c r="AQ1026" s="330">
        <v>0</v>
      </c>
      <c r="AR1026" s="330">
        <v>0</v>
      </c>
      <c r="AS1026" s="330">
        <v>0</v>
      </c>
      <c r="AT1026" s="330">
        <v>0</v>
      </c>
      <c r="AU1026" s="330">
        <v>1</v>
      </c>
      <c r="AV1026" s="430">
        <v>1</v>
      </c>
      <c r="AW1026" s="330">
        <v>30</v>
      </c>
      <c r="AX1026" s="330">
        <v>2</v>
      </c>
      <c r="AY1026" s="330">
        <v>30</v>
      </c>
      <c r="AZ1026" s="330">
        <v>2</v>
      </c>
      <c r="BA1026" s="330">
        <v>30</v>
      </c>
      <c r="BB1026" s="330">
        <v>2</v>
      </c>
      <c r="BC1026" s="330">
        <v>30</v>
      </c>
      <c r="BD1026" s="330">
        <v>2</v>
      </c>
      <c r="BE1026" s="330">
        <v>14</v>
      </c>
      <c r="BF1026" s="329" t="s">
        <v>7583</v>
      </c>
      <c r="BG1026" s="330">
        <v>32</v>
      </c>
      <c r="BH1026" s="330">
        <v>47</v>
      </c>
      <c r="BI1026" s="330">
        <v>33</v>
      </c>
      <c r="BJ1026" s="330" t="s">
        <v>112</v>
      </c>
      <c r="BK1026" s="330">
        <v>5</v>
      </c>
      <c r="BL1026" s="330">
        <v>18</v>
      </c>
      <c r="BM1026" s="330">
        <v>9</v>
      </c>
      <c r="BN1026" s="330">
        <v>0</v>
      </c>
      <c r="BO1026" s="330">
        <v>1</v>
      </c>
      <c r="BP1026" s="330">
        <v>0</v>
      </c>
      <c r="BQ1026" s="330">
        <v>0</v>
      </c>
    </row>
    <row r="1027" spans="1:69" x14ac:dyDescent="0.25">
      <c r="A1027" s="333" t="s">
        <v>2619</v>
      </c>
      <c r="B1027" s="330" t="s">
        <v>43</v>
      </c>
      <c r="C1027" s="330" t="s">
        <v>43</v>
      </c>
      <c r="D1027" s="333">
        <v>44</v>
      </c>
      <c r="E1027" s="331" t="s">
        <v>565</v>
      </c>
      <c r="F1027" s="330" t="s">
        <v>130</v>
      </c>
      <c r="G1027" s="427" t="s">
        <v>7619</v>
      </c>
      <c r="H1027" s="330">
        <v>0</v>
      </c>
      <c r="I1027" s="330">
        <v>0</v>
      </c>
      <c r="J1027" s="336" t="s">
        <v>45</v>
      </c>
      <c r="K1027" s="330">
        <v>0</v>
      </c>
      <c r="L1027" s="330">
        <v>0</v>
      </c>
      <c r="M1027" s="336" t="s">
        <v>45</v>
      </c>
      <c r="N1027" s="330">
        <v>0</v>
      </c>
      <c r="O1027" s="330" t="s">
        <v>45</v>
      </c>
      <c r="P1027" s="330" t="s">
        <v>45</v>
      </c>
      <c r="Q1027" s="330" t="s">
        <v>45</v>
      </c>
      <c r="R1027" s="336" t="s">
        <v>45</v>
      </c>
      <c r="S1027" s="330">
        <v>0</v>
      </c>
      <c r="T1027" s="330"/>
      <c r="U1027" s="330"/>
      <c r="V1027" s="428"/>
      <c r="W1027" s="428" t="s">
        <v>45</v>
      </c>
      <c r="X1027" s="428" t="s">
        <v>45</v>
      </c>
      <c r="Y1027" s="428" t="s">
        <v>45</v>
      </c>
      <c r="Z1027" s="428" t="s">
        <v>45</v>
      </c>
      <c r="AA1027" s="330">
        <v>0</v>
      </c>
      <c r="AB1027" s="330">
        <v>0</v>
      </c>
      <c r="AC1027" s="330">
        <v>0</v>
      </c>
      <c r="AD1027" s="330">
        <v>0</v>
      </c>
      <c r="AE1027" s="330">
        <v>0</v>
      </c>
      <c r="AF1027" s="330">
        <v>0</v>
      </c>
      <c r="AG1027" s="429" t="s">
        <v>45</v>
      </c>
      <c r="AH1027" s="330"/>
      <c r="AI1027" s="330"/>
      <c r="AJ1027" s="330"/>
      <c r="AK1027" s="330"/>
      <c r="AL1027" s="330"/>
      <c r="AM1027" s="330">
        <v>0</v>
      </c>
      <c r="AN1027" s="330">
        <v>0</v>
      </c>
      <c r="AO1027" s="330"/>
      <c r="AP1027" s="330"/>
      <c r="AQ1027" s="330">
        <v>0</v>
      </c>
      <c r="AR1027" s="330">
        <v>0</v>
      </c>
      <c r="AS1027" s="330">
        <v>0</v>
      </c>
      <c r="AT1027" s="330">
        <v>0</v>
      </c>
      <c r="AU1027" s="330">
        <v>0</v>
      </c>
      <c r="AV1027" s="430" t="s">
        <v>45</v>
      </c>
      <c r="AW1027" s="330">
        <v>0</v>
      </c>
      <c r="AX1027" s="330">
        <v>0</v>
      </c>
      <c r="AY1027" s="330">
        <v>0</v>
      </c>
      <c r="AZ1027" s="330">
        <v>0</v>
      </c>
      <c r="BA1027" s="330">
        <v>0</v>
      </c>
      <c r="BB1027" s="330">
        <v>0</v>
      </c>
      <c r="BC1027" s="330">
        <v>0</v>
      </c>
      <c r="BD1027" s="330">
        <v>0</v>
      </c>
      <c r="BE1027" s="330">
        <v>29</v>
      </c>
      <c r="BF1027" s="329" t="s">
        <v>7556</v>
      </c>
      <c r="BG1027" s="330">
        <v>0</v>
      </c>
      <c r="BH1027" s="330">
        <v>0</v>
      </c>
      <c r="BI1027" s="330">
        <v>0</v>
      </c>
      <c r="BJ1027" s="330" t="s">
        <v>112</v>
      </c>
      <c r="BK1027" s="330">
        <v>0</v>
      </c>
      <c r="BL1027" s="330">
        <v>0</v>
      </c>
      <c r="BM1027" s="330">
        <v>0</v>
      </c>
      <c r="BN1027" s="330">
        <v>0</v>
      </c>
      <c r="BO1027" s="330">
        <v>0</v>
      </c>
      <c r="BP1027" s="330">
        <v>0</v>
      </c>
      <c r="BQ1027" s="330">
        <v>0</v>
      </c>
    </row>
    <row r="1028" spans="1:69" x14ac:dyDescent="0.25">
      <c r="A1028" s="333" t="s">
        <v>2619</v>
      </c>
      <c r="B1028" s="330" t="s">
        <v>43</v>
      </c>
      <c r="C1028" s="330" t="s">
        <v>43</v>
      </c>
      <c r="D1028" s="333">
        <v>45</v>
      </c>
      <c r="E1028" s="331" t="s">
        <v>566</v>
      </c>
      <c r="F1028" s="330" t="s">
        <v>130</v>
      </c>
      <c r="G1028" s="427" t="s">
        <v>7619</v>
      </c>
      <c r="H1028" s="330">
        <v>0</v>
      </c>
      <c r="I1028" s="330">
        <v>0</v>
      </c>
      <c r="J1028" s="336" t="s">
        <v>45</v>
      </c>
      <c r="K1028" s="330">
        <v>0</v>
      </c>
      <c r="L1028" s="330">
        <v>0</v>
      </c>
      <c r="M1028" s="336" t="s">
        <v>45</v>
      </c>
      <c r="N1028" s="330">
        <v>0</v>
      </c>
      <c r="O1028" s="330" t="s">
        <v>45</v>
      </c>
      <c r="P1028" s="330" t="s">
        <v>45</v>
      </c>
      <c r="Q1028" s="330" t="s">
        <v>45</v>
      </c>
      <c r="R1028" s="336" t="s">
        <v>45</v>
      </c>
      <c r="S1028" s="330">
        <v>0</v>
      </c>
      <c r="T1028" s="330"/>
      <c r="U1028" s="330"/>
      <c r="V1028" s="428"/>
      <c r="W1028" s="428" t="s">
        <v>45</v>
      </c>
      <c r="X1028" s="428" t="s">
        <v>45</v>
      </c>
      <c r="Y1028" s="428" t="s">
        <v>45</v>
      </c>
      <c r="Z1028" s="428" t="s">
        <v>45</v>
      </c>
      <c r="AA1028" s="330">
        <v>0</v>
      </c>
      <c r="AB1028" s="330">
        <v>0</v>
      </c>
      <c r="AC1028" s="330">
        <v>0</v>
      </c>
      <c r="AD1028" s="330">
        <v>0</v>
      </c>
      <c r="AE1028" s="330">
        <v>0</v>
      </c>
      <c r="AF1028" s="330">
        <v>0</v>
      </c>
      <c r="AG1028" s="429" t="s">
        <v>45</v>
      </c>
      <c r="AH1028" s="330"/>
      <c r="AI1028" s="330"/>
      <c r="AJ1028" s="330"/>
      <c r="AK1028" s="330"/>
      <c r="AL1028" s="330"/>
      <c r="AM1028" s="330">
        <v>0</v>
      </c>
      <c r="AN1028" s="330">
        <v>0</v>
      </c>
      <c r="AO1028" s="330"/>
      <c r="AP1028" s="330"/>
      <c r="AQ1028" s="330">
        <v>0</v>
      </c>
      <c r="AR1028" s="330">
        <v>0</v>
      </c>
      <c r="AS1028" s="330">
        <v>0</v>
      </c>
      <c r="AT1028" s="330">
        <v>0</v>
      </c>
      <c r="AU1028" s="330">
        <v>0</v>
      </c>
      <c r="AV1028" s="430" t="s">
        <v>45</v>
      </c>
      <c r="AW1028" s="330">
        <v>0</v>
      </c>
      <c r="AX1028" s="330">
        <v>0</v>
      </c>
      <c r="AY1028" s="330">
        <v>0</v>
      </c>
      <c r="AZ1028" s="330">
        <v>0</v>
      </c>
      <c r="BA1028" s="330">
        <v>0</v>
      </c>
      <c r="BB1028" s="330">
        <v>0</v>
      </c>
      <c r="BC1028" s="330">
        <v>0</v>
      </c>
      <c r="BD1028" s="330">
        <v>0</v>
      </c>
      <c r="BE1028" s="330">
        <v>5</v>
      </c>
      <c r="BF1028" s="329" t="s">
        <v>7556</v>
      </c>
      <c r="BG1028" s="330">
        <v>0</v>
      </c>
      <c r="BH1028" s="330">
        <v>0</v>
      </c>
      <c r="BI1028" s="330">
        <v>0</v>
      </c>
      <c r="BJ1028" s="330" t="s">
        <v>112</v>
      </c>
      <c r="BK1028" s="330">
        <v>0</v>
      </c>
      <c r="BL1028" s="330">
        <v>0</v>
      </c>
      <c r="BM1028" s="330">
        <v>0</v>
      </c>
      <c r="BN1028" s="330">
        <v>0</v>
      </c>
      <c r="BO1028" s="330">
        <v>0</v>
      </c>
      <c r="BP1028" s="330">
        <v>0</v>
      </c>
      <c r="BQ1028" s="330">
        <v>0</v>
      </c>
    </row>
    <row r="1029" spans="1:69" x14ac:dyDescent="0.25">
      <c r="A1029" s="333" t="s">
        <v>2619</v>
      </c>
      <c r="B1029" s="330" t="s">
        <v>43</v>
      </c>
      <c r="C1029" s="330" t="s">
        <v>43</v>
      </c>
      <c r="D1029" s="333">
        <v>46</v>
      </c>
      <c r="E1029" s="331" t="s">
        <v>567</v>
      </c>
      <c r="F1029" s="330" t="s">
        <v>130</v>
      </c>
      <c r="G1029" s="427" t="s">
        <v>7619</v>
      </c>
      <c r="H1029" s="330">
        <v>0</v>
      </c>
      <c r="I1029" s="330">
        <v>0</v>
      </c>
      <c r="J1029" s="336" t="s">
        <v>45</v>
      </c>
      <c r="K1029" s="330">
        <v>0</v>
      </c>
      <c r="L1029" s="330">
        <v>0</v>
      </c>
      <c r="M1029" s="336" t="s">
        <v>45</v>
      </c>
      <c r="N1029" s="330">
        <v>0</v>
      </c>
      <c r="O1029" s="330" t="s">
        <v>45</v>
      </c>
      <c r="P1029" s="330" t="s">
        <v>45</v>
      </c>
      <c r="Q1029" s="330" t="s">
        <v>45</v>
      </c>
      <c r="R1029" s="336" t="s">
        <v>45</v>
      </c>
      <c r="S1029" s="330">
        <v>0</v>
      </c>
      <c r="T1029" s="330"/>
      <c r="U1029" s="330"/>
      <c r="V1029" s="428"/>
      <c r="W1029" s="428" t="s">
        <v>45</v>
      </c>
      <c r="X1029" s="428" t="s">
        <v>45</v>
      </c>
      <c r="Y1029" s="428" t="s">
        <v>45</v>
      </c>
      <c r="Z1029" s="428" t="s">
        <v>45</v>
      </c>
      <c r="AA1029" s="330">
        <v>0</v>
      </c>
      <c r="AB1029" s="330">
        <v>0</v>
      </c>
      <c r="AC1029" s="330">
        <v>0</v>
      </c>
      <c r="AD1029" s="330">
        <v>0</v>
      </c>
      <c r="AE1029" s="330">
        <v>0</v>
      </c>
      <c r="AF1029" s="330">
        <v>0</v>
      </c>
      <c r="AG1029" s="429" t="s">
        <v>45</v>
      </c>
      <c r="AH1029" s="330"/>
      <c r="AI1029" s="330"/>
      <c r="AJ1029" s="330"/>
      <c r="AK1029" s="330"/>
      <c r="AL1029" s="330"/>
      <c r="AM1029" s="330">
        <v>0</v>
      </c>
      <c r="AN1029" s="330">
        <v>0</v>
      </c>
      <c r="AO1029" s="330"/>
      <c r="AP1029" s="330"/>
      <c r="AQ1029" s="330">
        <v>0</v>
      </c>
      <c r="AR1029" s="330">
        <v>0</v>
      </c>
      <c r="AS1029" s="330">
        <v>0</v>
      </c>
      <c r="AT1029" s="330">
        <v>0</v>
      </c>
      <c r="AU1029" s="330">
        <v>0</v>
      </c>
      <c r="AV1029" s="430" t="s">
        <v>45</v>
      </c>
      <c r="AW1029" s="330">
        <v>0</v>
      </c>
      <c r="AX1029" s="330">
        <v>0</v>
      </c>
      <c r="AY1029" s="330">
        <v>0</v>
      </c>
      <c r="AZ1029" s="330">
        <v>0</v>
      </c>
      <c r="BA1029" s="330">
        <v>0</v>
      </c>
      <c r="BB1029" s="330">
        <v>0</v>
      </c>
      <c r="BC1029" s="330">
        <v>0</v>
      </c>
      <c r="BD1029" s="330">
        <v>0</v>
      </c>
      <c r="BE1029" s="330">
        <v>0</v>
      </c>
      <c r="BF1029" s="329" t="s">
        <v>7556</v>
      </c>
      <c r="BG1029" s="330">
        <v>0</v>
      </c>
      <c r="BH1029" s="330">
        <v>0</v>
      </c>
      <c r="BI1029" s="330">
        <v>0</v>
      </c>
      <c r="BJ1029" s="330" t="s">
        <v>112</v>
      </c>
      <c r="BK1029" s="330">
        <v>0</v>
      </c>
      <c r="BL1029" s="330">
        <v>0</v>
      </c>
      <c r="BM1029" s="330">
        <v>0</v>
      </c>
      <c r="BN1029" s="330">
        <v>0</v>
      </c>
      <c r="BO1029" s="330">
        <v>0</v>
      </c>
      <c r="BP1029" s="330">
        <v>0</v>
      </c>
      <c r="BQ1029" s="330">
        <v>0</v>
      </c>
    </row>
    <row r="1030" spans="1:69" x14ac:dyDescent="0.25">
      <c r="A1030" s="333" t="s">
        <v>298</v>
      </c>
      <c r="B1030" s="330" t="s">
        <v>43</v>
      </c>
      <c r="C1030" s="330" t="s">
        <v>43</v>
      </c>
      <c r="D1030" s="333">
        <v>1</v>
      </c>
      <c r="E1030" s="331" t="s">
        <v>6534</v>
      </c>
      <c r="F1030" s="330" t="s">
        <v>128</v>
      </c>
      <c r="G1030" s="427" t="s">
        <v>7596</v>
      </c>
      <c r="H1030" s="330">
        <v>27</v>
      </c>
      <c r="I1030" s="330">
        <v>1</v>
      </c>
      <c r="J1030" s="336">
        <v>3.5714285714285712E-2</v>
      </c>
      <c r="K1030" s="330">
        <v>13</v>
      </c>
      <c r="L1030" s="330">
        <v>0</v>
      </c>
      <c r="M1030" s="336">
        <v>0</v>
      </c>
      <c r="N1030" s="330">
        <v>0</v>
      </c>
      <c r="O1030" s="330" t="s">
        <v>6921</v>
      </c>
      <c r="P1030" s="330" t="s">
        <v>6922</v>
      </c>
      <c r="Q1030" s="330" t="s">
        <v>6923</v>
      </c>
      <c r="R1030" s="336">
        <v>0.32340596259490151</v>
      </c>
      <c r="S1030" s="330">
        <v>0</v>
      </c>
      <c r="T1030" s="330"/>
      <c r="U1030" s="330"/>
      <c r="V1030" s="428"/>
      <c r="W1030" s="428" t="s">
        <v>45</v>
      </c>
      <c r="X1030" s="428" t="s">
        <v>45</v>
      </c>
      <c r="Y1030" s="428" t="s">
        <v>45</v>
      </c>
      <c r="Z1030" s="428" t="s">
        <v>45</v>
      </c>
      <c r="AA1030" s="330">
        <v>0</v>
      </c>
      <c r="AB1030" s="330">
        <v>0</v>
      </c>
      <c r="AC1030" s="330">
        <v>27</v>
      </c>
      <c r="AD1030" s="330">
        <v>0</v>
      </c>
      <c r="AE1030" s="330">
        <v>12</v>
      </c>
      <c r="AF1030" s="330">
        <v>1</v>
      </c>
      <c r="AG1030" s="429">
        <v>0.97499999999999998</v>
      </c>
      <c r="AH1030" s="330"/>
      <c r="AI1030" s="330"/>
      <c r="AJ1030" s="330"/>
      <c r="AK1030" s="330"/>
      <c r="AL1030" s="330"/>
      <c r="AM1030" s="330">
        <v>0</v>
      </c>
      <c r="AN1030" s="330">
        <v>0</v>
      </c>
      <c r="AO1030" s="330"/>
      <c r="AP1030" s="330"/>
      <c r="AQ1030" s="330">
        <v>0</v>
      </c>
      <c r="AR1030" s="330">
        <v>0</v>
      </c>
      <c r="AS1030" s="330">
        <v>0</v>
      </c>
      <c r="AT1030" s="330">
        <v>0</v>
      </c>
      <c r="AU1030" s="330">
        <v>0</v>
      </c>
      <c r="AV1030" s="430" t="s">
        <v>45</v>
      </c>
      <c r="AW1030" s="330">
        <v>55</v>
      </c>
      <c r="AX1030" s="330">
        <v>2</v>
      </c>
      <c r="AY1030" s="330">
        <v>55</v>
      </c>
      <c r="AZ1030" s="330">
        <v>2</v>
      </c>
      <c r="BA1030" s="330">
        <v>55</v>
      </c>
      <c r="BB1030" s="330">
        <v>2</v>
      </c>
      <c r="BC1030" s="330">
        <v>55</v>
      </c>
      <c r="BD1030" s="330">
        <v>2</v>
      </c>
      <c r="BE1030" s="330">
        <v>126</v>
      </c>
      <c r="BF1030" s="329" t="s">
        <v>7583</v>
      </c>
      <c r="BG1030" s="330">
        <v>56</v>
      </c>
      <c r="BH1030" s="330">
        <v>43</v>
      </c>
      <c r="BI1030" s="330">
        <v>58</v>
      </c>
      <c r="BJ1030" s="330" t="s">
        <v>112</v>
      </c>
      <c r="BK1030" s="330">
        <v>24</v>
      </c>
      <c r="BL1030" s="330">
        <v>21</v>
      </c>
      <c r="BM1030" s="330">
        <v>12</v>
      </c>
      <c r="BN1030" s="330">
        <v>0</v>
      </c>
      <c r="BO1030" s="330">
        <v>1</v>
      </c>
      <c r="BP1030" s="330">
        <v>0</v>
      </c>
      <c r="BQ1030" s="330">
        <v>0</v>
      </c>
    </row>
    <row r="1031" spans="1:69" x14ac:dyDescent="0.25">
      <c r="A1031" s="333" t="s">
        <v>298</v>
      </c>
      <c r="B1031" s="330" t="s">
        <v>43</v>
      </c>
      <c r="C1031" s="330" t="s">
        <v>43</v>
      </c>
      <c r="D1031" s="333">
        <v>2</v>
      </c>
      <c r="E1031" s="331" t="s">
        <v>6535</v>
      </c>
      <c r="F1031" s="330" t="s">
        <v>128</v>
      </c>
      <c r="G1031" s="427" t="s">
        <v>7596</v>
      </c>
      <c r="H1031" s="330">
        <v>44</v>
      </c>
      <c r="I1031" s="330">
        <v>0</v>
      </c>
      <c r="J1031" s="336">
        <v>0</v>
      </c>
      <c r="K1031" s="330">
        <v>10</v>
      </c>
      <c r="L1031" s="330">
        <v>0</v>
      </c>
      <c r="M1031" s="336">
        <v>0</v>
      </c>
      <c r="N1031" s="330">
        <v>0</v>
      </c>
      <c r="O1031" s="330" t="s">
        <v>7056</v>
      </c>
      <c r="P1031" s="330" t="s">
        <v>7057</v>
      </c>
      <c r="Q1031" s="330" t="s">
        <v>7058</v>
      </c>
      <c r="R1031" s="336">
        <v>0.33302797155183617</v>
      </c>
      <c r="S1031" s="330">
        <v>0</v>
      </c>
      <c r="T1031" s="330"/>
      <c r="U1031" s="330"/>
      <c r="V1031" s="428"/>
      <c r="W1031" s="428" t="s">
        <v>45</v>
      </c>
      <c r="X1031" s="428" t="s">
        <v>45</v>
      </c>
      <c r="Y1031" s="428" t="s">
        <v>45</v>
      </c>
      <c r="Z1031" s="428" t="s">
        <v>45</v>
      </c>
      <c r="AA1031" s="330">
        <v>0</v>
      </c>
      <c r="AB1031" s="330">
        <v>0</v>
      </c>
      <c r="AC1031" s="330">
        <v>44</v>
      </c>
      <c r="AD1031" s="330">
        <v>0</v>
      </c>
      <c r="AE1031" s="330">
        <v>10</v>
      </c>
      <c r="AF1031" s="330">
        <v>0</v>
      </c>
      <c r="AG1031" s="429">
        <v>1</v>
      </c>
      <c r="AH1031" s="330"/>
      <c r="AI1031" s="330"/>
      <c r="AJ1031" s="330"/>
      <c r="AK1031" s="330"/>
      <c r="AL1031" s="330"/>
      <c r="AM1031" s="330">
        <v>0</v>
      </c>
      <c r="AN1031" s="330">
        <v>0</v>
      </c>
      <c r="AO1031" s="330"/>
      <c r="AP1031" s="330"/>
      <c r="AQ1031" s="330">
        <v>0</v>
      </c>
      <c r="AR1031" s="330">
        <v>0</v>
      </c>
      <c r="AS1031" s="330">
        <v>0</v>
      </c>
      <c r="AT1031" s="330">
        <v>0</v>
      </c>
      <c r="AU1031" s="330">
        <v>0</v>
      </c>
      <c r="AV1031" s="430" t="s">
        <v>45</v>
      </c>
      <c r="AW1031" s="330">
        <v>70</v>
      </c>
      <c r="AX1031" s="330">
        <v>0</v>
      </c>
      <c r="AY1031" s="330">
        <v>70</v>
      </c>
      <c r="AZ1031" s="330">
        <v>0</v>
      </c>
      <c r="BA1031" s="330">
        <v>70</v>
      </c>
      <c r="BB1031" s="330">
        <v>0</v>
      </c>
      <c r="BC1031" s="330">
        <v>70</v>
      </c>
      <c r="BD1031" s="330">
        <v>0</v>
      </c>
      <c r="BE1031" s="330">
        <v>113</v>
      </c>
      <c r="BF1031" s="329" t="s">
        <v>7583</v>
      </c>
      <c r="BG1031" s="330">
        <v>70</v>
      </c>
      <c r="BH1031" s="330">
        <v>53</v>
      </c>
      <c r="BI1031" s="330">
        <v>70</v>
      </c>
      <c r="BJ1031" s="330" t="s">
        <v>112</v>
      </c>
      <c r="BK1031" s="330">
        <v>27</v>
      </c>
      <c r="BL1031" s="330">
        <v>34</v>
      </c>
      <c r="BM1031" s="330">
        <v>9</v>
      </c>
      <c r="BN1031" s="330">
        <v>0</v>
      </c>
      <c r="BO1031" s="330">
        <v>0</v>
      </c>
      <c r="BP1031" s="330">
        <v>0</v>
      </c>
      <c r="BQ1031" s="330">
        <v>0</v>
      </c>
    </row>
    <row r="1032" spans="1:69" x14ac:dyDescent="0.25">
      <c r="A1032" s="333" t="s">
        <v>298</v>
      </c>
      <c r="B1032" s="330" t="s">
        <v>43</v>
      </c>
      <c r="C1032" s="330" t="s">
        <v>43</v>
      </c>
      <c r="D1032" s="333">
        <v>44</v>
      </c>
      <c r="E1032" s="331" t="s">
        <v>565</v>
      </c>
      <c r="F1032" s="330" t="s">
        <v>128</v>
      </c>
      <c r="G1032" s="427" t="s">
        <v>7596</v>
      </c>
      <c r="H1032" s="330">
        <v>43</v>
      </c>
      <c r="I1032" s="330">
        <v>1</v>
      </c>
      <c r="J1032" s="336">
        <v>2.2727272727272728E-2</v>
      </c>
      <c r="K1032" s="330">
        <v>16</v>
      </c>
      <c r="L1032" s="330">
        <v>0</v>
      </c>
      <c r="M1032" s="336">
        <v>0</v>
      </c>
      <c r="N1032" s="330">
        <v>0</v>
      </c>
      <c r="O1032" s="330" t="s">
        <v>2699</v>
      </c>
      <c r="P1032" s="330" t="s">
        <v>2700</v>
      </c>
      <c r="Q1032" s="330" t="s">
        <v>2701</v>
      </c>
      <c r="R1032" s="336">
        <v>0.25001306829252062</v>
      </c>
      <c r="S1032" s="330">
        <v>0</v>
      </c>
      <c r="T1032" s="330"/>
      <c r="U1032" s="330"/>
      <c r="V1032" s="428"/>
      <c r="W1032" s="428" t="s">
        <v>45</v>
      </c>
      <c r="X1032" s="428" t="s">
        <v>45</v>
      </c>
      <c r="Y1032" s="428" t="s">
        <v>45</v>
      </c>
      <c r="Z1032" s="428" t="s">
        <v>45</v>
      </c>
      <c r="AA1032" s="330">
        <v>2</v>
      </c>
      <c r="AB1032" s="330">
        <v>0</v>
      </c>
      <c r="AC1032" s="330">
        <v>43</v>
      </c>
      <c r="AD1032" s="330">
        <v>0</v>
      </c>
      <c r="AE1032" s="330">
        <v>15</v>
      </c>
      <c r="AF1032" s="330">
        <v>1</v>
      </c>
      <c r="AG1032" s="429">
        <v>0.98305084745762716</v>
      </c>
      <c r="AH1032" s="330"/>
      <c r="AI1032" s="330"/>
      <c r="AJ1032" s="330"/>
      <c r="AK1032" s="330"/>
      <c r="AL1032" s="330"/>
      <c r="AM1032" s="330">
        <v>0</v>
      </c>
      <c r="AN1032" s="330">
        <v>0</v>
      </c>
      <c r="AO1032" s="330"/>
      <c r="AP1032" s="330"/>
      <c r="AQ1032" s="330">
        <v>0</v>
      </c>
      <c r="AR1032" s="330">
        <v>0</v>
      </c>
      <c r="AS1032" s="330">
        <v>0</v>
      </c>
      <c r="AT1032" s="330">
        <v>0</v>
      </c>
      <c r="AU1032" s="330">
        <v>2</v>
      </c>
      <c r="AV1032" s="430">
        <v>1</v>
      </c>
      <c r="AW1032" s="330">
        <v>71</v>
      </c>
      <c r="AX1032" s="330">
        <v>1</v>
      </c>
      <c r="AY1032" s="330">
        <v>71</v>
      </c>
      <c r="AZ1032" s="330">
        <v>1</v>
      </c>
      <c r="BA1032" s="330">
        <v>71</v>
      </c>
      <c r="BB1032" s="330">
        <v>1</v>
      </c>
      <c r="BC1032" s="330">
        <v>71</v>
      </c>
      <c r="BD1032" s="330">
        <v>1</v>
      </c>
      <c r="BE1032" s="330">
        <v>245</v>
      </c>
      <c r="BF1032" s="329" t="s">
        <v>7583</v>
      </c>
      <c r="BG1032" s="330">
        <v>72</v>
      </c>
      <c r="BH1032" s="330">
        <v>64</v>
      </c>
      <c r="BI1032" s="330">
        <v>73</v>
      </c>
      <c r="BJ1032" s="330" t="s">
        <v>112</v>
      </c>
      <c r="BK1032" s="330">
        <v>28</v>
      </c>
      <c r="BL1032" s="330">
        <v>30</v>
      </c>
      <c r="BM1032" s="330">
        <v>13</v>
      </c>
      <c r="BN1032" s="330">
        <v>0</v>
      </c>
      <c r="BO1032" s="330">
        <v>1</v>
      </c>
      <c r="BP1032" s="330">
        <v>0</v>
      </c>
      <c r="BQ1032" s="330">
        <v>1</v>
      </c>
    </row>
    <row r="1033" spans="1:69" x14ac:dyDescent="0.25">
      <c r="A1033" s="333" t="s">
        <v>298</v>
      </c>
      <c r="B1033" s="330" t="s">
        <v>43</v>
      </c>
      <c r="C1033" s="330" t="s">
        <v>43</v>
      </c>
      <c r="D1033" s="333">
        <v>45</v>
      </c>
      <c r="E1033" s="331" t="s">
        <v>566</v>
      </c>
      <c r="F1033" s="330" t="s">
        <v>128</v>
      </c>
      <c r="G1033" s="427" t="s">
        <v>7596</v>
      </c>
      <c r="H1033" s="330">
        <v>17</v>
      </c>
      <c r="I1033" s="330">
        <v>0</v>
      </c>
      <c r="J1033" s="336">
        <v>0</v>
      </c>
      <c r="K1033" s="330">
        <v>12</v>
      </c>
      <c r="L1033" s="330">
        <v>0</v>
      </c>
      <c r="M1033" s="336">
        <v>0</v>
      </c>
      <c r="N1033" s="330">
        <v>0</v>
      </c>
      <c r="O1033" s="330" t="s">
        <v>2782</v>
      </c>
      <c r="P1033" s="330" t="s">
        <v>2783</v>
      </c>
      <c r="Q1033" s="330" t="s">
        <v>2784</v>
      </c>
      <c r="R1033" s="336">
        <v>0.32026204153506094</v>
      </c>
      <c r="S1033" s="330">
        <v>0</v>
      </c>
      <c r="T1033" s="330"/>
      <c r="U1033" s="330"/>
      <c r="V1033" s="428"/>
      <c r="W1033" s="428" t="s">
        <v>45</v>
      </c>
      <c r="X1033" s="428" t="s">
        <v>45</v>
      </c>
      <c r="Y1033" s="428" t="s">
        <v>45</v>
      </c>
      <c r="Z1033" s="428" t="s">
        <v>45</v>
      </c>
      <c r="AA1033" s="330">
        <v>1</v>
      </c>
      <c r="AB1033" s="330">
        <v>0</v>
      </c>
      <c r="AC1033" s="330">
        <v>16</v>
      </c>
      <c r="AD1033" s="330">
        <v>1</v>
      </c>
      <c r="AE1033" s="330">
        <v>12</v>
      </c>
      <c r="AF1033" s="330">
        <v>0</v>
      </c>
      <c r="AG1033" s="429">
        <v>0.96551724137931039</v>
      </c>
      <c r="AH1033" s="330"/>
      <c r="AI1033" s="330"/>
      <c r="AJ1033" s="330"/>
      <c r="AK1033" s="330"/>
      <c r="AL1033" s="330"/>
      <c r="AM1033" s="330">
        <v>0</v>
      </c>
      <c r="AN1033" s="330">
        <v>0</v>
      </c>
      <c r="AO1033" s="330"/>
      <c r="AP1033" s="330"/>
      <c r="AQ1033" s="330">
        <v>0</v>
      </c>
      <c r="AR1033" s="330">
        <v>0</v>
      </c>
      <c r="AS1033" s="330">
        <v>0</v>
      </c>
      <c r="AT1033" s="330">
        <v>1</v>
      </c>
      <c r="AU1033" s="330">
        <v>0</v>
      </c>
      <c r="AV1033" s="430">
        <v>1</v>
      </c>
      <c r="AW1033" s="330">
        <v>56</v>
      </c>
      <c r="AX1033" s="330">
        <v>1</v>
      </c>
      <c r="AY1033" s="330">
        <v>56</v>
      </c>
      <c r="AZ1033" s="330">
        <v>1</v>
      </c>
      <c r="BA1033" s="330">
        <v>56</v>
      </c>
      <c r="BB1033" s="330">
        <v>1</v>
      </c>
      <c r="BC1033" s="330">
        <v>56</v>
      </c>
      <c r="BD1033" s="330">
        <v>1</v>
      </c>
      <c r="BE1033" s="330">
        <v>188</v>
      </c>
      <c r="BF1033" s="329" t="s">
        <v>7583</v>
      </c>
      <c r="BG1033" s="330">
        <v>57</v>
      </c>
      <c r="BH1033" s="330">
        <v>33</v>
      </c>
      <c r="BI1033" s="330">
        <v>57</v>
      </c>
      <c r="BJ1033" s="330" t="s">
        <v>112</v>
      </c>
      <c r="BK1033" s="330">
        <v>32</v>
      </c>
      <c r="BL1033" s="330">
        <v>16</v>
      </c>
      <c r="BM1033" s="330">
        <v>9</v>
      </c>
      <c r="BN1033" s="330">
        <v>0</v>
      </c>
      <c r="BO1033" s="330">
        <v>0</v>
      </c>
      <c r="BP1033" s="330">
        <v>0</v>
      </c>
      <c r="BQ1033" s="330">
        <v>0</v>
      </c>
    </row>
    <row r="1034" spans="1:69" x14ac:dyDescent="0.25">
      <c r="A1034" s="333" t="s">
        <v>298</v>
      </c>
      <c r="B1034" s="330" t="s">
        <v>43</v>
      </c>
      <c r="C1034" s="330" t="s">
        <v>43</v>
      </c>
      <c r="D1034" s="333">
        <v>46</v>
      </c>
      <c r="E1034" s="331" t="s">
        <v>567</v>
      </c>
      <c r="F1034" s="330" t="s">
        <v>128</v>
      </c>
      <c r="G1034" s="427" t="s">
        <v>7596</v>
      </c>
      <c r="H1034" s="330">
        <v>26</v>
      </c>
      <c r="I1034" s="330">
        <v>0</v>
      </c>
      <c r="J1034" s="336">
        <v>0</v>
      </c>
      <c r="K1034" s="330">
        <v>15</v>
      </c>
      <c r="L1034" s="330">
        <v>0</v>
      </c>
      <c r="M1034" s="336">
        <v>0</v>
      </c>
      <c r="N1034" s="330">
        <v>0</v>
      </c>
      <c r="O1034" s="330" t="s">
        <v>2871</v>
      </c>
      <c r="P1034" s="330" t="s">
        <v>2872</v>
      </c>
      <c r="Q1034" s="330" t="s">
        <v>2873</v>
      </c>
      <c r="R1034" s="336">
        <v>0.34627659574468084</v>
      </c>
      <c r="S1034" s="330">
        <v>0</v>
      </c>
      <c r="T1034" s="330"/>
      <c r="U1034" s="330"/>
      <c r="V1034" s="428"/>
      <c r="W1034" s="428" t="s">
        <v>45</v>
      </c>
      <c r="X1034" s="428" t="s">
        <v>45</v>
      </c>
      <c r="Y1034" s="428" t="s">
        <v>45</v>
      </c>
      <c r="Z1034" s="428" t="s">
        <v>45</v>
      </c>
      <c r="AA1034" s="330">
        <v>1</v>
      </c>
      <c r="AB1034" s="330">
        <v>0</v>
      </c>
      <c r="AC1034" s="330">
        <v>25</v>
      </c>
      <c r="AD1034" s="330">
        <v>1</v>
      </c>
      <c r="AE1034" s="330">
        <v>13</v>
      </c>
      <c r="AF1034" s="330">
        <v>2</v>
      </c>
      <c r="AG1034" s="429">
        <v>0.92682926829268297</v>
      </c>
      <c r="AH1034" s="330"/>
      <c r="AI1034" s="330"/>
      <c r="AJ1034" s="330"/>
      <c r="AK1034" s="330"/>
      <c r="AL1034" s="330"/>
      <c r="AM1034" s="330">
        <v>0</v>
      </c>
      <c r="AN1034" s="330">
        <v>0</v>
      </c>
      <c r="AO1034" s="330"/>
      <c r="AP1034" s="330"/>
      <c r="AQ1034" s="330">
        <v>0</v>
      </c>
      <c r="AR1034" s="330">
        <v>0</v>
      </c>
      <c r="AS1034" s="330">
        <v>1</v>
      </c>
      <c r="AT1034" s="330">
        <v>0</v>
      </c>
      <c r="AU1034" s="330">
        <v>0</v>
      </c>
      <c r="AV1034" s="430">
        <v>0</v>
      </c>
      <c r="AW1034" s="330">
        <v>52</v>
      </c>
      <c r="AX1034" s="330">
        <v>2</v>
      </c>
      <c r="AY1034" s="330">
        <v>52</v>
      </c>
      <c r="AZ1034" s="330">
        <v>2</v>
      </c>
      <c r="BA1034" s="330">
        <v>52</v>
      </c>
      <c r="BB1034" s="330">
        <v>2</v>
      </c>
      <c r="BC1034" s="330">
        <v>52</v>
      </c>
      <c r="BD1034" s="330">
        <v>2</v>
      </c>
      <c r="BE1034" s="330">
        <v>306</v>
      </c>
      <c r="BF1034" s="329" t="s">
        <v>7583</v>
      </c>
      <c r="BG1034" s="330">
        <v>55</v>
      </c>
      <c r="BH1034" s="330">
        <v>42</v>
      </c>
      <c r="BI1034" s="330">
        <v>55</v>
      </c>
      <c r="BJ1034" s="330" t="s">
        <v>112</v>
      </c>
      <c r="BK1034" s="330">
        <v>25</v>
      </c>
      <c r="BL1034" s="330">
        <v>16</v>
      </c>
      <c r="BM1034" s="330">
        <v>13</v>
      </c>
      <c r="BN1034" s="330">
        <v>0</v>
      </c>
      <c r="BO1034" s="330">
        <v>1</v>
      </c>
      <c r="BP1034" s="330">
        <v>0</v>
      </c>
      <c r="BQ1034" s="330">
        <v>0</v>
      </c>
    </row>
    <row r="1035" spans="1:69" x14ac:dyDescent="0.25">
      <c r="A1035" s="333" t="s">
        <v>298</v>
      </c>
      <c r="B1035" s="330" t="s">
        <v>43</v>
      </c>
      <c r="C1035" s="330" t="s">
        <v>43</v>
      </c>
      <c r="D1035" s="333">
        <v>47</v>
      </c>
      <c r="E1035" s="331" t="s">
        <v>568</v>
      </c>
      <c r="F1035" s="330" t="s">
        <v>128</v>
      </c>
      <c r="G1035" s="427" t="s">
        <v>7596</v>
      </c>
      <c r="H1035" s="330">
        <v>16</v>
      </c>
      <c r="I1035" s="330">
        <v>0</v>
      </c>
      <c r="J1035" s="336">
        <v>0</v>
      </c>
      <c r="K1035" s="330">
        <v>11</v>
      </c>
      <c r="L1035" s="330">
        <v>0</v>
      </c>
      <c r="M1035" s="336">
        <v>0</v>
      </c>
      <c r="N1035" s="330">
        <v>0</v>
      </c>
      <c r="O1035" s="330" t="s">
        <v>2951</v>
      </c>
      <c r="P1035" s="330" t="s">
        <v>2460</v>
      </c>
      <c r="Q1035" s="330" t="s">
        <v>2952</v>
      </c>
      <c r="R1035" s="336">
        <v>0.35588382139058328</v>
      </c>
      <c r="S1035" s="330">
        <v>0</v>
      </c>
      <c r="T1035" s="330"/>
      <c r="U1035" s="330"/>
      <c r="V1035" s="428"/>
      <c r="W1035" s="428" t="s">
        <v>45</v>
      </c>
      <c r="X1035" s="428" t="s">
        <v>45</v>
      </c>
      <c r="Y1035" s="428" t="s">
        <v>45</v>
      </c>
      <c r="Z1035" s="428" t="s">
        <v>45</v>
      </c>
      <c r="AA1035" s="330">
        <v>0</v>
      </c>
      <c r="AB1035" s="330">
        <v>0</v>
      </c>
      <c r="AC1035" s="330">
        <v>16</v>
      </c>
      <c r="AD1035" s="330">
        <v>0</v>
      </c>
      <c r="AE1035" s="330">
        <v>11</v>
      </c>
      <c r="AF1035" s="330">
        <v>0</v>
      </c>
      <c r="AG1035" s="429">
        <v>1</v>
      </c>
      <c r="AH1035" s="330"/>
      <c r="AI1035" s="330"/>
      <c r="AJ1035" s="330"/>
      <c r="AK1035" s="330"/>
      <c r="AL1035" s="330"/>
      <c r="AM1035" s="330">
        <v>0</v>
      </c>
      <c r="AN1035" s="330">
        <v>0</v>
      </c>
      <c r="AO1035" s="330"/>
      <c r="AP1035" s="330"/>
      <c r="AQ1035" s="330">
        <v>0</v>
      </c>
      <c r="AR1035" s="330">
        <v>0</v>
      </c>
      <c r="AS1035" s="330">
        <v>0</v>
      </c>
      <c r="AT1035" s="330">
        <v>0</v>
      </c>
      <c r="AU1035" s="330">
        <v>0</v>
      </c>
      <c r="AV1035" s="430" t="s">
        <v>45</v>
      </c>
      <c r="AW1035" s="330">
        <v>42</v>
      </c>
      <c r="AX1035" s="330">
        <v>0</v>
      </c>
      <c r="AY1035" s="330">
        <v>42</v>
      </c>
      <c r="AZ1035" s="330">
        <v>0</v>
      </c>
      <c r="BA1035" s="330">
        <v>42</v>
      </c>
      <c r="BB1035" s="330">
        <v>0</v>
      </c>
      <c r="BC1035" s="330">
        <v>42</v>
      </c>
      <c r="BD1035" s="330">
        <v>0</v>
      </c>
      <c r="BE1035" s="330">
        <v>126</v>
      </c>
      <c r="BF1035" s="329" t="s">
        <v>7583</v>
      </c>
      <c r="BG1035" s="330">
        <v>42</v>
      </c>
      <c r="BH1035" s="330">
        <v>28</v>
      </c>
      <c r="BI1035" s="330">
        <v>42</v>
      </c>
      <c r="BJ1035" s="330" t="s">
        <v>112</v>
      </c>
      <c r="BK1035" s="330">
        <v>16</v>
      </c>
      <c r="BL1035" s="330">
        <v>17</v>
      </c>
      <c r="BM1035" s="330">
        <v>8</v>
      </c>
      <c r="BN1035" s="330">
        <v>0</v>
      </c>
      <c r="BO1035" s="330">
        <v>0</v>
      </c>
      <c r="BP1035" s="330">
        <v>0</v>
      </c>
      <c r="BQ1035" s="330">
        <v>1</v>
      </c>
    </row>
    <row r="1036" spans="1:69" x14ac:dyDescent="0.25">
      <c r="A1036" s="333" t="s">
        <v>298</v>
      </c>
      <c r="B1036" s="330" t="s">
        <v>43</v>
      </c>
      <c r="C1036" s="330" t="s">
        <v>43</v>
      </c>
      <c r="D1036" s="333">
        <v>48</v>
      </c>
      <c r="E1036" s="331" t="s">
        <v>570</v>
      </c>
      <c r="F1036" s="330" t="s">
        <v>128</v>
      </c>
      <c r="G1036" s="427" t="s">
        <v>7596</v>
      </c>
      <c r="H1036" s="330">
        <v>34</v>
      </c>
      <c r="I1036" s="330">
        <v>0</v>
      </c>
      <c r="J1036" s="336">
        <v>0</v>
      </c>
      <c r="K1036" s="330">
        <v>13</v>
      </c>
      <c r="L1036" s="330">
        <v>1</v>
      </c>
      <c r="M1036" s="336">
        <v>7.1428571428571425E-2</v>
      </c>
      <c r="N1036" s="330">
        <v>0</v>
      </c>
      <c r="O1036" s="330" t="s">
        <v>3041</v>
      </c>
      <c r="P1036" s="330" t="s">
        <v>3042</v>
      </c>
      <c r="Q1036" s="330" t="s">
        <v>3043</v>
      </c>
      <c r="R1036" s="336">
        <v>0.31046980362183951</v>
      </c>
      <c r="S1036" s="330">
        <v>0</v>
      </c>
      <c r="T1036" s="330"/>
      <c r="U1036" s="330"/>
      <c r="V1036" s="428"/>
      <c r="W1036" s="428" t="s">
        <v>45</v>
      </c>
      <c r="X1036" s="428" t="s">
        <v>45</v>
      </c>
      <c r="Y1036" s="428" t="s">
        <v>45</v>
      </c>
      <c r="Z1036" s="428" t="s">
        <v>45</v>
      </c>
      <c r="AA1036" s="330">
        <v>0</v>
      </c>
      <c r="AB1036" s="330">
        <v>0</v>
      </c>
      <c r="AC1036" s="330">
        <v>32</v>
      </c>
      <c r="AD1036" s="330">
        <v>2</v>
      </c>
      <c r="AE1036" s="330">
        <v>12</v>
      </c>
      <c r="AF1036" s="330">
        <v>1</v>
      </c>
      <c r="AG1036" s="429">
        <v>0.93617021276595747</v>
      </c>
      <c r="AH1036" s="330"/>
      <c r="AI1036" s="330"/>
      <c r="AJ1036" s="330"/>
      <c r="AK1036" s="330"/>
      <c r="AL1036" s="330"/>
      <c r="AM1036" s="330">
        <v>0</v>
      </c>
      <c r="AN1036" s="330">
        <v>0</v>
      </c>
      <c r="AO1036" s="330"/>
      <c r="AP1036" s="330"/>
      <c r="AQ1036" s="330">
        <v>0</v>
      </c>
      <c r="AR1036" s="330">
        <v>0</v>
      </c>
      <c r="AS1036" s="330">
        <v>0</v>
      </c>
      <c r="AT1036" s="330">
        <v>0</v>
      </c>
      <c r="AU1036" s="330">
        <v>0</v>
      </c>
      <c r="AV1036" s="430" t="s">
        <v>45</v>
      </c>
      <c r="AW1036" s="330">
        <v>69</v>
      </c>
      <c r="AX1036" s="330">
        <v>2</v>
      </c>
      <c r="AY1036" s="330">
        <v>69</v>
      </c>
      <c r="AZ1036" s="330">
        <v>2</v>
      </c>
      <c r="BA1036" s="330">
        <v>69</v>
      </c>
      <c r="BB1036" s="330">
        <v>2</v>
      </c>
      <c r="BC1036" s="330">
        <v>69</v>
      </c>
      <c r="BD1036" s="330">
        <v>2</v>
      </c>
      <c r="BE1036" s="330">
        <v>201</v>
      </c>
      <c r="BF1036" s="329" t="s">
        <v>7583</v>
      </c>
      <c r="BG1036" s="330">
        <v>71</v>
      </c>
      <c r="BH1036" s="330">
        <v>48</v>
      </c>
      <c r="BI1036" s="330">
        <v>71</v>
      </c>
      <c r="BJ1036" s="330" t="s">
        <v>112</v>
      </c>
      <c r="BK1036" s="330">
        <v>36</v>
      </c>
      <c r="BL1036" s="330">
        <v>22</v>
      </c>
      <c r="BM1036" s="330">
        <v>11</v>
      </c>
      <c r="BN1036" s="330">
        <v>2</v>
      </c>
      <c r="BO1036" s="330">
        <v>0</v>
      </c>
      <c r="BP1036" s="330">
        <v>0</v>
      </c>
      <c r="BQ1036" s="330">
        <v>0</v>
      </c>
    </row>
    <row r="1037" spans="1:69" x14ac:dyDescent="0.25">
      <c r="A1037" s="333" t="s">
        <v>298</v>
      </c>
      <c r="B1037" s="330" t="s">
        <v>43</v>
      </c>
      <c r="C1037" s="330" t="s">
        <v>43</v>
      </c>
      <c r="D1037" s="333">
        <v>49</v>
      </c>
      <c r="E1037" s="331" t="s">
        <v>571</v>
      </c>
      <c r="F1037" s="330" t="s">
        <v>128</v>
      </c>
      <c r="G1037" s="427" t="s">
        <v>7596</v>
      </c>
      <c r="H1037" s="330">
        <v>20</v>
      </c>
      <c r="I1037" s="330">
        <v>0</v>
      </c>
      <c r="J1037" s="336">
        <v>0</v>
      </c>
      <c r="K1037" s="330">
        <v>8</v>
      </c>
      <c r="L1037" s="330">
        <v>1</v>
      </c>
      <c r="M1037" s="336">
        <v>0.1111111111111111</v>
      </c>
      <c r="N1037" s="330">
        <v>0</v>
      </c>
      <c r="O1037" s="330" t="s">
        <v>6619</v>
      </c>
      <c r="P1037" s="330" t="s">
        <v>6620</v>
      </c>
      <c r="Q1037" s="330" t="s">
        <v>6621</v>
      </c>
      <c r="R1037" s="336">
        <v>0.27799532601953547</v>
      </c>
      <c r="S1037" s="330">
        <v>0</v>
      </c>
      <c r="T1037" s="330"/>
      <c r="U1037" s="330"/>
      <c r="V1037" s="428"/>
      <c r="W1037" s="428" t="s">
        <v>45</v>
      </c>
      <c r="X1037" s="428" t="s">
        <v>45</v>
      </c>
      <c r="Y1037" s="428" t="s">
        <v>45</v>
      </c>
      <c r="Z1037" s="428" t="s">
        <v>45</v>
      </c>
      <c r="AA1037" s="330">
        <v>0</v>
      </c>
      <c r="AB1037" s="330">
        <v>0</v>
      </c>
      <c r="AC1037" s="330">
        <v>20</v>
      </c>
      <c r="AD1037" s="330">
        <v>0</v>
      </c>
      <c r="AE1037" s="330">
        <v>7</v>
      </c>
      <c r="AF1037" s="330">
        <v>1</v>
      </c>
      <c r="AG1037" s="429">
        <v>0.9642857142857143</v>
      </c>
      <c r="AH1037" s="330"/>
      <c r="AI1037" s="330"/>
      <c r="AJ1037" s="330"/>
      <c r="AK1037" s="330"/>
      <c r="AL1037" s="330"/>
      <c r="AM1037" s="330">
        <v>0</v>
      </c>
      <c r="AN1037" s="330">
        <v>0</v>
      </c>
      <c r="AO1037" s="330"/>
      <c r="AP1037" s="330"/>
      <c r="AQ1037" s="330">
        <v>0</v>
      </c>
      <c r="AR1037" s="330">
        <v>0</v>
      </c>
      <c r="AS1037" s="330">
        <v>0</v>
      </c>
      <c r="AT1037" s="330">
        <v>0</v>
      </c>
      <c r="AU1037" s="330">
        <v>0</v>
      </c>
      <c r="AV1037" s="430" t="s">
        <v>45</v>
      </c>
      <c r="AW1037" s="330">
        <v>41</v>
      </c>
      <c r="AX1037" s="330">
        <v>0</v>
      </c>
      <c r="AY1037" s="330">
        <v>41</v>
      </c>
      <c r="AZ1037" s="330">
        <v>0</v>
      </c>
      <c r="BA1037" s="330">
        <v>41</v>
      </c>
      <c r="BB1037" s="330">
        <v>0</v>
      </c>
      <c r="BC1037" s="330">
        <v>41</v>
      </c>
      <c r="BD1037" s="330">
        <v>0</v>
      </c>
      <c r="BE1037" s="330">
        <v>229</v>
      </c>
      <c r="BF1037" s="329" t="s">
        <v>7583</v>
      </c>
      <c r="BG1037" s="330">
        <v>40</v>
      </c>
      <c r="BH1037" s="330">
        <v>31</v>
      </c>
      <c r="BI1037" s="330">
        <v>41</v>
      </c>
      <c r="BJ1037" s="330" t="s">
        <v>112</v>
      </c>
      <c r="BK1037" s="330">
        <v>25</v>
      </c>
      <c r="BL1037" s="330">
        <v>12</v>
      </c>
      <c r="BM1037" s="330">
        <v>4</v>
      </c>
      <c r="BN1037" s="330">
        <v>0</v>
      </c>
      <c r="BO1037" s="330">
        <v>0</v>
      </c>
      <c r="BP1037" s="330">
        <v>0</v>
      </c>
      <c r="BQ1037" s="330">
        <v>0</v>
      </c>
    </row>
    <row r="1038" spans="1:69" x14ac:dyDescent="0.25">
      <c r="A1038" s="333" t="s">
        <v>298</v>
      </c>
      <c r="B1038" s="330" t="s">
        <v>43</v>
      </c>
      <c r="C1038" s="330" t="s">
        <v>43</v>
      </c>
      <c r="D1038" s="333">
        <v>50</v>
      </c>
      <c r="E1038" s="331" t="s">
        <v>572</v>
      </c>
      <c r="F1038" s="330" t="s">
        <v>128</v>
      </c>
      <c r="G1038" s="427" t="s">
        <v>7596</v>
      </c>
      <c r="H1038" s="330">
        <v>23</v>
      </c>
      <c r="I1038" s="330">
        <v>1</v>
      </c>
      <c r="J1038" s="336">
        <v>4.1666666666666664E-2</v>
      </c>
      <c r="K1038" s="330">
        <v>8</v>
      </c>
      <c r="L1038" s="330">
        <v>1</v>
      </c>
      <c r="M1038" s="336">
        <v>0.1111111111111111</v>
      </c>
      <c r="N1038" s="330">
        <v>0</v>
      </c>
      <c r="O1038" s="330" t="s">
        <v>6684</v>
      </c>
      <c r="P1038" s="330" t="s">
        <v>6711</v>
      </c>
      <c r="Q1038" s="330" t="s">
        <v>6712</v>
      </c>
      <c r="R1038" s="336">
        <v>0.2894011818053519</v>
      </c>
      <c r="S1038" s="330">
        <v>0</v>
      </c>
      <c r="T1038" s="330"/>
      <c r="U1038" s="330"/>
      <c r="V1038" s="428"/>
      <c r="W1038" s="428" t="s">
        <v>45</v>
      </c>
      <c r="X1038" s="428" t="s">
        <v>45</v>
      </c>
      <c r="Y1038" s="428" t="s">
        <v>45</v>
      </c>
      <c r="Z1038" s="428" t="s">
        <v>45</v>
      </c>
      <c r="AA1038" s="330">
        <v>0</v>
      </c>
      <c r="AB1038" s="330">
        <v>0</v>
      </c>
      <c r="AC1038" s="330">
        <v>23</v>
      </c>
      <c r="AD1038" s="330">
        <v>0</v>
      </c>
      <c r="AE1038" s="330">
        <v>8</v>
      </c>
      <c r="AF1038" s="330">
        <v>0</v>
      </c>
      <c r="AG1038" s="429">
        <v>1</v>
      </c>
      <c r="AH1038" s="330"/>
      <c r="AI1038" s="330"/>
      <c r="AJ1038" s="330"/>
      <c r="AK1038" s="330"/>
      <c r="AL1038" s="330"/>
      <c r="AM1038" s="330">
        <v>0</v>
      </c>
      <c r="AN1038" s="330">
        <v>0</v>
      </c>
      <c r="AO1038" s="330"/>
      <c r="AP1038" s="330"/>
      <c r="AQ1038" s="330">
        <v>0</v>
      </c>
      <c r="AR1038" s="330">
        <v>0</v>
      </c>
      <c r="AS1038" s="330">
        <v>0</v>
      </c>
      <c r="AT1038" s="330">
        <v>0</v>
      </c>
      <c r="AU1038" s="330">
        <v>0</v>
      </c>
      <c r="AV1038" s="430" t="s">
        <v>45</v>
      </c>
      <c r="AW1038" s="330">
        <v>49</v>
      </c>
      <c r="AX1038" s="330">
        <v>0</v>
      </c>
      <c r="AY1038" s="330">
        <v>49</v>
      </c>
      <c r="AZ1038" s="330">
        <v>0</v>
      </c>
      <c r="BA1038" s="330">
        <v>49</v>
      </c>
      <c r="BB1038" s="330">
        <v>0</v>
      </c>
      <c r="BC1038" s="330">
        <v>49</v>
      </c>
      <c r="BD1038" s="330">
        <v>0</v>
      </c>
      <c r="BE1038" s="330">
        <v>207</v>
      </c>
      <c r="BF1038" s="329" t="s">
        <v>7583</v>
      </c>
      <c r="BG1038" s="330">
        <v>49</v>
      </c>
      <c r="BH1038" s="330">
        <v>34</v>
      </c>
      <c r="BI1038" s="330">
        <v>49</v>
      </c>
      <c r="BJ1038" s="330" t="s">
        <v>112</v>
      </c>
      <c r="BK1038" s="330">
        <v>28</v>
      </c>
      <c r="BL1038" s="330">
        <v>14</v>
      </c>
      <c r="BM1038" s="330">
        <v>7</v>
      </c>
      <c r="BN1038" s="330">
        <v>0</v>
      </c>
      <c r="BO1038" s="330">
        <v>0</v>
      </c>
      <c r="BP1038" s="330">
        <v>0</v>
      </c>
      <c r="BQ1038" s="330">
        <v>0</v>
      </c>
    </row>
    <row r="1039" spans="1:69" x14ac:dyDescent="0.25">
      <c r="A1039" s="333" t="s">
        <v>298</v>
      </c>
      <c r="B1039" s="330" t="s">
        <v>43</v>
      </c>
      <c r="C1039" s="330" t="s">
        <v>43</v>
      </c>
      <c r="D1039" s="333">
        <v>51</v>
      </c>
      <c r="E1039" s="331" t="s">
        <v>573</v>
      </c>
      <c r="F1039" s="330" t="s">
        <v>128</v>
      </c>
      <c r="G1039" s="427" t="s">
        <v>7596</v>
      </c>
      <c r="H1039" s="330">
        <v>14</v>
      </c>
      <c r="I1039" s="330">
        <v>0</v>
      </c>
      <c r="J1039" s="336">
        <v>0</v>
      </c>
      <c r="K1039" s="330">
        <v>5</v>
      </c>
      <c r="L1039" s="330">
        <v>0</v>
      </c>
      <c r="M1039" s="336">
        <v>0</v>
      </c>
      <c r="N1039" s="330">
        <v>0</v>
      </c>
      <c r="O1039" s="330" t="s">
        <v>6774</v>
      </c>
      <c r="P1039" s="330" t="s">
        <v>6775</v>
      </c>
      <c r="Q1039" s="330" t="s">
        <v>6776</v>
      </c>
      <c r="R1039" s="336">
        <v>0.32840141857170918</v>
      </c>
      <c r="S1039" s="330">
        <v>0</v>
      </c>
      <c r="T1039" s="330"/>
      <c r="U1039" s="330"/>
      <c r="V1039" s="428"/>
      <c r="W1039" s="428" t="s">
        <v>45</v>
      </c>
      <c r="X1039" s="428" t="s">
        <v>45</v>
      </c>
      <c r="Y1039" s="428" t="s">
        <v>45</v>
      </c>
      <c r="Z1039" s="428" t="s">
        <v>45</v>
      </c>
      <c r="AA1039" s="330">
        <v>0</v>
      </c>
      <c r="AB1039" s="330">
        <v>0</v>
      </c>
      <c r="AC1039" s="330">
        <v>14</v>
      </c>
      <c r="AD1039" s="330">
        <v>0</v>
      </c>
      <c r="AE1039" s="330">
        <v>5</v>
      </c>
      <c r="AF1039" s="330">
        <v>0</v>
      </c>
      <c r="AG1039" s="429">
        <v>1</v>
      </c>
      <c r="AH1039" s="330"/>
      <c r="AI1039" s="330"/>
      <c r="AJ1039" s="330"/>
      <c r="AK1039" s="330"/>
      <c r="AL1039" s="330"/>
      <c r="AM1039" s="330">
        <v>0</v>
      </c>
      <c r="AN1039" s="330">
        <v>0</v>
      </c>
      <c r="AO1039" s="330"/>
      <c r="AP1039" s="330"/>
      <c r="AQ1039" s="330">
        <v>0</v>
      </c>
      <c r="AR1039" s="330">
        <v>0</v>
      </c>
      <c r="AS1039" s="330">
        <v>0</v>
      </c>
      <c r="AT1039" s="330">
        <v>0</v>
      </c>
      <c r="AU1039" s="330">
        <v>0</v>
      </c>
      <c r="AV1039" s="430" t="s">
        <v>45</v>
      </c>
      <c r="AW1039" s="330">
        <v>25</v>
      </c>
      <c r="AX1039" s="330">
        <v>0</v>
      </c>
      <c r="AY1039" s="330">
        <v>25</v>
      </c>
      <c r="AZ1039" s="330">
        <v>0</v>
      </c>
      <c r="BA1039" s="330">
        <v>25</v>
      </c>
      <c r="BB1039" s="330">
        <v>0</v>
      </c>
      <c r="BC1039" s="330">
        <v>25</v>
      </c>
      <c r="BD1039" s="330">
        <v>0</v>
      </c>
      <c r="BE1039" s="330">
        <v>95</v>
      </c>
      <c r="BF1039" s="329" t="s">
        <v>7583</v>
      </c>
      <c r="BG1039" s="330">
        <v>26</v>
      </c>
      <c r="BH1039" s="330">
        <v>22</v>
      </c>
      <c r="BI1039" s="330">
        <v>26</v>
      </c>
      <c r="BJ1039" s="330" t="s">
        <v>112</v>
      </c>
      <c r="BK1039" s="330">
        <v>11</v>
      </c>
      <c r="BL1039" s="330">
        <v>10</v>
      </c>
      <c r="BM1039" s="330">
        <v>4</v>
      </c>
      <c r="BN1039" s="330">
        <v>0</v>
      </c>
      <c r="BO1039" s="330">
        <v>1</v>
      </c>
      <c r="BP1039" s="330">
        <v>0</v>
      </c>
      <c r="BQ1039" s="330">
        <v>0</v>
      </c>
    </row>
    <row r="1040" spans="1:69" x14ac:dyDescent="0.25">
      <c r="A1040" s="333" t="s">
        <v>298</v>
      </c>
      <c r="B1040" s="330" t="s">
        <v>43</v>
      </c>
      <c r="C1040" s="330" t="s">
        <v>43</v>
      </c>
      <c r="D1040" s="333">
        <v>52</v>
      </c>
      <c r="E1040" s="331" t="s">
        <v>6555</v>
      </c>
      <c r="F1040" s="330" t="s">
        <v>128</v>
      </c>
      <c r="G1040" s="427" t="s">
        <v>7596</v>
      </c>
      <c r="H1040" s="330">
        <v>23</v>
      </c>
      <c r="I1040" s="330">
        <v>0</v>
      </c>
      <c r="J1040" s="336">
        <v>0</v>
      </c>
      <c r="K1040" s="330">
        <v>9</v>
      </c>
      <c r="L1040" s="330">
        <v>0</v>
      </c>
      <c r="M1040" s="336">
        <v>0</v>
      </c>
      <c r="N1040" s="330">
        <v>0</v>
      </c>
      <c r="O1040" s="330" t="s">
        <v>6832</v>
      </c>
      <c r="P1040" s="330" t="s">
        <v>6833</v>
      </c>
      <c r="Q1040" s="330" t="s">
        <v>6834</v>
      </c>
      <c r="R1040" s="336">
        <v>0.38748025276461295</v>
      </c>
      <c r="S1040" s="330">
        <v>0</v>
      </c>
      <c r="T1040" s="330"/>
      <c r="U1040" s="330"/>
      <c r="V1040" s="428"/>
      <c r="W1040" s="428" t="s">
        <v>45</v>
      </c>
      <c r="X1040" s="428" t="s">
        <v>45</v>
      </c>
      <c r="Y1040" s="428" t="s">
        <v>45</v>
      </c>
      <c r="Z1040" s="428" t="s">
        <v>45</v>
      </c>
      <c r="AA1040" s="330">
        <v>0</v>
      </c>
      <c r="AB1040" s="330">
        <v>0</v>
      </c>
      <c r="AC1040" s="330">
        <v>23</v>
      </c>
      <c r="AD1040" s="330">
        <v>0</v>
      </c>
      <c r="AE1040" s="330">
        <v>9</v>
      </c>
      <c r="AF1040" s="330">
        <v>0</v>
      </c>
      <c r="AG1040" s="429">
        <v>1</v>
      </c>
      <c r="AH1040" s="330"/>
      <c r="AI1040" s="330"/>
      <c r="AJ1040" s="330"/>
      <c r="AK1040" s="330"/>
      <c r="AL1040" s="330"/>
      <c r="AM1040" s="330">
        <v>0</v>
      </c>
      <c r="AN1040" s="330">
        <v>0</v>
      </c>
      <c r="AO1040" s="330"/>
      <c r="AP1040" s="330"/>
      <c r="AQ1040" s="330">
        <v>0</v>
      </c>
      <c r="AR1040" s="330">
        <v>0</v>
      </c>
      <c r="AS1040" s="330">
        <v>0</v>
      </c>
      <c r="AT1040" s="330">
        <v>0</v>
      </c>
      <c r="AU1040" s="330">
        <v>0</v>
      </c>
      <c r="AV1040" s="430" t="s">
        <v>45</v>
      </c>
      <c r="AW1040" s="330">
        <v>0</v>
      </c>
      <c r="AX1040" s="330">
        <v>0</v>
      </c>
      <c r="AY1040" s="330">
        <v>0</v>
      </c>
      <c r="AZ1040" s="330">
        <v>0</v>
      </c>
      <c r="BA1040" s="330">
        <v>0</v>
      </c>
      <c r="BB1040" s="330">
        <v>0</v>
      </c>
      <c r="BC1040" s="330">
        <v>0</v>
      </c>
      <c r="BD1040" s="330">
        <v>0</v>
      </c>
      <c r="BE1040" s="330">
        <v>178</v>
      </c>
      <c r="BF1040" s="329" t="s">
        <v>7583</v>
      </c>
      <c r="BG1040" s="330">
        <v>0</v>
      </c>
      <c r="BH1040" s="330">
        <v>0</v>
      </c>
      <c r="BI1040" s="330">
        <v>0</v>
      </c>
      <c r="BJ1040" s="330" t="s">
        <v>112</v>
      </c>
      <c r="BK1040" s="330">
        <v>0</v>
      </c>
      <c r="BL1040" s="330">
        <v>0</v>
      </c>
      <c r="BM1040" s="330">
        <v>0</v>
      </c>
      <c r="BN1040" s="330">
        <v>0</v>
      </c>
      <c r="BO1040" s="330">
        <v>0</v>
      </c>
      <c r="BP1040" s="330">
        <v>0</v>
      </c>
      <c r="BQ1040" s="330">
        <v>0</v>
      </c>
    </row>
    <row r="1041" spans="1:69" x14ac:dyDescent="0.25">
      <c r="A1041" s="333" t="s">
        <v>298</v>
      </c>
      <c r="B1041" s="330" t="s">
        <v>43</v>
      </c>
      <c r="C1041" s="330" t="s">
        <v>43</v>
      </c>
      <c r="D1041" s="333">
        <v>3</v>
      </c>
      <c r="E1041" s="331" t="s">
        <v>6536</v>
      </c>
      <c r="F1041" s="330" t="s">
        <v>128</v>
      </c>
      <c r="G1041" s="427" t="s">
        <v>7596</v>
      </c>
      <c r="H1041" s="330">
        <v>0</v>
      </c>
      <c r="I1041" s="330">
        <v>0</v>
      </c>
      <c r="J1041" s="336" t="s">
        <v>45</v>
      </c>
      <c r="K1041" s="330">
        <v>0</v>
      </c>
      <c r="L1041" s="330">
        <v>0</v>
      </c>
      <c r="M1041" s="336" t="s">
        <v>45</v>
      </c>
      <c r="N1041" s="330">
        <v>0</v>
      </c>
      <c r="O1041" s="330" t="s">
        <v>45</v>
      </c>
      <c r="P1041" s="330" t="s">
        <v>45</v>
      </c>
      <c r="Q1041" s="330" t="s">
        <v>45</v>
      </c>
      <c r="R1041" s="336" t="s">
        <v>45</v>
      </c>
      <c r="S1041" s="330">
        <v>0</v>
      </c>
      <c r="T1041" s="330"/>
      <c r="U1041" s="330"/>
      <c r="V1041" s="428"/>
      <c r="W1041" s="428" t="s">
        <v>45</v>
      </c>
      <c r="X1041" s="428" t="s">
        <v>45</v>
      </c>
      <c r="Y1041" s="428" t="s">
        <v>45</v>
      </c>
      <c r="Z1041" s="428" t="s">
        <v>45</v>
      </c>
      <c r="AA1041" s="330">
        <v>0</v>
      </c>
      <c r="AB1041" s="330">
        <v>0</v>
      </c>
      <c r="AC1041" s="330">
        <v>0</v>
      </c>
      <c r="AD1041" s="330">
        <v>0</v>
      </c>
      <c r="AE1041" s="330">
        <v>0</v>
      </c>
      <c r="AF1041" s="330">
        <v>0</v>
      </c>
      <c r="AG1041" s="429" t="s">
        <v>45</v>
      </c>
      <c r="AH1041" s="330"/>
      <c r="AI1041" s="330"/>
      <c r="AJ1041" s="330"/>
      <c r="AK1041" s="330"/>
      <c r="AL1041" s="330"/>
      <c r="AM1041" s="330">
        <v>0</v>
      </c>
      <c r="AN1041" s="330">
        <v>0</v>
      </c>
      <c r="AO1041" s="330"/>
      <c r="AP1041" s="330"/>
      <c r="AQ1041" s="330">
        <v>0</v>
      </c>
      <c r="AR1041" s="330">
        <v>0</v>
      </c>
      <c r="AS1041" s="330">
        <v>0</v>
      </c>
      <c r="AT1041" s="330">
        <v>0</v>
      </c>
      <c r="AU1041" s="330">
        <v>0</v>
      </c>
      <c r="AV1041" s="430" t="s">
        <v>45</v>
      </c>
      <c r="AW1041" s="330">
        <v>0</v>
      </c>
      <c r="AX1041" s="330">
        <v>0</v>
      </c>
      <c r="AY1041" s="330">
        <v>0</v>
      </c>
      <c r="AZ1041" s="330">
        <v>0</v>
      </c>
      <c r="BA1041" s="330">
        <v>0</v>
      </c>
      <c r="BB1041" s="330">
        <v>0</v>
      </c>
      <c r="BC1041" s="330">
        <v>0</v>
      </c>
      <c r="BD1041" s="330">
        <v>0</v>
      </c>
      <c r="BE1041" s="330">
        <v>0</v>
      </c>
      <c r="BF1041" s="329" t="s">
        <v>7583</v>
      </c>
      <c r="BG1041" s="330">
        <v>1</v>
      </c>
      <c r="BH1041" s="330">
        <v>0</v>
      </c>
      <c r="BI1041" s="330">
        <v>0</v>
      </c>
      <c r="BJ1041" s="330" t="s">
        <v>112</v>
      </c>
      <c r="BK1041" s="330">
        <v>0</v>
      </c>
      <c r="BL1041" s="330">
        <v>0</v>
      </c>
      <c r="BM1041" s="330">
        <v>0</v>
      </c>
      <c r="BN1041" s="330">
        <v>0</v>
      </c>
      <c r="BO1041" s="330">
        <v>0</v>
      </c>
      <c r="BP1041" s="330">
        <v>0</v>
      </c>
      <c r="BQ1041" s="330">
        <v>0</v>
      </c>
    </row>
    <row r="1042" spans="1:69" x14ac:dyDescent="0.25">
      <c r="A1042" s="333" t="s">
        <v>298</v>
      </c>
      <c r="B1042" s="330" t="s">
        <v>43</v>
      </c>
      <c r="C1042" s="330" t="s">
        <v>43</v>
      </c>
      <c r="D1042" s="333">
        <v>4</v>
      </c>
      <c r="E1042" s="331" t="s">
        <v>6537</v>
      </c>
      <c r="F1042" s="330" t="s">
        <v>128</v>
      </c>
      <c r="G1042" s="427" t="s">
        <v>7596</v>
      </c>
      <c r="H1042" s="330">
        <v>27</v>
      </c>
      <c r="I1042" s="330">
        <v>0</v>
      </c>
      <c r="J1042" s="336">
        <v>0</v>
      </c>
      <c r="K1042" s="330">
        <v>8</v>
      </c>
      <c r="L1042" s="330">
        <v>0</v>
      </c>
      <c r="M1042" s="336">
        <v>0</v>
      </c>
      <c r="N1042" s="330">
        <v>0</v>
      </c>
      <c r="O1042" s="330" t="s">
        <v>7240</v>
      </c>
      <c r="P1042" s="330" t="s">
        <v>7241</v>
      </c>
      <c r="Q1042" s="330" t="s">
        <v>7242</v>
      </c>
      <c r="R1042" s="336">
        <v>0.39826503876385932</v>
      </c>
      <c r="S1042" s="330">
        <v>0</v>
      </c>
      <c r="T1042" s="330"/>
      <c r="U1042" s="330"/>
      <c r="V1042" s="428"/>
      <c r="W1042" s="428" t="s">
        <v>45</v>
      </c>
      <c r="X1042" s="428" t="s">
        <v>45</v>
      </c>
      <c r="Y1042" s="428" t="s">
        <v>45</v>
      </c>
      <c r="Z1042" s="428" t="s">
        <v>45</v>
      </c>
      <c r="AA1042" s="330">
        <v>1</v>
      </c>
      <c r="AB1042" s="330">
        <v>0</v>
      </c>
      <c r="AC1042" s="330">
        <v>27</v>
      </c>
      <c r="AD1042" s="330">
        <v>0</v>
      </c>
      <c r="AE1042" s="330">
        <v>8</v>
      </c>
      <c r="AF1042" s="330">
        <v>0</v>
      </c>
      <c r="AG1042" s="429">
        <v>1</v>
      </c>
      <c r="AH1042" s="330"/>
      <c r="AI1042" s="330"/>
      <c r="AJ1042" s="330"/>
      <c r="AK1042" s="330"/>
      <c r="AL1042" s="330"/>
      <c r="AM1042" s="330">
        <v>0</v>
      </c>
      <c r="AN1042" s="330">
        <v>0</v>
      </c>
      <c r="AO1042" s="330"/>
      <c r="AP1042" s="330"/>
      <c r="AQ1042" s="330">
        <v>0</v>
      </c>
      <c r="AR1042" s="330">
        <v>0</v>
      </c>
      <c r="AS1042" s="330">
        <v>0</v>
      </c>
      <c r="AT1042" s="330">
        <v>0</v>
      </c>
      <c r="AU1042" s="330">
        <v>1</v>
      </c>
      <c r="AV1042" s="430">
        <v>1</v>
      </c>
      <c r="AW1042" s="330">
        <v>53</v>
      </c>
      <c r="AX1042" s="330">
        <v>1</v>
      </c>
      <c r="AY1042" s="330">
        <v>53</v>
      </c>
      <c r="AZ1042" s="330">
        <v>1</v>
      </c>
      <c r="BA1042" s="330">
        <v>53</v>
      </c>
      <c r="BB1042" s="330">
        <v>1</v>
      </c>
      <c r="BC1042" s="330">
        <v>53</v>
      </c>
      <c r="BD1042" s="330">
        <v>1</v>
      </c>
      <c r="BE1042" s="330">
        <v>117</v>
      </c>
      <c r="BF1042" s="329" t="s">
        <v>7583</v>
      </c>
      <c r="BG1042" s="330">
        <v>54</v>
      </c>
      <c r="BH1042" s="330">
        <v>35</v>
      </c>
      <c r="BI1042" s="330">
        <v>55</v>
      </c>
      <c r="BJ1042" s="330" t="s">
        <v>112</v>
      </c>
      <c r="BK1042" s="330">
        <v>27</v>
      </c>
      <c r="BL1042" s="330">
        <v>18</v>
      </c>
      <c r="BM1042" s="330">
        <v>7</v>
      </c>
      <c r="BN1042" s="330">
        <v>2</v>
      </c>
      <c r="BO1042" s="330">
        <v>1</v>
      </c>
      <c r="BP1042" s="330">
        <v>0</v>
      </c>
      <c r="BQ1042" s="330">
        <v>0</v>
      </c>
    </row>
    <row r="1043" spans="1:69" x14ac:dyDescent="0.25">
      <c r="A1043" s="333" t="s">
        <v>298</v>
      </c>
      <c r="B1043" s="330" t="s">
        <v>43</v>
      </c>
      <c r="C1043" s="330" t="s">
        <v>43</v>
      </c>
      <c r="D1043" s="333">
        <v>5</v>
      </c>
      <c r="E1043" s="331" t="s">
        <v>6538</v>
      </c>
      <c r="F1043" s="330" t="s">
        <v>128</v>
      </c>
      <c r="G1043" s="427" t="s">
        <v>7596</v>
      </c>
      <c r="H1043" s="330">
        <v>45</v>
      </c>
      <c r="I1043" s="330">
        <v>0</v>
      </c>
      <c r="J1043" s="336">
        <v>0</v>
      </c>
      <c r="K1043" s="330">
        <v>16</v>
      </c>
      <c r="L1043" s="330">
        <v>1</v>
      </c>
      <c r="M1043" s="336">
        <v>5.8823529411764705E-2</v>
      </c>
      <c r="N1043" s="330">
        <v>0</v>
      </c>
      <c r="O1043" s="330" t="s">
        <v>7328</v>
      </c>
      <c r="P1043" s="330" t="s">
        <v>7329</v>
      </c>
      <c r="Q1043" s="330" t="s">
        <v>7330</v>
      </c>
      <c r="R1043" s="336">
        <v>0.3557171012641907</v>
      </c>
      <c r="S1043" s="330">
        <v>0</v>
      </c>
      <c r="T1043" s="330"/>
      <c r="U1043" s="330"/>
      <c r="V1043" s="428"/>
      <c r="W1043" s="428" t="s">
        <v>45</v>
      </c>
      <c r="X1043" s="428" t="s">
        <v>45</v>
      </c>
      <c r="Y1043" s="428" t="s">
        <v>45</v>
      </c>
      <c r="Z1043" s="428" t="s">
        <v>45</v>
      </c>
      <c r="AA1043" s="330">
        <v>2</v>
      </c>
      <c r="AB1043" s="330">
        <v>0</v>
      </c>
      <c r="AC1043" s="330">
        <v>45</v>
      </c>
      <c r="AD1043" s="330">
        <v>0</v>
      </c>
      <c r="AE1043" s="330">
        <v>16</v>
      </c>
      <c r="AF1043" s="330">
        <v>0</v>
      </c>
      <c r="AG1043" s="429">
        <v>1</v>
      </c>
      <c r="AH1043" s="330"/>
      <c r="AI1043" s="330"/>
      <c r="AJ1043" s="330"/>
      <c r="AK1043" s="330"/>
      <c r="AL1043" s="330"/>
      <c r="AM1043" s="330">
        <v>0</v>
      </c>
      <c r="AN1043" s="330">
        <v>0</v>
      </c>
      <c r="AO1043" s="330"/>
      <c r="AP1043" s="330"/>
      <c r="AQ1043" s="330">
        <v>0</v>
      </c>
      <c r="AR1043" s="330">
        <v>0</v>
      </c>
      <c r="AS1043" s="330">
        <v>0</v>
      </c>
      <c r="AT1043" s="330">
        <v>0</v>
      </c>
      <c r="AU1043" s="330">
        <v>2</v>
      </c>
      <c r="AV1043" s="430">
        <v>1</v>
      </c>
      <c r="AW1043" s="330">
        <v>60</v>
      </c>
      <c r="AX1043" s="330">
        <v>0</v>
      </c>
      <c r="AY1043" s="330">
        <v>60</v>
      </c>
      <c r="AZ1043" s="330">
        <v>0</v>
      </c>
      <c r="BA1043" s="330">
        <v>60</v>
      </c>
      <c r="BB1043" s="330">
        <v>0</v>
      </c>
      <c r="BC1043" s="330">
        <v>60</v>
      </c>
      <c r="BD1043" s="330">
        <v>0</v>
      </c>
      <c r="BE1043" s="330">
        <v>139</v>
      </c>
      <c r="BF1043" s="329" t="s">
        <v>7583</v>
      </c>
      <c r="BG1043" s="330">
        <v>60</v>
      </c>
      <c r="BH1043" s="330">
        <v>69</v>
      </c>
      <c r="BI1043" s="330">
        <v>60</v>
      </c>
      <c r="BJ1043" s="330" t="s">
        <v>112</v>
      </c>
      <c r="BK1043" s="330">
        <v>24</v>
      </c>
      <c r="BL1043" s="330">
        <v>22</v>
      </c>
      <c r="BM1043" s="330">
        <v>13</v>
      </c>
      <c r="BN1043" s="330">
        <v>0</v>
      </c>
      <c r="BO1043" s="330">
        <v>0</v>
      </c>
      <c r="BP1043" s="330">
        <v>0</v>
      </c>
      <c r="BQ1043" s="330">
        <v>1</v>
      </c>
    </row>
    <row r="1044" spans="1:69" x14ac:dyDescent="0.25">
      <c r="A1044" s="333" t="s">
        <v>298</v>
      </c>
      <c r="B1044" s="330" t="s">
        <v>43</v>
      </c>
      <c r="C1044" s="330" t="s">
        <v>43</v>
      </c>
      <c r="D1044" s="333">
        <v>6</v>
      </c>
      <c r="E1044" s="331" t="s">
        <v>6539</v>
      </c>
      <c r="F1044" s="330" t="s">
        <v>128</v>
      </c>
      <c r="G1044" s="427" t="s">
        <v>7596</v>
      </c>
      <c r="H1044" s="330">
        <v>40</v>
      </c>
      <c r="I1044" s="330">
        <v>0</v>
      </c>
      <c r="J1044" s="336">
        <v>0</v>
      </c>
      <c r="K1044" s="330">
        <v>12</v>
      </c>
      <c r="L1044" s="330">
        <v>0</v>
      </c>
      <c r="M1044" s="336">
        <v>0</v>
      </c>
      <c r="N1044" s="330">
        <v>0</v>
      </c>
      <c r="O1044" s="330" t="s">
        <v>7416</v>
      </c>
      <c r="P1044" s="330" t="s">
        <v>7417</v>
      </c>
      <c r="Q1044" s="330" t="s">
        <v>7418</v>
      </c>
      <c r="R1044" s="336">
        <v>0.31693419583998816</v>
      </c>
      <c r="S1044" s="330">
        <v>0</v>
      </c>
      <c r="T1044" s="330"/>
      <c r="U1044" s="330"/>
      <c r="V1044" s="428"/>
      <c r="W1044" s="428" t="s">
        <v>45</v>
      </c>
      <c r="X1044" s="428" t="s">
        <v>45</v>
      </c>
      <c r="Y1044" s="428" t="s">
        <v>45</v>
      </c>
      <c r="Z1044" s="428" t="s">
        <v>45</v>
      </c>
      <c r="AA1044" s="330">
        <v>1</v>
      </c>
      <c r="AB1044" s="330">
        <v>0</v>
      </c>
      <c r="AC1044" s="330">
        <v>40</v>
      </c>
      <c r="AD1044" s="330">
        <v>0</v>
      </c>
      <c r="AE1044" s="330">
        <v>12</v>
      </c>
      <c r="AF1044" s="330">
        <v>0</v>
      </c>
      <c r="AG1044" s="429">
        <v>1</v>
      </c>
      <c r="AH1044" s="330"/>
      <c r="AI1044" s="330"/>
      <c r="AJ1044" s="330"/>
      <c r="AK1044" s="330"/>
      <c r="AL1044" s="330"/>
      <c r="AM1044" s="330">
        <v>0</v>
      </c>
      <c r="AN1044" s="330">
        <v>0</v>
      </c>
      <c r="AO1044" s="330"/>
      <c r="AP1044" s="330"/>
      <c r="AQ1044" s="330">
        <v>0</v>
      </c>
      <c r="AR1044" s="330">
        <v>0</v>
      </c>
      <c r="AS1044" s="330">
        <v>0</v>
      </c>
      <c r="AT1044" s="330">
        <v>1</v>
      </c>
      <c r="AU1044" s="330">
        <v>0</v>
      </c>
      <c r="AV1044" s="430">
        <v>1</v>
      </c>
      <c r="AW1044" s="330">
        <v>52</v>
      </c>
      <c r="AX1044" s="330">
        <v>0</v>
      </c>
      <c r="AY1044" s="330">
        <v>52</v>
      </c>
      <c r="AZ1044" s="330">
        <v>0</v>
      </c>
      <c r="BA1044" s="330">
        <v>52</v>
      </c>
      <c r="BB1044" s="330">
        <v>0</v>
      </c>
      <c r="BC1044" s="330">
        <v>52</v>
      </c>
      <c r="BD1044" s="330">
        <v>0</v>
      </c>
      <c r="BE1044" s="330">
        <v>130</v>
      </c>
      <c r="BF1044" s="329" t="s">
        <v>7583</v>
      </c>
      <c r="BG1044" s="330">
        <v>51</v>
      </c>
      <c r="BH1044" s="330">
        <v>54</v>
      </c>
      <c r="BI1044" s="330">
        <v>52</v>
      </c>
      <c r="BJ1044" s="330" t="s">
        <v>112</v>
      </c>
      <c r="BK1044" s="330">
        <v>24</v>
      </c>
      <c r="BL1044" s="330">
        <v>17</v>
      </c>
      <c r="BM1044" s="330">
        <v>11</v>
      </c>
      <c r="BN1044" s="330">
        <v>0</v>
      </c>
      <c r="BO1044" s="330">
        <v>0</v>
      </c>
      <c r="BP1044" s="330">
        <v>0</v>
      </c>
      <c r="BQ1044" s="330">
        <v>0</v>
      </c>
    </row>
    <row r="1045" spans="1:69" x14ac:dyDescent="0.25">
      <c r="A1045" s="333" t="s">
        <v>298</v>
      </c>
      <c r="B1045" s="330" t="s">
        <v>43</v>
      </c>
      <c r="C1045" s="330" t="s">
        <v>43</v>
      </c>
      <c r="D1045" s="333">
        <v>7</v>
      </c>
      <c r="E1045" s="331" t="s">
        <v>6540</v>
      </c>
      <c r="F1045" s="330" t="s">
        <v>128</v>
      </c>
      <c r="G1045" s="427" t="s">
        <v>7596</v>
      </c>
      <c r="H1045" s="330">
        <v>31</v>
      </c>
      <c r="I1045" s="330">
        <v>0</v>
      </c>
      <c r="J1045" s="336">
        <v>0</v>
      </c>
      <c r="K1045" s="330">
        <v>8</v>
      </c>
      <c r="L1045" s="330">
        <v>0</v>
      </c>
      <c r="M1045" s="336">
        <v>0</v>
      </c>
      <c r="N1045" s="330">
        <v>1</v>
      </c>
      <c r="O1045" s="330" t="s">
        <v>7505</v>
      </c>
      <c r="P1045" s="330" t="s">
        <v>7506</v>
      </c>
      <c r="Q1045" s="330" t="s">
        <v>7507</v>
      </c>
      <c r="R1045" s="336">
        <v>0.36143555877860239</v>
      </c>
      <c r="S1045" s="330">
        <v>0</v>
      </c>
      <c r="T1045" s="330"/>
      <c r="U1045" s="330"/>
      <c r="V1045" s="428"/>
      <c r="W1045" s="428" t="s">
        <v>45</v>
      </c>
      <c r="X1045" s="428" t="s">
        <v>45</v>
      </c>
      <c r="Y1045" s="428" t="s">
        <v>45</v>
      </c>
      <c r="Z1045" s="428" t="s">
        <v>45</v>
      </c>
      <c r="AA1045" s="330">
        <v>1</v>
      </c>
      <c r="AB1045" s="330">
        <v>0</v>
      </c>
      <c r="AC1045" s="330">
        <v>30</v>
      </c>
      <c r="AD1045" s="330">
        <v>1</v>
      </c>
      <c r="AE1045" s="330">
        <v>7</v>
      </c>
      <c r="AF1045" s="330">
        <v>1</v>
      </c>
      <c r="AG1045" s="429">
        <v>0.94871794871794868</v>
      </c>
      <c r="AH1045" s="330"/>
      <c r="AI1045" s="330"/>
      <c r="AJ1045" s="330"/>
      <c r="AK1045" s="330"/>
      <c r="AL1045" s="330"/>
      <c r="AM1045" s="330">
        <v>0</v>
      </c>
      <c r="AN1045" s="330">
        <v>0</v>
      </c>
      <c r="AO1045" s="330"/>
      <c r="AP1045" s="330"/>
      <c r="AQ1045" s="330">
        <v>0</v>
      </c>
      <c r="AR1045" s="330">
        <v>0</v>
      </c>
      <c r="AS1045" s="330">
        <v>0</v>
      </c>
      <c r="AT1045" s="330">
        <v>0</v>
      </c>
      <c r="AU1045" s="330">
        <v>1</v>
      </c>
      <c r="AV1045" s="430">
        <v>1</v>
      </c>
      <c r="AW1045" s="330">
        <v>44</v>
      </c>
      <c r="AX1045" s="330">
        <v>0</v>
      </c>
      <c r="AY1045" s="330">
        <v>44</v>
      </c>
      <c r="AZ1045" s="330">
        <v>0</v>
      </c>
      <c r="BA1045" s="330">
        <v>44</v>
      </c>
      <c r="BB1045" s="330">
        <v>0</v>
      </c>
      <c r="BC1045" s="330">
        <v>44</v>
      </c>
      <c r="BD1045" s="330">
        <v>0</v>
      </c>
      <c r="BE1045" s="330">
        <v>208</v>
      </c>
      <c r="BF1045" s="329" t="s">
        <v>7583</v>
      </c>
      <c r="BG1045" s="330">
        <v>39</v>
      </c>
      <c r="BH1045" s="330">
        <v>45</v>
      </c>
      <c r="BI1045" s="330">
        <v>44</v>
      </c>
      <c r="BJ1045" s="330" t="s">
        <v>112</v>
      </c>
      <c r="BK1045" s="330">
        <v>26</v>
      </c>
      <c r="BL1045" s="330">
        <v>12</v>
      </c>
      <c r="BM1045" s="330">
        <v>4</v>
      </c>
      <c r="BN1045" s="330">
        <v>1</v>
      </c>
      <c r="BO1045" s="330">
        <v>0</v>
      </c>
      <c r="BP1045" s="330">
        <v>1</v>
      </c>
      <c r="BQ1045" s="330">
        <v>0</v>
      </c>
    </row>
    <row r="1046" spans="1:69" x14ac:dyDescent="0.25">
      <c r="A1046" s="333" t="s">
        <v>2249</v>
      </c>
      <c r="B1046" s="330" t="s">
        <v>52</v>
      </c>
      <c r="C1046" s="330" t="s">
        <v>310</v>
      </c>
      <c r="D1046" s="333">
        <v>1</v>
      </c>
      <c r="E1046" s="331" t="s">
        <v>6534</v>
      </c>
      <c r="F1046" s="330" t="s">
        <v>128</v>
      </c>
      <c r="G1046" s="427" t="s">
        <v>7613</v>
      </c>
      <c r="H1046" s="330">
        <v>33</v>
      </c>
      <c r="I1046" s="330">
        <v>3</v>
      </c>
      <c r="J1046" s="336">
        <v>8.3333333333333329E-2</v>
      </c>
      <c r="K1046" s="330">
        <v>27</v>
      </c>
      <c r="L1046" s="330">
        <v>0</v>
      </c>
      <c r="M1046" s="336">
        <v>0</v>
      </c>
      <c r="N1046" s="330">
        <v>0</v>
      </c>
      <c r="O1046" s="330" t="s">
        <v>6913</v>
      </c>
      <c r="P1046" s="330" t="s">
        <v>6914</v>
      </c>
      <c r="Q1046" s="330" t="s">
        <v>6915</v>
      </c>
      <c r="R1046" s="336">
        <v>0.22358184710596793</v>
      </c>
      <c r="S1046" s="330">
        <v>0</v>
      </c>
      <c r="T1046" s="330"/>
      <c r="U1046" s="330"/>
      <c r="V1046" s="428"/>
      <c r="W1046" s="428" t="s">
        <v>45</v>
      </c>
      <c r="X1046" s="428" t="s">
        <v>45</v>
      </c>
      <c r="Y1046" s="428" t="s">
        <v>45</v>
      </c>
      <c r="Z1046" s="428" t="s">
        <v>45</v>
      </c>
      <c r="AA1046" s="330">
        <v>1</v>
      </c>
      <c r="AB1046" s="330">
        <v>0</v>
      </c>
      <c r="AC1046" s="330">
        <v>28</v>
      </c>
      <c r="AD1046" s="330">
        <v>5</v>
      </c>
      <c r="AE1046" s="330">
        <v>16</v>
      </c>
      <c r="AF1046" s="330">
        <v>11</v>
      </c>
      <c r="AG1046" s="429">
        <v>0.73333333333333328</v>
      </c>
      <c r="AH1046" s="330"/>
      <c r="AI1046" s="330"/>
      <c r="AJ1046" s="330"/>
      <c r="AK1046" s="330"/>
      <c r="AL1046" s="330"/>
      <c r="AM1046" s="330">
        <v>0</v>
      </c>
      <c r="AN1046" s="330">
        <v>0</v>
      </c>
      <c r="AO1046" s="330"/>
      <c r="AP1046" s="330"/>
      <c r="AQ1046" s="330">
        <v>0</v>
      </c>
      <c r="AR1046" s="330">
        <v>0</v>
      </c>
      <c r="AS1046" s="330">
        <v>0</v>
      </c>
      <c r="AT1046" s="330">
        <v>0</v>
      </c>
      <c r="AU1046" s="330">
        <v>1</v>
      </c>
      <c r="AV1046" s="430">
        <v>1</v>
      </c>
      <c r="AW1046" s="330">
        <v>4</v>
      </c>
      <c r="AX1046" s="330">
        <v>1</v>
      </c>
      <c r="AY1046" s="330">
        <v>4</v>
      </c>
      <c r="AZ1046" s="330">
        <v>1</v>
      </c>
      <c r="BA1046" s="330">
        <v>4</v>
      </c>
      <c r="BB1046" s="330">
        <v>1</v>
      </c>
      <c r="BC1046" s="330">
        <v>4</v>
      </c>
      <c r="BD1046" s="330">
        <v>1</v>
      </c>
      <c r="BE1046" s="330">
        <v>52</v>
      </c>
      <c r="BF1046" s="329" t="s">
        <v>7561</v>
      </c>
      <c r="BG1046" s="330">
        <v>23</v>
      </c>
      <c r="BH1046" s="330">
        <v>2</v>
      </c>
      <c r="BI1046" s="330">
        <v>5</v>
      </c>
      <c r="BJ1046" s="330" t="s">
        <v>112</v>
      </c>
      <c r="BK1046" s="330">
        <v>5</v>
      </c>
      <c r="BL1046" s="330">
        <v>0</v>
      </c>
      <c r="BM1046" s="330">
        <v>0</v>
      </c>
      <c r="BN1046" s="330">
        <v>0</v>
      </c>
      <c r="BO1046" s="330">
        <v>0</v>
      </c>
      <c r="BP1046" s="330">
        <v>0</v>
      </c>
      <c r="BQ1046" s="330">
        <v>0</v>
      </c>
    </row>
    <row r="1047" spans="1:69" x14ac:dyDescent="0.25">
      <c r="A1047" s="333" t="s">
        <v>2249</v>
      </c>
      <c r="B1047" s="330" t="s">
        <v>52</v>
      </c>
      <c r="C1047" s="330" t="s">
        <v>310</v>
      </c>
      <c r="D1047" s="333">
        <v>2</v>
      </c>
      <c r="E1047" s="331" t="s">
        <v>6535</v>
      </c>
      <c r="F1047" s="330" t="s">
        <v>128</v>
      </c>
      <c r="G1047" s="427" t="s">
        <v>7613</v>
      </c>
      <c r="H1047" s="330">
        <v>0</v>
      </c>
      <c r="I1047" s="330">
        <v>0</v>
      </c>
      <c r="J1047" s="336" t="s">
        <v>45</v>
      </c>
      <c r="K1047" s="330">
        <v>0</v>
      </c>
      <c r="L1047" s="330">
        <v>0</v>
      </c>
      <c r="M1047" s="336" t="s">
        <v>45</v>
      </c>
      <c r="N1047" s="330">
        <v>0</v>
      </c>
      <c r="O1047" s="330" t="s">
        <v>45</v>
      </c>
      <c r="P1047" s="330" t="s">
        <v>45</v>
      </c>
      <c r="Q1047" s="330" t="s">
        <v>45</v>
      </c>
      <c r="R1047" s="336" t="s">
        <v>45</v>
      </c>
      <c r="S1047" s="330">
        <v>0</v>
      </c>
      <c r="T1047" s="330"/>
      <c r="U1047" s="330"/>
      <c r="V1047" s="428"/>
      <c r="W1047" s="428" t="s">
        <v>45</v>
      </c>
      <c r="X1047" s="428" t="s">
        <v>45</v>
      </c>
      <c r="Y1047" s="428" t="s">
        <v>45</v>
      </c>
      <c r="Z1047" s="428" t="s">
        <v>45</v>
      </c>
      <c r="AA1047" s="330">
        <v>3</v>
      </c>
      <c r="AB1047" s="330">
        <v>0</v>
      </c>
      <c r="AC1047" s="330">
        <v>0</v>
      </c>
      <c r="AD1047" s="330">
        <v>0</v>
      </c>
      <c r="AE1047" s="330">
        <v>0</v>
      </c>
      <c r="AF1047" s="330">
        <v>0</v>
      </c>
      <c r="AG1047" s="429" t="s">
        <v>45</v>
      </c>
      <c r="AH1047" s="330"/>
      <c r="AI1047" s="330"/>
      <c r="AJ1047" s="330"/>
      <c r="AK1047" s="330"/>
      <c r="AL1047" s="330"/>
      <c r="AM1047" s="330">
        <v>0</v>
      </c>
      <c r="AN1047" s="330">
        <v>0</v>
      </c>
      <c r="AO1047" s="330"/>
      <c r="AP1047" s="330"/>
      <c r="AQ1047" s="330">
        <v>0</v>
      </c>
      <c r="AR1047" s="330">
        <v>1</v>
      </c>
      <c r="AS1047" s="330">
        <v>0</v>
      </c>
      <c r="AT1047" s="330">
        <v>1</v>
      </c>
      <c r="AU1047" s="330">
        <v>1</v>
      </c>
      <c r="AV1047" s="430">
        <v>0.66666666666666663</v>
      </c>
      <c r="AW1047" s="330">
        <v>0</v>
      </c>
      <c r="AX1047" s="330">
        <v>0</v>
      </c>
      <c r="AY1047" s="330">
        <v>0</v>
      </c>
      <c r="AZ1047" s="330">
        <v>0</v>
      </c>
      <c r="BA1047" s="330">
        <v>0</v>
      </c>
      <c r="BB1047" s="330">
        <v>0</v>
      </c>
      <c r="BC1047" s="330">
        <v>0</v>
      </c>
      <c r="BD1047" s="330">
        <v>0</v>
      </c>
      <c r="BE1047" s="330">
        <v>3</v>
      </c>
      <c r="BF1047" s="329" t="s">
        <v>7561</v>
      </c>
      <c r="BG1047" s="330">
        <v>29</v>
      </c>
      <c r="BH1047" s="330">
        <v>0</v>
      </c>
      <c r="BI1047" s="330">
        <v>0</v>
      </c>
      <c r="BJ1047" s="330" t="s">
        <v>112</v>
      </c>
      <c r="BK1047" s="330">
        <v>0</v>
      </c>
      <c r="BL1047" s="330">
        <v>0</v>
      </c>
      <c r="BM1047" s="330">
        <v>0</v>
      </c>
      <c r="BN1047" s="330">
        <v>0</v>
      </c>
      <c r="BO1047" s="330">
        <v>0</v>
      </c>
      <c r="BP1047" s="330">
        <v>0</v>
      </c>
      <c r="BQ1047" s="330">
        <v>0</v>
      </c>
    </row>
    <row r="1048" spans="1:69" x14ac:dyDescent="0.25">
      <c r="A1048" s="333" t="s">
        <v>2249</v>
      </c>
      <c r="B1048" s="330" t="s">
        <v>52</v>
      </c>
      <c r="C1048" s="330" t="s">
        <v>310</v>
      </c>
      <c r="D1048" s="333">
        <v>44</v>
      </c>
      <c r="E1048" s="331" t="s">
        <v>565</v>
      </c>
      <c r="F1048" s="330" t="s">
        <v>128</v>
      </c>
      <c r="G1048" s="427" t="s">
        <v>7613</v>
      </c>
      <c r="H1048" s="330">
        <v>15</v>
      </c>
      <c r="I1048" s="330">
        <v>0</v>
      </c>
      <c r="J1048" s="336">
        <v>0</v>
      </c>
      <c r="K1048" s="330">
        <v>18</v>
      </c>
      <c r="L1048" s="330">
        <v>4</v>
      </c>
      <c r="M1048" s="336">
        <v>0.18181818181818182</v>
      </c>
      <c r="N1048" s="330">
        <v>0</v>
      </c>
      <c r="O1048" s="330" t="s">
        <v>2694</v>
      </c>
      <c r="P1048" s="330" t="s">
        <v>2695</v>
      </c>
      <c r="Q1048" s="330" t="s">
        <v>2696</v>
      </c>
      <c r="R1048" s="336">
        <v>0.25415338361454526</v>
      </c>
      <c r="S1048" s="330">
        <v>0</v>
      </c>
      <c r="T1048" s="330"/>
      <c r="U1048" s="330"/>
      <c r="V1048" s="428"/>
      <c r="W1048" s="428" t="s">
        <v>45</v>
      </c>
      <c r="X1048" s="428" t="s">
        <v>45</v>
      </c>
      <c r="Y1048" s="428" t="s">
        <v>45</v>
      </c>
      <c r="Z1048" s="428" t="s">
        <v>45</v>
      </c>
      <c r="AA1048" s="330">
        <v>1</v>
      </c>
      <c r="AB1048" s="330">
        <v>0</v>
      </c>
      <c r="AC1048" s="330">
        <v>13</v>
      </c>
      <c r="AD1048" s="330">
        <v>2</v>
      </c>
      <c r="AE1048" s="330">
        <v>16</v>
      </c>
      <c r="AF1048" s="330">
        <v>2</v>
      </c>
      <c r="AG1048" s="429">
        <v>0.87878787878787878</v>
      </c>
      <c r="AH1048" s="330"/>
      <c r="AI1048" s="330"/>
      <c r="AJ1048" s="330"/>
      <c r="AK1048" s="330"/>
      <c r="AL1048" s="330"/>
      <c r="AM1048" s="330">
        <v>0</v>
      </c>
      <c r="AN1048" s="330">
        <v>0</v>
      </c>
      <c r="AO1048" s="330"/>
      <c r="AP1048" s="330"/>
      <c r="AQ1048" s="330">
        <v>0</v>
      </c>
      <c r="AR1048" s="330">
        <v>0</v>
      </c>
      <c r="AS1048" s="330">
        <v>0</v>
      </c>
      <c r="AT1048" s="330">
        <v>1</v>
      </c>
      <c r="AU1048" s="330">
        <v>0</v>
      </c>
      <c r="AV1048" s="430">
        <v>1</v>
      </c>
      <c r="AW1048" s="330">
        <v>2</v>
      </c>
      <c r="AX1048" s="330">
        <v>0</v>
      </c>
      <c r="AY1048" s="330">
        <v>2</v>
      </c>
      <c r="AZ1048" s="330">
        <v>0</v>
      </c>
      <c r="BA1048" s="330">
        <v>2</v>
      </c>
      <c r="BB1048" s="330">
        <v>0</v>
      </c>
      <c r="BC1048" s="330">
        <v>2</v>
      </c>
      <c r="BD1048" s="330">
        <v>0</v>
      </c>
      <c r="BE1048" s="330">
        <v>50</v>
      </c>
      <c r="BF1048" s="329" t="s">
        <v>7561</v>
      </c>
      <c r="BG1048" s="330">
        <v>29</v>
      </c>
      <c r="BH1048" s="330">
        <v>0</v>
      </c>
      <c r="BI1048" s="330">
        <v>2</v>
      </c>
      <c r="BJ1048" s="330" t="s">
        <v>112</v>
      </c>
      <c r="BK1048" s="330">
        <v>1</v>
      </c>
      <c r="BL1048" s="330">
        <v>0</v>
      </c>
      <c r="BM1048" s="330">
        <v>0</v>
      </c>
      <c r="BN1048" s="330">
        <v>1</v>
      </c>
      <c r="BO1048" s="330">
        <v>0</v>
      </c>
      <c r="BP1048" s="330">
        <v>0</v>
      </c>
      <c r="BQ1048" s="330">
        <v>0</v>
      </c>
    </row>
    <row r="1049" spans="1:69" x14ac:dyDescent="0.25">
      <c r="A1049" s="333" t="s">
        <v>2249</v>
      </c>
      <c r="B1049" s="330" t="s">
        <v>52</v>
      </c>
      <c r="C1049" s="330" t="s">
        <v>310</v>
      </c>
      <c r="D1049" s="333">
        <v>45</v>
      </c>
      <c r="E1049" s="331" t="s">
        <v>566</v>
      </c>
      <c r="F1049" s="330" t="s">
        <v>128</v>
      </c>
      <c r="G1049" s="427" t="s">
        <v>7613</v>
      </c>
      <c r="H1049" s="330">
        <v>23</v>
      </c>
      <c r="I1049" s="330">
        <v>1</v>
      </c>
      <c r="J1049" s="336">
        <v>4.1666666666666664E-2</v>
      </c>
      <c r="K1049" s="330">
        <v>25</v>
      </c>
      <c r="L1049" s="330">
        <v>0</v>
      </c>
      <c r="M1049" s="336">
        <v>0</v>
      </c>
      <c r="N1049" s="330">
        <v>0</v>
      </c>
      <c r="O1049" s="330" t="s">
        <v>2776</v>
      </c>
      <c r="P1049" s="330" t="s">
        <v>2777</v>
      </c>
      <c r="Q1049" s="330" t="s">
        <v>2778</v>
      </c>
      <c r="R1049" s="336">
        <v>0.22544180655579721</v>
      </c>
      <c r="S1049" s="330">
        <v>0</v>
      </c>
      <c r="T1049" s="330"/>
      <c r="U1049" s="330"/>
      <c r="V1049" s="428"/>
      <c r="W1049" s="428" t="s">
        <v>45</v>
      </c>
      <c r="X1049" s="428" t="s">
        <v>45</v>
      </c>
      <c r="Y1049" s="428" t="s">
        <v>45</v>
      </c>
      <c r="Z1049" s="428" t="s">
        <v>45</v>
      </c>
      <c r="AA1049" s="330">
        <v>1</v>
      </c>
      <c r="AB1049" s="330">
        <v>0</v>
      </c>
      <c r="AC1049" s="330">
        <v>21</v>
      </c>
      <c r="AD1049" s="330">
        <v>2</v>
      </c>
      <c r="AE1049" s="330">
        <v>19</v>
      </c>
      <c r="AF1049" s="330">
        <v>6</v>
      </c>
      <c r="AG1049" s="429">
        <v>0.83333333333333337</v>
      </c>
      <c r="AH1049" s="330"/>
      <c r="AI1049" s="330"/>
      <c r="AJ1049" s="330"/>
      <c r="AK1049" s="330"/>
      <c r="AL1049" s="330"/>
      <c r="AM1049" s="330">
        <v>0</v>
      </c>
      <c r="AN1049" s="330">
        <v>0</v>
      </c>
      <c r="AO1049" s="330"/>
      <c r="AP1049" s="330"/>
      <c r="AQ1049" s="330">
        <v>0</v>
      </c>
      <c r="AR1049" s="330">
        <v>0</v>
      </c>
      <c r="AS1049" s="330">
        <v>0</v>
      </c>
      <c r="AT1049" s="330">
        <v>0</v>
      </c>
      <c r="AU1049" s="330">
        <v>1</v>
      </c>
      <c r="AV1049" s="430">
        <v>1</v>
      </c>
      <c r="AW1049" s="330">
        <v>2</v>
      </c>
      <c r="AX1049" s="330">
        <v>0</v>
      </c>
      <c r="AY1049" s="330">
        <v>2</v>
      </c>
      <c r="AZ1049" s="330">
        <v>0</v>
      </c>
      <c r="BA1049" s="330">
        <v>2</v>
      </c>
      <c r="BB1049" s="330">
        <v>0</v>
      </c>
      <c r="BC1049" s="330">
        <v>2</v>
      </c>
      <c r="BD1049" s="330">
        <v>0</v>
      </c>
      <c r="BE1049" s="330">
        <v>45</v>
      </c>
      <c r="BF1049" s="329" t="s">
        <v>7561</v>
      </c>
      <c r="BG1049" s="330">
        <v>30</v>
      </c>
      <c r="BH1049" s="330">
        <v>4</v>
      </c>
      <c r="BI1049" s="330">
        <v>3</v>
      </c>
      <c r="BJ1049" s="330" t="s">
        <v>112</v>
      </c>
      <c r="BK1049" s="330">
        <v>0</v>
      </c>
      <c r="BL1049" s="330">
        <v>0</v>
      </c>
      <c r="BM1049" s="330">
        <v>0</v>
      </c>
      <c r="BN1049" s="330">
        <v>2</v>
      </c>
      <c r="BO1049" s="330">
        <v>1</v>
      </c>
      <c r="BP1049" s="330">
        <v>0</v>
      </c>
      <c r="BQ1049" s="330">
        <v>0</v>
      </c>
    </row>
    <row r="1050" spans="1:69" x14ac:dyDescent="0.25">
      <c r="A1050" s="333" t="s">
        <v>2249</v>
      </c>
      <c r="B1050" s="330" t="s">
        <v>52</v>
      </c>
      <c r="C1050" s="330" t="s">
        <v>310</v>
      </c>
      <c r="D1050" s="333">
        <v>46</v>
      </c>
      <c r="E1050" s="331" t="s">
        <v>567</v>
      </c>
      <c r="F1050" s="330" t="s">
        <v>128</v>
      </c>
      <c r="G1050" s="427" t="s">
        <v>7613</v>
      </c>
      <c r="H1050" s="330">
        <v>25</v>
      </c>
      <c r="I1050" s="330">
        <v>0</v>
      </c>
      <c r="J1050" s="336">
        <v>0</v>
      </c>
      <c r="K1050" s="330">
        <v>26</v>
      </c>
      <c r="L1050" s="330">
        <v>0</v>
      </c>
      <c r="M1050" s="336">
        <v>0</v>
      </c>
      <c r="N1050" s="330">
        <v>0</v>
      </c>
      <c r="O1050" s="330" t="s">
        <v>2865</v>
      </c>
      <c r="P1050" s="330" t="s">
        <v>2866</v>
      </c>
      <c r="Q1050" s="330" t="s">
        <v>2867</v>
      </c>
      <c r="R1050" s="336">
        <v>0.25867846222512375</v>
      </c>
      <c r="S1050" s="330">
        <v>0</v>
      </c>
      <c r="T1050" s="330"/>
      <c r="U1050" s="330"/>
      <c r="V1050" s="428"/>
      <c r="W1050" s="428" t="s">
        <v>45</v>
      </c>
      <c r="X1050" s="428" t="s">
        <v>45</v>
      </c>
      <c r="Y1050" s="428" t="s">
        <v>45</v>
      </c>
      <c r="Z1050" s="428" t="s">
        <v>45</v>
      </c>
      <c r="AA1050" s="330">
        <v>1</v>
      </c>
      <c r="AB1050" s="330">
        <v>0</v>
      </c>
      <c r="AC1050" s="330">
        <v>23</v>
      </c>
      <c r="AD1050" s="330">
        <v>2</v>
      </c>
      <c r="AE1050" s="330">
        <v>24</v>
      </c>
      <c r="AF1050" s="330">
        <v>2</v>
      </c>
      <c r="AG1050" s="429">
        <v>0.92156862745098034</v>
      </c>
      <c r="AH1050" s="330"/>
      <c r="AI1050" s="330"/>
      <c r="AJ1050" s="330"/>
      <c r="AK1050" s="330"/>
      <c r="AL1050" s="330"/>
      <c r="AM1050" s="330">
        <v>0</v>
      </c>
      <c r="AN1050" s="330">
        <v>0</v>
      </c>
      <c r="AO1050" s="330"/>
      <c r="AP1050" s="330"/>
      <c r="AQ1050" s="330">
        <v>0</v>
      </c>
      <c r="AR1050" s="330">
        <v>0</v>
      </c>
      <c r="AS1050" s="330">
        <v>0</v>
      </c>
      <c r="AT1050" s="330">
        <v>1</v>
      </c>
      <c r="AU1050" s="330">
        <v>0</v>
      </c>
      <c r="AV1050" s="430">
        <v>1</v>
      </c>
      <c r="AW1050" s="330">
        <v>1</v>
      </c>
      <c r="AX1050" s="330">
        <v>0</v>
      </c>
      <c r="AY1050" s="330">
        <v>1</v>
      </c>
      <c r="AZ1050" s="330">
        <v>0</v>
      </c>
      <c r="BA1050" s="330">
        <v>1</v>
      </c>
      <c r="BB1050" s="330">
        <v>0</v>
      </c>
      <c r="BC1050" s="330">
        <v>1</v>
      </c>
      <c r="BD1050" s="330">
        <v>0</v>
      </c>
      <c r="BE1050" s="330">
        <v>34</v>
      </c>
      <c r="BF1050" s="329" t="s">
        <v>7561</v>
      </c>
      <c r="BG1050" s="330">
        <v>32</v>
      </c>
      <c r="BH1050" s="330">
        <v>1</v>
      </c>
      <c r="BI1050" s="330">
        <v>1</v>
      </c>
      <c r="BJ1050" s="330" t="s">
        <v>112</v>
      </c>
      <c r="BK1050" s="330">
        <v>0</v>
      </c>
      <c r="BL1050" s="330">
        <v>0</v>
      </c>
      <c r="BM1050" s="330">
        <v>0</v>
      </c>
      <c r="BN1050" s="330">
        <v>1</v>
      </c>
      <c r="BO1050" s="330">
        <v>0</v>
      </c>
      <c r="BP1050" s="330">
        <v>0</v>
      </c>
      <c r="BQ1050" s="330">
        <v>0</v>
      </c>
    </row>
    <row r="1051" spans="1:69" x14ac:dyDescent="0.25">
      <c r="A1051" s="333" t="s">
        <v>2249</v>
      </c>
      <c r="B1051" s="330" t="s">
        <v>52</v>
      </c>
      <c r="C1051" s="330" t="s">
        <v>310</v>
      </c>
      <c r="D1051" s="333">
        <v>47</v>
      </c>
      <c r="E1051" s="331" t="s">
        <v>568</v>
      </c>
      <c r="F1051" s="330" t="s">
        <v>128</v>
      </c>
      <c r="G1051" s="427" t="s">
        <v>7613</v>
      </c>
      <c r="H1051" s="330">
        <v>58</v>
      </c>
      <c r="I1051" s="330">
        <v>2</v>
      </c>
      <c r="J1051" s="336">
        <v>3.3333333333333333E-2</v>
      </c>
      <c r="K1051" s="330">
        <v>27</v>
      </c>
      <c r="L1051" s="330">
        <v>0</v>
      </c>
      <c r="M1051" s="336">
        <v>0</v>
      </c>
      <c r="N1051" s="330">
        <v>0</v>
      </c>
      <c r="O1051" s="330" t="s">
        <v>2626</v>
      </c>
      <c r="P1051" s="330" t="s">
        <v>2946</v>
      </c>
      <c r="Q1051" s="330" t="s">
        <v>2947</v>
      </c>
      <c r="R1051" s="336">
        <v>0.24441949885164252</v>
      </c>
      <c r="S1051" s="330">
        <v>0</v>
      </c>
      <c r="T1051" s="330"/>
      <c r="U1051" s="330"/>
      <c r="V1051" s="428"/>
      <c r="W1051" s="428" t="s">
        <v>45</v>
      </c>
      <c r="X1051" s="428" t="s">
        <v>45</v>
      </c>
      <c r="Y1051" s="428" t="s">
        <v>45</v>
      </c>
      <c r="Z1051" s="428" t="s">
        <v>45</v>
      </c>
      <c r="AA1051" s="330">
        <v>4</v>
      </c>
      <c r="AB1051" s="330">
        <v>0</v>
      </c>
      <c r="AC1051" s="330">
        <v>40</v>
      </c>
      <c r="AD1051" s="330">
        <v>18</v>
      </c>
      <c r="AE1051" s="330">
        <v>20</v>
      </c>
      <c r="AF1051" s="330">
        <v>7</v>
      </c>
      <c r="AG1051" s="429">
        <v>0.70588235294117652</v>
      </c>
      <c r="AH1051" s="330"/>
      <c r="AI1051" s="330"/>
      <c r="AJ1051" s="330"/>
      <c r="AK1051" s="330"/>
      <c r="AL1051" s="330"/>
      <c r="AM1051" s="330">
        <v>0</v>
      </c>
      <c r="AN1051" s="330">
        <v>0</v>
      </c>
      <c r="AO1051" s="330"/>
      <c r="AP1051" s="330"/>
      <c r="AQ1051" s="330">
        <v>1</v>
      </c>
      <c r="AR1051" s="330">
        <v>0</v>
      </c>
      <c r="AS1051" s="330">
        <v>0</v>
      </c>
      <c r="AT1051" s="330">
        <v>0</v>
      </c>
      <c r="AU1051" s="330">
        <v>3</v>
      </c>
      <c r="AV1051" s="430">
        <v>0.75</v>
      </c>
      <c r="AW1051" s="330">
        <v>2</v>
      </c>
      <c r="AX1051" s="330">
        <v>0</v>
      </c>
      <c r="AY1051" s="330">
        <v>2</v>
      </c>
      <c r="AZ1051" s="330">
        <v>0</v>
      </c>
      <c r="BA1051" s="330">
        <v>2</v>
      </c>
      <c r="BB1051" s="330">
        <v>0</v>
      </c>
      <c r="BC1051" s="330">
        <v>2</v>
      </c>
      <c r="BD1051" s="330">
        <v>0</v>
      </c>
      <c r="BE1051" s="330">
        <v>69</v>
      </c>
      <c r="BF1051" s="329" t="s">
        <v>7561</v>
      </c>
      <c r="BG1051" s="330">
        <v>43</v>
      </c>
      <c r="BH1051" s="330">
        <v>5</v>
      </c>
      <c r="BI1051" s="330">
        <v>2</v>
      </c>
      <c r="BJ1051" s="330" t="s">
        <v>112</v>
      </c>
      <c r="BK1051" s="330">
        <v>2</v>
      </c>
      <c r="BL1051" s="330">
        <v>0</v>
      </c>
      <c r="BM1051" s="330">
        <v>0</v>
      </c>
      <c r="BN1051" s="330">
        <v>0</v>
      </c>
      <c r="BO1051" s="330">
        <v>0</v>
      </c>
      <c r="BP1051" s="330">
        <v>0</v>
      </c>
      <c r="BQ1051" s="330">
        <v>0</v>
      </c>
    </row>
    <row r="1052" spans="1:69" x14ac:dyDescent="0.25">
      <c r="A1052" s="333" t="s">
        <v>2249</v>
      </c>
      <c r="B1052" s="330" t="s">
        <v>52</v>
      </c>
      <c r="C1052" s="330" t="s">
        <v>310</v>
      </c>
      <c r="D1052" s="333">
        <v>48</v>
      </c>
      <c r="E1052" s="331" t="s">
        <v>570</v>
      </c>
      <c r="F1052" s="330" t="s">
        <v>128</v>
      </c>
      <c r="G1052" s="427" t="s">
        <v>7613</v>
      </c>
      <c r="H1052" s="330">
        <v>36</v>
      </c>
      <c r="I1052" s="330">
        <v>0</v>
      </c>
      <c r="J1052" s="336">
        <v>0</v>
      </c>
      <c r="K1052" s="330">
        <v>30</v>
      </c>
      <c r="L1052" s="330">
        <v>1</v>
      </c>
      <c r="M1052" s="336">
        <v>3.2258064516129031E-2</v>
      </c>
      <c r="N1052" s="330">
        <v>0</v>
      </c>
      <c r="O1052" s="330" t="s">
        <v>3035</v>
      </c>
      <c r="P1052" s="330" t="s">
        <v>3036</v>
      </c>
      <c r="Q1052" s="330" t="s">
        <v>3037</v>
      </c>
      <c r="R1052" s="336">
        <v>0.29651583774651086</v>
      </c>
      <c r="S1052" s="330">
        <v>0</v>
      </c>
      <c r="T1052" s="330"/>
      <c r="U1052" s="330"/>
      <c r="V1052" s="428"/>
      <c r="W1052" s="428" t="s">
        <v>45</v>
      </c>
      <c r="X1052" s="428" t="s">
        <v>45</v>
      </c>
      <c r="Y1052" s="428" t="s">
        <v>45</v>
      </c>
      <c r="Z1052" s="428" t="s">
        <v>45</v>
      </c>
      <c r="AA1052" s="330">
        <v>5</v>
      </c>
      <c r="AB1052" s="330">
        <v>0</v>
      </c>
      <c r="AC1052" s="330">
        <v>30</v>
      </c>
      <c r="AD1052" s="330">
        <v>6</v>
      </c>
      <c r="AE1052" s="330">
        <v>24</v>
      </c>
      <c r="AF1052" s="330">
        <v>6</v>
      </c>
      <c r="AG1052" s="429">
        <v>0.81818181818181823</v>
      </c>
      <c r="AH1052" s="330"/>
      <c r="AI1052" s="330"/>
      <c r="AJ1052" s="330"/>
      <c r="AK1052" s="330"/>
      <c r="AL1052" s="330"/>
      <c r="AM1052" s="330">
        <v>0</v>
      </c>
      <c r="AN1052" s="330">
        <v>0</v>
      </c>
      <c r="AO1052" s="330"/>
      <c r="AP1052" s="330"/>
      <c r="AQ1052" s="330">
        <v>0</v>
      </c>
      <c r="AR1052" s="330">
        <v>0</v>
      </c>
      <c r="AS1052" s="330">
        <v>2</v>
      </c>
      <c r="AT1052" s="330">
        <v>1</v>
      </c>
      <c r="AU1052" s="330">
        <v>2</v>
      </c>
      <c r="AV1052" s="430">
        <v>0.6</v>
      </c>
      <c r="AW1052" s="330">
        <v>3</v>
      </c>
      <c r="AX1052" s="330">
        <v>0</v>
      </c>
      <c r="AY1052" s="330">
        <v>3</v>
      </c>
      <c r="AZ1052" s="330">
        <v>0</v>
      </c>
      <c r="BA1052" s="330">
        <v>3</v>
      </c>
      <c r="BB1052" s="330">
        <v>0</v>
      </c>
      <c r="BC1052" s="330">
        <v>3</v>
      </c>
      <c r="BD1052" s="330">
        <v>0</v>
      </c>
      <c r="BE1052" s="330">
        <v>67</v>
      </c>
      <c r="BF1052" s="329" t="s">
        <v>7561</v>
      </c>
      <c r="BG1052" s="330">
        <v>73</v>
      </c>
      <c r="BH1052" s="330">
        <v>4</v>
      </c>
      <c r="BI1052" s="330">
        <v>5</v>
      </c>
      <c r="BJ1052" s="330" t="s">
        <v>112</v>
      </c>
      <c r="BK1052" s="330">
        <v>3</v>
      </c>
      <c r="BL1052" s="330">
        <v>0</v>
      </c>
      <c r="BM1052" s="330">
        <v>0</v>
      </c>
      <c r="BN1052" s="330">
        <v>0</v>
      </c>
      <c r="BO1052" s="330">
        <v>2</v>
      </c>
      <c r="BP1052" s="330">
        <v>0</v>
      </c>
      <c r="BQ1052" s="330">
        <v>0</v>
      </c>
    </row>
    <row r="1053" spans="1:69" x14ac:dyDescent="0.25">
      <c r="A1053" s="333" t="s">
        <v>2249</v>
      </c>
      <c r="B1053" s="330" t="s">
        <v>52</v>
      </c>
      <c r="C1053" s="330" t="s">
        <v>310</v>
      </c>
      <c r="D1053" s="333">
        <v>49</v>
      </c>
      <c r="E1053" s="331" t="s">
        <v>571</v>
      </c>
      <c r="F1053" s="330" t="s">
        <v>128</v>
      </c>
      <c r="G1053" s="427" t="s">
        <v>7613</v>
      </c>
      <c r="H1053" s="330">
        <v>25</v>
      </c>
      <c r="I1053" s="330">
        <v>0</v>
      </c>
      <c r="J1053" s="336">
        <v>0</v>
      </c>
      <c r="K1053" s="330">
        <v>23</v>
      </c>
      <c r="L1053" s="330">
        <v>1</v>
      </c>
      <c r="M1053" s="336">
        <v>4.1666666666666664E-2</v>
      </c>
      <c r="N1053" s="330">
        <v>0</v>
      </c>
      <c r="O1053" s="330" t="s">
        <v>6614</v>
      </c>
      <c r="P1053" s="330" t="s">
        <v>6615</v>
      </c>
      <c r="Q1053" s="330" t="s">
        <v>6616</v>
      </c>
      <c r="R1053" s="336">
        <v>0.23461316989549064</v>
      </c>
      <c r="S1053" s="330">
        <v>0</v>
      </c>
      <c r="T1053" s="330"/>
      <c r="U1053" s="330"/>
      <c r="V1053" s="428"/>
      <c r="W1053" s="428" t="s">
        <v>45</v>
      </c>
      <c r="X1053" s="428" t="s">
        <v>45</v>
      </c>
      <c r="Y1053" s="428" t="s">
        <v>45</v>
      </c>
      <c r="Z1053" s="428" t="s">
        <v>45</v>
      </c>
      <c r="AA1053" s="330">
        <v>4</v>
      </c>
      <c r="AB1053" s="330">
        <v>0</v>
      </c>
      <c r="AC1053" s="330">
        <v>18</v>
      </c>
      <c r="AD1053" s="330">
        <v>7</v>
      </c>
      <c r="AE1053" s="330">
        <v>21</v>
      </c>
      <c r="AF1053" s="330">
        <v>2</v>
      </c>
      <c r="AG1053" s="429">
        <v>0.8125</v>
      </c>
      <c r="AH1053" s="330"/>
      <c r="AI1053" s="330"/>
      <c r="AJ1053" s="330"/>
      <c r="AK1053" s="330"/>
      <c r="AL1053" s="330"/>
      <c r="AM1053" s="330">
        <v>0</v>
      </c>
      <c r="AN1053" s="330">
        <v>0</v>
      </c>
      <c r="AO1053" s="330"/>
      <c r="AP1053" s="330"/>
      <c r="AQ1053" s="330">
        <v>0</v>
      </c>
      <c r="AR1053" s="330">
        <v>0</v>
      </c>
      <c r="AS1053" s="330">
        <v>0</v>
      </c>
      <c r="AT1053" s="330">
        <v>0</v>
      </c>
      <c r="AU1053" s="330">
        <v>4</v>
      </c>
      <c r="AV1053" s="430">
        <v>1</v>
      </c>
      <c r="AW1053" s="330">
        <v>2</v>
      </c>
      <c r="AX1053" s="330">
        <v>0</v>
      </c>
      <c r="AY1053" s="330">
        <v>2</v>
      </c>
      <c r="AZ1053" s="330">
        <v>0</v>
      </c>
      <c r="BA1053" s="330">
        <v>2</v>
      </c>
      <c r="BB1053" s="330">
        <v>0</v>
      </c>
      <c r="BC1053" s="330">
        <v>2</v>
      </c>
      <c r="BD1053" s="330">
        <v>0</v>
      </c>
      <c r="BE1053" s="330">
        <v>75</v>
      </c>
      <c r="BF1053" s="329" t="s">
        <v>7561</v>
      </c>
      <c r="BG1053" s="330">
        <v>73</v>
      </c>
      <c r="BH1053" s="330">
        <v>1</v>
      </c>
      <c r="BI1053" s="330">
        <v>2</v>
      </c>
      <c r="BJ1053" s="330" t="s">
        <v>112</v>
      </c>
      <c r="BK1053" s="330">
        <v>2</v>
      </c>
      <c r="BL1053" s="330">
        <v>0</v>
      </c>
      <c r="BM1053" s="330">
        <v>0</v>
      </c>
      <c r="BN1053" s="330">
        <v>0</v>
      </c>
      <c r="BO1053" s="330">
        <v>0</v>
      </c>
      <c r="BP1053" s="330">
        <v>0</v>
      </c>
      <c r="BQ1053" s="330">
        <v>0</v>
      </c>
    </row>
    <row r="1054" spans="1:69" x14ac:dyDescent="0.25">
      <c r="A1054" s="333" t="s">
        <v>2249</v>
      </c>
      <c r="B1054" s="330" t="s">
        <v>52</v>
      </c>
      <c r="C1054" s="330" t="s">
        <v>310</v>
      </c>
      <c r="D1054" s="333">
        <v>50</v>
      </c>
      <c r="E1054" s="331" t="s">
        <v>572</v>
      </c>
      <c r="F1054" s="330" t="s">
        <v>128</v>
      </c>
      <c r="G1054" s="427" t="s">
        <v>7613</v>
      </c>
      <c r="H1054" s="330">
        <v>28</v>
      </c>
      <c r="I1054" s="330">
        <v>1</v>
      </c>
      <c r="J1054" s="336">
        <v>3.4482758620689655E-2</v>
      </c>
      <c r="K1054" s="330">
        <v>14</v>
      </c>
      <c r="L1054" s="330">
        <v>1</v>
      </c>
      <c r="M1054" s="336">
        <v>6.6666666666666666E-2</v>
      </c>
      <c r="N1054" s="330">
        <v>0</v>
      </c>
      <c r="O1054" s="330" t="s">
        <v>6705</v>
      </c>
      <c r="P1054" s="330" t="s">
        <v>6706</v>
      </c>
      <c r="Q1054" s="330" t="s">
        <v>6707</v>
      </c>
      <c r="R1054" s="336">
        <v>0.2842589570815176</v>
      </c>
      <c r="S1054" s="330">
        <v>0</v>
      </c>
      <c r="T1054" s="330"/>
      <c r="U1054" s="330"/>
      <c r="V1054" s="428"/>
      <c r="W1054" s="428" t="s">
        <v>45</v>
      </c>
      <c r="X1054" s="428" t="s">
        <v>45</v>
      </c>
      <c r="Y1054" s="428" t="s">
        <v>45</v>
      </c>
      <c r="Z1054" s="428" t="s">
        <v>45</v>
      </c>
      <c r="AA1054" s="330">
        <v>3</v>
      </c>
      <c r="AB1054" s="330">
        <v>0</v>
      </c>
      <c r="AC1054" s="330">
        <v>27</v>
      </c>
      <c r="AD1054" s="330">
        <v>1</v>
      </c>
      <c r="AE1054" s="330">
        <v>13</v>
      </c>
      <c r="AF1054" s="330">
        <v>1</v>
      </c>
      <c r="AG1054" s="429">
        <v>0.95238095238095233</v>
      </c>
      <c r="AH1054" s="330"/>
      <c r="AI1054" s="330"/>
      <c r="AJ1054" s="330"/>
      <c r="AK1054" s="330"/>
      <c r="AL1054" s="330"/>
      <c r="AM1054" s="330">
        <v>0</v>
      </c>
      <c r="AN1054" s="330">
        <v>0</v>
      </c>
      <c r="AO1054" s="330"/>
      <c r="AP1054" s="330"/>
      <c r="AQ1054" s="330">
        <v>1</v>
      </c>
      <c r="AR1054" s="330">
        <v>0</v>
      </c>
      <c r="AS1054" s="330">
        <v>0</v>
      </c>
      <c r="AT1054" s="330">
        <v>0</v>
      </c>
      <c r="AU1054" s="330">
        <v>2</v>
      </c>
      <c r="AV1054" s="430">
        <v>0.66666666666666663</v>
      </c>
      <c r="AW1054" s="330">
        <v>0</v>
      </c>
      <c r="AX1054" s="330">
        <v>0</v>
      </c>
      <c r="AY1054" s="330">
        <v>0</v>
      </c>
      <c r="AZ1054" s="330">
        <v>0</v>
      </c>
      <c r="BA1054" s="330">
        <v>0</v>
      </c>
      <c r="BB1054" s="330">
        <v>0</v>
      </c>
      <c r="BC1054" s="330">
        <v>0</v>
      </c>
      <c r="BD1054" s="330">
        <v>0</v>
      </c>
      <c r="BE1054" s="330">
        <v>61</v>
      </c>
      <c r="BF1054" s="329" t="s">
        <v>7561</v>
      </c>
      <c r="BG1054" s="330">
        <v>46</v>
      </c>
      <c r="BH1054" s="330">
        <v>1</v>
      </c>
      <c r="BI1054" s="330">
        <v>0</v>
      </c>
      <c r="BJ1054" s="330" t="s">
        <v>112</v>
      </c>
      <c r="BK1054" s="330">
        <v>0</v>
      </c>
      <c r="BL1054" s="330">
        <v>0</v>
      </c>
      <c r="BM1054" s="330">
        <v>0</v>
      </c>
      <c r="BN1054" s="330">
        <v>0</v>
      </c>
      <c r="BO1054" s="330">
        <v>0</v>
      </c>
      <c r="BP1054" s="330">
        <v>0</v>
      </c>
      <c r="BQ1054" s="330">
        <v>0</v>
      </c>
    </row>
    <row r="1055" spans="1:69" x14ac:dyDescent="0.25">
      <c r="A1055" s="333" t="s">
        <v>2249</v>
      </c>
      <c r="B1055" s="330" t="s">
        <v>52</v>
      </c>
      <c r="C1055" s="330" t="s">
        <v>310</v>
      </c>
      <c r="D1055" s="333">
        <v>51</v>
      </c>
      <c r="E1055" s="331" t="s">
        <v>573</v>
      </c>
      <c r="F1055" s="330" t="s">
        <v>128</v>
      </c>
      <c r="G1055" s="427" t="s">
        <v>7613</v>
      </c>
      <c r="H1055" s="330">
        <v>0</v>
      </c>
      <c r="I1055" s="330">
        <v>0</v>
      </c>
      <c r="J1055" s="336" t="s">
        <v>45</v>
      </c>
      <c r="K1055" s="330">
        <v>0</v>
      </c>
      <c r="L1055" s="330">
        <v>0</v>
      </c>
      <c r="M1055" s="336" t="s">
        <v>45</v>
      </c>
      <c r="N1055" s="330">
        <v>0</v>
      </c>
      <c r="O1055" s="330" t="s">
        <v>45</v>
      </c>
      <c r="P1055" s="330" t="s">
        <v>45</v>
      </c>
      <c r="Q1055" s="330" t="s">
        <v>45</v>
      </c>
      <c r="R1055" s="336" t="s">
        <v>45</v>
      </c>
      <c r="S1055" s="330">
        <v>0</v>
      </c>
      <c r="T1055" s="330"/>
      <c r="U1055" s="330"/>
      <c r="V1055" s="428"/>
      <c r="W1055" s="428" t="s">
        <v>45</v>
      </c>
      <c r="X1055" s="428" t="s">
        <v>45</v>
      </c>
      <c r="Y1055" s="428" t="s">
        <v>45</v>
      </c>
      <c r="Z1055" s="428" t="s">
        <v>45</v>
      </c>
      <c r="AA1055" s="330">
        <v>1</v>
      </c>
      <c r="AB1055" s="330">
        <v>0</v>
      </c>
      <c r="AC1055" s="330">
        <v>0</v>
      </c>
      <c r="AD1055" s="330">
        <v>0</v>
      </c>
      <c r="AE1055" s="330">
        <v>0</v>
      </c>
      <c r="AF1055" s="330">
        <v>0</v>
      </c>
      <c r="AG1055" s="429" t="s">
        <v>45</v>
      </c>
      <c r="AH1055" s="330"/>
      <c r="AI1055" s="330"/>
      <c r="AJ1055" s="330"/>
      <c r="AK1055" s="330"/>
      <c r="AL1055" s="330"/>
      <c r="AM1055" s="330">
        <v>0</v>
      </c>
      <c r="AN1055" s="330">
        <v>0</v>
      </c>
      <c r="AO1055" s="330"/>
      <c r="AP1055" s="330"/>
      <c r="AQ1055" s="330">
        <v>1</v>
      </c>
      <c r="AR1055" s="330">
        <v>0</v>
      </c>
      <c r="AS1055" s="330">
        <v>0</v>
      </c>
      <c r="AT1055" s="330">
        <v>0</v>
      </c>
      <c r="AU1055" s="330">
        <v>0</v>
      </c>
      <c r="AV1055" s="430">
        <v>0</v>
      </c>
      <c r="AW1055" s="330">
        <v>0</v>
      </c>
      <c r="AX1055" s="330">
        <v>0</v>
      </c>
      <c r="AY1055" s="330">
        <v>0</v>
      </c>
      <c r="AZ1055" s="330">
        <v>0</v>
      </c>
      <c r="BA1055" s="330">
        <v>0</v>
      </c>
      <c r="BB1055" s="330">
        <v>0</v>
      </c>
      <c r="BC1055" s="330">
        <v>0</v>
      </c>
      <c r="BD1055" s="330">
        <v>0</v>
      </c>
      <c r="BE1055" s="330">
        <v>0</v>
      </c>
      <c r="BF1055" s="329" t="s">
        <v>7561</v>
      </c>
      <c r="BG1055" s="330">
        <v>33</v>
      </c>
      <c r="BH1055" s="330">
        <v>0</v>
      </c>
      <c r="BI1055" s="330">
        <v>0</v>
      </c>
      <c r="BJ1055" s="330" t="s">
        <v>112</v>
      </c>
      <c r="BK1055" s="330">
        <v>0</v>
      </c>
      <c r="BL1055" s="330">
        <v>0</v>
      </c>
      <c r="BM1055" s="330">
        <v>0</v>
      </c>
      <c r="BN1055" s="330">
        <v>0</v>
      </c>
      <c r="BO1055" s="330">
        <v>0</v>
      </c>
      <c r="BP1055" s="330">
        <v>0</v>
      </c>
      <c r="BQ1055" s="330">
        <v>0</v>
      </c>
    </row>
    <row r="1056" spans="1:69" x14ac:dyDescent="0.25">
      <c r="A1056" s="333" t="s">
        <v>2249</v>
      </c>
      <c r="B1056" s="330" t="s">
        <v>52</v>
      </c>
      <c r="C1056" s="330" t="s">
        <v>310</v>
      </c>
      <c r="D1056" s="333">
        <v>52</v>
      </c>
      <c r="E1056" s="331" t="s">
        <v>6555</v>
      </c>
      <c r="F1056" s="330" t="s">
        <v>128</v>
      </c>
      <c r="G1056" s="427" t="s">
        <v>7613</v>
      </c>
      <c r="H1056" s="330">
        <v>10</v>
      </c>
      <c r="I1056" s="330">
        <v>0</v>
      </c>
      <c r="J1056" s="336">
        <v>0</v>
      </c>
      <c r="K1056" s="330">
        <v>28</v>
      </c>
      <c r="L1056" s="330">
        <v>0</v>
      </c>
      <c r="M1056" s="336">
        <v>0</v>
      </c>
      <c r="N1056" s="330">
        <v>0</v>
      </c>
      <c r="O1056" s="330" t="s">
        <v>6827</v>
      </c>
      <c r="P1056" s="330" t="s">
        <v>6828</v>
      </c>
      <c r="Q1056" s="330" t="s">
        <v>6829</v>
      </c>
      <c r="R1056" s="336">
        <v>0.1695676240851221</v>
      </c>
      <c r="S1056" s="330">
        <v>0</v>
      </c>
      <c r="T1056" s="330"/>
      <c r="U1056" s="330"/>
      <c r="V1056" s="428"/>
      <c r="W1056" s="428" t="s">
        <v>45</v>
      </c>
      <c r="X1056" s="428" t="s">
        <v>45</v>
      </c>
      <c r="Y1056" s="428" t="s">
        <v>45</v>
      </c>
      <c r="Z1056" s="428" t="s">
        <v>45</v>
      </c>
      <c r="AA1056" s="330">
        <v>0</v>
      </c>
      <c r="AB1056" s="330">
        <v>0</v>
      </c>
      <c r="AC1056" s="330">
        <v>8</v>
      </c>
      <c r="AD1056" s="330">
        <v>2</v>
      </c>
      <c r="AE1056" s="330">
        <v>8</v>
      </c>
      <c r="AF1056" s="330">
        <v>20</v>
      </c>
      <c r="AG1056" s="429">
        <v>0.42105263157894735</v>
      </c>
      <c r="AH1056" s="330"/>
      <c r="AI1056" s="330"/>
      <c r="AJ1056" s="330"/>
      <c r="AK1056" s="330"/>
      <c r="AL1056" s="330"/>
      <c r="AM1056" s="330">
        <v>0</v>
      </c>
      <c r="AN1056" s="330">
        <v>0</v>
      </c>
      <c r="AO1056" s="330"/>
      <c r="AP1056" s="330"/>
      <c r="AQ1056" s="330">
        <v>0</v>
      </c>
      <c r="AR1056" s="330">
        <v>0</v>
      </c>
      <c r="AS1056" s="330">
        <v>0</v>
      </c>
      <c r="AT1056" s="330">
        <v>0</v>
      </c>
      <c r="AU1056" s="330">
        <v>0</v>
      </c>
      <c r="AV1056" s="430" t="s">
        <v>45</v>
      </c>
      <c r="AW1056" s="330">
        <v>0</v>
      </c>
      <c r="AX1056" s="330">
        <v>0</v>
      </c>
      <c r="AY1056" s="330">
        <v>0</v>
      </c>
      <c r="AZ1056" s="330">
        <v>0</v>
      </c>
      <c r="BA1056" s="330">
        <v>0</v>
      </c>
      <c r="BB1056" s="330">
        <v>0</v>
      </c>
      <c r="BC1056" s="330">
        <v>0</v>
      </c>
      <c r="BD1056" s="330">
        <v>0</v>
      </c>
      <c r="BE1056" s="330">
        <v>24</v>
      </c>
      <c r="BF1056" s="329" t="s">
        <v>7561</v>
      </c>
      <c r="BG1056" s="330">
        <v>0</v>
      </c>
      <c r="BH1056" s="330">
        <v>0</v>
      </c>
      <c r="BI1056" s="330">
        <v>0</v>
      </c>
      <c r="BJ1056" s="330" t="s">
        <v>112</v>
      </c>
      <c r="BK1056" s="330">
        <v>0</v>
      </c>
      <c r="BL1056" s="330">
        <v>0</v>
      </c>
      <c r="BM1056" s="330">
        <v>0</v>
      </c>
      <c r="BN1056" s="330">
        <v>0</v>
      </c>
      <c r="BO1056" s="330">
        <v>0</v>
      </c>
      <c r="BP1056" s="330">
        <v>0</v>
      </c>
      <c r="BQ1056" s="330">
        <v>0</v>
      </c>
    </row>
    <row r="1057" spans="1:69" x14ac:dyDescent="0.25">
      <c r="A1057" s="333" t="s">
        <v>2249</v>
      </c>
      <c r="B1057" s="330" t="s">
        <v>52</v>
      </c>
      <c r="C1057" s="330" t="s">
        <v>310</v>
      </c>
      <c r="D1057" s="333">
        <v>3</v>
      </c>
      <c r="E1057" s="331" t="s">
        <v>6536</v>
      </c>
      <c r="F1057" s="330" t="s">
        <v>128</v>
      </c>
      <c r="G1057" s="427" t="s">
        <v>7613</v>
      </c>
      <c r="H1057" s="330">
        <v>33</v>
      </c>
      <c r="I1057" s="330">
        <v>1</v>
      </c>
      <c r="J1057" s="336">
        <v>2.9411764705882353E-2</v>
      </c>
      <c r="K1057" s="330">
        <v>19</v>
      </c>
      <c r="L1057" s="330">
        <v>0</v>
      </c>
      <c r="M1057" s="336">
        <v>0</v>
      </c>
      <c r="N1057" s="330">
        <v>0</v>
      </c>
      <c r="O1057" s="330" t="s">
        <v>7142</v>
      </c>
      <c r="P1057" s="330" t="s">
        <v>7143</v>
      </c>
      <c r="Q1057" s="330" t="s">
        <v>7144</v>
      </c>
      <c r="R1057" s="336">
        <v>0.2699953357173</v>
      </c>
      <c r="S1057" s="330">
        <v>0</v>
      </c>
      <c r="T1057" s="330"/>
      <c r="U1057" s="330"/>
      <c r="V1057" s="428"/>
      <c r="W1057" s="428" t="s">
        <v>45</v>
      </c>
      <c r="X1057" s="428" t="s">
        <v>45</v>
      </c>
      <c r="Y1057" s="428" t="s">
        <v>45</v>
      </c>
      <c r="Z1057" s="428" t="s">
        <v>45</v>
      </c>
      <c r="AA1057" s="330">
        <v>0</v>
      </c>
      <c r="AB1057" s="330">
        <v>0</v>
      </c>
      <c r="AC1057" s="330">
        <v>27</v>
      </c>
      <c r="AD1057" s="330">
        <v>6</v>
      </c>
      <c r="AE1057" s="330">
        <v>17</v>
      </c>
      <c r="AF1057" s="330">
        <v>2</v>
      </c>
      <c r="AG1057" s="429">
        <v>0.84615384615384615</v>
      </c>
      <c r="AH1057" s="330"/>
      <c r="AI1057" s="330"/>
      <c r="AJ1057" s="330"/>
      <c r="AK1057" s="330"/>
      <c r="AL1057" s="330"/>
      <c r="AM1057" s="330">
        <v>0</v>
      </c>
      <c r="AN1057" s="330">
        <v>0</v>
      </c>
      <c r="AO1057" s="330"/>
      <c r="AP1057" s="330"/>
      <c r="AQ1057" s="330">
        <v>0</v>
      </c>
      <c r="AR1057" s="330">
        <v>0</v>
      </c>
      <c r="AS1057" s="330">
        <v>0</v>
      </c>
      <c r="AT1057" s="330">
        <v>0</v>
      </c>
      <c r="AU1057" s="330">
        <v>0</v>
      </c>
      <c r="AV1057" s="430" t="s">
        <v>45</v>
      </c>
      <c r="AW1057" s="330">
        <v>4</v>
      </c>
      <c r="AX1057" s="330">
        <v>0</v>
      </c>
      <c r="AY1057" s="330">
        <v>4</v>
      </c>
      <c r="AZ1057" s="330">
        <v>0</v>
      </c>
      <c r="BA1057" s="330">
        <v>4</v>
      </c>
      <c r="BB1057" s="330">
        <v>0</v>
      </c>
      <c r="BC1057" s="330">
        <v>4</v>
      </c>
      <c r="BD1057" s="330">
        <v>0</v>
      </c>
      <c r="BE1057" s="330">
        <v>65</v>
      </c>
      <c r="BF1057" s="329" t="s">
        <v>7561</v>
      </c>
      <c r="BG1057" s="330">
        <v>27</v>
      </c>
      <c r="BH1057" s="330">
        <v>4</v>
      </c>
      <c r="BI1057" s="330">
        <v>4</v>
      </c>
      <c r="BJ1057" s="330" t="s">
        <v>112</v>
      </c>
      <c r="BK1057" s="330">
        <v>4</v>
      </c>
      <c r="BL1057" s="330">
        <v>0</v>
      </c>
      <c r="BM1057" s="330">
        <v>0</v>
      </c>
      <c r="BN1057" s="330">
        <v>0</v>
      </c>
      <c r="BO1057" s="330">
        <v>0</v>
      </c>
      <c r="BP1057" s="330">
        <v>0</v>
      </c>
      <c r="BQ1057" s="330">
        <v>0</v>
      </c>
    </row>
    <row r="1058" spans="1:69" x14ac:dyDescent="0.25">
      <c r="A1058" s="333" t="s">
        <v>2249</v>
      </c>
      <c r="B1058" s="330" t="s">
        <v>52</v>
      </c>
      <c r="C1058" s="330" t="s">
        <v>310</v>
      </c>
      <c r="D1058" s="333">
        <v>4</v>
      </c>
      <c r="E1058" s="331" t="s">
        <v>6537</v>
      </c>
      <c r="F1058" s="330" t="s">
        <v>128</v>
      </c>
      <c r="G1058" s="427" t="s">
        <v>7613</v>
      </c>
      <c r="H1058" s="330">
        <v>30</v>
      </c>
      <c r="I1058" s="330">
        <v>4</v>
      </c>
      <c r="J1058" s="336">
        <v>0.11764705882352941</v>
      </c>
      <c r="K1058" s="330">
        <v>23</v>
      </c>
      <c r="L1058" s="330">
        <v>0</v>
      </c>
      <c r="M1058" s="336">
        <v>0</v>
      </c>
      <c r="N1058" s="330">
        <v>0</v>
      </c>
      <c r="O1058" s="330" t="s">
        <v>7234</v>
      </c>
      <c r="P1058" s="330" t="s">
        <v>7235</v>
      </c>
      <c r="Q1058" s="330" t="s">
        <v>7236</v>
      </c>
      <c r="R1058" s="336">
        <v>0.30925371849236927</v>
      </c>
      <c r="S1058" s="330">
        <v>0</v>
      </c>
      <c r="T1058" s="330"/>
      <c r="U1058" s="330"/>
      <c r="V1058" s="428"/>
      <c r="W1058" s="428" t="s">
        <v>45</v>
      </c>
      <c r="X1058" s="428" t="s">
        <v>45</v>
      </c>
      <c r="Y1058" s="428" t="s">
        <v>45</v>
      </c>
      <c r="Z1058" s="428" t="s">
        <v>45</v>
      </c>
      <c r="AA1058" s="330">
        <v>5</v>
      </c>
      <c r="AB1058" s="330">
        <v>0</v>
      </c>
      <c r="AC1058" s="330">
        <v>25</v>
      </c>
      <c r="AD1058" s="330">
        <v>5</v>
      </c>
      <c r="AE1058" s="330">
        <v>18</v>
      </c>
      <c r="AF1058" s="330">
        <v>5</v>
      </c>
      <c r="AG1058" s="429">
        <v>0.81132075471698117</v>
      </c>
      <c r="AH1058" s="330"/>
      <c r="AI1058" s="330"/>
      <c r="AJ1058" s="330"/>
      <c r="AK1058" s="330"/>
      <c r="AL1058" s="330"/>
      <c r="AM1058" s="330">
        <v>0</v>
      </c>
      <c r="AN1058" s="330">
        <v>0</v>
      </c>
      <c r="AO1058" s="330"/>
      <c r="AP1058" s="330"/>
      <c r="AQ1058" s="330">
        <v>1</v>
      </c>
      <c r="AR1058" s="330">
        <v>0</v>
      </c>
      <c r="AS1058" s="330">
        <v>0</v>
      </c>
      <c r="AT1058" s="330">
        <v>1</v>
      </c>
      <c r="AU1058" s="330">
        <v>3</v>
      </c>
      <c r="AV1058" s="430">
        <v>0.8</v>
      </c>
      <c r="AW1058" s="330">
        <v>1</v>
      </c>
      <c r="AX1058" s="330">
        <v>0</v>
      </c>
      <c r="AY1058" s="330">
        <v>1</v>
      </c>
      <c r="AZ1058" s="330">
        <v>0</v>
      </c>
      <c r="BA1058" s="330">
        <v>1</v>
      </c>
      <c r="BB1058" s="330">
        <v>0</v>
      </c>
      <c r="BC1058" s="330">
        <v>1</v>
      </c>
      <c r="BD1058" s="330">
        <v>0</v>
      </c>
      <c r="BE1058" s="330">
        <v>56</v>
      </c>
      <c r="BF1058" s="329" t="s">
        <v>7561</v>
      </c>
      <c r="BG1058" s="330">
        <v>39</v>
      </c>
      <c r="BH1058" s="330">
        <v>2</v>
      </c>
      <c r="BI1058" s="330">
        <v>1</v>
      </c>
      <c r="BJ1058" s="330" t="s">
        <v>112</v>
      </c>
      <c r="BK1058" s="330">
        <v>1</v>
      </c>
      <c r="BL1058" s="330">
        <v>0</v>
      </c>
      <c r="BM1058" s="330">
        <v>0</v>
      </c>
      <c r="BN1058" s="330">
        <v>0</v>
      </c>
      <c r="BO1058" s="330">
        <v>0</v>
      </c>
      <c r="BP1058" s="330">
        <v>0</v>
      </c>
      <c r="BQ1058" s="330">
        <v>0</v>
      </c>
    </row>
    <row r="1059" spans="1:69" x14ac:dyDescent="0.25">
      <c r="A1059" s="333" t="s">
        <v>2249</v>
      </c>
      <c r="B1059" s="330" t="s">
        <v>52</v>
      </c>
      <c r="C1059" s="330" t="s">
        <v>310</v>
      </c>
      <c r="D1059" s="333">
        <v>5</v>
      </c>
      <c r="E1059" s="331" t="s">
        <v>6538</v>
      </c>
      <c r="F1059" s="330" t="s">
        <v>128</v>
      </c>
      <c r="G1059" s="427" t="s">
        <v>7613</v>
      </c>
      <c r="H1059" s="330">
        <v>29</v>
      </c>
      <c r="I1059" s="330">
        <v>0</v>
      </c>
      <c r="J1059" s="336">
        <v>0</v>
      </c>
      <c r="K1059" s="330">
        <v>21</v>
      </c>
      <c r="L1059" s="330">
        <v>0</v>
      </c>
      <c r="M1059" s="336">
        <v>0</v>
      </c>
      <c r="N1059" s="330">
        <v>0</v>
      </c>
      <c r="O1059" s="330" t="s">
        <v>7322</v>
      </c>
      <c r="P1059" s="330" t="s">
        <v>7323</v>
      </c>
      <c r="Q1059" s="330" t="s">
        <v>7324</v>
      </c>
      <c r="R1059" s="336">
        <v>0.30517503805175034</v>
      </c>
      <c r="S1059" s="330">
        <v>0</v>
      </c>
      <c r="T1059" s="330"/>
      <c r="U1059" s="330"/>
      <c r="V1059" s="428"/>
      <c r="W1059" s="428" t="s">
        <v>45</v>
      </c>
      <c r="X1059" s="428" t="s">
        <v>45</v>
      </c>
      <c r="Y1059" s="428" t="s">
        <v>45</v>
      </c>
      <c r="Z1059" s="428" t="s">
        <v>45</v>
      </c>
      <c r="AA1059" s="330">
        <v>2</v>
      </c>
      <c r="AB1059" s="330">
        <v>0</v>
      </c>
      <c r="AC1059" s="330">
        <v>25</v>
      </c>
      <c r="AD1059" s="330">
        <v>4</v>
      </c>
      <c r="AE1059" s="330">
        <v>19</v>
      </c>
      <c r="AF1059" s="330">
        <v>2</v>
      </c>
      <c r="AG1059" s="429">
        <v>0.88</v>
      </c>
      <c r="AH1059" s="330"/>
      <c r="AI1059" s="330"/>
      <c r="AJ1059" s="330"/>
      <c r="AK1059" s="330"/>
      <c r="AL1059" s="330"/>
      <c r="AM1059" s="330">
        <v>0</v>
      </c>
      <c r="AN1059" s="330">
        <v>0</v>
      </c>
      <c r="AO1059" s="330"/>
      <c r="AP1059" s="330"/>
      <c r="AQ1059" s="330">
        <v>0</v>
      </c>
      <c r="AR1059" s="330">
        <v>0</v>
      </c>
      <c r="AS1059" s="330">
        <v>1</v>
      </c>
      <c r="AT1059" s="330">
        <v>0</v>
      </c>
      <c r="AU1059" s="330">
        <v>1</v>
      </c>
      <c r="AV1059" s="430">
        <v>0.5</v>
      </c>
      <c r="AW1059" s="330">
        <v>3</v>
      </c>
      <c r="AX1059" s="330">
        <v>0</v>
      </c>
      <c r="AY1059" s="330">
        <v>3</v>
      </c>
      <c r="AZ1059" s="330">
        <v>0</v>
      </c>
      <c r="BA1059" s="330">
        <v>3</v>
      </c>
      <c r="BB1059" s="330">
        <v>0</v>
      </c>
      <c r="BC1059" s="330">
        <v>3</v>
      </c>
      <c r="BD1059" s="330">
        <v>0</v>
      </c>
      <c r="BE1059" s="330">
        <v>155</v>
      </c>
      <c r="BF1059" s="329" t="s">
        <v>7561</v>
      </c>
      <c r="BG1059" s="330">
        <v>63</v>
      </c>
      <c r="BH1059" s="330">
        <v>1</v>
      </c>
      <c r="BI1059" s="330">
        <v>3</v>
      </c>
      <c r="BJ1059" s="330" t="s">
        <v>112</v>
      </c>
      <c r="BK1059" s="330">
        <v>3</v>
      </c>
      <c r="BL1059" s="330">
        <v>0</v>
      </c>
      <c r="BM1059" s="330">
        <v>0</v>
      </c>
      <c r="BN1059" s="330">
        <v>0</v>
      </c>
      <c r="BO1059" s="330">
        <v>0</v>
      </c>
      <c r="BP1059" s="330">
        <v>0</v>
      </c>
      <c r="BQ1059" s="330">
        <v>0</v>
      </c>
    </row>
    <row r="1060" spans="1:69" x14ac:dyDescent="0.25">
      <c r="A1060" s="333" t="s">
        <v>2249</v>
      </c>
      <c r="B1060" s="330" t="s">
        <v>52</v>
      </c>
      <c r="C1060" s="330" t="s">
        <v>310</v>
      </c>
      <c r="D1060" s="333">
        <v>6</v>
      </c>
      <c r="E1060" s="331" t="s">
        <v>6539</v>
      </c>
      <c r="F1060" s="330" t="s">
        <v>128</v>
      </c>
      <c r="G1060" s="427" t="s">
        <v>7613</v>
      </c>
      <c r="H1060" s="330">
        <v>18</v>
      </c>
      <c r="I1060" s="330">
        <v>0</v>
      </c>
      <c r="J1060" s="336">
        <v>0</v>
      </c>
      <c r="K1060" s="330">
        <v>19</v>
      </c>
      <c r="L1060" s="330">
        <v>0</v>
      </c>
      <c r="M1060" s="336">
        <v>0</v>
      </c>
      <c r="N1060" s="330">
        <v>0</v>
      </c>
      <c r="O1060" s="330" t="s">
        <v>7410</v>
      </c>
      <c r="P1060" s="330" t="s">
        <v>7411</v>
      </c>
      <c r="Q1060" s="330" t="s">
        <v>7412</v>
      </c>
      <c r="R1060" s="336">
        <v>0.28762192384605967</v>
      </c>
      <c r="S1060" s="330">
        <v>0</v>
      </c>
      <c r="T1060" s="330"/>
      <c r="U1060" s="330"/>
      <c r="V1060" s="428"/>
      <c r="W1060" s="428" t="s">
        <v>45</v>
      </c>
      <c r="X1060" s="428" t="s">
        <v>45</v>
      </c>
      <c r="Y1060" s="428" t="s">
        <v>45</v>
      </c>
      <c r="Z1060" s="428" t="s">
        <v>45</v>
      </c>
      <c r="AA1060" s="330">
        <v>4</v>
      </c>
      <c r="AB1060" s="330">
        <v>0</v>
      </c>
      <c r="AC1060" s="330">
        <v>18</v>
      </c>
      <c r="AD1060" s="330">
        <v>0</v>
      </c>
      <c r="AE1060" s="330">
        <v>18</v>
      </c>
      <c r="AF1060" s="330">
        <v>1</v>
      </c>
      <c r="AG1060" s="429">
        <v>0.97297297297297303</v>
      </c>
      <c r="AH1060" s="330"/>
      <c r="AI1060" s="330"/>
      <c r="AJ1060" s="330"/>
      <c r="AK1060" s="330"/>
      <c r="AL1060" s="330"/>
      <c r="AM1060" s="330">
        <v>0</v>
      </c>
      <c r="AN1060" s="330">
        <v>0</v>
      </c>
      <c r="AO1060" s="330"/>
      <c r="AP1060" s="330"/>
      <c r="AQ1060" s="330">
        <v>0</v>
      </c>
      <c r="AR1060" s="330">
        <v>0</v>
      </c>
      <c r="AS1060" s="330">
        <v>0</v>
      </c>
      <c r="AT1060" s="330">
        <v>2</v>
      </c>
      <c r="AU1060" s="330">
        <v>2</v>
      </c>
      <c r="AV1060" s="430">
        <v>1</v>
      </c>
      <c r="AW1060" s="330">
        <v>4</v>
      </c>
      <c r="AX1060" s="330">
        <v>0</v>
      </c>
      <c r="AY1060" s="330">
        <v>4</v>
      </c>
      <c r="AZ1060" s="330">
        <v>0</v>
      </c>
      <c r="BA1060" s="330">
        <v>4</v>
      </c>
      <c r="BB1060" s="330">
        <v>0</v>
      </c>
      <c r="BC1060" s="330">
        <v>4</v>
      </c>
      <c r="BD1060" s="330">
        <v>0</v>
      </c>
      <c r="BE1060" s="330">
        <v>87</v>
      </c>
      <c r="BF1060" s="329" t="s">
        <v>7561</v>
      </c>
      <c r="BG1060" s="330">
        <v>74</v>
      </c>
      <c r="BH1060" s="330">
        <v>0</v>
      </c>
      <c r="BI1060" s="330">
        <v>5</v>
      </c>
      <c r="BJ1060" s="330" t="s">
        <v>112</v>
      </c>
      <c r="BK1060" s="330">
        <v>3</v>
      </c>
      <c r="BL1060" s="330">
        <v>0</v>
      </c>
      <c r="BM1060" s="330">
        <v>0</v>
      </c>
      <c r="BN1060" s="330">
        <v>1</v>
      </c>
      <c r="BO1060" s="330">
        <v>1</v>
      </c>
      <c r="BP1060" s="330">
        <v>0</v>
      </c>
      <c r="BQ1060" s="330">
        <v>0</v>
      </c>
    </row>
    <row r="1061" spans="1:69" x14ac:dyDescent="0.25">
      <c r="A1061" s="333" t="s">
        <v>2249</v>
      </c>
      <c r="B1061" s="330" t="s">
        <v>52</v>
      </c>
      <c r="C1061" s="330" t="s">
        <v>310</v>
      </c>
      <c r="D1061" s="333">
        <v>7</v>
      </c>
      <c r="E1061" s="331" t="s">
        <v>6540</v>
      </c>
      <c r="F1061" s="330" t="s">
        <v>128</v>
      </c>
      <c r="G1061" s="427" t="s">
        <v>7613</v>
      </c>
      <c r="H1061" s="330">
        <v>16</v>
      </c>
      <c r="I1061" s="330">
        <v>0</v>
      </c>
      <c r="J1061" s="336">
        <v>0</v>
      </c>
      <c r="K1061" s="330">
        <v>15</v>
      </c>
      <c r="L1061" s="330">
        <v>3</v>
      </c>
      <c r="M1061" s="336">
        <v>0.16666666666666666</v>
      </c>
      <c r="N1061" s="330">
        <v>0</v>
      </c>
      <c r="O1061" s="330" t="s">
        <v>7499</v>
      </c>
      <c r="P1061" s="330" t="s">
        <v>7500</v>
      </c>
      <c r="Q1061" s="330" t="s">
        <v>7501</v>
      </c>
      <c r="R1061" s="336">
        <v>0.25586535683328521</v>
      </c>
      <c r="S1061" s="330">
        <v>0</v>
      </c>
      <c r="T1061" s="330"/>
      <c r="U1061" s="330"/>
      <c r="V1061" s="428"/>
      <c r="W1061" s="428" t="s">
        <v>45</v>
      </c>
      <c r="X1061" s="428" t="s">
        <v>45</v>
      </c>
      <c r="Y1061" s="428" t="s">
        <v>45</v>
      </c>
      <c r="Z1061" s="428" t="s">
        <v>45</v>
      </c>
      <c r="AA1061" s="330">
        <v>3</v>
      </c>
      <c r="AB1061" s="330">
        <v>0</v>
      </c>
      <c r="AC1061" s="330">
        <v>13</v>
      </c>
      <c r="AD1061" s="330">
        <v>3</v>
      </c>
      <c r="AE1061" s="330">
        <v>13</v>
      </c>
      <c r="AF1061" s="330">
        <v>2</v>
      </c>
      <c r="AG1061" s="429">
        <v>0.83870967741935487</v>
      </c>
      <c r="AH1061" s="330"/>
      <c r="AI1061" s="330"/>
      <c r="AJ1061" s="330"/>
      <c r="AK1061" s="330"/>
      <c r="AL1061" s="330"/>
      <c r="AM1061" s="330">
        <v>0</v>
      </c>
      <c r="AN1061" s="330">
        <v>0</v>
      </c>
      <c r="AO1061" s="330"/>
      <c r="AP1061" s="330"/>
      <c r="AQ1061" s="330">
        <v>1</v>
      </c>
      <c r="AR1061" s="330">
        <v>0</v>
      </c>
      <c r="AS1061" s="330">
        <v>0</v>
      </c>
      <c r="AT1061" s="330">
        <v>2</v>
      </c>
      <c r="AU1061" s="330">
        <v>0</v>
      </c>
      <c r="AV1061" s="430">
        <v>0.66666666666666663</v>
      </c>
      <c r="AW1061" s="330">
        <v>9</v>
      </c>
      <c r="AX1061" s="330">
        <v>0</v>
      </c>
      <c r="AY1061" s="330">
        <v>9</v>
      </c>
      <c r="AZ1061" s="330">
        <v>0</v>
      </c>
      <c r="BA1061" s="330">
        <v>9</v>
      </c>
      <c r="BB1061" s="330">
        <v>0</v>
      </c>
      <c r="BC1061" s="330">
        <v>9</v>
      </c>
      <c r="BD1061" s="330">
        <v>0</v>
      </c>
      <c r="BE1061" s="330">
        <v>43</v>
      </c>
      <c r="BF1061" s="329" t="s">
        <v>7561</v>
      </c>
      <c r="BG1061" s="330">
        <v>80</v>
      </c>
      <c r="BH1061" s="330">
        <v>3</v>
      </c>
      <c r="BI1061" s="330">
        <v>9</v>
      </c>
      <c r="BJ1061" s="330" t="s">
        <v>112</v>
      </c>
      <c r="BK1061" s="330">
        <v>8</v>
      </c>
      <c r="BL1061" s="330">
        <v>0</v>
      </c>
      <c r="BM1061" s="330">
        <v>0</v>
      </c>
      <c r="BN1061" s="330">
        <v>0</v>
      </c>
      <c r="BO1061" s="330">
        <v>0</v>
      </c>
      <c r="BP1061" s="330">
        <v>1</v>
      </c>
      <c r="BQ1061" s="330">
        <v>0</v>
      </c>
    </row>
    <row r="1062" spans="1:69" x14ac:dyDescent="0.25">
      <c r="A1062" s="333" t="s">
        <v>53</v>
      </c>
      <c r="B1062" s="330" t="s">
        <v>43</v>
      </c>
      <c r="C1062" s="330" t="s">
        <v>43</v>
      </c>
      <c r="D1062" s="333">
        <v>1</v>
      </c>
      <c r="E1062" s="331" t="s">
        <v>6534</v>
      </c>
      <c r="F1062" s="330" t="s">
        <v>128</v>
      </c>
      <c r="G1062" s="427" t="s">
        <v>7564</v>
      </c>
      <c r="H1062" s="330">
        <v>15</v>
      </c>
      <c r="I1062" s="330">
        <v>0</v>
      </c>
      <c r="J1062" s="336">
        <v>0</v>
      </c>
      <c r="K1062" s="330">
        <v>3</v>
      </c>
      <c r="L1062" s="330">
        <v>1</v>
      </c>
      <c r="M1062" s="336">
        <v>0.25</v>
      </c>
      <c r="N1062" s="330">
        <v>0</v>
      </c>
      <c r="O1062" s="330" t="s">
        <v>6933</v>
      </c>
      <c r="P1062" s="330" t="s">
        <v>6934</v>
      </c>
      <c r="Q1062" s="330" t="s">
        <v>6935</v>
      </c>
      <c r="R1062" s="336">
        <v>0.28053450275672498</v>
      </c>
      <c r="S1062" s="330">
        <v>0</v>
      </c>
      <c r="T1062" s="330"/>
      <c r="U1062" s="330"/>
      <c r="V1062" s="428"/>
      <c r="W1062" s="428" t="s">
        <v>45</v>
      </c>
      <c r="X1062" s="428" t="s">
        <v>45</v>
      </c>
      <c r="Y1062" s="428" t="s">
        <v>45</v>
      </c>
      <c r="Z1062" s="428" t="s">
        <v>45</v>
      </c>
      <c r="AA1062" s="330">
        <v>0</v>
      </c>
      <c r="AB1062" s="330">
        <v>0</v>
      </c>
      <c r="AC1062" s="330">
        <v>15</v>
      </c>
      <c r="AD1062" s="330">
        <v>0</v>
      </c>
      <c r="AE1062" s="330">
        <v>3</v>
      </c>
      <c r="AF1062" s="330">
        <v>0</v>
      </c>
      <c r="AG1062" s="429">
        <v>1</v>
      </c>
      <c r="AH1062" s="330"/>
      <c r="AI1062" s="330"/>
      <c r="AJ1062" s="330"/>
      <c r="AK1062" s="330"/>
      <c r="AL1062" s="330"/>
      <c r="AM1062" s="330">
        <v>0</v>
      </c>
      <c r="AN1062" s="330">
        <v>0</v>
      </c>
      <c r="AO1062" s="330"/>
      <c r="AP1062" s="330"/>
      <c r="AQ1062" s="330">
        <v>0</v>
      </c>
      <c r="AR1062" s="330">
        <v>0</v>
      </c>
      <c r="AS1062" s="330">
        <v>0</v>
      </c>
      <c r="AT1062" s="330">
        <v>0</v>
      </c>
      <c r="AU1062" s="330">
        <v>0</v>
      </c>
      <c r="AV1062" s="430" t="s">
        <v>45</v>
      </c>
      <c r="AW1062" s="330">
        <v>18</v>
      </c>
      <c r="AX1062" s="330">
        <v>0</v>
      </c>
      <c r="AY1062" s="330">
        <v>18</v>
      </c>
      <c r="AZ1062" s="330">
        <v>0</v>
      </c>
      <c r="BA1062" s="330">
        <v>18</v>
      </c>
      <c r="BB1062" s="330">
        <v>0</v>
      </c>
      <c r="BC1062" s="330">
        <v>18</v>
      </c>
      <c r="BD1062" s="330">
        <v>0</v>
      </c>
      <c r="BE1062" s="330">
        <v>10</v>
      </c>
      <c r="BF1062" s="329" t="s">
        <v>7583</v>
      </c>
      <c r="BG1062" s="330">
        <v>18</v>
      </c>
      <c r="BH1062" s="330">
        <v>16</v>
      </c>
      <c r="BI1062" s="330">
        <v>19</v>
      </c>
      <c r="BJ1062" s="330" t="s">
        <v>112</v>
      </c>
      <c r="BK1062" s="330">
        <v>6</v>
      </c>
      <c r="BL1062" s="330">
        <v>9</v>
      </c>
      <c r="BM1062" s="330">
        <v>3</v>
      </c>
      <c r="BN1062" s="330">
        <v>0</v>
      </c>
      <c r="BO1062" s="330">
        <v>1</v>
      </c>
      <c r="BP1062" s="330">
        <v>0</v>
      </c>
      <c r="BQ1062" s="330">
        <v>0</v>
      </c>
    </row>
    <row r="1063" spans="1:69" x14ac:dyDescent="0.25">
      <c r="A1063" s="333" t="s">
        <v>53</v>
      </c>
      <c r="B1063" s="330" t="s">
        <v>43</v>
      </c>
      <c r="C1063" s="330" t="s">
        <v>43</v>
      </c>
      <c r="D1063" s="333">
        <v>2</v>
      </c>
      <c r="E1063" s="331" t="s">
        <v>6535</v>
      </c>
      <c r="F1063" s="330" t="s">
        <v>128</v>
      </c>
      <c r="G1063" s="427" t="s">
        <v>7564</v>
      </c>
      <c r="H1063" s="330">
        <v>43</v>
      </c>
      <c r="I1063" s="330">
        <v>2</v>
      </c>
      <c r="J1063" s="336">
        <v>4.4444444444444446E-2</v>
      </c>
      <c r="K1063" s="330">
        <v>9</v>
      </c>
      <c r="L1063" s="330">
        <v>2</v>
      </c>
      <c r="M1063" s="336">
        <v>0.18181818181818182</v>
      </c>
      <c r="N1063" s="330">
        <v>0</v>
      </c>
      <c r="O1063" s="330" t="s">
        <v>7071</v>
      </c>
      <c r="P1063" s="330" t="s">
        <v>7072</v>
      </c>
      <c r="Q1063" s="330" t="s">
        <v>7073</v>
      </c>
      <c r="R1063" s="336">
        <v>0.32126486245258362</v>
      </c>
      <c r="S1063" s="330">
        <v>0</v>
      </c>
      <c r="T1063" s="330"/>
      <c r="U1063" s="330"/>
      <c r="V1063" s="428"/>
      <c r="W1063" s="428" t="s">
        <v>45</v>
      </c>
      <c r="X1063" s="428" t="s">
        <v>45</v>
      </c>
      <c r="Y1063" s="428" t="s">
        <v>45</v>
      </c>
      <c r="Z1063" s="428" t="s">
        <v>45</v>
      </c>
      <c r="AA1063" s="330">
        <v>0</v>
      </c>
      <c r="AB1063" s="330">
        <v>0</v>
      </c>
      <c r="AC1063" s="330">
        <v>43</v>
      </c>
      <c r="AD1063" s="330">
        <v>0</v>
      </c>
      <c r="AE1063" s="330">
        <v>9</v>
      </c>
      <c r="AF1063" s="330">
        <v>0</v>
      </c>
      <c r="AG1063" s="429">
        <v>1</v>
      </c>
      <c r="AH1063" s="330"/>
      <c r="AI1063" s="330"/>
      <c r="AJ1063" s="330"/>
      <c r="AK1063" s="330"/>
      <c r="AL1063" s="330"/>
      <c r="AM1063" s="330">
        <v>0</v>
      </c>
      <c r="AN1063" s="330">
        <v>0</v>
      </c>
      <c r="AO1063" s="330"/>
      <c r="AP1063" s="330"/>
      <c r="AQ1063" s="330">
        <v>0</v>
      </c>
      <c r="AR1063" s="330">
        <v>0</v>
      </c>
      <c r="AS1063" s="330">
        <v>0</v>
      </c>
      <c r="AT1063" s="330">
        <v>0</v>
      </c>
      <c r="AU1063" s="330">
        <v>0</v>
      </c>
      <c r="AV1063" s="430" t="s">
        <v>45</v>
      </c>
      <c r="AW1063" s="330">
        <v>38</v>
      </c>
      <c r="AX1063" s="330">
        <v>0</v>
      </c>
      <c r="AY1063" s="330">
        <v>38</v>
      </c>
      <c r="AZ1063" s="330">
        <v>0</v>
      </c>
      <c r="BA1063" s="330">
        <v>38</v>
      </c>
      <c r="BB1063" s="330">
        <v>0</v>
      </c>
      <c r="BC1063" s="330">
        <v>38</v>
      </c>
      <c r="BD1063" s="330">
        <v>0</v>
      </c>
      <c r="BE1063" s="330">
        <v>16</v>
      </c>
      <c r="BF1063" s="329" t="s">
        <v>7583</v>
      </c>
      <c r="BG1063" s="330">
        <v>38</v>
      </c>
      <c r="BH1063" s="330">
        <v>49</v>
      </c>
      <c r="BI1063" s="330">
        <v>38</v>
      </c>
      <c r="BJ1063" s="330" t="s">
        <v>112</v>
      </c>
      <c r="BK1063" s="330">
        <v>4</v>
      </c>
      <c r="BL1063" s="330">
        <v>32</v>
      </c>
      <c r="BM1063" s="330">
        <v>2</v>
      </c>
      <c r="BN1063" s="330">
        <v>0</v>
      </c>
      <c r="BO1063" s="330">
        <v>0</v>
      </c>
      <c r="BP1063" s="330">
        <v>0</v>
      </c>
      <c r="BQ1063" s="330">
        <v>0</v>
      </c>
    </row>
    <row r="1064" spans="1:69" x14ac:dyDescent="0.25">
      <c r="A1064" s="333" t="s">
        <v>53</v>
      </c>
      <c r="B1064" s="330" t="s">
        <v>43</v>
      </c>
      <c r="C1064" s="330" t="s">
        <v>43</v>
      </c>
      <c r="D1064" s="333">
        <v>44</v>
      </c>
      <c r="E1064" s="331" t="s">
        <v>565</v>
      </c>
      <c r="F1064" s="330" t="s">
        <v>128</v>
      </c>
      <c r="G1064" s="427" t="s">
        <v>7564</v>
      </c>
      <c r="H1064" s="330">
        <v>39</v>
      </c>
      <c r="I1064" s="330">
        <v>1</v>
      </c>
      <c r="J1064" s="336">
        <v>2.5000000000000001E-2</v>
      </c>
      <c r="K1064" s="330">
        <v>7</v>
      </c>
      <c r="L1064" s="330">
        <v>5</v>
      </c>
      <c r="M1064" s="336">
        <v>0.41666666666666669</v>
      </c>
      <c r="N1064" s="330">
        <v>0</v>
      </c>
      <c r="O1064" s="330" t="s">
        <v>2711</v>
      </c>
      <c r="P1064" s="330" t="s">
        <v>2712</v>
      </c>
      <c r="Q1064" s="330" t="s">
        <v>2713</v>
      </c>
      <c r="R1064" s="336">
        <v>0.31850380096751901</v>
      </c>
      <c r="S1064" s="330">
        <v>0</v>
      </c>
      <c r="T1064" s="330"/>
      <c r="U1064" s="330"/>
      <c r="V1064" s="428"/>
      <c r="W1064" s="428" t="s">
        <v>45</v>
      </c>
      <c r="X1064" s="428" t="s">
        <v>45</v>
      </c>
      <c r="Y1064" s="428" t="s">
        <v>45</v>
      </c>
      <c r="Z1064" s="428" t="s">
        <v>45</v>
      </c>
      <c r="AA1064" s="330">
        <v>1</v>
      </c>
      <c r="AB1064" s="330">
        <v>0</v>
      </c>
      <c r="AC1064" s="330">
        <v>38</v>
      </c>
      <c r="AD1064" s="330">
        <v>1</v>
      </c>
      <c r="AE1064" s="330">
        <v>6</v>
      </c>
      <c r="AF1064" s="330">
        <v>1</v>
      </c>
      <c r="AG1064" s="429">
        <v>0.95652173913043481</v>
      </c>
      <c r="AH1064" s="330"/>
      <c r="AI1064" s="330"/>
      <c r="AJ1064" s="330"/>
      <c r="AK1064" s="330"/>
      <c r="AL1064" s="330"/>
      <c r="AM1064" s="330">
        <v>0</v>
      </c>
      <c r="AN1064" s="330">
        <v>0</v>
      </c>
      <c r="AO1064" s="330"/>
      <c r="AP1064" s="330"/>
      <c r="AQ1064" s="330">
        <v>0</v>
      </c>
      <c r="AR1064" s="330">
        <v>0</v>
      </c>
      <c r="AS1064" s="330">
        <v>1</v>
      </c>
      <c r="AT1064" s="330">
        <v>0</v>
      </c>
      <c r="AU1064" s="330">
        <v>0</v>
      </c>
      <c r="AV1064" s="430">
        <v>0</v>
      </c>
      <c r="AW1064" s="330">
        <v>33</v>
      </c>
      <c r="AX1064" s="330">
        <v>1</v>
      </c>
      <c r="AY1064" s="330">
        <v>33</v>
      </c>
      <c r="AZ1064" s="330">
        <v>1</v>
      </c>
      <c r="BA1064" s="330">
        <v>33</v>
      </c>
      <c r="BB1064" s="330">
        <v>1</v>
      </c>
      <c r="BC1064" s="330">
        <v>33</v>
      </c>
      <c r="BD1064" s="330">
        <v>1</v>
      </c>
      <c r="BE1064" s="330">
        <v>17</v>
      </c>
      <c r="BF1064" s="329" t="s">
        <v>7583</v>
      </c>
      <c r="BG1064" s="330">
        <v>34</v>
      </c>
      <c r="BH1064" s="330">
        <v>38</v>
      </c>
      <c r="BI1064" s="330">
        <v>35</v>
      </c>
      <c r="BJ1064" s="330" t="s">
        <v>112</v>
      </c>
      <c r="BK1064" s="330">
        <v>10</v>
      </c>
      <c r="BL1064" s="330">
        <v>20</v>
      </c>
      <c r="BM1064" s="330">
        <v>3</v>
      </c>
      <c r="BN1064" s="330">
        <v>1</v>
      </c>
      <c r="BO1064" s="330">
        <v>1</v>
      </c>
      <c r="BP1064" s="330">
        <v>0</v>
      </c>
      <c r="BQ1064" s="330">
        <v>0</v>
      </c>
    </row>
    <row r="1065" spans="1:69" x14ac:dyDescent="0.25">
      <c r="A1065" s="333" t="s">
        <v>53</v>
      </c>
      <c r="B1065" s="330" t="s">
        <v>43</v>
      </c>
      <c r="C1065" s="330" t="s">
        <v>43</v>
      </c>
      <c r="D1065" s="333">
        <v>45</v>
      </c>
      <c r="E1065" s="331" t="s">
        <v>566</v>
      </c>
      <c r="F1065" s="330" t="s">
        <v>128</v>
      </c>
      <c r="G1065" s="427" t="s">
        <v>7564</v>
      </c>
      <c r="H1065" s="330">
        <v>27</v>
      </c>
      <c r="I1065" s="330">
        <v>0</v>
      </c>
      <c r="J1065" s="336">
        <v>0</v>
      </c>
      <c r="K1065" s="330">
        <v>8</v>
      </c>
      <c r="L1065" s="330">
        <v>3</v>
      </c>
      <c r="M1065" s="336">
        <v>0.27272727272727271</v>
      </c>
      <c r="N1065" s="330">
        <v>0</v>
      </c>
      <c r="O1065" s="330" t="s">
        <v>2796</v>
      </c>
      <c r="P1065" s="330" t="s">
        <v>2797</v>
      </c>
      <c r="Q1065" s="330" t="s">
        <v>2798</v>
      </c>
      <c r="R1065" s="336">
        <v>0.25077410977376019</v>
      </c>
      <c r="S1065" s="330">
        <v>0</v>
      </c>
      <c r="T1065" s="330"/>
      <c r="U1065" s="330"/>
      <c r="V1065" s="428"/>
      <c r="W1065" s="428" t="s">
        <v>45</v>
      </c>
      <c r="X1065" s="428" t="s">
        <v>45</v>
      </c>
      <c r="Y1065" s="428" t="s">
        <v>45</v>
      </c>
      <c r="Z1065" s="428" t="s">
        <v>45</v>
      </c>
      <c r="AA1065" s="330">
        <v>0</v>
      </c>
      <c r="AB1065" s="330">
        <v>0</v>
      </c>
      <c r="AC1065" s="330">
        <v>26</v>
      </c>
      <c r="AD1065" s="330">
        <v>1</v>
      </c>
      <c r="AE1065" s="330">
        <v>8</v>
      </c>
      <c r="AF1065" s="330">
        <v>0</v>
      </c>
      <c r="AG1065" s="429">
        <v>0.97142857142857142</v>
      </c>
      <c r="AH1065" s="330"/>
      <c r="AI1065" s="330"/>
      <c r="AJ1065" s="330"/>
      <c r="AK1065" s="330"/>
      <c r="AL1065" s="330"/>
      <c r="AM1065" s="330">
        <v>0</v>
      </c>
      <c r="AN1065" s="330">
        <v>0</v>
      </c>
      <c r="AO1065" s="330"/>
      <c r="AP1065" s="330"/>
      <c r="AQ1065" s="330">
        <v>0</v>
      </c>
      <c r="AR1065" s="330">
        <v>0</v>
      </c>
      <c r="AS1065" s="330">
        <v>0</v>
      </c>
      <c r="AT1065" s="330">
        <v>0</v>
      </c>
      <c r="AU1065" s="330">
        <v>0</v>
      </c>
      <c r="AV1065" s="430" t="s">
        <v>45</v>
      </c>
      <c r="AW1065" s="330">
        <v>27</v>
      </c>
      <c r="AX1065" s="330">
        <v>0</v>
      </c>
      <c r="AY1065" s="330">
        <v>27</v>
      </c>
      <c r="AZ1065" s="330">
        <v>0</v>
      </c>
      <c r="BA1065" s="330">
        <v>27</v>
      </c>
      <c r="BB1065" s="330">
        <v>0</v>
      </c>
      <c r="BC1065" s="330">
        <v>27</v>
      </c>
      <c r="BD1065" s="330">
        <v>0</v>
      </c>
      <c r="BE1065" s="330">
        <v>15</v>
      </c>
      <c r="BF1065" s="329" t="s">
        <v>7583</v>
      </c>
      <c r="BG1065" s="330">
        <v>26</v>
      </c>
      <c r="BH1065" s="330">
        <v>33</v>
      </c>
      <c r="BI1065" s="330">
        <v>27</v>
      </c>
      <c r="BJ1065" s="330" t="s">
        <v>112</v>
      </c>
      <c r="BK1065" s="330">
        <v>9</v>
      </c>
      <c r="BL1065" s="330">
        <v>13</v>
      </c>
      <c r="BM1065" s="330">
        <v>5</v>
      </c>
      <c r="BN1065" s="330">
        <v>0</v>
      </c>
      <c r="BO1065" s="330">
        <v>0</v>
      </c>
      <c r="BP1065" s="330">
        <v>0</v>
      </c>
      <c r="BQ1065" s="330">
        <v>0</v>
      </c>
    </row>
    <row r="1066" spans="1:69" x14ac:dyDescent="0.25">
      <c r="A1066" s="333" t="s">
        <v>53</v>
      </c>
      <c r="B1066" s="330" t="s">
        <v>43</v>
      </c>
      <c r="C1066" s="330" t="s">
        <v>43</v>
      </c>
      <c r="D1066" s="333">
        <v>46</v>
      </c>
      <c r="E1066" s="331" t="s">
        <v>567</v>
      </c>
      <c r="F1066" s="330" t="s">
        <v>128</v>
      </c>
      <c r="G1066" s="427" t="s">
        <v>7564</v>
      </c>
      <c r="H1066" s="330">
        <v>22</v>
      </c>
      <c r="I1066" s="330">
        <v>0</v>
      </c>
      <c r="J1066" s="336">
        <v>0</v>
      </c>
      <c r="K1066" s="330">
        <v>14</v>
      </c>
      <c r="L1066" s="330">
        <v>0</v>
      </c>
      <c r="M1066" s="336">
        <v>0</v>
      </c>
      <c r="N1066" s="330">
        <v>0</v>
      </c>
      <c r="O1066" s="330" t="s">
        <v>2887</v>
      </c>
      <c r="P1066" s="330" t="s">
        <v>2888</v>
      </c>
      <c r="Q1066" s="330" t="s">
        <v>2889</v>
      </c>
      <c r="R1066" s="336">
        <v>0.27677333069149984</v>
      </c>
      <c r="S1066" s="330">
        <v>0</v>
      </c>
      <c r="T1066" s="330"/>
      <c r="U1066" s="330"/>
      <c r="V1066" s="428"/>
      <c r="W1066" s="428" t="s">
        <v>45</v>
      </c>
      <c r="X1066" s="428" t="s">
        <v>45</v>
      </c>
      <c r="Y1066" s="428" t="s">
        <v>45</v>
      </c>
      <c r="Z1066" s="428" t="s">
        <v>45</v>
      </c>
      <c r="AA1066" s="330">
        <v>1</v>
      </c>
      <c r="AB1066" s="330">
        <v>0</v>
      </c>
      <c r="AC1066" s="330">
        <v>22</v>
      </c>
      <c r="AD1066" s="330">
        <v>0</v>
      </c>
      <c r="AE1066" s="330">
        <v>13</v>
      </c>
      <c r="AF1066" s="330">
        <v>1</v>
      </c>
      <c r="AG1066" s="429">
        <v>0.97222222222222221</v>
      </c>
      <c r="AH1066" s="330"/>
      <c r="AI1066" s="330"/>
      <c r="AJ1066" s="330"/>
      <c r="AK1066" s="330"/>
      <c r="AL1066" s="330"/>
      <c r="AM1066" s="330">
        <v>0</v>
      </c>
      <c r="AN1066" s="330">
        <v>0</v>
      </c>
      <c r="AO1066" s="330"/>
      <c r="AP1066" s="330"/>
      <c r="AQ1066" s="330">
        <v>0</v>
      </c>
      <c r="AR1066" s="330">
        <v>0</v>
      </c>
      <c r="AS1066" s="330">
        <v>0</v>
      </c>
      <c r="AT1066" s="330">
        <v>0</v>
      </c>
      <c r="AU1066" s="330">
        <v>1</v>
      </c>
      <c r="AV1066" s="430">
        <v>1</v>
      </c>
      <c r="AW1066" s="330">
        <v>29</v>
      </c>
      <c r="AX1066" s="330">
        <v>0</v>
      </c>
      <c r="AY1066" s="330">
        <v>29</v>
      </c>
      <c r="AZ1066" s="330">
        <v>0</v>
      </c>
      <c r="BA1066" s="330">
        <v>29</v>
      </c>
      <c r="BB1066" s="330">
        <v>0</v>
      </c>
      <c r="BC1066" s="330">
        <v>29</v>
      </c>
      <c r="BD1066" s="330">
        <v>0</v>
      </c>
      <c r="BE1066" s="330">
        <v>121</v>
      </c>
      <c r="BF1066" s="329" t="s">
        <v>7583</v>
      </c>
      <c r="BG1066" s="330">
        <v>29</v>
      </c>
      <c r="BH1066" s="330">
        <v>36</v>
      </c>
      <c r="BI1066" s="330">
        <v>29</v>
      </c>
      <c r="BJ1066" s="330" t="s">
        <v>112</v>
      </c>
      <c r="BK1066" s="330">
        <v>3</v>
      </c>
      <c r="BL1066" s="330">
        <v>20</v>
      </c>
      <c r="BM1066" s="330">
        <v>6</v>
      </c>
      <c r="BN1066" s="330">
        <v>0</v>
      </c>
      <c r="BO1066" s="330">
        <v>0</v>
      </c>
      <c r="BP1066" s="330">
        <v>0</v>
      </c>
      <c r="BQ1066" s="330">
        <v>0</v>
      </c>
    </row>
    <row r="1067" spans="1:69" x14ac:dyDescent="0.25">
      <c r="A1067" s="333" t="s">
        <v>53</v>
      </c>
      <c r="B1067" s="330" t="s">
        <v>43</v>
      </c>
      <c r="C1067" s="330" t="s">
        <v>43</v>
      </c>
      <c r="D1067" s="333">
        <v>47</v>
      </c>
      <c r="E1067" s="331" t="s">
        <v>568</v>
      </c>
      <c r="F1067" s="330" t="s">
        <v>128</v>
      </c>
      <c r="G1067" s="427" t="s">
        <v>7564</v>
      </c>
      <c r="H1067" s="330">
        <v>18</v>
      </c>
      <c r="I1067" s="330">
        <v>0</v>
      </c>
      <c r="J1067" s="336">
        <v>0</v>
      </c>
      <c r="K1067" s="330">
        <v>8</v>
      </c>
      <c r="L1067" s="330">
        <v>2</v>
      </c>
      <c r="M1067" s="336">
        <v>0.2</v>
      </c>
      <c r="N1067" s="330">
        <v>0</v>
      </c>
      <c r="O1067" s="330" t="s">
        <v>2966</v>
      </c>
      <c r="P1067" s="330" t="s">
        <v>2967</v>
      </c>
      <c r="Q1067" s="330" t="s">
        <v>2968</v>
      </c>
      <c r="R1067" s="336">
        <v>0.28045236701147175</v>
      </c>
      <c r="S1067" s="330">
        <v>0</v>
      </c>
      <c r="T1067" s="330"/>
      <c r="U1067" s="330"/>
      <c r="V1067" s="428"/>
      <c r="W1067" s="428" t="s">
        <v>45</v>
      </c>
      <c r="X1067" s="428" t="s">
        <v>45</v>
      </c>
      <c r="Y1067" s="428" t="s">
        <v>45</v>
      </c>
      <c r="Z1067" s="428" t="s">
        <v>45</v>
      </c>
      <c r="AA1067" s="330">
        <v>0</v>
      </c>
      <c r="AB1067" s="330">
        <v>0</v>
      </c>
      <c r="AC1067" s="330">
        <v>18</v>
      </c>
      <c r="AD1067" s="330">
        <v>0</v>
      </c>
      <c r="AE1067" s="330">
        <v>8</v>
      </c>
      <c r="AF1067" s="330">
        <v>0</v>
      </c>
      <c r="AG1067" s="429">
        <v>1</v>
      </c>
      <c r="AH1067" s="330"/>
      <c r="AI1067" s="330"/>
      <c r="AJ1067" s="330"/>
      <c r="AK1067" s="330"/>
      <c r="AL1067" s="330"/>
      <c r="AM1067" s="330">
        <v>0</v>
      </c>
      <c r="AN1067" s="330">
        <v>0</v>
      </c>
      <c r="AO1067" s="330"/>
      <c r="AP1067" s="330"/>
      <c r="AQ1067" s="330">
        <v>0</v>
      </c>
      <c r="AR1067" s="330">
        <v>0</v>
      </c>
      <c r="AS1067" s="330">
        <v>0</v>
      </c>
      <c r="AT1067" s="330">
        <v>0</v>
      </c>
      <c r="AU1067" s="330">
        <v>0</v>
      </c>
      <c r="AV1067" s="430" t="s">
        <v>45</v>
      </c>
      <c r="AW1067" s="330">
        <v>18</v>
      </c>
      <c r="AX1067" s="330">
        <v>0</v>
      </c>
      <c r="AY1067" s="330">
        <v>18</v>
      </c>
      <c r="AZ1067" s="330">
        <v>0</v>
      </c>
      <c r="BA1067" s="330">
        <v>18</v>
      </c>
      <c r="BB1067" s="330">
        <v>0</v>
      </c>
      <c r="BC1067" s="330">
        <v>18</v>
      </c>
      <c r="BD1067" s="330">
        <v>0</v>
      </c>
      <c r="BE1067" s="330">
        <v>18</v>
      </c>
      <c r="BF1067" s="329" t="s">
        <v>7583</v>
      </c>
      <c r="BG1067" s="330">
        <v>18</v>
      </c>
      <c r="BH1067" s="330">
        <v>26</v>
      </c>
      <c r="BI1067" s="330">
        <v>18</v>
      </c>
      <c r="BJ1067" s="330" t="s">
        <v>112</v>
      </c>
      <c r="BK1067" s="330">
        <v>0</v>
      </c>
      <c r="BL1067" s="330">
        <v>13</v>
      </c>
      <c r="BM1067" s="330">
        <v>5</v>
      </c>
      <c r="BN1067" s="330">
        <v>0</v>
      </c>
      <c r="BO1067" s="330">
        <v>0</v>
      </c>
      <c r="BP1067" s="330">
        <v>0</v>
      </c>
      <c r="BQ1067" s="330">
        <v>0</v>
      </c>
    </row>
    <row r="1068" spans="1:69" x14ac:dyDescent="0.25">
      <c r="A1068" s="333" t="s">
        <v>53</v>
      </c>
      <c r="B1068" s="330" t="s">
        <v>43</v>
      </c>
      <c r="C1068" s="330" t="s">
        <v>43</v>
      </c>
      <c r="D1068" s="333">
        <v>48</v>
      </c>
      <c r="E1068" s="331" t="s">
        <v>570</v>
      </c>
      <c r="F1068" s="330" t="s">
        <v>128</v>
      </c>
      <c r="G1068" s="427" t="s">
        <v>7564</v>
      </c>
      <c r="H1068" s="330">
        <v>13</v>
      </c>
      <c r="I1068" s="330">
        <v>0</v>
      </c>
      <c r="J1068" s="336">
        <v>0</v>
      </c>
      <c r="K1068" s="330">
        <v>7</v>
      </c>
      <c r="L1068" s="330">
        <v>1</v>
      </c>
      <c r="M1068" s="336">
        <v>0.125</v>
      </c>
      <c r="N1068" s="330">
        <v>0</v>
      </c>
      <c r="O1068" s="330" t="s">
        <v>3055</v>
      </c>
      <c r="P1068" s="330" t="s">
        <v>3056</v>
      </c>
      <c r="Q1068" s="330" t="s">
        <v>3057</v>
      </c>
      <c r="R1068" s="336">
        <v>0.29370897417469216</v>
      </c>
      <c r="S1068" s="330">
        <v>0</v>
      </c>
      <c r="T1068" s="330"/>
      <c r="U1068" s="330"/>
      <c r="V1068" s="428"/>
      <c r="W1068" s="428" t="s">
        <v>45</v>
      </c>
      <c r="X1068" s="428" t="s">
        <v>45</v>
      </c>
      <c r="Y1068" s="428" t="s">
        <v>45</v>
      </c>
      <c r="Z1068" s="428" t="s">
        <v>45</v>
      </c>
      <c r="AA1068" s="330">
        <v>0</v>
      </c>
      <c r="AB1068" s="330">
        <v>0</v>
      </c>
      <c r="AC1068" s="330">
        <v>12</v>
      </c>
      <c r="AD1068" s="330">
        <v>1</v>
      </c>
      <c r="AE1068" s="330">
        <v>7</v>
      </c>
      <c r="AF1068" s="330">
        <v>0</v>
      </c>
      <c r="AG1068" s="429">
        <v>0.95</v>
      </c>
      <c r="AH1068" s="330"/>
      <c r="AI1068" s="330"/>
      <c r="AJ1068" s="330"/>
      <c r="AK1068" s="330"/>
      <c r="AL1068" s="330"/>
      <c r="AM1068" s="330">
        <v>0</v>
      </c>
      <c r="AN1068" s="330">
        <v>0</v>
      </c>
      <c r="AO1068" s="330"/>
      <c r="AP1068" s="330"/>
      <c r="AQ1068" s="330">
        <v>0</v>
      </c>
      <c r="AR1068" s="330">
        <v>0</v>
      </c>
      <c r="AS1068" s="330">
        <v>0</v>
      </c>
      <c r="AT1068" s="330">
        <v>0</v>
      </c>
      <c r="AU1068" s="330">
        <v>0</v>
      </c>
      <c r="AV1068" s="430" t="s">
        <v>45</v>
      </c>
      <c r="AW1068" s="330">
        <v>14</v>
      </c>
      <c r="AX1068" s="330">
        <v>0</v>
      </c>
      <c r="AY1068" s="330">
        <v>14</v>
      </c>
      <c r="AZ1068" s="330">
        <v>0</v>
      </c>
      <c r="BA1068" s="330">
        <v>14</v>
      </c>
      <c r="BB1068" s="330">
        <v>0</v>
      </c>
      <c r="BC1068" s="330">
        <v>14</v>
      </c>
      <c r="BD1068" s="330">
        <v>0</v>
      </c>
      <c r="BE1068" s="330">
        <v>5</v>
      </c>
      <c r="BF1068" s="329" t="s">
        <v>7583</v>
      </c>
      <c r="BG1068" s="330">
        <v>14</v>
      </c>
      <c r="BH1068" s="330">
        <v>20</v>
      </c>
      <c r="BI1068" s="330">
        <v>14</v>
      </c>
      <c r="BJ1068" s="330" t="s">
        <v>112</v>
      </c>
      <c r="BK1068" s="330">
        <v>3</v>
      </c>
      <c r="BL1068" s="330">
        <v>7</v>
      </c>
      <c r="BM1068" s="330">
        <v>4</v>
      </c>
      <c r="BN1068" s="330">
        <v>0</v>
      </c>
      <c r="BO1068" s="330">
        <v>0</v>
      </c>
      <c r="BP1068" s="330">
        <v>0</v>
      </c>
      <c r="BQ1068" s="330">
        <v>0</v>
      </c>
    </row>
    <row r="1069" spans="1:69" x14ac:dyDescent="0.25">
      <c r="A1069" s="333" t="s">
        <v>53</v>
      </c>
      <c r="B1069" s="330" t="s">
        <v>43</v>
      </c>
      <c r="C1069" s="330" t="s">
        <v>43</v>
      </c>
      <c r="D1069" s="333">
        <v>49</v>
      </c>
      <c r="E1069" s="331" t="s">
        <v>571</v>
      </c>
      <c r="F1069" s="330" t="s">
        <v>128</v>
      </c>
      <c r="G1069" s="427" t="s">
        <v>7564</v>
      </c>
      <c r="H1069" s="330">
        <v>11</v>
      </c>
      <c r="I1069" s="330">
        <v>0</v>
      </c>
      <c r="J1069" s="336">
        <v>0</v>
      </c>
      <c r="K1069" s="330">
        <v>0</v>
      </c>
      <c r="L1069" s="330">
        <v>1</v>
      </c>
      <c r="M1069" s="336">
        <v>1</v>
      </c>
      <c r="N1069" s="330">
        <v>0</v>
      </c>
      <c r="O1069" s="330" t="s">
        <v>6632</v>
      </c>
      <c r="P1069" s="330" t="s">
        <v>6633</v>
      </c>
      <c r="Q1069" s="330" t="s">
        <v>6634</v>
      </c>
      <c r="R1069" s="336">
        <v>0.26684535311350743</v>
      </c>
      <c r="S1069" s="330">
        <v>0</v>
      </c>
      <c r="T1069" s="330"/>
      <c r="U1069" s="330"/>
      <c r="V1069" s="428"/>
      <c r="W1069" s="428" t="s">
        <v>45</v>
      </c>
      <c r="X1069" s="428" t="s">
        <v>45</v>
      </c>
      <c r="Y1069" s="428" t="s">
        <v>45</v>
      </c>
      <c r="Z1069" s="428" t="s">
        <v>45</v>
      </c>
      <c r="AA1069" s="330">
        <v>0</v>
      </c>
      <c r="AB1069" s="330">
        <v>0</v>
      </c>
      <c r="AC1069" s="330">
        <v>11</v>
      </c>
      <c r="AD1069" s="330">
        <v>0</v>
      </c>
      <c r="AE1069" s="330">
        <v>0</v>
      </c>
      <c r="AF1069" s="330">
        <v>0</v>
      </c>
      <c r="AG1069" s="429">
        <v>1</v>
      </c>
      <c r="AH1069" s="330"/>
      <c r="AI1069" s="330"/>
      <c r="AJ1069" s="330"/>
      <c r="AK1069" s="330"/>
      <c r="AL1069" s="330"/>
      <c r="AM1069" s="330">
        <v>0</v>
      </c>
      <c r="AN1069" s="330">
        <v>0</v>
      </c>
      <c r="AO1069" s="330"/>
      <c r="AP1069" s="330"/>
      <c r="AQ1069" s="330">
        <v>0</v>
      </c>
      <c r="AR1069" s="330">
        <v>0</v>
      </c>
      <c r="AS1069" s="330">
        <v>0</v>
      </c>
      <c r="AT1069" s="330">
        <v>0</v>
      </c>
      <c r="AU1069" s="330">
        <v>0</v>
      </c>
      <c r="AV1069" s="430" t="s">
        <v>45</v>
      </c>
      <c r="AW1069" s="330">
        <v>5</v>
      </c>
      <c r="AX1069" s="330">
        <v>0</v>
      </c>
      <c r="AY1069" s="330">
        <v>5</v>
      </c>
      <c r="AZ1069" s="330">
        <v>0</v>
      </c>
      <c r="BA1069" s="330">
        <v>5</v>
      </c>
      <c r="BB1069" s="330">
        <v>0</v>
      </c>
      <c r="BC1069" s="330">
        <v>5</v>
      </c>
      <c r="BD1069" s="330">
        <v>0</v>
      </c>
      <c r="BE1069" s="330">
        <v>2</v>
      </c>
      <c r="BF1069" s="329" t="s">
        <v>7583</v>
      </c>
      <c r="BG1069" s="330">
        <v>5</v>
      </c>
      <c r="BH1069" s="330">
        <v>8</v>
      </c>
      <c r="BI1069" s="330">
        <v>5</v>
      </c>
      <c r="BJ1069" s="330" t="s">
        <v>112</v>
      </c>
      <c r="BK1069" s="330">
        <v>0</v>
      </c>
      <c r="BL1069" s="330">
        <v>5</v>
      </c>
      <c r="BM1069" s="330">
        <v>0</v>
      </c>
      <c r="BN1069" s="330">
        <v>0</v>
      </c>
      <c r="BO1069" s="330">
        <v>0</v>
      </c>
      <c r="BP1069" s="330">
        <v>0</v>
      </c>
      <c r="BQ1069" s="330">
        <v>0</v>
      </c>
    </row>
    <row r="1070" spans="1:69" x14ac:dyDescent="0.25">
      <c r="A1070" s="333" t="s">
        <v>53</v>
      </c>
      <c r="B1070" s="330" t="s">
        <v>43</v>
      </c>
      <c r="C1070" s="330" t="s">
        <v>43</v>
      </c>
      <c r="D1070" s="333">
        <v>50</v>
      </c>
      <c r="E1070" s="331" t="s">
        <v>572</v>
      </c>
      <c r="F1070" s="330" t="s">
        <v>128</v>
      </c>
      <c r="G1070" s="427" t="s">
        <v>7564</v>
      </c>
      <c r="H1070" s="330">
        <v>19</v>
      </c>
      <c r="I1070" s="330">
        <v>1</v>
      </c>
      <c r="J1070" s="336">
        <v>0.05</v>
      </c>
      <c r="K1070" s="330">
        <v>13</v>
      </c>
      <c r="L1070" s="330">
        <v>0</v>
      </c>
      <c r="M1070" s="336">
        <v>0</v>
      </c>
      <c r="N1070" s="330">
        <v>0</v>
      </c>
      <c r="O1070" s="330" t="s">
        <v>6723</v>
      </c>
      <c r="P1070" s="330" t="s">
        <v>6724</v>
      </c>
      <c r="Q1070" s="330" t="s">
        <v>6725</v>
      </c>
      <c r="R1070" s="336">
        <v>0.25695078061638277</v>
      </c>
      <c r="S1070" s="330">
        <v>0</v>
      </c>
      <c r="T1070" s="330"/>
      <c r="U1070" s="330"/>
      <c r="V1070" s="428"/>
      <c r="W1070" s="428" t="s">
        <v>45</v>
      </c>
      <c r="X1070" s="428" t="s">
        <v>45</v>
      </c>
      <c r="Y1070" s="428" t="s">
        <v>45</v>
      </c>
      <c r="Z1070" s="428" t="s">
        <v>45</v>
      </c>
      <c r="AA1070" s="330">
        <v>1</v>
      </c>
      <c r="AB1070" s="330">
        <v>0</v>
      </c>
      <c r="AC1070" s="330">
        <v>17</v>
      </c>
      <c r="AD1070" s="330">
        <v>2</v>
      </c>
      <c r="AE1070" s="330">
        <v>13</v>
      </c>
      <c r="AF1070" s="330">
        <v>0</v>
      </c>
      <c r="AG1070" s="429">
        <v>0.9375</v>
      </c>
      <c r="AH1070" s="330"/>
      <c r="AI1070" s="330"/>
      <c r="AJ1070" s="330"/>
      <c r="AK1070" s="330"/>
      <c r="AL1070" s="330"/>
      <c r="AM1070" s="330">
        <v>0</v>
      </c>
      <c r="AN1070" s="330">
        <v>0</v>
      </c>
      <c r="AO1070" s="330"/>
      <c r="AP1070" s="330"/>
      <c r="AQ1070" s="330">
        <v>0</v>
      </c>
      <c r="AR1070" s="330">
        <v>0</v>
      </c>
      <c r="AS1070" s="330">
        <v>0</v>
      </c>
      <c r="AT1070" s="330">
        <v>0</v>
      </c>
      <c r="AU1070" s="330">
        <v>1</v>
      </c>
      <c r="AV1070" s="430">
        <v>1</v>
      </c>
      <c r="AW1070" s="330">
        <v>21</v>
      </c>
      <c r="AX1070" s="330">
        <v>0</v>
      </c>
      <c r="AY1070" s="330">
        <v>21</v>
      </c>
      <c r="AZ1070" s="330">
        <v>0</v>
      </c>
      <c r="BA1070" s="330">
        <v>21</v>
      </c>
      <c r="BB1070" s="330">
        <v>0</v>
      </c>
      <c r="BC1070" s="330">
        <v>21</v>
      </c>
      <c r="BD1070" s="330">
        <v>0</v>
      </c>
      <c r="BE1070" s="330">
        <v>20</v>
      </c>
      <c r="BF1070" s="329" t="s">
        <v>7583</v>
      </c>
      <c r="BG1070" s="330">
        <v>21</v>
      </c>
      <c r="BH1070" s="330">
        <v>29</v>
      </c>
      <c r="BI1070" s="330">
        <v>21</v>
      </c>
      <c r="BJ1070" s="330" t="s">
        <v>112</v>
      </c>
      <c r="BK1070" s="330">
        <v>4</v>
      </c>
      <c r="BL1070" s="330">
        <v>11</v>
      </c>
      <c r="BM1070" s="330">
        <v>6</v>
      </c>
      <c r="BN1070" s="330">
        <v>0</v>
      </c>
      <c r="BO1070" s="330">
        <v>0</v>
      </c>
      <c r="BP1070" s="330">
        <v>0</v>
      </c>
      <c r="BQ1070" s="330">
        <v>0</v>
      </c>
    </row>
    <row r="1071" spans="1:69" x14ac:dyDescent="0.25">
      <c r="A1071" s="333" t="s">
        <v>53</v>
      </c>
      <c r="B1071" s="330" t="s">
        <v>43</v>
      </c>
      <c r="C1071" s="330" t="s">
        <v>43</v>
      </c>
      <c r="D1071" s="333">
        <v>51</v>
      </c>
      <c r="E1071" s="331" t="s">
        <v>573</v>
      </c>
      <c r="F1071" s="330" t="s">
        <v>128</v>
      </c>
      <c r="G1071" s="427" t="s">
        <v>7564</v>
      </c>
      <c r="H1071" s="330">
        <v>13</v>
      </c>
      <c r="I1071" s="330">
        <v>1</v>
      </c>
      <c r="J1071" s="336">
        <v>7.1428571428571425E-2</v>
      </c>
      <c r="K1071" s="330">
        <v>5</v>
      </c>
      <c r="L1071" s="330">
        <v>0</v>
      </c>
      <c r="M1071" s="336">
        <v>0</v>
      </c>
      <c r="N1071" s="330">
        <v>0</v>
      </c>
      <c r="O1071" s="330" t="s">
        <v>6779</v>
      </c>
      <c r="P1071" s="330" t="s">
        <v>6780</v>
      </c>
      <c r="Q1071" s="330" t="s">
        <v>6781</v>
      </c>
      <c r="R1071" s="336">
        <v>0.25617942118808762</v>
      </c>
      <c r="S1071" s="330">
        <v>0</v>
      </c>
      <c r="T1071" s="330"/>
      <c r="U1071" s="330"/>
      <c r="V1071" s="428"/>
      <c r="W1071" s="428" t="s">
        <v>45</v>
      </c>
      <c r="X1071" s="428" t="s">
        <v>45</v>
      </c>
      <c r="Y1071" s="428" t="s">
        <v>45</v>
      </c>
      <c r="Z1071" s="428" t="s">
        <v>45</v>
      </c>
      <c r="AA1071" s="330">
        <v>0</v>
      </c>
      <c r="AB1071" s="330">
        <v>0</v>
      </c>
      <c r="AC1071" s="330">
        <v>13</v>
      </c>
      <c r="AD1071" s="330">
        <v>0</v>
      </c>
      <c r="AE1071" s="330">
        <v>4</v>
      </c>
      <c r="AF1071" s="330">
        <v>1</v>
      </c>
      <c r="AG1071" s="429">
        <v>0.94444444444444442</v>
      </c>
      <c r="AH1071" s="330"/>
      <c r="AI1071" s="330"/>
      <c r="AJ1071" s="330"/>
      <c r="AK1071" s="330"/>
      <c r="AL1071" s="330"/>
      <c r="AM1071" s="330">
        <v>0</v>
      </c>
      <c r="AN1071" s="330">
        <v>0</v>
      </c>
      <c r="AO1071" s="330"/>
      <c r="AP1071" s="330"/>
      <c r="AQ1071" s="330">
        <v>0</v>
      </c>
      <c r="AR1071" s="330">
        <v>0</v>
      </c>
      <c r="AS1071" s="330">
        <v>0</v>
      </c>
      <c r="AT1071" s="330">
        <v>0</v>
      </c>
      <c r="AU1071" s="330">
        <v>0</v>
      </c>
      <c r="AV1071" s="430" t="s">
        <v>45</v>
      </c>
      <c r="AW1071" s="330">
        <v>11</v>
      </c>
      <c r="AX1071" s="330">
        <v>0</v>
      </c>
      <c r="AY1071" s="330">
        <v>11</v>
      </c>
      <c r="AZ1071" s="330">
        <v>0</v>
      </c>
      <c r="BA1071" s="330">
        <v>11</v>
      </c>
      <c r="BB1071" s="330">
        <v>0</v>
      </c>
      <c r="BC1071" s="330">
        <v>11</v>
      </c>
      <c r="BD1071" s="330">
        <v>0</v>
      </c>
      <c r="BE1071" s="330">
        <v>2</v>
      </c>
      <c r="BF1071" s="329" t="s">
        <v>7583</v>
      </c>
      <c r="BG1071" s="330">
        <v>12</v>
      </c>
      <c r="BH1071" s="330">
        <v>20</v>
      </c>
      <c r="BI1071" s="330">
        <v>12</v>
      </c>
      <c r="BJ1071" s="330" t="s">
        <v>112</v>
      </c>
      <c r="BK1071" s="330">
        <v>1</v>
      </c>
      <c r="BL1071" s="330">
        <v>7</v>
      </c>
      <c r="BM1071" s="330">
        <v>3</v>
      </c>
      <c r="BN1071" s="330">
        <v>0</v>
      </c>
      <c r="BO1071" s="330">
        <v>1</v>
      </c>
      <c r="BP1071" s="330">
        <v>0</v>
      </c>
      <c r="BQ1071" s="330">
        <v>0</v>
      </c>
    </row>
    <row r="1072" spans="1:69" x14ac:dyDescent="0.25">
      <c r="A1072" s="333" t="s">
        <v>53</v>
      </c>
      <c r="B1072" s="330" t="s">
        <v>43</v>
      </c>
      <c r="C1072" s="330" t="s">
        <v>43</v>
      </c>
      <c r="D1072" s="333">
        <v>52</v>
      </c>
      <c r="E1072" s="331" t="s">
        <v>6555</v>
      </c>
      <c r="F1072" s="330" t="s">
        <v>128</v>
      </c>
      <c r="G1072" s="427" t="s">
        <v>7564</v>
      </c>
      <c r="H1072" s="330">
        <v>30</v>
      </c>
      <c r="I1072" s="330">
        <v>0</v>
      </c>
      <c r="J1072" s="336">
        <v>0</v>
      </c>
      <c r="K1072" s="330">
        <v>7</v>
      </c>
      <c r="L1072" s="330">
        <v>0</v>
      </c>
      <c r="M1072" s="336">
        <v>0</v>
      </c>
      <c r="N1072" s="330">
        <v>0</v>
      </c>
      <c r="O1072" s="330" t="s">
        <v>6840</v>
      </c>
      <c r="P1072" s="330" t="s">
        <v>6841</v>
      </c>
      <c r="Q1072" s="330" t="s">
        <v>6842</v>
      </c>
      <c r="R1072" s="336">
        <v>0.29011495344860344</v>
      </c>
      <c r="S1072" s="330">
        <v>0</v>
      </c>
      <c r="T1072" s="330"/>
      <c r="U1072" s="330"/>
      <c r="V1072" s="428"/>
      <c r="W1072" s="428" t="s">
        <v>45</v>
      </c>
      <c r="X1072" s="428" t="s">
        <v>45</v>
      </c>
      <c r="Y1072" s="428" t="s">
        <v>45</v>
      </c>
      <c r="Z1072" s="428" t="s">
        <v>45</v>
      </c>
      <c r="AA1072" s="330">
        <v>0</v>
      </c>
      <c r="AB1072" s="330">
        <v>0</v>
      </c>
      <c r="AC1072" s="330">
        <v>30</v>
      </c>
      <c r="AD1072" s="330">
        <v>0</v>
      </c>
      <c r="AE1072" s="330">
        <v>7</v>
      </c>
      <c r="AF1072" s="330">
        <v>0</v>
      </c>
      <c r="AG1072" s="429">
        <v>1</v>
      </c>
      <c r="AH1072" s="330"/>
      <c r="AI1072" s="330"/>
      <c r="AJ1072" s="330"/>
      <c r="AK1072" s="330"/>
      <c r="AL1072" s="330"/>
      <c r="AM1072" s="330">
        <v>0</v>
      </c>
      <c r="AN1072" s="330">
        <v>0</v>
      </c>
      <c r="AO1072" s="330"/>
      <c r="AP1072" s="330"/>
      <c r="AQ1072" s="330">
        <v>0</v>
      </c>
      <c r="AR1072" s="330">
        <v>0</v>
      </c>
      <c r="AS1072" s="330">
        <v>0</v>
      </c>
      <c r="AT1072" s="330">
        <v>0</v>
      </c>
      <c r="AU1072" s="330">
        <v>0</v>
      </c>
      <c r="AV1072" s="430" t="s">
        <v>45</v>
      </c>
      <c r="AW1072" s="330">
        <v>0</v>
      </c>
      <c r="AX1072" s="330">
        <v>0</v>
      </c>
      <c r="AY1072" s="330">
        <v>0</v>
      </c>
      <c r="AZ1072" s="330">
        <v>0</v>
      </c>
      <c r="BA1072" s="330">
        <v>0</v>
      </c>
      <c r="BB1072" s="330">
        <v>0</v>
      </c>
      <c r="BC1072" s="330">
        <v>0</v>
      </c>
      <c r="BD1072" s="330">
        <v>0</v>
      </c>
      <c r="BE1072" s="330">
        <v>16</v>
      </c>
      <c r="BF1072" s="329" t="s">
        <v>7583</v>
      </c>
      <c r="BG1072" s="330">
        <v>0</v>
      </c>
      <c r="BH1072" s="330">
        <v>0</v>
      </c>
      <c r="BI1072" s="330">
        <v>0</v>
      </c>
      <c r="BJ1072" s="330" t="s">
        <v>112</v>
      </c>
      <c r="BK1072" s="330">
        <v>0</v>
      </c>
      <c r="BL1072" s="330">
        <v>0</v>
      </c>
      <c r="BM1072" s="330">
        <v>0</v>
      </c>
      <c r="BN1072" s="330">
        <v>0</v>
      </c>
      <c r="BO1072" s="330">
        <v>0</v>
      </c>
      <c r="BP1072" s="330">
        <v>0</v>
      </c>
      <c r="BQ1072" s="330">
        <v>0</v>
      </c>
    </row>
    <row r="1073" spans="1:69" x14ac:dyDescent="0.25">
      <c r="A1073" s="333" t="s">
        <v>53</v>
      </c>
      <c r="B1073" s="330" t="s">
        <v>43</v>
      </c>
      <c r="C1073" s="330" t="s">
        <v>43</v>
      </c>
      <c r="D1073" s="333">
        <v>3</v>
      </c>
      <c r="E1073" s="331" t="s">
        <v>6536</v>
      </c>
      <c r="F1073" s="330" t="s">
        <v>128</v>
      </c>
      <c r="G1073" s="427" t="s">
        <v>7564</v>
      </c>
      <c r="H1073" s="330">
        <v>39</v>
      </c>
      <c r="I1073" s="330">
        <v>0</v>
      </c>
      <c r="J1073" s="336">
        <v>0</v>
      </c>
      <c r="K1073" s="330">
        <v>8</v>
      </c>
      <c r="L1073" s="330">
        <v>1</v>
      </c>
      <c r="M1073" s="336">
        <v>0.1111111111111111</v>
      </c>
      <c r="N1073" s="330">
        <v>0</v>
      </c>
      <c r="O1073" s="330" t="s">
        <v>7163</v>
      </c>
      <c r="P1073" s="330" t="s">
        <v>7164</v>
      </c>
      <c r="Q1073" s="330" t="s">
        <v>7165</v>
      </c>
      <c r="R1073" s="336">
        <v>0.33772649352085682</v>
      </c>
      <c r="S1073" s="330">
        <v>0</v>
      </c>
      <c r="T1073" s="330"/>
      <c r="U1073" s="330"/>
      <c r="V1073" s="428"/>
      <c r="W1073" s="428" t="s">
        <v>45</v>
      </c>
      <c r="X1073" s="428" t="s">
        <v>45</v>
      </c>
      <c r="Y1073" s="428" t="s">
        <v>45</v>
      </c>
      <c r="Z1073" s="428" t="s">
        <v>45</v>
      </c>
      <c r="AA1073" s="330">
        <v>1</v>
      </c>
      <c r="AB1073" s="330">
        <v>0</v>
      </c>
      <c r="AC1073" s="330">
        <v>39</v>
      </c>
      <c r="AD1073" s="330">
        <v>0</v>
      </c>
      <c r="AE1073" s="330">
        <v>7</v>
      </c>
      <c r="AF1073" s="330">
        <v>1</v>
      </c>
      <c r="AG1073" s="429">
        <v>0.97872340425531912</v>
      </c>
      <c r="AH1073" s="330"/>
      <c r="AI1073" s="330"/>
      <c r="AJ1073" s="330"/>
      <c r="AK1073" s="330"/>
      <c r="AL1073" s="330"/>
      <c r="AM1073" s="330">
        <v>0</v>
      </c>
      <c r="AN1073" s="330">
        <v>0</v>
      </c>
      <c r="AO1073" s="330"/>
      <c r="AP1073" s="330"/>
      <c r="AQ1073" s="330">
        <v>0</v>
      </c>
      <c r="AR1073" s="330">
        <v>0</v>
      </c>
      <c r="AS1073" s="330">
        <v>0</v>
      </c>
      <c r="AT1073" s="330">
        <v>0</v>
      </c>
      <c r="AU1073" s="330">
        <v>1</v>
      </c>
      <c r="AV1073" s="430">
        <v>1</v>
      </c>
      <c r="AW1073" s="330">
        <v>31</v>
      </c>
      <c r="AX1073" s="330">
        <v>0</v>
      </c>
      <c r="AY1073" s="330">
        <v>31</v>
      </c>
      <c r="AZ1073" s="330">
        <v>0</v>
      </c>
      <c r="BA1073" s="330">
        <v>31</v>
      </c>
      <c r="BB1073" s="330">
        <v>0</v>
      </c>
      <c r="BC1073" s="330">
        <v>31</v>
      </c>
      <c r="BD1073" s="330">
        <v>0</v>
      </c>
      <c r="BE1073" s="330">
        <v>14</v>
      </c>
      <c r="BF1073" s="329" t="s">
        <v>7583</v>
      </c>
      <c r="BG1073" s="330">
        <v>32</v>
      </c>
      <c r="BH1073" s="330">
        <v>41</v>
      </c>
      <c r="BI1073" s="330">
        <v>32</v>
      </c>
      <c r="BJ1073" s="330" t="s">
        <v>112</v>
      </c>
      <c r="BK1073" s="330">
        <v>4</v>
      </c>
      <c r="BL1073" s="330">
        <v>23</v>
      </c>
      <c r="BM1073" s="330">
        <v>3</v>
      </c>
      <c r="BN1073" s="330">
        <v>0</v>
      </c>
      <c r="BO1073" s="330">
        <v>1</v>
      </c>
      <c r="BP1073" s="330">
        <v>0</v>
      </c>
      <c r="BQ1073" s="330">
        <v>1</v>
      </c>
    </row>
    <row r="1074" spans="1:69" x14ac:dyDescent="0.25">
      <c r="A1074" s="333" t="s">
        <v>53</v>
      </c>
      <c r="B1074" s="330" t="s">
        <v>43</v>
      </c>
      <c r="C1074" s="330" t="s">
        <v>43</v>
      </c>
      <c r="D1074" s="333">
        <v>4</v>
      </c>
      <c r="E1074" s="331" t="s">
        <v>6537</v>
      </c>
      <c r="F1074" s="330" t="s">
        <v>128</v>
      </c>
      <c r="G1074" s="427" t="s">
        <v>7564</v>
      </c>
      <c r="H1074" s="330">
        <v>26</v>
      </c>
      <c r="I1074" s="330">
        <v>2</v>
      </c>
      <c r="J1074" s="336">
        <v>7.1428571428571425E-2</v>
      </c>
      <c r="K1074" s="330">
        <v>4</v>
      </c>
      <c r="L1074" s="330">
        <v>6</v>
      </c>
      <c r="M1074" s="336">
        <v>0.6</v>
      </c>
      <c r="N1074" s="330">
        <v>0</v>
      </c>
      <c r="O1074" s="330" t="s">
        <v>7255</v>
      </c>
      <c r="P1074" s="330" t="s">
        <v>7256</v>
      </c>
      <c r="Q1074" s="330" t="s">
        <v>7257</v>
      </c>
      <c r="R1074" s="336">
        <v>0.25115274983232727</v>
      </c>
      <c r="S1074" s="330">
        <v>0</v>
      </c>
      <c r="T1074" s="330"/>
      <c r="U1074" s="330"/>
      <c r="V1074" s="428"/>
      <c r="W1074" s="428" t="s">
        <v>45</v>
      </c>
      <c r="X1074" s="428" t="s">
        <v>45</v>
      </c>
      <c r="Y1074" s="428" t="s">
        <v>45</v>
      </c>
      <c r="Z1074" s="428" t="s">
        <v>45</v>
      </c>
      <c r="AA1074" s="330">
        <v>0</v>
      </c>
      <c r="AB1074" s="330">
        <v>0</v>
      </c>
      <c r="AC1074" s="330">
        <v>25</v>
      </c>
      <c r="AD1074" s="330">
        <v>1</v>
      </c>
      <c r="AE1074" s="330">
        <v>4</v>
      </c>
      <c r="AF1074" s="330">
        <v>0</v>
      </c>
      <c r="AG1074" s="429">
        <v>0.96666666666666667</v>
      </c>
      <c r="AH1074" s="330"/>
      <c r="AI1074" s="330"/>
      <c r="AJ1074" s="330"/>
      <c r="AK1074" s="330"/>
      <c r="AL1074" s="330"/>
      <c r="AM1074" s="330">
        <v>0</v>
      </c>
      <c r="AN1074" s="330">
        <v>0</v>
      </c>
      <c r="AO1074" s="330"/>
      <c r="AP1074" s="330"/>
      <c r="AQ1074" s="330">
        <v>0</v>
      </c>
      <c r="AR1074" s="330">
        <v>0</v>
      </c>
      <c r="AS1074" s="330">
        <v>0</v>
      </c>
      <c r="AT1074" s="330">
        <v>0</v>
      </c>
      <c r="AU1074" s="330">
        <v>0</v>
      </c>
      <c r="AV1074" s="430" t="s">
        <v>45</v>
      </c>
      <c r="AW1074" s="330">
        <v>19</v>
      </c>
      <c r="AX1074" s="330">
        <v>0</v>
      </c>
      <c r="AY1074" s="330">
        <v>19</v>
      </c>
      <c r="AZ1074" s="330">
        <v>0</v>
      </c>
      <c r="BA1074" s="330">
        <v>19</v>
      </c>
      <c r="BB1074" s="330">
        <v>0</v>
      </c>
      <c r="BC1074" s="330">
        <v>19</v>
      </c>
      <c r="BD1074" s="330">
        <v>0</v>
      </c>
      <c r="BE1074" s="330">
        <v>12</v>
      </c>
      <c r="BF1074" s="329" t="s">
        <v>7583</v>
      </c>
      <c r="BG1074" s="330">
        <v>19</v>
      </c>
      <c r="BH1074" s="330">
        <v>26</v>
      </c>
      <c r="BI1074" s="330">
        <v>19</v>
      </c>
      <c r="BJ1074" s="330" t="s">
        <v>112</v>
      </c>
      <c r="BK1074" s="330">
        <v>3</v>
      </c>
      <c r="BL1074" s="330">
        <v>13</v>
      </c>
      <c r="BM1074" s="330">
        <v>3</v>
      </c>
      <c r="BN1074" s="330">
        <v>0</v>
      </c>
      <c r="BO1074" s="330">
        <v>0</v>
      </c>
      <c r="BP1074" s="330">
        <v>0</v>
      </c>
      <c r="BQ1074" s="330">
        <v>0</v>
      </c>
    </row>
    <row r="1075" spans="1:69" x14ac:dyDescent="0.25">
      <c r="A1075" s="333" t="s">
        <v>53</v>
      </c>
      <c r="B1075" s="330" t="s">
        <v>43</v>
      </c>
      <c r="C1075" s="330" t="s">
        <v>43</v>
      </c>
      <c r="D1075" s="333">
        <v>5</v>
      </c>
      <c r="E1075" s="331" t="s">
        <v>6538</v>
      </c>
      <c r="F1075" s="330" t="s">
        <v>128</v>
      </c>
      <c r="G1075" s="427" t="s">
        <v>7564</v>
      </c>
      <c r="H1075" s="330">
        <v>50</v>
      </c>
      <c r="I1075" s="330">
        <v>1</v>
      </c>
      <c r="J1075" s="336">
        <v>1.9607843137254902E-2</v>
      </c>
      <c r="K1075" s="330">
        <v>8</v>
      </c>
      <c r="L1075" s="330">
        <v>4</v>
      </c>
      <c r="M1075" s="336">
        <v>0.33333333333333331</v>
      </c>
      <c r="N1075" s="330">
        <v>0</v>
      </c>
      <c r="O1075" s="330" t="s">
        <v>7343</v>
      </c>
      <c r="P1075" s="330" t="s">
        <v>7344</v>
      </c>
      <c r="Q1075" s="330" t="s">
        <v>7345</v>
      </c>
      <c r="R1075" s="336">
        <v>0.29064984919111603</v>
      </c>
      <c r="S1075" s="330">
        <v>0</v>
      </c>
      <c r="T1075" s="330"/>
      <c r="U1075" s="330"/>
      <c r="V1075" s="428"/>
      <c r="W1075" s="428" t="s">
        <v>45</v>
      </c>
      <c r="X1075" s="428" t="s">
        <v>45</v>
      </c>
      <c r="Y1075" s="428" t="s">
        <v>45</v>
      </c>
      <c r="Z1075" s="428" t="s">
        <v>45</v>
      </c>
      <c r="AA1075" s="330">
        <v>1</v>
      </c>
      <c r="AB1075" s="330">
        <v>0</v>
      </c>
      <c r="AC1075" s="330">
        <v>49</v>
      </c>
      <c r="AD1075" s="330">
        <v>1</v>
      </c>
      <c r="AE1075" s="330">
        <v>8</v>
      </c>
      <c r="AF1075" s="330">
        <v>0</v>
      </c>
      <c r="AG1075" s="429">
        <v>0.98275862068965514</v>
      </c>
      <c r="AH1075" s="330"/>
      <c r="AI1075" s="330"/>
      <c r="AJ1075" s="330"/>
      <c r="AK1075" s="330"/>
      <c r="AL1075" s="330"/>
      <c r="AM1075" s="330">
        <v>0</v>
      </c>
      <c r="AN1075" s="330">
        <v>0</v>
      </c>
      <c r="AO1075" s="330"/>
      <c r="AP1075" s="330"/>
      <c r="AQ1075" s="330">
        <v>0</v>
      </c>
      <c r="AR1075" s="330">
        <v>1</v>
      </c>
      <c r="AS1075" s="330">
        <v>0</v>
      </c>
      <c r="AT1075" s="330">
        <v>0</v>
      </c>
      <c r="AU1075" s="330">
        <v>0</v>
      </c>
      <c r="AV1075" s="430">
        <v>0</v>
      </c>
      <c r="AW1075" s="330">
        <v>39</v>
      </c>
      <c r="AX1075" s="330">
        <v>0</v>
      </c>
      <c r="AY1075" s="330">
        <v>39</v>
      </c>
      <c r="AZ1075" s="330">
        <v>0</v>
      </c>
      <c r="BA1075" s="330">
        <v>39</v>
      </c>
      <c r="BB1075" s="330">
        <v>0</v>
      </c>
      <c r="BC1075" s="330">
        <v>39</v>
      </c>
      <c r="BD1075" s="330">
        <v>0</v>
      </c>
      <c r="BE1075" s="330">
        <v>31</v>
      </c>
      <c r="BF1075" s="329" t="s">
        <v>7583</v>
      </c>
      <c r="BG1075" s="330">
        <v>40</v>
      </c>
      <c r="BH1075" s="330">
        <v>57</v>
      </c>
      <c r="BI1075" s="330">
        <v>40</v>
      </c>
      <c r="BJ1075" s="330" t="s">
        <v>112</v>
      </c>
      <c r="BK1075" s="330">
        <v>7</v>
      </c>
      <c r="BL1075" s="330">
        <v>28</v>
      </c>
      <c r="BM1075" s="330">
        <v>2</v>
      </c>
      <c r="BN1075" s="330">
        <v>2</v>
      </c>
      <c r="BO1075" s="330">
        <v>1</v>
      </c>
      <c r="BP1075" s="330">
        <v>0</v>
      </c>
      <c r="BQ1075" s="330">
        <v>0</v>
      </c>
    </row>
    <row r="1076" spans="1:69" x14ac:dyDescent="0.25">
      <c r="A1076" s="333" t="s">
        <v>53</v>
      </c>
      <c r="B1076" s="330" t="s">
        <v>43</v>
      </c>
      <c r="C1076" s="330" t="s">
        <v>43</v>
      </c>
      <c r="D1076" s="333">
        <v>6</v>
      </c>
      <c r="E1076" s="331" t="s">
        <v>6539</v>
      </c>
      <c r="F1076" s="330" t="s">
        <v>128</v>
      </c>
      <c r="G1076" s="427" t="s">
        <v>7564</v>
      </c>
      <c r="H1076" s="330">
        <v>36</v>
      </c>
      <c r="I1076" s="330">
        <v>2</v>
      </c>
      <c r="J1076" s="336">
        <v>5.2631578947368418E-2</v>
      </c>
      <c r="K1076" s="330">
        <v>9</v>
      </c>
      <c r="L1076" s="330">
        <v>1</v>
      </c>
      <c r="M1076" s="336">
        <v>0.1</v>
      </c>
      <c r="N1076" s="330">
        <v>0</v>
      </c>
      <c r="O1076" s="330" t="s">
        <v>7431</v>
      </c>
      <c r="P1076" s="330" t="s">
        <v>7432</v>
      </c>
      <c r="Q1076" s="330" t="s">
        <v>7433</v>
      </c>
      <c r="R1076" s="336">
        <v>0.27455102991408759</v>
      </c>
      <c r="S1076" s="330">
        <v>0</v>
      </c>
      <c r="T1076" s="330"/>
      <c r="U1076" s="330"/>
      <c r="V1076" s="428"/>
      <c r="W1076" s="428" t="s">
        <v>45</v>
      </c>
      <c r="X1076" s="428" t="s">
        <v>45</v>
      </c>
      <c r="Y1076" s="428" t="s">
        <v>45</v>
      </c>
      <c r="Z1076" s="428" t="s">
        <v>45</v>
      </c>
      <c r="AA1076" s="330">
        <v>0</v>
      </c>
      <c r="AB1076" s="330">
        <v>0</v>
      </c>
      <c r="AC1076" s="330">
        <v>35</v>
      </c>
      <c r="AD1076" s="330">
        <v>1</v>
      </c>
      <c r="AE1076" s="330">
        <v>9</v>
      </c>
      <c r="AF1076" s="330">
        <v>0</v>
      </c>
      <c r="AG1076" s="429">
        <v>0.97777777777777775</v>
      </c>
      <c r="AH1076" s="330"/>
      <c r="AI1076" s="330"/>
      <c r="AJ1076" s="330"/>
      <c r="AK1076" s="330"/>
      <c r="AL1076" s="330"/>
      <c r="AM1076" s="330">
        <v>0</v>
      </c>
      <c r="AN1076" s="330">
        <v>0</v>
      </c>
      <c r="AO1076" s="330"/>
      <c r="AP1076" s="330"/>
      <c r="AQ1076" s="330">
        <v>0</v>
      </c>
      <c r="AR1076" s="330">
        <v>0</v>
      </c>
      <c r="AS1076" s="330">
        <v>0</v>
      </c>
      <c r="AT1076" s="330">
        <v>0</v>
      </c>
      <c r="AU1076" s="330">
        <v>0</v>
      </c>
      <c r="AV1076" s="430" t="s">
        <v>45</v>
      </c>
      <c r="AW1076" s="330">
        <v>27</v>
      </c>
      <c r="AX1076" s="330">
        <v>0</v>
      </c>
      <c r="AY1076" s="330">
        <v>27</v>
      </c>
      <c r="AZ1076" s="330">
        <v>0</v>
      </c>
      <c r="BA1076" s="330">
        <v>27</v>
      </c>
      <c r="BB1076" s="330">
        <v>0</v>
      </c>
      <c r="BC1076" s="330">
        <v>27</v>
      </c>
      <c r="BD1076" s="330">
        <v>0</v>
      </c>
      <c r="BE1076" s="330">
        <v>24</v>
      </c>
      <c r="BF1076" s="329" t="s">
        <v>7583</v>
      </c>
      <c r="BG1076" s="330">
        <v>31</v>
      </c>
      <c r="BH1076" s="330">
        <v>43</v>
      </c>
      <c r="BI1076" s="330">
        <v>30</v>
      </c>
      <c r="BJ1076" s="330" t="s">
        <v>112</v>
      </c>
      <c r="BK1076" s="330">
        <v>4</v>
      </c>
      <c r="BL1076" s="330">
        <v>18</v>
      </c>
      <c r="BM1076" s="330">
        <v>5</v>
      </c>
      <c r="BN1076" s="330">
        <v>0</v>
      </c>
      <c r="BO1076" s="330">
        <v>3</v>
      </c>
      <c r="BP1076" s="330">
        <v>0</v>
      </c>
      <c r="BQ1076" s="330">
        <v>0</v>
      </c>
    </row>
    <row r="1077" spans="1:69" x14ac:dyDescent="0.25">
      <c r="A1077" s="333" t="s">
        <v>53</v>
      </c>
      <c r="B1077" s="330" t="s">
        <v>43</v>
      </c>
      <c r="C1077" s="330" t="s">
        <v>43</v>
      </c>
      <c r="D1077" s="333">
        <v>7</v>
      </c>
      <c r="E1077" s="331" t="s">
        <v>6540</v>
      </c>
      <c r="F1077" s="330" t="s">
        <v>128</v>
      </c>
      <c r="G1077" s="427" t="s">
        <v>7564</v>
      </c>
      <c r="H1077" s="330">
        <v>14</v>
      </c>
      <c r="I1077" s="330">
        <v>0</v>
      </c>
      <c r="J1077" s="336">
        <v>0</v>
      </c>
      <c r="K1077" s="330">
        <v>7</v>
      </c>
      <c r="L1077" s="330">
        <v>2</v>
      </c>
      <c r="M1077" s="336">
        <v>0.22222222222222221</v>
      </c>
      <c r="N1077" s="330">
        <v>0</v>
      </c>
      <c r="O1077" s="330" t="s">
        <v>7522</v>
      </c>
      <c r="P1077" s="330" t="s">
        <v>7523</v>
      </c>
      <c r="Q1077" s="330" t="s">
        <v>7524</v>
      </c>
      <c r="R1077" s="336">
        <v>0.32216139158919604</v>
      </c>
      <c r="S1077" s="330">
        <v>0</v>
      </c>
      <c r="T1077" s="330"/>
      <c r="U1077" s="330"/>
      <c r="V1077" s="428"/>
      <c r="W1077" s="428" t="s">
        <v>45</v>
      </c>
      <c r="X1077" s="428" t="s">
        <v>45</v>
      </c>
      <c r="Y1077" s="428" t="s">
        <v>45</v>
      </c>
      <c r="Z1077" s="428" t="s">
        <v>45</v>
      </c>
      <c r="AA1077" s="330">
        <v>1</v>
      </c>
      <c r="AB1077" s="330">
        <v>0</v>
      </c>
      <c r="AC1077" s="330">
        <v>14</v>
      </c>
      <c r="AD1077" s="330">
        <v>0</v>
      </c>
      <c r="AE1077" s="330">
        <v>6</v>
      </c>
      <c r="AF1077" s="330">
        <v>1</v>
      </c>
      <c r="AG1077" s="429">
        <v>0.95238095238095233</v>
      </c>
      <c r="AH1077" s="330"/>
      <c r="AI1077" s="330"/>
      <c r="AJ1077" s="330"/>
      <c r="AK1077" s="330"/>
      <c r="AL1077" s="330"/>
      <c r="AM1077" s="330">
        <v>0</v>
      </c>
      <c r="AN1077" s="330">
        <v>0</v>
      </c>
      <c r="AO1077" s="330"/>
      <c r="AP1077" s="330"/>
      <c r="AQ1077" s="330">
        <v>0</v>
      </c>
      <c r="AR1077" s="330">
        <v>0</v>
      </c>
      <c r="AS1077" s="330">
        <v>0</v>
      </c>
      <c r="AT1077" s="330">
        <v>0</v>
      </c>
      <c r="AU1077" s="330">
        <v>1</v>
      </c>
      <c r="AV1077" s="430">
        <v>1</v>
      </c>
      <c r="AW1077" s="330">
        <v>13</v>
      </c>
      <c r="AX1077" s="330">
        <v>0</v>
      </c>
      <c r="AY1077" s="330">
        <v>13</v>
      </c>
      <c r="AZ1077" s="330">
        <v>0</v>
      </c>
      <c r="BA1077" s="330">
        <v>13</v>
      </c>
      <c r="BB1077" s="330">
        <v>0</v>
      </c>
      <c r="BC1077" s="330">
        <v>13</v>
      </c>
      <c r="BD1077" s="330">
        <v>0</v>
      </c>
      <c r="BE1077" s="330">
        <v>4</v>
      </c>
      <c r="BF1077" s="329" t="s">
        <v>7583</v>
      </c>
      <c r="BG1077" s="330">
        <v>14</v>
      </c>
      <c r="BH1077" s="330">
        <v>17</v>
      </c>
      <c r="BI1077" s="330">
        <v>13</v>
      </c>
      <c r="BJ1077" s="330" t="s">
        <v>112</v>
      </c>
      <c r="BK1077" s="330">
        <v>2</v>
      </c>
      <c r="BL1077" s="330">
        <v>7</v>
      </c>
      <c r="BM1077" s="330">
        <v>3</v>
      </c>
      <c r="BN1077" s="330">
        <v>1</v>
      </c>
      <c r="BO1077" s="330">
        <v>0</v>
      </c>
      <c r="BP1077" s="330">
        <v>0</v>
      </c>
      <c r="BQ1077" s="330">
        <v>0</v>
      </c>
    </row>
    <row r="1078" spans="1:69" x14ac:dyDescent="0.25">
      <c r="A1078" s="333" t="s">
        <v>48</v>
      </c>
      <c r="B1078" s="330" t="s">
        <v>43</v>
      </c>
      <c r="C1078" s="330" t="s">
        <v>43</v>
      </c>
      <c r="D1078" s="333">
        <v>1</v>
      </c>
      <c r="E1078" s="331" t="s">
        <v>6534</v>
      </c>
      <c r="F1078" s="330" t="s">
        <v>128</v>
      </c>
      <c r="G1078" s="427" t="s">
        <v>7552</v>
      </c>
      <c r="H1078" s="330">
        <v>37</v>
      </c>
      <c r="I1078" s="330">
        <v>1</v>
      </c>
      <c r="J1078" s="336">
        <v>2.6315789473684209E-2</v>
      </c>
      <c r="K1078" s="330">
        <v>13</v>
      </c>
      <c r="L1078" s="330">
        <v>1</v>
      </c>
      <c r="M1078" s="336">
        <v>7.1428571428571425E-2</v>
      </c>
      <c r="N1078" s="330">
        <v>0</v>
      </c>
      <c r="O1078" s="330" t="s">
        <v>6879</v>
      </c>
      <c r="P1078" s="330" t="s">
        <v>2463</v>
      </c>
      <c r="Q1078" s="330" t="s">
        <v>6880</v>
      </c>
      <c r="R1078" s="336">
        <v>0.212227861544351</v>
      </c>
      <c r="S1078" s="330">
        <v>0</v>
      </c>
      <c r="T1078" s="330"/>
      <c r="U1078" s="330"/>
      <c r="V1078" s="428"/>
      <c r="W1078" s="428" t="s">
        <v>45</v>
      </c>
      <c r="X1078" s="428" t="s">
        <v>45</v>
      </c>
      <c r="Y1078" s="428" t="s">
        <v>45</v>
      </c>
      <c r="Z1078" s="428" t="s">
        <v>45</v>
      </c>
      <c r="AA1078" s="330">
        <v>2</v>
      </c>
      <c r="AB1078" s="330">
        <v>0</v>
      </c>
      <c r="AC1078" s="330">
        <v>37</v>
      </c>
      <c r="AD1078" s="330">
        <v>0</v>
      </c>
      <c r="AE1078" s="330">
        <v>13</v>
      </c>
      <c r="AF1078" s="330">
        <v>0</v>
      </c>
      <c r="AG1078" s="429">
        <v>1</v>
      </c>
      <c r="AH1078" s="330"/>
      <c r="AI1078" s="330"/>
      <c r="AJ1078" s="330"/>
      <c r="AK1078" s="330"/>
      <c r="AL1078" s="330"/>
      <c r="AM1078" s="330">
        <v>0</v>
      </c>
      <c r="AN1078" s="330">
        <v>0</v>
      </c>
      <c r="AO1078" s="330"/>
      <c r="AP1078" s="330"/>
      <c r="AQ1078" s="330">
        <v>0</v>
      </c>
      <c r="AR1078" s="330">
        <v>0</v>
      </c>
      <c r="AS1078" s="330">
        <v>0</v>
      </c>
      <c r="AT1078" s="330">
        <v>1</v>
      </c>
      <c r="AU1078" s="330">
        <v>1</v>
      </c>
      <c r="AV1078" s="430">
        <v>1</v>
      </c>
      <c r="AW1078" s="330">
        <v>50</v>
      </c>
      <c r="AX1078" s="330">
        <v>0</v>
      </c>
      <c r="AY1078" s="330">
        <v>50</v>
      </c>
      <c r="AZ1078" s="330">
        <v>0</v>
      </c>
      <c r="BA1078" s="330">
        <v>50</v>
      </c>
      <c r="BB1078" s="330">
        <v>0</v>
      </c>
      <c r="BC1078" s="330">
        <v>50</v>
      </c>
      <c r="BD1078" s="330">
        <v>0</v>
      </c>
      <c r="BE1078" s="330">
        <v>919</v>
      </c>
      <c r="BF1078" s="329" t="s">
        <v>7583</v>
      </c>
      <c r="BG1078" s="330">
        <v>50</v>
      </c>
      <c r="BH1078" s="330">
        <v>45</v>
      </c>
      <c r="BI1078" s="330">
        <v>51</v>
      </c>
      <c r="BJ1078" s="330" t="s">
        <v>112</v>
      </c>
      <c r="BK1078" s="330">
        <v>24</v>
      </c>
      <c r="BL1078" s="330">
        <v>20</v>
      </c>
      <c r="BM1078" s="330">
        <v>6</v>
      </c>
      <c r="BN1078" s="330">
        <v>0</v>
      </c>
      <c r="BO1078" s="330">
        <v>1</v>
      </c>
      <c r="BP1078" s="330">
        <v>0</v>
      </c>
      <c r="BQ1078" s="330">
        <v>0</v>
      </c>
    </row>
    <row r="1079" spans="1:69" x14ac:dyDescent="0.25">
      <c r="A1079" s="333" t="s">
        <v>48</v>
      </c>
      <c r="B1079" s="330" t="s">
        <v>43</v>
      </c>
      <c r="C1079" s="330" t="s">
        <v>43</v>
      </c>
      <c r="D1079" s="333">
        <v>2</v>
      </c>
      <c r="E1079" s="331" t="s">
        <v>6535</v>
      </c>
      <c r="F1079" s="330" t="s">
        <v>128</v>
      </c>
      <c r="G1079" s="427" t="s">
        <v>7552</v>
      </c>
      <c r="H1079" s="330">
        <v>36</v>
      </c>
      <c r="I1079" s="330">
        <v>1</v>
      </c>
      <c r="J1079" s="336">
        <v>2.7027027027027029E-2</v>
      </c>
      <c r="K1079" s="330">
        <v>12</v>
      </c>
      <c r="L1079" s="330">
        <v>2</v>
      </c>
      <c r="M1079" s="336">
        <v>0.14285714285714285</v>
      </c>
      <c r="N1079" s="330">
        <v>0</v>
      </c>
      <c r="O1079" s="330" t="s">
        <v>7022</v>
      </c>
      <c r="P1079" s="330" t="s">
        <v>7023</v>
      </c>
      <c r="Q1079" s="330" t="s">
        <v>7024</v>
      </c>
      <c r="R1079" s="336">
        <v>0.22875019552635695</v>
      </c>
      <c r="S1079" s="330">
        <v>0</v>
      </c>
      <c r="T1079" s="330"/>
      <c r="U1079" s="330"/>
      <c r="V1079" s="428"/>
      <c r="W1079" s="428" t="s">
        <v>45</v>
      </c>
      <c r="X1079" s="428" t="s">
        <v>45</v>
      </c>
      <c r="Y1079" s="428" t="s">
        <v>45</v>
      </c>
      <c r="Z1079" s="428" t="s">
        <v>45</v>
      </c>
      <c r="AA1079" s="330">
        <v>2</v>
      </c>
      <c r="AB1079" s="330">
        <v>0</v>
      </c>
      <c r="AC1079" s="330">
        <v>36</v>
      </c>
      <c r="AD1079" s="330">
        <v>0</v>
      </c>
      <c r="AE1079" s="330">
        <v>12</v>
      </c>
      <c r="AF1079" s="330">
        <v>0</v>
      </c>
      <c r="AG1079" s="429">
        <v>1</v>
      </c>
      <c r="AH1079" s="330"/>
      <c r="AI1079" s="330"/>
      <c r="AJ1079" s="330"/>
      <c r="AK1079" s="330"/>
      <c r="AL1079" s="330"/>
      <c r="AM1079" s="330">
        <v>0</v>
      </c>
      <c r="AN1079" s="330">
        <v>0</v>
      </c>
      <c r="AO1079" s="330"/>
      <c r="AP1079" s="330"/>
      <c r="AQ1079" s="330">
        <v>0</v>
      </c>
      <c r="AR1079" s="330">
        <v>0</v>
      </c>
      <c r="AS1079" s="330">
        <v>0</v>
      </c>
      <c r="AT1079" s="330">
        <v>1</v>
      </c>
      <c r="AU1079" s="330">
        <v>1</v>
      </c>
      <c r="AV1079" s="430">
        <v>1</v>
      </c>
      <c r="AW1079" s="330">
        <v>55</v>
      </c>
      <c r="AX1079" s="330">
        <v>0</v>
      </c>
      <c r="AY1079" s="330">
        <v>55</v>
      </c>
      <c r="AZ1079" s="330">
        <v>0</v>
      </c>
      <c r="BA1079" s="330">
        <v>55</v>
      </c>
      <c r="BB1079" s="330">
        <v>0</v>
      </c>
      <c r="BC1079" s="330">
        <v>55</v>
      </c>
      <c r="BD1079" s="330">
        <v>0</v>
      </c>
      <c r="BE1079" s="330">
        <v>190</v>
      </c>
      <c r="BF1079" s="329" t="s">
        <v>7583</v>
      </c>
      <c r="BG1079" s="330">
        <v>56</v>
      </c>
      <c r="BH1079" s="330">
        <v>45</v>
      </c>
      <c r="BI1079" s="330">
        <v>56</v>
      </c>
      <c r="BJ1079" s="330" t="s">
        <v>112</v>
      </c>
      <c r="BK1079" s="330">
        <v>19</v>
      </c>
      <c r="BL1079" s="330">
        <v>24</v>
      </c>
      <c r="BM1079" s="330">
        <v>11</v>
      </c>
      <c r="BN1079" s="330">
        <v>1</v>
      </c>
      <c r="BO1079" s="330">
        <v>1</v>
      </c>
      <c r="BP1079" s="330">
        <v>0</v>
      </c>
      <c r="BQ1079" s="330">
        <v>0</v>
      </c>
    </row>
    <row r="1080" spans="1:69" x14ac:dyDescent="0.25">
      <c r="A1080" s="333" t="s">
        <v>48</v>
      </c>
      <c r="B1080" s="330" t="s">
        <v>43</v>
      </c>
      <c r="C1080" s="330" t="s">
        <v>43</v>
      </c>
      <c r="D1080" s="333">
        <v>44</v>
      </c>
      <c r="E1080" s="331" t="s">
        <v>565</v>
      </c>
      <c r="F1080" s="330" t="s">
        <v>128</v>
      </c>
      <c r="G1080" s="427" t="s">
        <v>7552</v>
      </c>
      <c r="H1080" s="330">
        <v>37</v>
      </c>
      <c r="I1080" s="330">
        <v>0</v>
      </c>
      <c r="J1080" s="336">
        <v>0</v>
      </c>
      <c r="K1080" s="330">
        <v>12</v>
      </c>
      <c r="L1080" s="330">
        <v>2</v>
      </c>
      <c r="M1080" s="336">
        <v>0.14285714285714285</v>
      </c>
      <c r="N1080" s="330">
        <v>0</v>
      </c>
      <c r="O1080" s="330" t="s">
        <v>2664</v>
      </c>
      <c r="P1080" s="330" t="s">
        <v>2665</v>
      </c>
      <c r="Q1080" s="330" t="s">
        <v>2666</v>
      </c>
      <c r="R1080" s="336">
        <v>0.27082417348632049</v>
      </c>
      <c r="S1080" s="330">
        <v>0</v>
      </c>
      <c r="T1080" s="330"/>
      <c r="U1080" s="330"/>
      <c r="V1080" s="428"/>
      <c r="W1080" s="428" t="s">
        <v>45</v>
      </c>
      <c r="X1080" s="428" t="s">
        <v>45</v>
      </c>
      <c r="Y1080" s="428" t="s">
        <v>45</v>
      </c>
      <c r="Z1080" s="428" t="s">
        <v>45</v>
      </c>
      <c r="AA1080" s="330">
        <v>3</v>
      </c>
      <c r="AB1080" s="330">
        <v>0</v>
      </c>
      <c r="AC1080" s="330">
        <v>37</v>
      </c>
      <c r="AD1080" s="330">
        <v>0</v>
      </c>
      <c r="AE1080" s="330">
        <v>10</v>
      </c>
      <c r="AF1080" s="330">
        <v>2</v>
      </c>
      <c r="AG1080" s="429">
        <v>0.95918367346938771</v>
      </c>
      <c r="AH1080" s="330"/>
      <c r="AI1080" s="330"/>
      <c r="AJ1080" s="330"/>
      <c r="AK1080" s="330"/>
      <c r="AL1080" s="330"/>
      <c r="AM1080" s="330">
        <v>0</v>
      </c>
      <c r="AN1080" s="330">
        <v>0</v>
      </c>
      <c r="AO1080" s="330"/>
      <c r="AP1080" s="330"/>
      <c r="AQ1080" s="330">
        <v>0</v>
      </c>
      <c r="AR1080" s="330">
        <v>0</v>
      </c>
      <c r="AS1080" s="330">
        <v>0</v>
      </c>
      <c r="AT1080" s="330">
        <v>0</v>
      </c>
      <c r="AU1080" s="330">
        <v>3</v>
      </c>
      <c r="AV1080" s="430">
        <v>1</v>
      </c>
      <c r="AW1080" s="330">
        <v>57</v>
      </c>
      <c r="AX1080" s="330">
        <v>1</v>
      </c>
      <c r="AY1080" s="330">
        <v>57</v>
      </c>
      <c r="AZ1080" s="330">
        <v>1</v>
      </c>
      <c r="BA1080" s="330">
        <v>57</v>
      </c>
      <c r="BB1080" s="330">
        <v>1</v>
      </c>
      <c r="BC1080" s="330">
        <v>57</v>
      </c>
      <c r="BD1080" s="330">
        <v>1</v>
      </c>
      <c r="BE1080" s="330">
        <v>118</v>
      </c>
      <c r="BF1080" s="329" t="s">
        <v>7583</v>
      </c>
      <c r="BG1080" s="330">
        <v>59</v>
      </c>
      <c r="BH1080" s="330">
        <v>49</v>
      </c>
      <c r="BI1080" s="330">
        <v>61</v>
      </c>
      <c r="BJ1080" s="330" t="s">
        <v>112</v>
      </c>
      <c r="BK1080" s="330">
        <v>24</v>
      </c>
      <c r="BL1080" s="330">
        <v>22</v>
      </c>
      <c r="BM1080" s="330">
        <v>10</v>
      </c>
      <c r="BN1080" s="330">
        <v>1</v>
      </c>
      <c r="BO1080" s="330">
        <v>3</v>
      </c>
      <c r="BP1080" s="330">
        <v>0</v>
      </c>
      <c r="BQ1080" s="330">
        <v>1</v>
      </c>
    </row>
    <row r="1081" spans="1:69" x14ac:dyDescent="0.25">
      <c r="A1081" s="333" t="s">
        <v>48</v>
      </c>
      <c r="B1081" s="330" t="s">
        <v>43</v>
      </c>
      <c r="C1081" s="330" t="s">
        <v>43</v>
      </c>
      <c r="D1081" s="333">
        <v>45</v>
      </c>
      <c r="E1081" s="331" t="s">
        <v>566</v>
      </c>
      <c r="F1081" s="330" t="s">
        <v>128</v>
      </c>
      <c r="G1081" s="427" t="s">
        <v>7552</v>
      </c>
      <c r="H1081" s="330">
        <v>21</v>
      </c>
      <c r="I1081" s="330">
        <v>0</v>
      </c>
      <c r="J1081" s="336">
        <v>0</v>
      </c>
      <c r="K1081" s="330">
        <v>8</v>
      </c>
      <c r="L1081" s="330">
        <v>2</v>
      </c>
      <c r="M1081" s="336">
        <v>0.2</v>
      </c>
      <c r="N1081" s="330">
        <v>0</v>
      </c>
      <c r="O1081" s="330" t="s">
        <v>2752</v>
      </c>
      <c r="P1081" s="330" t="s">
        <v>2753</v>
      </c>
      <c r="Q1081" s="330" t="s">
        <v>2754</v>
      </c>
      <c r="R1081" s="336">
        <v>0.33423215281565416</v>
      </c>
      <c r="S1081" s="330">
        <v>0</v>
      </c>
      <c r="T1081" s="330"/>
      <c r="U1081" s="330"/>
      <c r="V1081" s="428"/>
      <c r="W1081" s="428" t="s">
        <v>45</v>
      </c>
      <c r="X1081" s="428" t="s">
        <v>45</v>
      </c>
      <c r="Y1081" s="428" t="s">
        <v>45</v>
      </c>
      <c r="Z1081" s="428" t="s">
        <v>45</v>
      </c>
      <c r="AA1081" s="330">
        <v>1</v>
      </c>
      <c r="AB1081" s="330">
        <v>0</v>
      </c>
      <c r="AC1081" s="330">
        <v>21</v>
      </c>
      <c r="AD1081" s="330">
        <v>0</v>
      </c>
      <c r="AE1081" s="330">
        <v>7</v>
      </c>
      <c r="AF1081" s="330">
        <v>1</v>
      </c>
      <c r="AG1081" s="429">
        <v>0.96551724137931039</v>
      </c>
      <c r="AH1081" s="330"/>
      <c r="AI1081" s="330"/>
      <c r="AJ1081" s="330"/>
      <c r="AK1081" s="330"/>
      <c r="AL1081" s="330"/>
      <c r="AM1081" s="330">
        <v>0</v>
      </c>
      <c r="AN1081" s="330">
        <v>0</v>
      </c>
      <c r="AO1081" s="330"/>
      <c r="AP1081" s="330"/>
      <c r="AQ1081" s="330">
        <v>0</v>
      </c>
      <c r="AR1081" s="330">
        <v>0</v>
      </c>
      <c r="AS1081" s="330">
        <v>0</v>
      </c>
      <c r="AT1081" s="330">
        <v>0</v>
      </c>
      <c r="AU1081" s="330">
        <v>1</v>
      </c>
      <c r="AV1081" s="430">
        <v>1</v>
      </c>
      <c r="AW1081" s="330">
        <v>32</v>
      </c>
      <c r="AX1081" s="330">
        <v>0</v>
      </c>
      <c r="AY1081" s="330">
        <v>32</v>
      </c>
      <c r="AZ1081" s="330">
        <v>0</v>
      </c>
      <c r="BA1081" s="330">
        <v>32</v>
      </c>
      <c r="BB1081" s="330">
        <v>0</v>
      </c>
      <c r="BC1081" s="330">
        <v>32</v>
      </c>
      <c r="BD1081" s="330">
        <v>0</v>
      </c>
      <c r="BE1081" s="330">
        <v>183</v>
      </c>
      <c r="BF1081" s="329" t="s">
        <v>7583</v>
      </c>
      <c r="BG1081" s="330">
        <v>34</v>
      </c>
      <c r="BH1081" s="330">
        <v>31</v>
      </c>
      <c r="BI1081" s="330">
        <v>33</v>
      </c>
      <c r="BJ1081" s="330" t="s">
        <v>112</v>
      </c>
      <c r="BK1081" s="330">
        <v>13</v>
      </c>
      <c r="BL1081" s="330">
        <v>12</v>
      </c>
      <c r="BM1081" s="330">
        <v>6</v>
      </c>
      <c r="BN1081" s="330">
        <v>1</v>
      </c>
      <c r="BO1081" s="330">
        <v>1</v>
      </c>
      <c r="BP1081" s="330">
        <v>0</v>
      </c>
      <c r="BQ1081" s="330">
        <v>0</v>
      </c>
    </row>
    <row r="1082" spans="1:69" x14ac:dyDescent="0.25">
      <c r="A1082" s="333" t="s">
        <v>48</v>
      </c>
      <c r="B1082" s="330" t="s">
        <v>43</v>
      </c>
      <c r="C1082" s="330" t="s">
        <v>43</v>
      </c>
      <c r="D1082" s="333">
        <v>46</v>
      </c>
      <c r="E1082" s="331" t="s">
        <v>567</v>
      </c>
      <c r="F1082" s="330" t="s">
        <v>128</v>
      </c>
      <c r="G1082" s="427" t="s">
        <v>7552</v>
      </c>
      <c r="H1082" s="330">
        <v>32</v>
      </c>
      <c r="I1082" s="330">
        <v>0</v>
      </c>
      <c r="J1082" s="336">
        <v>0</v>
      </c>
      <c r="K1082" s="330">
        <v>10</v>
      </c>
      <c r="L1082" s="330">
        <v>1</v>
      </c>
      <c r="M1082" s="336">
        <v>9.0909090909090912E-2</v>
      </c>
      <c r="N1082" s="330">
        <v>0</v>
      </c>
      <c r="O1082" s="330" t="s">
        <v>2839</v>
      </c>
      <c r="P1082" s="330" t="s">
        <v>2840</v>
      </c>
      <c r="Q1082" s="330" t="s">
        <v>2841</v>
      </c>
      <c r="R1082" s="336">
        <v>0.34083128239677712</v>
      </c>
      <c r="S1082" s="330">
        <v>0</v>
      </c>
      <c r="T1082" s="330"/>
      <c r="U1082" s="330"/>
      <c r="V1082" s="428"/>
      <c r="W1082" s="428" t="s">
        <v>45</v>
      </c>
      <c r="X1082" s="428" t="s">
        <v>45</v>
      </c>
      <c r="Y1082" s="428" t="s">
        <v>45</v>
      </c>
      <c r="Z1082" s="428" t="s">
        <v>45</v>
      </c>
      <c r="AA1082" s="330">
        <v>1</v>
      </c>
      <c r="AB1082" s="330">
        <v>0</v>
      </c>
      <c r="AC1082" s="330">
        <v>31</v>
      </c>
      <c r="AD1082" s="330">
        <v>1</v>
      </c>
      <c r="AE1082" s="330">
        <v>10</v>
      </c>
      <c r="AF1082" s="330">
        <v>0</v>
      </c>
      <c r="AG1082" s="429">
        <v>0.97619047619047616</v>
      </c>
      <c r="AH1082" s="330"/>
      <c r="AI1082" s="330"/>
      <c r="AJ1082" s="330"/>
      <c r="AK1082" s="330"/>
      <c r="AL1082" s="330"/>
      <c r="AM1082" s="330">
        <v>0</v>
      </c>
      <c r="AN1082" s="330">
        <v>0</v>
      </c>
      <c r="AO1082" s="330"/>
      <c r="AP1082" s="330"/>
      <c r="AQ1082" s="330">
        <v>0</v>
      </c>
      <c r="AR1082" s="330">
        <v>0</v>
      </c>
      <c r="AS1082" s="330">
        <v>0</v>
      </c>
      <c r="AT1082" s="330">
        <v>0</v>
      </c>
      <c r="AU1082" s="330">
        <v>1</v>
      </c>
      <c r="AV1082" s="430">
        <v>1</v>
      </c>
      <c r="AW1082" s="330">
        <v>35</v>
      </c>
      <c r="AX1082" s="330">
        <v>0</v>
      </c>
      <c r="AY1082" s="330">
        <v>35</v>
      </c>
      <c r="AZ1082" s="330">
        <v>0</v>
      </c>
      <c r="BA1082" s="330">
        <v>35</v>
      </c>
      <c r="BB1082" s="330">
        <v>0</v>
      </c>
      <c r="BC1082" s="330">
        <v>35</v>
      </c>
      <c r="BD1082" s="330">
        <v>0</v>
      </c>
      <c r="BE1082" s="330">
        <v>173</v>
      </c>
      <c r="BF1082" s="329" t="s">
        <v>7583</v>
      </c>
      <c r="BG1082" s="330">
        <v>34</v>
      </c>
      <c r="BH1082" s="330">
        <v>39</v>
      </c>
      <c r="BI1082" s="330">
        <v>36</v>
      </c>
      <c r="BJ1082" s="330" t="s">
        <v>112</v>
      </c>
      <c r="BK1082" s="330">
        <v>10</v>
      </c>
      <c r="BL1082" s="330">
        <v>16</v>
      </c>
      <c r="BM1082" s="330">
        <v>8</v>
      </c>
      <c r="BN1082" s="330">
        <v>1</v>
      </c>
      <c r="BO1082" s="330">
        <v>1</v>
      </c>
      <c r="BP1082" s="330">
        <v>0</v>
      </c>
      <c r="BQ1082" s="330">
        <v>0</v>
      </c>
    </row>
    <row r="1083" spans="1:69" x14ac:dyDescent="0.25">
      <c r="A1083" s="333" t="s">
        <v>48</v>
      </c>
      <c r="B1083" s="330" t="s">
        <v>43</v>
      </c>
      <c r="C1083" s="330" t="s">
        <v>43</v>
      </c>
      <c r="D1083" s="333">
        <v>47</v>
      </c>
      <c r="E1083" s="331" t="s">
        <v>568</v>
      </c>
      <c r="F1083" s="330" t="s">
        <v>128</v>
      </c>
      <c r="G1083" s="427" t="s">
        <v>7552</v>
      </c>
      <c r="H1083" s="330">
        <v>7</v>
      </c>
      <c r="I1083" s="330">
        <v>0</v>
      </c>
      <c r="J1083" s="336">
        <v>0</v>
      </c>
      <c r="K1083" s="330">
        <v>3</v>
      </c>
      <c r="L1083" s="330">
        <v>1</v>
      </c>
      <c r="M1083" s="336">
        <v>0.25</v>
      </c>
      <c r="N1083" s="330">
        <v>0</v>
      </c>
      <c r="O1083" s="330" t="s">
        <v>2922</v>
      </c>
      <c r="P1083" s="330" t="s">
        <v>2923</v>
      </c>
      <c r="Q1083" s="330" t="s">
        <v>2924</v>
      </c>
      <c r="R1083" s="336">
        <v>0.50724407951050943</v>
      </c>
      <c r="S1083" s="330">
        <v>0</v>
      </c>
      <c r="T1083" s="330"/>
      <c r="U1083" s="330"/>
      <c r="V1083" s="428"/>
      <c r="W1083" s="428" t="s">
        <v>45</v>
      </c>
      <c r="X1083" s="428" t="s">
        <v>45</v>
      </c>
      <c r="Y1083" s="428" t="s">
        <v>45</v>
      </c>
      <c r="Z1083" s="428" t="s">
        <v>45</v>
      </c>
      <c r="AA1083" s="330">
        <v>0</v>
      </c>
      <c r="AB1083" s="330">
        <v>0</v>
      </c>
      <c r="AC1083" s="330">
        <v>7</v>
      </c>
      <c r="AD1083" s="330">
        <v>0</v>
      </c>
      <c r="AE1083" s="330">
        <v>3</v>
      </c>
      <c r="AF1083" s="330">
        <v>0</v>
      </c>
      <c r="AG1083" s="429">
        <v>1</v>
      </c>
      <c r="AH1083" s="330"/>
      <c r="AI1083" s="330"/>
      <c r="AJ1083" s="330"/>
      <c r="AK1083" s="330"/>
      <c r="AL1083" s="330"/>
      <c r="AM1083" s="330">
        <v>0</v>
      </c>
      <c r="AN1083" s="330">
        <v>0</v>
      </c>
      <c r="AO1083" s="330"/>
      <c r="AP1083" s="330"/>
      <c r="AQ1083" s="330">
        <v>0</v>
      </c>
      <c r="AR1083" s="330">
        <v>0</v>
      </c>
      <c r="AS1083" s="330">
        <v>0</v>
      </c>
      <c r="AT1083" s="330">
        <v>0</v>
      </c>
      <c r="AU1083" s="330">
        <v>0</v>
      </c>
      <c r="AV1083" s="430" t="s">
        <v>45</v>
      </c>
      <c r="AW1083" s="330">
        <v>10</v>
      </c>
      <c r="AX1083" s="330">
        <v>1</v>
      </c>
      <c r="AY1083" s="330">
        <v>10</v>
      </c>
      <c r="AZ1083" s="330">
        <v>1</v>
      </c>
      <c r="BA1083" s="330">
        <v>10</v>
      </c>
      <c r="BB1083" s="330">
        <v>1</v>
      </c>
      <c r="BC1083" s="330">
        <v>10</v>
      </c>
      <c r="BD1083" s="330">
        <v>1</v>
      </c>
      <c r="BE1083" s="330">
        <v>105</v>
      </c>
      <c r="BF1083" s="329" t="s">
        <v>7583</v>
      </c>
      <c r="BG1083" s="330">
        <v>12</v>
      </c>
      <c r="BH1083" s="330">
        <v>11</v>
      </c>
      <c r="BI1083" s="330">
        <v>12</v>
      </c>
      <c r="BJ1083" s="330" t="s">
        <v>112</v>
      </c>
      <c r="BK1083" s="330">
        <v>5</v>
      </c>
      <c r="BL1083" s="330">
        <v>3</v>
      </c>
      <c r="BM1083" s="330">
        <v>3</v>
      </c>
      <c r="BN1083" s="330">
        <v>0</v>
      </c>
      <c r="BO1083" s="330">
        <v>1</v>
      </c>
      <c r="BP1083" s="330">
        <v>0</v>
      </c>
      <c r="BQ1083" s="330">
        <v>0</v>
      </c>
    </row>
    <row r="1084" spans="1:69" x14ac:dyDescent="0.25">
      <c r="A1084" s="333" t="s">
        <v>48</v>
      </c>
      <c r="B1084" s="330" t="s">
        <v>43</v>
      </c>
      <c r="C1084" s="330" t="s">
        <v>43</v>
      </c>
      <c r="D1084" s="333">
        <v>48</v>
      </c>
      <c r="E1084" s="331" t="s">
        <v>570</v>
      </c>
      <c r="F1084" s="330" t="s">
        <v>128</v>
      </c>
      <c r="G1084" s="427" t="s">
        <v>7552</v>
      </c>
      <c r="H1084" s="330">
        <v>26</v>
      </c>
      <c r="I1084" s="330">
        <v>1</v>
      </c>
      <c r="J1084" s="336">
        <v>3.7037037037037035E-2</v>
      </c>
      <c r="K1084" s="330">
        <v>18</v>
      </c>
      <c r="L1084" s="330">
        <v>2</v>
      </c>
      <c r="M1084" s="336">
        <v>0.1</v>
      </c>
      <c r="N1084" s="330">
        <v>0</v>
      </c>
      <c r="O1084" s="330" t="s">
        <v>3006</v>
      </c>
      <c r="P1084" s="330" t="s">
        <v>3007</v>
      </c>
      <c r="Q1084" s="330" t="s">
        <v>3008</v>
      </c>
      <c r="R1084" s="336">
        <v>0.24980378691258706</v>
      </c>
      <c r="S1084" s="330">
        <v>0</v>
      </c>
      <c r="T1084" s="330"/>
      <c r="U1084" s="330"/>
      <c r="V1084" s="428"/>
      <c r="W1084" s="428" t="s">
        <v>45</v>
      </c>
      <c r="X1084" s="428" t="s">
        <v>45</v>
      </c>
      <c r="Y1084" s="428" t="s">
        <v>45</v>
      </c>
      <c r="Z1084" s="428" t="s">
        <v>45</v>
      </c>
      <c r="AA1084" s="330">
        <v>2</v>
      </c>
      <c r="AB1084" s="330">
        <v>0</v>
      </c>
      <c r="AC1084" s="330">
        <v>24</v>
      </c>
      <c r="AD1084" s="330">
        <v>2</v>
      </c>
      <c r="AE1084" s="330">
        <v>17</v>
      </c>
      <c r="AF1084" s="330">
        <v>1</v>
      </c>
      <c r="AG1084" s="429">
        <v>0.93181818181818177</v>
      </c>
      <c r="AH1084" s="330"/>
      <c r="AI1084" s="330"/>
      <c r="AJ1084" s="330"/>
      <c r="AK1084" s="330"/>
      <c r="AL1084" s="330"/>
      <c r="AM1084" s="330">
        <v>0</v>
      </c>
      <c r="AN1084" s="330">
        <v>0</v>
      </c>
      <c r="AO1084" s="330"/>
      <c r="AP1084" s="330"/>
      <c r="AQ1084" s="330">
        <v>0</v>
      </c>
      <c r="AR1084" s="330">
        <v>1</v>
      </c>
      <c r="AS1084" s="330">
        <v>0</v>
      </c>
      <c r="AT1084" s="330">
        <v>1</v>
      </c>
      <c r="AU1084" s="330">
        <v>0</v>
      </c>
      <c r="AV1084" s="430">
        <v>0.5</v>
      </c>
      <c r="AW1084" s="330">
        <v>52</v>
      </c>
      <c r="AX1084" s="330">
        <v>0</v>
      </c>
      <c r="AY1084" s="330">
        <v>52</v>
      </c>
      <c r="AZ1084" s="330">
        <v>0</v>
      </c>
      <c r="BA1084" s="330">
        <v>52</v>
      </c>
      <c r="BB1084" s="330">
        <v>0</v>
      </c>
      <c r="BC1084" s="330">
        <v>52</v>
      </c>
      <c r="BD1084" s="330">
        <v>0</v>
      </c>
      <c r="BE1084" s="330">
        <v>176</v>
      </c>
      <c r="BF1084" s="329" t="s">
        <v>7583</v>
      </c>
      <c r="BG1084" s="330">
        <v>52</v>
      </c>
      <c r="BH1084" s="330">
        <v>44</v>
      </c>
      <c r="BI1084" s="330">
        <v>53</v>
      </c>
      <c r="BJ1084" s="330" t="s">
        <v>112</v>
      </c>
      <c r="BK1084" s="330">
        <v>23</v>
      </c>
      <c r="BL1084" s="330">
        <v>14</v>
      </c>
      <c r="BM1084" s="330">
        <v>15</v>
      </c>
      <c r="BN1084" s="330">
        <v>0</v>
      </c>
      <c r="BO1084" s="330">
        <v>1</v>
      </c>
      <c r="BP1084" s="330">
        <v>0</v>
      </c>
      <c r="BQ1084" s="330">
        <v>0</v>
      </c>
    </row>
    <row r="1085" spans="1:69" x14ac:dyDescent="0.25">
      <c r="A1085" s="333" t="s">
        <v>48</v>
      </c>
      <c r="B1085" s="330" t="s">
        <v>43</v>
      </c>
      <c r="C1085" s="330" t="s">
        <v>43</v>
      </c>
      <c r="D1085" s="333">
        <v>49</v>
      </c>
      <c r="E1085" s="331" t="s">
        <v>571</v>
      </c>
      <c r="F1085" s="330" t="s">
        <v>128</v>
      </c>
      <c r="G1085" s="427" t="s">
        <v>7552</v>
      </c>
      <c r="H1085" s="330">
        <v>29</v>
      </c>
      <c r="I1085" s="330">
        <v>1</v>
      </c>
      <c r="J1085" s="336">
        <v>3.3333333333333333E-2</v>
      </c>
      <c r="K1085" s="330">
        <v>8</v>
      </c>
      <c r="L1085" s="330">
        <v>2</v>
      </c>
      <c r="M1085" s="336">
        <v>0.2</v>
      </c>
      <c r="N1085" s="330">
        <v>0</v>
      </c>
      <c r="O1085" s="330" t="s">
        <v>2461</v>
      </c>
      <c r="P1085" s="330" t="s">
        <v>6585</v>
      </c>
      <c r="Q1085" s="330" t="s">
        <v>6586</v>
      </c>
      <c r="R1085" s="336">
        <v>0.30940741551445289</v>
      </c>
      <c r="S1085" s="330">
        <v>0</v>
      </c>
      <c r="T1085" s="330"/>
      <c r="U1085" s="330"/>
      <c r="V1085" s="428"/>
      <c r="W1085" s="428" t="s">
        <v>45</v>
      </c>
      <c r="X1085" s="428" t="s">
        <v>45</v>
      </c>
      <c r="Y1085" s="428" t="s">
        <v>45</v>
      </c>
      <c r="Z1085" s="428" t="s">
        <v>45</v>
      </c>
      <c r="AA1085" s="330">
        <v>1</v>
      </c>
      <c r="AB1085" s="330">
        <v>0</v>
      </c>
      <c r="AC1085" s="330">
        <v>29</v>
      </c>
      <c r="AD1085" s="330">
        <v>0</v>
      </c>
      <c r="AE1085" s="330">
        <v>8</v>
      </c>
      <c r="AF1085" s="330">
        <v>0</v>
      </c>
      <c r="AG1085" s="429">
        <v>1</v>
      </c>
      <c r="AH1085" s="330"/>
      <c r="AI1085" s="330"/>
      <c r="AJ1085" s="330"/>
      <c r="AK1085" s="330"/>
      <c r="AL1085" s="330"/>
      <c r="AM1085" s="330">
        <v>0</v>
      </c>
      <c r="AN1085" s="330">
        <v>0</v>
      </c>
      <c r="AO1085" s="330"/>
      <c r="AP1085" s="330"/>
      <c r="AQ1085" s="330">
        <v>0</v>
      </c>
      <c r="AR1085" s="330">
        <v>0</v>
      </c>
      <c r="AS1085" s="330">
        <v>0</v>
      </c>
      <c r="AT1085" s="330">
        <v>0</v>
      </c>
      <c r="AU1085" s="330">
        <v>1</v>
      </c>
      <c r="AV1085" s="430">
        <v>1</v>
      </c>
      <c r="AW1085" s="330">
        <v>45</v>
      </c>
      <c r="AX1085" s="330">
        <v>1</v>
      </c>
      <c r="AY1085" s="330">
        <v>45</v>
      </c>
      <c r="AZ1085" s="330">
        <v>1</v>
      </c>
      <c r="BA1085" s="330">
        <v>45</v>
      </c>
      <c r="BB1085" s="330">
        <v>1</v>
      </c>
      <c r="BC1085" s="330">
        <v>45</v>
      </c>
      <c r="BD1085" s="330">
        <v>1</v>
      </c>
      <c r="BE1085" s="330">
        <v>119</v>
      </c>
      <c r="BF1085" s="329" t="s">
        <v>7583</v>
      </c>
      <c r="BG1085" s="330">
        <v>45</v>
      </c>
      <c r="BH1085" s="330">
        <v>69</v>
      </c>
      <c r="BI1085" s="330">
        <v>75</v>
      </c>
      <c r="BJ1085" s="330" t="s">
        <v>112</v>
      </c>
      <c r="BK1085" s="330">
        <v>20</v>
      </c>
      <c r="BL1085" s="330">
        <v>15</v>
      </c>
      <c r="BM1085" s="330">
        <v>9</v>
      </c>
      <c r="BN1085" s="330">
        <v>2</v>
      </c>
      <c r="BO1085" s="330">
        <v>29</v>
      </c>
      <c r="BP1085" s="330">
        <v>0</v>
      </c>
      <c r="BQ1085" s="330">
        <v>0</v>
      </c>
    </row>
    <row r="1086" spans="1:69" x14ac:dyDescent="0.25">
      <c r="A1086" s="333" t="s">
        <v>48</v>
      </c>
      <c r="B1086" s="330" t="s">
        <v>43</v>
      </c>
      <c r="C1086" s="330" t="s">
        <v>43</v>
      </c>
      <c r="D1086" s="333">
        <v>50</v>
      </c>
      <c r="E1086" s="331" t="s">
        <v>572</v>
      </c>
      <c r="F1086" s="330" t="s">
        <v>128</v>
      </c>
      <c r="G1086" s="427" t="s">
        <v>7552</v>
      </c>
      <c r="H1086" s="330">
        <v>21</v>
      </c>
      <c r="I1086" s="330">
        <v>0</v>
      </c>
      <c r="J1086" s="336">
        <v>0</v>
      </c>
      <c r="K1086" s="330">
        <v>10</v>
      </c>
      <c r="L1086" s="330">
        <v>1</v>
      </c>
      <c r="M1086" s="336">
        <v>9.0909090909090912E-2</v>
      </c>
      <c r="N1086" s="330">
        <v>0</v>
      </c>
      <c r="O1086" s="330" t="s">
        <v>6672</v>
      </c>
      <c r="P1086" s="330" t="s">
        <v>6673</v>
      </c>
      <c r="Q1086" s="330" t="s">
        <v>6674</v>
      </c>
      <c r="R1086" s="336">
        <v>0.23303402775876703</v>
      </c>
      <c r="S1086" s="330">
        <v>0</v>
      </c>
      <c r="T1086" s="330"/>
      <c r="U1086" s="330"/>
      <c r="V1086" s="428"/>
      <c r="W1086" s="428" t="s">
        <v>45</v>
      </c>
      <c r="X1086" s="428" t="s">
        <v>45</v>
      </c>
      <c r="Y1086" s="428" t="s">
        <v>45</v>
      </c>
      <c r="Z1086" s="428" t="s">
        <v>45</v>
      </c>
      <c r="AA1086" s="330">
        <v>0</v>
      </c>
      <c r="AB1086" s="330">
        <v>0</v>
      </c>
      <c r="AC1086" s="330">
        <v>21</v>
      </c>
      <c r="AD1086" s="330">
        <v>0</v>
      </c>
      <c r="AE1086" s="330">
        <v>10</v>
      </c>
      <c r="AF1086" s="330">
        <v>0</v>
      </c>
      <c r="AG1086" s="429">
        <v>1</v>
      </c>
      <c r="AH1086" s="330"/>
      <c r="AI1086" s="330"/>
      <c r="AJ1086" s="330"/>
      <c r="AK1086" s="330"/>
      <c r="AL1086" s="330"/>
      <c r="AM1086" s="330">
        <v>0</v>
      </c>
      <c r="AN1086" s="330">
        <v>0</v>
      </c>
      <c r="AO1086" s="330"/>
      <c r="AP1086" s="330"/>
      <c r="AQ1086" s="330">
        <v>0</v>
      </c>
      <c r="AR1086" s="330">
        <v>0</v>
      </c>
      <c r="AS1086" s="330">
        <v>0</v>
      </c>
      <c r="AT1086" s="330">
        <v>0</v>
      </c>
      <c r="AU1086" s="330">
        <v>0</v>
      </c>
      <c r="AV1086" s="430" t="s">
        <v>45</v>
      </c>
      <c r="AW1086" s="330">
        <v>28</v>
      </c>
      <c r="AX1086" s="330">
        <v>0</v>
      </c>
      <c r="AY1086" s="330">
        <v>28</v>
      </c>
      <c r="AZ1086" s="330">
        <v>0</v>
      </c>
      <c r="BA1086" s="330">
        <v>28</v>
      </c>
      <c r="BB1086" s="330">
        <v>0</v>
      </c>
      <c r="BC1086" s="330">
        <v>28</v>
      </c>
      <c r="BD1086" s="330">
        <v>0</v>
      </c>
      <c r="BE1086" s="330">
        <v>215</v>
      </c>
      <c r="BF1086" s="329" t="s">
        <v>7583</v>
      </c>
      <c r="BG1086" s="330">
        <v>29</v>
      </c>
      <c r="BH1086" s="330">
        <v>29</v>
      </c>
      <c r="BI1086" s="330">
        <v>29</v>
      </c>
      <c r="BJ1086" s="330" t="s">
        <v>112</v>
      </c>
      <c r="BK1086" s="330">
        <v>9</v>
      </c>
      <c r="BL1086" s="330">
        <v>11</v>
      </c>
      <c r="BM1086" s="330">
        <v>8</v>
      </c>
      <c r="BN1086" s="330">
        <v>0</v>
      </c>
      <c r="BO1086" s="330">
        <v>1</v>
      </c>
      <c r="BP1086" s="330">
        <v>0</v>
      </c>
      <c r="BQ1086" s="330">
        <v>0</v>
      </c>
    </row>
    <row r="1087" spans="1:69" x14ac:dyDescent="0.25">
      <c r="A1087" s="333" t="s">
        <v>48</v>
      </c>
      <c r="B1087" s="330" t="s">
        <v>43</v>
      </c>
      <c r="C1087" s="330" t="s">
        <v>43</v>
      </c>
      <c r="D1087" s="333">
        <v>51</v>
      </c>
      <c r="E1087" s="331" t="s">
        <v>573</v>
      </c>
      <c r="F1087" s="330" t="s">
        <v>128</v>
      </c>
      <c r="G1087" s="427" t="s">
        <v>7552</v>
      </c>
      <c r="H1087" s="330">
        <v>7</v>
      </c>
      <c r="I1087" s="330">
        <v>0</v>
      </c>
      <c r="J1087" s="336">
        <v>0</v>
      </c>
      <c r="K1087" s="330">
        <v>1</v>
      </c>
      <c r="L1087" s="330">
        <v>1</v>
      </c>
      <c r="M1087" s="336">
        <v>0.5</v>
      </c>
      <c r="N1087" s="330">
        <v>0</v>
      </c>
      <c r="O1087" s="330" t="s">
        <v>6754</v>
      </c>
      <c r="P1087" s="330" t="s">
        <v>6755</v>
      </c>
      <c r="Q1087" s="330" t="s">
        <v>6756</v>
      </c>
      <c r="R1087" s="336">
        <v>0.23189739813451155</v>
      </c>
      <c r="S1087" s="330">
        <v>0</v>
      </c>
      <c r="T1087" s="330"/>
      <c r="U1087" s="330"/>
      <c r="V1087" s="428"/>
      <c r="W1087" s="428" t="s">
        <v>45</v>
      </c>
      <c r="X1087" s="428" t="s">
        <v>45</v>
      </c>
      <c r="Y1087" s="428" t="s">
        <v>45</v>
      </c>
      <c r="Z1087" s="428" t="s">
        <v>45</v>
      </c>
      <c r="AA1087" s="330">
        <v>0</v>
      </c>
      <c r="AB1087" s="330">
        <v>0</v>
      </c>
      <c r="AC1087" s="330">
        <v>7</v>
      </c>
      <c r="AD1087" s="330">
        <v>0</v>
      </c>
      <c r="AE1087" s="330">
        <v>1</v>
      </c>
      <c r="AF1087" s="330">
        <v>0</v>
      </c>
      <c r="AG1087" s="429">
        <v>1</v>
      </c>
      <c r="AH1087" s="330"/>
      <c r="AI1087" s="330"/>
      <c r="AJ1087" s="330"/>
      <c r="AK1087" s="330"/>
      <c r="AL1087" s="330"/>
      <c r="AM1087" s="330">
        <v>0</v>
      </c>
      <c r="AN1087" s="330">
        <v>0</v>
      </c>
      <c r="AO1087" s="330"/>
      <c r="AP1087" s="330"/>
      <c r="AQ1087" s="330">
        <v>0</v>
      </c>
      <c r="AR1087" s="330">
        <v>0</v>
      </c>
      <c r="AS1087" s="330">
        <v>0</v>
      </c>
      <c r="AT1087" s="330">
        <v>0</v>
      </c>
      <c r="AU1087" s="330">
        <v>0</v>
      </c>
      <c r="AV1087" s="430" t="s">
        <v>45</v>
      </c>
      <c r="AW1087" s="330">
        <v>8</v>
      </c>
      <c r="AX1087" s="330">
        <v>0</v>
      </c>
      <c r="AY1087" s="330">
        <v>8</v>
      </c>
      <c r="AZ1087" s="330">
        <v>0</v>
      </c>
      <c r="BA1087" s="330">
        <v>8</v>
      </c>
      <c r="BB1087" s="330">
        <v>0</v>
      </c>
      <c r="BC1087" s="330">
        <v>8</v>
      </c>
      <c r="BD1087" s="330">
        <v>0</v>
      </c>
      <c r="BE1087" s="330">
        <v>20</v>
      </c>
      <c r="BF1087" s="329" t="s">
        <v>7583</v>
      </c>
      <c r="BG1087" s="330">
        <v>9</v>
      </c>
      <c r="BH1087" s="330">
        <v>12</v>
      </c>
      <c r="BI1087" s="330">
        <v>8</v>
      </c>
      <c r="BJ1087" s="330" t="s">
        <v>112</v>
      </c>
      <c r="BK1087" s="330">
        <v>4</v>
      </c>
      <c r="BL1087" s="330">
        <v>3</v>
      </c>
      <c r="BM1087" s="330">
        <v>1</v>
      </c>
      <c r="BN1087" s="330">
        <v>0</v>
      </c>
      <c r="BO1087" s="330">
        <v>0</v>
      </c>
      <c r="BP1087" s="330">
        <v>0</v>
      </c>
      <c r="BQ1087" s="330">
        <v>0</v>
      </c>
    </row>
    <row r="1088" spans="1:69" x14ac:dyDescent="0.25">
      <c r="A1088" s="333" t="s">
        <v>48</v>
      </c>
      <c r="B1088" s="330" t="s">
        <v>43</v>
      </c>
      <c r="C1088" s="330" t="s">
        <v>43</v>
      </c>
      <c r="D1088" s="333">
        <v>52</v>
      </c>
      <c r="E1088" s="331" t="s">
        <v>6555</v>
      </c>
      <c r="F1088" s="330" t="s">
        <v>128</v>
      </c>
      <c r="G1088" s="427" t="s">
        <v>7552</v>
      </c>
      <c r="H1088" s="330">
        <v>7</v>
      </c>
      <c r="I1088" s="330">
        <v>0</v>
      </c>
      <c r="J1088" s="336">
        <v>0</v>
      </c>
      <c r="K1088" s="330">
        <v>10</v>
      </c>
      <c r="L1088" s="330">
        <v>0</v>
      </c>
      <c r="M1088" s="336">
        <v>0</v>
      </c>
      <c r="N1088" s="330">
        <v>0</v>
      </c>
      <c r="O1088" s="330" t="s">
        <v>6808</v>
      </c>
      <c r="P1088" s="330" t="s">
        <v>6809</v>
      </c>
      <c r="Q1088" s="330" t="s">
        <v>2459</v>
      </c>
      <c r="R1088" s="336">
        <v>0.22721609966459036</v>
      </c>
      <c r="S1088" s="330">
        <v>0</v>
      </c>
      <c r="T1088" s="330"/>
      <c r="U1088" s="330"/>
      <c r="V1088" s="428"/>
      <c r="W1088" s="428" t="s">
        <v>45</v>
      </c>
      <c r="X1088" s="428" t="s">
        <v>45</v>
      </c>
      <c r="Y1088" s="428" t="s">
        <v>45</v>
      </c>
      <c r="Z1088" s="428" t="s">
        <v>45</v>
      </c>
      <c r="AA1088" s="330">
        <v>0</v>
      </c>
      <c r="AB1088" s="330">
        <v>0</v>
      </c>
      <c r="AC1088" s="330">
        <v>7</v>
      </c>
      <c r="AD1088" s="330">
        <v>0</v>
      </c>
      <c r="AE1088" s="330">
        <v>9</v>
      </c>
      <c r="AF1088" s="330">
        <v>1</v>
      </c>
      <c r="AG1088" s="429">
        <v>0.94117647058823528</v>
      </c>
      <c r="AH1088" s="330"/>
      <c r="AI1088" s="330"/>
      <c r="AJ1088" s="330"/>
      <c r="AK1088" s="330"/>
      <c r="AL1088" s="330"/>
      <c r="AM1088" s="330">
        <v>0</v>
      </c>
      <c r="AN1088" s="330">
        <v>0</v>
      </c>
      <c r="AO1088" s="330"/>
      <c r="AP1088" s="330"/>
      <c r="AQ1088" s="330">
        <v>0</v>
      </c>
      <c r="AR1088" s="330">
        <v>0</v>
      </c>
      <c r="AS1088" s="330">
        <v>0</v>
      </c>
      <c r="AT1088" s="330">
        <v>0</v>
      </c>
      <c r="AU1088" s="330">
        <v>0</v>
      </c>
      <c r="AV1088" s="430" t="s">
        <v>45</v>
      </c>
      <c r="AW1088" s="330">
        <v>0</v>
      </c>
      <c r="AX1088" s="330">
        <v>0</v>
      </c>
      <c r="AY1088" s="330">
        <v>0</v>
      </c>
      <c r="AZ1088" s="330">
        <v>0</v>
      </c>
      <c r="BA1088" s="330">
        <v>0</v>
      </c>
      <c r="BB1088" s="330">
        <v>0</v>
      </c>
      <c r="BC1088" s="330">
        <v>0</v>
      </c>
      <c r="BD1088" s="330">
        <v>0</v>
      </c>
      <c r="BE1088" s="330">
        <v>14</v>
      </c>
      <c r="BF1088" s="329" t="s">
        <v>7583</v>
      </c>
      <c r="BG1088" s="330">
        <v>0</v>
      </c>
      <c r="BH1088" s="330">
        <v>0</v>
      </c>
      <c r="BI1088" s="330">
        <v>0</v>
      </c>
      <c r="BJ1088" s="330" t="s">
        <v>112</v>
      </c>
      <c r="BK1088" s="330">
        <v>0</v>
      </c>
      <c r="BL1088" s="330">
        <v>0</v>
      </c>
      <c r="BM1088" s="330">
        <v>0</v>
      </c>
      <c r="BN1088" s="330">
        <v>0</v>
      </c>
      <c r="BO1088" s="330">
        <v>0</v>
      </c>
      <c r="BP1088" s="330">
        <v>0</v>
      </c>
      <c r="BQ1088" s="330">
        <v>0</v>
      </c>
    </row>
    <row r="1089" spans="1:69" x14ac:dyDescent="0.25">
      <c r="A1089" s="333" t="s">
        <v>48</v>
      </c>
      <c r="B1089" s="330" t="s">
        <v>43</v>
      </c>
      <c r="C1089" s="330" t="s">
        <v>43</v>
      </c>
      <c r="D1089" s="333">
        <v>3</v>
      </c>
      <c r="E1089" s="331" t="s">
        <v>6536</v>
      </c>
      <c r="F1089" s="330" t="s">
        <v>128</v>
      </c>
      <c r="G1089" s="427" t="s">
        <v>7552</v>
      </c>
      <c r="H1089" s="330">
        <v>47</v>
      </c>
      <c r="I1089" s="330">
        <v>2</v>
      </c>
      <c r="J1089" s="336">
        <v>4.0816326530612242E-2</v>
      </c>
      <c r="K1089" s="330">
        <v>15</v>
      </c>
      <c r="L1089" s="330">
        <v>0</v>
      </c>
      <c r="M1089" s="336">
        <v>0</v>
      </c>
      <c r="N1089" s="330">
        <v>0</v>
      </c>
      <c r="O1089" s="330" t="s">
        <v>7111</v>
      </c>
      <c r="P1089" s="330" t="s">
        <v>7112</v>
      </c>
      <c r="Q1089" s="330" t="s">
        <v>7113</v>
      </c>
      <c r="R1089" s="336">
        <v>0.24162967392721058</v>
      </c>
      <c r="S1089" s="330">
        <v>0</v>
      </c>
      <c r="T1089" s="330"/>
      <c r="U1089" s="330"/>
      <c r="V1089" s="428"/>
      <c r="W1089" s="428" t="s">
        <v>45</v>
      </c>
      <c r="X1089" s="428" t="s">
        <v>45</v>
      </c>
      <c r="Y1089" s="428" t="s">
        <v>45</v>
      </c>
      <c r="Z1089" s="428" t="s">
        <v>45</v>
      </c>
      <c r="AA1089" s="330">
        <v>2</v>
      </c>
      <c r="AB1089" s="330">
        <v>0</v>
      </c>
      <c r="AC1089" s="330">
        <v>43</v>
      </c>
      <c r="AD1089" s="330">
        <v>4</v>
      </c>
      <c r="AE1089" s="330">
        <v>13</v>
      </c>
      <c r="AF1089" s="330">
        <v>2</v>
      </c>
      <c r="AG1089" s="429">
        <v>0.90322580645161288</v>
      </c>
      <c r="AH1089" s="330"/>
      <c r="AI1089" s="330"/>
      <c r="AJ1089" s="330"/>
      <c r="AK1089" s="330"/>
      <c r="AL1089" s="330"/>
      <c r="AM1089" s="330">
        <v>0</v>
      </c>
      <c r="AN1089" s="330">
        <v>0</v>
      </c>
      <c r="AO1089" s="330"/>
      <c r="AP1089" s="330"/>
      <c r="AQ1089" s="330">
        <v>0</v>
      </c>
      <c r="AR1089" s="330">
        <v>0</v>
      </c>
      <c r="AS1089" s="330">
        <v>0</v>
      </c>
      <c r="AT1089" s="330">
        <v>0</v>
      </c>
      <c r="AU1089" s="330">
        <v>2</v>
      </c>
      <c r="AV1089" s="430">
        <v>1</v>
      </c>
      <c r="AW1089" s="330">
        <v>63</v>
      </c>
      <c r="AX1089" s="330">
        <v>0</v>
      </c>
      <c r="AY1089" s="330">
        <v>63</v>
      </c>
      <c r="AZ1089" s="330">
        <v>0</v>
      </c>
      <c r="BA1089" s="330">
        <v>63</v>
      </c>
      <c r="BB1089" s="330">
        <v>0</v>
      </c>
      <c r="BC1089" s="330">
        <v>63</v>
      </c>
      <c r="BD1089" s="330">
        <v>0</v>
      </c>
      <c r="BE1089" s="330">
        <v>279</v>
      </c>
      <c r="BF1089" s="329" t="s">
        <v>7583</v>
      </c>
      <c r="BG1089" s="330">
        <v>63</v>
      </c>
      <c r="BH1089" s="330">
        <v>58</v>
      </c>
      <c r="BI1089" s="330">
        <v>63</v>
      </c>
      <c r="BJ1089" s="330" t="s">
        <v>112</v>
      </c>
      <c r="BK1089" s="330">
        <v>24</v>
      </c>
      <c r="BL1089" s="330">
        <v>26</v>
      </c>
      <c r="BM1089" s="330">
        <v>11</v>
      </c>
      <c r="BN1089" s="330">
        <v>1</v>
      </c>
      <c r="BO1089" s="330">
        <v>0</v>
      </c>
      <c r="BP1089" s="330">
        <v>0</v>
      </c>
      <c r="BQ1089" s="330">
        <v>1</v>
      </c>
    </row>
    <row r="1090" spans="1:69" x14ac:dyDescent="0.25">
      <c r="A1090" s="333" t="s">
        <v>48</v>
      </c>
      <c r="B1090" s="330" t="s">
        <v>43</v>
      </c>
      <c r="C1090" s="330" t="s">
        <v>43</v>
      </c>
      <c r="D1090" s="333">
        <v>4</v>
      </c>
      <c r="E1090" s="331" t="s">
        <v>6537</v>
      </c>
      <c r="F1090" s="330" t="s">
        <v>128</v>
      </c>
      <c r="G1090" s="427" t="s">
        <v>7552</v>
      </c>
      <c r="H1090" s="330">
        <v>40</v>
      </c>
      <c r="I1090" s="330">
        <v>0</v>
      </c>
      <c r="J1090" s="336">
        <v>0</v>
      </c>
      <c r="K1090" s="330">
        <v>10</v>
      </c>
      <c r="L1090" s="330">
        <v>2</v>
      </c>
      <c r="M1090" s="336">
        <v>0.16666666666666666</v>
      </c>
      <c r="N1090" s="330">
        <v>0</v>
      </c>
      <c r="O1090" s="330" t="s">
        <v>7203</v>
      </c>
      <c r="P1090" s="330" t="s">
        <v>7204</v>
      </c>
      <c r="Q1090" s="330" t="s">
        <v>7205</v>
      </c>
      <c r="R1090" s="336">
        <v>0.22960143064371288</v>
      </c>
      <c r="S1090" s="330">
        <v>0</v>
      </c>
      <c r="T1090" s="330"/>
      <c r="U1090" s="330"/>
      <c r="V1090" s="428"/>
      <c r="W1090" s="428" t="s">
        <v>45</v>
      </c>
      <c r="X1090" s="428" t="s">
        <v>45</v>
      </c>
      <c r="Y1090" s="428" t="s">
        <v>45</v>
      </c>
      <c r="Z1090" s="428" t="s">
        <v>45</v>
      </c>
      <c r="AA1090" s="330">
        <v>0</v>
      </c>
      <c r="AB1090" s="330">
        <v>0</v>
      </c>
      <c r="AC1090" s="330">
        <v>40</v>
      </c>
      <c r="AD1090" s="330">
        <v>0</v>
      </c>
      <c r="AE1090" s="330">
        <v>8</v>
      </c>
      <c r="AF1090" s="330">
        <v>2</v>
      </c>
      <c r="AG1090" s="429">
        <v>0.96</v>
      </c>
      <c r="AH1090" s="330"/>
      <c r="AI1090" s="330"/>
      <c r="AJ1090" s="330"/>
      <c r="AK1090" s="330"/>
      <c r="AL1090" s="330"/>
      <c r="AM1090" s="330">
        <v>0</v>
      </c>
      <c r="AN1090" s="330">
        <v>0</v>
      </c>
      <c r="AO1090" s="330"/>
      <c r="AP1090" s="330"/>
      <c r="AQ1090" s="330">
        <v>0</v>
      </c>
      <c r="AR1090" s="330">
        <v>0</v>
      </c>
      <c r="AS1090" s="330">
        <v>0</v>
      </c>
      <c r="AT1090" s="330">
        <v>0</v>
      </c>
      <c r="AU1090" s="330">
        <v>0</v>
      </c>
      <c r="AV1090" s="430" t="s">
        <v>45</v>
      </c>
      <c r="AW1090" s="330">
        <v>57</v>
      </c>
      <c r="AX1090" s="330">
        <v>0</v>
      </c>
      <c r="AY1090" s="330">
        <v>57</v>
      </c>
      <c r="AZ1090" s="330">
        <v>0</v>
      </c>
      <c r="BA1090" s="330">
        <v>57</v>
      </c>
      <c r="BB1090" s="330">
        <v>0</v>
      </c>
      <c r="BC1090" s="330">
        <v>57</v>
      </c>
      <c r="BD1090" s="330">
        <v>0</v>
      </c>
      <c r="BE1090" s="330">
        <v>185</v>
      </c>
      <c r="BF1090" s="329" t="s">
        <v>7583</v>
      </c>
      <c r="BG1090" s="330">
        <v>57</v>
      </c>
      <c r="BH1090" s="330">
        <v>45</v>
      </c>
      <c r="BI1090" s="330">
        <v>57</v>
      </c>
      <c r="BJ1090" s="330" t="s">
        <v>112</v>
      </c>
      <c r="BK1090" s="330">
        <v>21</v>
      </c>
      <c r="BL1090" s="330">
        <v>26</v>
      </c>
      <c r="BM1090" s="330">
        <v>8</v>
      </c>
      <c r="BN1090" s="330">
        <v>1</v>
      </c>
      <c r="BO1090" s="330">
        <v>0</v>
      </c>
      <c r="BP1090" s="330">
        <v>0</v>
      </c>
      <c r="BQ1090" s="330">
        <v>1</v>
      </c>
    </row>
    <row r="1091" spans="1:69" x14ac:dyDescent="0.25">
      <c r="A1091" s="333" t="s">
        <v>48</v>
      </c>
      <c r="B1091" s="330" t="s">
        <v>43</v>
      </c>
      <c r="C1091" s="330" t="s">
        <v>43</v>
      </c>
      <c r="D1091" s="333">
        <v>5</v>
      </c>
      <c r="E1091" s="331" t="s">
        <v>6538</v>
      </c>
      <c r="F1091" s="330" t="s">
        <v>128</v>
      </c>
      <c r="G1091" s="427" t="s">
        <v>7552</v>
      </c>
      <c r="H1091" s="330">
        <v>56</v>
      </c>
      <c r="I1091" s="330">
        <v>0</v>
      </c>
      <c r="J1091" s="336">
        <v>0</v>
      </c>
      <c r="K1091" s="330">
        <v>10</v>
      </c>
      <c r="L1091" s="330">
        <v>1</v>
      </c>
      <c r="M1091" s="336">
        <v>9.0909090909090912E-2</v>
      </c>
      <c r="N1091" s="330">
        <v>0</v>
      </c>
      <c r="O1091" s="330" t="s">
        <v>7292</v>
      </c>
      <c r="P1091" s="330" t="s">
        <v>7293</v>
      </c>
      <c r="Q1091" s="330" t="s">
        <v>7294</v>
      </c>
      <c r="R1091" s="336">
        <v>0.2712824271583128</v>
      </c>
      <c r="S1091" s="330">
        <v>0</v>
      </c>
      <c r="T1091" s="330"/>
      <c r="U1091" s="330"/>
      <c r="V1091" s="428"/>
      <c r="W1091" s="428" t="s">
        <v>45</v>
      </c>
      <c r="X1091" s="428" t="s">
        <v>45</v>
      </c>
      <c r="Y1091" s="428" t="s">
        <v>45</v>
      </c>
      <c r="Z1091" s="428" t="s">
        <v>45</v>
      </c>
      <c r="AA1091" s="330">
        <v>2</v>
      </c>
      <c r="AB1091" s="330">
        <v>0</v>
      </c>
      <c r="AC1091" s="330">
        <v>56</v>
      </c>
      <c r="AD1091" s="330">
        <v>0</v>
      </c>
      <c r="AE1091" s="330">
        <v>9</v>
      </c>
      <c r="AF1091" s="330">
        <v>1</v>
      </c>
      <c r="AG1091" s="429">
        <v>0.98484848484848486</v>
      </c>
      <c r="AH1091" s="330"/>
      <c r="AI1091" s="330"/>
      <c r="AJ1091" s="330"/>
      <c r="AK1091" s="330"/>
      <c r="AL1091" s="330"/>
      <c r="AM1091" s="330">
        <v>0</v>
      </c>
      <c r="AN1091" s="330">
        <v>0</v>
      </c>
      <c r="AO1091" s="330"/>
      <c r="AP1091" s="330"/>
      <c r="AQ1091" s="330">
        <v>0</v>
      </c>
      <c r="AR1091" s="330">
        <v>0</v>
      </c>
      <c r="AS1091" s="330">
        <v>0</v>
      </c>
      <c r="AT1091" s="330">
        <v>0</v>
      </c>
      <c r="AU1091" s="330">
        <v>2</v>
      </c>
      <c r="AV1091" s="430">
        <v>1</v>
      </c>
      <c r="AW1091" s="330">
        <v>62</v>
      </c>
      <c r="AX1091" s="330">
        <v>1</v>
      </c>
      <c r="AY1091" s="330">
        <v>62</v>
      </c>
      <c r="AZ1091" s="330">
        <v>1</v>
      </c>
      <c r="BA1091" s="330">
        <v>62</v>
      </c>
      <c r="BB1091" s="330">
        <v>1</v>
      </c>
      <c r="BC1091" s="330">
        <v>62</v>
      </c>
      <c r="BD1091" s="330">
        <v>1</v>
      </c>
      <c r="BE1091" s="330">
        <v>241</v>
      </c>
      <c r="BF1091" s="329" t="s">
        <v>7583</v>
      </c>
      <c r="BG1091" s="330">
        <v>64</v>
      </c>
      <c r="BH1091" s="330">
        <v>54</v>
      </c>
      <c r="BI1091" s="330">
        <v>64</v>
      </c>
      <c r="BJ1091" s="330" t="s">
        <v>112</v>
      </c>
      <c r="BK1091" s="330">
        <v>35</v>
      </c>
      <c r="BL1091" s="330">
        <v>18</v>
      </c>
      <c r="BM1091" s="330">
        <v>10</v>
      </c>
      <c r="BN1091" s="330">
        <v>0</v>
      </c>
      <c r="BO1091" s="330">
        <v>1</v>
      </c>
      <c r="BP1091" s="330">
        <v>0</v>
      </c>
      <c r="BQ1091" s="330">
        <v>0</v>
      </c>
    </row>
    <row r="1092" spans="1:69" x14ac:dyDescent="0.25">
      <c r="A1092" s="333" t="s">
        <v>48</v>
      </c>
      <c r="B1092" s="330" t="s">
        <v>43</v>
      </c>
      <c r="C1092" s="330" t="s">
        <v>43</v>
      </c>
      <c r="D1092" s="333">
        <v>6</v>
      </c>
      <c r="E1092" s="331" t="s">
        <v>6539</v>
      </c>
      <c r="F1092" s="330" t="s">
        <v>128</v>
      </c>
      <c r="G1092" s="427" t="s">
        <v>7552</v>
      </c>
      <c r="H1092" s="330">
        <v>52</v>
      </c>
      <c r="I1092" s="330">
        <v>0</v>
      </c>
      <c r="J1092" s="336">
        <v>0</v>
      </c>
      <c r="K1092" s="330">
        <v>8</v>
      </c>
      <c r="L1092" s="330">
        <v>0</v>
      </c>
      <c r="M1092" s="336">
        <v>0</v>
      </c>
      <c r="N1092" s="330">
        <v>0</v>
      </c>
      <c r="O1092" s="330" t="s">
        <v>7379</v>
      </c>
      <c r="P1092" s="330" t="s">
        <v>7380</v>
      </c>
      <c r="Q1092" s="330" t="s">
        <v>7381</v>
      </c>
      <c r="R1092" s="336">
        <v>0.20600317517188552</v>
      </c>
      <c r="S1092" s="330">
        <v>0</v>
      </c>
      <c r="T1092" s="330"/>
      <c r="U1092" s="330"/>
      <c r="V1092" s="428"/>
      <c r="W1092" s="428" t="s">
        <v>45</v>
      </c>
      <c r="X1092" s="428" t="s">
        <v>45</v>
      </c>
      <c r="Y1092" s="428" t="s">
        <v>45</v>
      </c>
      <c r="Z1092" s="428" t="s">
        <v>45</v>
      </c>
      <c r="AA1092" s="330">
        <v>2</v>
      </c>
      <c r="AB1092" s="330">
        <v>0</v>
      </c>
      <c r="AC1092" s="330">
        <v>52</v>
      </c>
      <c r="AD1092" s="330">
        <v>0</v>
      </c>
      <c r="AE1092" s="330">
        <v>7</v>
      </c>
      <c r="AF1092" s="330">
        <v>1</v>
      </c>
      <c r="AG1092" s="429">
        <v>0.98333333333333328</v>
      </c>
      <c r="AH1092" s="330"/>
      <c r="AI1092" s="330"/>
      <c r="AJ1092" s="330"/>
      <c r="AK1092" s="330"/>
      <c r="AL1092" s="330"/>
      <c r="AM1092" s="330">
        <v>0</v>
      </c>
      <c r="AN1092" s="330">
        <v>0</v>
      </c>
      <c r="AO1092" s="330"/>
      <c r="AP1092" s="330"/>
      <c r="AQ1092" s="330">
        <v>1</v>
      </c>
      <c r="AR1092" s="330">
        <v>0</v>
      </c>
      <c r="AS1092" s="330">
        <v>0</v>
      </c>
      <c r="AT1092" s="330">
        <v>0</v>
      </c>
      <c r="AU1092" s="330">
        <v>1</v>
      </c>
      <c r="AV1092" s="430">
        <v>0.5</v>
      </c>
      <c r="AW1092" s="330">
        <v>52</v>
      </c>
      <c r="AX1092" s="330">
        <v>0</v>
      </c>
      <c r="AY1092" s="330">
        <v>52</v>
      </c>
      <c r="AZ1092" s="330">
        <v>0</v>
      </c>
      <c r="BA1092" s="330">
        <v>52</v>
      </c>
      <c r="BB1092" s="330">
        <v>0</v>
      </c>
      <c r="BC1092" s="330">
        <v>52</v>
      </c>
      <c r="BD1092" s="330">
        <v>0</v>
      </c>
      <c r="BE1092" s="330">
        <v>358</v>
      </c>
      <c r="BF1092" s="329" t="s">
        <v>7583</v>
      </c>
      <c r="BG1092" s="330">
        <v>54</v>
      </c>
      <c r="BH1092" s="330">
        <v>60</v>
      </c>
      <c r="BI1092" s="330">
        <v>53</v>
      </c>
      <c r="BJ1092" s="330" t="s">
        <v>112</v>
      </c>
      <c r="BK1092" s="330">
        <v>25</v>
      </c>
      <c r="BL1092" s="330">
        <v>21</v>
      </c>
      <c r="BM1092" s="330">
        <v>6</v>
      </c>
      <c r="BN1092" s="330">
        <v>0</v>
      </c>
      <c r="BO1092" s="330">
        <v>1</v>
      </c>
      <c r="BP1092" s="330">
        <v>0</v>
      </c>
      <c r="BQ1092" s="330">
        <v>0</v>
      </c>
    </row>
    <row r="1093" spans="1:69" x14ac:dyDescent="0.25">
      <c r="A1093" s="333" t="s">
        <v>48</v>
      </c>
      <c r="B1093" s="330" t="s">
        <v>43</v>
      </c>
      <c r="C1093" s="330" t="s">
        <v>43</v>
      </c>
      <c r="D1093" s="333">
        <v>7</v>
      </c>
      <c r="E1093" s="331" t="s">
        <v>6540</v>
      </c>
      <c r="F1093" s="330" t="s">
        <v>128</v>
      </c>
      <c r="G1093" s="427" t="s">
        <v>7552</v>
      </c>
      <c r="H1093" s="330">
        <v>42</v>
      </c>
      <c r="I1093" s="330">
        <v>1</v>
      </c>
      <c r="J1093" s="336">
        <v>2.3255813953488372E-2</v>
      </c>
      <c r="K1093" s="330">
        <v>11</v>
      </c>
      <c r="L1093" s="330">
        <v>0</v>
      </c>
      <c r="M1093" s="336">
        <v>0</v>
      </c>
      <c r="N1093" s="330">
        <v>0</v>
      </c>
      <c r="O1093" s="330" t="s">
        <v>7468</v>
      </c>
      <c r="P1093" s="330" t="s">
        <v>7469</v>
      </c>
      <c r="Q1093" s="330" t="s">
        <v>7470</v>
      </c>
      <c r="R1093" s="336">
        <v>0.21736723986291814</v>
      </c>
      <c r="S1093" s="330">
        <v>0</v>
      </c>
      <c r="T1093" s="330"/>
      <c r="U1093" s="330"/>
      <c r="V1093" s="428"/>
      <c r="W1093" s="428" t="s">
        <v>45</v>
      </c>
      <c r="X1093" s="428" t="s">
        <v>45</v>
      </c>
      <c r="Y1093" s="428" t="s">
        <v>45</v>
      </c>
      <c r="Z1093" s="428" t="s">
        <v>45</v>
      </c>
      <c r="AA1093" s="330">
        <v>1</v>
      </c>
      <c r="AB1093" s="330">
        <v>0</v>
      </c>
      <c r="AC1093" s="330">
        <v>42</v>
      </c>
      <c r="AD1093" s="330">
        <v>0</v>
      </c>
      <c r="AE1093" s="330">
        <v>11</v>
      </c>
      <c r="AF1093" s="330">
        <v>0</v>
      </c>
      <c r="AG1093" s="429">
        <v>1</v>
      </c>
      <c r="AH1093" s="330"/>
      <c r="AI1093" s="330"/>
      <c r="AJ1093" s="330"/>
      <c r="AK1093" s="330"/>
      <c r="AL1093" s="330"/>
      <c r="AM1093" s="330">
        <v>0</v>
      </c>
      <c r="AN1093" s="330">
        <v>0</v>
      </c>
      <c r="AO1093" s="330"/>
      <c r="AP1093" s="330"/>
      <c r="AQ1093" s="330">
        <v>0</v>
      </c>
      <c r="AR1093" s="330">
        <v>0</v>
      </c>
      <c r="AS1093" s="330">
        <v>0</v>
      </c>
      <c r="AT1093" s="330">
        <v>0</v>
      </c>
      <c r="AU1093" s="330">
        <v>1</v>
      </c>
      <c r="AV1093" s="430">
        <v>1</v>
      </c>
      <c r="AW1093" s="330">
        <v>38</v>
      </c>
      <c r="AX1093" s="330">
        <v>0</v>
      </c>
      <c r="AY1093" s="330">
        <v>38</v>
      </c>
      <c r="AZ1093" s="330">
        <v>0</v>
      </c>
      <c r="BA1093" s="330">
        <v>38</v>
      </c>
      <c r="BB1093" s="330">
        <v>0</v>
      </c>
      <c r="BC1093" s="330">
        <v>38</v>
      </c>
      <c r="BD1093" s="330">
        <v>0</v>
      </c>
      <c r="BE1093" s="330">
        <v>179</v>
      </c>
      <c r="BF1093" s="329" t="s">
        <v>7583</v>
      </c>
      <c r="BG1093" s="330">
        <v>37</v>
      </c>
      <c r="BH1093" s="330">
        <v>51</v>
      </c>
      <c r="BI1093" s="330">
        <v>38</v>
      </c>
      <c r="BJ1093" s="330" t="s">
        <v>112</v>
      </c>
      <c r="BK1093" s="330">
        <v>21</v>
      </c>
      <c r="BL1093" s="330">
        <v>10</v>
      </c>
      <c r="BM1093" s="330">
        <v>7</v>
      </c>
      <c r="BN1093" s="330">
        <v>0</v>
      </c>
      <c r="BO1093" s="330">
        <v>0</v>
      </c>
      <c r="BP1093" s="330">
        <v>0</v>
      </c>
      <c r="BQ1093" s="330">
        <v>0</v>
      </c>
    </row>
    <row r="1094" spans="1:69" x14ac:dyDescent="0.25">
      <c r="A1094" s="150"/>
      <c r="B1094" s="381"/>
      <c r="C1094" s="381"/>
      <c r="D1094" s="434"/>
      <c r="E1094" s="435"/>
      <c r="F1094" s="434"/>
      <c r="G1094" s="434"/>
      <c r="H1094" s="434"/>
      <c r="I1094" s="434"/>
      <c r="J1094" s="436"/>
      <c r="K1094" s="434"/>
      <c r="L1094" s="434"/>
      <c r="M1094" s="436"/>
      <c r="N1094" s="434"/>
      <c r="O1094" s="434"/>
      <c r="P1094" s="434"/>
      <c r="Q1094" s="434"/>
      <c r="R1094" s="436"/>
      <c r="S1094" s="434"/>
      <c r="T1094" s="434"/>
      <c r="U1094" s="434"/>
      <c r="V1094" s="437"/>
      <c r="W1094" s="437"/>
      <c r="X1094" s="437"/>
      <c r="Y1094" s="437"/>
      <c r="Z1094" s="437"/>
      <c r="AA1094" s="434"/>
      <c r="AB1094" s="434"/>
      <c r="AC1094" s="434"/>
      <c r="AD1094" s="434"/>
      <c r="AE1094" s="434"/>
      <c r="AF1094" s="434"/>
      <c r="AG1094" s="434"/>
      <c r="AH1094" s="434"/>
      <c r="AI1094" s="434"/>
      <c r="AJ1094" s="434"/>
      <c r="AK1094" s="434"/>
      <c r="AL1094" s="434"/>
      <c r="AM1094" s="434"/>
      <c r="AN1094" s="434"/>
      <c r="AO1094" s="434"/>
      <c r="AP1094" s="434"/>
      <c r="AQ1094" s="434"/>
      <c r="AR1094" s="434"/>
      <c r="AS1094" s="434"/>
      <c r="AT1094" s="434"/>
      <c r="AU1094" s="434"/>
      <c r="AV1094" s="438"/>
      <c r="AW1094" s="434"/>
      <c r="AX1094" s="434"/>
      <c r="AY1094" s="434"/>
      <c r="AZ1094" s="434"/>
      <c r="BA1094" s="434"/>
      <c r="BB1094" s="434"/>
      <c r="BC1094" s="434"/>
      <c r="BD1094" s="434"/>
      <c r="BE1094" s="434"/>
      <c r="BF1094" s="439"/>
      <c r="BG1094" s="434"/>
      <c r="BH1094" s="434"/>
      <c r="BI1094" s="434"/>
      <c r="BJ1094" s="434"/>
      <c r="BK1094" s="434"/>
      <c r="BL1094" s="434"/>
      <c r="BM1094" s="434"/>
      <c r="BN1094" s="434"/>
      <c r="BO1094" s="434"/>
      <c r="BP1094" s="434"/>
      <c r="BQ1094" s="434"/>
    </row>
  </sheetData>
  <autoFilter ref="A2:BQ2" xr:uid="{DCC06C91-40F4-4C5B-92EA-BBCFFD7BEFC0}">
    <sortState xmlns:xlrd2="http://schemas.microsoft.com/office/spreadsheetml/2017/richdata2" ref="A3:BQ1312">
      <sortCondition ref="G2"/>
    </sortState>
  </autoFilter>
  <mergeCells count="1">
    <mergeCell ref="BK1:BP1"/>
  </mergeCells>
  <phoneticPr fontId="10" type="noConversion"/>
  <pageMargins left="0.7" right="0.7" top="0.75" bottom="0.75" header="0.3" footer="0.3"/>
  <pageSetup paperSize="9" orientation="portrait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878B6-3A8D-4CD2-90E2-10A31C4538B3}">
  <sheetPr>
    <tabColor rgb="FFFFFF00"/>
  </sheetPr>
  <dimension ref="A1:CA71"/>
  <sheetViews>
    <sheetView zoomScale="98" zoomScaleNormal="98" workbookViewId="0">
      <pane ySplit="3" topLeftCell="A4" activePane="bottomLeft" state="frozen"/>
      <selection activeCell="I1" sqref="I1"/>
      <selection pane="bottomLeft" activeCell="C3" sqref="C3"/>
    </sheetView>
  </sheetViews>
  <sheetFormatPr defaultRowHeight="15" x14ac:dyDescent="0.25"/>
  <cols>
    <col min="1" max="1" width="0.7109375" style="237" customWidth="1"/>
    <col min="2" max="2" width="9.7109375" style="24" customWidth="1"/>
    <col min="3" max="3" width="6.85546875" style="1" customWidth="1"/>
    <col min="4" max="4" width="15" style="1" customWidth="1"/>
    <col min="5" max="5" width="20.7109375" customWidth="1"/>
    <col min="6" max="6" width="8.140625" customWidth="1"/>
    <col min="7" max="7" width="8.140625" style="298" customWidth="1"/>
    <col min="8" max="19" width="8.140625" customWidth="1"/>
    <col min="20" max="79" width="0" hidden="1" customWidth="1"/>
  </cols>
  <sheetData>
    <row r="1" spans="2:79" hidden="1" x14ac:dyDescent="0.25">
      <c r="D1" s="230"/>
      <c r="E1" s="49"/>
      <c r="P1" s="49"/>
      <c r="Q1" s="49"/>
    </row>
    <row r="2" spans="2:79" ht="15.6" customHeight="1" x14ac:dyDescent="0.25">
      <c r="D2" s="230"/>
      <c r="P2" s="49"/>
      <c r="Q2" s="49" t="s">
        <v>7540</v>
      </c>
      <c r="T2" s="394" t="str">
        <f>$H$3</f>
        <v>Jan-25</v>
      </c>
      <c r="U2" s="394" t="str">
        <f t="shared" ref="U2:X2" si="0">$H$3</f>
        <v>Jan-25</v>
      </c>
      <c r="V2" s="394" t="str">
        <f t="shared" si="0"/>
        <v>Jan-25</v>
      </c>
      <c r="W2" s="394" t="str">
        <f t="shared" si="0"/>
        <v>Jan-25</v>
      </c>
      <c r="X2" s="394" t="str">
        <f t="shared" si="0"/>
        <v>Jan-25</v>
      </c>
      <c r="Y2" s="392" t="str">
        <f>$I$3</f>
        <v>Feb-25</v>
      </c>
      <c r="Z2" s="392" t="str">
        <f t="shared" ref="Z2:AC2" si="1">$I$3</f>
        <v>Feb-25</v>
      </c>
      <c r="AA2" s="392" t="str">
        <f t="shared" si="1"/>
        <v>Feb-25</v>
      </c>
      <c r="AB2" s="392" t="str">
        <f t="shared" si="1"/>
        <v>Feb-25</v>
      </c>
      <c r="AC2" s="392" t="str">
        <f t="shared" si="1"/>
        <v>Feb-25</v>
      </c>
      <c r="AD2" s="392" t="str">
        <f>$J$3</f>
        <v>Mar-24</v>
      </c>
      <c r="AE2" s="392" t="str">
        <f t="shared" ref="AE2:AH2" si="2">$J$3</f>
        <v>Mar-24</v>
      </c>
      <c r="AF2" s="392" t="str">
        <f t="shared" si="2"/>
        <v>Mar-24</v>
      </c>
      <c r="AG2" s="392" t="str">
        <f t="shared" si="2"/>
        <v>Mar-24</v>
      </c>
      <c r="AH2" s="392" t="str">
        <f t="shared" si="2"/>
        <v>Mar-24</v>
      </c>
      <c r="AI2" s="392" t="str">
        <f>$K$3</f>
        <v>Apr-24</v>
      </c>
      <c r="AJ2" s="392" t="str">
        <f t="shared" ref="AJ2:AM2" si="3">$K$3</f>
        <v>Apr-24</v>
      </c>
      <c r="AK2" s="392" t="str">
        <f t="shared" si="3"/>
        <v>Apr-24</v>
      </c>
      <c r="AL2" s="392" t="str">
        <f t="shared" si="3"/>
        <v>Apr-24</v>
      </c>
      <c r="AM2" s="392" t="str">
        <f t="shared" si="3"/>
        <v>Apr-24</v>
      </c>
      <c r="AN2" s="392" t="str">
        <f>$L$3</f>
        <v>May-24</v>
      </c>
      <c r="AO2" s="392" t="str">
        <f t="shared" ref="AO2:AR2" si="4">$L$3</f>
        <v>May-24</v>
      </c>
      <c r="AP2" s="392" t="str">
        <f t="shared" si="4"/>
        <v>May-24</v>
      </c>
      <c r="AQ2" s="392" t="str">
        <f t="shared" si="4"/>
        <v>May-24</v>
      </c>
      <c r="AR2" s="392" t="str">
        <f t="shared" si="4"/>
        <v>May-24</v>
      </c>
      <c r="AS2" s="392" t="str">
        <f>$M$3</f>
        <v>Jun-24</v>
      </c>
      <c r="AT2" s="392" t="str">
        <f t="shared" ref="AT2:AW2" si="5">$M$3</f>
        <v>Jun-24</v>
      </c>
      <c r="AU2" s="392" t="str">
        <f t="shared" si="5"/>
        <v>Jun-24</v>
      </c>
      <c r="AV2" s="392" t="str">
        <f t="shared" si="5"/>
        <v>Jun-24</v>
      </c>
      <c r="AW2" s="392" t="str">
        <f t="shared" si="5"/>
        <v>Jun-24</v>
      </c>
      <c r="AX2" s="392" t="str">
        <f>$N$3</f>
        <v>Jul-24</v>
      </c>
      <c r="AY2" s="392" t="str">
        <f t="shared" ref="AY2:BB2" si="6">$N$3</f>
        <v>Jul-24</v>
      </c>
      <c r="AZ2" s="392" t="str">
        <f t="shared" si="6"/>
        <v>Jul-24</v>
      </c>
      <c r="BA2" s="392" t="str">
        <f t="shared" si="6"/>
        <v>Jul-24</v>
      </c>
      <c r="BB2" s="392" t="str">
        <f t="shared" si="6"/>
        <v>Jul-24</v>
      </c>
      <c r="BC2" s="392" t="str">
        <f>$O$3</f>
        <v>Aug-24</v>
      </c>
      <c r="BD2" s="392" t="str">
        <f t="shared" ref="BD2:BG2" si="7">$O$3</f>
        <v>Aug-24</v>
      </c>
      <c r="BE2" s="392" t="str">
        <f t="shared" si="7"/>
        <v>Aug-24</v>
      </c>
      <c r="BF2" s="392" t="str">
        <f t="shared" si="7"/>
        <v>Aug-24</v>
      </c>
      <c r="BG2" s="392" t="str">
        <f t="shared" si="7"/>
        <v>Aug-24</v>
      </c>
      <c r="BH2" s="392" t="str">
        <f>$P$3</f>
        <v>Sep-24</v>
      </c>
      <c r="BI2" s="392" t="str">
        <f t="shared" ref="BI2:BL2" si="8">$P$3</f>
        <v>Sep-24</v>
      </c>
      <c r="BJ2" s="392" t="str">
        <f t="shared" si="8"/>
        <v>Sep-24</v>
      </c>
      <c r="BK2" s="392" t="str">
        <f t="shared" si="8"/>
        <v>Sep-24</v>
      </c>
      <c r="BL2" s="392" t="str">
        <f t="shared" si="8"/>
        <v>Sep-24</v>
      </c>
      <c r="BM2" s="392" t="str">
        <f>$Q$3</f>
        <v>Oct-24</v>
      </c>
      <c r="BN2" s="392" t="str">
        <f t="shared" ref="BN2:BQ2" si="9">$Q$3</f>
        <v>Oct-24</v>
      </c>
      <c r="BO2" s="392" t="str">
        <f t="shared" si="9"/>
        <v>Oct-24</v>
      </c>
      <c r="BP2" s="392" t="str">
        <f t="shared" si="9"/>
        <v>Oct-24</v>
      </c>
      <c r="BQ2" s="392" t="str">
        <f t="shared" si="9"/>
        <v>Oct-24</v>
      </c>
      <c r="BR2" s="392" t="str">
        <f>$R$3</f>
        <v>Nov-24</v>
      </c>
      <c r="BS2" s="392" t="str">
        <f t="shared" ref="BS2:BV2" si="10">$R$3</f>
        <v>Nov-24</v>
      </c>
      <c r="BT2" s="392" t="str">
        <f t="shared" si="10"/>
        <v>Nov-24</v>
      </c>
      <c r="BU2" s="392" t="str">
        <f t="shared" si="10"/>
        <v>Nov-24</v>
      </c>
      <c r="BV2" s="392" t="str">
        <f t="shared" si="10"/>
        <v>Nov-24</v>
      </c>
      <c r="BW2" s="392" t="str">
        <f>$S$3</f>
        <v>Dec-24</v>
      </c>
      <c r="BX2" s="392" t="str">
        <f t="shared" ref="BX2:CA2" si="11">$S$3</f>
        <v>Dec-24</v>
      </c>
      <c r="BY2" s="392" t="str">
        <f t="shared" si="11"/>
        <v>Dec-24</v>
      </c>
      <c r="BZ2" s="392" t="str">
        <f t="shared" si="11"/>
        <v>Dec-24</v>
      </c>
      <c r="CA2" s="392" t="str">
        <f t="shared" si="11"/>
        <v>Dec-24</v>
      </c>
    </row>
    <row r="3" spans="2:79" ht="43.5" customHeight="1" x14ac:dyDescent="0.25">
      <c r="B3" s="231" t="s">
        <v>5</v>
      </c>
      <c r="C3" s="50" t="s">
        <v>6</v>
      </c>
      <c r="D3" s="232" t="s">
        <v>8</v>
      </c>
      <c r="E3" s="233" t="s">
        <v>159</v>
      </c>
      <c r="F3" s="234" t="s">
        <v>409</v>
      </c>
      <c r="G3" s="299" t="s">
        <v>2245</v>
      </c>
      <c r="H3" s="421" t="s">
        <v>6530</v>
      </c>
      <c r="I3" s="421" t="s">
        <v>6531</v>
      </c>
      <c r="J3" s="269" t="s">
        <v>521</v>
      </c>
      <c r="K3" s="269" t="s">
        <v>527</v>
      </c>
      <c r="L3" s="269" t="s">
        <v>532</v>
      </c>
      <c r="M3" s="269" t="s">
        <v>537</v>
      </c>
      <c r="N3" s="269" t="s">
        <v>543</v>
      </c>
      <c r="O3" s="269" t="s">
        <v>548</v>
      </c>
      <c r="P3" s="269" t="s">
        <v>553</v>
      </c>
      <c r="Q3" s="269" t="s">
        <v>559</v>
      </c>
      <c r="R3" s="269" t="s">
        <v>564</v>
      </c>
      <c r="S3" s="269" t="s">
        <v>569</v>
      </c>
      <c r="T3" s="393">
        <v>1</v>
      </c>
      <c r="U3" s="393">
        <v>2</v>
      </c>
      <c r="V3" s="393">
        <v>3</v>
      </c>
      <c r="W3" s="393">
        <v>4</v>
      </c>
      <c r="X3" s="393">
        <v>5</v>
      </c>
      <c r="Y3" s="393">
        <v>1</v>
      </c>
      <c r="Z3" s="393">
        <v>2</v>
      </c>
      <c r="AA3" s="393">
        <v>3</v>
      </c>
      <c r="AB3" s="393">
        <v>4</v>
      </c>
      <c r="AC3" s="393">
        <v>5</v>
      </c>
      <c r="AD3" s="393">
        <v>1</v>
      </c>
      <c r="AE3" s="393">
        <v>2</v>
      </c>
      <c r="AF3" s="393">
        <v>3</v>
      </c>
      <c r="AG3" s="393">
        <v>4</v>
      </c>
      <c r="AH3" s="393">
        <v>5</v>
      </c>
      <c r="AI3" s="393">
        <v>1</v>
      </c>
      <c r="AJ3" s="393">
        <v>2</v>
      </c>
      <c r="AK3" s="393">
        <v>3</v>
      </c>
      <c r="AL3" s="393">
        <v>4</v>
      </c>
      <c r="AM3" s="393">
        <v>5</v>
      </c>
      <c r="AN3" s="393">
        <v>1</v>
      </c>
      <c r="AO3" s="393">
        <v>2</v>
      </c>
      <c r="AP3" s="393">
        <v>3</v>
      </c>
      <c r="AQ3" s="393">
        <v>4</v>
      </c>
      <c r="AR3" s="393">
        <v>5</v>
      </c>
      <c r="AS3" s="393">
        <v>1</v>
      </c>
      <c r="AT3" s="393">
        <v>2</v>
      </c>
      <c r="AU3" s="393">
        <v>3</v>
      </c>
      <c r="AV3" s="393">
        <v>4</v>
      </c>
      <c r="AW3" s="393">
        <v>5</v>
      </c>
      <c r="AX3" s="393">
        <v>1</v>
      </c>
      <c r="AY3" s="393">
        <v>2</v>
      </c>
      <c r="AZ3" s="393">
        <v>3</v>
      </c>
      <c r="BA3" s="393">
        <v>4</v>
      </c>
      <c r="BB3" s="393">
        <v>5</v>
      </c>
      <c r="BC3" s="393">
        <v>1</v>
      </c>
      <c r="BD3" s="393">
        <v>2</v>
      </c>
      <c r="BE3" s="393">
        <v>3</v>
      </c>
      <c r="BF3" s="393">
        <v>4</v>
      </c>
      <c r="BG3" s="393">
        <v>5</v>
      </c>
      <c r="BH3" s="393">
        <v>1</v>
      </c>
      <c r="BI3" s="393">
        <v>2</v>
      </c>
      <c r="BJ3" s="393">
        <v>3</v>
      </c>
      <c r="BK3" s="393">
        <v>4</v>
      </c>
      <c r="BL3" s="393">
        <v>5</v>
      </c>
      <c r="BM3" s="393">
        <v>1</v>
      </c>
      <c r="BN3" s="393">
        <v>2</v>
      </c>
      <c r="BO3" s="393">
        <v>3</v>
      </c>
      <c r="BP3" s="393">
        <v>4</v>
      </c>
      <c r="BQ3" s="393">
        <v>5</v>
      </c>
      <c r="BR3" s="393">
        <v>1</v>
      </c>
      <c r="BS3" s="393">
        <v>2</v>
      </c>
      <c r="BT3" s="393">
        <v>3</v>
      </c>
      <c r="BU3" s="393">
        <v>4</v>
      </c>
      <c r="BV3" s="393">
        <v>5</v>
      </c>
      <c r="BW3" s="393">
        <v>1</v>
      </c>
      <c r="BX3" s="393">
        <v>2</v>
      </c>
      <c r="BY3" s="393">
        <v>3</v>
      </c>
      <c r="BZ3" s="393">
        <v>4</v>
      </c>
      <c r="CA3" s="393">
        <v>5</v>
      </c>
    </row>
    <row r="4" spans="2:79" s="6" customFormat="1" x14ac:dyDescent="0.25">
      <c r="B4" s="272" t="s">
        <v>57</v>
      </c>
      <c r="C4" s="235" t="s">
        <v>55</v>
      </c>
      <c r="D4" s="235" t="s">
        <v>128</v>
      </c>
      <c r="E4" s="236" t="s">
        <v>7568</v>
      </c>
      <c r="F4" s="294" t="str">
        <f>IFERROR(SUM(W4:X4,AB4:AC4,AG4:AH4,AL4:AM4,AQ4:AR4,AV4:AW4,BA4:BB4,BF4:BG4,BK4:BL4,BP4:BQ4,BU4:BV4,BZ4:CA4)/SUM(T4:CA4),"")</f>
        <v/>
      </c>
      <c r="G4" s="300">
        <f>IFERROR(SUM(T4:CA4),"0")</f>
        <v>0</v>
      </c>
      <c r="H4" s="294" t="str">
        <f>IFERROR(SUM(W4:X4)/SUM(T4:X4),"")</f>
        <v/>
      </c>
      <c r="I4" s="294" t="str">
        <f>IFERROR(SUM(AB4:AC4)/SUM(Y4:AC4),"")</f>
        <v/>
      </c>
      <c r="J4" s="294" t="str">
        <f>IFERROR(SUM(AG4:AH4)/SUM(AD4:AH4),"")</f>
        <v/>
      </c>
      <c r="K4" s="294" t="str">
        <f>IFERROR(SUM(AL4:AM4)/SUM(AI4:AM4),"")</f>
        <v/>
      </c>
      <c r="L4" s="294" t="str">
        <f>IFERROR(SUM(AQ4:AR4)/SUM(AN4:AR4),"")</f>
        <v/>
      </c>
      <c r="M4" s="294" t="str">
        <f>IFERROR(SUM(AV4:AW4)/SUM(AS4:AW4),"")</f>
        <v/>
      </c>
      <c r="N4" s="294" t="str">
        <f>IFERROR(SUM(BA4:BB4)/SUM(AX4:BB4),"")</f>
        <v/>
      </c>
      <c r="O4" s="294" t="str">
        <f>IFERROR(SUM(BF4:BG4)/SUM(BC4:BG4),"")</f>
        <v/>
      </c>
      <c r="P4" s="294" t="str">
        <f>IFERROR(SUM(BK4:BL4)/SUM(BH4:BL4),"")</f>
        <v/>
      </c>
      <c r="Q4" s="294" t="str">
        <f>IFERROR(SUM(BP4:BQ4)/SUM(BM4:BQ4),"")</f>
        <v/>
      </c>
      <c r="R4" s="294" t="str">
        <f>IFERROR(SUM(BU4:BV4)/SUM(BR4:BV4),"")</f>
        <v/>
      </c>
      <c r="S4" s="294" t="str">
        <f>IFERROR(SUM(BZ4:CA4)/SUM(BW4:CA4),"")</f>
        <v/>
      </c>
      <c r="T4" s="335" t="str">
        <f>IFERROR(COUNTIFS(#REF!,T$3,#REF!,T$2,#REF!,$B4),"")</f>
        <v/>
      </c>
      <c r="U4" s="335" t="str">
        <f>IFERROR(COUNTIFS(#REF!,U$3,#REF!,U$2,#REF!,$B4),"")</f>
        <v/>
      </c>
      <c r="V4" s="335" t="str">
        <f>IFERROR(COUNTIFS(#REF!,V$3,#REF!,V$2,#REF!,$B4),"")</f>
        <v/>
      </c>
      <c r="W4" s="335" t="str">
        <f>IFERROR(COUNTIFS(#REF!,W$3,#REF!,W$2,#REF!,$B4),"")</f>
        <v/>
      </c>
      <c r="X4" s="335" t="str">
        <f>IFERROR(COUNTIFS(#REF!,X$3,#REF!,X$2,#REF!,$B4),"")</f>
        <v/>
      </c>
      <c r="Y4" s="335" t="str">
        <f>IFERROR(COUNTIFS(#REF!,Y$3,#REF!,Y$2,#REF!,$B4),"")</f>
        <v/>
      </c>
      <c r="Z4" s="335" t="str">
        <f>IFERROR(COUNTIFS(#REF!,Z$3,#REF!,Z$2,#REF!,$B4),"")</f>
        <v/>
      </c>
      <c r="AA4" s="335" t="str">
        <f>IFERROR(COUNTIFS(#REF!,AA$3,#REF!,AA$2,#REF!,$B4),"")</f>
        <v/>
      </c>
      <c r="AB4" s="335" t="str">
        <f>IFERROR(COUNTIFS(#REF!,AB$3,#REF!,AB$2,#REF!,$B4),"")</f>
        <v/>
      </c>
      <c r="AC4" s="335" t="str">
        <f>IFERROR(COUNTIFS(#REF!,AC$3,#REF!,AC$2,#REF!,$B4),"")</f>
        <v/>
      </c>
      <c r="AD4" s="335" t="str">
        <f>IFERROR(COUNTIFS(#REF!,AD$3,#REF!,AD$2,#REF!,$B4),"")</f>
        <v/>
      </c>
      <c r="AE4" s="335" t="str">
        <f>IFERROR(COUNTIFS(#REF!,AE$3,#REF!,AE$2,#REF!,$B4),"")</f>
        <v/>
      </c>
      <c r="AF4" s="335" t="str">
        <f>IFERROR(COUNTIFS(#REF!,AF$3,#REF!,AF$2,#REF!,$B4),"")</f>
        <v/>
      </c>
      <c r="AG4" s="335" t="str">
        <f>IFERROR(COUNTIFS(#REF!,AG$3,#REF!,AG$2,#REF!,$B4),"")</f>
        <v/>
      </c>
      <c r="AH4" s="335" t="str">
        <f>IFERROR(COUNTIFS(#REF!,AH$3,#REF!,AH$2,#REF!,$B4),"")</f>
        <v/>
      </c>
      <c r="AI4" s="335" t="str">
        <f>IFERROR(COUNTIFS(#REF!,AI$3,#REF!,AI$2,#REF!,$B4),"")</f>
        <v/>
      </c>
      <c r="AJ4" s="335" t="str">
        <f>IFERROR(COUNTIFS(#REF!,AJ$3,#REF!,AJ$2,#REF!,$B4),"")</f>
        <v/>
      </c>
      <c r="AK4" s="335" t="str">
        <f>IFERROR(COUNTIFS(#REF!,AK$3,#REF!,AK$2,#REF!,$B4),"")</f>
        <v/>
      </c>
      <c r="AL4" s="335" t="str">
        <f>IFERROR(COUNTIFS(#REF!,AL$3,#REF!,AL$2,#REF!,$B4),"")</f>
        <v/>
      </c>
      <c r="AM4" s="335" t="str">
        <f>IFERROR(COUNTIFS(#REF!,AM$3,#REF!,AM$2,#REF!,$B4),"")</f>
        <v/>
      </c>
      <c r="AN4" s="335" t="str">
        <f>IFERROR(COUNTIFS(#REF!,AN$3,#REF!,AN$2,#REF!,$B4),"")</f>
        <v/>
      </c>
      <c r="AO4" s="335" t="str">
        <f>IFERROR(COUNTIFS(#REF!,AO$3,#REF!,AO$2,#REF!,$B4),"")</f>
        <v/>
      </c>
      <c r="AP4" s="335" t="str">
        <f>IFERROR(COUNTIFS(#REF!,AP$3,#REF!,AP$2,#REF!,$B4),"")</f>
        <v/>
      </c>
      <c r="AQ4" s="335" t="str">
        <f>IFERROR(COUNTIFS(#REF!,AQ$3,#REF!,AQ$2,#REF!,$B4),"")</f>
        <v/>
      </c>
      <c r="AR4" s="335" t="str">
        <f>IFERROR(COUNTIFS(#REF!,AR$3,#REF!,AR$2,#REF!,$B4),"")</f>
        <v/>
      </c>
      <c r="AS4" s="335" t="str">
        <f>IFERROR(COUNTIFS(#REF!,AS$3,#REF!,AS$2,#REF!,$B4),"")</f>
        <v/>
      </c>
      <c r="AT4" s="335" t="str">
        <f>IFERROR(COUNTIFS(#REF!,AT$3,#REF!,AT$2,#REF!,$B4),"")</f>
        <v/>
      </c>
      <c r="AU4" s="335" t="str">
        <f>IFERROR(COUNTIFS(#REF!,AU$3,#REF!,AU$2,#REF!,$B4),"")</f>
        <v/>
      </c>
      <c r="AV4" s="335" t="str">
        <f>IFERROR(COUNTIFS(#REF!,AV$3,#REF!,AV$2,#REF!,$B4),"")</f>
        <v/>
      </c>
      <c r="AW4" s="335" t="str">
        <f>IFERROR(COUNTIFS(#REF!,AW$3,#REF!,AW$2,#REF!,$B4),"")</f>
        <v/>
      </c>
      <c r="AX4" s="335" t="str">
        <f>IFERROR(COUNTIFS(#REF!,AX$3,#REF!,AX$2,#REF!,$B4),"")</f>
        <v/>
      </c>
      <c r="AY4" s="335" t="str">
        <f>IFERROR(COUNTIFS(#REF!,AY$3,#REF!,AY$2,#REF!,$B4),"")</f>
        <v/>
      </c>
      <c r="AZ4" s="335" t="str">
        <f>IFERROR(COUNTIFS(#REF!,AZ$3,#REF!,AZ$2,#REF!,$B4),"")</f>
        <v/>
      </c>
      <c r="BA4" s="335" t="str">
        <f>IFERROR(COUNTIFS(#REF!,BA$3,#REF!,BA$2,#REF!,$B4),"")</f>
        <v/>
      </c>
      <c r="BB4" s="335" t="str">
        <f>IFERROR(COUNTIFS(#REF!,BB$3,#REF!,BB$2,#REF!,$B4),"")</f>
        <v/>
      </c>
      <c r="BC4" s="335" t="str">
        <f>IFERROR(COUNTIFS(#REF!,BC$3,#REF!,BC$2,#REF!,$B4),"")</f>
        <v/>
      </c>
      <c r="BD4" s="335" t="str">
        <f>IFERROR(COUNTIFS(#REF!,BD$3,#REF!,BD$2,#REF!,$B4),"")</f>
        <v/>
      </c>
      <c r="BE4" s="335" t="str">
        <f>IFERROR(COUNTIFS(#REF!,BE$3,#REF!,BE$2,#REF!,$B4),"")</f>
        <v/>
      </c>
      <c r="BF4" s="335" t="str">
        <f>IFERROR(COUNTIFS(#REF!,BF$3,#REF!,BF$2,#REF!,$B4),"")</f>
        <v/>
      </c>
      <c r="BG4" s="335" t="str">
        <f>IFERROR(COUNTIFS(#REF!,BG$3,#REF!,BG$2,#REF!,$B4),"")</f>
        <v/>
      </c>
      <c r="BH4" s="335" t="str">
        <f>IFERROR(COUNTIFS(#REF!,BH$3,#REF!,BH$2,#REF!,$B4),"")</f>
        <v/>
      </c>
      <c r="BI4" s="335" t="str">
        <f>IFERROR(COUNTIFS(#REF!,BI$3,#REF!,BI$2,#REF!,$B4),"")</f>
        <v/>
      </c>
      <c r="BJ4" s="335" t="str">
        <f>IFERROR(COUNTIFS(#REF!,BJ$3,#REF!,BJ$2,#REF!,$B4),"")</f>
        <v/>
      </c>
      <c r="BK4" s="335" t="str">
        <f>IFERROR(COUNTIFS(#REF!,BK$3,#REF!,BK$2,#REF!,$B4),"")</f>
        <v/>
      </c>
      <c r="BL4" s="335" t="str">
        <f>IFERROR(COUNTIFS(#REF!,BL$3,#REF!,BL$2,#REF!,$B4),"")</f>
        <v/>
      </c>
      <c r="BM4" s="335" t="str">
        <f>IFERROR(COUNTIFS(#REF!,BM$3,#REF!,BM$2,#REF!,$B4),"")</f>
        <v/>
      </c>
      <c r="BN4" s="335" t="str">
        <f>IFERROR(COUNTIFS(#REF!,BN$3,#REF!,BN$2,#REF!,$B4),"")</f>
        <v/>
      </c>
      <c r="BO4" s="335" t="str">
        <f>IFERROR(COUNTIFS(#REF!,BO$3,#REF!,BO$2,#REF!,$B4),"")</f>
        <v/>
      </c>
      <c r="BP4" s="335" t="str">
        <f>IFERROR(COUNTIFS(#REF!,BP$3,#REF!,BP$2,#REF!,$B4),"")</f>
        <v/>
      </c>
      <c r="BQ4" s="335" t="str">
        <f>IFERROR(COUNTIFS(#REF!,BQ$3,#REF!,BQ$2,#REF!,$B4),"")</f>
        <v/>
      </c>
      <c r="BR4" s="335" t="str">
        <f>IFERROR(COUNTIFS(#REF!,BR$3,#REF!,BR$2,#REF!,$B4),"")</f>
        <v/>
      </c>
      <c r="BS4" s="335" t="str">
        <f>IFERROR(COUNTIFS(#REF!,BS$3,#REF!,BS$2,#REF!,$B4),"")</f>
        <v/>
      </c>
      <c r="BT4" s="335" t="str">
        <f>IFERROR(COUNTIFS(#REF!,BT$3,#REF!,BT$2,#REF!,$B4),"")</f>
        <v/>
      </c>
      <c r="BU4" s="335" t="str">
        <f>IFERROR(COUNTIFS(#REF!,BU$3,#REF!,BU$2,#REF!,$B4),"")</f>
        <v/>
      </c>
      <c r="BV4" s="335" t="str">
        <f>IFERROR(COUNTIFS(#REF!,BV$3,#REF!,BV$2,#REF!,$B4),"")</f>
        <v/>
      </c>
      <c r="BW4" s="335" t="str">
        <f>IFERROR(COUNTIFS(#REF!,BW$3,#REF!,BW$2,#REF!,$B4),"")</f>
        <v/>
      </c>
      <c r="BX4" s="335" t="str">
        <f>IFERROR(COUNTIFS(#REF!,BX$3,#REF!,BX$2,#REF!,$B4),"")</f>
        <v/>
      </c>
      <c r="BY4" s="335" t="str">
        <f>IFERROR(COUNTIFS(#REF!,BY$3,#REF!,BY$2,#REF!,$B4),"")</f>
        <v/>
      </c>
      <c r="BZ4" s="335" t="str">
        <f>IFERROR(COUNTIFS(#REF!,BZ$3,#REF!,BZ$2,#REF!,$B4),"")</f>
        <v/>
      </c>
      <c r="CA4" s="335" t="str">
        <f>IFERROR(COUNTIFS(#REF!,CA$3,#REF!,CA$2,#REF!,$B4),"")</f>
        <v/>
      </c>
    </row>
    <row r="5" spans="2:79" s="6" customFormat="1" x14ac:dyDescent="0.25">
      <c r="B5" s="395" t="s">
        <v>62</v>
      </c>
      <c r="C5" s="335" t="s">
        <v>55</v>
      </c>
      <c r="D5" s="335" t="s">
        <v>129</v>
      </c>
      <c r="E5" s="51" t="s">
        <v>7546</v>
      </c>
      <c r="F5" s="396" t="str">
        <f t="shared" ref="F5:F66" si="12">IFERROR(SUM(W5:X5,AB5:AC5,AG5:AH5,AL5:AM5,AQ5:AR5,AV5:AW5,BA5:BB5,BF5:BG5,BK5:BL5,BP5:BQ5,BU5:BV5,BZ5:CA5)/SUM(T5:CA5),"")</f>
        <v/>
      </c>
      <c r="G5" s="397">
        <f t="shared" ref="G5:G66" si="13">IFERROR(SUM(T5:CA5),"0")</f>
        <v>0</v>
      </c>
      <c r="H5" s="396" t="str">
        <f t="shared" ref="H5:H66" si="14">IFERROR(SUM(W5:X5)/SUM(T5:X5),"")</f>
        <v/>
      </c>
      <c r="I5" s="396" t="str">
        <f t="shared" ref="I5:I66" si="15">IFERROR(SUM(AB5:AC5)/SUM(Y5:AC5),"")</f>
        <v/>
      </c>
      <c r="J5" s="396" t="str">
        <f t="shared" ref="J5:J66" si="16">IFERROR(SUM(AG5:AH5)/SUM(AD5:AH5),"")</f>
        <v/>
      </c>
      <c r="K5" s="396" t="str">
        <f t="shared" ref="K5:K66" si="17">IFERROR(SUM(AL5:AM5)/SUM(AI5:AM5),"")</f>
        <v/>
      </c>
      <c r="L5" s="396" t="str">
        <f t="shared" ref="L5:L66" si="18">IFERROR(SUM(AQ5:AR5)/SUM(AN5:AR5),"")</f>
        <v/>
      </c>
      <c r="M5" s="396" t="str">
        <f t="shared" ref="M5:M66" si="19">IFERROR(SUM(AV5:AW5)/SUM(AS5:AW5),"")</f>
        <v/>
      </c>
      <c r="N5" s="396" t="str">
        <f t="shared" ref="N5:N66" si="20">IFERROR(SUM(BA5:BB5)/SUM(AX5:BB5),"")</f>
        <v/>
      </c>
      <c r="O5" s="396" t="str">
        <f t="shared" ref="O5:O66" si="21">IFERROR(SUM(BF5:BG5)/SUM(BC5:BG5),"")</f>
        <v/>
      </c>
      <c r="P5" s="396" t="str">
        <f t="shared" ref="P5:P66" si="22">IFERROR(SUM(BK5:BL5)/SUM(BH5:BL5),"")</f>
        <v/>
      </c>
      <c r="Q5" s="396" t="str">
        <f t="shared" ref="Q5:Q66" si="23">IFERROR(SUM(BP5:BQ5)/SUM(BM5:BQ5),"")</f>
        <v/>
      </c>
      <c r="R5" s="396" t="str">
        <f t="shared" ref="R5:R66" si="24">IFERROR(SUM(BU5:BV5)/SUM(BR5:BV5),"")</f>
        <v/>
      </c>
      <c r="S5" s="396" t="str">
        <f t="shared" ref="S5:S66" si="25">IFERROR(SUM(BZ5:CA5)/SUM(BW5:CA5),"")</f>
        <v/>
      </c>
      <c r="T5" s="335" t="str">
        <f>IFERROR(COUNTIFS(#REF!,T$3,#REF!,T$2,#REF!,$B5),"")</f>
        <v/>
      </c>
      <c r="U5" s="335" t="str">
        <f>IFERROR(COUNTIFS(#REF!,U$3,#REF!,U$2,#REF!,$B5),"")</f>
        <v/>
      </c>
      <c r="V5" s="335" t="str">
        <f>IFERROR(COUNTIFS(#REF!,V$3,#REF!,V$2,#REF!,$B5),"")</f>
        <v/>
      </c>
      <c r="W5" s="335" t="str">
        <f>IFERROR(COUNTIFS(#REF!,W$3,#REF!,W$2,#REF!,$B5),"")</f>
        <v/>
      </c>
      <c r="X5" s="335" t="str">
        <f>IFERROR(COUNTIFS(#REF!,X$3,#REF!,X$2,#REF!,$B5),"")</f>
        <v/>
      </c>
      <c r="Y5" s="335" t="str">
        <f>IFERROR(COUNTIFS(#REF!,Y$3,#REF!,Y$2,#REF!,$B5),"")</f>
        <v/>
      </c>
      <c r="Z5" s="335" t="str">
        <f>IFERROR(COUNTIFS(#REF!,Z$3,#REF!,Z$2,#REF!,$B5),"")</f>
        <v/>
      </c>
      <c r="AA5" s="335" t="str">
        <f>IFERROR(COUNTIFS(#REF!,AA$3,#REF!,AA$2,#REF!,$B5),"")</f>
        <v/>
      </c>
      <c r="AB5" s="335" t="str">
        <f>IFERROR(COUNTIFS(#REF!,AB$3,#REF!,AB$2,#REF!,$B5),"")</f>
        <v/>
      </c>
      <c r="AC5" s="335" t="str">
        <f>IFERROR(COUNTIFS(#REF!,AC$3,#REF!,AC$2,#REF!,$B5),"")</f>
        <v/>
      </c>
      <c r="AD5" s="335" t="str">
        <f>IFERROR(COUNTIFS(#REF!,AD$3,#REF!,AD$2,#REF!,$B5),"")</f>
        <v/>
      </c>
      <c r="AE5" s="335" t="str">
        <f>IFERROR(COUNTIFS(#REF!,AE$3,#REF!,AE$2,#REF!,$B5),"")</f>
        <v/>
      </c>
      <c r="AF5" s="335" t="str">
        <f>IFERROR(COUNTIFS(#REF!,AF$3,#REF!,AF$2,#REF!,$B5),"")</f>
        <v/>
      </c>
      <c r="AG5" s="335" t="str">
        <f>IFERROR(COUNTIFS(#REF!,AG$3,#REF!,AG$2,#REF!,$B5),"")</f>
        <v/>
      </c>
      <c r="AH5" s="335" t="str">
        <f>IFERROR(COUNTIFS(#REF!,AH$3,#REF!,AH$2,#REF!,$B5),"")</f>
        <v/>
      </c>
      <c r="AI5" s="335" t="str">
        <f>IFERROR(COUNTIFS(#REF!,AI$3,#REF!,AI$2,#REF!,$B5),"")</f>
        <v/>
      </c>
      <c r="AJ5" s="335" t="str">
        <f>IFERROR(COUNTIFS(#REF!,AJ$3,#REF!,AJ$2,#REF!,$B5),"")</f>
        <v/>
      </c>
      <c r="AK5" s="335" t="str">
        <f>IFERROR(COUNTIFS(#REF!,AK$3,#REF!,AK$2,#REF!,$B5),"")</f>
        <v/>
      </c>
      <c r="AL5" s="335" t="str">
        <f>IFERROR(COUNTIFS(#REF!,AL$3,#REF!,AL$2,#REF!,$B5),"")</f>
        <v/>
      </c>
      <c r="AM5" s="335" t="str">
        <f>IFERROR(COUNTIFS(#REF!,AM$3,#REF!,AM$2,#REF!,$B5),"")</f>
        <v/>
      </c>
      <c r="AN5" s="335" t="str">
        <f>IFERROR(COUNTIFS(#REF!,AN$3,#REF!,AN$2,#REF!,$B5),"")</f>
        <v/>
      </c>
      <c r="AO5" s="335" t="str">
        <f>IFERROR(COUNTIFS(#REF!,AO$3,#REF!,AO$2,#REF!,$B5),"")</f>
        <v/>
      </c>
      <c r="AP5" s="335" t="str">
        <f>IFERROR(COUNTIFS(#REF!,AP$3,#REF!,AP$2,#REF!,$B5),"")</f>
        <v/>
      </c>
      <c r="AQ5" s="335" t="str">
        <f>IFERROR(COUNTIFS(#REF!,AQ$3,#REF!,AQ$2,#REF!,$B5),"")</f>
        <v/>
      </c>
      <c r="AR5" s="335" t="str">
        <f>IFERROR(COUNTIFS(#REF!,AR$3,#REF!,AR$2,#REF!,$B5),"")</f>
        <v/>
      </c>
      <c r="AS5" s="335" t="str">
        <f>IFERROR(COUNTIFS(#REF!,AS$3,#REF!,AS$2,#REF!,$B5),"")</f>
        <v/>
      </c>
      <c r="AT5" s="335" t="str">
        <f>IFERROR(COUNTIFS(#REF!,AT$3,#REF!,AT$2,#REF!,$B5),"")</f>
        <v/>
      </c>
      <c r="AU5" s="335" t="str">
        <f>IFERROR(COUNTIFS(#REF!,AU$3,#REF!,AU$2,#REF!,$B5),"")</f>
        <v/>
      </c>
      <c r="AV5" s="335" t="str">
        <f>IFERROR(COUNTIFS(#REF!,AV$3,#REF!,AV$2,#REF!,$B5),"")</f>
        <v/>
      </c>
      <c r="AW5" s="335" t="str">
        <f>IFERROR(COUNTIFS(#REF!,AW$3,#REF!,AW$2,#REF!,$B5),"")</f>
        <v/>
      </c>
      <c r="AX5" s="335" t="str">
        <f>IFERROR(COUNTIFS(#REF!,AX$3,#REF!,AX$2,#REF!,$B5),"")</f>
        <v/>
      </c>
      <c r="AY5" s="335" t="str">
        <f>IFERROR(COUNTIFS(#REF!,AY$3,#REF!,AY$2,#REF!,$B5),"")</f>
        <v/>
      </c>
      <c r="AZ5" s="335" t="str">
        <f>IFERROR(COUNTIFS(#REF!,AZ$3,#REF!,AZ$2,#REF!,$B5),"")</f>
        <v/>
      </c>
      <c r="BA5" s="335" t="str">
        <f>IFERROR(COUNTIFS(#REF!,BA$3,#REF!,BA$2,#REF!,$B5),"")</f>
        <v/>
      </c>
      <c r="BB5" s="335" t="str">
        <f>IFERROR(COUNTIFS(#REF!,BB$3,#REF!,BB$2,#REF!,$B5),"")</f>
        <v/>
      </c>
      <c r="BC5" s="335" t="str">
        <f>IFERROR(COUNTIFS(#REF!,BC$3,#REF!,BC$2,#REF!,$B5),"")</f>
        <v/>
      </c>
      <c r="BD5" s="335" t="str">
        <f>IFERROR(COUNTIFS(#REF!,BD$3,#REF!,BD$2,#REF!,$B5),"")</f>
        <v/>
      </c>
      <c r="BE5" s="335" t="str">
        <f>IFERROR(COUNTIFS(#REF!,BE$3,#REF!,BE$2,#REF!,$B5),"")</f>
        <v/>
      </c>
      <c r="BF5" s="335" t="str">
        <f>IFERROR(COUNTIFS(#REF!,BF$3,#REF!,BF$2,#REF!,$B5),"")</f>
        <v/>
      </c>
      <c r="BG5" s="335" t="str">
        <f>IFERROR(COUNTIFS(#REF!,BG$3,#REF!,BG$2,#REF!,$B5),"")</f>
        <v/>
      </c>
      <c r="BH5" s="335" t="str">
        <f>IFERROR(COUNTIFS(#REF!,BH$3,#REF!,BH$2,#REF!,$B5),"")</f>
        <v/>
      </c>
      <c r="BI5" s="335" t="str">
        <f>IFERROR(COUNTIFS(#REF!,BI$3,#REF!,BI$2,#REF!,$B5),"")</f>
        <v/>
      </c>
      <c r="BJ5" s="335" t="str">
        <f>IFERROR(COUNTIFS(#REF!,BJ$3,#REF!,BJ$2,#REF!,$B5),"")</f>
        <v/>
      </c>
      <c r="BK5" s="335" t="str">
        <f>IFERROR(COUNTIFS(#REF!,BK$3,#REF!,BK$2,#REF!,$B5),"")</f>
        <v/>
      </c>
      <c r="BL5" s="335" t="str">
        <f>IFERROR(COUNTIFS(#REF!,BL$3,#REF!,BL$2,#REF!,$B5),"")</f>
        <v/>
      </c>
      <c r="BM5" s="335" t="str">
        <f>IFERROR(COUNTIFS(#REF!,BM$3,#REF!,BM$2,#REF!,$B5),"")</f>
        <v/>
      </c>
      <c r="BN5" s="335" t="str">
        <f>IFERROR(COUNTIFS(#REF!,BN$3,#REF!,BN$2,#REF!,$B5),"")</f>
        <v/>
      </c>
      <c r="BO5" s="335" t="str">
        <f>IFERROR(COUNTIFS(#REF!,BO$3,#REF!,BO$2,#REF!,$B5),"")</f>
        <v/>
      </c>
      <c r="BP5" s="335" t="str">
        <f>IFERROR(COUNTIFS(#REF!,BP$3,#REF!,BP$2,#REF!,$B5),"")</f>
        <v/>
      </c>
      <c r="BQ5" s="335" t="str">
        <f>IFERROR(COUNTIFS(#REF!,BQ$3,#REF!,BQ$2,#REF!,$B5),"")</f>
        <v/>
      </c>
      <c r="BR5" s="335" t="str">
        <f>IFERROR(COUNTIFS(#REF!,BR$3,#REF!,BR$2,#REF!,$B5),"")</f>
        <v/>
      </c>
      <c r="BS5" s="335" t="str">
        <f>IFERROR(COUNTIFS(#REF!,BS$3,#REF!,BS$2,#REF!,$B5),"")</f>
        <v/>
      </c>
      <c r="BT5" s="335" t="str">
        <f>IFERROR(COUNTIFS(#REF!,BT$3,#REF!,BT$2,#REF!,$B5),"")</f>
        <v/>
      </c>
      <c r="BU5" s="335" t="str">
        <f>IFERROR(COUNTIFS(#REF!,BU$3,#REF!,BU$2,#REF!,$B5),"")</f>
        <v/>
      </c>
      <c r="BV5" s="335" t="str">
        <f>IFERROR(COUNTIFS(#REF!,BV$3,#REF!,BV$2,#REF!,$B5),"")</f>
        <v/>
      </c>
      <c r="BW5" s="335" t="str">
        <f>IFERROR(COUNTIFS(#REF!,BW$3,#REF!,BW$2,#REF!,$B5),"")</f>
        <v/>
      </c>
      <c r="BX5" s="335" t="str">
        <f>IFERROR(COUNTIFS(#REF!,BX$3,#REF!,BX$2,#REF!,$B5),"")</f>
        <v/>
      </c>
      <c r="BY5" s="335" t="str">
        <f>IFERROR(COUNTIFS(#REF!,BY$3,#REF!,BY$2,#REF!,$B5),"")</f>
        <v/>
      </c>
      <c r="BZ5" s="335" t="str">
        <f>IFERROR(COUNTIFS(#REF!,BZ$3,#REF!,BZ$2,#REF!,$B5),"")</f>
        <v/>
      </c>
      <c r="CA5" s="335" t="str">
        <f>IFERROR(COUNTIFS(#REF!,CA$3,#REF!,CA$2,#REF!,$B5),"")</f>
        <v/>
      </c>
    </row>
    <row r="6" spans="2:79" s="6" customFormat="1" x14ac:dyDescent="0.25">
      <c r="B6" s="272" t="s">
        <v>83</v>
      </c>
      <c r="C6" s="235" t="s">
        <v>55</v>
      </c>
      <c r="D6" s="235" t="s">
        <v>129</v>
      </c>
      <c r="E6" s="236" t="s">
        <v>7567</v>
      </c>
      <c r="F6" s="294" t="str">
        <f t="shared" si="12"/>
        <v/>
      </c>
      <c r="G6" s="300">
        <f t="shared" si="13"/>
        <v>0</v>
      </c>
      <c r="H6" s="294" t="str">
        <f t="shared" si="14"/>
        <v/>
      </c>
      <c r="I6" s="294" t="str">
        <f t="shared" si="15"/>
        <v/>
      </c>
      <c r="J6" s="294" t="str">
        <f t="shared" si="16"/>
        <v/>
      </c>
      <c r="K6" s="294" t="str">
        <f t="shared" si="17"/>
        <v/>
      </c>
      <c r="L6" s="294" t="str">
        <f t="shared" si="18"/>
        <v/>
      </c>
      <c r="M6" s="294" t="str">
        <f t="shared" si="19"/>
        <v/>
      </c>
      <c r="N6" s="294" t="str">
        <f t="shared" si="20"/>
        <v/>
      </c>
      <c r="O6" s="294" t="str">
        <f t="shared" si="21"/>
        <v/>
      </c>
      <c r="P6" s="294" t="str">
        <f t="shared" si="22"/>
        <v/>
      </c>
      <c r="Q6" s="294" t="str">
        <f t="shared" si="23"/>
        <v/>
      </c>
      <c r="R6" s="294" t="str">
        <f t="shared" si="24"/>
        <v/>
      </c>
      <c r="S6" s="294" t="str">
        <f t="shared" si="25"/>
        <v/>
      </c>
      <c r="T6" s="335" t="str">
        <f>IFERROR(COUNTIFS(#REF!,T$3,#REF!,T$2,#REF!,$B6),"")</f>
        <v/>
      </c>
      <c r="U6" s="335" t="str">
        <f>IFERROR(COUNTIFS(#REF!,U$3,#REF!,U$2,#REF!,$B6),"")</f>
        <v/>
      </c>
      <c r="V6" s="335" t="str">
        <f>IFERROR(COUNTIFS(#REF!,V$3,#REF!,V$2,#REF!,$B6),"")</f>
        <v/>
      </c>
      <c r="W6" s="335" t="str">
        <f>IFERROR(COUNTIFS(#REF!,W$3,#REF!,W$2,#REF!,$B6),"")</f>
        <v/>
      </c>
      <c r="X6" s="335" t="str">
        <f>IFERROR(COUNTIFS(#REF!,X$3,#REF!,X$2,#REF!,$B6),"")</f>
        <v/>
      </c>
      <c r="Y6" s="335" t="str">
        <f>IFERROR(COUNTIFS(#REF!,Y$3,#REF!,Y$2,#REF!,$B6),"")</f>
        <v/>
      </c>
      <c r="Z6" s="335" t="str">
        <f>IFERROR(COUNTIFS(#REF!,Z$3,#REF!,Z$2,#REF!,$B6),"")</f>
        <v/>
      </c>
      <c r="AA6" s="335" t="str">
        <f>IFERROR(COUNTIFS(#REF!,AA$3,#REF!,AA$2,#REF!,$B6),"")</f>
        <v/>
      </c>
      <c r="AB6" s="335" t="str">
        <f>IFERROR(COUNTIFS(#REF!,AB$3,#REF!,AB$2,#REF!,$B6),"")</f>
        <v/>
      </c>
      <c r="AC6" s="335" t="str">
        <f>IFERROR(COUNTIFS(#REF!,AC$3,#REF!,AC$2,#REF!,$B6),"")</f>
        <v/>
      </c>
      <c r="AD6" s="335" t="str">
        <f>IFERROR(COUNTIFS(#REF!,AD$3,#REF!,AD$2,#REF!,$B6),"")</f>
        <v/>
      </c>
      <c r="AE6" s="335" t="str">
        <f>IFERROR(COUNTIFS(#REF!,AE$3,#REF!,AE$2,#REF!,$B6),"")</f>
        <v/>
      </c>
      <c r="AF6" s="335" t="str">
        <f>IFERROR(COUNTIFS(#REF!,AF$3,#REF!,AF$2,#REF!,$B6),"")</f>
        <v/>
      </c>
      <c r="AG6" s="335" t="str">
        <f>IFERROR(COUNTIFS(#REF!,AG$3,#REF!,AG$2,#REF!,$B6),"")</f>
        <v/>
      </c>
      <c r="AH6" s="335" t="str">
        <f>IFERROR(COUNTIFS(#REF!,AH$3,#REF!,AH$2,#REF!,$B6),"")</f>
        <v/>
      </c>
      <c r="AI6" s="335" t="str">
        <f>IFERROR(COUNTIFS(#REF!,AI$3,#REF!,AI$2,#REF!,$B6),"")</f>
        <v/>
      </c>
      <c r="AJ6" s="335" t="str">
        <f>IFERROR(COUNTIFS(#REF!,AJ$3,#REF!,AJ$2,#REF!,$B6),"")</f>
        <v/>
      </c>
      <c r="AK6" s="335" t="str">
        <f>IFERROR(COUNTIFS(#REF!,AK$3,#REF!,AK$2,#REF!,$B6),"")</f>
        <v/>
      </c>
      <c r="AL6" s="335" t="str">
        <f>IFERROR(COUNTIFS(#REF!,AL$3,#REF!,AL$2,#REF!,$B6),"")</f>
        <v/>
      </c>
      <c r="AM6" s="335" t="str">
        <f>IFERROR(COUNTIFS(#REF!,AM$3,#REF!,AM$2,#REF!,$B6),"")</f>
        <v/>
      </c>
      <c r="AN6" s="335" t="str">
        <f>IFERROR(COUNTIFS(#REF!,AN$3,#REF!,AN$2,#REF!,$B6),"")</f>
        <v/>
      </c>
      <c r="AO6" s="335" t="str">
        <f>IFERROR(COUNTIFS(#REF!,AO$3,#REF!,AO$2,#REF!,$B6),"")</f>
        <v/>
      </c>
      <c r="AP6" s="335" t="str">
        <f>IFERROR(COUNTIFS(#REF!,AP$3,#REF!,AP$2,#REF!,$B6),"")</f>
        <v/>
      </c>
      <c r="AQ6" s="335" t="str">
        <f>IFERROR(COUNTIFS(#REF!,AQ$3,#REF!,AQ$2,#REF!,$B6),"")</f>
        <v/>
      </c>
      <c r="AR6" s="335" t="str">
        <f>IFERROR(COUNTIFS(#REF!,AR$3,#REF!,AR$2,#REF!,$B6),"")</f>
        <v/>
      </c>
      <c r="AS6" s="335" t="str">
        <f>IFERROR(COUNTIFS(#REF!,AS$3,#REF!,AS$2,#REF!,$B6),"")</f>
        <v/>
      </c>
      <c r="AT6" s="335" t="str">
        <f>IFERROR(COUNTIFS(#REF!,AT$3,#REF!,AT$2,#REF!,$B6),"")</f>
        <v/>
      </c>
      <c r="AU6" s="335" t="str">
        <f>IFERROR(COUNTIFS(#REF!,AU$3,#REF!,AU$2,#REF!,$B6),"")</f>
        <v/>
      </c>
      <c r="AV6" s="335" t="str">
        <f>IFERROR(COUNTIFS(#REF!,AV$3,#REF!,AV$2,#REF!,$B6),"")</f>
        <v/>
      </c>
      <c r="AW6" s="335" t="str">
        <f>IFERROR(COUNTIFS(#REF!,AW$3,#REF!,AW$2,#REF!,$B6),"")</f>
        <v/>
      </c>
      <c r="AX6" s="335" t="str">
        <f>IFERROR(COUNTIFS(#REF!,AX$3,#REF!,AX$2,#REF!,$B6),"")</f>
        <v/>
      </c>
      <c r="AY6" s="335" t="str">
        <f>IFERROR(COUNTIFS(#REF!,AY$3,#REF!,AY$2,#REF!,$B6),"")</f>
        <v/>
      </c>
      <c r="AZ6" s="335" t="str">
        <f>IFERROR(COUNTIFS(#REF!,AZ$3,#REF!,AZ$2,#REF!,$B6),"")</f>
        <v/>
      </c>
      <c r="BA6" s="335" t="str">
        <f>IFERROR(COUNTIFS(#REF!,BA$3,#REF!,BA$2,#REF!,$B6),"")</f>
        <v/>
      </c>
      <c r="BB6" s="335" t="str">
        <f>IFERROR(COUNTIFS(#REF!,BB$3,#REF!,BB$2,#REF!,$B6),"")</f>
        <v/>
      </c>
      <c r="BC6" s="335" t="str">
        <f>IFERROR(COUNTIFS(#REF!,BC$3,#REF!,BC$2,#REF!,$B6),"")</f>
        <v/>
      </c>
      <c r="BD6" s="335" t="str">
        <f>IFERROR(COUNTIFS(#REF!,BD$3,#REF!,BD$2,#REF!,$B6),"")</f>
        <v/>
      </c>
      <c r="BE6" s="335" t="str">
        <f>IFERROR(COUNTIFS(#REF!,BE$3,#REF!,BE$2,#REF!,$B6),"")</f>
        <v/>
      </c>
      <c r="BF6" s="335" t="str">
        <f>IFERROR(COUNTIFS(#REF!,BF$3,#REF!,BF$2,#REF!,$B6),"")</f>
        <v/>
      </c>
      <c r="BG6" s="335" t="str">
        <f>IFERROR(COUNTIFS(#REF!,BG$3,#REF!,BG$2,#REF!,$B6),"")</f>
        <v/>
      </c>
      <c r="BH6" s="335" t="str">
        <f>IFERROR(COUNTIFS(#REF!,BH$3,#REF!,BH$2,#REF!,$B6),"")</f>
        <v/>
      </c>
      <c r="BI6" s="335" t="str">
        <f>IFERROR(COUNTIFS(#REF!,BI$3,#REF!,BI$2,#REF!,$B6),"")</f>
        <v/>
      </c>
      <c r="BJ6" s="335" t="str">
        <f>IFERROR(COUNTIFS(#REF!,BJ$3,#REF!,BJ$2,#REF!,$B6),"")</f>
        <v/>
      </c>
      <c r="BK6" s="335" t="str">
        <f>IFERROR(COUNTIFS(#REF!,BK$3,#REF!,BK$2,#REF!,$B6),"")</f>
        <v/>
      </c>
      <c r="BL6" s="335" t="str">
        <f>IFERROR(COUNTIFS(#REF!,BL$3,#REF!,BL$2,#REF!,$B6),"")</f>
        <v/>
      </c>
      <c r="BM6" s="335" t="str">
        <f>IFERROR(COUNTIFS(#REF!,BM$3,#REF!,BM$2,#REF!,$B6),"")</f>
        <v/>
      </c>
      <c r="BN6" s="335" t="str">
        <f>IFERROR(COUNTIFS(#REF!,BN$3,#REF!,BN$2,#REF!,$B6),"")</f>
        <v/>
      </c>
      <c r="BO6" s="335" t="str">
        <f>IFERROR(COUNTIFS(#REF!,BO$3,#REF!,BO$2,#REF!,$B6),"")</f>
        <v/>
      </c>
      <c r="BP6" s="335" t="str">
        <f>IFERROR(COUNTIFS(#REF!,BP$3,#REF!,BP$2,#REF!,$B6),"")</f>
        <v/>
      </c>
      <c r="BQ6" s="335" t="str">
        <f>IFERROR(COUNTIFS(#REF!,BQ$3,#REF!,BQ$2,#REF!,$B6),"")</f>
        <v/>
      </c>
      <c r="BR6" s="335" t="str">
        <f>IFERROR(COUNTIFS(#REF!,BR$3,#REF!,BR$2,#REF!,$B6),"")</f>
        <v/>
      </c>
      <c r="BS6" s="335" t="str">
        <f>IFERROR(COUNTIFS(#REF!,BS$3,#REF!,BS$2,#REF!,$B6),"")</f>
        <v/>
      </c>
      <c r="BT6" s="335" t="str">
        <f>IFERROR(COUNTIFS(#REF!,BT$3,#REF!,BT$2,#REF!,$B6),"")</f>
        <v/>
      </c>
      <c r="BU6" s="335" t="str">
        <f>IFERROR(COUNTIFS(#REF!,BU$3,#REF!,BU$2,#REF!,$B6),"")</f>
        <v/>
      </c>
      <c r="BV6" s="335" t="str">
        <f>IFERROR(COUNTIFS(#REF!,BV$3,#REF!,BV$2,#REF!,$B6),"")</f>
        <v/>
      </c>
      <c r="BW6" s="335" t="str">
        <f>IFERROR(COUNTIFS(#REF!,BW$3,#REF!,BW$2,#REF!,$B6),"")</f>
        <v/>
      </c>
      <c r="BX6" s="335" t="str">
        <f>IFERROR(COUNTIFS(#REF!,BX$3,#REF!,BX$2,#REF!,$B6),"")</f>
        <v/>
      </c>
      <c r="BY6" s="335" t="str">
        <f>IFERROR(COUNTIFS(#REF!,BY$3,#REF!,BY$2,#REF!,$B6),"")</f>
        <v/>
      </c>
      <c r="BZ6" s="335" t="str">
        <f>IFERROR(COUNTIFS(#REF!,BZ$3,#REF!,BZ$2,#REF!,$B6),"")</f>
        <v/>
      </c>
      <c r="CA6" s="335" t="str">
        <f>IFERROR(COUNTIFS(#REF!,CA$3,#REF!,CA$2,#REF!,$B6),"")</f>
        <v/>
      </c>
    </row>
    <row r="7" spans="2:79" s="6" customFormat="1" x14ac:dyDescent="0.25">
      <c r="B7" s="395" t="s">
        <v>98</v>
      </c>
      <c r="C7" s="335" t="s">
        <v>55</v>
      </c>
      <c r="D7" s="335" t="s">
        <v>128</v>
      </c>
      <c r="E7" s="51" t="s">
        <v>7554</v>
      </c>
      <c r="F7" s="396" t="str">
        <f t="shared" si="12"/>
        <v/>
      </c>
      <c r="G7" s="397">
        <f t="shared" si="13"/>
        <v>0</v>
      </c>
      <c r="H7" s="396" t="str">
        <f t="shared" si="14"/>
        <v/>
      </c>
      <c r="I7" s="396" t="str">
        <f t="shared" si="15"/>
        <v/>
      </c>
      <c r="J7" s="396" t="str">
        <f t="shared" si="16"/>
        <v/>
      </c>
      <c r="K7" s="396" t="str">
        <f t="shared" si="17"/>
        <v/>
      </c>
      <c r="L7" s="396" t="str">
        <f t="shared" si="18"/>
        <v/>
      </c>
      <c r="M7" s="396" t="str">
        <f t="shared" si="19"/>
        <v/>
      </c>
      <c r="N7" s="396" t="str">
        <f t="shared" si="20"/>
        <v/>
      </c>
      <c r="O7" s="396" t="str">
        <f t="shared" si="21"/>
        <v/>
      </c>
      <c r="P7" s="396" t="str">
        <f t="shared" si="22"/>
        <v/>
      </c>
      <c r="Q7" s="396" t="str">
        <f t="shared" si="23"/>
        <v/>
      </c>
      <c r="R7" s="396" t="str">
        <f t="shared" si="24"/>
        <v/>
      </c>
      <c r="S7" s="396" t="str">
        <f t="shared" si="25"/>
        <v/>
      </c>
      <c r="T7" s="335" t="str">
        <f>IFERROR(COUNTIFS(#REF!,T$3,#REF!,T$2,#REF!,$B7),"")</f>
        <v/>
      </c>
      <c r="U7" s="335" t="str">
        <f>IFERROR(COUNTIFS(#REF!,U$3,#REF!,U$2,#REF!,$B7),"")</f>
        <v/>
      </c>
      <c r="V7" s="335" t="str">
        <f>IFERROR(COUNTIFS(#REF!,V$3,#REF!,V$2,#REF!,$B7),"")</f>
        <v/>
      </c>
      <c r="W7" s="335" t="str">
        <f>IFERROR(COUNTIFS(#REF!,W$3,#REF!,W$2,#REF!,$B7),"")</f>
        <v/>
      </c>
      <c r="X7" s="335" t="str">
        <f>IFERROR(COUNTIFS(#REF!,X$3,#REF!,X$2,#REF!,$B7),"")</f>
        <v/>
      </c>
      <c r="Y7" s="335" t="str">
        <f>IFERROR(COUNTIFS(#REF!,Y$3,#REF!,Y$2,#REF!,$B7),"")</f>
        <v/>
      </c>
      <c r="Z7" s="335" t="str">
        <f>IFERROR(COUNTIFS(#REF!,Z$3,#REF!,Z$2,#REF!,$B7),"")</f>
        <v/>
      </c>
      <c r="AA7" s="335" t="str">
        <f>IFERROR(COUNTIFS(#REF!,AA$3,#REF!,AA$2,#REF!,$B7),"")</f>
        <v/>
      </c>
      <c r="AB7" s="335" t="str">
        <f>IFERROR(COUNTIFS(#REF!,AB$3,#REF!,AB$2,#REF!,$B7),"")</f>
        <v/>
      </c>
      <c r="AC7" s="335" t="str">
        <f>IFERROR(COUNTIFS(#REF!,AC$3,#REF!,AC$2,#REF!,$B7),"")</f>
        <v/>
      </c>
      <c r="AD7" s="335" t="str">
        <f>IFERROR(COUNTIFS(#REF!,AD$3,#REF!,AD$2,#REF!,$B7),"")</f>
        <v/>
      </c>
      <c r="AE7" s="335" t="str">
        <f>IFERROR(COUNTIFS(#REF!,AE$3,#REF!,AE$2,#REF!,$B7),"")</f>
        <v/>
      </c>
      <c r="AF7" s="335" t="str">
        <f>IFERROR(COUNTIFS(#REF!,AF$3,#REF!,AF$2,#REF!,$B7),"")</f>
        <v/>
      </c>
      <c r="AG7" s="335" t="str">
        <f>IFERROR(COUNTIFS(#REF!,AG$3,#REF!,AG$2,#REF!,$B7),"")</f>
        <v/>
      </c>
      <c r="AH7" s="335" t="str">
        <f>IFERROR(COUNTIFS(#REF!,AH$3,#REF!,AH$2,#REF!,$B7),"")</f>
        <v/>
      </c>
      <c r="AI7" s="335" t="str">
        <f>IFERROR(COUNTIFS(#REF!,AI$3,#REF!,AI$2,#REF!,$B7),"")</f>
        <v/>
      </c>
      <c r="AJ7" s="335" t="str">
        <f>IFERROR(COUNTIFS(#REF!,AJ$3,#REF!,AJ$2,#REF!,$B7),"")</f>
        <v/>
      </c>
      <c r="AK7" s="335" t="str">
        <f>IFERROR(COUNTIFS(#REF!,AK$3,#REF!,AK$2,#REF!,$B7),"")</f>
        <v/>
      </c>
      <c r="AL7" s="335" t="str">
        <f>IFERROR(COUNTIFS(#REF!,AL$3,#REF!,AL$2,#REF!,$B7),"")</f>
        <v/>
      </c>
      <c r="AM7" s="335" t="str">
        <f>IFERROR(COUNTIFS(#REF!,AM$3,#REF!,AM$2,#REF!,$B7),"")</f>
        <v/>
      </c>
      <c r="AN7" s="335" t="str">
        <f>IFERROR(COUNTIFS(#REF!,AN$3,#REF!,AN$2,#REF!,$B7),"")</f>
        <v/>
      </c>
      <c r="AO7" s="335" t="str">
        <f>IFERROR(COUNTIFS(#REF!,AO$3,#REF!,AO$2,#REF!,$B7),"")</f>
        <v/>
      </c>
      <c r="AP7" s="335" t="str">
        <f>IFERROR(COUNTIFS(#REF!,AP$3,#REF!,AP$2,#REF!,$B7),"")</f>
        <v/>
      </c>
      <c r="AQ7" s="335" t="str">
        <f>IFERROR(COUNTIFS(#REF!,AQ$3,#REF!,AQ$2,#REF!,$B7),"")</f>
        <v/>
      </c>
      <c r="AR7" s="335" t="str">
        <f>IFERROR(COUNTIFS(#REF!,AR$3,#REF!,AR$2,#REF!,$B7),"")</f>
        <v/>
      </c>
      <c r="AS7" s="335" t="str">
        <f>IFERROR(COUNTIFS(#REF!,AS$3,#REF!,AS$2,#REF!,$B7),"")</f>
        <v/>
      </c>
      <c r="AT7" s="335" t="str">
        <f>IFERROR(COUNTIFS(#REF!,AT$3,#REF!,AT$2,#REF!,$B7),"")</f>
        <v/>
      </c>
      <c r="AU7" s="335" t="str">
        <f>IFERROR(COUNTIFS(#REF!,AU$3,#REF!,AU$2,#REF!,$B7),"")</f>
        <v/>
      </c>
      <c r="AV7" s="335" t="str">
        <f>IFERROR(COUNTIFS(#REF!,AV$3,#REF!,AV$2,#REF!,$B7),"")</f>
        <v/>
      </c>
      <c r="AW7" s="335" t="str">
        <f>IFERROR(COUNTIFS(#REF!,AW$3,#REF!,AW$2,#REF!,$B7),"")</f>
        <v/>
      </c>
      <c r="AX7" s="335" t="str">
        <f>IFERROR(COUNTIFS(#REF!,AX$3,#REF!,AX$2,#REF!,$B7),"")</f>
        <v/>
      </c>
      <c r="AY7" s="335" t="str">
        <f>IFERROR(COUNTIFS(#REF!,AY$3,#REF!,AY$2,#REF!,$B7),"")</f>
        <v/>
      </c>
      <c r="AZ7" s="335" t="str">
        <f>IFERROR(COUNTIFS(#REF!,AZ$3,#REF!,AZ$2,#REF!,$B7),"")</f>
        <v/>
      </c>
      <c r="BA7" s="335" t="str">
        <f>IFERROR(COUNTIFS(#REF!,BA$3,#REF!,BA$2,#REF!,$B7),"")</f>
        <v/>
      </c>
      <c r="BB7" s="335" t="str">
        <f>IFERROR(COUNTIFS(#REF!,BB$3,#REF!,BB$2,#REF!,$B7),"")</f>
        <v/>
      </c>
      <c r="BC7" s="335" t="str">
        <f>IFERROR(COUNTIFS(#REF!,BC$3,#REF!,BC$2,#REF!,$B7),"")</f>
        <v/>
      </c>
      <c r="BD7" s="335" t="str">
        <f>IFERROR(COUNTIFS(#REF!,BD$3,#REF!,BD$2,#REF!,$B7),"")</f>
        <v/>
      </c>
      <c r="BE7" s="335" t="str">
        <f>IFERROR(COUNTIFS(#REF!,BE$3,#REF!,BE$2,#REF!,$B7),"")</f>
        <v/>
      </c>
      <c r="BF7" s="335" t="str">
        <f>IFERROR(COUNTIFS(#REF!,BF$3,#REF!,BF$2,#REF!,$B7),"")</f>
        <v/>
      </c>
      <c r="BG7" s="335" t="str">
        <f>IFERROR(COUNTIFS(#REF!,BG$3,#REF!,BG$2,#REF!,$B7),"")</f>
        <v/>
      </c>
      <c r="BH7" s="335" t="str">
        <f>IFERROR(COUNTIFS(#REF!,BH$3,#REF!,BH$2,#REF!,$B7),"")</f>
        <v/>
      </c>
      <c r="BI7" s="335" t="str">
        <f>IFERROR(COUNTIFS(#REF!,BI$3,#REF!,BI$2,#REF!,$B7),"")</f>
        <v/>
      </c>
      <c r="BJ7" s="335" t="str">
        <f>IFERROR(COUNTIFS(#REF!,BJ$3,#REF!,BJ$2,#REF!,$B7),"")</f>
        <v/>
      </c>
      <c r="BK7" s="335" t="str">
        <f>IFERROR(COUNTIFS(#REF!,BK$3,#REF!,BK$2,#REF!,$B7),"")</f>
        <v/>
      </c>
      <c r="BL7" s="335" t="str">
        <f>IFERROR(COUNTIFS(#REF!,BL$3,#REF!,BL$2,#REF!,$B7),"")</f>
        <v/>
      </c>
      <c r="BM7" s="335" t="str">
        <f>IFERROR(COUNTIFS(#REF!,BM$3,#REF!,BM$2,#REF!,$B7),"")</f>
        <v/>
      </c>
      <c r="BN7" s="335" t="str">
        <f>IFERROR(COUNTIFS(#REF!,BN$3,#REF!,BN$2,#REF!,$B7),"")</f>
        <v/>
      </c>
      <c r="BO7" s="335" t="str">
        <f>IFERROR(COUNTIFS(#REF!,BO$3,#REF!,BO$2,#REF!,$B7),"")</f>
        <v/>
      </c>
      <c r="BP7" s="335" t="str">
        <f>IFERROR(COUNTIFS(#REF!,BP$3,#REF!,BP$2,#REF!,$B7),"")</f>
        <v/>
      </c>
      <c r="BQ7" s="335" t="str">
        <f>IFERROR(COUNTIFS(#REF!,BQ$3,#REF!,BQ$2,#REF!,$B7),"")</f>
        <v/>
      </c>
      <c r="BR7" s="335" t="str">
        <f>IFERROR(COUNTIFS(#REF!,BR$3,#REF!,BR$2,#REF!,$B7),"")</f>
        <v/>
      </c>
      <c r="BS7" s="335" t="str">
        <f>IFERROR(COUNTIFS(#REF!,BS$3,#REF!,BS$2,#REF!,$B7),"")</f>
        <v/>
      </c>
      <c r="BT7" s="335" t="str">
        <f>IFERROR(COUNTIFS(#REF!,BT$3,#REF!,BT$2,#REF!,$B7),"")</f>
        <v/>
      </c>
      <c r="BU7" s="335" t="str">
        <f>IFERROR(COUNTIFS(#REF!,BU$3,#REF!,BU$2,#REF!,$B7),"")</f>
        <v/>
      </c>
      <c r="BV7" s="335" t="str">
        <f>IFERROR(COUNTIFS(#REF!,BV$3,#REF!,BV$2,#REF!,$B7),"")</f>
        <v/>
      </c>
      <c r="BW7" s="335" t="str">
        <f>IFERROR(COUNTIFS(#REF!,BW$3,#REF!,BW$2,#REF!,$B7),"")</f>
        <v/>
      </c>
      <c r="BX7" s="335" t="str">
        <f>IFERROR(COUNTIFS(#REF!,BX$3,#REF!,BX$2,#REF!,$B7),"")</f>
        <v/>
      </c>
      <c r="BY7" s="335" t="str">
        <f>IFERROR(COUNTIFS(#REF!,BY$3,#REF!,BY$2,#REF!,$B7),"")</f>
        <v/>
      </c>
      <c r="BZ7" s="335" t="str">
        <f>IFERROR(COUNTIFS(#REF!,BZ$3,#REF!,BZ$2,#REF!,$B7),"")</f>
        <v/>
      </c>
      <c r="CA7" s="335" t="str">
        <f>IFERROR(COUNTIFS(#REF!,CA$3,#REF!,CA$2,#REF!,$B7),"")</f>
        <v/>
      </c>
    </row>
    <row r="8" spans="2:79" s="6" customFormat="1" x14ac:dyDescent="0.25">
      <c r="B8" s="272" t="s">
        <v>289</v>
      </c>
      <c r="C8" s="235" t="s">
        <v>55</v>
      </c>
      <c r="D8" s="235" t="s">
        <v>131</v>
      </c>
      <c r="E8" s="236" t="s">
        <v>7595</v>
      </c>
      <c r="F8" s="294" t="str">
        <f t="shared" si="12"/>
        <v/>
      </c>
      <c r="G8" s="300">
        <f t="shared" si="13"/>
        <v>0</v>
      </c>
      <c r="H8" s="294" t="str">
        <f t="shared" si="14"/>
        <v/>
      </c>
      <c r="I8" s="294" t="str">
        <f t="shared" si="15"/>
        <v/>
      </c>
      <c r="J8" s="294" t="str">
        <f t="shared" si="16"/>
        <v/>
      </c>
      <c r="K8" s="294" t="str">
        <f t="shared" si="17"/>
        <v/>
      </c>
      <c r="L8" s="294" t="str">
        <f t="shared" si="18"/>
        <v/>
      </c>
      <c r="M8" s="294" t="str">
        <f t="shared" si="19"/>
        <v/>
      </c>
      <c r="N8" s="294" t="str">
        <f t="shared" si="20"/>
        <v/>
      </c>
      <c r="O8" s="294" t="str">
        <f t="shared" si="21"/>
        <v/>
      </c>
      <c r="P8" s="294" t="str">
        <f t="shared" si="22"/>
        <v/>
      </c>
      <c r="Q8" s="294" t="str">
        <f t="shared" si="23"/>
        <v/>
      </c>
      <c r="R8" s="294" t="str">
        <f t="shared" si="24"/>
        <v/>
      </c>
      <c r="S8" s="294" t="str">
        <f t="shared" si="25"/>
        <v/>
      </c>
      <c r="T8" s="335" t="str">
        <f>IFERROR(COUNTIFS(#REF!,T$3,#REF!,T$2,#REF!,$B8),"")</f>
        <v/>
      </c>
      <c r="U8" s="335" t="str">
        <f>IFERROR(COUNTIFS(#REF!,U$3,#REF!,U$2,#REF!,$B8),"")</f>
        <v/>
      </c>
      <c r="V8" s="335" t="str">
        <f>IFERROR(COUNTIFS(#REF!,V$3,#REF!,V$2,#REF!,$B8),"")</f>
        <v/>
      </c>
      <c r="W8" s="335" t="str">
        <f>IFERROR(COUNTIFS(#REF!,W$3,#REF!,W$2,#REF!,$B8),"")</f>
        <v/>
      </c>
      <c r="X8" s="335" t="str">
        <f>IFERROR(COUNTIFS(#REF!,X$3,#REF!,X$2,#REF!,$B8),"")</f>
        <v/>
      </c>
      <c r="Y8" s="335" t="str">
        <f>IFERROR(COUNTIFS(#REF!,Y$3,#REF!,Y$2,#REF!,$B8),"")</f>
        <v/>
      </c>
      <c r="Z8" s="335" t="str">
        <f>IFERROR(COUNTIFS(#REF!,Z$3,#REF!,Z$2,#REF!,$B8),"")</f>
        <v/>
      </c>
      <c r="AA8" s="335" t="str">
        <f>IFERROR(COUNTIFS(#REF!,AA$3,#REF!,AA$2,#REF!,$B8),"")</f>
        <v/>
      </c>
      <c r="AB8" s="335" t="str">
        <f>IFERROR(COUNTIFS(#REF!,AB$3,#REF!,AB$2,#REF!,$B8),"")</f>
        <v/>
      </c>
      <c r="AC8" s="335" t="str">
        <f>IFERROR(COUNTIFS(#REF!,AC$3,#REF!,AC$2,#REF!,$B8),"")</f>
        <v/>
      </c>
      <c r="AD8" s="335" t="str">
        <f>IFERROR(COUNTIFS(#REF!,AD$3,#REF!,AD$2,#REF!,$B8),"")</f>
        <v/>
      </c>
      <c r="AE8" s="335" t="str">
        <f>IFERROR(COUNTIFS(#REF!,AE$3,#REF!,AE$2,#REF!,$B8),"")</f>
        <v/>
      </c>
      <c r="AF8" s="335" t="str">
        <f>IFERROR(COUNTIFS(#REF!,AF$3,#REF!,AF$2,#REF!,$B8),"")</f>
        <v/>
      </c>
      <c r="AG8" s="335" t="str">
        <f>IFERROR(COUNTIFS(#REF!,AG$3,#REF!,AG$2,#REF!,$B8),"")</f>
        <v/>
      </c>
      <c r="AH8" s="335" t="str">
        <f>IFERROR(COUNTIFS(#REF!,AH$3,#REF!,AH$2,#REF!,$B8),"")</f>
        <v/>
      </c>
      <c r="AI8" s="335" t="str">
        <f>IFERROR(COUNTIFS(#REF!,AI$3,#REF!,AI$2,#REF!,$B8),"")</f>
        <v/>
      </c>
      <c r="AJ8" s="335" t="str">
        <f>IFERROR(COUNTIFS(#REF!,AJ$3,#REF!,AJ$2,#REF!,$B8),"")</f>
        <v/>
      </c>
      <c r="AK8" s="335" t="str">
        <f>IFERROR(COUNTIFS(#REF!,AK$3,#REF!,AK$2,#REF!,$B8),"")</f>
        <v/>
      </c>
      <c r="AL8" s="335" t="str">
        <f>IFERROR(COUNTIFS(#REF!,AL$3,#REF!,AL$2,#REF!,$B8),"")</f>
        <v/>
      </c>
      <c r="AM8" s="335" t="str">
        <f>IFERROR(COUNTIFS(#REF!,AM$3,#REF!,AM$2,#REF!,$B8),"")</f>
        <v/>
      </c>
      <c r="AN8" s="335" t="str">
        <f>IFERROR(COUNTIFS(#REF!,AN$3,#REF!,AN$2,#REF!,$B8),"")</f>
        <v/>
      </c>
      <c r="AO8" s="335" t="str">
        <f>IFERROR(COUNTIFS(#REF!,AO$3,#REF!,AO$2,#REF!,$B8),"")</f>
        <v/>
      </c>
      <c r="AP8" s="335" t="str">
        <f>IFERROR(COUNTIFS(#REF!,AP$3,#REF!,AP$2,#REF!,$B8),"")</f>
        <v/>
      </c>
      <c r="AQ8" s="335" t="str">
        <f>IFERROR(COUNTIFS(#REF!,AQ$3,#REF!,AQ$2,#REF!,$B8),"")</f>
        <v/>
      </c>
      <c r="AR8" s="335" t="str">
        <f>IFERROR(COUNTIFS(#REF!,AR$3,#REF!,AR$2,#REF!,$B8),"")</f>
        <v/>
      </c>
      <c r="AS8" s="335" t="str">
        <f>IFERROR(COUNTIFS(#REF!,AS$3,#REF!,AS$2,#REF!,$B8),"")</f>
        <v/>
      </c>
      <c r="AT8" s="335" t="str">
        <f>IFERROR(COUNTIFS(#REF!,AT$3,#REF!,AT$2,#REF!,$B8),"")</f>
        <v/>
      </c>
      <c r="AU8" s="335" t="str">
        <f>IFERROR(COUNTIFS(#REF!,AU$3,#REF!,AU$2,#REF!,$B8),"")</f>
        <v/>
      </c>
      <c r="AV8" s="335" t="str">
        <f>IFERROR(COUNTIFS(#REF!,AV$3,#REF!,AV$2,#REF!,$B8),"")</f>
        <v/>
      </c>
      <c r="AW8" s="335" t="str">
        <f>IFERROR(COUNTIFS(#REF!,AW$3,#REF!,AW$2,#REF!,$B8),"")</f>
        <v/>
      </c>
      <c r="AX8" s="335" t="str">
        <f>IFERROR(COUNTIFS(#REF!,AX$3,#REF!,AX$2,#REF!,$B8),"")</f>
        <v/>
      </c>
      <c r="AY8" s="335" t="str">
        <f>IFERROR(COUNTIFS(#REF!,AY$3,#REF!,AY$2,#REF!,$B8),"")</f>
        <v/>
      </c>
      <c r="AZ8" s="335" t="str">
        <f>IFERROR(COUNTIFS(#REF!,AZ$3,#REF!,AZ$2,#REF!,$B8),"")</f>
        <v/>
      </c>
      <c r="BA8" s="335" t="str">
        <f>IFERROR(COUNTIFS(#REF!,BA$3,#REF!,BA$2,#REF!,$B8),"")</f>
        <v/>
      </c>
      <c r="BB8" s="335" t="str">
        <f>IFERROR(COUNTIFS(#REF!,BB$3,#REF!,BB$2,#REF!,$B8),"")</f>
        <v/>
      </c>
      <c r="BC8" s="335" t="str">
        <f>IFERROR(COUNTIFS(#REF!,BC$3,#REF!,BC$2,#REF!,$B8),"")</f>
        <v/>
      </c>
      <c r="BD8" s="335" t="str">
        <f>IFERROR(COUNTIFS(#REF!,BD$3,#REF!,BD$2,#REF!,$B8),"")</f>
        <v/>
      </c>
      <c r="BE8" s="335" t="str">
        <f>IFERROR(COUNTIFS(#REF!,BE$3,#REF!,BE$2,#REF!,$B8),"")</f>
        <v/>
      </c>
      <c r="BF8" s="335" t="str">
        <f>IFERROR(COUNTIFS(#REF!,BF$3,#REF!,BF$2,#REF!,$B8),"")</f>
        <v/>
      </c>
      <c r="BG8" s="335" t="str">
        <f>IFERROR(COUNTIFS(#REF!,BG$3,#REF!,BG$2,#REF!,$B8),"")</f>
        <v/>
      </c>
      <c r="BH8" s="335" t="str">
        <f>IFERROR(COUNTIFS(#REF!,BH$3,#REF!,BH$2,#REF!,$B8),"")</f>
        <v/>
      </c>
      <c r="BI8" s="335" t="str">
        <f>IFERROR(COUNTIFS(#REF!,BI$3,#REF!,BI$2,#REF!,$B8),"")</f>
        <v/>
      </c>
      <c r="BJ8" s="335" t="str">
        <f>IFERROR(COUNTIFS(#REF!,BJ$3,#REF!,BJ$2,#REF!,$B8),"")</f>
        <v/>
      </c>
      <c r="BK8" s="335" t="str">
        <f>IFERROR(COUNTIFS(#REF!,BK$3,#REF!,BK$2,#REF!,$B8),"")</f>
        <v/>
      </c>
      <c r="BL8" s="335" t="str">
        <f>IFERROR(COUNTIFS(#REF!,BL$3,#REF!,BL$2,#REF!,$B8),"")</f>
        <v/>
      </c>
      <c r="BM8" s="335" t="str">
        <f>IFERROR(COUNTIFS(#REF!,BM$3,#REF!,BM$2,#REF!,$B8),"")</f>
        <v/>
      </c>
      <c r="BN8" s="335" t="str">
        <f>IFERROR(COUNTIFS(#REF!,BN$3,#REF!,BN$2,#REF!,$B8),"")</f>
        <v/>
      </c>
      <c r="BO8" s="335" t="str">
        <f>IFERROR(COUNTIFS(#REF!,BO$3,#REF!,BO$2,#REF!,$B8),"")</f>
        <v/>
      </c>
      <c r="BP8" s="335" t="str">
        <f>IFERROR(COUNTIFS(#REF!,BP$3,#REF!,BP$2,#REF!,$B8),"")</f>
        <v/>
      </c>
      <c r="BQ8" s="335" t="str">
        <f>IFERROR(COUNTIFS(#REF!,BQ$3,#REF!,BQ$2,#REF!,$B8),"")</f>
        <v/>
      </c>
      <c r="BR8" s="335" t="str">
        <f>IFERROR(COUNTIFS(#REF!,BR$3,#REF!,BR$2,#REF!,$B8),"")</f>
        <v/>
      </c>
      <c r="BS8" s="335" t="str">
        <f>IFERROR(COUNTIFS(#REF!,BS$3,#REF!,BS$2,#REF!,$B8),"")</f>
        <v/>
      </c>
      <c r="BT8" s="335" t="str">
        <f>IFERROR(COUNTIFS(#REF!,BT$3,#REF!,BT$2,#REF!,$B8),"")</f>
        <v/>
      </c>
      <c r="BU8" s="335" t="str">
        <f>IFERROR(COUNTIFS(#REF!,BU$3,#REF!,BU$2,#REF!,$B8),"")</f>
        <v/>
      </c>
      <c r="BV8" s="335" t="str">
        <f>IFERROR(COUNTIFS(#REF!,BV$3,#REF!,BV$2,#REF!,$B8),"")</f>
        <v/>
      </c>
      <c r="BW8" s="335" t="str">
        <f>IFERROR(COUNTIFS(#REF!,BW$3,#REF!,BW$2,#REF!,$B8),"")</f>
        <v/>
      </c>
      <c r="BX8" s="335" t="str">
        <f>IFERROR(COUNTIFS(#REF!,BX$3,#REF!,BX$2,#REF!,$B8),"")</f>
        <v/>
      </c>
      <c r="BY8" s="335" t="str">
        <f>IFERROR(COUNTIFS(#REF!,BY$3,#REF!,BY$2,#REF!,$B8),"")</f>
        <v/>
      </c>
      <c r="BZ8" s="335" t="str">
        <f>IFERROR(COUNTIFS(#REF!,BZ$3,#REF!,BZ$2,#REF!,$B8),"")</f>
        <v/>
      </c>
      <c r="CA8" s="335" t="str">
        <f>IFERROR(COUNTIFS(#REF!,CA$3,#REF!,CA$2,#REF!,$B8),"")</f>
        <v/>
      </c>
    </row>
    <row r="9" spans="2:79" s="6" customFormat="1" x14ac:dyDescent="0.25">
      <c r="B9" s="395" t="s">
        <v>127</v>
      </c>
      <c r="C9" s="335" t="s">
        <v>55</v>
      </c>
      <c r="D9" s="335" t="s">
        <v>128</v>
      </c>
      <c r="E9" s="51" t="s">
        <v>7586</v>
      </c>
      <c r="F9" s="396" t="str">
        <f t="shared" si="12"/>
        <v/>
      </c>
      <c r="G9" s="397">
        <f t="shared" si="13"/>
        <v>0</v>
      </c>
      <c r="H9" s="396" t="str">
        <f t="shared" si="14"/>
        <v/>
      </c>
      <c r="I9" s="396" t="str">
        <f t="shared" si="15"/>
        <v/>
      </c>
      <c r="J9" s="396" t="str">
        <f t="shared" si="16"/>
        <v/>
      </c>
      <c r="K9" s="396" t="str">
        <f t="shared" si="17"/>
        <v/>
      </c>
      <c r="L9" s="396" t="str">
        <f t="shared" si="18"/>
        <v/>
      </c>
      <c r="M9" s="396" t="str">
        <f t="shared" si="19"/>
        <v/>
      </c>
      <c r="N9" s="396" t="str">
        <f t="shared" si="20"/>
        <v/>
      </c>
      <c r="O9" s="396" t="str">
        <f t="shared" si="21"/>
        <v/>
      </c>
      <c r="P9" s="396" t="str">
        <f t="shared" si="22"/>
        <v/>
      </c>
      <c r="Q9" s="396" t="str">
        <f t="shared" si="23"/>
        <v/>
      </c>
      <c r="R9" s="396" t="str">
        <f t="shared" si="24"/>
        <v/>
      </c>
      <c r="S9" s="396" t="str">
        <f t="shared" si="25"/>
        <v/>
      </c>
      <c r="T9" s="335" t="str">
        <f>IFERROR(COUNTIFS(#REF!,T$3,#REF!,T$2,#REF!,$B9),"")</f>
        <v/>
      </c>
      <c r="U9" s="335" t="str">
        <f>IFERROR(COUNTIFS(#REF!,U$3,#REF!,U$2,#REF!,$B9),"")</f>
        <v/>
      </c>
      <c r="V9" s="335" t="str">
        <f>IFERROR(COUNTIFS(#REF!,V$3,#REF!,V$2,#REF!,$B9),"")</f>
        <v/>
      </c>
      <c r="W9" s="335" t="str">
        <f>IFERROR(COUNTIFS(#REF!,W$3,#REF!,W$2,#REF!,$B9),"")</f>
        <v/>
      </c>
      <c r="X9" s="335" t="str">
        <f>IFERROR(COUNTIFS(#REF!,X$3,#REF!,X$2,#REF!,$B9),"")</f>
        <v/>
      </c>
      <c r="Y9" s="335" t="str">
        <f>IFERROR(COUNTIFS(#REF!,Y$3,#REF!,Y$2,#REF!,$B9),"")</f>
        <v/>
      </c>
      <c r="Z9" s="335" t="str">
        <f>IFERROR(COUNTIFS(#REF!,Z$3,#REF!,Z$2,#REF!,$B9),"")</f>
        <v/>
      </c>
      <c r="AA9" s="335" t="str">
        <f>IFERROR(COUNTIFS(#REF!,AA$3,#REF!,AA$2,#REF!,$B9),"")</f>
        <v/>
      </c>
      <c r="AB9" s="335" t="str">
        <f>IFERROR(COUNTIFS(#REF!,AB$3,#REF!,AB$2,#REF!,$B9),"")</f>
        <v/>
      </c>
      <c r="AC9" s="335" t="str">
        <f>IFERROR(COUNTIFS(#REF!,AC$3,#REF!,AC$2,#REF!,$B9),"")</f>
        <v/>
      </c>
      <c r="AD9" s="335" t="str">
        <f>IFERROR(COUNTIFS(#REF!,AD$3,#REF!,AD$2,#REF!,$B9),"")</f>
        <v/>
      </c>
      <c r="AE9" s="335" t="str">
        <f>IFERROR(COUNTIFS(#REF!,AE$3,#REF!,AE$2,#REF!,$B9),"")</f>
        <v/>
      </c>
      <c r="AF9" s="335" t="str">
        <f>IFERROR(COUNTIFS(#REF!,AF$3,#REF!,AF$2,#REF!,$B9),"")</f>
        <v/>
      </c>
      <c r="AG9" s="335" t="str">
        <f>IFERROR(COUNTIFS(#REF!,AG$3,#REF!,AG$2,#REF!,$B9),"")</f>
        <v/>
      </c>
      <c r="AH9" s="335" t="str">
        <f>IFERROR(COUNTIFS(#REF!,AH$3,#REF!,AH$2,#REF!,$B9),"")</f>
        <v/>
      </c>
      <c r="AI9" s="335" t="str">
        <f>IFERROR(COUNTIFS(#REF!,AI$3,#REF!,AI$2,#REF!,$B9),"")</f>
        <v/>
      </c>
      <c r="AJ9" s="335" t="str">
        <f>IFERROR(COUNTIFS(#REF!,AJ$3,#REF!,AJ$2,#REF!,$B9),"")</f>
        <v/>
      </c>
      <c r="AK9" s="335" t="str">
        <f>IFERROR(COUNTIFS(#REF!,AK$3,#REF!,AK$2,#REF!,$B9),"")</f>
        <v/>
      </c>
      <c r="AL9" s="335" t="str">
        <f>IFERROR(COUNTIFS(#REF!,AL$3,#REF!,AL$2,#REF!,$B9),"")</f>
        <v/>
      </c>
      <c r="AM9" s="335" t="str">
        <f>IFERROR(COUNTIFS(#REF!,AM$3,#REF!,AM$2,#REF!,$B9),"")</f>
        <v/>
      </c>
      <c r="AN9" s="335" t="str">
        <f>IFERROR(COUNTIFS(#REF!,AN$3,#REF!,AN$2,#REF!,$B9),"")</f>
        <v/>
      </c>
      <c r="AO9" s="335" t="str">
        <f>IFERROR(COUNTIFS(#REF!,AO$3,#REF!,AO$2,#REF!,$B9),"")</f>
        <v/>
      </c>
      <c r="AP9" s="335" t="str">
        <f>IFERROR(COUNTIFS(#REF!,AP$3,#REF!,AP$2,#REF!,$B9),"")</f>
        <v/>
      </c>
      <c r="AQ9" s="335" t="str">
        <f>IFERROR(COUNTIFS(#REF!,AQ$3,#REF!,AQ$2,#REF!,$B9),"")</f>
        <v/>
      </c>
      <c r="AR9" s="335" t="str">
        <f>IFERROR(COUNTIFS(#REF!,AR$3,#REF!,AR$2,#REF!,$B9),"")</f>
        <v/>
      </c>
      <c r="AS9" s="335" t="str">
        <f>IFERROR(COUNTIFS(#REF!,AS$3,#REF!,AS$2,#REF!,$B9),"")</f>
        <v/>
      </c>
      <c r="AT9" s="335" t="str">
        <f>IFERROR(COUNTIFS(#REF!,AT$3,#REF!,AT$2,#REF!,$B9),"")</f>
        <v/>
      </c>
      <c r="AU9" s="335" t="str">
        <f>IFERROR(COUNTIFS(#REF!,AU$3,#REF!,AU$2,#REF!,$B9),"")</f>
        <v/>
      </c>
      <c r="AV9" s="335" t="str">
        <f>IFERROR(COUNTIFS(#REF!,AV$3,#REF!,AV$2,#REF!,$B9),"")</f>
        <v/>
      </c>
      <c r="AW9" s="335" t="str">
        <f>IFERROR(COUNTIFS(#REF!,AW$3,#REF!,AW$2,#REF!,$B9),"")</f>
        <v/>
      </c>
      <c r="AX9" s="335" t="str">
        <f>IFERROR(COUNTIFS(#REF!,AX$3,#REF!,AX$2,#REF!,$B9),"")</f>
        <v/>
      </c>
      <c r="AY9" s="335" t="str">
        <f>IFERROR(COUNTIFS(#REF!,AY$3,#REF!,AY$2,#REF!,$B9),"")</f>
        <v/>
      </c>
      <c r="AZ9" s="335" t="str">
        <f>IFERROR(COUNTIFS(#REF!,AZ$3,#REF!,AZ$2,#REF!,$B9),"")</f>
        <v/>
      </c>
      <c r="BA9" s="335" t="str">
        <f>IFERROR(COUNTIFS(#REF!,BA$3,#REF!,BA$2,#REF!,$B9),"")</f>
        <v/>
      </c>
      <c r="BB9" s="335" t="str">
        <f>IFERROR(COUNTIFS(#REF!,BB$3,#REF!,BB$2,#REF!,$B9),"")</f>
        <v/>
      </c>
      <c r="BC9" s="335" t="str">
        <f>IFERROR(COUNTIFS(#REF!,BC$3,#REF!,BC$2,#REF!,$B9),"")</f>
        <v/>
      </c>
      <c r="BD9" s="335" t="str">
        <f>IFERROR(COUNTIFS(#REF!,BD$3,#REF!,BD$2,#REF!,$B9),"")</f>
        <v/>
      </c>
      <c r="BE9" s="335" t="str">
        <f>IFERROR(COUNTIFS(#REF!,BE$3,#REF!,BE$2,#REF!,$B9),"")</f>
        <v/>
      </c>
      <c r="BF9" s="335" t="str">
        <f>IFERROR(COUNTIFS(#REF!,BF$3,#REF!,BF$2,#REF!,$B9),"")</f>
        <v/>
      </c>
      <c r="BG9" s="335" t="str">
        <f>IFERROR(COUNTIFS(#REF!,BG$3,#REF!,BG$2,#REF!,$B9),"")</f>
        <v/>
      </c>
      <c r="BH9" s="335" t="str">
        <f>IFERROR(COUNTIFS(#REF!,BH$3,#REF!,BH$2,#REF!,$B9),"")</f>
        <v/>
      </c>
      <c r="BI9" s="335" t="str">
        <f>IFERROR(COUNTIFS(#REF!,BI$3,#REF!,BI$2,#REF!,$B9),"")</f>
        <v/>
      </c>
      <c r="BJ9" s="335" t="str">
        <f>IFERROR(COUNTIFS(#REF!,BJ$3,#REF!,BJ$2,#REF!,$B9),"")</f>
        <v/>
      </c>
      <c r="BK9" s="335" t="str">
        <f>IFERROR(COUNTIFS(#REF!,BK$3,#REF!,BK$2,#REF!,$B9),"")</f>
        <v/>
      </c>
      <c r="BL9" s="335" t="str">
        <f>IFERROR(COUNTIFS(#REF!,BL$3,#REF!,BL$2,#REF!,$B9),"")</f>
        <v/>
      </c>
      <c r="BM9" s="335" t="str">
        <f>IFERROR(COUNTIFS(#REF!,BM$3,#REF!,BM$2,#REF!,$B9),"")</f>
        <v/>
      </c>
      <c r="BN9" s="335" t="str">
        <f>IFERROR(COUNTIFS(#REF!,BN$3,#REF!,BN$2,#REF!,$B9),"")</f>
        <v/>
      </c>
      <c r="BO9" s="335" t="str">
        <f>IFERROR(COUNTIFS(#REF!,BO$3,#REF!,BO$2,#REF!,$B9),"")</f>
        <v/>
      </c>
      <c r="BP9" s="335" t="str">
        <f>IFERROR(COUNTIFS(#REF!,BP$3,#REF!,BP$2,#REF!,$B9),"")</f>
        <v/>
      </c>
      <c r="BQ9" s="335" t="str">
        <f>IFERROR(COUNTIFS(#REF!,BQ$3,#REF!,BQ$2,#REF!,$B9),"")</f>
        <v/>
      </c>
      <c r="BR9" s="335" t="str">
        <f>IFERROR(COUNTIFS(#REF!,BR$3,#REF!,BR$2,#REF!,$B9),"")</f>
        <v/>
      </c>
      <c r="BS9" s="335" t="str">
        <f>IFERROR(COUNTIFS(#REF!,BS$3,#REF!,BS$2,#REF!,$B9),"")</f>
        <v/>
      </c>
      <c r="BT9" s="335" t="str">
        <f>IFERROR(COUNTIFS(#REF!,BT$3,#REF!,BT$2,#REF!,$B9),"")</f>
        <v/>
      </c>
      <c r="BU9" s="335" t="str">
        <f>IFERROR(COUNTIFS(#REF!,BU$3,#REF!,BU$2,#REF!,$B9),"")</f>
        <v/>
      </c>
      <c r="BV9" s="335" t="str">
        <f>IFERROR(COUNTIFS(#REF!,BV$3,#REF!,BV$2,#REF!,$B9),"")</f>
        <v/>
      </c>
      <c r="BW9" s="335" t="str">
        <f>IFERROR(COUNTIFS(#REF!,BW$3,#REF!,BW$2,#REF!,$B9),"")</f>
        <v/>
      </c>
      <c r="BX9" s="335" t="str">
        <f>IFERROR(COUNTIFS(#REF!,BX$3,#REF!,BX$2,#REF!,$B9),"")</f>
        <v/>
      </c>
      <c r="BY9" s="335" t="str">
        <f>IFERROR(COUNTIFS(#REF!,BY$3,#REF!,BY$2,#REF!,$B9),"")</f>
        <v/>
      </c>
      <c r="BZ9" s="335" t="str">
        <f>IFERROR(COUNTIFS(#REF!,BZ$3,#REF!,BZ$2,#REF!,$B9),"")</f>
        <v/>
      </c>
      <c r="CA9" s="335" t="str">
        <f>IFERROR(COUNTIFS(#REF!,CA$3,#REF!,CA$2,#REF!,$B9),"")</f>
        <v/>
      </c>
    </row>
    <row r="10" spans="2:79" s="6" customFormat="1" x14ac:dyDescent="0.25">
      <c r="B10" s="272" t="s">
        <v>56</v>
      </c>
      <c r="C10" s="235" t="s">
        <v>55</v>
      </c>
      <c r="D10" s="235" t="s">
        <v>128</v>
      </c>
      <c r="E10" s="236" t="s">
        <v>7559</v>
      </c>
      <c r="F10" s="294" t="str">
        <f t="shared" si="12"/>
        <v/>
      </c>
      <c r="G10" s="300">
        <f t="shared" si="13"/>
        <v>0</v>
      </c>
      <c r="H10" s="294" t="str">
        <f t="shared" si="14"/>
        <v/>
      </c>
      <c r="I10" s="294" t="str">
        <f t="shared" si="15"/>
        <v/>
      </c>
      <c r="J10" s="294" t="str">
        <f t="shared" si="16"/>
        <v/>
      </c>
      <c r="K10" s="294" t="str">
        <f t="shared" si="17"/>
        <v/>
      </c>
      <c r="L10" s="294" t="str">
        <f t="shared" si="18"/>
        <v/>
      </c>
      <c r="M10" s="294" t="str">
        <f t="shared" si="19"/>
        <v/>
      </c>
      <c r="N10" s="294" t="str">
        <f t="shared" si="20"/>
        <v/>
      </c>
      <c r="O10" s="294" t="str">
        <f t="shared" si="21"/>
        <v/>
      </c>
      <c r="P10" s="294" t="str">
        <f t="shared" si="22"/>
        <v/>
      </c>
      <c r="Q10" s="294" t="str">
        <f t="shared" si="23"/>
        <v/>
      </c>
      <c r="R10" s="294" t="str">
        <f t="shared" si="24"/>
        <v/>
      </c>
      <c r="S10" s="294" t="str">
        <f t="shared" si="25"/>
        <v/>
      </c>
      <c r="T10" s="335" t="str">
        <f>IFERROR(COUNTIFS(#REF!,T$3,#REF!,T$2,#REF!,$B10),"")</f>
        <v/>
      </c>
      <c r="U10" s="335" t="str">
        <f>IFERROR(COUNTIFS(#REF!,U$3,#REF!,U$2,#REF!,$B10),"")</f>
        <v/>
      </c>
      <c r="V10" s="335" t="str">
        <f>IFERROR(COUNTIFS(#REF!,V$3,#REF!,V$2,#REF!,$B10),"")</f>
        <v/>
      </c>
      <c r="W10" s="335" t="str">
        <f>IFERROR(COUNTIFS(#REF!,W$3,#REF!,W$2,#REF!,$B10),"")</f>
        <v/>
      </c>
      <c r="X10" s="335" t="str">
        <f>IFERROR(COUNTIFS(#REF!,X$3,#REF!,X$2,#REF!,$B10),"")</f>
        <v/>
      </c>
      <c r="Y10" s="335" t="str">
        <f>IFERROR(COUNTIFS(#REF!,Y$3,#REF!,Y$2,#REF!,$B10),"")</f>
        <v/>
      </c>
      <c r="Z10" s="335" t="str">
        <f>IFERROR(COUNTIFS(#REF!,Z$3,#REF!,Z$2,#REF!,$B10),"")</f>
        <v/>
      </c>
      <c r="AA10" s="335" t="str">
        <f>IFERROR(COUNTIFS(#REF!,AA$3,#REF!,AA$2,#REF!,$B10),"")</f>
        <v/>
      </c>
      <c r="AB10" s="335" t="str">
        <f>IFERROR(COUNTIFS(#REF!,AB$3,#REF!,AB$2,#REF!,$B10),"")</f>
        <v/>
      </c>
      <c r="AC10" s="335" t="str">
        <f>IFERROR(COUNTIFS(#REF!,AC$3,#REF!,AC$2,#REF!,$B10),"")</f>
        <v/>
      </c>
      <c r="AD10" s="335" t="str">
        <f>IFERROR(COUNTIFS(#REF!,AD$3,#REF!,AD$2,#REF!,$B10),"")</f>
        <v/>
      </c>
      <c r="AE10" s="335" t="str">
        <f>IFERROR(COUNTIFS(#REF!,AE$3,#REF!,AE$2,#REF!,$B10),"")</f>
        <v/>
      </c>
      <c r="AF10" s="335" t="str">
        <f>IFERROR(COUNTIFS(#REF!,AF$3,#REF!,AF$2,#REF!,$B10),"")</f>
        <v/>
      </c>
      <c r="AG10" s="335" t="str">
        <f>IFERROR(COUNTIFS(#REF!,AG$3,#REF!,AG$2,#REF!,$B10),"")</f>
        <v/>
      </c>
      <c r="AH10" s="335" t="str">
        <f>IFERROR(COUNTIFS(#REF!,AH$3,#REF!,AH$2,#REF!,$B10),"")</f>
        <v/>
      </c>
      <c r="AI10" s="335" t="str">
        <f>IFERROR(COUNTIFS(#REF!,AI$3,#REF!,AI$2,#REF!,$B10),"")</f>
        <v/>
      </c>
      <c r="AJ10" s="335" t="str">
        <f>IFERROR(COUNTIFS(#REF!,AJ$3,#REF!,AJ$2,#REF!,$B10),"")</f>
        <v/>
      </c>
      <c r="AK10" s="335" t="str">
        <f>IFERROR(COUNTIFS(#REF!,AK$3,#REF!,AK$2,#REF!,$B10),"")</f>
        <v/>
      </c>
      <c r="AL10" s="335" t="str">
        <f>IFERROR(COUNTIFS(#REF!,AL$3,#REF!,AL$2,#REF!,$B10),"")</f>
        <v/>
      </c>
      <c r="AM10" s="335" t="str">
        <f>IFERROR(COUNTIFS(#REF!,AM$3,#REF!,AM$2,#REF!,$B10),"")</f>
        <v/>
      </c>
      <c r="AN10" s="335" t="str">
        <f>IFERROR(COUNTIFS(#REF!,AN$3,#REF!,AN$2,#REF!,$B10),"")</f>
        <v/>
      </c>
      <c r="AO10" s="335" t="str">
        <f>IFERROR(COUNTIFS(#REF!,AO$3,#REF!,AO$2,#REF!,$B10),"")</f>
        <v/>
      </c>
      <c r="AP10" s="335" t="str">
        <f>IFERROR(COUNTIFS(#REF!,AP$3,#REF!,AP$2,#REF!,$B10),"")</f>
        <v/>
      </c>
      <c r="AQ10" s="335" t="str">
        <f>IFERROR(COUNTIFS(#REF!,AQ$3,#REF!,AQ$2,#REF!,$B10),"")</f>
        <v/>
      </c>
      <c r="AR10" s="335" t="str">
        <f>IFERROR(COUNTIFS(#REF!,AR$3,#REF!,AR$2,#REF!,$B10),"")</f>
        <v/>
      </c>
      <c r="AS10" s="335" t="str">
        <f>IFERROR(COUNTIFS(#REF!,AS$3,#REF!,AS$2,#REF!,$B10),"")</f>
        <v/>
      </c>
      <c r="AT10" s="335" t="str">
        <f>IFERROR(COUNTIFS(#REF!,AT$3,#REF!,AT$2,#REF!,$B10),"")</f>
        <v/>
      </c>
      <c r="AU10" s="335" t="str">
        <f>IFERROR(COUNTIFS(#REF!,AU$3,#REF!,AU$2,#REF!,$B10),"")</f>
        <v/>
      </c>
      <c r="AV10" s="335" t="str">
        <f>IFERROR(COUNTIFS(#REF!,AV$3,#REF!,AV$2,#REF!,$B10),"")</f>
        <v/>
      </c>
      <c r="AW10" s="335" t="str">
        <f>IFERROR(COUNTIFS(#REF!,AW$3,#REF!,AW$2,#REF!,$B10),"")</f>
        <v/>
      </c>
      <c r="AX10" s="335" t="str">
        <f>IFERROR(COUNTIFS(#REF!,AX$3,#REF!,AX$2,#REF!,$B10),"")</f>
        <v/>
      </c>
      <c r="AY10" s="335" t="str">
        <f>IFERROR(COUNTIFS(#REF!,AY$3,#REF!,AY$2,#REF!,$B10),"")</f>
        <v/>
      </c>
      <c r="AZ10" s="335" t="str">
        <f>IFERROR(COUNTIFS(#REF!,AZ$3,#REF!,AZ$2,#REF!,$B10),"")</f>
        <v/>
      </c>
      <c r="BA10" s="335" t="str">
        <f>IFERROR(COUNTIFS(#REF!,BA$3,#REF!,BA$2,#REF!,$B10),"")</f>
        <v/>
      </c>
      <c r="BB10" s="335" t="str">
        <f>IFERROR(COUNTIFS(#REF!,BB$3,#REF!,BB$2,#REF!,$B10),"")</f>
        <v/>
      </c>
      <c r="BC10" s="335" t="str">
        <f>IFERROR(COUNTIFS(#REF!,BC$3,#REF!,BC$2,#REF!,$B10),"")</f>
        <v/>
      </c>
      <c r="BD10" s="335" t="str">
        <f>IFERROR(COUNTIFS(#REF!,BD$3,#REF!,BD$2,#REF!,$B10),"")</f>
        <v/>
      </c>
      <c r="BE10" s="335" t="str">
        <f>IFERROR(COUNTIFS(#REF!,BE$3,#REF!,BE$2,#REF!,$B10),"")</f>
        <v/>
      </c>
      <c r="BF10" s="335" t="str">
        <f>IFERROR(COUNTIFS(#REF!,BF$3,#REF!,BF$2,#REF!,$B10),"")</f>
        <v/>
      </c>
      <c r="BG10" s="335" t="str">
        <f>IFERROR(COUNTIFS(#REF!,BG$3,#REF!,BG$2,#REF!,$B10),"")</f>
        <v/>
      </c>
      <c r="BH10" s="335" t="str">
        <f>IFERROR(COUNTIFS(#REF!,BH$3,#REF!,BH$2,#REF!,$B10),"")</f>
        <v/>
      </c>
      <c r="BI10" s="335" t="str">
        <f>IFERROR(COUNTIFS(#REF!,BI$3,#REF!,BI$2,#REF!,$B10),"")</f>
        <v/>
      </c>
      <c r="BJ10" s="335" t="str">
        <f>IFERROR(COUNTIFS(#REF!,BJ$3,#REF!,BJ$2,#REF!,$B10),"")</f>
        <v/>
      </c>
      <c r="BK10" s="335" t="str">
        <f>IFERROR(COUNTIFS(#REF!,BK$3,#REF!,BK$2,#REF!,$B10),"")</f>
        <v/>
      </c>
      <c r="BL10" s="335" t="str">
        <f>IFERROR(COUNTIFS(#REF!,BL$3,#REF!,BL$2,#REF!,$B10),"")</f>
        <v/>
      </c>
      <c r="BM10" s="335" t="str">
        <f>IFERROR(COUNTIFS(#REF!,BM$3,#REF!,BM$2,#REF!,$B10),"")</f>
        <v/>
      </c>
      <c r="BN10" s="335" t="str">
        <f>IFERROR(COUNTIFS(#REF!,BN$3,#REF!,BN$2,#REF!,$B10),"")</f>
        <v/>
      </c>
      <c r="BO10" s="335" t="str">
        <f>IFERROR(COUNTIFS(#REF!,BO$3,#REF!,BO$2,#REF!,$B10),"")</f>
        <v/>
      </c>
      <c r="BP10" s="335" t="str">
        <f>IFERROR(COUNTIFS(#REF!,BP$3,#REF!,BP$2,#REF!,$B10),"")</f>
        <v/>
      </c>
      <c r="BQ10" s="335" t="str">
        <f>IFERROR(COUNTIFS(#REF!,BQ$3,#REF!,BQ$2,#REF!,$B10),"")</f>
        <v/>
      </c>
      <c r="BR10" s="335" t="str">
        <f>IFERROR(COUNTIFS(#REF!,BR$3,#REF!,BR$2,#REF!,$B10),"")</f>
        <v/>
      </c>
      <c r="BS10" s="335" t="str">
        <f>IFERROR(COUNTIFS(#REF!,BS$3,#REF!,BS$2,#REF!,$B10),"")</f>
        <v/>
      </c>
      <c r="BT10" s="335" t="str">
        <f>IFERROR(COUNTIFS(#REF!,BT$3,#REF!,BT$2,#REF!,$B10),"")</f>
        <v/>
      </c>
      <c r="BU10" s="335" t="str">
        <f>IFERROR(COUNTIFS(#REF!,BU$3,#REF!,BU$2,#REF!,$B10),"")</f>
        <v/>
      </c>
      <c r="BV10" s="335" t="str">
        <f>IFERROR(COUNTIFS(#REF!,BV$3,#REF!,BV$2,#REF!,$B10),"")</f>
        <v/>
      </c>
      <c r="BW10" s="335" t="str">
        <f>IFERROR(COUNTIFS(#REF!,BW$3,#REF!,BW$2,#REF!,$B10),"")</f>
        <v/>
      </c>
      <c r="BX10" s="335" t="str">
        <f>IFERROR(COUNTIFS(#REF!,BX$3,#REF!,BX$2,#REF!,$B10),"")</f>
        <v/>
      </c>
      <c r="BY10" s="335" t="str">
        <f>IFERROR(COUNTIFS(#REF!,BY$3,#REF!,BY$2,#REF!,$B10),"")</f>
        <v/>
      </c>
      <c r="BZ10" s="335" t="str">
        <f>IFERROR(COUNTIFS(#REF!,BZ$3,#REF!,BZ$2,#REF!,$B10),"")</f>
        <v/>
      </c>
      <c r="CA10" s="335" t="str">
        <f>IFERROR(COUNTIFS(#REF!,CA$3,#REF!,CA$2,#REF!,$B10),"")</f>
        <v/>
      </c>
    </row>
    <row r="11" spans="2:79" s="6" customFormat="1" x14ac:dyDescent="0.25">
      <c r="B11" s="395" t="s">
        <v>65</v>
      </c>
      <c r="C11" s="335" t="s">
        <v>55</v>
      </c>
      <c r="D11" s="335" t="s">
        <v>128</v>
      </c>
      <c r="E11" s="51" t="s">
        <v>7560</v>
      </c>
      <c r="F11" s="396" t="str">
        <f t="shared" si="12"/>
        <v/>
      </c>
      <c r="G11" s="397">
        <f t="shared" si="13"/>
        <v>0</v>
      </c>
      <c r="H11" s="396" t="str">
        <f t="shared" si="14"/>
        <v/>
      </c>
      <c r="I11" s="396" t="str">
        <f t="shared" si="15"/>
        <v/>
      </c>
      <c r="J11" s="396" t="str">
        <f t="shared" si="16"/>
        <v/>
      </c>
      <c r="K11" s="396" t="str">
        <f t="shared" si="17"/>
        <v/>
      </c>
      <c r="L11" s="396" t="str">
        <f t="shared" si="18"/>
        <v/>
      </c>
      <c r="M11" s="396" t="str">
        <f t="shared" si="19"/>
        <v/>
      </c>
      <c r="N11" s="396" t="str">
        <f t="shared" si="20"/>
        <v/>
      </c>
      <c r="O11" s="396" t="str">
        <f t="shared" si="21"/>
        <v/>
      </c>
      <c r="P11" s="396" t="str">
        <f t="shared" si="22"/>
        <v/>
      </c>
      <c r="Q11" s="396" t="str">
        <f t="shared" si="23"/>
        <v/>
      </c>
      <c r="R11" s="396" t="str">
        <f t="shared" si="24"/>
        <v/>
      </c>
      <c r="S11" s="396" t="str">
        <f t="shared" si="25"/>
        <v/>
      </c>
      <c r="T11" s="335" t="str">
        <f>IFERROR(COUNTIFS(#REF!,T$3,#REF!,T$2,#REF!,$B11),"")</f>
        <v/>
      </c>
      <c r="U11" s="335" t="str">
        <f>IFERROR(COUNTIFS(#REF!,U$3,#REF!,U$2,#REF!,$B11),"")</f>
        <v/>
      </c>
      <c r="V11" s="335" t="str">
        <f>IFERROR(COUNTIFS(#REF!,V$3,#REF!,V$2,#REF!,$B11),"")</f>
        <v/>
      </c>
      <c r="W11" s="335" t="str">
        <f>IFERROR(COUNTIFS(#REF!,W$3,#REF!,W$2,#REF!,$B11),"")</f>
        <v/>
      </c>
      <c r="X11" s="335" t="str">
        <f>IFERROR(COUNTIFS(#REF!,X$3,#REF!,X$2,#REF!,$B11),"")</f>
        <v/>
      </c>
      <c r="Y11" s="335" t="str">
        <f>IFERROR(COUNTIFS(#REF!,Y$3,#REF!,Y$2,#REF!,$B11),"")</f>
        <v/>
      </c>
      <c r="Z11" s="335" t="str">
        <f>IFERROR(COUNTIFS(#REF!,Z$3,#REF!,Z$2,#REF!,$B11),"")</f>
        <v/>
      </c>
      <c r="AA11" s="335" t="str">
        <f>IFERROR(COUNTIFS(#REF!,AA$3,#REF!,AA$2,#REF!,$B11),"")</f>
        <v/>
      </c>
      <c r="AB11" s="335" t="str">
        <f>IFERROR(COUNTIFS(#REF!,AB$3,#REF!,AB$2,#REF!,$B11),"")</f>
        <v/>
      </c>
      <c r="AC11" s="335" t="str">
        <f>IFERROR(COUNTIFS(#REF!,AC$3,#REF!,AC$2,#REF!,$B11),"")</f>
        <v/>
      </c>
      <c r="AD11" s="335" t="str">
        <f>IFERROR(COUNTIFS(#REF!,AD$3,#REF!,AD$2,#REF!,$B11),"")</f>
        <v/>
      </c>
      <c r="AE11" s="335" t="str">
        <f>IFERROR(COUNTIFS(#REF!,AE$3,#REF!,AE$2,#REF!,$B11),"")</f>
        <v/>
      </c>
      <c r="AF11" s="335" t="str">
        <f>IFERROR(COUNTIFS(#REF!,AF$3,#REF!,AF$2,#REF!,$B11),"")</f>
        <v/>
      </c>
      <c r="AG11" s="335" t="str">
        <f>IFERROR(COUNTIFS(#REF!,AG$3,#REF!,AG$2,#REF!,$B11),"")</f>
        <v/>
      </c>
      <c r="AH11" s="335" t="str">
        <f>IFERROR(COUNTIFS(#REF!,AH$3,#REF!,AH$2,#REF!,$B11),"")</f>
        <v/>
      </c>
      <c r="AI11" s="335" t="str">
        <f>IFERROR(COUNTIFS(#REF!,AI$3,#REF!,AI$2,#REF!,$B11),"")</f>
        <v/>
      </c>
      <c r="AJ11" s="335" t="str">
        <f>IFERROR(COUNTIFS(#REF!,AJ$3,#REF!,AJ$2,#REF!,$B11),"")</f>
        <v/>
      </c>
      <c r="AK11" s="335" t="str">
        <f>IFERROR(COUNTIFS(#REF!,AK$3,#REF!,AK$2,#REF!,$B11),"")</f>
        <v/>
      </c>
      <c r="AL11" s="335" t="str">
        <f>IFERROR(COUNTIFS(#REF!,AL$3,#REF!,AL$2,#REF!,$B11),"")</f>
        <v/>
      </c>
      <c r="AM11" s="335" t="str">
        <f>IFERROR(COUNTIFS(#REF!,AM$3,#REF!,AM$2,#REF!,$B11),"")</f>
        <v/>
      </c>
      <c r="AN11" s="335" t="str">
        <f>IFERROR(COUNTIFS(#REF!,AN$3,#REF!,AN$2,#REF!,$B11),"")</f>
        <v/>
      </c>
      <c r="AO11" s="335" t="str">
        <f>IFERROR(COUNTIFS(#REF!,AO$3,#REF!,AO$2,#REF!,$B11),"")</f>
        <v/>
      </c>
      <c r="AP11" s="335" t="str">
        <f>IFERROR(COUNTIFS(#REF!,AP$3,#REF!,AP$2,#REF!,$B11),"")</f>
        <v/>
      </c>
      <c r="AQ11" s="335" t="str">
        <f>IFERROR(COUNTIFS(#REF!,AQ$3,#REF!,AQ$2,#REF!,$B11),"")</f>
        <v/>
      </c>
      <c r="AR11" s="335" t="str">
        <f>IFERROR(COUNTIFS(#REF!,AR$3,#REF!,AR$2,#REF!,$B11),"")</f>
        <v/>
      </c>
      <c r="AS11" s="335" t="str">
        <f>IFERROR(COUNTIFS(#REF!,AS$3,#REF!,AS$2,#REF!,$B11),"")</f>
        <v/>
      </c>
      <c r="AT11" s="335" t="str">
        <f>IFERROR(COUNTIFS(#REF!,AT$3,#REF!,AT$2,#REF!,$B11),"")</f>
        <v/>
      </c>
      <c r="AU11" s="335" t="str">
        <f>IFERROR(COUNTIFS(#REF!,AU$3,#REF!,AU$2,#REF!,$B11),"")</f>
        <v/>
      </c>
      <c r="AV11" s="335" t="str">
        <f>IFERROR(COUNTIFS(#REF!,AV$3,#REF!,AV$2,#REF!,$B11),"")</f>
        <v/>
      </c>
      <c r="AW11" s="335" t="str">
        <f>IFERROR(COUNTIFS(#REF!,AW$3,#REF!,AW$2,#REF!,$B11),"")</f>
        <v/>
      </c>
      <c r="AX11" s="335" t="str">
        <f>IFERROR(COUNTIFS(#REF!,AX$3,#REF!,AX$2,#REF!,$B11),"")</f>
        <v/>
      </c>
      <c r="AY11" s="335" t="str">
        <f>IFERROR(COUNTIFS(#REF!,AY$3,#REF!,AY$2,#REF!,$B11),"")</f>
        <v/>
      </c>
      <c r="AZ11" s="335" t="str">
        <f>IFERROR(COUNTIFS(#REF!,AZ$3,#REF!,AZ$2,#REF!,$B11),"")</f>
        <v/>
      </c>
      <c r="BA11" s="335" t="str">
        <f>IFERROR(COUNTIFS(#REF!,BA$3,#REF!,BA$2,#REF!,$B11),"")</f>
        <v/>
      </c>
      <c r="BB11" s="335" t="str">
        <f>IFERROR(COUNTIFS(#REF!,BB$3,#REF!,BB$2,#REF!,$B11),"")</f>
        <v/>
      </c>
      <c r="BC11" s="335" t="str">
        <f>IFERROR(COUNTIFS(#REF!,BC$3,#REF!,BC$2,#REF!,$B11),"")</f>
        <v/>
      </c>
      <c r="BD11" s="335" t="str">
        <f>IFERROR(COUNTIFS(#REF!,BD$3,#REF!,BD$2,#REF!,$B11),"")</f>
        <v/>
      </c>
      <c r="BE11" s="335" t="str">
        <f>IFERROR(COUNTIFS(#REF!,BE$3,#REF!,BE$2,#REF!,$B11),"")</f>
        <v/>
      </c>
      <c r="BF11" s="335" t="str">
        <f>IFERROR(COUNTIFS(#REF!,BF$3,#REF!,BF$2,#REF!,$B11),"")</f>
        <v/>
      </c>
      <c r="BG11" s="335" t="str">
        <f>IFERROR(COUNTIFS(#REF!,BG$3,#REF!,BG$2,#REF!,$B11),"")</f>
        <v/>
      </c>
      <c r="BH11" s="335" t="str">
        <f>IFERROR(COUNTIFS(#REF!,BH$3,#REF!,BH$2,#REF!,$B11),"")</f>
        <v/>
      </c>
      <c r="BI11" s="335" t="str">
        <f>IFERROR(COUNTIFS(#REF!,BI$3,#REF!,BI$2,#REF!,$B11),"")</f>
        <v/>
      </c>
      <c r="BJ11" s="335" t="str">
        <f>IFERROR(COUNTIFS(#REF!,BJ$3,#REF!,BJ$2,#REF!,$B11),"")</f>
        <v/>
      </c>
      <c r="BK11" s="335" t="str">
        <f>IFERROR(COUNTIFS(#REF!,BK$3,#REF!,BK$2,#REF!,$B11),"")</f>
        <v/>
      </c>
      <c r="BL11" s="335" t="str">
        <f>IFERROR(COUNTIFS(#REF!,BL$3,#REF!,BL$2,#REF!,$B11),"")</f>
        <v/>
      </c>
      <c r="BM11" s="335" t="str">
        <f>IFERROR(COUNTIFS(#REF!,BM$3,#REF!,BM$2,#REF!,$B11),"")</f>
        <v/>
      </c>
      <c r="BN11" s="335" t="str">
        <f>IFERROR(COUNTIFS(#REF!,BN$3,#REF!,BN$2,#REF!,$B11),"")</f>
        <v/>
      </c>
      <c r="BO11" s="335" t="str">
        <f>IFERROR(COUNTIFS(#REF!,BO$3,#REF!,BO$2,#REF!,$B11),"")</f>
        <v/>
      </c>
      <c r="BP11" s="335" t="str">
        <f>IFERROR(COUNTIFS(#REF!,BP$3,#REF!,BP$2,#REF!,$B11),"")</f>
        <v/>
      </c>
      <c r="BQ11" s="335" t="str">
        <f>IFERROR(COUNTIFS(#REF!,BQ$3,#REF!,BQ$2,#REF!,$B11),"")</f>
        <v/>
      </c>
      <c r="BR11" s="335" t="str">
        <f>IFERROR(COUNTIFS(#REF!,BR$3,#REF!,BR$2,#REF!,$B11),"")</f>
        <v/>
      </c>
      <c r="BS11" s="335" t="str">
        <f>IFERROR(COUNTIFS(#REF!,BS$3,#REF!,BS$2,#REF!,$B11),"")</f>
        <v/>
      </c>
      <c r="BT11" s="335" t="str">
        <f>IFERROR(COUNTIFS(#REF!,BT$3,#REF!,BT$2,#REF!,$B11),"")</f>
        <v/>
      </c>
      <c r="BU11" s="335" t="str">
        <f>IFERROR(COUNTIFS(#REF!,BU$3,#REF!,BU$2,#REF!,$B11),"")</f>
        <v/>
      </c>
      <c r="BV11" s="335" t="str">
        <f>IFERROR(COUNTIFS(#REF!,BV$3,#REF!,BV$2,#REF!,$B11),"")</f>
        <v/>
      </c>
      <c r="BW11" s="335" t="str">
        <f>IFERROR(COUNTIFS(#REF!,BW$3,#REF!,BW$2,#REF!,$B11),"")</f>
        <v/>
      </c>
      <c r="BX11" s="335" t="str">
        <f>IFERROR(COUNTIFS(#REF!,BX$3,#REF!,BX$2,#REF!,$B11),"")</f>
        <v/>
      </c>
      <c r="BY11" s="335" t="str">
        <f>IFERROR(COUNTIFS(#REF!,BY$3,#REF!,BY$2,#REF!,$B11),"")</f>
        <v/>
      </c>
      <c r="BZ11" s="335" t="str">
        <f>IFERROR(COUNTIFS(#REF!,BZ$3,#REF!,BZ$2,#REF!,$B11),"")</f>
        <v/>
      </c>
      <c r="CA11" s="335" t="str">
        <f>IFERROR(COUNTIFS(#REF!,CA$3,#REF!,CA$2,#REF!,$B11),"")</f>
        <v/>
      </c>
    </row>
    <row r="12" spans="2:79" s="6" customFormat="1" x14ac:dyDescent="0.25">
      <c r="B12" s="272" t="s">
        <v>74</v>
      </c>
      <c r="C12" s="235" t="s">
        <v>55</v>
      </c>
      <c r="D12" s="235" t="s">
        <v>128</v>
      </c>
      <c r="E12" s="236" t="s">
        <v>7563</v>
      </c>
      <c r="F12" s="294" t="str">
        <f t="shared" si="12"/>
        <v/>
      </c>
      <c r="G12" s="300">
        <f t="shared" si="13"/>
        <v>0</v>
      </c>
      <c r="H12" s="294" t="str">
        <f t="shared" si="14"/>
        <v/>
      </c>
      <c r="I12" s="294" t="str">
        <f t="shared" si="15"/>
        <v/>
      </c>
      <c r="J12" s="294" t="str">
        <f t="shared" si="16"/>
        <v/>
      </c>
      <c r="K12" s="294" t="str">
        <f t="shared" si="17"/>
        <v/>
      </c>
      <c r="L12" s="294" t="str">
        <f t="shared" si="18"/>
        <v/>
      </c>
      <c r="M12" s="294" t="str">
        <f t="shared" si="19"/>
        <v/>
      </c>
      <c r="N12" s="294" t="str">
        <f t="shared" si="20"/>
        <v/>
      </c>
      <c r="O12" s="294" t="str">
        <f t="shared" si="21"/>
        <v/>
      </c>
      <c r="P12" s="294" t="str">
        <f t="shared" si="22"/>
        <v/>
      </c>
      <c r="Q12" s="294" t="str">
        <f t="shared" si="23"/>
        <v/>
      </c>
      <c r="R12" s="294" t="str">
        <f t="shared" si="24"/>
        <v/>
      </c>
      <c r="S12" s="294" t="str">
        <f t="shared" si="25"/>
        <v/>
      </c>
      <c r="T12" s="335" t="str">
        <f>IFERROR(COUNTIFS(#REF!,T$3,#REF!,T$2,#REF!,$B12),"")</f>
        <v/>
      </c>
      <c r="U12" s="335" t="str">
        <f>IFERROR(COUNTIFS(#REF!,U$3,#REF!,U$2,#REF!,$B12),"")</f>
        <v/>
      </c>
      <c r="V12" s="335" t="str">
        <f>IFERROR(COUNTIFS(#REF!,V$3,#REF!,V$2,#REF!,$B12),"")</f>
        <v/>
      </c>
      <c r="W12" s="335" t="str">
        <f>IFERROR(COUNTIFS(#REF!,W$3,#REF!,W$2,#REF!,$B12),"")</f>
        <v/>
      </c>
      <c r="X12" s="335" t="str">
        <f>IFERROR(COUNTIFS(#REF!,X$3,#REF!,X$2,#REF!,$B12),"")</f>
        <v/>
      </c>
      <c r="Y12" s="335" t="str">
        <f>IFERROR(COUNTIFS(#REF!,Y$3,#REF!,Y$2,#REF!,$B12),"")</f>
        <v/>
      </c>
      <c r="Z12" s="335" t="str">
        <f>IFERROR(COUNTIFS(#REF!,Z$3,#REF!,Z$2,#REF!,$B12),"")</f>
        <v/>
      </c>
      <c r="AA12" s="335" t="str">
        <f>IFERROR(COUNTIFS(#REF!,AA$3,#REF!,AA$2,#REF!,$B12),"")</f>
        <v/>
      </c>
      <c r="AB12" s="335" t="str">
        <f>IFERROR(COUNTIFS(#REF!,AB$3,#REF!,AB$2,#REF!,$B12),"")</f>
        <v/>
      </c>
      <c r="AC12" s="335" t="str">
        <f>IFERROR(COUNTIFS(#REF!,AC$3,#REF!,AC$2,#REF!,$B12),"")</f>
        <v/>
      </c>
      <c r="AD12" s="335" t="str">
        <f>IFERROR(COUNTIFS(#REF!,AD$3,#REF!,AD$2,#REF!,$B12),"")</f>
        <v/>
      </c>
      <c r="AE12" s="335" t="str">
        <f>IFERROR(COUNTIFS(#REF!,AE$3,#REF!,AE$2,#REF!,$B12),"")</f>
        <v/>
      </c>
      <c r="AF12" s="335" t="str">
        <f>IFERROR(COUNTIFS(#REF!,AF$3,#REF!,AF$2,#REF!,$B12),"")</f>
        <v/>
      </c>
      <c r="AG12" s="335" t="str">
        <f>IFERROR(COUNTIFS(#REF!,AG$3,#REF!,AG$2,#REF!,$B12),"")</f>
        <v/>
      </c>
      <c r="AH12" s="335" t="str">
        <f>IFERROR(COUNTIFS(#REF!,AH$3,#REF!,AH$2,#REF!,$B12),"")</f>
        <v/>
      </c>
      <c r="AI12" s="335" t="str">
        <f>IFERROR(COUNTIFS(#REF!,AI$3,#REF!,AI$2,#REF!,$B12),"")</f>
        <v/>
      </c>
      <c r="AJ12" s="335" t="str">
        <f>IFERROR(COUNTIFS(#REF!,AJ$3,#REF!,AJ$2,#REF!,$B12),"")</f>
        <v/>
      </c>
      <c r="AK12" s="335" t="str">
        <f>IFERROR(COUNTIFS(#REF!,AK$3,#REF!,AK$2,#REF!,$B12),"")</f>
        <v/>
      </c>
      <c r="AL12" s="335" t="str">
        <f>IFERROR(COUNTIFS(#REF!,AL$3,#REF!,AL$2,#REF!,$B12),"")</f>
        <v/>
      </c>
      <c r="AM12" s="335" t="str">
        <f>IFERROR(COUNTIFS(#REF!,AM$3,#REF!,AM$2,#REF!,$B12),"")</f>
        <v/>
      </c>
      <c r="AN12" s="335" t="str">
        <f>IFERROR(COUNTIFS(#REF!,AN$3,#REF!,AN$2,#REF!,$B12),"")</f>
        <v/>
      </c>
      <c r="AO12" s="335" t="str">
        <f>IFERROR(COUNTIFS(#REF!,AO$3,#REF!,AO$2,#REF!,$B12),"")</f>
        <v/>
      </c>
      <c r="AP12" s="335" t="str">
        <f>IFERROR(COUNTIFS(#REF!,AP$3,#REF!,AP$2,#REF!,$B12),"")</f>
        <v/>
      </c>
      <c r="AQ12" s="335" t="str">
        <f>IFERROR(COUNTIFS(#REF!,AQ$3,#REF!,AQ$2,#REF!,$B12),"")</f>
        <v/>
      </c>
      <c r="AR12" s="335" t="str">
        <f>IFERROR(COUNTIFS(#REF!,AR$3,#REF!,AR$2,#REF!,$B12),"")</f>
        <v/>
      </c>
      <c r="AS12" s="335" t="str">
        <f>IFERROR(COUNTIFS(#REF!,AS$3,#REF!,AS$2,#REF!,$B12),"")</f>
        <v/>
      </c>
      <c r="AT12" s="335" t="str">
        <f>IFERROR(COUNTIFS(#REF!,AT$3,#REF!,AT$2,#REF!,$B12),"")</f>
        <v/>
      </c>
      <c r="AU12" s="335" t="str">
        <f>IFERROR(COUNTIFS(#REF!,AU$3,#REF!,AU$2,#REF!,$B12),"")</f>
        <v/>
      </c>
      <c r="AV12" s="335" t="str">
        <f>IFERROR(COUNTIFS(#REF!,AV$3,#REF!,AV$2,#REF!,$B12),"")</f>
        <v/>
      </c>
      <c r="AW12" s="335" t="str">
        <f>IFERROR(COUNTIFS(#REF!,AW$3,#REF!,AW$2,#REF!,$B12),"")</f>
        <v/>
      </c>
      <c r="AX12" s="335" t="str">
        <f>IFERROR(COUNTIFS(#REF!,AX$3,#REF!,AX$2,#REF!,$B12),"")</f>
        <v/>
      </c>
      <c r="AY12" s="335" t="str">
        <f>IFERROR(COUNTIFS(#REF!,AY$3,#REF!,AY$2,#REF!,$B12),"")</f>
        <v/>
      </c>
      <c r="AZ12" s="335" t="str">
        <f>IFERROR(COUNTIFS(#REF!,AZ$3,#REF!,AZ$2,#REF!,$B12),"")</f>
        <v/>
      </c>
      <c r="BA12" s="335" t="str">
        <f>IFERROR(COUNTIFS(#REF!,BA$3,#REF!,BA$2,#REF!,$B12),"")</f>
        <v/>
      </c>
      <c r="BB12" s="335" t="str">
        <f>IFERROR(COUNTIFS(#REF!,BB$3,#REF!,BB$2,#REF!,$B12),"")</f>
        <v/>
      </c>
      <c r="BC12" s="335" t="str">
        <f>IFERROR(COUNTIFS(#REF!,BC$3,#REF!,BC$2,#REF!,$B12),"")</f>
        <v/>
      </c>
      <c r="BD12" s="335" t="str">
        <f>IFERROR(COUNTIFS(#REF!,BD$3,#REF!,BD$2,#REF!,$B12),"")</f>
        <v/>
      </c>
      <c r="BE12" s="335" t="str">
        <f>IFERROR(COUNTIFS(#REF!,BE$3,#REF!,BE$2,#REF!,$B12),"")</f>
        <v/>
      </c>
      <c r="BF12" s="335" t="str">
        <f>IFERROR(COUNTIFS(#REF!,BF$3,#REF!,BF$2,#REF!,$B12),"")</f>
        <v/>
      </c>
      <c r="BG12" s="335" t="str">
        <f>IFERROR(COUNTIFS(#REF!,BG$3,#REF!,BG$2,#REF!,$B12),"")</f>
        <v/>
      </c>
      <c r="BH12" s="335" t="str">
        <f>IFERROR(COUNTIFS(#REF!,BH$3,#REF!,BH$2,#REF!,$B12),"")</f>
        <v/>
      </c>
      <c r="BI12" s="335" t="str">
        <f>IFERROR(COUNTIFS(#REF!,BI$3,#REF!,BI$2,#REF!,$B12),"")</f>
        <v/>
      </c>
      <c r="BJ12" s="335" t="str">
        <f>IFERROR(COUNTIFS(#REF!,BJ$3,#REF!,BJ$2,#REF!,$B12),"")</f>
        <v/>
      </c>
      <c r="BK12" s="335" t="str">
        <f>IFERROR(COUNTIFS(#REF!,BK$3,#REF!,BK$2,#REF!,$B12),"")</f>
        <v/>
      </c>
      <c r="BL12" s="335" t="str">
        <f>IFERROR(COUNTIFS(#REF!,BL$3,#REF!,BL$2,#REF!,$B12),"")</f>
        <v/>
      </c>
      <c r="BM12" s="335" t="str">
        <f>IFERROR(COUNTIFS(#REF!,BM$3,#REF!,BM$2,#REF!,$B12),"")</f>
        <v/>
      </c>
      <c r="BN12" s="335" t="str">
        <f>IFERROR(COUNTIFS(#REF!,BN$3,#REF!,BN$2,#REF!,$B12),"")</f>
        <v/>
      </c>
      <c r="BO12" s="335" t="str">
        <f>IFERROR(COUNTIFS(#REF!,BO$3,#REF!,BO$2,#REF!,$B12),"")</f>
        <v/>
      </c>
      <c r="BP12" s="335" t="str">
        <f>IFERROR(COUNTIFS(#REF!,BP$3,#REF!,BP$2,#REF!,$B12),"")</f>
        <v/>
      </c>
      <c r="BQ12" s="335" t="str">
        <f>IFERROR(COUNTIFS(#REF!,BQ$3,#REF!,BQ$2,#REF!,$B12),"")</f>
        <v/>
      </c>
      <c r="BR12" s="335" t="str">
        <f>IFERROR(COUNTIFS(#REF!,BR$3,#REF!,BR$2,#REF!,$B12),"")</f>
        <v/>
      </c>
      <c r="BS12" s="335" t="str">
        <f>IFERROR(COUNTIFS(#REF!,BS$3,#REF!,BS$2,#REF!,$B12),"")</f>
        <v/>
      </c>
      <c r="BT12" s="335" t="str">
        <f>IFERROR(COUNTIFS(#REF!,BT$3,#REF!,BT$2,#REF!,$B12),"")</f>
        <v/>
      </c>
      <c r="BU12" s="335" t="str">
        <f>IFERROR(COUNTIFS(#REF!,BU$3,#REF!,BU$2,#REF!,$B12),"")</f>
        <v/>
      </c>
      <c r="BV12" s="335" t="str">
        <f>IFERROR(COUNTIFS(#REF!,BV$3,#REF!,BV$2,#REF!,$B12),"")</f>
        <v/>
      </c>
      <c r="BW12" s="335" t="str">
        <f>IFERROR(COUNTIFS(#REF!,BW$3,#REF!,BW$2,#REF!,$B12),"")</f>
        <v/>
      </c>
      <c r="BX12" s="335" t="str">
        <f>IFERROR(COUNTIFS(#REF!,BX$3,#REF!,BX$2,#REF!,$B12),"")</f>
        <v/>
      </c>
      <c r="BY12" s="335" t="str">
        <f>IFERROR(COUNTIFS(#REF!,BY$3,#REF!,BY$2,#REF!,$B12),"")</f>
        <v/>
      </c>
      <c r="BZ12" s="335" t="str">
        <f>IFERROR(COUNTIFS(#REF!,BZ$3,#REF!,BZ$2,#REF!,$B12),"")</f>
        <v/>
      </c>
      <c r="CA12" s="335" t="str">
        <f>IFERROR(COUNTIFS(#REF!,CA$3,#REF!,CA$2,#REF!,$B12),"")</f>
        <v/>
      </c>
    </row>
    <row r="13" spans="2:79" s="6" customFormat="1" x14ac:dyDescent="0.25">
      <c r="B13" s="395" t="s">
        <v>59</v>
      </c>
      <c r="C13" s="335" t="s">
        <v>55</v>
      </c>
      <c r="D13" s="335" t="s">
        <v>128</v>
      </c>
      <c r="E13" s="51" t="s">
        <v>7566</v>
      </c>
      <c r="F13" s="396" t="str">
        <f t="shared" si="12"/>
        <v/>
      </c>
      <c r="G13" s="397">
        <f t="shared" si="13"/>
        <v>0</v>
      </c>
      <c r="H13" s="396" t="str">
        <f t="shared" si="14"/>
        <v/>
      </c>
      <c r="I13" s="396" t="str">
        <f t="shared" si="15"/>
        <v/>
      </c>
      <c r="J13" s="396" t="str">
        <f t="shared" si="16"/>
        <v/>
      </c>
      <c r="K13" s="396" t="str">
        <f t="shared" si="17"/>
        <v/>
      </c>
      <c r="L13" s="396" t="str">
        <f t="shared" si="18"/>
        <v/>
      </c>
      <c r="M13" s="396" t="str">
        <f t="shared" si="19"/>
        <v/>
      </c>
      <c r="N13" s="396" t="str">
        <f t="shared" si="20"/>
        <v/>
      </c>
      <c r="O13" s="396" t="str">
        <f t="shared" si="21"/>
        <v/>
      </c>
      <c r="P13" s="396" t="str">
        <f t="shared" si="22"/>
        <v/>
      </c>
      <c r="Q13" s="396" t="str">
        <f t="shared" si="23"/>
        <v/>
      </c>
      <c r="R13" s="396" t="str">
        <f t="shared" si="24"/>
        <v/>
      </c>
      <c r="S13" s="396" t="str">
        <f t="shared" si="25"/>
        <v/>
      </c>
      <c r="T13" s="335" t="str">
        <f>IFERROR(COUNTIFS(#REF!,T$3,#REF!,T$2,#REF!,$B13),"")</f>
        <v/>
      </c>
      <c r="U13" s="335" t="str">
        <f>IFERROR(COUNTIFS(#REF!,U$3,#REF!,U$2,#REF!,$B13),"")</f>
        <v/>
      </c>
      <c r="V13" s="335" t="str">
        <f>IFERROR(COUNTIFS(#REF!,V$3,#REF!,V$2,#REF!,$B13),"")</f>
        <v/>
      </c>
      <c r="W13" s="335" t="str">
        <f>IFERROR(COUNTIFS(#REF!,W$3,#REF!,W$2,#REF!,$B13),"")</f>
        <v/>
      </c>
      <c r="X13" s="335" t="str">
        <f>IFERROR(COUNTIFS(#REF!,X$3,#REF!,X$2,#REF!,$B13),"")</f>
        <v/>
      </c>
      <c r="Y13" s="335" t="str">
        <f>IFERROR(COUNTIFS(#REF!,Y$3,#REF!,Y$2,#REF!,$B13),"")</f>
        <v/>
      </c>
      <c r="Z13" s="335" t="str">
        <f>IFERROR(COUNTIFS(#REF!,Z$3,#REF!,Z$2,#REF!,$B13),"")</f>
        <v/>
      </c>
      <c r="AA13" s="335" t="str">
        <f>IFERROR(COUNTIFS(#REF!,AA$3,#REF!,AA$2,#REF!,$B13),"")</f>
        <v/>
      </c>
      <c r="AB13" s="335" t="str">
        <f>IFERROR(COUNTIFS(#REF!,AB$3,#REF!,AB$2,#REF!,$B13),"")</f>
        <v/>
      </c>
      <c r="AC13" s="335" t="str">
        <f>IFERROR(COUNTIFS(#REF!,AC$3,#REF!,AC$2,#REF!,$B13),"")</f>
        <v/>
      </c>
      <c r="AD13" s="335" t="str">
        <f>IFERROR(COUNTIFS(#REF!,AD$3,#REF!,AD$2,#REF!,$B13),"")</f>
        <v/>
      </c>
      <c r="AE13" s="335" t="str">
        <f>IFERROR(COUNTIFS(#REF!,AE$3,#REF!,AE$2,#REF!,$B13),"")</f>
        <v/>
      </c>
      <c r="AF13" s="335" t="str">
        <f>IFERROR(COUNTIFS(#REF!,AF$3,#REF!,AF$2,#REF!,$B13),"")</f>
        <v/>
      </c>
      <c r="AG13" s="335" t="str">
        <f>IFERROR(COUNTIFS(#REF!,AG$3,#REF!,AG$2,#REF!,$B13),"")</f>
        <v/>
      </c>
      <c r="AH13" s="335" t="str">
        <f>IFERROR(COUNTIFS(#REF!,AH$3,#REF!,AH$2,#REF!,$B13),"")</f>
        <v/>
      </c>
      <c r="AI13" s="335" t="str">
        <f>IFERROR(COUNTIFS(#REF!,AI$3,#REF!,AI$2,#REF!,$B13),"")</f>
        <v/>
      </c>
      <c r="AJ13" s="335" t="str">
        <f>IFERROR(COUNTIFS(#REF!,AJ$3,#REF!,AJ$2,#REF!,$B13),"")</f>
        <v/>
      </c>
      <c r="AK13" s="335" t="str">
        <f>IFERROR(COUNTIFS(#REF!,AK$3,#REF!,AK$2,#REF!,$B13),"")</f>
        <v/>
      </c>
      <c r="AL13" s="335" t="str">
        <f>IFERROR(COUNTIFS(#REF!,AL$3,#REF!,AL$2,#REF!,$B13),"")</f>
        <v/>
      </c>
      <c r="AM13" s="335" t="str">
        <f>IFERROR(COUNTIFS(#REF!,AM$3,#REF!,AM$2,#REF!,$B13),"")</f>
        <v/>
      </c>
      <c r="AN13" s="335" t="str">
        <f>IFERROR(COUNTIFS(#REF!,AN$3,#REF!,AN$2,#REF!,$B13),"")</f>
        <v/>
      </c>
      <c r="AO13" s="335" t="str">
        <f>IFERROR(COUNTIFS(#REF!,AO$3,#REF!,AO$2,#REF!,$B13),"")</f>
        <v/>
      </c>
      <c r="AP13" s="335" t="str">
        <f>IFERROR(COUNTIFS(#REF!,AP$3,#REF!,AP$2,#REF!,$B13),"")</f>
        <v/>
      </c>
      <c r="AQ13" s="335" t="str">
        <f>IFERROR(COUNTIFS(#REF!,AQ$3,#REF!,AQ$2,#REF!,$B13),"")</f>
        <v/>
      </c>
      <c r="AR13" s="335" t="str">
        <f>IFERROR(COUNTIFS(#REF!,AR$3,#REF!,AR$2,#REF!,$B13),"")</f>
        <v/>
      </c>
      <c r="AS13" s="335" t="str">
        <f>IFERROR(COUNTIFS(#REF!,AS$3,#REF!,AS$2,#REF!,$B13),"")</f>
        <v/>
      </c>
      <c r="AT13" s="335" t="str">
        <f>IFERROR(COUNTIFS(#REF!,AT$3,#REF!,AT$2,#REF!,$B13),"")</f>
        <v/>
      </c>
      <c r="AU13" s="335" t="str">
        <f>IFERROR(COUNTIFS(#REF!,AU$3,#REF!,AU$2,#REF!,$B13),"")</f>
        <v/>
      </c>
      <c r="AV13" s="335" t="str">
        <f>IFERROR(COUNTIFS(#REF!,AV$3,#REF!,AV$2,#REF!,$B13),"")</f>
        <v/>
      </c>
      <c r="AW13" s="335" t="str">
        <f>IFERROR(COUNTIFS(#REF!,AW$3,#REF!,AW$2,#REF!,$B13),"")</f>
        <v/>
      </c>
      <c r="AX13" s="335" t="str">
        <f>IFERROR(COUNTIFS(#REF!,AX$3,#REF!,AX$2,#REF!,$B13),"")</f>
        <v/>
      </c>
      <c r="AY13" s="335" t="str">
        <f>IFERROR(COUNTIFS(#REF!,AY$3,#REF!,AY$2,#REF!,$B13),"")</f>
        <v/>
      </c>
      <c r="AZ13" s="335" t="str">
        <f>IFERROR(COUNTIFS(#REF!,AZ$3,#REF!,AZ$2,#REF!,$B13),"")</f>
        <v/>
      </c>
      <c r="BA13" s="335" t="str">
        <f>IFERROR(COUNTIFS(#REF!,BA$3,#REF!,BA$2,#REF!,$B13),"")</f>
        <v/>
      </c>
      <c r="BB13" s="335" t="str">
        <f>IFERROR(COUNTIFS(#REF!,BB$3,#REF!,BB$2,#REF!,$B13),"")</f>
        <v/>
      </c>
      <c r="BC13" s="335" t="str">
        <f>IFERROR(COUNTIFS(#REF!,BC$3,#REF!,BC$2,#REF!,$B13),"")</f>
        <v/>
      </c>
      <c r="BD13" s="335" t="str">
        <f>IFERROR(COUNTIFS(#REF!,BD$3,#REF!,BD$2,#REF!,$B13),"")</f>
        <v/>
      </c>
      <c r="BE13" s="335" t="str">
        <f>IFERROR(COUNTIFS(#REF!,BE$3,#REF!,BE$2,#REF!,$B13),"")</f>
        <v/>
      </c>
      <c r="BF13" s="335" t="str">
        <f>IFERROR(COUNTIFS(#REF!,BF$3,#REF!,BF$2,#REF!,$B13),"")</f>
        <v/>
      </c>
      <c r="BG13" s="335" t="str">
        <f>IFERROR(COUNTIFS(#REF!,BG$3,#REF!,BG$2,#REF!,$B13),"")</f>
        <v/>
      </c>
      <c r="BH13" s="335" t="str">
        <f>IFERROR(COUNTIFS(#REF!,BH$3,#REF!,BH$2,#REF!,$B13),"")</f>
        <v/>
      </c>
      <c r="BI13" s="335" t="str">
        <f>IFERROR(COUNTIFS(#REF!,BI$3,#REF!,BI$2,#REF!,$B13),"")</f>
        <v/>
      </c>
      <c r="BJ13" s="335" t="str">
        <f>IFERROR(COUNTIFS(#REF!,BJ$3,#REF!,BJ$2,#REF!,$B13),"")</f>
        <v/>
      </c>
      <c r="BK13" s="335" t="str">
        <f>IFERROR(COUNTIFS(#REF!,BK$3,#REF!,BK$2,#REF!,$B13),"")</f>
        <v/>
      </c>
      <c r="BL13" s="335" t="str">
        <f>IFERROR(COUNTIFS(#REF!,BL$3,#REF!,BL$2,#REF!,$B13),"")</f>
        <v/>
      </c>
      <c r="BM13" s="335" t="str">
        <f>IFERROR(COUNTIFS(#REF!,BM$3,#REF!,BM$2,#REF!,$B13),"")</f>
        <v/>
      </c>
      <c r="BN13" s="335" t="str">
        <f>IFERROR(COUNTIFS(#REF!,BN$3,#REF!,BN$2,#REF!,$B13),"")</f>
        <v/>
      </c>
      <c r="BO13" s="335" t="str">
        <f>IFERROR(COUNTIFS(#REF!,BO$3,#REF!,BO$2,#REF!,$B13),"")</f>
        <v/>
      </c>
      <c r="BP13" s="335" t="str">
        <f>IFERROR(COUNTIFS(#REF!,BP$3,#REF!,BP$2,#REF!,$B13),"")</f>
        <v/>
      </c>
      <c r="BQ13" s="335" t="str">
        <f>IFERROR(COUNTIFS(#REF!,BQ$3,#REF!,BQ$2,#REF!,$B13),"")</f>
        <v/>
      </c>
      <c r="BR13" s="335" t="str">
        <f>IFERROR(COUNTIFS(#REF!,BR$3,#REF!,BR$2,#REF!,$B13),"")</f>
        <v/>
      </c>
      <c r="BS13" s="335" t="str">
        <f>IFERROR(COUNTIFS(#REF!,BS$3,#REF!,BS$2,#REF!,$B13),"")</f>
        <v/>
      </c>
      <c r="BT13" s="335" t="str">
        <f>IFERROR(COUNTIFS(#REF!,BT$3,#REF!,BT$2,#REF!,$B13),"")</f>
        <v/>
      </c>
      <c r="BU13" s="335" t="str">
        <f>IFERROR(COUNTIFS(#REF!,BU$3,#REF!,BU$2,#REF!,$B13),"")</f>
        <v/>
      </c>
      <c r="BV13" s="335" t="str">
        <f>IFERROR(COUNTIFS(#REF!,BV$3,#REF!,BV$2,#REF!,$B13),"")</f>
        <v/>
      </c>
      <c r="BW13" s="335" t="str">
        <f>IFERROR(COUNTIFS(#REF!,BW$3,#REF!,BW$2,#REF!,$B13),"")</f>
        <v/>
      </c>
      <c r="BX13" s="335" t="str">
        <f>IFERROR(COUNTIFS(#REF!,BX$3,#REF!,BX$2,#REF!,$B13),"")</f>
        <v/>
      </c>
      <c r="BY13" s="335" t="str">
        <f>IFERROR(COUNTIFS(#REF!,BY$3,#REF!,BY$2,#REF!,$B13),"")</f>
        <v/>
      </c>
      <c r="BZ13" s="335" t="str">
        <f>IFERROR(COUNTIFS(#REF!,BZ$3,#REF!,BZ$2,#REF!,$B13),"")</f>
        <v/>
      </c>
      <c r="CA13" s="335" t="str">
        <f>IFERROR(COUNTIFS(#REF!,CA$3,#REF!,CA$2,#REF!,$B13),"")</f>
        <v/>
      </c>
    </row>
    <row r="14" spans="2:79" s="6" customFormat="1" x14ac:dyDescent="0.25">
      <c r="B14" s="272" t="s">
        <v>66</v>
      </c>
      <c r="C14" s="235" t="s">
        <v>55</v>
      </c>
      <c r="D14" s="235" t="s">
        <v>129</v>
      </c>
      <c r="E14" s="236" t="s">
        <v>7550</v>
      </c>
      <c r="F14" s="294" t="str">
        <f t="shared" si="12"/>
        <v/>
      </c>
      <c r="G14" s="300">
        <f t="shared" si="13"/>
        <v>0</v>
      </c>
      <c r="H14" s="294" t="str">
        <f t="shared" si="14"/>
        <v/>
      </c>
      <c r="I14" s="294" t="str">
        <f t="shared" si="15"/>
        <v/>
      </c>
      <c r="J14" s="294" t="str">
        <f t="shared" si="16"/>
        <v/>
      </c>
      <c r="K14" s="294" t="str">
        <f t="shared" si="17"/>
        <v/>
      </c>
      <c r="L14" s="294" t="str">
        <f t="shared" si="18"/>
        <v/>
      </c>
      <c r="M14" s="294" t="str">
        <f t="shared" si="19"/>
        <v/>
      </c>
      <c r="N14" s="294" t="str">
        <f t="shared" si="20"/>
        <v/>
      </c>
      <c r="O14" s="294" t="str">
        <f t="shared" si="21"/>
        <v/>
      </c>
      <c r="P14" s="294" t="str">
        <f t="shared" si="22"/>
        <v/>
      </c>
      <c r="Q14" s="294" t="str">
        <f t="shared" si="23"/>
        <v/>
      </c>
      <c r="R14" s="294" t="str">
        <f t="shared" si="24"/>
        <v/>
      </c>
      <c r="S14" s="294" t="str">
        <f t="shared" si="25"/>
        <v/>
      </c>
      <c r="T14" s="335" t="str">
        <f>IFERROR(COUNTIFS(#REF!,T$3,#REF!,T$2,#REF!,$B14),"")</f>
        <v/>
      </c>
      <c r="U14" s="335" t="str">
        <f>IFERROR(COUNTIFS(#REF!,U$3,#REF!,U$2,#REF!,$B14),"")</f>
        <v/>
      </c>
      <c r="V14" s="335" t="str">
        <f>IFERROR(COUNTIFS(#REF!,V$3,#REF!,V$2,#REF!,$B14),"")</f>
        <v/>
      </c>
      <c r="W14" s="335" t="str">
        <f>IFERROR(COUNTIFS(#REF!,W$3,#REF!,W$2,#REF!,$B14),"")</f>
        <v/>
      </c>
      <c r="X14" s="335" t="str">
        <f>IFERROR(COUNTIFS(#REF!,X$3,#REF!,X$2,#REF!,$B14),"")</f>
        <v/>
      </c>
      <c r="Y14" s="335" t="str">
        <f>IFERROR(COUNTIFS(#REF!,Y$3,#REF!,Y$2,#REF!,$B14),"")</f>
        <v/>
      </c>
      <c r="Z14" s="335" t="str">
        <f>IFERROR(COUNTIFS(#REF!,Z$3,#REF!,Z$2,#REF!,$B14),"")</f>
        <v/>
      </c>
      <c r="AA14" s="335" t="str">
        <f>IFERROR(COUNTIFS(#REF!,AA$3,#REF!,AA$2,#REF!,$B14),"")</f>
        <v/>
      </c>
      <c r="AB14" s="335" t="str">
        <f>IFERROR(COUNTIFS(#REF!,AB$3,#REF!,AB$2,#REF!,$B14),"")</f>
        <v/>
      </c>
      <c r="AC14" s="335" t="str">
        <f>IFERROR(COUNTIFS(#REF!,AC$3,#REF!,AC$2,#REF!,$B14),"")</f>
        <v/>
      </c>
      <c r="AD14" s="335" t="str">
        <f>IFERROR(COUNTIFS(#REF!,AD$3,#REF!,AD$2,#REF!,$B14),"")</f>
        <v/>
      </c>
      <c r="AE14" s="335" t="str">
        <f>IFERROR(COUNTIFS(#REF!,AE$3,#REF!,AE$2,#REF!,$B14),"")</f>
        <v/>
      </c>
      <c r="AF14" s="335" t="str">
        <f>IFERROR(COUNTIFS(#REF!,AF$3,#REF!,AF$2,#REF!,$B14),"")</f>
        <v/>
      </c>
      <c r="AG14" s="335" t="str">
        <f>IFERROR(COUNTIFS(#REF!,AG$3,#REF!,AG$2,#REF!,$B14),"")</f>
        <v/>
      </c>
      <c r="AH14" s="335" t="str">
        <f>IFERROR(COUNTIFS(#REF!,AH$3,#REF!,AH$2,#REF!,$B14),"")</f>
        <v/>
      </c>
      <c r="AI14" s="335" t="str">
        <f>IFERROR(COUNTIFS(#REF!,AI$3,#REF!,AI$2,#REF!,$B14),"")</f>
        <v/>
      </c>
      <c r="AJ14" s="335" t="str">
        <f>IFERROR(COUNTIFS(#REF!,AJ$3,#REF!,AJ$2,#REF!,$B14),"")</f>
        <v/>
      </c>
      <c r="AK14" s="335" t="str">
        <f>IFERROR(COUNTIFS(#REF!,AK$3,#REF!,AK$2,#REF!,$B14),"")</f>
        <v/>
      </c>
      <c r="AL14" s="335" t="str">
        <f>IFERROR(COUNTIFS(#REF!,AL$3,#REF!,AL$2,#REF!,$B14),"")</f>
        <v/>
      </c>
      <c r="AM14" s="335" t="str">
        <f>IFERROR(COUNTIFS(#REF!,AM$3,#REF!,AM$2,#REF!,$B14),"")</f>
        <v/>
      </c>
      <c r="AN14" s="335" t="str">
        <f>IFERROR(COUNTIFS(#REF!,AN$3,#REF!,AN$2,#REF!,$B14),"")</f>
        <v/>
      </c>
      <c r="AO14" s="335" t="str">
        <f>IFERROR(COUNTIFS(#REF!,AO$3,#REF!,AO$2,#REF!,$B14),"")</f>
        <v/>
      </c>
      <c r="AP14" s="335" t="str">
        <f>IFERROR(COUNTIFS(#REF!,AP$3,#REF!,AP$2,#REF!,$B14),"")</f>
        <v/>
      </c>
      <c r="AQ14" s="335" t="str">
        <f>IFERROR(COUNTIFS(#REF!,AQ$3,#REF!,AQ$2,#REF!,$B14),"")</f>
        <v/>
      </c>
      <c r="AR14" s="335" t="str">
        <f>IFERROR(COUNTIFS(#REF!,AR$3,#REF!,AR$2,#REF!,$B14),"")</f>
        <v/>
      </c>
      <c r="AS14" s="335" t="str">
        <f>IFERROR(COUNTIFS(#REF!,AS$3,#REF!,AS$2,#REF!,$B14),"")</f>
        <v/>
      </c>
      <c r="AT14" s="335" t="str">
        <f>IFERROR(COUNTIFS(#REF!,AT$3,#REF!,AT$2,#REF!,$B14),"")</f>
        <v/>
      </c>
      <c r="AU14" s="335" t="str">
        <f>IFERROR(COUNTIFS(#REF!,AU$3,#REF!,AU$2,#REF!,$B14),"")</f>
        <v/>
      </c>
      <c r="AV14" s="335" t="str">
        <f>IFERROR(COUNTIFS(#REF!,AV$3,#REF!,AV$2,#REF!,$B14),"")</f>
        <v/>
      </c>
      <c r="AW14" s="335" t="str">
        <f>IFERROR(COUNTIFS(#REF!,AW$3,#REF!,AW$2,#REF!,$B14),"")</f>
        <v/>
      </c>
      <c r="AX14" s="335" t="str">
        <f>IFERROR(COUNTIFS(#REF!,AX$3,#REF!,AX$2,#REF!,$B14),"")</f>
        <v/>
      </c>
      <c r="AY14" s="335" t="str">
        <f>IFERROR(COUNTIFS(#REF!,AY$3,#REF!,AY$2,#REF!,$B14),"")</f>
        <v/>
      </c>
      <c r="AZ14" s="335" t="str">
        <f>IFERROR(COUNTIFS(#REF!,AZ$3,#REF!,AZ$2,#REF!,$B14),"")</f>
        <v/>
      </c>
      <c r="BA14" s="335" t="str">
        <f>IFERROR(COUNTIFS(#REF!,BA$3,#REF!,BA$2,#REF!,$B14),"")</f>
        <v/>
      </c>
      <c r="BB14" s="335" t="str">
        <f>IFERROR(COUNTIFS(#REF!,BB$3,#REF!,BB$2,#REF!,$B14),"")</f>
        <v/>
      </c>
      <c r="BC14" s="335" t="str">
        <f>IFERROR(COUNTIFS(#REF!,BC$3,#REF!,BC$2,#REF!,$B14),"")</f>
        <v/>
      </c>
      <c r="BD14" s="335" t="str">
        <f>IFERROR(COUNTIFS(#REF!,BD$3,#REF!,BD$2,#REF!,$B14),"")</f>
        <v/>
      </c>
      <c r="BE14" s="335" t="str">
        <f>IFERROR(COUNTIFS(#REF!,BE$3,#REF!,BE$2,#REF!,$B14),"")</f>
        <v/>
      </c>
      <c r="BF14" s="335" t="str">
        <f>IFERROR(COUNTIFS(#REF!,BF$3,#REF!,BF$2,#REF!,$B14),"")</f>
        <v/>
      </c>
      <c r="BG14" s="335" t="str">
        <f>IFERROR(COUNTIFS(#REF!,BG$3,#REF!,BG$2,#REF!,$B14),"")</f>
        <v/>
      </c>
      <c r="BH14" s="335" t="str">
        <f>IFERROR(COUNTIFS(#REF!,BH$3,#REF!,BH$2,#REF!,$B14),"")</f>
        <v/>
      </c>
      <c r="BI14" s="335" t="str">
        <f>IFERROR(COUNTIFS(#REF!,BI$3,#REF!,BI$2,#REF!,$B14),"")</f>
        <v/>
      </c>
      <c r="BJ14" s="335" t="str">
        <f>IFERROR(COUNTIFS(#REF!,BJ$3,#REF!,BJ$2,#REF!,$B14),"")</f>
        <v/>
      </c>
      <c r="BK14" s="335" t="str">
        <f>IFERROR(COUNTIFS(#REF!,BK$3,#REF!,BK$2,#REF!,$B14),"")</f>
        <v/>
      </c>
      <c r="BL14" s="335" t="str">
        <f>IFERROR(COUNTIFS(#REF!,BL$3,#REF!,BL$2,#REF!,$B14),"")</f>
        <v/>
      </c>
      <c r="BM14" s="335" t="str">
        <f>IFERROR(COUNTIFS(#REF!,BM$3,#REF!,BM$2,#REF!,$B14),"")</f>
        <v/>
      </c>
      <c r="BN14" s="335" t="str">
        <f>IFERROR(COUNTIFS(#REF!,BN$3,#REF!,BN$2,#REF!,$B14),"")</f>
        <v/>
      </c>
      <c r="BO14" s="335" t="str">
        <f>IFERROR(COUNTIFS(#REF!,BO$3,#REF!,BO$2,#REF!,$B14),"")</f>
        <v/>
      </c>
      <c r="BP14" s="335" t="str">
        <f>IFERROR(COUNTIFS(#REF!,BP$3,#REF!,BP$2,#REF!,$B14),"")</f>
        <v/>
      </c>
      <c r="BQ14" s="335" t="str">
        <f>IFERROR(COUNTIFS(#REF!,BQ$3,#REF!,BQ$2,#REF!,$B14),"")</f>
        <v/>
      </c>
      <c r="BR14" s="335" t="str">
        <f>IFERROR(COUNTIFS(#REF!,BR$3,#REF!,BR$2,#REF!,$B14),"")</f>
        <v/>
      </c>
      <c r="BS14" s="335" t="str">
        <f>IFERROR(COUNTIFS(#REF!,BS$3,#REF!,BS$2,#REF!,$B14),"")</f>
        <v/>
      </c>
      <c r="BT14" s="335" t="str">
        <f>IFERROR(COUNTIFS(#REF!,BT$3,#REF!,BT$2,#REF!,$B14),"")</f>
        <v/>
      </c>
      <c r="BU14" s="335" t="str">
        <f>IFERROR(COUNTIFS(#REF!,BU$3,#REF!,BU$2,#REF!,$B14),"")</f>
        <v/>
      </c>
      <c r="BV14" s="335" t="str">
        <f>IFERROR(COUNTIFS(#REF!,BV$3,#REF!,BV$2,#REF!,$B14),"")</f>
        <v/>
      </c>
      <c r="BW14" s="335" t="str">
        <f>IFERROR(COUNTIFS(#REF!,BW$3,#REF!,BW$2,#REF!,$B14),"")</f>
        <v/>
      </c>
      <c r="BX14" s="335" t="str">
        <f>IFERROR(COUNTIFS(#REF!,BX$3,#REF!,BX$2,#REF!,$B14),"")</f>
        <v/>
      </c>
      <c r="BY14" s="335" t="str">
        <f>IFERROR(COUNTIFS(#REF!,BY$3,#REF!,BY$2,#REF!,$B14),"")</f>
        <v/>
      </c>
      <c r="BZ14" s="335" t="str">
        <f>IFERROR(COUNTIFS(#REF!,BZ$3,#REF!,BZ$2,#REF!,$B14),"")</f>
        <v/>
      </c>
      <c r="CA14" s="335" t="str">
        <f>IFERROR(COUNTIFS(#REF!,CA$3,#REF!,CA$2,#REF!,$B14),"")</f>
        <v/>
      </c>
    </row>
    <row r="15" spans="2:79" s="6" customFormat="1" x14ac:dyDescent="0.25">
      <c r="B15" s="395" t="s">
        <v>232</v>
      </c>
      <c r="C15" s="335" t="s">
        <v>52</v>
      </c>
      <c r="D15" s="335" t="s">
        <v>128</v>
      </c>
      <c r="E15" s="51" t="s">
        <v>7615</v>
      </c>
      <c r="F15" s="396" t="str">
        <f t="shared" ref="F15" si="26">IFERROR(SUM(W15:X15,AB15:AC15,AG15:AH15,AL15:AM15,AQ15:AR15,AV15:AW15,BA15:BB15,BF15:BG15,BK15:BL15,BP15:BQ15,BU15:BV15,BZ15:CA15)/SUM(T15:CA15),"")</f>
        <v/>
      </c>
      <c r="G15" s="397">
        <f t="shared" ref="G15" si="27">IFERROR(SUM(T15:CA15),"0")</f>
        <v>0</v>
      </c>
      <c r="H15" s="396" t="str">
        <f t="shared" ref="H15" si="28">IFERROR(SUM(W15:X15)/SUM(T15:X15),"")</f>
        <v/>
      </c>
      <c r="I15" s="396" t="str">
        <f t="shared" ref="I15" si="29">IFERROR(SUM(AB15:AC15)/SUM(Y15:AC15),"")</f>
        <v/>
      </c>
      <c r="J15" s="396" t="str">
        <f t="shared" ref="J15" si="30">IFERROR(SUM(AG15:AH15)/SUM(AD15:AH15),"")</f>
        <v/>
      </c>
      <c r="K15" s="396" t="str">
        <f t="shared" ref="K15" si="31">IFERROR(SUM(AL15:AM15)/SUM(AI15:AM15),"")</f>
        <v/>
      </c>
      <c r="L15" s="396" t="str">
        <f t="shared" ref="L15" si="32">IFERROR(SUM(AQ15:AR15)/SUM(AN15:AR15),"")</f>
        <v/>
      </c>
      <c r="M15" s="396" t="str">
        <f t="shared" ref="M15" si="33">IFERROR(SUM(AV15:AW15)/SUM(AS15:AW15),"")</f>
        <v/>
      </c>
      <c r="N15" s="396" t="str">
        <f t="shared" ref="N15" si="34">IFERROR(SUM(BA15:BB15)/SUM(AX15:BB15),"")</f>
        <v/>
      </c>
      <c r="O15" s="396" t="str">
        <f t="shared" ref="O15" si="35">IFERROR(SUM(BF15:BG15)/SUM(BC15:BG15),"")</f>
        <v/>
      </c>
      <c r="P15" s="396" t="str">
        <f t="shared" ref="P15" si="36">IFERROR(SUM(BK15:BL15)/SUM(BH15:BL15),"")</f>
        <v/>
      </c>
      <c r="Q15" s="396" t="str">
        <f t="shared" ref="Q15" si="37">IFERROR(SUM(BP15:BQ15)/SUM(BM15:BQ15),"")</f>
        <v/>
      </c>
      <c r="R15" s="396" t="str">
        <f t="shared" ref="R15" si="38">IFERROR(SUM(BU15:BV15)/SUM(BR15:BV15),"")</f>
        <v/>
      </c>
      <c r="S15" s="396" t="str">
        <f t="shared" ref="S15" si="39">IFERROR(SUM(BZ15:CA15)/SUM(BW15:CA15),"")</f>
        <v/>
      </c>
      <c r="T15" s="335" t="str">
        <f>IFERROR(COUNTIFS(#REF!,T$3,#REF!,T$2,#REF!,$B15),"")</f>
        <v/>
      </c>
      <c r="U15" s="335" t="str">
        <f>IFERROR(COUNTIFS(#REF!,U$3,#REF!,U$2,#REF!,$B15),"")</f>
        <v/>
      </c>
      <c r="V15" s="335" t="str">
        <f>IFERROR(COUNTIFS(#REF!,V$3,#REF!,V$2,#REF!,$B15),"")</f>
        <v/>
      </c>
      <c r="W15" s="335" t="str">
        <f>IFERROR(COUNTIFS(#REF!,W$3,#REF!,W$2,#REF!,$B15),"")</f>
        <v/>
      </c>
      <c r="X15" s="335" t="str">
        <f>IFERROR(COUNTIFS(#REF!,X$3,#REF!,X$2,#REF!,$B15),"")</f>
        <v/>
      </c>
      <c r="Y15" s="335" t="str">
        <f>IFERROR(COUNTIFS(#REF!,Y$3,#REF!,Y$2,#REF!,$B15),"")</f>
        <v/>
      </c>
      <c r="Z15" s="335" t="str">
        <f>IFERROR(COUNTIFS(#REF!,Z$3,#REF!,Z$2,#REF!,$B15),"")</f>
        <v/>
      </c>
      <c r="AA15" s="335" t="str">
        <f>IFERROR(COUNTIFS(#REF!,AA$3,#REF!,AA$2,#REF!,$B15),"")</f>
        <v/>
      </c>
      <c r="AB15" s="335" t="str">
        <f>IFERROR(COUNTIFS(#REF!,AB$3,#REF!,AB$2,#REF!,$B15),"")</f>
        <v/>
      </c>
      <c r="AC15" s="335" t="str">
        <f>IFERROR(COUNTIFS(#REF!,AC$3,#REF!,AC$2,#REF!,$B15),"")</f>
        <v/>
      </c>
      <c r="AD15" s="335" t="str">
        <f>IFERROR(COUNTIFS(#REF!,AD$3,#REF!,AD$2,#REF!,$B15),"")</f>
        <v/>
      </c>
      <c r="AE15" s="335" t="str">
        <f>IFERROR(COUNTIFS(#REF!,AE$3,#REF!,AE$2,#REF!,$B15),"")</f>
        <v/>
      </c>
      <c r="AF15" s="335" t="str">
        <f>IFERROR(COUNTIFS(#REF!,AF$3,#REF!,AF$2,#REF!,$B15),"")</f>
        <v/>
      </c>
      <c r="AG15" s="335" t="str">
        <f>IFERROR(COUNTIFS(#REF!,AG$3,#REF!,AG$2,#REF!,$B15),"")</f>
        <v/>
      </c>
      <c r="AH15" s="335" t="str">
        <f>IFERROR(COUNTIFS(#REF!,AH$3,#REF!,AH$2,#REF!,$B15),"")</f>
        <v/>
      </c>
      <c r="AI15" s="335" t="str">
        <f>IFERROR(COUNTIFS(#REF!,AI$3,#REF!,AI$2,#REF!,$B15),"")</f>
        <v/>
      </c>
      <c r="AJ15" s="335" t="str">
        <f>IFERROR(COUNTIFS(#REF!,AJ$3,#REF!,AJ$2,#REF!,$B15),"")</f>
        <v/>
      </c>
      <c r="AK15" s="335" t="str">
        <f>IFERROR(COUNTIFS(#REF!,AK$3,#REF!,AK$2,#REF!,$B15),"")</f>
        <v/>
      </c>
      <c r="AL15" s="335" t="str">
        <f>IFERROR(COUNTIFS(#REF!,AL$3,#REF!,AL$2,#REF!,$B15),"")</f>
        <v/>
      </c>
      <c r="AM15" s="335" t="str">
        <f>IFERROR(COUNTIFS(#REF!,AM$3,#REF!,AM$2,#REF!,$B15),"")</f>
        <v/>
      </c>
      <c r="AN15" s="335" t="str">
        <f>IFERROR(COUNTIFS(#REF!,AN$3,#REF!,AN$2,#REF!,$B15),"")</f>
        <v/>
      </c>
      <c r="AO15" s="335" t="str">
        <f>IFERROR(COUNTIFS(#REF!,AO$3,#REF!,AO$2,#REF!,$B15),"")</f>
        <v/>
      </c>
      <c r="AP15" s="335" t="str">
        <f>IFERROR(COUNTIFS(#REF!,AP$3,#REF!,AP$2,#REF!,$B15),"")</f>
        <v/>
      </c>
      <c r="AQ15" s="335" t="str">
        <f>IFERROR(COUNTIFS(#REF!,AQ$3,#REF!,AQ$2,#REF!,$B15),"")</f>
        <v/>
      </c>
      <c r="AR15" s="335" t="str">
        <f>IFERROR(COUNTIFS(#REF!,AR$3,#REF!,AR$2,#REF!,$B15),"")</f>
        <v/>
      </c>
      <c r="AS15" s="335" t="str">
        <f>IFERROR(COUNTIFS(#REF!,AS$3,#REF!,AS$2,#REF!,$B15),"")</f>
        <v/>
      </c>
      <c r="AT15" s="335" t="str">
        <f>IFERROR(COUNTIFS(#REF!,AT$3,#REF!,AT$2,#REF!,$B15),"")</f>
        <v/>
      </c>
      <c r="AU15" s="335" t="str">
        <f>IFERROR(COUNTIFS(#REF!,AU$3,#REF!,AU$2,#REF!,$B15),"")</f>
        <v/>
      </c>
      <c r="AV15" s="335" t="str">
        <f>IFERROR(COUNTIFS(#REF!,AV$3,#REF!,AV$2,#REF!,$B15),"")</f>
        <v/>
      </c>
      <c r="AW15" s="335" t="str">
        <f>IFERROR(COUNTIFS(#REF!,AW$3,#REF!,AW$2,#REF!,$B15),"")</f>
        <v/>
      </c>
      <c r="AX15" s="335" t="str">
        <f>IFERROR(COUNTIFS(#REF!,AX$3,#REF!,AX$2,#REF!,$B15),"")</f>
        <v/>
      </c>
      <c r="AY15" s="335" t="str">
        <f>IFERROR(COUNTIFS(#REF!,AY$3,#REF!,AY$2,#REF!,$B15),"")</f>
        <v/>
      </c>
      <c r="AZ15" s="335" t="str">
        <f>IFERROR(COUNTIFS(#REF!,AZ$3,#REF!,AZ$2,#REF!,$B15),"")</f>
        <v/>
      </c>
      <c r="BA15" s="335" t="str">
        <f>IFERROR(COUNTIFS(#REF!,BA$3,#REF!,BA$2,#REF!,$B15),"")</f>
        <v/>
      </c>
      <c r="BB15" s="335" t="str">
        <f>IFERROR(COUNTIFS(#REF!,BB$3,#REF!,BB$2,#REF!,$B15),"")</f>
        <v/>
      </c>
      <c r="BC15" s="335" t="str">
        <f>IFERROR(COUNTIFS(#REF!,BC$3,#REF!,BC$2,#REF!,$B15),"")</f>
        <v/>
      </c>
      <c r="BD15" s="335" t="str">
        <f>IFERROR(COUNTIFS(#REF!,BD$3,#REF!,BD$2,#REF!,$B15),"")</f>
        <v/>
      </c>
      <c r="BE15" s="335" t="str">
        <f>IFERROR(COUNTIFS(#REF!,BE$3,#REF!,BE$2,#REF!,$B15),"")</f>
        <v/>
      </c>
      <c r="BF15" s="335" t="str">
        <f>IFERROR(COUNTIFS(#REF!,BF$3,#REF!,BF$2,#REF!,$B15),"")</f>
        <v/>
      </c>
      <c r="BG15" s="335" t="str">
        <f>IFERROR(COUNTIFS(#REF!,BG$3,#REF!,BG$2,#REF!,$B15),"")</f>
        <v/>
      </c>
      <c r="BH15" s="335" t="str">
        <f>IFERROR(COUNTIFS(#REF!,BH$3,#REF!,BH$2,#REF!,$B15),"")</f>
        <v/>
      </c>
      <c r="BI15" s="335" t="str">
        <f>IFERROR(COUNTIFS(#REF!,BI$3,#REF!,BI$2,#REF!,$B15),"")</f>
        <v/>
      </c>
      <c r="BJ15" s="335" t="str">
        <f>IFERROR(COUNTIFS(#REF!,BJ$3,#REF!,BJ$2,#REF!,$B15),"")</f>
        <v/>
      </c>
      <c r="BK15" s="335" t="str">
        <f>IFERROR(COUNTIFS(#REF!,BK$3,#REF!,BK$2,#REF!,$B15),"")</f>
        <v/>
      </c>
      <c r="BL15" s="335" t="str">
        <f>IFERROR(COUNTIFS(#REF!,BL$3,#REF!,BL$2,#REF!,$B15),"")</f>
        <v/>
      </c>
      <c r="BM15" s="335" t="str">
        <f>IFERROR(COUNTIFS(#REF!,BM$3,#REF!,BM$2,#REF!,$B15),"")</f>
        <v/>
      </c>
      <c r="BN15" s="335" t="str">
        <f>IFERROR(COUNTIFS(#REF!,BN$3,#REF!,BN$2,#REF!,$B15),"")</f>
        <v/>
      </c>
      <c r="BO15" s="335" t="str">
        <f>IFERROR(COUNTIFS(#REF!,BO$3,#REF!,BO$2,#REF!,$B15),"")</f>
        <v/>
      </c>
      <c r="BP15" s="335" t="str">
        <f>IFERROR(COUNTIFS(#REF!,BP$3,#REF!,BP$2,#REF!,$B15),"")</f>
        <v/>
      </c>
      <c r="BQ15" s="335" t="str">
        <f>IFERROR(COUNTIFS(#REF!,BQ$3,#REF!,BQ$2,#REF!,$B15),"")</f>
        <v/>
      </c>
      <c r="BR15" s="335" t="str">
        <f>IFERROR(COUNTIFS(#REF!,BR$3,#REF!,BR$2,#REF!,$B15),"")</f>
        <v/>
      </c>
      <c r="BS15" s="335" t="str">
        <f>IFERROR(COUNTIFS(#REF!,BS$3,#REF!,BS$2,#REF!,$B15),"")</f>
        <v/>
      </c>
      <c r="BT15" s="335" t="str">
        <f>IFERROR(COUNTIFS(#REF!,BT$3,#REF!,BT$2,#REF!,$B15),"")</f>
        <v/>
      </c>
      <c r="BU15" s="335" t="str">
        <f>IFERROR(COUNTIFS(#REF!,BU$3,#REF!,BU$2,#REF!,$B15),"")</f>
        <v/>
      </c>
      <c r="BV15" s="335" t="str">
        <f>IFERROR(COUNTIFS(#REF!,BV$3,#REF!,BV$2,#REF!,$B15),"")</f>
        <v/>
      </c>
      <c r="BW15" s="335" t="str">
        <f>IFERROR(COUNTIFS(#REF!,BW$3,#REF!,BW$2,#REF!,$B15),"")</f>
        <v/>
      </c>
      <c r="BX15" s="335" t="str">
        <f>IFERROR(COUNTIFS(#REF!,BX$3,#REF!,BX$2,#REF!,$B15),"")</f>
        <v/>
      </c>
      <c r="BY15" s="335" t="str">
        <f>IFERROR(COUNTIFS(#REF!,BY$3,#REF!,BY$2,#REF!,$B15),"")</f>
        <v/>
      </c>
      <c r="BZ15" s="335" t="str">
        <f>IFERROR(COUNTIFS(#REF!,BZ$3,#REF!,BZ$2,#REF!,$B15),"")</f>
        <v/>
      </c>
      <c r="CA15" s="335" t="str">
        <f>IFERROR(COUNTIFS(#REF!,CA$3,#REF!,CA$2,#REF!,$B15),"")</f>
        <v/>
      </c>
    </row>
    <row r="16" spans="2:79" s="6" customFormat="1" x14ac:dyDescent="0.25">
      <c r="B16" s="272" t="s">
        <v>84</v>
      </c>
      <c r="C16" s="235" t="s">
        <v>52</v>
      </c>
      <c r="D16" s="235" t="s">
        <v>6556</v>
      </c>
      <c r="E16" s="236" t="s">
        <v>2246</v>
      </c>
      <c r="F16" s="294" t="str">
        <f t="shared" si="12"/>
        <v/>
      </c>
      <c r="G16" s="300">
        <f t="shared" si="13"/>
        <v>0</v>
      </c>
      <c r="H16" s="294" t="str">
        <f t="shared" si="14"/>
        <v/>
      </c>
      <c r="I16" s="294" t="str">
        <f t="shared" si="15"/>
        <v/>
      </c>
      <c r="J16" s="294" t="str">
        <f t="shared" si="16"/>
        <v/>
      </c>
      <c r="K16" s="294" t="str">
        <f t="shared" si="17"/>
        <v/>
      </c>
      <c r="L16" s="294" t="str">
        <f t="shared" si="18"/>
        <v/>
      </c>
      <c r="M16" s="294" t="str">
        <f t="shared" si="19"/>
        <v/>
      </c>
      <c r="N16" s="294" t="str">
        <f t="shared" si="20"/>
        <v/>
      </c>
      <c r="O16" s="294" t="str">
        <f t="shared" si="21"/>
        <v/>
      </c>
      <c r="P16" s="294" t="str">
        <f t="shared" si="22"/>
        <v/>
      </c>
      <c r="Q16" s="294" t="str">
        <f t="shared" si="23"/>
        <v/>
      </c>
      <c r="R16" s="294" t="str">
        <f t="shared" si="24"/>
        <v/>
      </c>
      <c r="S16" s="294" t="str">
        <f t="shared" si="25"/>
        <v/>
      </c>
      <c r="T16" s="335" t="str">
        <f>IFERROR(COUNTIFS(#REF!,T$3,#REF!,T$2,#REF!,$B16),"")</f>
        <v/>
      </c>
      <c r="U16" s="335" t="str">
        <f>IFERROR(COUNTIFS(#REF!,U$3,#REF!,U$2,#REF!,$B16),"")</f>
        <v/>
      </c>
      <c r="V16" s="335" t="str">
        <f>IFERROR(COUNTIFS(#REF!,V$3,#REF!,V$2,#REF!,$B16),"")</f>
        <v/>
      </c>
      <c r="W16" s="335" t="str">
        <f>IFERROR(COUNTIFS(#REF!,W$3,#REF!,W$2,#REF!,$B16),"")</f>
        <v/>
      </c>
      <c r="X16" s="335" t="str">
        <f>IFERROR(COUNTIFS(#REF!,X$3,#REF!,X$2,#REF!,$B16),"")</f>
        <v/>
      </c>
      <c r="Y16" s="335" t="str">
        <f>IFERROR(COUNTIFS(#REF!,Y$3,#REF!,Y$2,#REF!,$B16),"")</f>
        <v/>
      </c>
      <c r="Z16" s="335" t="str">
        <f>IFERROR(COUNTIFS(#REF!,Z$3,#REF!,Z$2,#REF!,$B16),"")</f>
        <v/>
      </c>
      <c r="AA16" s="335" t="str">
        <f>IFERROR(COUNTIFS(#REF!,AA$3,#REF!,AA$2,#REF!,$B16),"")</f>
        <v/>
      </c>
      <c r="AB16" s="335" t="str">
        <f>IFERROR(COUNTIFS(#REF!,AB$3,#REF!,AB$2,#REF!,$B16),"")</f>
        <v/>
      </c>
      <c r="AC16" s="335" t="str">
        <f>IFERROR(COUNTIFS(#REF!,AC$3,#REF!,AC$2,#REF!,$B16),"")</f>
        <v/>
      </c>
      <c r="AD16" s="335" t="str">
        <f>IFERROR(COUNTIFS(#REF!,AD$3,#REF!,AD$2,#REF!,$B16),"")</f>
        <v/>
      </c>
      <c r="AE16" s="335" t="str">
        <f>IFERROR(COUNTIFS(#REF!,AE$3,#REF!,AE$2,#REF!,$B16),"")</f>
        <v/>
      </c>
      <c r="AF16" s="335" t="str">
        <f>IFERROR(COUNTIFS(#REF!,AF$3,#REF!,AF$2,#REF!,$B16),"")</f>
        <v/>
      </c>
      <c r="AG16" s="335" t="str">
        <f>IFERROR(COUNTIFS(#REF!,AG$3,#REF!,AG$2,#REF!,$B16),"")</f>
        <v/>
      </c>
      <c r="AH16" s="335" t="str">
        <f>IFERROR(COUNTIFS(#REF!,AH$3,#REF!,AH$2,#REF!,$B16),"")</f>
        <v/>
      </c>
      <c r="AI16" s="335" t="str">
        <f>IFERROR(COUNTIFS(#REF!,AI$3,#REF!,AI$2,#REF!,$B16),"")</f>
        <v/>
      </c>
      <c r="AJ16" s="335" t="str">
        <f>IFERROR(COUNTIFS(#REF!,AJ$3,#REF!,AJ$2,#REF!,$B16),"")</f>
        <v/>
      </c>
      <c r="AK16" s="335" t="str">
        <f>IFERROR(COUNTIFS(#REF!,AK$3,#REF!,AK$2,#REF!,$B16),"")</f>
        <v/>
      </c>
      <c r="AL16" s="335" t="str">
        <f>IFERROR(COUNTIFS(#REF!,AL$3,#REF!,AL$2,#REF!,$B16),"")</f>
        <v/>
      </c>
      <c r="AM16" s="335" t="str">
        <f>IFERROR(COUNTIFS(#REF!,AM$3,#REF!,AM$2,#REF!,$B16),"")</f>
        <v/>
      </c>
      <c r="AN16" s="335" t="str">
        <f>IFERROR(COUNTIFS(#REF!,AN$3,#REF!,AN$2,#REF!,$B16),"")</f>
        <v/>
      </c>
      <c r="AO16" s="335" t="str">
        <f>IFERROR(COUNTIFS(#REF!,AO$3,#REF!,AO$2,#REF!,$B16),"")</f>
        <v/>
      </c>
      <c r="AP16" s="335" t="str">
        <f>IFERROR(COUNTIFS(#REF!,AP$3,#REF!,AP$2,#REF!,$B16),"")</f>
        <v/>
      </c>
      <c r="AQ16" s="335" t="str">
        <f>IFERROR(COUNTIFS(#REF!,AQ$3,#REF!,AQ$2,#REF!,$B16),"")</f>
        <v/>
      </c>
      <c r="AR16" s="335" t="str">
        <f>IFERROR(COUNTIFS(#REF!,AR$3,#REF!,AR$2,#REF!,$B16),"")</f>
        <v/>
      </c>
      <c r="AS16" s="335" t="str">
        <f>IFERROR(COUNTIFS(#REF!,AS$3,#REF!,AS$2,#REF!,$B16),"")</f>
        <v/>
      </c>
      <c r="AT16" s="335" t="str">
        <f>IFERROR(COUNTIFS(#REF!,AT$3,#REF!,AT$2,#REF!,$B16),"")</f>
        <v/>
      </c>
      <c r="AU16" s="335" t="str">
        <f>IFERROR(COUNTIFS(#REF!,AU$3,#REF!,AU$2,#REF!,$B16),"")</f>
        <v/>
      </c>
      <c r="AV16" s="335" t="str">
        <f>IFERROR(COUNTIFS(#REF!,AV$3,#REF!,AV$2,#REF!,$B16),"")</f>
        <v/>
      </c>
      <c r="AW16" s="335" t="str">
        <f>IFERROR(COUNTIFS(#REF!,AW$3,#REF!,AW$2,#REF!,$B16),"")</f>
        <v/>
      </c>
      <c r="AX16" s="335" t="str">
        <f>IFERROR(COUNTIFS(#REF!,AX$3,#REF!,AX$2,#REF!,$B16),"")</f>
        <v/>
      </c>
      <c r="AY16" s="335" t="str">
        <f>IFERROR(COUNTIFS(#REF!,AY$3,#REF!,AY$2,#REF!,$B16),"")</f>
        <v/>
      </c>
      <c r="AZ16" s="335" t="str">
        <f>IFERROR(COUNTIFS(#REF!,AZ$3,#REF!,AZ$2,#REF!,$B16),"")</f>
        <v/>
      </c>
      <c r="BA16" s="335" t="str">
        <f>IFERROR(COUNTIFS(#REF!,BA$3,#REF!,BA$2,#REF!,$B16),"")</f>
        <v/>
      </c>
      <c r="BB16" s="335" t="str">
        <f>IFERROR(COUNTIFS(#REF!,BB$3,#REF!,BB$2,#REF!,$B16),"")</f>
        <v/>
      </c>
      <c r="BC16" s="335" t="str">
        <f>IFERROR(COUNTIFS(#REF!,BC$3,#REF!,BC$2,#REF!,$B16),"")</f>
        <v/>
      </c>
      <c r="BD16" s="335" t="str">
        <f>IFERROR(COUNTIFS(#REF!,BD$3,#REF!,BD$2,#REF!,$B16),"")</f>
        <v/>
      </c>
      <c r="BE16" s="335" t="str">
        <f>IFERROR(COUNTIFS(#REF!,BE$3,#REF!,BE$2,#REF!,$B16),"")</f>
        <v/>
      </c>
      <c r="BF16" s="335" t="str">
        <f>IFERROR(COUNTIFS(#REF!,BF$3,#REF!,BF$2,#REF!,$B16),"")</f>
        <v/>
      </c>
      <c r="BG16" s="335" t="str">
        <f>IFERROR(COUNTIFS(#REF!,BG$3,#REF!,BG$2,#REF!,$B16),"")</f>
        <v/>
      </c>
      <c r="BH16" s="335" t="str">
        <f>IFERROR(COUNTIFS(#REF!,BH$3,#REF!,BH$2,#REF!,$B16),"")</f>
        <v/>
      </c>
      <c r="BI16" s="335" t="str">
        <f>IFERROR(COUNTIFS(#REF!,BI$3,#REF!,BI$2,#REF!,$B16),"")</f>
        <v/>
      </c>
      <c r="BJ16" s="335" t="str">
        <f>IFERROR(COUNTIFS(#REF!,BJ$3,#REF!,BJ$2,#REF!,$B16),"")</f>
        <v/>
      </c>
      <c r="BK16" s="335" t="str">
        <f>IFERROR(COUNTIFS(#REF!,BK$3,#REF!,BK$2,#REF!,$B16),"")</f>
        <v/>
      </c>
      <c r="BL16" s="335" t="str">
        <f>IFERROR(COUNTIFS(#REF!,BL$3,#REF!,BL$2,#REF!,$B16),"")</f>
        <v/>
      </c>
      <c r="BM16" s="335" t="str">
        <f>IFERROR(COUNTIFS(#REF!,BM$3,#REF!,BM$2,#REF!,$B16),"")</f>
        <v/>
      </c>
      <c r="BN16" s="335" t="str">
        <f>IFERROR(COUNTIFS(#REF!,BN$3,#REF!,BN$2,#REF!,$B16),"")</f>
        <v/>
      </c>
      <c r="BO16" s="335" t="str">
        <f>IFERROR(COUNTIFS(#REF!,BO$3,#REF!,BO$2,#REF!,$B16),"")</f>
        <v/>
      </c>
      <c r="BP16" s="335" t="str">
        <f>IFERROR(COUNTIFS(#REF!,BP$3,#REF!,BP$2,#REF!,$B16),"")</f>
        <v/>
      </c>
      <c r="BQ16" s="335" t="str">
        <f>IFERROR(COUNTIFS(#REF!,BQ$3,#REF!,BQ$2,#REF!,$B16),"")</f>
        <v/>
      </c>
      <c r="BR16" s="335" t="str">
        <f>IFERROR(COUNTIFS(#REF!,BR$3,#REF!,BR$2,#REF!,$B16),"")</f>
        <v/>
      </c>
      <c r="BS16" s="335" t="str">
        <f>IFERROR(COUNTIFS(#REF!,BS$3,#REF!,BS$2,#REF!,$B16),"")</f>
        <v/>
      </c>
      <c r="BT16" s="335" t="str">
        <f>IFERROR(COUNTIFS(#REF!,BT$3,#REF!,BT$2,#REF!,$B16),"")</f>
        <v/>
      </c>
      <c r="BU16" s="335" t="str">
        <f>IFERROR(COUNTIFS(#REF!,BU$3,#REF!,BU$2,#REF!,$B16),"")</f>
        <v/>
      </c>
      <c r="BV16" s="335" t="str">
        <f>IFERROR(COUNTIFS(#REF!,BV$3,#REF!,BV$2,#REF!,$B16),"")</f>
        <v/>
      </c>
      <c r="BW16" s="335" t="str">
        <f>IFERROR(COUNTIFS(#REF!,BW$3,#REF!,BW$2,#REF!,$B16),"")</f>
        <v/>
      </c>
      <c r="BX16" s="335" t="str">
        <f>IFERROR(COUNTIFS(#REF!,BX$3,#REF!,BX$2,#REF!,$B16),"")</f>
        <v/>
      </c>
      <c r="BY16" s="335" t="str">
        <f>IFERROR(COUNTIFS(#REF!,BY$3,#REF!,BY$2,#REF!,$B16),"")</f>
        <v/>
      </c>
      <c r="BZ16" s="335" t="str">
        <f>IFERROR(COUNTIFS(#REF!,BZ$3,#REF!,BZ$2,#REF!,$B16),"")</f>
        <v/>
      </c>
      <c r="CA16" s="335" t="str">
        <f>IFERROR(COUNTIFS(#REF!,CA$3,#REF!,CA$2,#REF!,$B16),"")</f>
        <v/>
      </c>
    </row>
    <row r="17" spans="2:79" s="6" customFormat="1" x14ac:dyDescent="0.25">
      <c r="B17" s="395" t="s">
        <v>6983</v>
      </c>
      <c r="C17" s="335" t="s">
        <v>52</v>
      </c>
      <c r="D17" s="335" t="s">
        <v>6556</v>
      </c>
      <c r="E17" s="51" t="s">
        <v>6951</v>
      </c>
      <c r="F17" s="396" t="str">
        <f t="shared" ref="F17" si="40">IFERROR(SUM(W17:X17,AB17:AC17,AG17:AH17,AL17:AM17,AQ17:AR17,AV17:AW17,BA17:BB17,BF17:BG17,BK17:BL17,BP17:BQ17,BU17:BV17,BZ17:CA17)/SUM(T17:CA17),"")</f>
        <v/>
      </c>
      <c r="G17" s="397">
        <f t="shared" ref="G17" si="41">IFERROR(SUM(T17:CA17),"0")</f>
        <v>0</v>
      </c>
      <c r="H17" s="396" t="str">
        <f t="shared" ref="H17" si="42">IFERROR(SUM(W17:X17)/SUM(T17:X17),"")</f>
        <v/>
      </c>
      <c r="I17" s="396" t="str">
        <f t="shared" ref="I17" si="43">IFERROR(SUM(AB17:AC17)/SUM(Y17:AC17),"")</f>
        <v/>
      </c>
      <c r="J17" s="396" t="str">
        <f t="shared" ref="J17" si="44">IFERROR(SUM(AG17:AH17)/SUM(AD17:AH17),"")</f>
        <v/>
      </c>
      <c r="K17" s="396" t="str">
        <f t="shared" ref="K17" si="45">IFERROR(SUM(AL17:AM17)/SUM(AI17:AM17),"")</f>
        <v/>
      </c>
      <c r="L17" s="396" t="str">
        <f t="shared" ref="L17" si="46">IFERROR(SUM(AQ17:AR17)/SUM(AN17:AR17),"")</f>
        <v/>
      </c>
      <c r="M17" s="396" t="str">
        <f t="shared" ref="M17" si="47">IFERROR(SUM(AV17:AW17)/SUM(AS17:AW17),"")</f>
        <v/>
      </c>
      <c r="N17" s="396" t="str">
        <f t="shared" ref="N17" si="48">IFERROR(SUM(BA17:BB17)/SUM(AX17:BB17),"")</f>
        <v/>
      </c>
      <c r="O17" s="396" t="str">
        <f t="shared" ref="O17" si="49">IFERROR(SUM(BF17:BG17)/SUM(BC17:BG17),"")</f>
        <v/>
      </c>
      <c r="P17" s="396" t="str">
        <f t="shared" ref="P17" si="50">IFERROR(SUM(BK17:BL17)/SUM(BH17:BL17),"")</f>
        <v/>
      </c>
      <c r="Q17" s="396" t="str">
        <f t="shared" ref="Q17" si="51">IFERROR(SUM(BP17:BQ17)/SUM(BM17:BQ17),"")</f>
        <v/>
      </c>
      <c r="R17" s="396" t="str">
        <f t="shared" ref="R17" si="52">IFERROR(SUM(BU17:BV17)/SUM(BR17:BV17),"")</f>
        <v/>
      </c>
      <c r="S17" s="396" t="str">
        <f t="shared" ref="S17" si="53">IFERROR(SUM(BZ17:CA17)/SUM(BW17:CA17),"")</f>
        <v/>
      </c>
      <c r="T17" s="335" t="str">
        <f>IFERROR(COUNTIFS(#REF!,T$3,#REF!,T$2,#REF!,$B17),"")</f>
        <v/>
      </c>
      <c r="U17" s="335" t="str">
        <f>IFERROR(COUNTIFS(#REF!,U$3,#REF!,U$2,#REF!,$B17),"")</f>
        <v/>
      </c>
      <c r="V17" s="335" t="str">
        <f>IFERROR(COUNTIFS(#REF!,V$3,#REF!,V$2,#REF!,$B17),"")</f>
        <v/>
      </c>
      <c r="W17" s="335" t="str">
        <f>IFERROR(COUNTIFS(#REF!,W$3,#REF!,W$2,#REF!,$B17),"")</f>
        <v/>
      </c>
      <c r="X17" s="335" t="str">
        <f>IFERROR(COUNTIFS(#REF!,X$3,#REF!,X$2,#REF!,$B17),"")</f>
        <v/>
      </c>
      <c r="Y17" s="335" t="str">
        <f>IFERROR(COUNTIFS(#REF!,Y$3,#REF!,Y$2,#REF!,$B17),"")</f>
        <v/>
      </c>
      <c r="Z17" s="335" t="str">
        <f>IFERROR(COUNTIFS(#REF!,Z$3,#REF!,Z$2,#REF!,$B17),"")</f>
        <v/>
      </c>
      <c r="AA17" s="335" t="str">
        <f>IFERROR(COUNTIFS(#REF!,AA$3,#REF!,AA$2,#REF!,$B17),"")</f>
        <v/>
      </c>
      <c r="AB17" s="335" t="str">
        <f>IFERROR(COUNTIFS(#REF!,AB$3,#REF!,AB$2,#REF!,$B17),"")</f>
        <v/>
      </c>
      <c r="AC17" s="335" t="str">
        <f>IFERROR(COUNTIFS(#REF!,AC$3,#REF!,AC$2,#REF!,$B17),"")</f>
        <v/>
      </c>
      <c r="AD17" s="335" t="str">
        <f>IFERROR(COUNTIFS(#REF!,AD$3,#REF!,AD$2,#REF!,$B17),"")</f>
        <v/>
      </c>
      <c r="AE17" s="335" t="str">
        <f>IFERROR(COUNTIFS(#REF!,AE$3,#REF!,AE$2,#REF!,$B17),"")</f>
        <v/>
      </c>
      <c r="AF17" s="335" t="str">
        <f>IFERROR(COUNTIFS(#REF!,AF$3,#REF!,AF$2,#REF!,$B17),"")</f>
        <v/>
      </c>
      <c r="AG17" s="335" t="str">
        <f>IFERROR(COUNTIFS(#REF!,AG$3,#REF!,AG$2,#REF!,$B17),"")</f>
        <v/>
      </c>
      <c r="AH17" s="335" t="str">
        <f>IFERROR(COUNTIFS(#REF!,AH$3,#REF!,AH$2,#REF!,$B17),"")</f>
        <v/>
      </c>
      <c r="AI17" s="335" t="str">
        <f>IFERROR(COUNTIFS(#REF!,AI$3,#REF!,AI$2,#REF!,$B17),"")</f>
        <v/>
      </c>
      <c r="AJ17" s="335" t="str">
        <f>IFERROR(COUNTIFS(#REF!,AJ$3,#REF!,AJ$2,#REF!,$B17),"")</f>
        <v/>
      </c>
      <c r="AK17" s="335" t="str">
        <f>IFERROR(COUNTIFS(#REF!,AK$3,#REF!,AK$2,#REF!,$B17),"")</f>
        <v/>
      </c>
      <c r="AL17" s="335" t="str">
        <f>IFERROR(COUNTIFS(#REF!,AL$3,#REF!,AL$2,#REF!,$B17),"")</f>
        <v/>
      </c>
      <c r="AM17" s="335" t="str">
        <f>IFERROR(COUNTIFS(#REF!,AM$3,#REF!,AM$2,#REF!,$B17),"")</f>
        <v/>
      </c>
      <c r="AN17" s="335" t="str">
        <f>IFERROR(COUNTIFS(#REF!,AN$3,#REF!,AN$2,#REF!,$B17),"")</f>
        <v/>
      </c>
      <c r="AO17" s="335" t="str">
        <f>IFERROR(COUNTIFS(#REF!,AO$3,#REF!,AO$2,#REF!,$B17),"")</f>
        <v/>
      </c>
      <c r="AP17" s="335" t="str">
        <f>IFERROR(COUNTIFS(#REF!,AP$3,#REF!,AP$2,#REF!,$B17),"")</f>
        <v/>
      </c>
      <c r="AQ17" s="335" t="str">
        <f>IFERROR(COUNTIFS(#REF!,AQ$3,#REF!,AQ$2,#REF!,$B17),"")</f>
        <v/>
      </c>
      <c r="AR17" s="335" t="str">
        <f>IFERROR(COUNTIFS(#REF!,AR$3,#REF!,AR$2,#REF!,$B17),"")</f>
        <v/>
      </c>
      <c r="AS17" s="335" t="str">
        <f>IFERROR(COUNTIFS(#REF!,AS$3,#REF!,AS$2,#REF!,$B17),"")</f>
        <v/>
      </c>
      <c r="AT17" s="335" t="str">
        <f>IFERROR(COUNTIFS(#REF!,AT$3,#REF!,AT$2,#REF!,$B17),"")</f>
        <v/>
      </c>
      <c r="AU17" s="335" t="str">
        <f>IFERROR(COUNTIFS(#REF!,AU$3,#REF!,AU$2,#REF!,$B17),"")</f>
        <v/>
      </c>
      <c r="AV17" s="335" t="str">
        <f>IFERROR(COUNTIFS(#REF!,AV$3,#REF!,AV$2,#REF!,$B17),"")</f>
        <v/>
      </c>
      <c r="AW17" s="335" t="str">
        <f>IFERROR(COUNTIFS(#REF!,AW$3,#REF!,AW$2,#REF!,$B17),"")</f>
        <v/>
      </c>
      <c r="AX17" s="335" t="str">
        <f>IFERROR(COUNTIFS(#REF!,AX$3,#REF!,AX$2,#REF!,$B17),"")</f>
        <v/>
      </c>
      <c r="AY17" s="335" t="str">
        <f>IFERROR(COUNTIFS(#REF!,AY$3,#REF!,AY$2,#REF!,$B17),"")</f>
        <v/>
      </c>
      <c r="AZ17" s="335" t="str">
        <f>IFERROR(COUNTIFS(#REF!,AZ$3,#REF!,AZ$2,#REF!,$B17),"")</f>
        <v/>
      </c>
      <c r="BA17" s="335" t="str">
        <f>IFERROR(COUNTIFS(#REF!,BA$3,#REF!,BA$2,#REF!,$B17),"")</f>
        <v/>
      </c>
      <c r="BB17" s="335" t="str">
        <f>IFERROR(COUNTIFS(#REF!,BB$3,#REF!,BB$2,#REF!,$B17),"")</f>
        <v/>
      </c>
      <c r="BC17" s="335" t="str">
        <f>IFERROR(COUNTIFS(#REF!,BC$3,#REF!,BC$2,#REF!,$B17),"")</f>
        <v/>
      </c>
      <c r="BD17" s="335" t="str">
        <f>IFERROR(COUNTIFS(#REF!,BD$3,#REF!,BD$2,#REF!,$B17),"")</f>
        <v/>
      </c>
      <c r="BE17" s="335" t="str">
        <f>IFERROR(COUNTIFS(#REF!,BE$3,#REF!,BE$2,#REF!,$B17),"")</f>
        <v/>
      </c>
      <c r="BF17" s="335" t="str">
        <f>IFERROR(COUNTIFS(#REF!,BF$3,#REF!,BF$2,#REF!,$B17),"")</f>
        <v/>
      </c>
      <c r="BG17" s="335" t="str">
        <f>IFERROR(COUNTIFS(#REF!,BG$3,#REF!,BG$2,#REF!,$B17),"")</f>
        <v/>
      </c>
      <c r="BH17" s="335" t="str">
        <f>IFERROR(COUNTIFS(#REF!,BH$3,#REF!,BH$2,#REF!,$B17),"")</f>
        <v/>
      </c>
      <c r="BI17" s="335" t="str">
        <f>IFERROR(COUNTIFS(#REF!,BI$3,#REF!,BI$2,#REF!,$B17),"")</f>
        <v/>
      </c>
      <c r="BJ17" s="335" t="str">
        <f>IFERROR(COUNTIFS(#REF!,BJ$3,#REF!,BJ$2,#REF!,$B17),"")</f>
        <v/>
      </c>
      <c r="BK17" s="335" t="str">
        <f>IFERROR(COUNTIFS(#REF!,BK$3,#REF!,BK$2,#REF!,$B17),"")</f>
        <v/>
      </c>
      <c r="BL17" s="335" t="str">
        <f>IFERROR(COUNTIFS(#REF!,BL$3,#REF!,BL$2,#REF!,$B17),"")</f>
        <v/>
      </c>
      <c r="BM17" s="335" t="str">
        <f>IFERROR(COUNTIFS(#REF!,BM$3,#REF!,BM$2,#REF!,$B17),"")</f>
        <v/>
      </c>
      <c r="BN17" s="335" t="str">
        <f>IFERROR(COUNTIFS(#REF!,BN$3,#REF!,BN$2,#REF!,$B17),"")</f>
        <v/>
      </c>
      <c r="BO17" s="335" t="str">
        <f>IFERROR(COUNTIFS(#REF!,BO$3,#REF!,BO$2,#REF!,$B17),"")</f>
        <v/>
      </c>
      <c r="BP17" s="335" t="str">
        <f>IFERROR(COUNTIFS(#REF!,BP$3,#REF!,BP$2,#REF!,$B17),"")</f>
        <v/>
      </c>
      <c r="BQ17" s="335" t="str">
        <f>IFERROR(COUNTIFS(#REF!,BQ$3,#REF!,BQ$2,#REF!,$B17),"")</f>
        <v/>
      </c>
      <c r="BR17" s="335" t="str">
        <f>IFERROR(COUNTIFS(#REF!,BR$3,#REF!,BR$2,#REF!,$B17),"")</f>
        <v/>
      </c>
      <c r="BS17" s="335" t="str">
        <f>IFERROR(COUNTIFS(#REF!,BS$3,#REF!,BS$2,#REF!,$B17),"")</f>
        <v/>
      </c>
      <c r="BT17" s="335" t="str">
        <f>IFERROR(COUNTIFS(#REF!,BT$3,#REF!,BT$2,#REF!,$B17),"")</f>
        <v/>
      </c>
      <c r="BU17" s="335" t="str">
        <f>IFERROR(COUNTIFS(#REF!,BU$3,#REF!,BU$2,#REF!,$B17),"")</f>
        <v/>
      </c>
      <c r="BV17" s="335" t="str">
        <f>IFERROR(COUNTIFS(#REF!,BV$3,#REF!,BV$2,#REF!,$B17),"")</f>
        <v/>
      </c>
      <c r="BW17" s="335" t="str">
        <f>IFERROR(COUNTIFS(#REF!,BW$3,#REF!,BW$2,#REF!,$B17),"")</f>
        <v/>
      </c>
      <c r="BX17" s="335" t="str">
        <f>IFERROR(COUNTIFS(#REF!,BX$3,#REF!,BX$2,#REF!,$B17),"")</f>
        <v/>
      </c>
      <c r="BY17" s="335" t="str">
        <f>IFERROR(COUNTIFS(#REF!,BY$3,#REF!,BY$2,#REF!,$B17),"")</f>
        <v/>
      </c>
      <c r="BZ17" s="335" t="str">
        <f>IFERROR(COUNTIFS(#REF!,BZ$3,#REF!,BZ$2,#REF!,$B17),"")</f>
        <v/>
      </c>
      <c r="CA17" s="335" t="str">
        <f>IFERROR(COUNTIFS(#REF!,CA$3,#REF!,CA$2,#REF!,$B17),"")</f>
        <v/>
      </c>
    </row>
    <row r="18" spans="2:79" s="237" customFormat="1" x14ac:dyDescent="0.25">
      <c r="B18" s="272" t="s">
        <v>290</v>
      </c>
      <c r="C18" s="235" t="s">
        <v>52</v>
      </c>
      <c r="D18" s="235" t="s">
        <v>128</v>
      </c>
      <c r="E18" s="236" t="s">
        <v>7602</v>
      </c>
      <c r="F18" s="294" t="str">
        <f t="shared" si="12"/>
        <v/>
      </c>
      <c r="G18" s="300">
        <f t="shared" si="13"/>
        <v>0</v>
      </c>
      <c r="H18" s="294" t="str">
        <f t="shared" si="14"/>
        <v/>
      </c>
      <c r="I18" s="294" t="str">
        <f t="shared" si="15"/>
        <v/>
      </c>
      <c r="J18" s="294" t="str">
        <f t="shared" si="16"/>
        <v/>
      </c>
      <c r="K18" s="294" t="str">
        <f t="shared" si="17"/>
        <v/>
      </c>
      <c r="L18" s="294" t="str">
        <f t="shared" si="18"/>
        <v/>
      </c>
      <c r="M18" s="294" t="str">
        <f t="shared" si="19"/>
        <v/>
      </c>
      <c r="N18" s="294" t="str">
        <f t="shared" si="20"/>
        <v/>
      </c>
      <c r="O18" s="294" t="str">
        <f t="shared" si="21"/>
        <v/>
      </c>
      <c r="P18" s="294" t="str">
        <f t="shared" si="22"/>
        <v/>
      </c>
      <c r="Q18" s="294" t="str">
        <f t="shared" si="23"/>
        <v/>
      </c>
      <c r="R18" s="294" t="str">
        <f t="shared" si="24"/>
        <v/>
      </c>
      <c r="S18" s="294" t="str">
        <f t="shared" si="25"/>
        <v/>
      </c>
      <c r="T18" s="338" t="str">
        <f>IFERROR(COUNTIFS(#REF!,T$3,#REF!,T$2,#REF!,$B18),"")</f>
        <v/>
      </c>
      <c r="U18" s="338" t="str">
        <f>IFERROR(COUNTIFS(#REF!,U$3,#REF!,U$2,#REF!,$B18),"")</f>
        <v/>
      </c>
      <c r="V18" s="338" t="str">
        <f>IFERROR(COUNTIFS(#REF!,V$3,#REF!,V$2,#REF!,$B18),"")</f>
        <v/>
      </c>
      <c r="W18" s="338" t="str">
        <f>IFERROR(COUNTIFS(#REF!,W$3,#REF!,W$2,#REF!,$B18),"")</f>
        <v/>
      </c>
      <c r="X18" s="338" t="str">
        <f>IFERROR(COUNTIFS(#REF!,X$3,#REF!,X$2,#REF!,$B18),"")</f>
        <v/>
      </c>
      <c r="Y18" s="338" t="str">
        <f>IFERROR(COUNTIFS(#REF!,Y$3,#REF!,Y$2,#REF!,$B18),"")</f>
        <v/>
      </c>
      <c r="Z18" s="338" t="str">
        <f>IFERROR(COUNTIFS(#REF!,Z$3,#REF!,Z$2,#REF!,$B18),"")</f>
        <v/>
      </c>
      <c r="AA18" s="338" t="str">
        <f>IFERROR(COUNTIFS(#REF!,AA$3,#REF!,AA$2,#REF!,$B18),"")</f>
        <v/>
      </c>
      <c r="AB18" s="338" t="str">
        <f>IFERROR(COUNTIFS(#REF!,AB$3,#REF!,AB$2,#REF!,$B18),"")</f>
        <v/>
      </c>
      <c r="AC18" s="338" t="str">
        <f>IFERROR(COUNTIFS(#REF!,AC$3,#REF!,AC$2,#REF!,$B18),"")</f>
        <v/>
      </c>
      <c r="AD18" s="338" t="str">
        <f>IFERROR(COUNTIFS(#REF!,AD$3,#REF!,AD$2,#REF!,$B18),"")</f>
        <v/>
      </c>
      <c r="AE18" s="338" t="str">
        <f>IFERROR(COUNTIFS(#REF!,AE$3,#REF!,AE$2,#REF!,$B18),"")</f>
        <v/>
      </c>
      <c r="AF18" s="338" t="str">
        <f>IFERROR(COUNTIFS(#REF!,AF$3,#REF!,AF$2,#REF!,$B18),"")</f>
        <v/>
      </c>
      <c r="AG18" s="338" t="str">
        <f>IFERROR(COUNTIFS(#REF!,AG$3,#REF!,AG$2,#REF!,$B18),"")</f>
        <v/>
      </c>
      <c r="AH18" s="338" t="str">
        <f>IFERROR(COUNTIFS(#REF!,AH$3,#REF!,AH$2,#REF!,$B18),"")</f>
        <v/>
      </c>
      <c r="AI18" s="338" t="str">
        <f>IFERROR(COUNTIFS(#REF!,AI$3,#REF!,AI$2,#REF!,$B18),"")</f>
        <v/>
      </c>
      <c r="AJ18" s="338" t="str">
        <f>IFERROR(COUNTIFS(#REF!,AJ$3,#REF!,AJ$2,#REF!,$B18),"")</f>
        <v/>
      </c>
      <c r="AK18" s="338" t="str">
        <f>IFERROR(COUNTIFS(#REF!,AK$3,#REF!,AK$2,#REF!,$B18),"")</f>
        <v/>
      </c>
      <c r="AL18" s="338" t="str">
        <f>IFERROR(COUNTIFS(#REF!,AL$3,#REF!,AL$2,#REF!,$B18),"")</f>
        <v/>
      </c>
      <c r="AM18" s="338" t="str">
        <f>IFERROR(COUNTIFS(#REF!,AM$3,#REF!,AM$2,#REF!,$B18),"")</f>
        <v/>
      </c>
      <c r="AN18" s="338" t="str">
        <f>IFERROR(COUNTIFS(#REF!,AN$3,#REF!,AN$2,#REF!,$B18),"")</f>
        <v/>
      </c>
      <c r="AO18" s="338" t="str">
        <f>IFERROR(COUNTIFS(#REF!,AO$3,#REF!,AO$2,#REF!,$B18),"")</f>
        <v/>
      </c>
      <c r="AP18" s="338" t="str">
        <f>IFERROR(COUNTIFS(#REF!,AP$3,#REF!,AP$2,#REF!,$B18),"")</f>
        <v/>
      </c>
      <c r="AQ18" s="338" t="str">
        <f>IFERROR(COUNTIFS(#REF!,AQ$3,#REF!,AQ$2,#REF!,$B18),"")</f>
        <v/>
      </c>
      <c r="AR18" s="338" t="str">
        <f>IFERROR(COUNTIFS(#REF!,AR$3,#REF!,AR$2,#REF!,$B18),"")</f>
        <v/>
      </c>
      <c r="AS18" s="338" t="str">
        <f>IFERROR(COUNTIFS(#REF!,AS$3,#REF!,AS$2,#REF!,$B18),"")</f>
        <v/>
      </c>
      <c r="AT18" s="338" t="str">
        <f>IFERROR(COUNTIFS(#REF!,AT$3,#REF!,AT$2,#REF!,$B18),"")</f>
        <v/>
      </c>
      <c r="AU18" s="338" t="str">
        <f>IFERROR(COUNTIFS(#REF!,AU$3,#REF!,AU$2,#REF!,$B18),"")</f>
        <v/>
      </c>
      <c r="AV18" s="338" t="str">
        <f>IFERROR(COUNTIFS(#REF!,AV$3,#REF!,AV$2,#REF!,$B18),"")</f>
        <v/>
      </c>
      <c r="AW18" s="338" t="str">
        <f>IFERROR(COUNTIFS(#REF!,AW$3,#REF!,AW$2,#REF!,$B18),"")</f>
        <v/>
      </c>
      <c r="AX18" s="338" t="str">
        <f>IFERROR(COUNTIFS(#REF!,AX$3,#REF!,AX$2,#REF!,$B18),"")</f>
        <v/>
      </c>
      <c r="AY18" s="338" t="str">
        <f>IFERROR(COUNTIFS(#REF!,AY$3,#REF!,AY$2,#REF!,$B18),"")</f>
        <v/>
      </c>
      <c r="AZ18" s="338" t="str">
        <f>IFERROR(COUNTIFS(#REF!,AZ$3,#REF!,AZ$2,#REF!,$B18),"")</f>
        <v/>
      </c>
      <c r="BA18" s="338" t="str">
        <f>IFERROR(COUNTIFS(#REF!,BA$3,#REF!,BA$2,#REF!,$B18),"")</f>
        <v/>
      </c>
      <c r="BB18" s="338" t="str">
        <f>IFERROR(COUNTIFS(#REF!,BB$3,#REF!,BB$2,#REF!,$B18),"")</f>
        <v/>
      </c>
      <c r="BC18" s="338" t="str">
        <f>IFERROR(COUNTIFS(#REF!,BC$3,#REF!,BC$2,#REF!,$B18),"")</f>
        <v/>
      </c>
      <c r="BD18" s="338" t="str">
        <f>IFERROR(COUNTIFS(#REF!,BD$3,#REF!,BD$2,#REF!,$B18),"")</f>
        <v/>
      </c>
      <c r="BE18" s="338" t="str">
        <f>IFERROR(COUNTIFS(#REF!,BE$3,#REF!,BE$2,#REF!,$B18),"")</f>
        <v/>
      </c>
      <c r="BF18" s="338" t="str">
        <f>IFERROR(COUNTIFS(#REF!,BF$3,#REF!,BF$2,#REF!,$B18),"")</f>
        <v/>
      </c>
      <c r="BG18" s="338" t="str">
        <f>IFERROR(COUNTIFS(#REF!,BG$3,#REF!,BG$2,#REF!,$B18),"")</f>
        <v/>
      </c>
      <c r="BH18" s="338" t="str">
        <f>IFERROR(COUNTIFS(#REF!,BH$3,#REF!,BH$2,#REF!,$B18),"")</f>
        <v/>
      </c>
      <c r="BI18" s="338" t="str">
        <f>IFERROR(COUNTIFS(#REF!,BI$3,#REF!,BI$2,#REF!,$B18),"")</f>
        <v/>
      </c>
      <c r="BJ18" s="338" t="str">
        <f>IFERROR(COUNTIFS(#REF!,BJ$3,#REF!,BJ$2,#REF!,$B18),"")</f>
        <v/>
      </c>
      <c r="BK18" s="338" t="str">
        <f>IFERROR(COUNTIFS(#REF!,BK$3,#REF!,BK$2,#REF!,$B18),"")</f>
        <v/>
      </c>
      <c r="BL18" s="338" t="str">
        <f>IFERROR(COUNTIFS(#REF!,BL$3,#REF!,BL$2,#REF!,$B18),"")</f>
        <v/>
      </c>
      <c r="BM18" s="338" t="str">
        <f>IFERROR(COUNTIFS(#REF!,BM$3,#REF!,BM$2,#REF!,$B18),"")</f>
        <v/>
      </c>
      <c r="BN18" s="338" t="str">
        <f>IFERROR(COUNTIFS(#REF!,BN$3,#REF!,BN$2,#REF!,$B18),"")</f>
        <v/>
      </c>
      <c r="BO18" s="338" t="str">
        <f>IFERROR(COUNTIFS(#REF!,BO$3,#REF!,BO$2,#REF!,$B18),"")</f>
        <v/>
      </c>
      <c r="BP18" s="338" t="str">
        <f>IFERROR(COUNTIFS(#REF!,BP$3,#REF!,BP$2,#REF!,$B18),"")</f>
        <v/>
      </c>
      <c r="BQ18" s="338" t="str">
        <f>IFERROR(COUNTIFS(#REF!,BQ$3,#REF!,BQ$2,#REF!,$B18),"")</f>
        <v/>
      </c>
      <c r="BR18" s="338" t="str">
        <f>IFERROR(COUNTIFS(#REF!,BR$3,#REF!,BR$2,#REF!,$B18),"")</f>
        <v/>
      </c>
      <c r="BS18" s="338" t="str">
        <f>IFERROR(COUNTIFS(#REF!,BS$3,#REF!,BS$2,#REF!,$B18),"")</f>
        <v/>
      </c>
      <c r="BT18" s="338" t="str">
        <f>IFERROR(COUNTIFS(#REF!,BT$3,#REF!,BT$2,#REF!,$B18),"")</f>
        <v/>
      </c>
      <c r="BU18" s="338" t="str">
        <f>IFERROR(COUNTIFS(#REF!,BU$3,#REF!,BU$2,#REF!,$B18),"")</f>
        <v/>
      </c>
      <c r="BV18" s="338" t="str">
        <f>IFERROR(COUNTIFS(#REF!,BV$3,#REF!,BV$2,#REF!,$B18),"")</f>
        <v/>
      </c>
      <c r="BW18" s="338" t="str">
        <f>IFERROR(COUNTIFS(#REF!,BW$3,#REF!,BW$2,#REF!,$B18),"")</f>
        <v/>
      </c>
      <c r="BX18" s="338" t="str">
        <f>IFERROR(COUNTIFS(#REF!,BX$3,#REF!,BX$2,#REF!,$B18),"")</f>
        <v/>
      </c>
      <c r="BY18" s="338" t="str">
        <f>IFERROR(COUNTIFS(#REF!,BY$3,#REF!,BY$2,#REF!,$B18),"")</f>
        <v/>
      </c>
      <c r="BZ18" s="338" t="str">
        <f>IFERROR(COUNTIFS(#REF!,BZ$3,#REF!,BZ$2,#REF!,$B18),"")</f>
        <v/>
      </c>
      <c r="CA18" s="338" t="str">
        <f>IFERROR(COUNTIFS(#REF!,CA$3,#REF!,CA$2,#REF!,$B18),"")</f>
        <v/>
      </c>
    </row>
    <row r="19" spans="2:79" s="237" customFormat="1" x14ac:dyDescent="0.25">
      <c r="B19" s="420" t="s">
        <v>2247</v>
      </c>
      <c r="C19" s="338" t="s">
        <v>52</v>
      </c>
      <c r="D19" s="338" t="s">
        <v>129</v>
      </c>
      <c r="E19" s="415" t="s">
        <v>7611</v>
      </c>
      <c r="F19" s="416" t="str">
        <f t="shared" si="12"/>
        <v/>
      </c>
      <c r="G19" s="417">
        <f t="shared" si="13"/>
        <v>0</v>
      </c>
      <c r="H19" s="416" t="str">
        <f t="shared" si="14"/>
        <v/>
      </c>
      <c r="I19" s="416" t="str">
        <f t="shared" si="15"/>
        <v/>
      </c>
      <c r="J19" s="416" t="str">
        <f t="shared" si="16"/>
        <v/>
      </c>
      <c r="K19" s="416" t="str">
        <f t="shared" si="17"/>
        <v/>
      </c>
      <c r="L19" s="416" t="str">
        <f t="shared" si="18"/>
        <v/>
      </c>
      <c r="M19" s="416" t="str">
        <f t="shared" si="19"/>
        <v/>
      </c>
      <c r="N19" s="416" t="str">
        <f t="shared" si="20"/>
        <v/>
      </c>
      <c r="O19" s="416" t="str">
        <f t="shared" si="21"/>
        <v/>
      </c>
      <c r="P19" s="416" t="str">
        <f t="shared" si="22"/>
        <v/>
      </c>
      <c r="Q19" s="416" t="str">
        <f t="shared" si="23"/>
        <v/>
      </c>
      <c r="R19" s="416" t="str">
        <f t="shared" si="24"/>
        <v/>
      </c>
      <c r="S19" s="416" t="str">
        <f t="shared" si="25"/>
        <v/>
      </c>
      <c r="T19" s="338" t="str">
        <f>IFERROR(COUNTIFS(#REF!,T$3,#REF!,T$2,#REF!,$B19),"")</f>
        <v/>
      </c>
      <c r="U19" s="338" t="str">
        <f>IFERROR(COUNTIFS(#REF!,U$3,#REF!,U$2,#REF!,$B19),"")</f>
        <v/>
      </c>
      <c r="V19" s="338" t="str">
        <f>IFERROR(COUNTIFS(#REF!,V$3,#REF!,V$2,#REF!,$B19),"")</f>
        <v/>
      </c>
      <c r="W19" s="338" t="str">
        <f>IFERROR(COUNTIFS(#REF!,W$3,#REF!,W$2,#REF!,$B19),"")</f>
        <v/>
      </c>
      <c r="X19" s="338" t="str">
        <f>IFERROR(COUNTIFS(#REF!,X$3,#REF!,X$2,#REF!,$B19),"")</f>
        <v/>
      </c>
      <c r="Y19" s="338" t="str">
        <f>IFERROR(COUNTIFS(#REF!,Y$3,#REF!,Y$2,#REF!,$B19),"")</f>
        <v/>
      </c>
      <c r="Z19" s="338" t="str">
        <f>IFERROR(COUNTIFS(#REF!,Z$3,#REF!,Z$2,#REF!,$B19),"")</f>
        <v/>
      </c>
      <c r="AA19" s="338" t="str">
        <f>IFERROR(COUNTIFS(#REF!,AA$3,#REF!,AA$2,#REF!,$B19),"")</f>
        <v/>
      </c>
      <c r="AB19" s="338" t="str">
        <f>IFERROR(COUNTIFS(#REF!,AB$3,#REF!,AB$2,#REF!,$B19),"")</f>
        <v/>
      </c>
      <c r="AC19" s="338" t="str">
        <f>IFERROR(COUNTIFS(#REF!,AC$3,#REF!,AC$2,#REF!,$B19),"")</f>
        <v/>
      </c>
      <c r="AD19" s="338" t="str">
        <f>IFERROR(COUNTIFS(#REF!,AD$3,#REF!,AD$2,#REF!,$B19),"")</f>
        <v/>
      </c>
      <c r="AE19" s="338" t="str">
        <f>IFERROR(COUNTIFS(#REF!,AE$3,#REF!,AE$2,#REF!,$B19),"")</f>
        <v/>
      </c>
      <c r="AF19" s="338" t="str">
        <f>IFERROR(COUNTIFS(#REF!,AF$3,#REF!,AF$2,#REF!,$B19),"")</f>
        <v/>
      </c>
      <c r="AG19" s="338" t="str">
        <f>IFERROR(COUNTIFS(#REF!,AG$3,#REF!,AG$2,#REF!,$B19),"")</f>
        <v/>
      </c>
      <c r="AH19" s="338" t="str">
        <f>IFERROR(COUNTIFS(#REF!,AH$3,#REF!,AH$2,#REF!,$B19),"")</f>
        <v/>
      </c>
      <c r="AI19" s="338" t="str">
        <f>IFERROR(COUNTIFS(#REF!,AI$3,#REF!,AI$2,#REF!,$B19),"")</f>
        <v/>
      </c>
      <c r="AJ19" s="338" t="str">
        <f>IFERROR(COUNTIFS(#REF!,AJ$3,#REF!,AJ$2,#REF!,$B19),"")</f>
        <v/>
      </c>
      <c r="AK19" s="338" t="str">
        <f>IFERROR(COUNTIFS(#REF!,AK$3,#REF!,AK$2,#REF!,$B19),"")</f>
        <v/>
      </c>
      <c r="AL19" s="338" t="str">
        <f>IFERROR(COUNTIFS(#REF!,AL$3,#REF!,AL$2,#REF!,$B19),"")</f>
        <v/>
      </c>
      <c r="AM19" s="338" t="str">
        <f>IFERROR(COUNTIFS(#REF!,AM$3,#REF!,AM$2,#REF!,$B19),"")</f>
        <v/>
      </c>
      <c r="AN19" s="338" t="str">
        <f>IFERROR(COUNTIFS(#REF!,AN$3,#REF!,AN$2,#REF!,$B19),"")</f>
        <v/>
      </c>
      <c r="AO19" s="338" t="str">
        <f>IFERROR(COUNTIFS(#REF!,AO$3,#REF!,AO$2,#REF!,$B19),"")</f>
        <v/>
      </c>
      <c r="AP19" s="338" t="str">
        <f>IFERROR(COUNTIFS(#REF!,AP$3,#REF!,AP$2,#REF!,$B19),"")</f>
        <v/>
      </c>
      <c r="AQ19" s="338" t="str">
        <f>IFERROR(COUNTIFS(#REF!,AQ$3,#REF!,AQ$2,#REF!,$B19),"")</f>
        <v/>
      </c>
      <c r="AR19" s="338" t="str">
        <f>IFERROR(COUNTIFS(#REF!,AR$3,#REF!,AR$2,#REF!,$B19),"")</f>
        <v/>
      </c>
      <c r="AS19" s="338" t="str">
        <f>IFERROR(COUNTIFS(#REF!,AS$3,#REF!,AS$2,#REF!,$B19),"")</f>
        <v/>
      </c>
      <c r="AT19" s="338" t="str">
        <f>IFERROR(COUNTIFS(#REF!,AT$3,#REF!,AT$2,#REF!,$B19),"")</f>
        <v/>
      </c>
      <c r="AU19" s="338" t="str">
        <f>IFERROR(COUNTIFS(#REF!,AU$3,#REF!,AU$2,#REF!,$B19),"")</f>
        <v/>
      </c>
      <c r="AV19" s="338" t="str">
        <f>IFERROR(COUNTIFS(#REF!,AV$3,#REF!,AV$2,#REF!,$B19),"")</f>
        <v/>
      </c>
      <c r="AW19" s="338" t="str">
        <f>IFERROR(COUNTIFS(#REF!,AW$3,#REF!,AW$2,#REF!,$B19),"")</f>
        <v/>
      </c>
      <c r="AX19" s="338" t="str">
        <f>IFERROR(COUNTIFS(#REF!,AX$3,#REF!,AX$2,#REF!,$B19),"")</f>
        <v/>
      </c>
      <c r="AY19" s="338" t="str">
        <f>IFERROR(COUNTIFS(#REF!,AY$3,#REF!,AY$2,#REF!,$B19),"")</f>
        <v/>
      </c>
      <c r="AZ19" s="338" t="str">
        <f>IFERROR(COUNTIFS(#REF!,AZ$3,#REF!,AZ$2,#REF!,$B19),"")</f>
        <v/>
      </c>
      <c r="BA19" s="338" t="str">
        <f>IFERROR(COUNTIFS(#REF!,BA$3,#REF!,BA$2,#REF!,$B19),"")</f>
        <v/>
      </c>
      <c r="BB19" s="338" t="str">
        <f>IFERROR(COUNTIFS(#REF!,BB$3,#REF!,BB$2,#REF!,$B19),"")</f>
        <v/>
      </c>
      <c r="BC19" s="338" t="str">
        <f>IFERROR(COUNTIFS(#REF!,BC$3,#REF!,BC$2,#REF!,$B19),"")</f>
        <v/>
      </c>
      <c r="BD19" s="338" t="str">
        <f>IFERROR(COUNTIFS(#REF!,BD$3,#REF!,BD$2,#REF!,$B19),"")</f>
        <v/>
      </c>
      <c r="BE19" s="338" t="str">
        <f>IFERROR(COUNTIFS(#REF!,BE$3,#REF!,BE$2,#REF!,$B19),"")</f>
        <v/>
      </c>
      <c r="BF19" s="338" t="str">
        <f>IFERROR(COUNTIFS(#REF!,BF$3,#REF!,BF$2,#REF!,$B19),"")</f>
        <v/>
      </c>
      <c r="BG19" s="338" t="str">
        <f>IFERROR(COUNTIFS(#REF!,BG$3,#REF!,BG$2,#REF!,$B19),"")</f>
        <v/>
      </c>
      <c r="BH19" s="338" t="str">
        <f>IFERROR(COUNTIFS(#REF!,BH$3,#REF!,BH$2,#REF!,$B19),"")</f>
        <v/>
      </c>
      <c r="BI19" s="338" t="str">
        <f>IFERROR(COUNTIFS(#REF!,BI$3,#REF!,BI$2,#REF!,$B19),"")</f>
        <v/>
      </c>
      <c r="BJ19" s="338" t="str">
        <f>IFERROR(COUNTIFS(#REF!,BJ$3,#REF!,BJ$2,#REF!,$B19),"")</f>
        <v/>
      </c>
      <c r="BK19" s="338" t="str">
        <f>IFERROR(COUNTIFS(#REF!,BK$3,#REF!,BK$2,#REF!,$B19),"")</f>
        <v/>
      </c>
      <c r="BL19" s="338" t="str">
        <f>IFERROR(COUNTIFS(#REF!,BL$3,#REF!,BL$2,#REF!,$B19),"")</f>
        <v/>
      </c>
      <c r="BM19" s="338" t="str">
        <f>IFERROR(COUNTIFS(#REF!,BM$3,#REF!,BM$2,#REF!,$B19),"")</f>
        <v/>
      </c>
      <c r="BN19" s="338" t="str">
        <f>IFERROR(COUNTIFS(#REF!,BN$3,#REF!,BN$2,#REF!,$B19),"")</f>
        <v/>
      </c>
      <c r="BO19" s="338" t="str">
        <f>IFERROR(COUNTIFS(#REF!,BO$3,#REF!,BO$2,#REF!,$B19),"")</f>
        <v/>
      </c>
      <c r="BP19" s="338" t="str">
        <f>IFERROR(COUNTIFS(#REF!,BP$3,#REF!,BP$2,#REF!,$B19),"")</f>
        <v/>
      </c>
      <c r="BQ19" s="338" t="str">
        <f>IFERROR(COUNTIFS(#REF!,BQ$3,#REF!,BQ$2,#REF!,$B19),"")</f>
        <v/>
      </c>
      <c r="BR19" s="338" t="str">
        <f>IFERROR(COUNTIFS(#REF!,BR$3,#REF!,BR$2,#REF!,$B19),"")</f>
        <v/>
      </c>
      <c r="BS19" s="338" t="str">
        <f>IFERROR(COUNTIFS(#REF!,BS$3,#REF!,BS$2,#REF!,$B19),"")</f>
        <v/>
      </c>
      <c r="BT19" s="338" t="str">
        <f>IFERROR(COUNTIFS(#REF!,BT$3,#REF!,BT$2,#REF!,$B19),"")</f>
        <v/>
      </c>
      <c r="BU19" s="338" t="str">
        <f>IFERROR(COUNTIFS(#REF!,BU$3,#REF!,BU$2,#REF!,$B19),"")</f>
        <v/>
      </c>
      <c r="BV19" s="338" t="str">
        <f>IFERROR(COUNTIFS(#REF!,BV$3,#REF!,BV$2,#REF!,$B19),"")</f>
        <v/>
      </c>
      <c r="BW19" s="338" t="str">
        <f>IFERROR(COUNTIFS(#REF!,BW$3,#REF!,BW$2,#REF!,$B19),"")</f>
        <v/>
      </c>
      <c r="BX19" s="338" t="str">
        <f>IFERROR(COUNTIFS(#REF!,BX$3,#REF!,BX$2,#REF!,$B19),"")</f>
        <v/>
      </c>
      <c r="BY19" s="338" t="str">
        <f>IFERROR(COUNTIFS(#REF!,BY$3,#REF!,BY$2,#REF!,$B19),"")</f>
        <v/>
      </c>
      <c r="BZ19" s="338" t="str">
        <f>IFERROR(COUNTIFS(#REF!,BZ$3,#REF!,BZ$2,#REF!,$B19),"")</f>
        <v/>
      </c>
      <c r="CA19" s="338" t="str">
        <f>IFERROR(COUNTIFS(#REF!,CA$3,#REF!,CA$2,#REF!,$B19),"")</f>
        <v/>
      </c>
    </row>
    <row r="20" spans="2:79" s="237" customFormat="1" x14ac:dyDescent="0.25">
      <c r="B20" s="235" t="s">
        <v>2248</v>
      </c>
      <c r="C20" s="235" t="s">
        <v>52</v>
      </c>
      <c r="D20" s="235" t="s">
        <v>128</v>
      </c>
      <c r="E20" s="236" t="s">
        <v>7618</v>
      </c>
      <c r="F20" s="294" t="str">
        <f t="shared" ref="F20" si="54">IFERROR(SUM(W20:X20,AB20:AC20,AG20:AH20,AL20:AM20,AQ20:AR20,AV20:AW20,BA20:BB20,BF20:BG20,BK20:BL20,BP20:BQ20,BU20:BV20,BZ20:CA20)/SUM(T20:CA20),"")</f>
        <v/>
      </c>
      <c r="G20" s="300">
        <f t="shared" ref="G20" si="55">IFERROR(SUM(T20:CA20),"0")</f>
        <v>0</v>
      </c>
      <c r="H20" s="294" t="str">
        <f t="shared" ref="H20" si="56">IFERROR(SUM(W20:X20)/SUM(T20:X20),"")</f>
        <v/>
      </c>
      <c r="I20" s="294" t="str">
        <f t="shared" ref="I20" si="57">IFERROR(SUM(AB20:AC20)/SUM(Y20:AC20),"")</f>
        <v/>
      </c>
      <c r="J20" s="294" t="str">
        <f t="shared" ref="J20" si="58">IFERROR(SUM(AG20:AH20)/SUM(AD20:AH20),"")</f>
        <v/>
      </c>
      <c r="K20" s="294" t="str">
        <f t="shared" ref="K20" si="59">IFERROR(SUM(AL20:AM20)/SUM(AI20:AM20),"")</f>
        <v/>
      </c>
      <c r="L20" s="294" t="str">
        <f t="shared" ref="L20" si="60">IFERROR(SUM(AQ20:AR20)/SUM(AN20:AR20),"")</f>
        <v/>
      </c>
      <c r="M20" s="294" t="str">
        <f t="shared" ref="M20" si="61">IFERROR(SUM(AV20:AW20)/SUM(AS20:AW20),"")</f>
        <v/>
      </c>
      <c r="N20" s="294" t="str">
        <f t="shared" ref="N20" si="62">IFERROR(SUM(BA20:BB20)/SUM(AX20:BB20),"")</f>
        <v/>
      </c>
      <c r="O20" s="294" t="str">
        <f t="shared" ref="O20" si="63">IFERROR(SUM(BF20:BG20)/SUM(BC20:BG20),"")</f>
        <v/>
      </c>
      <c r="P20" s="294" t="str">
        <f t="shared" ref="P20" si="64">IFERROR(SUM(BK20:BL20)/SUM(BH20:BL20),"")</f>
        <v/>
      </c>
      <c r="Q20" s="294" t="str">
        <f t="shared" ref="Q20" si="65">IFERROR(SUM(BP20:BQ20)/SUM(BM20:BQ20),"")</f>
        <v/>
      </c>
      <c r="R20" s="294" t="str">
        <f t="shared" ref="R20" si="66">IFERROR(SUM(BU20:BV20)/SUM(BR20:BV20),"")</f>
        <v/>
      </c>
      <c r="S20" s="294" t="str">
        <f t="shared" ref="S20" si="67">IFERROR(SUM(BZ20:CA20)/SUM(BW20:CA20),"")</f>
        <v/>
      </c>
      <c r="T20" s="338" t="str">
        <f>IFERROR(COUNTIFS(#REF!,T$3,#REF!,T$2,#REF!,$B20),"")</f>
        <v/>
      </c>
      <c r="U20" s="338" t="str">
        <f>IFERROR(COUNTIFS(#REF!,U$3,#REF!,U$2,#REF!,$B20),"")</f>
        <v/>
      </c>
      <c r="V20" s="338" t="str">
        <f>IFERROR(COUNTIFS(#REF!,V$3,#REF!,V$2,#REF!,$B20),"")</f>
        <v/>
      </c>
      <c r="W20" s="338" t="str">
        <f>IFERROR(COUNTIFS(#REF!,W$3,#REF!,W$2,#REF!,$B20),"")</f>
        <v/>
      </c>
      <c r="X20" s="338" t="str">
        <f>IFERROR(COUNTIFS(#REF!,X$3,#REF!,X$2,#REF!,$B20),"")</f>
        <v/>
      </c>
      <c r="Y20" s="338" t="str">
        <f>IFERROR(COUNTIFS(#REF!,Y$3,#REF!,Y$2,#REF!,$B20),"")</f>
        <v/>
      </c>
      <c r="Z20" s="338" t="str">
        <f>IFERROR(COUNTIFS(#REF!,Z$3,#REF!,Z$2,#REF!,$B20),"")</f>
        <v/>
      </c>
      <c r="AA20" s="338" t="str">
        <f>IFERROR(COUNTIFS(#REF!,AA$3,#REF!,AA$2,#REF!,$B20),"")</f>
        <v/>
      </c>
      <c r="AB20" s="338" t="str">
        <f>IFERROR(COUNTIFS(#REF!,AB$3,#REF!,AB$2,#REF!,$B20),"")</f>
        <v/>
      </c>
      <c r="AC20" s="338" t="str">
        <f>IFERROR(COUNTIFS(#REF!,AC$3,#REF!,AC$2,#REF!,$B20),"")</f>
        <v/>
      </c>
      <c r="AD20" s="338" t="str">
        <f>IFERROR(COUNTIFS(#REF!,AD$3,#REF!,AD$2,#REF!,$B20),"")</f>
        <v/>
      </c>
      <c r="AE20" s="338" t="str">
        <f>IFERROR(COUNTIFS(#REF!,AE$3,#REF!,AE$2,#REF!,$B20),"")</f>
        <v/>
      </c>
      <c r="AF20" s="338" t="str">
        <f>IFERROR(COUNTIFS(#REF!,AF$3,#REF!,AF$2,#REF!,$B20),"")</f>
        <v/>
      </c>
      <c r="AG20" s="338" t="str">
        <f>IFERROR(COUNTIFS(#REF!,AG$3,#REF!,AG$2,#REF!,$B20),"")</f>
        <v/>
      </c>
      <c r="AH20" s="338" t="str">
        <f>IFERROR(COUNTIFS(#REF!,AH$3,#REF!,AH$2,#REF!,$B20),"")</f>
        <v/>
      </c>
      <c r="AI20" s="338" t="str">
        <f>IFERROR(COUNTIFS(#REF!,AI$3,#REF!,AI$2,#REF!,$B20),"")</f>
        <v/>
      </c>
      <c r="AJ20" s="338" t="str">
        <f>IFERROR(COUNTIFS(#REF!,AJ$3,#REF!,AJ$2,#REF!,$B20),"")</f>
        <v/>
      </c>
      <c r="AK20" s="338" t="str">
        <f>IFERROR(COUNTIFS(#REF!,AK$3,#REF!,AK$2,#REF!,$B20),"")</f>
        <v/>
      </c>
      <c r="AL20" s="338" t="str">
        <f>IFERROR(COUNTIFS(#REF!,AL$3,#REF!,AL$2,#REF!,$B20),"")</f>
        <v/>
      </c>
      <c r="AM20" s="338" t="str">
        <f>IFERROR(COUNTIFS(#REF!,AM$3,#REF!,AM$2,#REF!,$B20),"")</f>
        <v/>
      </c>
      <c r="AN20" s="338" t="str">
        <f>IFERROR(COUNTIFS(#REF!,AN$3,#REF!,AN$2,#REF!,$B20),"")</f>
        <v/>
      </c>
      <c r="AO20" s="338" t="str">
        <f>IFERROR(COUNTIFS(#REF!,AO$3,#REF!,AO$2,#REF!,$B20),"")</f>
        <v/>
      </c>
      <c r="AP20" s="338" t="str">
        <f>IFERROR(COUNTIFS(#REF!,AP$3,#REF!,AP$2,#REF!,$B20),"")</f>
        <v/>
      </c>
      <c r="AQ20" s="338" t="str">
        <f>IFERROR(COUNTIFS(#REF!,AQ$3,#REF!,AQ$2,#REF!,$B20),"")</f>
        <v/>
      </c>
      <c r="AR20" s="338" t="str">
        <f>IFERROR(COUNTIFS(#REF!,AR$3,#REF!,AR$2,#REF!,$B20),"")</f>
        <v/>
      </c>
      <c r="AS20" s="338" t="str">
        <f>IFERROR(COUNTIFS(#REF!,AS$3,#REF!,AS$2,#REF!,$B20),"")</f>
        <v/>
      </c>
      <c r="AT20" s="338" t="str">
        <f>IFERROR(COUNTIFS(#REF!,AT$3,#REF!,AT$2,#REF!,$B20),"")</f>
        <v/>
      </c>
      <c r="AU20" s="338" t="str">
        <f>IFERROR(COUNTIFS(#REF!,AU$3,#REF!,AU$2,#REF!,$B20),"")</f>
        <v/>
      </c>
      <c r="AV20" s="338" t="str">
        <f>IFERROR(COUNTIFS(#REF!,AV$3,#REF!,AV$2,#REF!,$B20),"")</f>
        <v/>
      </c>
      <c r="AW20" s="338" t="str">
        <f>IFERROR(COUNTIFS(#REF!,AW$3,#REF!,AW$2,#REF!,$B20),"")</f>
        <v/>
      </c>
      <c r="AX20" s="338" t="str">
        <f>IFERROR(COUNTIFS(#REF!,AX$3,#REF!,AX$2,#REF!,$B20),"")</f>
        <v/>
      </c>
      <c r="AY20" s="338" t="str">
        <f>IFERROR(COUNTIFS(#REF!,AY$3,#REF!,AY$2,#REF!,$B20),"")</f>
        <v/>
      </c>
      <c r="AZ20" s="338" t="str">
        <f>IFERROR(COUNTIFS(#REF!,AZ$3,#REF!,AZ$2,#REF!,$B20),"")</f>
        <v/>
      </c>
      <c r="BA20" s="338" t="str">
        <f>IFERROR(COUNTIFS(#REF!,BA$3,#REF!,BA$2,#REF!,$B20),"")</f>
        <v/>
      </c>
      <c r="BB20" s="338" t="str">
        <f>IFERROR(COUNTIFS(#REF!,BB$3,#REF!,BB$2,#REF!,$B20),"")</f>
        <v/>
      </c>
      <c r="BC20" s="338" t="str">
        <f>IFERROR(COUNTIFS(#REF!,BC$3,#REF!,BC$2,#REF!,$B20),"")</f>
        <v/>
      </c>
      <c r="BD20" s="338" t="str">
        <f>IFERROR(COUNTIFS(#REF!,BD$3,#REF!,BD$2,#REF!,$B20),"")</f>
        <v/>
      </c>
      <c r="BE20" s="338" t="str">
        <f>IFERROR(COUNTIFS(#REF!,BE$3,#REF!,BE$2,#REF!,$B20),"")</f>
        <v/>
      </c>
      <c r="BF20" s="338" t="str">
        <f>IFERROR(COUNTIFS(#REF!,BF$3,#REF!,BF$2,#REF!,$B20),"")</f>
        <v/>
      </c>
      <c r="BG20" s="338" t="str">
        <f>IFERROR(COUNTIFS(#REF!,BG$3,#REF!,BG$2,#REF!,$B20),"")</f>
        <v/>
      </c>
      <c r="BH20" s="338" t="str">
        <f>IFERROR(COUNTIFS(#REF!,BH$3,#REF!,BH$2,#REF!,$B20),"")</f>
        <v/>
      </c>
      <c r="BI20" s="338" t="str">
        <f>IFERROR(COUNTIFS(#REF!,BI$3,#REF!,BI$2,#REF!,$B20),"")</f>
        <v/>
      </c>
      <c r="BJ20" s="338" t="str">
        <f>IFERROR(COUNTIFS(#REF!,BJ$3,#REF!,BJ$2,#REF!,$B20),"")</f>
        <v/>
      </c>
      <c r="BK20" s="338" t="str">
        <f>IFERROR(COUNTIFS(#REF!,BK$3,#REF!,BK$2,#REF!,$B20),"")</f>
        <v/>
      </c>
      <c r="BL20" s="338" t="str">
        <f>IFERROR(COUNTIFS(#REF!,BL$3,#REF!,BL$2,#REF!,$B20),"")</f>
        <v/>
      </c>
      <c r="BM20" s="338" t="str">
        <f>IFERROR(COUNTIFS(#REF!,BM$3,#REF!,BM$2,#REF!,$B20),"")</f>
        <v/>
      </c>
      <c r="BN20" s="338" t="str">
        <f>IFERROR(COUNTIFS(#REF!,BN$3,#REF!,BN$2,#REF!,$B20),"")</f>
        <v/>
      </c>
      <c r="BO20" s="338" t="str">
        <f>IFERROR(COUNTIFS(#REF!,BO$3,#REF!,BO$2,#REF!,$B20),"")</f>
        <v/>
      </c>
      <c r="BP20" s="338" t="str">
        <f>IFERROR(COUNTIFS(#REF!,BP$3,#REF!,BP$2,#REF!,$B20),"")</f>
        <v/>
      </c>
      <c r="BQ20" s="338" t="str">
        <f>IFERROR(COUNTIFS(#REF!,BQ$3,#REF!,BQ$2,#REF!,$B20),"")</f>
        <v/>
      </c>
      <c r="BR20" s="338" t="str">
        <f>IFERROR(COUNTIFS(#REF!,BR$3,#REF!,BR$2,#REF!,$B20),"")</f>
        <v/>
      </c>
      <c r="BS20" s="338" t="str">
        <f>IFERROR(COUNTIFS(#REF!,BS$3,#REF!,BS$2,#REF!,$B20),"")</f>
        <v/>
      </c>
      <c r="BT20" s="338" t="str">
        <f>IFERROR(COUNTIFS(#REF!,BT$3,#REF!,BT$2,#REF!,$B20),"")</f>
        <v/>
      </c>
      <c r="BU20" s="338" t="str">
        <f>IFERROR(COUNTIFS(#REF!,BU$3,#REF!,BU$2,#REF!,$B20),"")</f>
        <v/>
      </c>
      <c r="BV20" s="338" t="str">
        <f>IFERROR(COUNTIFS(#REF!,BV$3,#REF!,BV$2,#REF!,$B20),"")</f>
        <v/>
      </c>
      <c r="BW20" s="338" t="str">
        <f>IFERROR(COUNTIFS(#REF!,BW$3,#REF!,BW$2,#REF!,$B20),"")</f>
        <v/>
      </c>
      <c r="BX20" s="338" t="str">
        <f>IFERROR(COUNTIFS(#REF!,BX$3,#REF!,BX$2,#REF!,$B20),"")</f>
        <v/>
      </c>
      <c r="BY20" s="338" t="str">
        <f>IFERROR(COUNTIFS(#REF!,BY$3,#REF!,BY$2,#REF!,$B20),"")</f>
        <v/>
      </c>
      <c r="BZ20" s="338" t="str">
        <f>IFERROR(COUNTIFS(#REF!,BZ$3,#REF!,BZ$2,#REF!,$B20),"")</f>
        <v/>
      </c>
      <c r="CA20" s="338" t="str">
        <f>IFERROR(COUNTIFS(#REF!,CA$3,#REF!,CA$2,#REF!,$B20),"")</f>
        <v/>
      </c>
    </row>
    <row r="21" spans="2:79" s="237" customFormat="1" x14ac:dyDescent="0.25">
      <c r="B21" s="414" t="s">
        <v>188</v>
      </c>
      <c r="C21" s="338" t="s">
        <v>52</v>
      </c>
      <c r="D21" s="338" t="s">
        <v>128</v>
      </c>
      <c r="E21" s="415" t="s">
        <v>7589</v>
      </c>
      <c r="F21" s="416" t="str">
        <f t="shared" si="12"/>
        <v/>
      </c>
      <c r="G21" s="417">
        <f t="shared" si="13"/>
        <v>0</v>
      </c>
      <c r="H21" s="416" t="str">
        <f t="shared" si="14"/>
        <v/>
      </c>
      <c r="I21" s="416" t="str">
        <f t="shared" si="15"/>
        <v/>
      </c>
      <c r="J21" s="416" t="str">
        <f t="shared" si="16"/>
        <v/>
      </c>
      <c r="K21" s="416" t="str">
        <f t="shared" si="17"/>
        <v/>
      </c>
      <c r="L21" s="416" t="str">
        <f t="shared" si="18"/>
        <v/>
      </c>
      <c r="M21" s="416" t="str">
        <f t="shared" si="19"/>
        <v/>
      </c>
      <c r="N21" s="416" t="str">
        <f t="shared" si="20"/>
        <v/>
      </c>
      <c r="O21" s="416" t="str">
        <f t="shared" si="21"/>
        <v/>
      </c>
      <c r="P21" s="416" t="str">
        <f t="shared" si="22"/>
        <v/>
      </c>
      <c r="Q21" s="416" t="str">
        <f t="shared" si="23"/>
        <v/>
      </c>
      <c r="R21" s="416" t="str">
        <f t="shared" si="24"/>
        <v/>
      </c>
      <c r="S21" s="416" t="str">
        <f t="shared" si="25"/>
        <v/>
      </c>
      <c r="T21" s="338" t="str">
        <f>IFERROR(COUNTIFS(#REF!,T$3,#REF!,T$2,#REF!,$B21),"")</f>
        <v/>
      </c>
      <c r="U21" s="338" t="str">
        <f>IFERROR(COUNTIFS(#REF!,U$3,#REF!,U$2,#REF!,$B21),"")</f>
        <v/>
      </c>
      <c r="V21" s="338" t="str">
        <f>IFERROR(COUNTIFS(#REF!,V$3,#REF!,V$2,#REF!,$B21),"")</f>
        <v/>
      </c>
      <c r="W21" s="338" t="str">
        <f>IFERROR(COUNTIFS(#REF!,W$3,#REF!,W$2,#REF!,$B21),"")</f>
        <v/>
      </c>
      <c r="X21" s="338" t="str">
        <f>IFERROR(COUNTIFS(#REF!,X$3,#REF!,X$2,#REF!,$B21),"")</f>
        <v/>
      </c>
      <c r="Y21" s="338" t="str">
        <f>IFERROR(COUNTIFS(#REF!,Y$3,#REF!,Y$2,#REF!,$B21),"")</f>
        <v/>
      </c>
      <c r="Z21" s="338" t="str">
        <f>IFERROR(COUNTIFS(#REF!,Z$3,#REF!,Z$2,#REF!,$B21),"")</f>
        <v/>
      </c>
      <c r="AA21" s="338" t="str">
        <f>IFERROR(COUNTIFS(#REF!,AA$3,#REF!,AA$2,#REF!,$B21),"")</f>
        <v/>
      </c>
      <c r="AB21" s="338" t="str">
        <f>IFERROR(COUNTIFS(#REF!,AB$3,#REF!,AB$2,#REF!,$B21),"")</f>
        <v/>
      </c>
      <c r="AC21" s="338" t="str">
        <f>IFERROR(COUNTIFS(#REF!,AC$3,#REF!,AC$2,#REF!,$B21),"")</f>
        <v/>
      </c>
      <c r="AD21" s="338" t="str">
        <f>IFERROR(COUNTIFS(#REF!,AD$3,#REF!,AD$2,#REF!,$B21),"")</f>
        <v/>
      </c>
      <c r="AE21" s="338" t="str">
        <f>IFERROR(COUNTIFS(#REF!,AE$3,#REF!,AE$2,#REF!,$B21),"")</f>
        <v/>
      </c>
      <c r="AF21" s="338" t="str">
        <f>IFERROR(COUNTIFS(#REF!,AF$3,#REF!,AF$2,#REF!,$B21),"")</f>
        <v/>
      </c>
      <c r="AG21" s="338" t="str">
        <f>IFERROR(COUNTIFS(#REF!,AG$3,#REF!,AG$2,#REF!,$B21),"")</f>
        <v/>
      </c>
      <c r="AH21" s="338" t="str">
        <f>IFERROR(COUNTIFS(#REF!,AH$3,#REF!,AH$2,#REF!,$B21),"")</f>
        <v/>
      </c>
      <c r="AI21" s="338" t="str">
        <f>IFERROR(COUNTIFS(#REF!,AI$3,#REF!,AI$2,#REF!,$B21),"")</f>
        <v/>
      </c>
      <c r="AJ21" s="338" t="str">
        <f>IFERROR(COUNTIFS(#REF!,AJ$3,#REF!,AJ$2,#REF!,$B21),"")</f>
        <v/>
      </c>
      <c r="AK21" s="338" t="str">
        <f>IFERROR(COUNTIFS(#REF!,AK$3,#REF!,AK$2,#REF!,$B21),"")</f>
        <v/>
      </c>
      <c r="AL21" s="338" t="str">
        <f>IFERROR(COUNTIFS(#REF!,AL$3,#REF!,AL$2,#REF!,$B21),"")</f>
        <v/>
      </c>
      <c r="AM21" s="338" t="str">
        <f>IFERROR(COUNTIFS(#REF!,AM$3,#REF!,AM$2,#REF!,$B21),"")</f>
        <v/>
      </c>
      <c r="AN21" s="338" t="str">
        <f>IFERROR(COUNTIFS(#REF!,AN$3,#REF!,AN$2,#REF!,$B21),"")</f>
        <v/>
      </c>
      <c r="AO21" s="338" t="str">
        <f>IFERROR(COUNTIFS(#REF!,AO$3,#REF!,AO$2,#REF!,$B21),"")</f>
        <v/>
      </c>
      <c r="AP21" s="338" t="str">
        <f>IFERROR(COUNTIFS(#REF!,AP$3,#REF!,AP$2,#REF!,$B21),"")</f>
        <v/>
      </c>
      <c r="AQ21" s="338" t="str">
        <f>IFERROR(COUNTIFS(#REF!,AQ$3,#REF!,AQ$2,#REF!,$B21),"")</f>
        <v/>
      </c>
      <c r="AR21" s="338" t="str">
        <f>IFERROR(COUNTIFS(#REF!,AR$3,#REF!,AR$2,#REF!,$B21),"")</f>
        <v/>
      </c>
      <c r="AS21" s="338" t="str">
        <f>IFERROR(COUNTIFS(#REF!,AS$3,#REF!,AS$2,#REF!,$B21),"")</f>
        <v/>
      </c>
      <c r="AT21" s="338" t="str">
        <f>IFERROR(COUNTIFS(#REF!,AT$3,#REF!,AT$2,#REF!,$B21),"")</f>
        <v/>
      </c>
      <c r="AU21" s="338" t="str">
        <f>IFERROR(COUNTIFS(#REF!,AU$3,#REF!,AU$2,#REF!,$B21),"")</f>
        <v/>
      </c>
      <c r="AV21" s="338" t="str">
        <f>IFERROR(COUNTIFS(#REF!,AV$3,#REF!,AV$2,#REF!,$B21),"")</f>
        <v/>
      </c>
      <c r="AW21" s="338" t="str">
        <f>IFERROR(COUNTIFS(#REF!,AW$3,#REF!,AW$2,#REF!,$B21),"")</f>
        <v/>
      </c>
      <c r="AX21" s="338" t="str">
        <f>IFERROR(COUNTIFS(#REF!,AX$3,#REF!,AX$2,#REF!,$B21),"")</f>
        <v/>
      </c>
      <c r="AY21" s="338" t="str">
        <f>IFERROR(COUNTIFS(#REF!,AY$3,#REF!,AY$2,#REF!,$B21),"")</f>
        <v/>
      </c>
      <c r="AZ21" s="338" t="str">
        <f>IFERROR(COUNTIFS(#REF!,AZ$3,#REF!,AZ$2,#REF!,$B21),"")</f>
        <v/>
      </c>
      <c r="BA21" s="338" t="str">
        <f>IFERROR(COUNTIFS(#REF!,BA$3,#REF!,BA$2,#REF!,$B21),"")</f>
        <v/>
      </c>
      <c r="BB21" s="338" t="str">
        <f>IFERROR(COUNTIFS(#REF!,BB$3,#REF!,BB$2,#REF!,$B21),"")</f>
        <v/>
      </c>
      <c r="BC21" s="338" t="str">
        <f>IFERROR(COUNTIFS(#REF!,BC$3,#REF!,BC$2,#REF!,$B21),"")</f>
        <v/>
      </c>
      <c r="BD21" s="338" t="str">
        <f>IFERROR(COUNTIFS(#REF!,BD$3,#REF!,BD$2,#REF!,$B21),"")</f>
        <v/>
      </c>
      <c r="BE21" s="338" t="str">
        <f>IFERROR(COUNTIFS(#REF!,BE$3,#REF!,BE$2,#REF!,$B21),"")</f>
        <v/>
      </c>
      <c r="BF21" s="338" t="str">
        <f>IFERROR(COUNTIFS(#REF!,BF$3,#REF!,BF$2,#REF!,$B21),"")</f>
        <v/>
      </c>
      <c r="BG21" s="338" t="str">
        <f>IFERROR(COUNTIFS(#REF!,BG$3,#REF!,BG$2,#REF!,$B21),"")</f>
        <v/>
      </c>
      <c r="BH21" s="338" t="str">
        <f>IFERROR(COUNTIFS(#REF!,BH$3,#REF!,BH$2,#REF!,$B21),"")</f>
        <v/>
      </c>
      <c r="BI21" s="338" t="str">
        <f>IFERROR(COUNTIFS(#REF!,BI$3,#REF!,BI$2,#REF!,$B21),"")</f>
        <v/>
      </c>
      <c r="BJ21" s="338" t="str">
        <f>IFERROR(COUNTIFS(#REF!,BJ$3,#REF!,BJ$2,#REF!,$B21),"")</f>
        <v/>
      </c>
      <c r="BK21" s="338" t="str">
        <f>IFERROR(COUNTIFS(#REF!,BK$3,#REF!,BK$2,#REF!,$B21),"")</f>
        <v/>
      </c>
      <c r="BL21" s="338" t="str">
        <f>IFERROR(COUNTIFS(#REF!,BL$3,#REF!,BL$2,#REF!,$B21),"")</f>
        <v/>
      </c>
      <c r="BM21" s="338" t="str">
        <f>IFERROR(COUNTIFS(#REF!,BM$3,#REF!,BM$2,#REF!,$B21),"")</f>
        <v/>
      </c>
      <c r="BN21" s="338" t="str">
        <f>IFERROR(COUNTIFS(#REF!,BN$3,#REF!,BN$2,#REF!,$B21),"")</f>
        <v/>
      </c>
      <c r="BO21" s="338" t="str">
        <f>IFERROR(COUNTIFS(#REF!,BO$3,#REF!,BO$2,#REF!,$B21),"")</f>
        <v/>
      </c>
      <c r="BP21" s="338" t="str">
        <f>IFERROR(COUNTIFS(#REF!,BP$3,#REF!,BP$2,#REF!,$B21),"")</f>
        <v/>
      </c>
      <c r="BQ21" s="338" t="str">
        <f>IFERROR(COUNTIFS(#REF!,BQ$3,#REF!,BQ$2,#REF!,$B21),"")</f>
        <v/>
      </c>
      <c r="BR21" s="338" t="str">
        <f>IFERROR(COUNTIFS(#REF!,BR$3,#REF!,BR$2,#REF!,$B21),"")</f>
        <v/>
      </c>
      <c r="BS21" s="338" t="str">
        <f>IFERROR(COUNTIFS(#REF!,BS$3,#REF!,BS$2,#REF!,$B21),"")</f>
        <v/>
      </c>
      <c r="BT21" s="338" t="str">
        <f>IFERROR(COUNTIFS(#REF!,BT$3,#REF!,BT$2,#REF!,$B21),"")</f>
        <v/>
      </c>
      <c r="BU21" s="338" t="str">
        <f>IFERROR(COUNTIFS(#REF!,BU$3,#REF!,BU$2,#REF!,$B21),"")</f>
        <v/>
      </c>
      <c r="BV21" s="338" t="str">
        <f>IFERROR(COUNTIFS(#REF!,BV$3,#REF!,BV$2,#REF!,$B21),"")</f>
        <v/>
      </c>
      <c r="BW21" s="338" t="str">
        <f>IFERROR(COUNTIFS(#REF!,BW$3,#REF!,BW$2,#REF!,$B21),"")</f>
        <v/>
      </c>
      <c r="BX21" s="338" t="str">
        <f>IFERROR(COUNTIFS(#REF!,BX$3,#REF!,BX$2,#REF!,$B21),"")</f>
        <v/>
      </c>
      <c r="BY21" s="338" t="str">
        <f>IFERROR(COUNTIFS(#REF!,BY$3,#REF!,BY$2,#REF!,$B21),"")</f>
        <v/>
      </c>
      <c r="BZ21" s="338" t="str">
        <f>IFERROR(COUNTIFS(#REF!,BZ$3,#REF!,BZ$2,#REF!,$B21),"")</f>
        <v/>
      </c>
      <c r="CA21" s="338" t="str">
        <f>IFERROR(COUNTIFS(#REF!,CA$3,#REF!,CA$2,#REF!,$B21),"")</f>
        <v/>
      </c>
    </row>
    <row r="22" spans="2:79" s="237" customFormat="1" x14ac:dyDescent="0.25">
      <c r="B22" s="272" t="s">
        <v>307</v>
      </c>
      <c r="C22" s="235" t="s">
        <v>52</v>
      </c>
      <c r="D22" s="235" t="s">
        <v>128</v>
      </c>
      <c r="E22" s="236" t="s">
        <v>7606</v>
      </c>
      <c r="F22" s="294" t="str">
        <f t="shared" si="12"/>
        <v/>
      </c>
      <c r="G22" s="300">
        <f t="shared" si="13"/>
        <v>0</v>
      </c>
      <c r="H22" s="294" t="str">
        <f t="shared" si="14"/>
        <v/>
      </c>
      <c r="I22" s="294" t="str">
        <f t="shared" si="15"/>
        <v/>
      </c>
      <c r="J22" s="294" t="str">
        <f t="shared" si="16"/>
        <v/>
      </c>
      <c r="K22" s="294" t="str">
        <f t="shared" si="17"/>
        <v/>
      </c>
      <c r="L22" s="294" t="str">
        <f t="shared" si="18"/>
        <v/>
      </c>
      <c r="M22" s="294" t="str">
        <f t="shared" si="19"/>
        <v/>
      </c>
      <c r="N22" s="294" t="str">
        <f t="shared" si="20"/>
        <v/>
      </c>
      <c r="O22" s="294" t="str">
        <f t="shared" si="21"/>
        <v/>
      </c>
      <c r="P22" s="294" t="str">
        <f t="shared" si="22"/>
        <v/>
      </c>
      <c r="Q22" s="294" t="str">
        <f t="shared" si="23"/>
        <v/>
      </c>
      <c r="R22" s="294" t="str">
        <f t="shared" si="24"/>
        <v/>
      </c>
      <c r="S22" s="294" t="str">
        <f t="shared" si="25"/>
        <v/>
      </c>
      <c r="T22" s="338" t="str">
        <f>IFERROR(COUNTIFS(#REF!,T$3,#REF!,T$2,#REF!,$B22),"")</f>
        <v/>
      </c>
      <c r="U22" s="338" t="str">
        <f>IFERROR(COUNTIFS(#REF!,U$3,#REF!,U$2,#REF!,$B22),"")</f>
        <v/>
      </c>
      <c r="V22" s="338" t="str">
        <f>IFERROR(COUNTIFS(#REF!,V$3,#REF!,V$2,#REF!,$B22),"")</f>
        <v/>
      </c>
      <c r="W22" s="338" t="str">
        <f>IFERROR(COUNTIFS(#REF!,W$3,#REF!,W$2,#REF!,$B22),"")</f>
        <v/>
      </c>
      <c r="X22" s="338" t="str">
        <f>IFERROR(COUNTIFS(#REF!,X$3,#REF!,X$2,#REF!,$B22),"")</f>
        <v/>
      </c>
      <c r="Y22" s="338" t="str">
        <f>IFERROR(COUNTIFS(#REF!,Y$3,#REF!,Y$2,#REF!,$B22),"")</f>
        <v/>
      </c>
      <c r="Z22" s="338" t="str">
        <f>IFERROR(COUNTIFS(#REF!,Z$3,#REF!,Z$2,#REF!,$B22),"")</f>
        <v/>
      </c>
      <c r="AA22" s="338" t="str">
        <f>IFERROR(COUNTIFS(#REF!,AA$3,#REF!,AA$2,#REF!,$B22),"")</f>
        <v/>
      </c>
      <c r="AB22" s="338" t="str">
        <f>IFERROR(COUNTIFS(#REF!,AB$3,#REF!,AB$2,#REF!,$B22),"")</f>
        <v/>
      </c>
      <c r="AC22" s="338" t="str">
        <f>IFERROR(COUNTIFS(#REF!,AC$3,#REF!,AC$2,#REF!,$B22),"")</f>
        <v/>
      </c>
      <c r="AD22" s="338" t="str">
        <f>IFERROR(COUNTIFS(#REF!,AD$3,#REF!,AD$2,#REF!,$B22),"")</f>
        <v/>
      </c>
      <c r="AE22" s="338" t="str">
        <f>IFERROR(COUNTIFS(#REF!,AE$3,#REF!,AE$2,#REF!,$B22),"")</f>
        <v/>
      </c>
      <c r="AF22" s="338" t="str">
        <f>IFERROR(COUNTIFS(#REF!,AF$3,#REF!,AF$2,#REF!,$B22),"")</f>
        <v/>
      </c>
      <c r="AG22" s="338" t="str">
        <f>IFERROR(COUNTIFS(#REF!,AG$3,#REF!,AG$2,#REF!,$B22),"")</f>
        <v/>
      </c>
      <c r="AH22" s="338" t="str">
        <f>IFERROR(COUNTIFS(#REF!,AH$3,#REF!,AH$2,#REF!,$B22),"")</f>
        <v/>
      </c>
      <c r="AI22" s="338" t="str">
        <f>IFERROR(COUNTIFS(#REF!,AI$3,#REF!,AI$2,#REF!,$B22),"")</f>
        <v/>
      </c>
      <c r="AJ22" s="338" t="str">
        <f>IFERROR(COUNTIFS(#REF!,AJ$3,#REF!,AJ$2,#REF!,$B22),"")</f>
        <v/>
      </c>
      <c r="AK22" s="338" t="str">
        <f>IFERROR(COUNTIFS(#REF!,AK$3,#REF!,AK$2,#REF!,$B22),"")</f>
        <v/>
      </c>
      <c r="AL22" s="338" t="str">
        <f>IFERROR(COUNTIFS(#REF!,AL$3,#REF!,AL$2,#REF!,$B22),"")</f>
        <v/>
      </c>
      <c r="AM22" s="338" t="str">
        <f>IFERROR(COUNTIFS(#REF!,AM$3,#REF!,AM$2,#REF!,$B22),"")</f>
        <v/>
      </c>
      <c r="AN22" s="338" t="str">
        <f>IFERROR(COUNTIFS(#REF!,AN$3,#REF!,AN$2,#REF!,$B22),"")</f>
        <v/>
      </c>
      <c r="AO22" s="338" t="str">
        <f>IFERROR(COUNTIFS(#REF!,AO$3,#REF!,AO$2,#REF!,$B22),"")</f>
        <v/>
      </c>
      <c r="AP22" s="338" t="str">
        <f>IFERROR(COUNTIFS(#REF!,AP$3,#REF!,AP$2,#REF!,$B22),"")</f>
        <v/>
      </c>
      <c r="AQ22" s="338" t="str">
        <f>IFERROR(COUNTIFS(#REF!,AQ$3,#REF!,AQ$2,#REF!,$B22),"")</f>
        <v/>
      </c>
      <c r="AR22" s="338" t="str">
        <f>IFERROR(COUNTIFS(#REF!,AR$3,#REF!,AR$2,#REF!,$B22),"")</f>
        <v/>
      </c>
      <c r="AS22" s="338" t="str">
        <f>IFERROR(COUNTIFS(#REF!,AS$3,#REF!,AS$2,#REF!,$B22),"")</f>
        <v/>
      </c>
      <c r="AT22" s="338" t="str">
        <f>IFERROR(COUNTIFS(#REF!,AT$3,#REF!,AT$2,#REF!,$B22),"")</f>
        <v/>
      </c>
      <c r="AU22" s="338" t="str">
        <f>IFERROR(COUNTIFS(#REF!,AU$3,#REF!,AU$2,#REF!,$B22),"")</f>
        <v/>
      </c>
      <c r="AV22" s="338" t="str">
        <f>IFERROR(COUNTIFS(#REF!,AV$3,#REF!,AV$2,#REF!,$B22),"")</f>
        <v/>
      </c>
      <c r="AW22" s="338" t="str">
        <f>IFERROR(COUNTIFS(#REF!,AW$3,#REF!,AW$2,#REF!,$B22),"")</f>
        <v/>
      </c>
      <c r="AX22" s="338" t="str">
        <f>IFERROR(COUNTIFS(#REF!,AX$3,#REF!,AX$2,#REF!,$B22),"")</f>
        <v/>
      </c>
      <c r="AY22" s="338" t="str">
        <f>IFERROR(COUNTIFS(#REF!,AY$3,#REF!,AY$2,#REF!,$B22),"")</f>
        <v/>
      </c>
      <c r="AZ22" s="338" t="str">
        <f>IFERROR(COUNTIFS(#REF!,AZ$3,#REF!,AZ$2,#REF!,$B22),"")</f>
        <v/>
      </c>
      <c r="BA22" s="338" t="str">
        <f>IFERROR(COUNTIFS(#REF!,BA$3,#REF!,BA$2,#REF!,$B22),"")</f>
        <v/>
      </c>
      <c r="BB22" s="338" t="str">
        <f>IFERROR(COUNTIFS(#REF!,BB$3,#REF!,BB$2,#REF!,$B22),"")</f>
        <v/>
      </c>
      <c r="BC22" s="338" t="str">
        <f>IFERROR(COUNTIFS(#REF!,BC$3,#REF!,BC$2,#REF!,$B22),"")</f>
        <v/>
      </c>
      <c r="BD22" s="338" t="str">
        <f>IFERROR(COUNTIFS(#REF!,BD$3,#REF!,BD$2,#REF!,$B22),"")</f>
        <v/>
      </c>
      <c r="BE22" s="338" t="str">
        <f>IFERROR(COUNTIFS(#REF!,BE$3,#REF!,BE$2,#REF!,$B22),"")</f>
        <v/>
      </c>
      <c r="BF22" s="338" t="str">
        <f>IFERROR(COUNTIFS(#REF!,BF$3,#REF!,BF$2,#REF!,$B22),"")</f>
        <v/>
      </c>
      <c r="BG22" s="338" t="str">
        <f>IFERROR(COUNTIFS(#REF!,BG$3,#REF!,BG$2,#REF!,$B22),"")</f>
        <v/>
      </c>
      <c r="BH22" s="338" t="str">
        <f>IFERROR(COUNTIFS(#REF!,BH$3,#REF!,BH$2,#REF!,$B22),"")</f>
        <v/>
      </c>
      <c r="BI22" s="338" t="str">
        <f>IFERROR(COUNTIFS(#REF!,BI$3,#REF!,BI$2,#REF!,$B22),"")</f>
        <v/>
      </c>
      <c r="BJ22" s="338" t="str">
        <f>IFERROR(COUNTIFS(#REF!,BJ$3,#REF!,BJ$2,#REF!,$B22),"")</f>
        <v/>
      </c>
      <c r="BK22" s="338" t="str">
        <f>IFERROR(COUNTIFS(#REF!,BK$3,#REF!,BK$2,#REF!,$B22),"")</f>
        <v/>
      </c>
      <c r="BL22" s="338" t="str">
        <f>IFERROR(COUNTIFS(#REF!,BL$3,#REF!,BL$2,#REF!,$B22),"")</f>
        <v/>
      </c>
      <c r="BM22" s="338" t="str">
        <f>IFERROR(COUNTIFS(#REF!,BM$3,#REF!,BM$2,#REF!,$B22),"")</f>
        <v/>
      </c>
      <c r="BN22" s="338" t="str">
        <f>IFERROR(COUNTIFS(#REF!,BN$3,#REF!,BN$2,#REF!,$B22),"")</f>
        <v/>
      </c>
      <c r="BO22" s="338" t="str">
        <f>IFERROR(COUNTIFS(#REF!,BO$3,#REF!,BO$2,#REF!,$B22),"")</f>
        <v/>
      </c>
      <c r="BP22" s="338" t="str">
        <f>IFERROR(COUNTIFS(#REF!,BP$3,#REF!,BP$2,#REF!,$B22),"")</f>
        <v/>
      </c>
      <c r="BQ22" s="338" t="str">
        <f>IFERROR(COUNTIFS(#REF!,BQ$3,#REF!,BQ$2,#REF!,$B22),"")</f>
        <v/>
      </c>
      <c r="BR22" s="338" t="str">
        <f>IFERROR(COUNTIFS(#REF!,BR$3,#REF!,BR$2,#REF!,$B22),"")</f>
        <v/>
      </c>
      <c r="BS22" s="338" t="str">
        <f>IFERROR(COUNTIFS(#REF!,BS$3,#REF!,BS$2,#REF!,$B22),"")</f>
        <v/>
      </c>
      <c r="BT22" s="338" t="str">
        <f>IFERROR(COUNTIFS(#REF!,BT$3,#REF!,BT$2,#REF!,$B22),"")</f>
        <v/>
      </c>
      <c r="BU22" s="338" t="str">
        <f>IFERROR(COUNTIFS(#REF!,BU$3,#REF!,BU$2,#REF!,$B22),"")</f>
        <v/>
      </c>
      <c r="BV22" s="338" t="str">
        <f>IFERROR(COUNTIFS(#REF!,BV$3,#REF!,BV$2,#REF!,$B22),"")</f>
        <v/>
      </c>
      <c r="BW22" s="338" t="str">
        <f>IFERROR(COUNTIFS(#REF!,BW$3,#REF!,BW$2,#REF!,$B22),"")</f>
        <v/>
      </c>
      <c r="BX22" s="338" t="str">
        <f>IFERROR(COUNTIFS(#REF!,BX$3,#REF!,BX$2,#REF!,$B22),"")</f>
        <v/>
      </c>
      <c r="BY22" s="338" t="str">
        <f>IFERROR(COUNTIFS(#REF!,BY$3,#REF!,BY$2,#REF!,$B22),"")</f>
        <v/>
      </c>
      <c r="BZ22" s="338" t="str">
        <f>IFERROR(COUNTIFS(#REF!,BZ$3,#REF!,BZ$2,#REF!,$B22),"")</f>
        <v/>
      </c>
      <c r="CA22" s="338" t="str">
        <f>IFERROR(COUNTIFS(#REF!,CA$3,#REF!,CA$2,#REF!,$B22),"")</f>
        <v/>
      </c>
    </row>
    <row r="23" spans="2:79" s="237" customFormat="1" x14ac:dyDescent="0.25">
      <c r="B23" s="414" t="s">
        <v>93</v>
      </c>
      <c r="C23" s="338" t="s">
        <v>52</v>
      </c>
      <c r="D23" s="338" t="s">
        <v>131</v>
      </c>
      <c r="E23" s="415" t="s">
        <v>7561</v>
      </c>
      <c r="F23" s="416" t="str">
        <f t="shared" si="12"/>
        <v/>
      </c>
      <c r="G23" s="417">
        <f t="shared" si="13"/>
        <v>0</v>
      </c>
      <c r="H23" s="416" t="str">
        <f t="shared" si="14"/>
        <v/>
      </c>
      <c r="I23" s="416" t="str">
        <f t="shared" si="15"/>
        <v/>
      </c>
      <c r="J23" s="416" t="str">
        <f t="shared" si="16"/>
        <v/>
      </c>
      <c r="K23" s="416" t="str">
        <f t="shared" si="17"/>
        <v/>
      </c>
      <c r="L23" s="416" t="str">
        <f t="shared" si="18"/>
        <v/>
      </c>
      <c r="M23" s="416" t="str">
        <f t="shared" si="19"/>
        <v/>
      </c>
      <c r="N23" s="416" t="str">
        <f t="shared" si="20"/>
        <v/>
      </c>
      <c r="O23" s="416" t="str">
        <f t="shared" si="21"/>
        <v/>
      </c>
      <c r="P23" s="416" t="str">
        <f t="shared" si="22"/>
        <v/>
      </c>
      <c r="Q23" s="416" t="str">
        <f t="shared" si="23"/>
        <v/>
      </c>
      <c r="R23" s="416" t="str">
        <f t="shared" si="24"/>
        <v/>
      </c>
      <c r="S23" s="416" t="str">
        <f t="shared" si="25"/>
        <v/>
      </c>
      <c r="T23" s="338" t="str">
        <f>IFERROR(COUNTIFS(#REF!,T$3,#REF!,T$2,#REF!,$B23),"")</f>
        <v/>
      </c>
      <c r="U23" s="338" t="str">
        <f>IFERROR(COUNTIFS(#REF!,U$3,#REF!,U$2,#REF!,$B23),"")</f>
        <v/>
      </c>
      <c r="V23" s="338" t="str">
        <f>IFERROR(COUNTIFS(#REF!,V$3,#REF!,V$2,#REF!,$B23),"")</f>
        <v/>
      </c>
      <c r="W23" s="338" t="str">
        <f>IFERROR(COUNTIFS(#REF!,W$3,#REF!,W$2,#REF!,$B23),"")</f>
        <v/>
      </c>
      <c r="X23" s="338" t="str">
        <f>IFERROR(COUNTIFS(#REF!,X$3,#REF!,X$2,#REF!,$B23),"")</f>
        <v/>
      </c>
      <c r="Y23" s="338" t="str">
        <f>IFERROR(COUNTIFS(#REF!,Y$3,#REF!,Y$2,#REF!,$B23),"")</f>
        <v/>
      </c>
      <c r="Z23" s="338" t="str">
        <f>IFERROR(COUNTIFS(#REF!,Z$3,#REF!,Z$2,#REF!,$B23),"")</f>
        <v/>
      </c>
      <c r="AA23" s="338" t="str">
        <f>IFERROR(COUNTIFS(#REF!,AA$3,#REF!,AA$2,#REF!,$B23),"")</f>
        <v/>
      </c>
      <c r="AB23" s="338" t="str">
        <f>IFERROR(COUNTIFS(#REF!,AB$3,#REF!,AB$2,#REF!,$B23),"")</f>
        <v/>
      </c>
      <c r="AC23" s="338" t="str">
        <f>IFERROR(COUNTIFS(#REF!,AC$3,#REF!,AC$2,#REF!,$B23),"")</f>
        <v/>
      </c>
      <c r="AD23" s="338" t="str">
        <f>IFERROR(COUNTIFS(#REF!,AD$3,#REF!,AD$2,#REF!,$B23),"")</f>
        <v/>
      </c>
      <c r="AE23" s="338" t="str">
        <f>IFERROR(COUNTIFS(#REF!,AE$3,#REF!,AE$2,#REF!,$B23),"")</f>
        <v/>
      </c>
      <c r="AF23" s="338" t="str">
        <f>IFERROR(COUNTIFS(#REF!,AF$3,#REF!,AF$2,#REF!,$B23),"")</f>
        <v/>
      </c>
      <c r="AG23" s="338" t="str">
        <f>IFERROR(COUNTIFS(#REF!,AG$3,#REF!,AG$2,#REF!,$B23),"")</f>
        <v/>
      </c>
      <c r="AH23" s="338" t="str">
        <f>IFERROR(COUNTIFS(#REF!,AH$3,#REF!,AH$2,#REF!,$B23),"")</f>
        <v/>
      </c>
      <c r="AI23" s="338" t="str">
        <f>IFERROR(COUNTIFS(#REF!,AI$3,#REF!,AI$2,#REF!,$B23),"")</f>
        <v/>
      </c>
      <c r="AJ23" s="338" t="str">
        <f>IFERROR(COUNTIFS(#REF!,AJ$3,#REF!,AJ$2,#REF!,$B23),"")</f>
        <v/>
      </c>
      <c r="AK23" s="338" t="str">
        <f>IFERROR(COUNTIFS(#REF!,AK$3,#REF!,AK$2,#REF!,$B23),"")</f>
        <v/>
      </c>
      <c r="AL23" s="338" t="str">
        <f>IFERROR(COUNTIFS(#REF!,AL$3,#REF!,AL$2,#REF!,$B23),"")</f>
        <v/>
      </c>
      <c r="AM23" s="338" t="str">
        <f>IFERROR(COUNTIFS(#REF!,AM$3,#REF!,AM$2,#REF!,$B23),"")</f>
        <v/>
      </c>
      <c r="AN23" s="338" t="str">
        <f>IFERROR(COUNTIFS(#REF!,AN$3,#REF!,AN$2,#REF!,$B23),"")</f>
        <v/>
      </c>
      <c r="AO23" s="338" t="str">
        <f>IFERROR(COUNTIFS(#REF!,AO$3,#REF!,AO$2,#REF!,$B23),"")</f>
        <v/>
      </c>
      <c r="AP23" s="338" t="str">
        <f>IFERROR(COUNTIFS(#REF!,AP$3,#REF!,AP$2,#REF!,$B23),"")</f>
        <v/>
      </c>
      <c r="AQ23" s="338" t="str">
        <f>IFERROR(COUNTIFS(#REF!,AQ$3,#REF!,AQ$2,#REF!,$B23),"")</f>
        <v/>
      </c>
      <c r="AR23" s="338" t="str">
        <f>IFERROR(COUNTIFS(#REF!,AR$3,#REF!,AR$2,#REF!,$B23),"")</f>
        <v/>
      </c>
      <c r="AS23" s="338" t="str">
        <f>IFERROR(COUNTIFS(#REF!,AS$3,#REF!,AS$2,#REF!,$B23),"")</f>
        <v/>
      </c>
      <c r="AT23" s="338" t="str">
        <f>IFERROR(COUNTIFS(#REF!,AT$3,#REF!,AT$2,#REF!,$B23),"")</f>
        <v/>
      </c>
      <c r="AU23" s="338" t="str">
        <f>IFERROR(COUNTIFS(#REF!,AU$3,#REF!,AU$2,#REF!,$B23),"")</f>
        <v/>
      </c>
      <c r="AV23" s="338" t="str">
        <f>IFERROR(COUNTIFS(#REF!,AV$3,#REF!,AV$2,#REF!,$B23),"")</f>
        <v/>
      </c>
      <c r="AW23" s="338" t="str">
        <f>IFERROR(COUNTIFS(#REF!,AW$3,#REF!,AW$2,#REF!,$B23),"")</f>
        <v/>
      </c>
      <c r="AX23" s="338" t="str">
        <f>IFERROR(COUNTIFS(#REF!,AX$3,#REF!,AX$2,#REF!,$B23),"")</f>
        <v/>
      </c>
      <c r="AY23" s="338" t="str">
        <f>IFERROR(COUNTIFS(#REF!,AY$3,#REF!,AY$2,#REF!,$B23),"")</f>
        <v/>
      </c>
      <c r="AZ23" s="338" t="str">
        <f>IFERROR(COUNTIFS(#REF!,AZ$3,#REF!,AZ$2,#REF!,$B23),"")</f>
        <v/>
      </c>
      <c r="BA23" s="338" t="str">
        <f>IFERROR(COUNTIFS(#REF!,BA$3,#REF!,BA$2,#REF!,$B23),"")</f>
        <v/>
      </c>
      <c r="BB23" s="338" t="str">
        <f>IFERROR(COUNTIFS(#REF!,BB$3,#REF!,BB$2,#REF!,$B23),"")</f>
        <v/>
      </c>
      <c r="BC23" s="338" t="str">
        <f>IFERROR(COUNTIFS(#REF!,BC$3,#REF!,BC$2,#REF!,$B23),"")</f>
        <v/>
      </c>
      <c r="BD23" s="338" t="str">
        <f>IFERROR(COUNTIFS(#REF!,BD$3,#REF!,BD$2,#REF!,$B23),"")</f>
        <v/>
      </c>
      <c r="BE23" s="338" t="str">
        <f>IFERROR(COUNTIFS(#REF!,BE$3,#REF!,BE$2,#REF!,$B23),"")</f>
        <v/>
      </c>
      <c r="BF23" s="338" t="str">
        <f>IFERROR(COUNTIFS(#REF!,BF$3,#REF!,BF$2,#REF!,$B23),"")</f>
        <v/>
      </c>
      <c r="BG23" s="338" t="str">
        <f>IFERROR(COUNTIFS(#REF!,BG$3,#REF!,BG$2,#REF!,$B23),"")</f>
        <v/>
      </c>
      <c r="BH23" s="338" t="str">
        <f>IFERROR(COUNTIFS(#REF!,BH$3,#REF!,BH$2,#REF!,$B23),"")</f>
        <v/>
      </c>
      <c r="BI23" s="338" t="str">
        <f>IFERROR(COUNTIFS(#REF!,BI$3,#REF!,BI$2,#REF!,$B23),"")</f>
        <v/>
      </c>
      <c r="BJ23" s="338" t="str">
        <f>IFERROR(COUNTIFS(#REF!,BJ$3,#REF!,BJ$2,#REF!,$B23),"")</f>
        <v/>
      </c>
      <c r="BK23" s="338" t="str">
        <f>IFERROR(COUNTIFS(#REF!,BK$3,#REF!,BK$2,#REF!,$B23),"")</f>
        <v/>
      </c>
      <c r="BL23" s="338" t="str">
        <f>IFERROR(COUNTIFS(#REF!,BL$3,#REF!,BL$2,#REF!,$B23),"")</f>
        <v/>
      </c>
      <c r="BM23" s="338" t="str">
        <f>IFERROR(COUNTIFS(#REF!,BM$3,#REF!,BM$2,#REF!,$B23),"")</f>
        <v/>
      </c>
      <c r="BN23" s="338" t="str">
        <f>IFERROR(COUNTIFS(#REF!,BN$3,#REF!,BN$2,#REF!,$B23),"")</f>
        <v/>
      </c>
      <c r="BO23" s="338" t="str">
        <f>IFERROR(COUNTIFS(#REF!,BO$3,#REF!,BO$2,#REF!,$B23),"")</f>
        <v/>
      </c>
      <c r="BP23" s="338" t="str">
        <f>IFERROR(COUNTIFS(#REF!,BP$3,#REF!,BP$2,#REF!,$B23),"")</f>
        <v/>
      </c>
      <c r="BQ23" s="338" t="str">
        <f>IFERROR(COUNTIFS(#REF!,BQ$3,#REF!,BQ$2,#REF!,$B23),"")</f>
        <v/>
      </c>
      <c r="BR23" s="338" t="str">
        <f>IFERROR(COUNTIFS(#REF!,BR$3,#REF!,BR$2,#REF!,$B23),"")</f>
        <v/>
      </c>
      <c r="BS23" s="338" t="str">
        <f>IFERROR(COUNTIFS(#REF!,BS$3,#REF!,BS$2,#REF!,$B23),"")</f>
        <v/>
      </c>
      <c r="BT23" s="338" t="str">
        <f>IFERROR(COUNTIFS(#REF!,BT$3,#REF!,BT$2,#REF!,$B23),"")</f>
        <v/>
      </c>
      <c r="BU23" s="338" t="str">
        <f>IFERROR(COUNTIFS(#REF!,BU$3,#REF!,BU$2,#REF!,$B23),"")</f>
        <v/>
      </c>
      <c r="BV23" s="338" t="str">
        <f>IFERROR(COUNTIFS(#REF!,BV$3,#REF!,BV$2,#REF!,$B23),"")</f>
        <v/>
      </c>
      <c r="BW23" s="338" t="str">
        <f>IFERROR(COUNTIFS(#REF!,BW$3,#REF!,BW$2,#REF!,$B23),"")</f>
        <v/>
      </c>
      <c r="BX23" s="338" t="str">
        <f>IFERROR(COUNTIFS(#REF!,BX$3,#REF!,BX$2,#REF!,$B23),"")</f>
        <v/>
      </c>
      <c r="BY23" s="338" t="str">
        <f>IFERROR(COUNTIFS(#REF!,BY$3,#REF!,BY$2,#REF!,$B23),"")</f>
        <v/>
      </c>
      <c r="BZ23" s="338" t="str">
        <f>IFERROR(COUNTIFS(#REF!,BZ$3,#REF!,BZ$2,#REF!,$B23),"")</f>
        <v/>
      </c>
      <c r="CA23" s="338" t="str">
        <f>IFERROR(COUNTIFS(#REF!,CA$3,#REF!,CA$2,#REF!,$B23),"")</f>
        <v/>
      </c>
    </row>
    <row r="24" spans="2:79" s="237" customFormat="1" x14ac:dyDescent="0.25">
      <c r="B24" s="272" t="s">
        <v>75</v>
      </c>
      <c r="C24" s="235" t="s">
        <v>52</v>
      </c>
      <c r="D24" s="235" t="s">
        <v>128</v>
      </c>
      <c r="E24" s="236" t="s">
        <v>76</v>
      </c>
      <c r="F24" s="294" t="str">
        <f t="shared" si="12"/>
        <v/>
      </c>
      <c r="G24" s="300">
        <f t="shared" si="13"/>
        <v>0</v>
      </c>
      <c r="H24" s="294" t="str">
        <f t="shared" si="14"/>
        <v/>
      </c>
      <c r="I24" s="294" t="str">
        <f t="shared" si="15"/>
        <v/>
      </c>
      <c r="J24" s="294" t="str">
        <f t="shared" si="16"/>
        <v/>
      </c>
      <c r="K24" s="294" t="str">
        <f t="shared" si="17"/>
        <v/>
      </c>
      <c r="L24" s="294" t="str">
        <f t="shared" si="18"/>
        <v/>
      </c>
      <c r="M24" s="294" t="str">
        <f t="shared" si="19"/>
        <v/>
      </c>
      <c r="N24" s="294" t="str">
        <f t="shared" si="20"/>
        <v/>
      </c>
      <c r="O24" s="294" t="str">
        <f t="shared" si="21"/>
        <v/>
      </c>
      <c r="P24" s="294" t="str">
        <f t="shared" si="22"/>
        <v/>
      </c>
      <c r="Q24" s="294" t="str">
        <f t="shared" si="23"/>
        <v/>
      </c>
      <c r="R24" s="294" t="str">
        <f t="shared" si="24"/>
        <v/>
      </c>
      <c r="S24" s="294" t="str">
        <f t="shared" si="25"/>
        <v/>
      </c>
      <c r="T24" s="338" t="str">
        <f>IFERROR(COUNTIFS(#REF!,T$3,#REF!,T$2,#REF!,$B24),"")</f>
        <v/>
      </c>
      <c r="U24" s="338" t="str">
        <f>IFERROR(COUNTIFS(#REF!,U$3,#REF!,U$2,#REF!,$B24),"")</f>
        <v/>
      </c>
      <c r="V24" s="338" t="str">
        <f>IFERROR(COUNTIFS(#REF!,V$3,#REF!,V$2,#REF!,$B24),"")</f>
        <v/>
      </c>
      <c r="W24" s="338" t="str">
        <f>IFERROR(COUNTIFS(#REF!,W$3,#REF!,W$2,#REF!,$B24),"")</f>
        <v/>
      </c>
      <c r="X24" s="338" t="str">
        <f>IFERROR(COUNTIFS(#REF!,X$3,#REF!,X$2,#REF!,$B24),"")</f>
        <v/>
      </c>
      <c r="Y24" s="338" t="str">
        <f>IFERROR(COUNTIFS(#REF!,Y$3,#REF!,Y$2,#REF!,$B24),"")</f>
        <v/>
      </c>
      <c r="Z24" s="338" t="str">
        <f>IFERROR(COUNTIFS(#REF!,Z$3,#REF!,Z$2,#REF!,$B24),"")</f>
        <v/>
      </c>
      <c r="AA24" s="338" t="str">
        <f>IFERROR(COUNTIFS(#REF!,AA$3,#REF!,AA$2,#REF!,$B24),"")</f>
        <v/>
      </c>
      <c r="AB24" s="338" t="str">
        <f>IFERROR(COUNTIFS(#REF!,AB$3,#REF!,AB$2,#REF!,$B24),"")</f>
        <v/>
      </c>
      <c r="AC24" s="338" t="str">
        <f>IFERROR(COUNTIFS(#REF!,AC$3,#REF!,AC$2,#REF!,$B24),"")</f>
        <v/>
      </c>
      <c r="AD24" s="338" t="str">
        <f>IFERROR(COUNTIFS(#REF!,AD$3,#REF!,AD$2,#REF!,$B24),"")</f>
        <v/>
      </c>
      <c r="AE24" s="338" t="str">
        <f>IFERROR(COUNTIFS(#REF!,AE$3,#REF!,AE$2,#REF!,$B24),"")</f>
        <v/>
      </c>
      <c r="AF24" s="338" t="str">
        <f>IFERROR(COUNTIFS(#REF!,AF$3,#REF!,AF$2,#REF!,$B24),"")</f>
        <v/>
      </c>
      <c r="AG24" s="338" t="str">
        <f>IFERROR(COUNTIFS(#REF!,AG$3,#REF!,AG$2,#REF!,$B24),"")</f>
        <v/>
      </c>
      <c r="AH24" s="338" t="str">
        <f>IFERROR(COUNTIFS(#REF!,AH$3,#REF!,AH$2,#REF!,$B24),"")</f>
        <v/>
      </c>
      <c r="AI24" s="338" t="str">
        <f>IFERROR(COUNTIFS(#REF!,AI$3,#REF!,AI$2,#REF!,$B24),"")</f>
        <v/>
      </c>
      <c r="AJ24" s="338" t="str">
        <f>IFERROR(COUNTIFS(#REF!,AJ$3,#REF!,AJ$2,#REF!,$B24),"")</f>
        <v/>
      </c>
      <c r="AK24" s="338" t="str">
        <f>IFERROR(COUNTIFS(#REF!,AK$3,#REF!,AK$2,#REF!,$B24),"")</f>
        <v/>
      </c>
      <c r="AL24" s="338" t="str">
        <f>IFERROR(COUNTIFS(#REF!,AL$3,#REF!,AL$2,#REF!,$B24),"")</f>
        <v/>
      </c>
      <c r="AM24" s="338" t="str">
        <f>IFERROR(COUNTIFS(#REF!,AM$3,#REF!,AM$2,#REF!,$B24),"")</f>
        <v/>
      </c>
      <c r="AN24" s="338" t="str">
        <f>IFERROR(COUNTIFS(#REF!,AN$3,#REF!,AN$2,#REF!,$B24),"")</f>
        <v/>
      </c>
      <c r="AO24" s="338" t="str">
        <f>IFERROR(COUNTIFS(#REF!,AO$3,#REF!,AO$2,#REF!,$B24),"")</f>
        <v/>
      </c>
      <c r="AP24" s="338" t="str">
        <f>IFERROR(COUNTIFS(#REF!,AP$3,#REF!,AP$2,#REF!,$B24),"")</f>
        <v/>
      </c>
      <c r="AQ24" s="338" t="str">
        <f>IFERROR(COUNTIFS(#REF!,AQ$3,#REF!,AQ$2,#REF!,$B24),"")</f>
        <v/>
      </c>
      <c r="AR24" s="338" t="str">
        <f>IFERROR(COUNTIFS(#REF!,AR$3,#REF!,AR$2,#REF!,$B24),"")</f>
        <v/>
      </c>
      <c r="AS24" s="338" t="str">
        <f>IFERROR(COUNTIFS(#REF!,AS$3,#REF!,AS$2,#REF!,$B24),"")</f>
        <v/>
      </c>
      <c r="AT24" s="338" t="str">
        <f>IFERROR(COUNTIFS(#REF!,AT$3,#REF!,AT$2,#REF!,$B24),"")</f>
        <v/>
      </c>
      <c r="AU24" s="338" t="str">
        <f>IFERROR(COUNTIFS(#REF!,AU$3,#REF!,AU$2,#REF!,$B24),"")</f>
        <v/>
      </c>
      <c r="AV24" s="338" t="str">
        <f>IFERROR(COUNTIFS(#REF!,AV$3,#REF!,AV$2,#REF!,$B24),"")</f>
        <v/>
      </c>
      <c r="AW24" s="338" t="str">
        <f>IFERROR(COUNTIFS(#REF!,AW$3,#REF!,AW$2,#REF!,$B24),"")</f>
        <v/>
      </c>
      <c r="AX24" s="338" t="str">
        <f>IFERROR(COUNTIFS(#REF!,AX$3,#REF!,AX$2,#REF!,$B24),"")</f>
        <v/>
      </c>
      <c r="AY24" s="338" t="str">
        <f>IFERROR(COUNTIFS(#REF!,AY$3,#REF!,AY$2,#REF!,$B24),"")</f>
        <v/>
      </c>
      <c r="AZ24" s="338" t="str">
        <f>IFERROR(COUNTIFS(#REF!,AZ$3,#REF!,AZ$2,#REF!,$B24),"")</f>
        <v/>
      </c>
      <c r="BA24" s="338" t="str">
        <f>IFERROR(COUNTIFS(#REF!,BA$3,#REF!,BA$2,#REF!,$B24),"")</f>
        <v/>
      </c>
      <c r="BB24" s="338" t="str">
        <f>IFERROR(COUNTIFS(#REF!,BB$3,#REF!,BB$2,#REF!,$B24),"")</f>
        <v/>
      </c>
      <c r="BC24" s="338" t="str">
        <f>IFERROR(COUNTIFS(#REF!,BC$3,#REF!,BC$2,#REF!,$B24),"")</f>
        <v/>
      </c>
      <c r="BD24" s="338" t="str">
        <f>IFERROR(COUNTIFS(#REF!,BD$3,#REF!,BD$2,#REF!,$B24),"")</f>
        <v/>
      </c>
      <c r="BE24" s="338" t="str">
        <f>IFERROR(COUNTIFS(#REF!,BE$3,#REF!,BE$2,#REF!,$B24),"")</f>
        <v/>
      </c>
      <c r="BF24" s="338" t="str">
        <f>IFERROR(COUNTIFS(#REF!,BF$3,#REF!,BF$2,#REF!,$B24),"")</f>
        <v/>
      </c>
      <c r="BG24" s="338" t="str">
        <f>IFERROR(COUNTIFS(#REF!,BG$3,#REF!,BG$2,#REF!,$B24),"")</f>
        <v/>
      </c>
      <c r="BH24" s="338" t="str">
        <f>IFERROR(COUNTIFS(#REF!,BH$3,#REF!,BH$2,#REF!,$B24),"")</f>
        <v/>
      </c>
      <c r="BI24" s="338" t="str">
        <f>IFERROR(COUNTIFS(#REF!,BI$3,#REF!,BI$2,#REF!,$B24),"")</f>
        <v/>
      </c>
      <c r="BJ24" s="338" t="str">
        <f>IFERROR(COUNTIFS(#REF!,BJ$3,#REF!,BJ$2,#REF!,$B24),"")</f>
        <v/>
      </c>
      <c r="BK24" s="338" t="str">
        <f>IFERROR(COUNTIFS(#REF!,BK$3,#REF!,BK$2,#REF!,$B24),"")</f>
        <v/>
      </c>
      <c r="BL24" s="338" t="str">
        <f>IFERROR(COUNTIFS(#REF!,BL$3,#REF!,BL$2,#REF!,$B24),"")</f>
        <v/>
      </c>
      <c r="BM24" s="338" t="str">
        <f>IFERROR(COUNTIFS(#REF!,BM$3,#REF!,BM$2,#REF!,$B24),"")</f>
        <v/>
      </c>
      <c r="BN24" s="338" t="str">
        <f>IFERROR(COUNTIFS(#REF!,BN$3,#REF!,BN$2,#REF!,$B24),"")</f>
        <v/>
      </c>
      <c r="BO24" s="338" t="str">
        <f>IFERROR(COUNTIFS(#REF!,BO$3,#REF!,BO$2,#REF!,$B24),"")</f>
        <v/>
      </c>
      <c r="BP24" s="338" t="str">
        <f>IFERROR(COUNTIFS(#REF!,BP$3,#REF!,BP$2,#REF!,$B24),"")</f>
        <v/>
      </c>
      <c r="BQ24" s="338" t="str">
        <f>IFERROR(COUNTIFS(#REF!,BQ$3,#REF!,BQ$2,#REF!,$B24),"")</f>
        <v/>
      </c>
      <c r="BR24" s="338" t="str">
        <f>IFERROR(COUNTIFS(#REF!,BR$3,#REF!,BR$2,#REF!,$B24),"")</f>
        <v/>
      </c>
      <c r="BS24" s="338" t="str">
        <f>IFERROR(COUNTIFS(#REF!,BS$3,#REF!,BS$2,#REF!,$B24),"")</f>
        <v/>
      </c>
      <c r="BT24" s="338" t="str">
        <f>IFERROR(COUNTIFS(#REF!,BT$3,#REF!,BT$2,#REF!,$B24),"")</f>
        <v/>
      </c>
      <c r="BU24" s="338" t="str">
        <f>IFERROR(COUNTIFS(#REF!,BU$3,#REF!,BU$2,#REF!,$B24),"")</f>
        <v/>
      </c>
      <c r="BV24" s="338" t="str">
        <f>IFERROR(COUNTIFS(#REF!,BV$3,#REF!,BV$2,#REF!,$B24),"")</f>
        <v/>
      </c>
      <c r="BW24" s="338" t="str">
        <f>IFERROR(COUNTIFS(#REF!,BW$3,#REF!,BW$2,#REF!,$B24),"")</f>
        <v/>
      </c>
      <c r="BX24" s="338" t="str">
        <f>IFERROR(COUNTIFS(#REF!,BX$3,#REF!,BX$2,#REF!,$B24),"")</f>
        <v/>
      </c>
      <c r="BY24" s="338" t="str">
        <f>IFERROR(COUNTIFS(#REF!,BY$3,#REF!,BY$2,#REF!,$B24),"")</f>
        <v/>
      </c>
      <c r="BZ24" s="338" t="str">
        <f>IFERROR(COUNTIFS(#REF!,BZ$3,#REF!,BZ$2,#REF!,$B24),"")</f>
        <v/>
      </c>
      <c r="CA24" s="338" t="str">
        <f>IFERROR(COUNTIFS(#REF!,CA$3,#REF!,CA$2,#REF!,$B24),"")</f>
        <v/>
      </c>
    </row>
    <row r="25" spans="2:79" s="237" customFormat="1" x14ac:dyDescent="0.25">
      <c r="B25" s="414" t="s">
        <v>291</v>
      </c>
      <c r="C25" s="338" t="s">
        <v>52</v>
      </c>
      <c r="D25" s="338" t="s">
        <v>6556</v>
      </c>
      <c r="E25" s="415" t="s">
        <v>7597</v>
      </c>
      <c r="F25" s="416" t="str">
        <f t="shared" si="12"/>
        <v/>
      </c>
      <c r="G25" s="417">
        <f t="shared" si="13"/>
        <v>0</v>
      </c>
      <c r="H25" s="416" t="str">
        <f t="shared" si="14"/>
        <v/>
      </c>
      <c r="I25" s="416" t="str">
        <f t="shared" si="15"/>
        <v/>
      </c>
      <c r="J25" s="416" t="str">
        <f t="shared" si="16"/>
        <v/>
      </c>
      <c r="K25" s="416" t="str">
        <f t="shared" si="17"/>
        <v/>
      </c>
      <c r="L25" s="416" t="str">
        <f t="shared" si="18"/>
        <v/>
      </c>
      <c r="M25" s="416" t="str">
        <f t="shared" si="19"/>
        <v/>
      </c>
      <c r="N25" s="416" t="str">
        <f t="shared" si="20"/>
        <v/>
      </c>
      <c r="O25" s="416" t="str">
        <f t="shared" si="21"/>
        <v/>
      </c>
      <c r="P25" s="416" t="str">
        <f t="shared" si="22"/>
        <v/>
      </c>
      <c r="Q25" s="416" t="str">
        <f t="shared" si="23"/>
        <v/>
      </c>
      <c r="R25" s="416" t="str">
        <f t="shared" si="24"/>
        <v/>
      </c>
      <c r="S25" s="416" t="str">
        <f t="shared" si="25"/>
        <v/>
      </c>
      <c r="T25" s="338" t="str">
        <f>IFERROR(COUNTIFS(#REF!,T$3,#REF!,T$2,#REF!,$B25),"")</f>
        <v/>
      </c>
      <c r="U25" s="338" t="str">
        <f>IFERROR(COUNTIFS(#REF!,U$3,#REF!,U$2,#REF!,$B25),"")</f>
        <v/>
      </c>
      <c r="V25" s="338" t="str">
        <f>IFERROR(COUNTIFS(#REF!,V$3,#REF!,V$2,#REF!,$B25),"")</f>
        <v/>
      </c>
      <c r="W25" s="338" t="str">
        <f>IFERROR(COUNTIFS(#REF!,W$3,#REF!,W$2,#REF!,$B25),"")</f>
        <v/>
      </c>
      <c r="X25" s="338" t="str">
        <f>IFERROR(COUNTIFS(#REF!,X$3,#REF!,X$2,#REF!,$B25),"")</f>
        <v/>
      </c>
      <c r="Y25" s="338" t="str">
        <f>IFERROR(COUNTIFS(#REF!,Y$3,#REF!,Y$2,#REF!,$B25),"")</f>
        <v/>
      </c>
      <c r="Z25" s="338" t="str">
        <f>IFERROR(COUNTIFS(#REF!,Z$3,#REF!,Z$2,#REF!,$B25),"")</f>
        <v/>
      </c>
      <c r="AA25" s="338" t="str">
        <f>IFERROR(COUNTIFS(#REF!,AA$3,#REF!,AA$2,#REF!,$B25),"")</f>
        <v/>
      </c>
      <c r="AB25" s="338" t="str">
        <f>IFERROR(COUNTIFS(#REF!,AB$3,#REF!,AB$2,#REF!,$B25),"")</f>
        <v/>
      </c>
      <c r="AC25" s="338" t="str">
        <f>IFERROR(COUNTIFS(#REF!,AC$3,#REF!,AC$2,#REF!,$B25),"")</f>
        <v/>
      </c>
      <c r="AD25" s="338" t="str">
        <f>IFERROR(COUNTIFS(#REF!,AD$3,#REF!,AD$2,#REF!,$B25),"")</f>
        <v/>
      </c>
      <c r="AE25" s="338" t="str">
        <f>IFERROR(COUNTIFS(#REF!,AE$3,#REF!,AE$2,#REF!,$B25),"")</f>
        <v/>
      </c>
      <c r="AF25" s="338" t="str">
        <f>IFERROR(COUNTIFS(#REF!,AF$3,#REF!,AF$2,#REF!,$B25),"")</f>
        <v/>
      </c>
      <c r="AG25" s="338" t="str">
        <f>IFERROR(COUNTIFS(#REF!,AG$3,#REF!,AG$2,#REF!,$B25),"")</f>
        <v/>
      </c>
      <c r="AH25" s="338" t="str">
        <f>IFERROR(COUNTIFS(#REF!,AH$3,#REF!,AH$2,#REF!,$B25),"")</f>
        <v/>
      </c>
      <c r="AI25" s="338" t="str">
        <f>IFERROR(COUNTIFS(#REF!,AI$3,#REF!,AI$2,#REF!,$B25),"")</f>
        <v/>
      </c>
      <c r="AJ25" s="338" t="str">
        <f>IFERROR(COUNTIFS(#REF!,AJ$3,#REF!,AJ$2,#REF!,$B25),"")</f>
        <v/>
      </c>
      <c r="AK25" s="338" t="str">
        <f>IFERROR(COUNTIFS(#REF!,AK$3,#REF!,AK$2,#REF!,$B25),"")</f>
        <v/>
      </c>
      <c r="AL25" s="338" t="str">
        <f>IFERROR(COUNTIFS(#REF!,AL$3,#REF!,AL$2,#REF!,$B25),"")</f>
        <v/>
      </c>
      <c r="AM25" s="338" t="str">
        <f>IFERROR(COUNTIFS(#REF!,AM$3,#REF!,AM$2,#REF!,$B25),"")</f>
        <v/>
      </c>
      <c r="AN25" s="338" t="str">
        <f>IFERROR(COUNTIFS(#REF!,AN$3,#REF!,AN$2,#REF!,$B25),"")</f>
        <v/>
      </c>
      <c r="AO25" s="338" t="str">
        <f>IFERROR(COUNTIFS(#REF!,AO$3,#REF!,AO$2,#REF!,$B25),"")</f>
        <v/>
      </c>
      <c r="AP25" s="338" t="str">
        <f>IFERROR(COUNTIFS(#REF!,AP$3,#REF!,AP$2,#REF!,$B25),"")</f>
        <v/>
      </c>
      <c r="AQ25" s="338" t="str">
        <f>IFERROR(COUNTIFS(#REF!,AQ$3,#REF!,AQ$2,#REF!,$B25),"")</f>
        <v/>
      </c>
      <c r="AR25" s="338" t="str">
        <f>IFERROR(COUNTIFS(#REF!,AR$3,#REF!,AR$2,#REF!,$B25),"")</f>
        <v/>
      </c>
      <c r="AS25" s="338" t="str">
        <f>IFERROR(COUNTIFS(#REF!,AS$3,#REF!,AS$2,#REF!,$B25),"")</f>
        <v/>
      </c>
      <c r="AT25" s="338" t="str">
        <f>IFERROR(COUNTIFS(#REF!,AT$3,#REF!,AT$2,#REF!,$B25),"")</f>
        <v/>
      </c>
      <c r="AU25" s="338" t="str">
        <f>IFERROR(COUNTIFS(#REF!,AU$3,#REF!,AU$2,#REF!,$B25),"")</f>
        <v/>
      </c>
      <c r="AV25" s="338" t="str">
        <f>IFERROR(COUNTIFS(#REF!,AV$3,#REF!,AV$2,#REF!,$B25),"")</f>
        <v/>
      </c>
      <c r="AW25" s="338" t="str">
        <f>IFERROR(COUNTIFS(#REF!,AW$3,#REF!,AW$2,#REF!,$B25),"")</f>
        <v/>
      </c>
      <c r="AX25" s="338" t="str">
        <f>IFERROR(COUNTIFS(#REF!,AX$3,#REF!,AX$2,#REF!,$B25),"")</f>
        <v/>
      </c>
      <c r="AY25" s="338" t="str">
        <f>IFERROR(COUNTIFS(#REF!,AY$3,#REF!,AY$2,#REF!,$B25),"")</f>
        <v/>
      </c>
      <c r="AZ25" s="338" t="str">
        <f>IFERROR(COUNTIFS(#REF!,AZ$3,#REF!,AZ$2,#REF!,$B25),"")</f>
        <v/>
      </c>
      <c r="BA25" s="338" t="str">
        <f>IFERROR(COUNTIFS(#REF!,BA$3,#REF!,BA$2,#REF!,$B25),"")</f>
        <v/>
      </c>
      <c r="BB25" s="338" t="str">
        <f>IFERROR(COUNTIFS(#REF!,BB$3,#REF!,BB$2,#REF!,$B25),"")</f>
        <v/>
      </c>
      <c r="BC25" s="338" t="str">
        <f>IFERROR(COUNTIFS(#REF!,BC$3,#REF!,BC$2,#REF!,$B25),"")</f>
        <v/>
      </c>
      <c r="BD25" s="338" t="str">
        <f>IFERROR(COUNTIFS(#REF!,BD$3,#REF!,BD$2,#REF!,$B25),"")</f>
        <v/>
      </c>
      <c r="BE25" s="338" t="str">
        <f>IFERROR(COUNTIFS(#REF!,BE$3,#REF!,BE$2,#REF!,$B25),"")</f>
        <v/>
      </c>
      <c r="BF25" s="338" t="str">
        <f>IFERROR(COUNTIFS(#REF!,BF$3,#REF!,BF$2,#REF!,$B25),"")</f>
        <v/>
      </c>
      <c r="BG25" s="338" t="str">
        <f>IFERROR(COUNTIFS(#REF!,BG$3,#REF!,BG$2,#REF!,$B25),"")</f>
        <v/>
      </c>
      <c r="BH25" s="338" t="str">
        <f>IFERROR(COUNTIFS(#REF!,BH$3,#REF!,BH$2,#REF!,$B25),"")</f>
        <v/>
      </c>
      <c r="BI25" s="338" t="str">
        <f>IFERROR(COUNTIFS(#REF!,BI$3,#REF!,BI$2,#REF!,$B25),"")</f>
        <v/>
      </c>
      <c r="BJ25" s="338" t="str">
        <f>IFERROR(COUNTIFS(#REF!,BJ$3,#REF!,BJ$2,#REF!,$B25),"")</f>
        <v/>
      </c>
      <c r="BK25" s="338" t="str">
        <f>IFERROR(COUNTIFS(#REF!,BK$3,#REF!,BK$2,#REF!,$B25),"")</f>
        <v/>
      </c>
      <c r="BL25" s="338" t="str">
        <f>IFERROR(COUNTIFS(#REF!,BL$3,#REF!,BL$2,#REF!,$B25),"")</f>
        <v/>
      </c>
      <c r="BM25" s="338" t="str">
        <f>IFERROR(COUNTIFS(#REF!,BM$3,#REF!,BM$2,#REF!,$B25),"")</f>
        <v/>
      </c>
      <c r="BN25" s="338" t="str">
        <f>IFERROR(COUNTIFS(#REF!,BN$3,#REF!,BN$2,#REF!,$B25),"")</f>
        <v/>
      </c>
      <c r="BO25" s="338" t="str">
        <f>IFERROR(COUNTIFS(#REF!,BO$3,#REF!,BO$2,#REF!,$B25),"")</f>
        <v/>
      </c>
      <c r="BP25" s="338" t="str">
        <f>IFERROR(COUNTIFS(#REF!,BP$3,#REF!,BP$2,#REF!,$B25),"")</f>
        <v/>
      </c>
      <c r="BQ25" s="338" t="str">
        <f>IFERROR(COUNTIFS(#REF!,BQ$3,#REF!,BQ$2,#REF!,$B25),"")</f>
        <v/>
      </c>
      <c r="BR25" s="338" t="str">
        <f>IFERROR(COUNTIFS(#REF!,BR$3,#REF!,BR$2,#REF!,$B25),"")</f>
        <v/>
      </c>
      <c r="BS25" s="338" t="str">
        <f>IFERROR(COUNTIFS(#REF!,BS$3,#REF!,BS$2,#REF!,$B25),"")</f>
        <v/>
      </c>
      <c r="BT25" s="338" t="str">
        <f>IFERROR(COUNTIFS(#REF!,BT$3,#REF!,BT$2,#REF!,$B25),"")</f>
        <v/>
      </c>
      <c r="BU25" s="338" t="str">
        <f>IFERROR(COUNTIFS(#REF!,BU$3,#REF!,BU$2,#REF!,$B25),"")</f>
        <v/>
      </c>
      <c r="BV25" s="338" t="str">
        <f>IFERROR(COUNTIFS(#REF!,BV$3,#REF!,BV$2,#REF!,$B25),"")</f>
        <v/>
      </c>
      <c r="BW25" s="338" t="str">
        <f>IFERROR(COUNTIFS(#REF!,BW$3,#REF!,BW$2,#REF!,$B25),"")</f>
        <v/>
      </c>
      <c r="BX25" s="338" t="str">
        <f>IFERROR(COUNTIFS(#REF!,BX$3,#REF!,BX$2,#REF!,$B25),"")</f>
        <v/>
      </c>
      <c r="BY25" s="338" t="str">
        <f>IFERROR(COUNTIFS(#REF!,BY$3,#REF!,BY$2,#REF!,$B25),"")</f>
        <v/>
      </c>
      <c r="BZ25" s="338" t="str">
        <f>IFERROR(COUNTIFS(#REF!,BZ$3,#REF!,BZ$2,#REF!,$B25),"")</f>
        <v/>
      </c>
      <c r="CA25" s="338" t="str">
        <f>IFERROR(COUNTIFS(#REF!,CA$3,#REF!,CA$2,#REF!,$B25),"")</f>
        <v/>
      </c>
    </row>
    <row r="26" spans="2:79" s="237" customFormat="1" x14ac:dyDescent="0.25">
      <c r="B26" s="272" t="s">
        <v>87</v>
      </c>
      <c r="C26" s="235" t="s">
        <v>52</v>
      </c>
      <c r="D26" s="235" t="s">
        <v>6556</v>
      </c>
      <c r="E26" s="236" t="s">
        <v>7578</v>
      </c>
      <c r="F26" s="294" t="str">
        <f t="shared" si="12"/>
        <v/>
      </c>
      <c r="G26" s="300">
        <f t="shared" si="13"/>
        <v>0</v>
      </c>
      <c r="H26" s="294" t="str">
        <f t="shared" si="14"/>
        <v/>
      </c>
      <c r="I26" s="294" t="str">
        <f t="shared" si="15"/>
        <v/>
      </c>
      <c r="J26" s="294" t="str">
        <f t="shared" si="16"/>
        <v/>
      </c>
      <c r="K26" s="294" t="str">
        <f t="shared" si="17"/>
        <v/>
      </c>
      <c r="L26" s="294" t="str">
        <f t="shared" si="18"/>
        <v/>
      </c>
      <c r="M26" s="294" t="str">
        <f t="shared" si="19"/>
        <v/>
      </c>
      <c r="N26" s="294" t="str">
        <f t="shared" si="20"/>
        <v/>
      </c>
      <c r="O26" s="294" t="str">
        <f t="shared" si="21"/>
        <v/>
      </c>
      <c r="P26" s="294" t="str">
        <f t="shared" si="22"/>
        <v/>
      </c>
      <c r="Q26" s="294" t="str">
        <f t="shared" si="23"/>
        <v/>
      </c>
      <c r="R26" s="294" t="str">
        <f t="shared" si="24"/>
        <v/>
      </c>
      <c r="S26" s="294" t="str">
        <f t="shared" si="25"/>
        <v/>
      </c>
      <c r="T26" s="338" t="str">
        <f>IFERROR(COUNTIFS(#REF!,T$3,#REF!,T$2,#REF!,$B26),"")</f>
        <v/>
      </c>
      <c r="U26" s="338" t="str">
        <f>IFERROR(COUNTIFS(#REF!,U$3,#REF!,U$2,#REF!,$B26),"")</f>
        <v/>
      </c>
      <c r="V26" s="338" t="str">
        <f>IFERROR(COUNTIFS(#REF!,V$3,#REF!,V$2,#REF!,$B26),"")</f>
        <v/>
      </c>
      <c r="W26" s="338" t="str">
        <f>IFERROR(COUNTIFS(#REF!,W$3,#REF!,W$2,#REF!,$B26),"")</f>
        <v/>
      </c>
      <c r="X26" s="338" t="str">
        <f>IFERROR(COUNTIFS(#REF!,X$3,#REF!,X$2,#REF!,$B26),"")</f>
        <v/>
      </c>
      <c r="Y26" s="338" t="str">
        <f>IFERROR(COUNTIFS(#REF!,Y$3,#REF!,Y$2,#REF!,$B26),"")</f>
        <v/>
      </c>
      <c r="Z26" s="338" t="str">
        <f>IFERROR(COUNTIFS(#REF!,Z$3,#REF!,Z$2,#REF!,$B26),"")</f>
        <v/>
      </c>
      <c r="AA26" s="338" t="str">
        <f>IFERROR(COUNTIFS(#REF!,AA$3,#REF!,AA$2,#REF!,$B26),"")</f>
        <v/>
      </c>
      <c r="AB26" s="338" t="str">
        <f>IFERROR(COUNTIFS(#REF!,AB$3,#REF!,AB$2,#REF!,$B26),"")</f>
        <v/>
      </c>
      <c r="AC26" s="338" t="str">
        <f>IFERROR(COUNTIFS(#REF!,AC$3,#REF!,AC$2,#REF!,$B26),"")</f>
        <v/>
      </c>
      <c r="AD26" s="338" t="str">
        <f>IFERROR(COUNTIFS(#REF!,AD$3,#REF!,AD$2,#REF!,$B26),"")</f>
        <v/>
      </c>
      <c r="AE26" s="338" t="str">
        <f>IFERROR(COUNTIFS(#REF!,AE$3,#REF!,AE$2,#REF!,$B26),"")</f>
        <v/>
      </c>
      <c r="AF26" s="338" t="str">
        <f>IFERROR(COUNTIFS(#REF!,AF$3,#REF!,AF$2,#REF!,$B26),"")</f>
        <v/>
      </c>
      <c r="AG26" s="338" t="str">
        <f>IFERROR(COUNTIFS(#REF!,AG$3,#REF!,AG$2,#REF!,$B26),"")</f>
        <v/>
      </c>
      <c r="AH26" s="338" t="str">
        <f>IFERROR(COUNTIFS(#REF!,AH$3,#REF!,AH$2,#REF!,$B26),"")</f>
        <v/>
      </c>
      <c r="AI26" s="338" t="str">
        <f>IFERROR(COUNTIFS(#REF!,AI$3,#REF!,AI$2,#REF!,$B26),"")</f>
        <v/>
      </c>
      <c r="AJ26" s="338" t="str">
        <f>IFERROR(COUNTIFS(#REF!,AJ$3,#REF!,AJ$2,#REF!,$B26),"")</f>
        <v/>
      </c>
      <c r="AK26" s="338" t="str">
        <f>IFERROR(COUNTIFS(#REF!,AK$3,#REF!,AK$2,#REF!,$B26),"")</f>
        <v/>
      </c>
      <c r="AL26" s="338" t="str">
        <f>IFERROR(COUNTIFS(#REF!,AL$3,#REF!,AL$2,#REF!,$B26),"")</f>
        <v/>
      </c>
      <c r="AM26" s="338" t="str">
        <f>IFERROR(COUNTIFS(#REF!,AM$3,#REF!,AM$2,#REF!,$B26),"")</f>
        <v/>
      </c>
      <c r="AN26" s="338" t="str">
        <f>IFERROR(COUNTIFS(#REF!,AN$3,#REF!,AN$2,#REF!,$B26),"")</f>
        <v/>
      </c>
      <c r="AO26" s="338" t="str">
        <f>IFERROR(COUNTIFS(#REF!,AO$3,#REF!,AO$2,#REF!,$B26),"")</f>
        <v/>
      </c>
      <c r="AP26" s="338" t="str">
        <f>IFERROR(COUNTIFS(#REF!,AP$3,#REF!,AP$2,#REF!,$B26),"")</f>
        <v/>
      </c>
      <c r="AQ26" s="338" t="str">
        <f>IFERROR(COUNTIFS(#REF!,AQ$3,#REF!,AQ$2,#REF!,$B26),"")</f>
        <v/>
      </c>
      <c r="AR26" s="338" t="str">
        <f>IFERROR(COUNTIFS(#REF!,AR$3,#REF!,AR$2,#REF!,$B26),"")</f>
        <v/>
      </c>
      <c r="AS26" s="338" t="str">
        <f>IFERROR(COUNTIFS(#REF!,AS$3,#REF!,AS$2,#REF!,$B26),"")</f>
        <v/>
      </c>
      <c r="AT26" s="338" t="str">
        <f>IFERROR(COUNTIFS(#REF!,AT$3,#REF!,AT$2,#REF!,$B26),"")</f>
        <v/>
      </c>
      <c r="AU26" s="338" t="str">
        <f>IFERROR(COUNTIFS(#REF!,AU$3,#REF!,AU$2,#REF!,$B26),"")</f>
        <v/>
      </c>
      <c r="AV26" s="338" t="str">
        <f>IFERROR(COUNTIFS(#REF!,AV$3,#REF!,AV$2,#REF!,$B26),"")</f>
        <v/>
      </c>
      <c r="AW26" s="338" t="str">
        <f>IFERROR(COUNTIFS(#REF!,AW$3,#REF!,AW$2,#REF!,$B26),"")</f>
        <v/>
      </c>
      <c r="AX26" s="338" t="str">
        <f>IFERROR(COUNTIFS(#REF!,AX$3,#REF!,AX$2,#REF!,$B26),"")</f>
        <v/>
      </c>
      <c r="AY26" s="338" t="str">
        <f>IFERROR(COUNTIFS(#REF!,AY$3,#REF!,AY$2,#REF!,$B26),"")</f>
        <v/>
      </c>
      <c r="AZ26" s="338" t="str">
        <f>IFERROR(COUNTIFS(#REF!,AZ$3,#REF!,AZ$2,#REF!,$B26),"")</f>
        <v/>
      </c>
      <c r="BA26" s="338" t="str">
        <f>IFERROR(COUNTIFS(#REF!,BA$3,#REF!,BA$2,#REF!,$B26),"")</f>
        <v/>
      </c>
      <c r="BB26" s="338" t="str">
        <f>IFERROR(COUNTIFS(#REF!,BB$3,#REF!,BB$2,#REF!,$B26),"")</f>
        <v/>
      </c>
      <c r="BC26" s="338" t="str">
        <f>IFERROR(COUNTIFS(#REF!,BC$3,#REF!,BC$2,#REF!,$B26),"")</f>
        <v/>
      </c>
      <c r="BD26" s="338" t="str">
        <f>IFERROR(COUNTIFS(#REF!,BD$3,#REF!,BD$2,#REF!,$B26),"")</f>
        <v/>
      </c>
      <c r="BE26" s="338" t="str">
        <f>IFERROR(COUNTIFS(#REF!,BE$3,#REF!,BE$2,#REF!,$B26),"")</f>
        <v/>
      </c>
      <c r="BF26" s="338" t="str">
        <f>IFERROR(COUNTIFS(#REF!,BF$3,#REF!,BF$2,#REF!,$B26),"")</f>
        <v/>
      </c>
      <c r="BG26" s="338" t="str">
        <f>IFERROR(COUNTIFS(#REF!,BG$3,#REF!,BG$2,#REF!,$B26),"")</f>
        <v/>
      </c>
      <c r="BH26" s="338" t="str">
        <f>IFERROR(COUNTIFS(#REF!,BH$3,#REF!,BH$2,#REF!,$B26),"")</f>
        <v/>
      </c>
      <c r="BI26" s="338" t="str">
        <f>IFERROR(COUNTIFS(#REF!,BI$3,#REF!,BI$2,#REF!,$B26),"")</f>
        <v/>
      </c>
      <c r="BJ26" s="338" t="str">
        <f>IFERROR(COUNTIFS(#REF!,BJ$3,#REF!,BJ$2,#REF!,$B26),"")</f>
        <v/>
      </c>
      <c r="BK26" s="338" t="str">
        <f>IFERROR(COUNTIFS(#REF!,BK$3,#REF!,BK$2,#REF!,$B26),"")</f>
        <v/>
      </c>
      <c r="BL26" s="338" t="str">
        <f>IFERROR(COUNTIFS(#REF!,BL$3,#REF!,BL$2,#REF!,$B26),"")</f>
        <v/>
      </c>
      <c r="BM26" s="338" t="str">
        <f>IFERROR(COUNTIFS(#REF!,BM$3,#REF!,BM$2,#REF!,$B26),"")</f>
        <v/>
      </c>
      <c r="BN26" s="338" t="str">
        <f>IFERROR(COUNTIFS(#REF!,BN$3,#REF!,BN$2,#REF!,$B26),"")</f>
        <v/>
      </c>
      <c r="BO26" s="338" t="str">
        <f>IFERROR(COUNTIFS(#REF!,BO$3,#REF!,BO$2,#REF!,$B26),"")</f>
        <v/>
      </c>
      <c r="BP26" s="338" t="str">
        <f>IFERROR(COUNTIFS(#REF!,BP$3,#REF!,BP$2,#REF!,$B26),"")</f>
        <v/>
      </c>
      <c r="BQ26" s="338" t="str">
        <f>IFERROR(COUNTIFS(#REF!,BQ$3,#REF!,BQ$2,#REF!,$B26),"")</f>
        <v/>
      </c>
      <c r="BR26" s="338" t="str">
        <f>IFERROR(COUNTIFS(#REF!,BR$3,#REF!,BR$2,#REF!,$B26),"")</f>
        <v/>
      </c>
      <c r="BS26" s="338" t="str">
        <f>IFERROR(COUNTIFS(#REF!,BS$3,#REF!,BS$2,#REF!,$B26),"")</f>
        <v/>
      </c>
      <c r="BT26" s="338" t="str">
        <f>IFERROR(COUNTIFS(#REF!,BT$3,#REF!,BT$2,#REF!,$B26),"")</f>
        <v/>
      </c>
      <c r="BU26" s="338" t="str">
        <f>IFERROR(COUNTIFS(#REF!,BU$3,#REF!,BU$2,#REF!,$B26),"")</f>
        <v/>
      </c>
      <c r="BV26" s="338" t="str">
        <f>IFERROR(COUNTIFS(#REF!,BV$3,#REF!,BV$2,#REF!,$B26),"")</f>
        <v/>
      </c>
      <c r="BW26" s="338" t="str">
        <f>IFERROR(COUNTIFS(#REF!,BW$3,#REF!,BW$2,#REF!,$B26),"")</f>
        <v/>
      </c>
      <c r="BX26" s="338" t="str">
        <f>IFERROR(COUNTIFS(#REF!,BX$3,#REF!,BX$2,#REF!,$B26),"")</f>
        <v/>
      </c>
      <c r="BY26" s="338" t="str">
        <f>IFERROR(COUNTIFS(#REF!,BY$3,#REF!,BY$2,#REF!,$B26),"")</f>
        <v/>
      </c>
      <c r="BZ26" s="338" t="str">
        <f>IFERROR(COUNTIFS(#REF!,BZ$3,#REF!,BZ$2,#REF!,$B26),"")</f>
        <v/>
      </c>
      <c r="CA26" s="338" t="str">
        <f>IFERROR(COUNTIFS(#REF!,CA$3,#REF!,CA$2,#REF!,$B26),"")</f>
        <v/>
      </c>
    </row>
    <row r="27" spans="2:79" s="237" customFormat="1" x14ac:dyDescent="0.25">
      <c r="B27" s="414" t="s">
        <v>182</v>
      </c>
      <c r="C27" s="338" t="s">
        <v>52</v>
      </c>
      <c r="D27" s="338" t="s">
        <v>129</v>
      </c>
      <c r="E27" s="415" t="s">
        <v>7590</v>
      </c>
      <c r="F27" s="416" t="str">
        <f t="shared" si="12"/>
        <v/>
      </c>
      <c r="G27" s="417">
        <f t="shared" si="13"/>
        <v>0</v>
      </c>
      <c r="H27" s="416" t="str">
        <f t="shared" si="14"/>
        <v/>
      </c>
      <c r="I27" s="416" t="str">
        <f t="shared" si="15"/>
        <v/>
      </c>
      <c r="J27" s="416" t="str">
        <f t="shared" si="16"/>
        <v/>
      </c>
      <c r="K27" s="416" t="str">
        <f t="shared" si="17"/>
        <v/>
      </c>
      <c r="L27" s="416" t="str">
        <f t="shared" si="18"/>
        <v/>
      </c>
      <c r="M27" s="416" t="str">
        <f t="shared" si="19"/>
        <v/>
      </c>
      <c r="N27" s="416" t="str">
        <f t="shared" si="20"/>
        <v/>
      </c>
      <c r="O27" s="416" t="str">
        <f t="shared" si="21"/>
        <v/>
      </c>
      <c r="P27" s="416" t="str">
        <f t="shared" si="22"/>
        <v/>
      </c>
      <c r="Q27" s="416" t="str">
        <f t="shared" si="23"/>
        <v/>
      </c>
      <c r="R27" s="416" t="str">
        <f t="shared" si="24"/>
        <v/>
      </c>
      <c r="S27" s="416" t="str">
        <f t="shared" si="25"/>
        <v/>
      </c>
      <c r="T27" s="338" t="str">
        <f>IFERROR(COUNTIFS(#REF!,T$3,#REF!,T$2,#REF!,$B27),"")</f>
        <v/>
      </c>
      <c r="U27" s="338" t="str">
        <f>IFERROR(COUNTIFS(#REF!,U$3,#REF!,U$2,#REF!,$B27),"")</f>
        <v/>
      </c>
      <c r="V27" s="338" t="str">
        <f>IFERROR(COUNTIFS(#REF!,V$3,#REF!,V$2,#REF!,$B27),"")</f>
        <v/>
      </c>
      <c r="W27" s="338" t="str">
        <f>IFERROR(COUNTIFS(#REF!,W$3,#REF!,W$2,#REF!,$B27),"")</f>
        <v/>
      </c>
      <c r="X27" s="338" t="str">
        <f>IFERROR(COUNTIFS(#REF!,X$3,#REF!,X$2,#REF!,$B27),"")</f>
        <v/>
      </c>
      <c r="Y27" s="338" t="str">
        <f>IFERROR(COUNTIFS(#REF!,Y$3,#REF!,Y$2,#REF!,$B27),"")</f>
        <v/>
      </c>
      <c r="Z27" s="338" t="str">
        <f>IFERROR(COUNTIFS(#REF!,Z$3,#REF!,Z$2,#REF!,$B27),"")</f>
        <v/>
      </c>
      <c r="AA27" s="338" t="str">
        <f>IFERROR(COUNTIFS(#REF!,AA$3,#REF!,AA$2,#REF!,$B27),"")</f>
        <v/>
      </c>
      <c r="AB27" s="338" t="str">
        <f>IFERROR(COUNTIFS(#REF!,AB$3,#REF!,AB$2,#REF!,$B27),"")</f>
        <v/>
      </c>
      <c r="AC27" s="338" t="str">
        <f>IFERROR(COUNTIFS(#REF!,AC$3,#REF!,AC$2,#REF!,$B27),"")</f>
        <v/>
      </c>
      <c r="AD27" s="338" t="str">
        <f>IFERROR(COUNTIFS(#REF!,AD$3,#REF!,AD$2,#REF!,$B27),"")</f>
        <v/>
      </c>
      <c r="AE27" s="338" t="str">
        <f>IFERROR(COUNTIFS(#REF!,AE$3,#REF!,AE$2,#REF!,$B27),"")</f>
        <v/>
      </c>
      <c r="AF27" s="338" t="str">
        <f>IFERROR(COUNTIFS(#REF!,AF$3,#REF!,AF$2,#REF!,$B27),"")</f>
        <v/>
      </c>
      <c r="AG27" s="338" t="str">
        <f>IFERROR(COUNTIFS(#REF!,AG$3,#REF!,AG$2,#REF!,$B27),"")</f>
        <v/>
      </c>
      <c r="AH27" s="338" t="str">
        <f>IFERROR(COUNTIFS(#REF!,AH$3,#REF!,AH$2,#REF!,$B27),"")</f>
        <v/>
      </c>
      <c r="AI27" s="338" t="str">
        <f>IFERROR(COUNTIFS(#REF!,AI$3,#REF!,AI$2,#REF!,$B27),"")</f>
        <v/>
      </c>
      <c r="AJ27" s="338" t="str">
        <f>IFERROR(COUNTIFS(#REF!,AJ$3,#REF!,AJ$2,#REF!,$B27),"")</f>
        <v/>
      </c>
      <c r="AK27" s="338" t="str">
        <f>IFERROR(COUNTIFS(#REF!,AK$3,#REF!,AK$2,#REF!,$B27),"")</f>
        <v/>
      </c>
      <c r="AL27" s="338" t="str">
        <f>IFERROR(COUNTIFS(#REF!,AL$3,#REF!,AL$2,#REF!,$B27),"")</f>
        <v/>
      </c>
      <c r="AM27" s="338" t="str">
        <f>IFERROR(COUNTIFS(#REF!,AM$3,#REF!,AM$2,#REF!,$B27),"")</f>
        <v/>
      </c>
      <c r="AN27" s="338" t="str">
        <f>IFERROR(COUNTIFS(#REF!,AN$3,#REF!,AN$2,#REF!,$B27),"")</f>
        <v/>
      </c>
      <c r="AO27" s="338" t="str">
        <f>IFERROR(COUNTIFS(#REF!,AO$3,#REF!,AO$2,#REF!,$B27),"")</f>
        <v/>
      </c>
      <c r="AP27" s="338" t="str">
        <f>IFERROR(COUNTIFS(#REF!,AP$3,#REF!,AP$2,#REF!,$B27),"")</f>
        <v/>
      </c>
      <c r="AQ27" s="338" t="str">
        <f>IFERROR(COUNTIFS(#REF!,AQ$3,#REF!,AQ$2,#REF!,$B27),"")</f>
        <v/>
      </c>
      <c r="AR27" s="338" t="str">
        <f>IFERROR(COUNTIFS(#REF!,AR$3,#REF!,AR$2,#REF!,$B27),"")</f>
        <v/>
      </c>
      <c r="AS27" s="338" t="str">
        <f>IFERROR(COUNTIFS(#REF!,AS$3,#REF!,AS$2,#REF!,$B27),"")</f>
        <v/>
      </c>
      <c r="AT27" s="338" t="str">
        <f>IFERROR(COUNTIFS(#REF!,AT$3,#REF!,AT$2,#REF!,$B27),"")</f>
        <v/>
      </c>
      <c r="AU27" s="338" t="str">
        <f>IFERROR(COUNTIFS(#REF!,AU$3,#REF!,AU$2,#REF!,$B27),"")</f>
        <v/>
      </c>
      <c r="AV27" s="338" t="str">
        <f>IFERROR(COUNTIFS(#REF!,AV$3,#REF!,AV$2,#REF!,$B27),"")</f>
        <v/>
      </c>
      <c r="AW27" s="338" t="str">
        <f>IFERROR(COUNTIFS(#REF!,AW$3,#REF!,AW$2,#REF!,$B27),"")</f>
        <v/>
      </c>
      <c r="AX27" s="338" t="str">
        <f>IFERROR(COUNTIFS(#REF!,AX$3,#REF!,AX$2,#REF!,$B27),"")</f>
        <v/>
      </c>
      <c r="AY27" s="338" t="str">
        <f>IFERROR(COUNTIFS(#REF!,AY$3,#REF!,AY$2,#REF!,$B27),"")</f>
        <v/>
      </c>
      <c r="AZ27" s="338" t="str">
        <f>IFERROR(COUNTIFS(#REF!,AZ$3,#REF!,AZ$2,#REF!,$B27),"")</f>
        <v/>
      </c>
      <c r="BA27" s="338" t="str">
        <f>IFERROR(COUNTIFS(#REF!,BA$3,#REF!,BA$2,#REF!,$B27),"")</f>
        <v/>
      </c>
      <c r="BB27" s="338" t="str">
        <f>IFERROR(COUNTIFS(#REF!,BB$3,#REF!,BB$2,#REF!,$B27),"")</f>
        <v/>
      </c>
      <c r="BC27" s="338" t="str">
        <f>IFERROR(COUNTIFS(#REF!,BC$3,#REF!,BC$2,#REF!,$B27),"")</f>
        <v/>
      </c>
      <c r="BD27" s="338" t="str">
        <f>IFERROR(COUNTIFS(#REF!,BD$3,#REF!,BD$2,#REF!,$B27),"")</f>
        <v/>
      </c>
      <c r="BE27" s="338" t="str">
        <f>IFERROR(COUNTIFS(#REF!,BE$3,#REF!,BE$2,#REF!,$B27),"")</f>
        <v/>
      </c>
      <c r="BF27" s="338" t="str">
        <f>IFERROR(COUNTIFS(#REF!,BF$3,#REF!,BF$2,#REF!,$B27),"")</f>
        <v/>
      </c>
      <c r="BG27" s="338" t="str">
        <f>IFERROR(COUNTIFS(#REF!,BG$3,#REF!,BG$2,#REF!,$B27),"")</f>
        <v/>
      </c>
      <c r="BH27" s="338" t="str">
        <f>IFERROR(COUNTIFS(#REF!,BH$3,#REF!,BH$2,#REF!,$B27),"")</f>
        <v/>
      </c>
      <c r="BI27" s="338" t="str">
        <f>IFERROR(COUNTIFS(#REF!,BI$3,#REF!,BI$2,#REF!,$B27),"")</f>
        <v/>
      </c>
      <c r="BJ27" s="338" t="str">
        <f>IFERROR(COUNTIFS(#REF!,BJ$3,#REF!,BJ$2,#REF!,$B27),"")</f>
        <v/>
      </c>
      <c r="BK27" s="338" t="str">
        <f>IFERROR(COUNTIFS(#REF!,BK$3,#REF!,BK$2,#REF!,$B27),"")</f>
        <v/>
      </c>
      <c r="BL27" s="338" t="str">
        <f>IFERROR(COUNTIFS(#REF!,BL$3,#REF!,BL$2,#REF!,$B27),"")</f>
        <v/>
      </c>
      <c r="BM27" s="338" t="str">
        <f>IFERROR(COUNTIFS(#REF!,BM$3,#REF!,BM$2,#REF!,$B27),"")</f>
        <v/>
      </c>
      <c r="BN27" s="338" t="str">
        <f>IFERROR(COUNTIFS(#REF!,BN$3,#REF!,BN$2,#REF!,$B27),"")</f>
        <v/>
      </c>
      <c r="BO27" s="338" t="str">
        <f>IFERROR(COUNTIFS(#REF!,BO$3,#REF!,BO$2,#REF!,$B27),"")</f>
        <v/>
      </c>
      <c r="BP27" s="338" t="str">
        <f>IFERROR(COUNTIFS(#REF!,BP$3,#REF!,BP$2,#REF!,$B27),"")</f>
        <v/>
      </c>
      <c r="BQ27" s="338" t="str">
        <f>IFERROR(COUNTIFS(#REF!,BQ$3,#REF!,BQ$2,#REF!,$B27),"")</f>
        <v/>
      </c>
      <c r="BR27" s="338" t="str">
        <f>IFERROR(COUNTIFS(#REF!,BR$3,#REF!,BR$2,#REF!,$B27),"")</f>
        <v/>
      </c>
      <c r="BS27" s="338" t="str">
        <f>IFERROR(COUNTIFS(#REF!,BS$3,#REF!,BS$2,#REF!,$B27),"")</f>
        <v/>
      </c>
      <c r="BT27" s="338" t="str">
        <f>IFERROR(COUNTIFS(#REF!,BT$3,#REF!,BT$2,#REF!,$B27),"")</f>
        <v/>
      </c>
      <c r="BU27" s="338" t="str">
        <f>IFERROR(COUNTIFS(#REF!,BU$3,#REF!,BU$2,#REF!,$B27),"")</f>
        <v/>
      </c>
      <c r="BV27" s="338" t="str">
        <f>IFERROR(COUNTIFS(#REF!,BV$3,#REF!,BV$2,#REF!,$B27),"")</f>
        <v/>
      </c>
      <c r="BW27" s="338" t="str">
        <f>IFERROR(COUNTIFS(#REF!,BW$3,#REF!,BW$2,#REF!,$B27),"")</f>
        <v/>
      </c>
      <c r="BX27" s="338" t="str">
        <f>IFERROR(COUNTIFS(#REF!,BX$3,#REF!,BX$2,#REF!,$B27),"")</f>
        <v/>
      </c>
      <c r="BY27" s="338" t="str">
        <f>IFERROR(COUNTIFS(#REF!,BY$3,#REF!,BY$2,#REF!,$B27),"")</f>
        <v/>
      </c>
      <c r="BZ27" s="338" t="str">
        <f>IFERROR(COUNTIFS(#REF!,BZ$3,#REF!,BZ$2,#REF!,$B27),"")</f>
        <v/>
      </c>
      <c r="CA27" s="338" t="str">
        <f>IFERROR(COUNTIFS(#REF!,CA$3,#REF!,CA$2,#REF!,$B27),"")</f>
        <v/>
      </c>
    </row>
    <row r="28" spans="2:79" s="237" customFormat="1" x14ac:dyDescent="0.25">
      <c r="B28" s="272" t="s">
        <v>63</v>
      </c>
      <c r="C28" s="235" t="s">
        <v>52</v>
      </c>
      <c r="D28" s="235" t="s">
        <v>128</v>
      </c>
      <c r="E28" s="236" t="s">
        <v>64</v>
      </c>
      <c r="F28" s="294" t="str">
        <f t="shared" si="12"/>
        <v/>
      </c>
      <c r="G28" s="300">
        <f t="shared" si="13"/>
        <v>0</v>
      </c>
      <c r="H28" s="294" t="str">
        <f t="shared" si="14"/>
        <v/>
      </c>
      <c r="I28" s="294" t="str">
        <f t="shared" si="15"/>
        <v/>
      </c>
      <c r="J28" s="294" t="str">
        <f t="shared" si="16"/>
        <v/>
      </c>
      <c r="K28" s="294" t="str">
        <f t="shared" si="17"/>
        <v/>
      </c>
      <c r="L28" s="294" t="str">
        <f t="shared" si="18"/>
        <v/>
      </c>
      <c r="M28" s="294" t="str">
        <f t="shared" si="19"/>
        <v/>
      </c>
      <c r="N28" s="294" t="str">
        <f t="shared" si="20"/>
        <v/>
      </c>
      <c r="O28" s="294" t="str">
        <f t="shared" si="21"/>
        <v/>
      </c>
      <c r="P28" s="294" t="str">
        <f t="shared" si="22"/>
        <v/>
      </c>
      <c r="Q28" s="294" t="str">
        <f t="shared" si="23"/>
        <v/>
      </c>
      <c r="R28" s="294" t="str">
        <f t="shared" si="24"/>
        <v/>
      </c>
      <c r="S28" s="294" t="str">
        <f t="shared" si="25"/>
        <v/>
      </c>
      <c r="T28" s="338" t="str">
        <f>IFERROR(COUNTIFS(#REF!,T$3,#REF!,T$2,#REF!,$B28),"")</f>
        <v/>
      </c>
      <c r="U28" s="338" t="str">
        <f>IFERROR(COUNTIFS(#REF!,U$3,#REF!,U$2,#REF!,$B28),"")</f>
        <v/>
      </c>
      <c r="V28" s="338" t="str">
        <f>IFERROR(COUNTIFS(#REF!,V$3,#REF!,V$2,#REF!,$B28),"")</f>
        <v/>
      </c>
      <c r="W28" s="338" t="str">
        <f>IFERROR(COUNTIFS(#REF!,W$3,#REF!,W$2,#REF!,$B28),"")</f>
        <v/>
      </c>
      <c r="X28" s="338" t="str">
        <f>IFERROR(COUNTIFS(#REF!,X$3,#REF!,X$2,#REF!,$B28),"")</f>
        <v/>
      </c>
      <c r="Y28" s="338" t="str">
        <f>IFERROR(COUNTIFS(#REF!,Y$3,#REF!,Y$2,#REF!,$B28),"")</f>
        <v/>
      </c>
      <c r="Z28" s="338" t="str">
        <f>IFERROR(COUNTIFS(#REF!,Z$3,#REF!,Z$2,#REF!,$B28),"")</f>
        <v/>
      </c>
      <c r="AA28" s="338" t="str">
        <f>IFERROR(COUNTIFS(#REF!,AA$3,#REF!,AA$2,#REF!,$B28),"")</f>
        <v/>
      </c>
      <c r="AB28" s="338" t="str">
        <f>IFERROR(COUNTIFS(#REF!,AB$3,#REF!,AB$2,#REF!,$B28),"")</f>
        <v/>
      </c>
      <c r="AC28" s="338" t="str">
        <f>IFERROR(COUNTIFS(#REF!,AC$3,#REF!,AC$2,#REF!,$B28),"")</f>
        <v/>
      </c>
      <c r="AD28" s="338" t="str">
        <f>IFERROR(COUNTIFS(#REF!,AD$3,#REF!,AD$2,#REF!,$B28),"")</f>
        <v/>
      </c>
      <c r="AE28" s="338" t="str">
        <f>IFERROR(COUNTIFS(#REF!,AE$3,#REF!,AE$2,#REF!,$B28),"")</f>
        <v/>
      </c>
      <c r="AF28" s="338" t="str">
        <f>IFERROR(COUNTIFS(#REF!,AF$3,#REF!,AF$2,#REF!,$B28),"")</f>
        <v/>
      </c>
      <c r="AG28" s="338" t="str">
        <f>IFERROR(COUNTIFS(#REF!,AG$3,#REF!,AG$2,#REF!,$B28),"")</f>
        <v/>
      </c>
      <c r="AH28" s="338" t="str">
        <f>IFERROR(COUNTIFS(#REF!,AH$3,#REF!,AH$2,#REF!,$B28),"")</f>
        <v/>
      </c>
      <c r="AI28" s="338" t="str">
        <f>IFERROR(COUNTIFS(#REF!,AI$3,#REF!,AI$2,#REF!,$B28),"")</f>
        <v/>
      </c>
      <c r="AJ28" s="338" t="str">
        <f>IFERROR(COUNTIFS(#REF!,AJ$3,#REF!,AJ$2,#REF!,$B28),"")</f>
        <v/>
      </c>
      <c r="AK28" s="338" t="str">
        <f>IFERROR(COUNTIFS(#REF!,AK$3,#REF!,AK$2,#REF!,$B28),"")</f>
        <v/>
      </c>
      <c r="AL28" s="338" t="str">
        <f>IFERROR(COUNTIFS(#REF!,AL$3,#REF!,AL$2,#REF!,$B28),"")</f>
        <v/>
      </c>
      <c r="AM28" s="338" t="str">
        <f>IFERROR(COUNTIFS(#REF!,AM$3,#REF!,AM$2,#REF!,$B28),"")</f>
        <v/>
      </c>
      <c r="AN28" s="338" t="str">
        <f>IFERROR(COUNTIFS(#REF!,AN$3,#REF!,AN$2,#REF!,$B28),"")</f>
        <v/>
      </c>
      <c r="AO28" s="338" t="str">
        <f>IFERROR(COUNTIFS(#REF!,AO$3,#REF!,AO$2,#REF!,$B28),"")</f>
        <v/>
      </c>
      <c r="AP28" s="338" t="str">
        <f>IFERROR(COUNTIFS(#REF!,AP$3,#REF!,AP$2,#REF!,$B28),"")</f>
        <v/>
      </c>
      <c r="AQ28" s="338" t="str">
        <f>IFERROR(COUNTIFS(#REF!,AQ$3,#REF!,AQ$2,#REF!,$B28),"")</f>
        <v/>
      </c>
      <c r="AR28" s="338" t="str">
        <f>IFERROR(COUNTIFS(#REF!,AR$3,#REF!,AR$2,#REF!,$B28),"")</f>
        <v/>
      </c>
      <c r="AS28" s="338" t="str">
        <f>IFERROR(COUNTIFS(#REF!,AS$3,#REF!,AS$2,#REF!,$B28),"")</f>
        <v/>
      </c>
      <c r="AT28" s="338" t="str">
        <f>IFERROR(COUNTIFS(#REF!,AT$3,#REF!,AT$2,#REF!,$B28),"")</f>
        <v/>
      </c>
      <c r="AU28" s="338" t="str">
        <f>IFERROR(COUNTIFS(#REF!,AU$3,#REF!,AU$2,#REF!,$B28),"")</f>
        <v/>
      </c>
      <c r="AV28" s="338" t="str">
        <f>IFERROR(COUNTIFS(#REF!,AV$3,#REF!,AV$2,#REF!,$B28),"")</f>
        <v/>
      </c>
      <c r="AW28" s="338" t="str">
        <f>IFERROR(COUNTIFS(#REF!,AW$3,#REF!,AW$2,#REF!,$B28),"")</f>
        <v/>
      </c>
      <c r="AX28" s="338" t="str">
        <f>IFERROR(COUNTIFS(#REF!,AX$3,#REF!,AX$2,#REF!,$B28),"")</f>
        <v/>
      </c>
      <c r="AY28" s="338" t="str">
        <f>IFERROR(COUNTIFS(#REF!,AY$3,#REF!,AY$2,#REF!,$B28),"")</f>
        <v/>
      </c>
      <c r="AZ28" s="338" t="str">
        <f>IFERROR(COUNTIFS(#REF!,AZ$3,#REF!,AZ$2,#REF!,$B28),"")</f>
        <v/>
      </c>
      <c r="BA28" s="338" t="str">
        <f>IFERROR(COUNTIFS(#REF!,BA$3,#REF!,BA$2,#REF!,$B28),"")</f>
        <v/>
      </c>
      <c r="BB28" s="338" t="str">
        <f>IFERROR(COUNTIFS(#REF!,BB$3,#REF!,BB$2,#REF!,$B28),"")</f>
        <v/>
      </c>
      <c r="BC28" s="338" t="str">
        <f>IFERROR(COUNTIFS(#REF!,BC$3,#REF!,BC$2,#REF!,$B28),"")</f>
        <v/>
      </c>
      <c r="BD28" s="338" t="str">
        <f>IFERROR(COUNTIFS(#REF!,BD$3,#REF!,BD$2,#REF!,$B28),"")</f>
        <v/>
      </c>
      <c r="BE28" s="338" t="str">
        <f>IFERROR(COUNTIFS(#REF!,BE$3,#REF!,BE$2,#REF!,$B28),"")</f>
        <v/>
      </c>
      <c r="BF28" s="338" t="str">
        <f>IFERROR(COUNTIFS(#REF!,BF$3,#REF!,BF$2,#REF!,$B28),"")</f>
        <v/>
      </c>
      <c r="BG28" s="338" t="str">
        <f>IFERROR(COUNTIFS(#REF!,BG$3,#REF!,BG$2,#REF!,$B28),"")</f>
        <v/>
      </c>
      <c r="BH28" s="338" t="str">
        <f>IFERROR(COUNTIFS(#REF!,BH$3,#REF!,BH$2,#REF!,$B28),"")</f>
        <v/>
      </c>
      <c r="BI28" s="338" t="str">
        <f>IFERROR(COUNTIFS(#REF!,BI$3,#REF!,BI$2,#REF!,$B28),"")</f>
        <v/>
      </c>
      <c r="BJ28" s="338" t="str">
        <f>IFERROR(COUNTIFS(#REF!,BJ$3,#REF!,BJ$2,#REF!,$B28),"")</f>
        <v/>
      </c>
      <c r="BK28" s="338" t="str">
        <f>IFERROR(COUNTIFS(#REF!,BK$3,#REF!,BK$2,#REF!,$B28),"")</f>
        <v/>
      </c>
      <c r="BL28" s="338" t="str">
        <f>IFERROR(COUNTIFS(#REF!,BL$3,#REF!,BL$2,#REF!,$B28),"")</f>
        <v/>
      </c>
      <c r="BM28" s="338" t="str">
        <f>IFERROR(COUNTIFS(#REF!,BM$3,#REF!,BM$2,#REF!,$B28),"")</f>
        <v/>
      </c>
      <c r="BN28" s="338" t="str">
        <f>IFERROR(COUNTIFS(#REF!,BN$3,#REF!,BN$2,#REF!,$B28),"")</f>
        <v/>
      </c>
      <c r="BO28" s="338" t="str">
        <f>IFERROR(COUNTIFS(#REF!,BO$3,#REF!,BO$2,#REF!,$B28),"")</f>
        <v/>
      </c>
      <c r="BP28" s="338" t="str">
        <f>IFERROR(COUNTIFS(#REF!,BP$3,#REF!,BP$2,#REF!,$B28),"")</f>
        <v/>
      </c>
      <c r="BQ28" s="338" t="str">
        <f>IFERROR(COUNTIFS(#REF!,BQ$3,#REF!,BQ$2,#REF!,$B28),"")</f>
        <v/>
      </c>
      <c r="BR28" s="338" t="str">
        <f>IFERROR(COUNTIFS(#REF!,BR$3,#REF!,BR$2,#REF!,$B28),"")</f>
        <v/>
      </c>
      <c r="BS28" s="338" t="str">
        <f>IFERROR(COUNTIFS(#REF!,BS$3,#REF!,BS$2,#REF!,$B28),"")</f>
        <v/>
      </c>
      <c r="BT28" s="338" t="str">
        <f>IFERROR(COUNTIFS(#REF!,BT$3,#REF!,BT$2,#REF!,$B28),"")</f>
        <v/>
      </c>
      <c r="BU28" s="338" t="str">
        <f>IFERROR(COUNTIFS(#REF!,BU$3,#REF!,BU$2,#REF!,$B28),"")</f>
        <v/>
      </c>
      <c r="BV28" s="338" t="str">
        <f>IFERROR(COUNTIFS(#REF!,BV$3,#REF!,BV$2,#REF!,$B28),"")</f>
        <v/>
      </c>
      <c r="BW28" s="338" t="str">
        <f>IFERROR(COUNTIFS(#REF!,BW$3,#REF!,BW$2,#REF!,$B28),"")</f>
        <v/>
      </c>
      <c r="BX28" s="338" t="str">
        <f>IFERROR(COUNTIFS(#REF!,BX$3,#REF!,BX$2,#REF!,$B28),"")</f>
        <v/>
      </c>
      <c r="BY28" s="338" t="str">
        <f>IFERROR(COUNTIFS(#REF!,BY$3,#REF!,BY$2,#REF!,$B28),"")</f>
        <v/>
      </c>
      <c r="BZ28" s="338" t="str">
        <f>IFERROR(COUNTIFS(#REF!,BZ$3,#REF!,BZ$2,#REF!,$B28),"")</f>
        <v/>
      </c>
      <c r="CA28" s="338" t="str">
        <f>IFERROR(COUNTIFS(#REF!,CA$3,#REF!,CA$2,#REF!,$B28),"")</f>
        <v/>
      </c>
    </row>
    <row r="29" spans="2:79" s="6" customFormat="1" x14ac:dyDescent="0.25">
      <c r="B29" s="395" t="s">
        <v>67</v>
      </c>
      <c r="C29" s="335" t="s">
        <v>52</v>
      </c>
      <c r="D29" s="335" t="s">
        <v>129</v>
      </c>
      <c r="E29" s="51" t="s">
        <v>7582</v>
      </c>
      <c r="F29" s="396" t="str">
        <f t="shared" si="12"/>
        <v/>
      </c>
      <c r="G29" s="397">
        <f t="shared" si="13"/>
        <v>0</v>
      </c>
      <c r="H29" s="396" t="str">
        <f t="shared" si="14"/>
        <v/>
      </c>
      <c r="I29" s="396" t="str">
        <f t="shared" si="15"/>
        <v/>
      </c>
      <c r="J29" s="396" t="str">
        <f t="shared" si="16"/>
        <v/>
      </c>
      <c r="K29" s="396" t="str">
        <f t="shared" si="17"/>
        <v/>
      </c>
      <c r="L29" s="396" t="str">
        <f t="shared" si="18"/>
        <v/>
      </c>
      <c r="M29" s="396" t="str">
        <f t="shared" si="19"/>
        <v/>
      </c>
      <c r="N29" s="396" t="str">
        <f t="shared" si="20"/>
        <v/>
      </c>
      <c r="O29" s="396" t="str">
        <f t="shared" si="21"/>
        <v/>
      </c>
      <c r="P29" s="396" t="str">
        <f t="shared" si="22"/>
        <v/>
      </c>
      <c r="Q29" s="396" t="str">
        <f t="shared" si="23"/>
        <v/>
      </c>
      <c r="R29" s="396" t="str">
        <f t="shared" si="24"/>
        <v/>
      </c>
      <c r="S29" s="396" t="str">
        <f t="shared" si="25"/>
        <v/>
      </c>
      <c r="T29" s="335" t="str">
        <f>IFERROR(COUNTIFS(#REF!,T$3,#REF!,T$2,#REF!,$B29),"")</f>
        <v/>
      </c>
      <c r="U29" s="335" t="str">
        <f>IFERROR(COUNTIFS(#REF!,U$3,#REF!,U$2,#REF!,$B29),"")</f>
        <v/>
      </c>
      <c r="V29" s="335" t="str">
        <f>IFERROR(COUNTIFS(#REF!,V$3,#REF!,V$2,#REF!,$B29),"")</f>
        <v/>
      </c>
      <c r="W29" s="335" t="str">
        <f>IFERROR(COUNTIFS(#REF!,W$3,#REF!,W$2,#REF!,$B29),"")</f>
        <v/>
      </c>
      <c r="X29" s="335" t="str">
        <f>IFERROR(COUNTIFS(#REF!,X$3,#REF!,X$2,#REF!,$B29),"")</f>
        <v/>
      </c>
      <c r="Y29" s="335" t="str">
        <f>IFERROR(COUNTIFS(#REF!,Y$3,#REF!,Y$2,#REF!,$B29),"")</f>
        <v/>
      </c>
      <c r="Z29" s="335" t="str">
        <f>IFERROR(COUNTIFS(#REF!,Z$3,#REF!,Z$2,#REF!,$B29),"")</f>
        <v/>
      </c>
      <c r="AA29" s="335" t="str">
        <f>IFERROR(COUNTIFS(#REF!,AA$3,#REF!,AA$2,#REF!,$B29),"")</f>
        <v/>
      </c>
      <c r="AB29" s="335" t="str">
        <f>IFERROR(COUNTIFS(#REF!,AB$3,#REF!,AB$2,#REF!,$B29),"")</f>
        <v/>
      </c>
      <c r="AC29" s="335" t="str">
        <f>IFERROR(COUNTIFS(#REF!,AC$3,#REF!,AC$2,#REF!,$B29),"")</f>
        <v/>
      </c>
      <c r="AD29" s="335" t="str">
        <f>IFERROR(COUNTIFS(#REF!,AD$3,#REF!,AD$2,#REF!,$B29),"")</f>
        <v/>
      </c>
      <c r="AE29" s="335" t="str">
        <f>IFERROR(COUNTIFS(#REF!,AE$3,#REF!,AE$2,#REF!,$B29),"")</f>
        <v/>
      </c>
      <c r="AF29" s="335" t="str">
        <f>IFERROR(COUNTIFS(#REF!,AF$3,#REF!,AF$2,#REF!,$B29),"")</f>
        <v/>
      </c>
      <c r="AG29" s="335" t="str">
        <f>IFERROR(COUNTIFS(#REF!,AG$3,#REF!,AG$2,#REF!,$B29),"")</f>
        <v/>
      </c>
      <c r="AH29" s="335" t="str">
        <f>IFERROR(COUNTIFS(#REF!,AH$3,#REF!,AH$2,#REF!,$B29),"")</f>
        <v/>
      </c>
      <c r="AI29" s="335" t="str">
        <f>IFERROR(COUNTIFS(#REF!,AI$3,#REF!,AI$2,#REF!,$B29),"")</f>
        <v/>
      </c>
      <c r="AJ29" s="335" t="str">
        <f>IFERROR(COUNTIFS(#REF!,AJ$3,#REF!,AJ$2,#REF!,$B29),"")</f>
        <v/>
      </c>
      <c r="AK29" s="335" t="str">
        <f>IFERROR(COUNTIFS(#REF!,AK$3,#REF!,AK$2,#REF!,$B29),"")</f>
        <v/>
      </c>
      <c r="AL29" s="335" t="str">
        <f>IFERROR(COUNTIFS(#REF!,AL$3,#REF!,AL$2,#REF!,$B29),"")</f>
        <v/>
      </c>
      <c r="AM29" s="335" t="str">
        <f>IFERROR(COUNTIFS(#REF!,AM$3,#REF!,AM$2,#REF!,$B29),"")</f>
        <v/>
      </c>
      <c r="AN29" s="335" t="str">
        <f>IFERROR(COUNTIFS(#REF!,AN$3,#REF!,AN$2,#REF!,$B29),"")</f>
        <v/>
      </c>
      <c r="AO29" s="335" t="str">
        <f>IFERROR(COUNTIFS(#REF!,AO$3,#REF!,AO$2,#REF!,$B29),"")</f>
        <v/>
      </c>
      <c r="AP29" s="335" t="str">
        <f>IFERROR(COUNTIFS(#REF!,AP$3,#REF!,AP$2,#REF!,$B29),"")</f>
        <v/>
      </c>
      <c r="AQ29" s="335" t="str">
        <f>IFERROR(COUNTIFS(#REF!,AQ$3,#REF!,AQ$2,#REF!,$B29),"")</f>
        <v/>
      </c>
      <c r="AR29" s="335" t="str">
        <f>IFERROR(COUNTIFS(#REF!,AR$3,#REF!,AR$2,#REF!,$B29),"")</f>
        <v/>
      </c>
      <c r="AS29" s="335" t="str">
        <f>IFERROR(COUNTIFS(#REF!,AS$3,#REF!,AS$2,#REF!,$B29),"")</f>
        <v/>
      </c>
      <c r="AT29" s="335" t="str">
        <f>IFERROR(COUNTIFS(#REF!,AT$3,#REF!,AT$2,#REF!,$B29),"")</f>
        <v/>
      </c>
      <c r="AU29" s="335" t="str">
        <f>IFERROR(COUNTIFS(#REF!,AU$3,#REF!,AU$2,#REF!,$B29),"")</f>
        <v/>
      </c>
      <c r="AV29" s="335" t="str">
        <f>IFERROR(COUNTIFS(#REF!,AV$3,#REF!,AV$2,#REF!,$B29),"")</f>
        <v/>
      </c>
      <c r="AW29" s="335" t="str">
        <f>IFERROR(COUNTIFS(#REF!,AW$3,#REF!,AW$2,#REF!,$B29),"")</f>
        <v/>
      </c>
      <c r="AX29" s="335" t="str">
        <f>IFERROR(COUNTIFS(#REF!,AX$3,#REF!,AX$2,#REF!,$B29),"")</f>
        <v/>
      </c>
      <c r="AY29" s="335" t="str">
        <f>IFERROR(COUNTIFS(#REF!,AY$3,#REF!,AY$2,#REF!,$B29),"")</f>
        <v/>
      </c>
      <c r="AZ29" s="335" t="str">
        <f>IFERROR(COUNTIFS(#REF!,AZ$3,#REF!,AZ$2,#REF!,$B29),"")</f>
        <v/>
      </c>
      <c r="BA29" s="335" t="str">
        <f>IFERROR(COUNTIFS(#REF!,BA$3,#REF!,BA$2,#REF!,$B29),"")</f>
        <v/>
      </c>
      <c r="BB29" s="335" t="str">
        <f>IFERROR(COUNTIFS(#REF!,BB$3,#REF!,BB$2,#REF!,$B29),"")</f>
        <v/>
      </c>
      <c r="BC29" s="335" t="str">
        <f>IFERROR(COUNTIFS(#REF!,BC$3,#REF!,BC$2,#REF!,$B29),"")</f>
        <v/>
      </c>
      <c r="BD29" s="335" t="str">
        <f>IFERROR(COUNTIFS(#REF!,BD$3,#REF!,BD$2,#REF!,$B29),"")</f>
        <v/>
      </c>
      <c r="BE29" s="335" t="str">
        <f>IFERROR(COUNTIFS(#REF!,BE$3,#REF!,BE$2,#REF!,$B29),"")</f>
        <v/>
      </c>
      <c r="BF29" s="335" t="str">
        <f>IFERROR(COUNTIFS(#REF!,BF$3,#REF!,BF$2,#REF!,$B29),"")</f>
        <v/>
      </c>
      <c r="BG29" s="335" t="str">
        <f>IFERROR(COUNTIFS(#REF!,BG$3,#REF!,BG$2,#REF!,$B29),"")</f>
        <v/>
      </c>
      <c r="BH29" s="335" t="str">
        <f>IFERROR(COUNTIFS(#REF!,BH$3,#REF!,BH$2,#REF!,$B29),"")</f>
        <v/>
      </c>
      <c r="BI29" s="335" t="str">
        <f>IFERROR(COUNTIFS(#REF!,BI$3,#REF!,BI$2,#REF!,$B29),"")</f>
        <v/>
      </c>
      <c r="BJ29" s="335" t="str">
        <f>IFERROR(COUNTIFS(#REF!,BJ$3,#REF!,BJ$2,#REF!,$B29),"")</f>
        <v/>
      </c>
      <c r="BK29" s="335" t="str">
        <f>IFERROR(COUNTIFS(#REF!,BK$3,#REF!,BK$2,#REF!,$B29),"")</f>
        <v/>
      </c>
      <c r="BL29" s="335" t="str">
        <f>IFERROR(COUNTIFS(#REF!,BL$3,#REF!,BL$2,#REF!,$B29),"")</f>
        <v/>
      </c>
      <c r="BM29" s="335" t="str">
        <f>IFERROR(COUNTIFS(#REF!,BM$3,#REF!,BM$2,#REF!,$B29),"")</f>
        <v/>
      </c>
      <c r="BN29" s="335" t="str">
        <f>IFERROR(COUNTIFS(#REF!,BN$3,#REF!,BN$2,#REF!,$B29),"")</f>
        <v/>
      </c>
      <c r="BO29" s="335" t="str">
        <f>IFERROR(COUNTIFS(#REF!,BO$3,#REF!,BO$2,#REF!,$B29),"")</f>
        <v/>
      </c>
      <c r="BP29" s="335" t="str">
        <f>IFERROR(COUNTIFS(#REF!,BP$3,#REF!,BP$2,#REF!,$B29),"")</f>
        <v/>
      </c>
      <c r="BQ29" s="335" t="str">
        <f>IFERROR(COUNTIFS(#REF!,BQ$3,#REF!,BQ$2,#REF!,$B29),"")</f>
        <v/>
      </c>
      <c r="BR29" s="335" t="str">
        <f>IFERROR(COUNTIFS(#REF!,BR$3,#REF!,BR$2,#REF!,$B29),"")</f>
        <v/>
      </c>
      <c r="BS29" s="335" t="str">
        <f>IFERROR(COUNTIFS(#REF!,BS$3,#REF!,BS$2,#REF!,$B29),"")</f>
        <v/>
      </c>
      <c r="BT29" s="335" t="str">
        <f>IFERROR(COUNTIFS(#REF!,BT$3,#REF!,BT$2,#REF!,$B29),"")</f>
        <v/>
      </c>
      <c r="BU29" s="335" t="str">
        <f>IFERROR(COUNTIFS(#REF!,BU$3,#REF!,BU$2,#REF!,$B29),"")</f>
        <v/>
      </c>
      <c r="BV29" s="335" t="str">
        <f>IFERROR(COUNTIFS(#REF!,BV$3,#REF!,BV$2,#REF!,$B29),"")</f>
        <v/>
      </c>
      <c r="BW29" s="335" t="str">
        <f>IFERROR(COUNTIFS(#REF!,BW$3,#REF!,BW$2,#REF!,$B29),"")</f>
        <v/>
      </c>
      <c r="BX29" s="335" t="str">
        <f>IFERROR(COUNTIFS(#REF!,BX$3,#REF!,BX$2,#REF!,$B29),"")</f>
        <v/>
      </c>
      <c r="BY29" s="335" t="str">
        <f>IFERROR(COUNTIFS(#REF!,BY$3,#REF!,BY$2,#REF!,$B29),"")</f>
        <v/>
      </c>
      <c r="BZ29" s="335" t="str">
        <f>IFERROR(COUNTIFS(#REF!,BZ$3,#REF!,BZ$2,#REF!,$B29),"")</f>
        <v/>
      </c>
      <c r="CA29" s="335" t="str">
        <f>IFERROR(COUNTIFS(#REF!,CA$3,#REF!,CA$2,#REF!,$B29),"")</f>
        <v/>
      </c>
    </row>
    <row r="30" spans="2:79" s="6" customFormat="1" x14ac:dyDescent="0.25">
      <c r="B30" s="272" t="s">
        <v>70</v>
      </c>
      <c r="C30" s="235" t="s">
        <v>52</v>
      </c>
      <c r="D30" s="235" t="s">
        <v>128</v>
      </c>
      <c r="E30" s="236" t="s">
        <v>7580</v>
      </c>
      <c r="F30" s="294" t="str">
        <f t="shared" si="12"/>
        <v/>
      </c>
      <c r="G30" s="300">
        <f t="shared" si="13"/>
        <v>0</v>
      </c>
      <c r="H30" s="294" t="str">
        <f t="shared" si="14"/>
        <v/>
      </c>
      <c r="I30" s="294" t="str">
        <f t="shared" si="15"/>
        <v/>
      </c>
      <c r="J30" s="294" t="str">
        <f t="shared" si="16"/>
        <v/>
      </c>
      <c r="K30" s="294" t="str">
        <f t="shared" si="17"/>
        <v/>
      </c>
      <c r="L30" s="294" t="str">
        <f t="shared" si="18"/>
        <v/>
      </c>
      <c r="M30" s="294" t="str">
        <f t="shared" si="19"/>
        <v/>
      </c>
      <c r="N30" s="294" t="str">
        <f t="shared" si="20"/>
        <v/>
      </c>
      <c r="O30" s="294" t="str">
        <f t="shared" si="21"/>
        <v/>
      </c>
      <c r="P30" s="294" t="str">
        <f t="shared" si="22"/>
        <v/>
      </c>
      <c r="Q30" s="294" t="str">
        <f t="shared" si="23"/>
        <v/>
      </c>
      <c r="R30" s="294" t="str">
        <f t="shared" si="24"/>
        <v/>
      </c>
      <c r="S30" s="294" t="str">
        <f t="shared" si="25"/>
        <v/>
      </c>
      <c r="T30" s="335" t="str">
        <f>IFERROR(COUNTIFS(#REF!,T$3,#REF!,T$2,#REF!,$B30),"")</f>
        <v/>
      </c>
      <c r="U30" s="335" t="str">
        <f>IFERROR(COUNTIFS(#REF!,U$3,#REF!,U$2,#REF!,$B30),"")</f>
        <v/>
      </c>
      <c r="V30" s="335" t="str">
        <f>IFERROR(COUNTIFS(#REF!,V$3,#REF!,V$2,#REF!,$B30),"")</f>
        <v/>
      </c>
      <c r="W30" s="335" t="str">
        <f>IFERROR(COUNTIFS(#REF!,W$3,#REF!,W$2,#REF!,$B30),"")</f>
        <v/>
      </c>
      <c r="X30" s="335" t="str">
        <f>IFERROR(COUNTIFS(#REF!,X$3,#REF!,X$2,#REF!,$B30),"")</f>
        <v/>
      </c>
      <c r="Y30" s="335" t="str">
        <f>IFERROR(COUNTIFS(#REF!,Y$3,#REF!,Y$2,#REF!,$B30),"")</f>
        <v/>
      </c>
      <c r="Z30" s="335" t="str">
        <f>IFERROR(COUNTIFS(#REF!,Z$3,#REF!,Z$2,#REF!,$B30),"")</f>
        <v/>
      </c>
      <c r="AA30" s="335" t="str">
        <f>IFERROR(COUNTIFS(#REF!,AA$3,#REF!,AA$2,#REF!,$B30),"")</f>
        <v/>
      </c>
      <c r="AB30" s="335" t="str">
        <f>IFERROR(COUNTIFS(#REF!,AB$3,#REF!,AB$2,#REF!,$B30),"")</f>
        <v/>
      </c>
      <c r="AC30" s="335" t="str">
        <f>IFERROR(COUNTIFS(#REF!,AC$3,#REF!,AC$2,#REF!,$B30),"")</f>
        <v/>
      </c>
      <c r="AD30" s="335" t="str">
        <f>IFERROR(COUNTIFS(#REF!,AD$3,#REF!,AD$2,#REF!,$B30),"")</f>
        <v/>
      </c>
      <c r="AE30" s="335" t="str">
        <f>IFERROR(COUNTIFS(#REF!,AE$3,#REF!,AE$2,#REF!,$B30),"")</f>
        <v/>
      </c>
      <c r="AF30" s="335" t="str">
        <f>IFERROR(COUNTIFS(#REF!,AF$3,#REF!,AF$2,#REF!,$B30),"")</f>
        <v/>
      </c>
      <c r="AG30" s="335" t="str">
        <f>IFERROR(COUNTIFS(#REF!,AG$3,#REF!,AG$2,#REF!,$B30),"")</f>
        <v/>
      </c>
      <c r="AH30" s="335" t="str">
        <f>IFERROR(COUNTIFS(#REF!,AH$3,#REF!,AH$2,#REF!,$B30),"")</f>
        <v/>
      </c>
      <c r="AI30" s="335" t="str">
        <f>IFERROR(COUNTIFS(#REF!,AI$3,#REF!,AI$2,#REF!,$B30),"")</f>
        <v/>
      </c>
      <c r="AJ30" s="335" t="str">
        <f>IFERROR(COUNTIFS(#REF!,AJ$3,#REF!,AJ$2,#REF!,$B30),"")</f>
        <v/>
      </c>
      <c r="AK30" s="335" t="str">
        <f>IFERROR(COUNTIFS(#REF!,AK$3,#REF!,AK$2,#REF!,$B30),"")</f>
        <v/>
      </c>
      <c r="AL30" s="335" t="str">
        <f>IFERROR(COUNTIFS(#REF!,AL$3,#REF!,AL$2,#REF!,$B30),"")</f>
        <v/>
      </c>
      <c r="AM30" s="335" t="str">
        <f>IFERROR(COUNTIFS(#REF!,AM$3,#REF!,AM$2,#REF!,$B30),"")</f>
        <v/>
      </c>
      <c r="AN30" s="335" t="str">
        <f>IFERROR(COUNTIFS(#REF!,AN$3,#REF!,AN$2,#REF!,$B30),"")</f>
        <v/>
      </c>
      <c r="AO30" s="335" t="str">
        <f>IFERROR(COUNTIFS(#REF!,AO$3,#REF!,AO$2,#REF!,$B30),"")</f>
        <v/>
      </c>
      <c r="AP30" s="335" t="str">
        <f>IFERROR(COUNTIFS(#REF!,AP$3,#REF!,AP$2,#REF!,$B30),"")</f>
        <v/>
      </c>
      <c r="AQ30" s="335" t="str">
        <f>IFERROR(COUNTIFS(#REF!,AQ$3,#REF!,AQ$2,#REF!,$B30),"")</f>
        <v/>
      </c>
      <c r="AR30" s="335" t="str">
        <f>IFERROR(COUNTIFS(#REF!,AR$3,#REF!,AR$2,#REF!,$B30),"")</f>
        <v/>
      </c>
      <c r="AS30" s="335" t="str">
        <f>IFERROR(COUNTIFS(#REF!,AS$3,#REF!,AS$2,#REF!,$B30),"")</f>
        <v/>
      </c>
      <c r="AT30" s="335" t="str">
        <f>IFERROR(COUNTIFS(#REF!,AT$3,#REF!,AT$2,#REF!,$B30),"")</f>
        <v/>
      </c>
      <c r="AU30" s="335" t="str">
        <f>IFERROR(COUNTIFS(#REF!,AU$3,#REF!,AU$2,#REF!,$B30),"")</f>
        <v/>
      </c>
      <c r="AV30" s="335" t="str">
        <f>IFERROR(COUNTIFS(#REF!,AV$3,#REF!,AV$2,#REF!,$B30),"")</f>
        <v/>
      </c>
      <c r="AW30" s="335" t="str">
        <f>IFERROR(COUNTIFS(#REF!,AW$3,#REF!,AW$2,#REF!,$B30),"")</f>
        <v/>
      </c>
      <c r="AX30" s="335" t="str">
        <f>IFERROR(COUNTIFS(#REF!,AX$3,#REF!,AX$2,#REF!,$B30),"")</f>
        <v/>
      </c>
      <c r="AY30" s="335" t="str">
        <f>IFERROR(COUNTIFS(#REF!,AY$3,#REF!,AY$2,#REF!,$B30),"")</f>
        <v/>
      </c>
      <c r="AZ30" s="335" t="str">
        <f>IFERROR(COUNTIFS(#REF!,AZ$3,#REF!,AZ$2,#REF!,$B30),"")</f>
        <v/>
      </c>
      <c r="BA30" s="335" t="str">
        <f>IFERROR(COUNTIFS(#REF!,BA$3,#REF!,BA$2,#REF!,$B30),"")</f>
        <v/>
      </c>
      <c r="BB30" s="335" t="str">
        <f>IFERROR(COUNTIFS(#REF!,BB$3,#REF!,BB$2,#REF!,$B30),"")</f>
        <v/>
      </c>
      <c r="BC30" s="335" t="str">
        <f>IFERROR(COUNTIFS(#REF!,BC$3,#REF!,BC$2,#REF!,$B30),"")</f>
        <v/>
      </c>
      <c r="BD30" s="335" t="str">
        <f>IFERROR(COUNTIFS(#REF!,BD$3,#REF!,BD$2,#REF!,$B30),"")</f>
        <v/>
      </c>
      <c r="BE30" s="335" t="str">
        <f>IFERROR(COUNTIFS(#REF!,BE$3,#REF!,BE$2,#REF!,$B30),"")</f>
        <v/>
      </c>
      <c r="BF30" s="335" t="str">
        <f>IFERROR(COUNTIFS(#REF!,BF$3,#REF!,BF$2,#REF!,$B30),"")</f>
        <v/>
      </c>
      <c r="BG30" s="335" t="str">
        <f>IFERROR(COUNTIFS(#REF!,BG$3,#REF!,BG$2,#REF!,$B30),"")</f>
        <v/>
      </c>
      <c r="BH30" s="335" t="str">
        <f>IFERROR(COUNTIFS(#REF!,BH$3,#REF!,BH$2,#REF!,$B30),"")</f>
        <v/>
      </c>
      <c r="BI30" s="335" t="str">
        <f>IFERROR(COUNTIFS(#REF!,BI$3,#REF!,BI$2,#REF!,$B30),"")</f>
        <v/>
      </c>
      <c r="BJ30" s="335" t="str">
        <f>IFERROR(COUNTIFS(#REF!,BJ$3,#REF!,BJ$2,#REF!,$B30),"")</f>
        <v/>
      </c>
      <c r="BK30" s="335" t="str">
        <f>IFERROR(COUNTIFS(#REF!,BK$3,#REF!,BK$2,#REF!,$B30),"")</f>
        <v/>
      </c>
      <c r="BL30" s="335" t="str">
        <f>IFERROR(COUNTIFS(#REF!,BL$3,#REF!,BL$2,#REF!,$B30),"")</f>
        <v/>
      </c>
      <c r="BM30" s="335" t="str">
        <f>IFERROR(COUNTIFS(#REF!,BM$3,#REF!,BM$2,#REF!,$B30),"")</f>
        <v/>
      </c>
      <c r="BN30" s="335" t="str">
        <f>IFERROR(COUNTIFS(#REF!,BN$3,#REF!,BN$2,#REF!,$B30),"")</f>
        <v/>
      </c>
      <c r="BO30" s="335" t="str">
        <f>IFERROR(COUNTIFS(#REF!,BO$3,#REF!,BO$2,#REF!,$B30),"")</f>
        <v/>
      </c>
      <c r="BP30" s="335" t="str">
        <f>IFERROR(COUNTIFS(#REF!,BP$3,#REF!,BP$2,#REF!,$B30),"")</f>
        <v/>
      </c>
      <c r="BQ30" s="335" t="str">
        <f>IFERROR(COUNTIFS(#REF!,BQ$3,#REF!,BQ$2,#REF!,$B30),"")</f>
        <v/>
      </c>
      <c r="BR30" s="335" t="str">
        <f>IFERROR(COUNTIFS(#REF!,BR$3,#REF!,BR$2,#REF!,$B30),"")</f>
        <v/>
      </c>
      <c r="BS30" s="335" t="str">
        <f>IFERROR(COUNTIFS(#REF!,BS$3,#REF!,BS$2,#REF!,$B30),"")</f>
        <v/>
      </c>
      <c r="BT30" s="335" t="str">
        <f>IFERROR(COUNTIFS(#REF!,BT$3,#REF!,BT$2,#REF!,$B30),"")</f>
        <v/>
      </c>
      <c r="BU30" s="335" t="str">
        <f>IFERROR(COUNTIFS(#REF!,BU$3,#REF!,BU$2,#REF!,$B30),"")</f>
        <v/>
      </c>
      <c r="BV30" s="335" t="str">
        <f>IFERROR(COUNTIFS(#REF!,BV$3,#REF!,BV$2,#REF!,$B30),"")</f>
        <v/>
      </c>
      <c r="BW30" s="335" t="str">
        <f>IFERROR(COUNTIFS(#REF!,BW$3,#REF!,BW$2,#REF!,$B30),"")</f>
        <v/>
      </c>
      <c r="BX30" s="335" t="str">
        <f>IFERROR(COUNTIFS(#REF!,BX$3,#REF!,BX$2,#REF!,$B30),"")</f>
        <v/>
      </c>
      <c r="BY30" s="335" t="str">
        <f>IFERROR(COUNTIFS(#REF!,BY$3,#REF!,BY$2,#REF!,$B30),"")</f>
        <v/>
      </c>
      <c r="BZ30" s="335" t="str">
        <f>IFERROR(COUNTIFS(#REF!,BZ$3,#REF!,BZ$2,#REF!,$B30),"")</f>
        <v/>
      </c>
      <c r="CA30" s="335" t="str">
        <f>IFERROR(COUNTIFS(#REF!,CA$3,#REF!,CA$2,#REF!,$B30),"")</f>
        <v/>
      </c>
    </row>
    <row r="31" spans="2:79" s="6" customFormat="1" x14ac:dyDescent="0.25">
      <c r="B31" s="395" t="s">
        <v>6949</v>
      </c>
      <c r="C31" s="335" t="s">
        <v>52</v>
      </c>
      <c r="D31" s="335" t="s">
        <v>128</v>
      </c>
      <c r="E31" s="51" t="s">
        <v>7617</v>
      </c>
      <c r="F31" s="396" t="str">
        <f t="shared" ref="F31" si="68">IFERROR(SUM(W31:X31,AB31:AC31,AG31:AH31,AL31:AM31,AQ31:AR31,AV31:AW31,BA31:BB31,BF31:BG31,BK31:BL31,BP31:BQ31,BU31:BV31,BZ31:CA31)/SUM(T31:CA31),"")</f>
        <v/>
      </c>
      <c r="G31" s="397">
        <f t="shared" ref="G31" si="69">IFERROR(SUM(T31:CA31),"0")</f>
        <v>0</v>
      </c>
      <c r="H31" s="396" t="str">
        <f t="shared" ref="H31" si="70">IFERROR(SUM(W31:X31)/SUM(T31:X31),"")</f>
        <v/>
      </c>
      <c r="I31" s="396" t="str">
        <f t="shared" ref="I31" si="71">IFERROR(SUM(AB31:AC31)/SUM(Y31:AC31),"")</f>
        <v/>
      </c>
      <c r="J31" s="396" t="str">
        <f t="shared" ref="J31" si="72">IFERROR(SUM(AG31:AH31)/SUM(AD31:AH31),"")</f>
        <v/>
      </c>
      <c r="K31" s="396" t="str">
        <f t="shared" ref="K31" si="73">IFERROR(SUM(AL31:AM31)/SUM(AI31:AM31),"")</f>
        <v/>
      </c>
      <c r="L31" s="396" t="str">
        <f t="shared" ref="L31" si="74">IFERROR(SUM(AQ31:AR31)/SUM(AN31:AR31),"")</f>
        <v/>
      </c>
      <c r="M31" s="396" t="str">
        <f t="shared" ref="M31" si="75">IFERROR(SUM(AV31:AW31)/SUM(AS31:AW31),"")</f>
        <v/>
      </c>
      <c r="N31" s="396" t="str">
        <f t="shared" ref="N31" si="76">IFERROR(SUM(BA31:BB31)/SUM(AX31:BB31),"")</f>
        <v/>
      </c>
      <c r="O31" s="396" t="str">
        <f t="shared" ref="O31" si="77">IFERROR(SUM(BF31:BG31)/SUM(BC31:BG31),"")</f>
        <v/>
      </c>
      <c r="P31" s="396" t="str">
        <f t="shared" ref="P31" si="78">IFERROR(SUM(BK31:BL31)/SUM(BH31:BL31),"")</f>
        <v/>
      </c>
      <c r="Q31" s="396" t="str">
        <f t="shared" ref="Q31" si="79">IFERROR(SUM(BP31:BQ31)/SUM(BM31:BQ31),"")</f>
        <v/>
      </c>
      <c r="R31" s="396" t="str">
        <f t="shared" ref="R31" si="80">IFERROR(SUM(BU31:BV31)/SUM(BR31:BV31),"")</f>
        <v/>
      </c>
      <c r="S31" s="396" t="str">
        <f t="shared" ref="S31" si="81">IFERROR(SUM(BZ31:CA31)/SUM(BW31:CA31),"")</f>
        <v/>
      </c>
      <c r="T31" s="335" t="str">
        <f>IFERROR(COUNTIFS(#REF!,T$3,#REF!,T$2,#REF!,$B31),"")</f>
        <v/>
      </c>
      <c r="U31" s="335" t="str">
        <f>IFERROR(COUNTIFS(#REF!,U$3,#REF!,U$2,#REF!,$B31),"")</f>
        <v/>
      </c>
      <c r="V31" s="335" t="str">
        <f>IFERROR(COUNTIFS(#REF!,V$3,#REF!,V$2,#REF!,$B31),"")</f>
        <v/>
      </c>
      <c r="W31" s="335" t="str">
        <f>IFERROR(COUNTIFS(#REF!,W$3,#REF!,W$2,#REF!,$B31),"")</f>
        <v/>
      </c>
      <c r="X31" s="335" t="str">
        <f>IFERROR(COUNTIFS(#REF!,X$3,#REF!,X$2,#REF!,$B31),"")</f>
        <v/>
      </c>
      <c r="Y31" s="335" t="str">
        <f>IFERROR(COUNTIFS(#REF!,Y$3,#REF!,Y$2,#REF!,$B31),"")</f>
        <v/>
      </c>
      <c r="Z31" s="335" t="str">
        <f>IFERROR(COUNTIFS(#REF!,Z$3,#REF!,Z$2,#REF!,$B31),"")</f>
        <v/>
      </c>
      <c r="AA31" s="335" t="str">
        <f>IFERROR(COUNTIFS(#REF!,AA$3,#REF!,AA$2,#REF!,$B31),"")</f>
        <v/>
      </c>
      <c r="AB31" s="335" t="str">
        <f>IFERROR(COUNTIFS(#REF!,AB$3,#REF!,AB$2,#REF!,$B31),"")</f>
        <v/>
      </c>
      <c r="AC31" s="335" t="str">
        <f>IFERROR(COUNTIFS(#REF!,AC$3,#REF!,AC$2,#REF!,$B31),"")</f>
        <v/>
      </c>
      <c r="AD31" s="335" t="str">
        <f>IFERROR(COUNTIFS(#REF!,AD$3,#REF!,AD$2,#REF!,$B31),"")</f>
        <v/>
      </c>
      <c r="AE31" s="335" t="str">
        <f>IFERROR(COUNTIFS(#REF!,AE$3,#REF!,AE$2,#REF!,$B31),"")</f>
        <v/>
      </c>
      <c r="AF31" s="335" t="str">
        <f>IFERROR(COUNTIFS(#REF!,AF$3,#REF!,AF$2,#REF!,$B31),"")</f>
        <v/>
      </c>
      <c r="AG31" s="335" t="str">
        <f>IFERROR(COUNTIFS(#REF!,AG$3,#REF!,AG$2,#REF!,$B31),"")</f>
        <v/>
      </c>
      <c r="AH31" s="335" t="str">
        <f>IFERROR(COUNTIFS(#REF!,AH$3,#REF!,AH$2,#REF!,$B31),"")</f>
        <v/>
      </c>
      <c r="AI31" s="335" t="str">
        <f>IFERROR(COUNTIFS(#REF!,AI$3,#REF!,AI$2,#REF!,$B31),"")</f>
        <v/>
      </c>
      <c r="AJ31" s="335" t="str">
        <f>IFERROR(COUNTIFS(#REF!,AJ$3,#REF!,AJ$2,#REF!,$B31),"")</f>
        <v/>
      </c>
      <c r="AK31" s="335" t="str">
        <f>IFERROR(COUNTIFS(#REF!,AK$3,#REF!,AK$2,#REF!,$B31),"")</f>
        <v/>
      </c>
      <c r="AL31" s="335" t="str">
        <f>IFERROR(COUNTIFS(#REF!,AL$3,#REF!,AL$2,#REF!,$B31),"")</f>
        <v/>
      </c>
      <c r="AM31" s="335" t="str">
        <f>IFERROR(COUNTIFS(#REF!,AM$3,#REF!,AM$2,#REF!,$B31),"")</f>
        <v/>
      </c>
      <c r="AN31" s="335" t="str">
        <f>IFERROR(COUNTIFS(#REF!,AN$3,#REF!,AN$2,#REF!,$B31),"")</f>
        <v/>
      </c>
      <c r="AO31" s="335" t="str">
        <f>IFERROR(COUNTIFS(#REF!,AO$3,#REF!,AO$2,#REF!,$B31),"")</f>
        <v/>
      </c>
      <c r="AP31" s="335" t="str">
        <f>IFERROR(COUNTIFS(#REF!,AP$3,#REF!,AP$2,#REF!,$B31),"")</f>
        <v/>
      </c>
      <c r="AQ31" s="335" t="str">
        <f>IFERROR(COUNTIFS(#REF!,AQ$3,#REF!,AQ$2,#REF!,$B31),"")</f>
        <v/>
      </c>
      <c r="AR31" s="335" t="str">
        <f>IFERROR(COUNTIFS(#REF!,AR$3,#REF!,AR$2,#REF!,$B31),"")</f>
        <v/>
      </c>
      <c r="AS31" s="335" t="str">
        <f>IFERROR(COUNTIFS(#REF!,AS$3,#REF!,AS$2,#REF!,$B31),"")</f>
        <v/>
      </c>
      <c r="AT31" s="335" t="str">
        <f>IFERROR(COUNTIFS(#REF!,AT$3,#REF!,AT$2,#REF!,$B31),"")</f>
        <v/>
      </c>
      <c r="AU31" s="335" t="str">
        <f>IFERROR(COUNTIFS(#REF!,AU$3,#REF!,AU$2,#REF!,$B31),"")</f>
        <v/>
      </c>
      <c r="AV31" s="335" t="str">
        <f>IFERROR(COUNTIFS(#REF!,AV$3,#REF!,AV$2,#REF!,$B31),"")</f>
        <v/>
      </c>
      <c r="AW31" s="335" t="str">
        <f>IFERROR(COUNTIFS(#REF!,AW$3,#REF!,AW$2,#REF!,$B31),"")</f>
        <v/>
      </c>
      <c r="AX31" s="335" t="str">
        <f>IFERROR(COUNTIFS(#REF!,AX$3,#REF!,AX$2,#REF!,$B31),"")</f>
        <v/>
      </c>
      <c r="AY31" s="335" t="str">
        <f>IFERROR(COUNTIFS(#REF!,AY$3,#REF!,AY$2,#REF!,$B31),"")</f>
        <v/>
      </c>
      <c r="AZ31" s="335" t="str">
        <f>IFERROR(COUNTIFS(#REF!,AZ$3,#REF!,AZ$2,#REF!,$B31),"")</f>
        <v/>
      </c>
      <c r="BA31" s="335" t="str">
        <f>IFERROR(COUNTIFS(#REF!,BA$3,#REF!,BA$2,#REF!,$B31),"")</f>
        <v/>
      </c>
      <c r="BB31" s="335" t="str">
        <f>IFERROR(COUNTIFS(#REF!,BB$3,#REF!,BB$2,#REF!,$B31),"")</f>
        <v/>
      </c>
      <c r="BC31" s="335" t="str">
        <f>IFERROR(COUNTIFS(#REF!,BC$3,#REF!,BC$2,#REF!,$B31),"")</f>
        <v/>
      </c>
      <c r="BD31" s="335" t="str">
        <f>IFERROR(COUNTIFS(#REF!,BD$3,#REF!,BD$2,#REF!,$B31),"")</f>
        <v/>
      </c>
      <c r="BE31" s="335" t="str">
        <f>IFERROR(COUNTIFS(#REF!,BE$3,#REF!,BE$2,#REF!,$B31),"")</f>
        <v/>
      </c>
      <c r="BF31" s="335" t="str">
        <f>IFERROR(COUNTIFS(#REF!,BF$3,#REF!,BF$2,#REF!,$B31),"")</f>
        <v/>
      </c>
      <c r="BG31" s="335" t="str">
        <f>IFERROR(COUNTIFS(#REF!,BG$3,#REF!,BG$2,#REF!,$B31),"")</f>
        <v/>
      </c>
      <c r="BH31" s="335" t="str">
        <f>IFERROR(COUNTIFS(#REF!,BH$3,#REF!,BH$2,#REF!,$B31),"")</f>
        <v/>
      </c>
      <c r="BI31" s="335" t="str">
        <f>IFERROR(COUNTIFS(#REF!,BI$3,#REF!,BI$2,#REF!,$B31),"")</f>
        <v/>
      </c>
      <c r="BJ31" s="335" t="str">
        <f>IFERROR(COUNTIFS(#REF!,BJ$3,#REF!,BJ$2,#REF!,$B31),"")</f>
        <v/>
      </c>
      <c r="BK31" s="335" t="str">
        <f>IFERROR(COUNTIFS(#REF!,BK$3,#REF!,BK$2,#REF!,$B31),"")</f>
        <v/>
      </c>
      <c r="BL31" s="335" t="str">
        <f>IFERROR(COUNTIFS(#REF!,BL$3,#REF!,BL$2,#REF!,$B31),"")</f>
        <v/>
      </c>
      <c r="BM31" s="335" t="str">
        <f>IFERROR(COUNTIFS(#REF!,BM$3,#REF!,BM$2,#REF!,$B31),"")</f>
        <v/>
      </c>
      <c r="BN31" s="335" t="str">
        <f>IFERROR(COUNTIFS(#REF!,BN$3,#REF!,BN$2,#REF!,$B31),"")</f>
        <v/>
      </c>
      <c r="BO31" s="335" t="str">
        <f>IFERROR(COUNTIFS(#REF!,BO$3,#REF!,BO$2,#REF!,$B31),"")</f>
        <v/>
      </c>
      <c r="BP31" s="335" t="str">
        <f>IFERROR(COUNTIFS(#REF!,BP$3,#REF!,BP$2,#REF!,$B31),"")</f>
        <v/>
      </c>
      <c r="BQ31" s="335" t="str">
        <f>IFERROR(COUNTIFS(#REF!,BQ$3,#REF!,BQ$2,#REF!,$B31),"")</f>
        <v/>
      </c>
      <c r="BR31" s="335" t="str">
        <f>IFERROR(COUNTIFS(#REF!,BR$3,#REF!,BR$2,#REF!,$B31),"")</f>
        <v/>
      </c>
      <c r="BS31" s="335" t="str">
        <f>IFERROR(COUNTIFS(#REF!,BS$3,#REF!,BS$2,#REF!,$B31),"")</f>
        <v/>
      </c>
      <c r="BT31" s="335" t="str">
        <f>IFERROR(COUNTIFS(#REF!,BT$3,#REF!,BT$2,#REF!,$B31),"")</f>
        <v/>
      </c>
      <c r="BU31" s="335" t="str">
        <f>IFERROR(COUNTIFS(#REF!,BU$3,#REF!,BU$2,#REF!,$B31),"")</f>
        <v/>
      </c>
      <c r="BV31" s="335" t="str">
        <f>IFERROR(COUNTIFS(#REF!,BV$3,#REF!,BV$2,#REF!,$B31),"")</f>
        <v/>
      </c>
      <c r="BW31" s="335" t="str">
        <f>IFERROR(COUNTIFS(#REF!,BW$3,#REF!,BW$2,#REF!,$B31),"")</f>
        <v/>
      </c>
      <c r="BX31" s="335" t="str">
        <f>IFERROR(COUNTIFS(#REF!,BX$3,#REF!,BX$2,#REF!,$B31),"")</f>
        <v/>
      </c>
      <c r="BY31" s="335" t="str">
        <f>IFERROR(COUNTIFS(#REF!,BY$3,#REF!,BY$2,#REF!,$B31),"")</f>
        <v/>
      </c>
      <c r="BZ31" s="335" t="str">
        <f>IFERROR(COUNTIFS(#REF!,BZ$3,#REF!,BZ$2,#REF!,$B31),"")</f>
        <v/>
      </c>
      <c r="CA31" s="335" t="str">
        <f>IFERROR(COUNTIFS(#REF!,CA$3,#REF!,CA$2,#REF!,$B31),"")</f>
        <v/>
      </c>
    </row>
    <row r="32" spans="2:79" s="6" customFormat="1" x14ac:dyDescent="0.25">
      <c r="B32" s="272" t="s">
        <v>2249</v>
      </c>
      <c r="C32" s="235" t="s">
        <v>52</v>
      </c>
      <c r="D32" s="235" t="s">
        <v>128</v>
      </c>
      <c r="E32" s="236" t="s">
        <v>7613</v>
      </c>
      <c r="F32" s="294" t="str">
        <f t="shared" si="12"/>
        <v/>
      </c>
      <c r="G32" s="300">
        <f t="shared" si="13"/>
        <v>0</v>
      </c>
      <c r="H32" s="294" t="str">
        <f t="shared" si="14"/>
        <v/>
      </c>
      <c r="I32" s="294" t="str">
        <f t="shared" si="15"/>
        <v/>
      </c>
      <c r="J32" s="294" t="str">
        <f t="shared" si="16"/>
        <v/>
      </c>
      <c r="K32" s="294" t="str">
        <f t="shared" si="17"/>
        <v/>
      </c>
      <c r="L32" s="294" t="str">
        <f t="shared" si="18"/>
        <v/>
      </c>
      <c r="M32" s="294" t="str">
        <f t="shared" si="19"/>
        <v/>
      </c>
      <c r="N32" s="294" t="str">
        <f t="shared" si="20"/>
        <v/>
      </c>
      <c r="O32" s="294" t="str">
        <f t="shared" si="21"/>
        <v/>
      </c>
      <c r="P32" s="294" t="str">
        <f t="shared" si="22"/>
        <v/>
      </c>
      <c r="Q32" s="294" t="str">
        <f t="shared" si="23"/>
        <v/>
      </c>
      <c r="R32" s="294" t="str">
        <f t="shared" si="24"/>
        <v/>
      </c>
      <c r="S32" s="294" t="str">
        <f t="shared" si="25"/>
        <v/>
      </c>
      <c r="T32" s="335" t="str">
        <f>IFERROR(COUNTIFS(#REF!,T$3,#REF!,T$2,#REF!,$B32),"")</f>
        <v/>
      </c>
      <c r="U32" s="335" t="str">
        <f>IFERROR(COUNTIFS(#REF!,U$3,#REF!,U$2,#REF!,$B32),"")</f>
        <v/>
      </c>
      <c r="V32" s="335" t="str">
        <f>IFERROR(COUNTIFS(#REF!,V$3,#REF!,V$2,#REF!,$B32),"")</f>
        <v/>
      </c>
      <c r="W32" s="335" t="str">
        <f>IFERROR(COUNTIFS(#REF!,W$3,#REF!,W$2,#REF!,$B32),"")</f>
        <v/>
      </c>
      <c r="X32" s="335" t="str">
        <f>IFERROR(COUNTIFS(#REF!,X$3,#REF!,X$2,#REF!,$B32),"")</f>
        <v/>
      </c>
      <c r="Y32" s="335" t="str">
        <f>IFERROR(COUNTIFS(#REF!,Y$3,#REF!,Y$2,#REF!,$B32),"")</f>
        <v/>
      </c>
      <c r="Z32" s="335" t="str">
        <f>IFERROR(COUNTIFS(#REF!,Z$3,#REF!,Z$2,#REF!,$B32),"")</f>
        <v/>
      </c>
      <c r="AA32" s="335" t="str">
        <f>IFERROR(COUNTIFS(#REF!,AA$3,#REF!,AA$2,#REF!,$B32),"")</f>
        <v/>
      </c>
      <c r="AB32" s="335" t="str">
        <f>IFERROR(COUNTIFS(#REF!,AB$3,#REF!,AB$2,#REF!,$B32),"")</f>
        <v/>
      </c>
      <c r="AC32" s="335" t="str">
        <f>IFERROR(COUNTIFS(#REF!,AC$3,#REF!,AC$2,#REF!,$B32),"")</f>
        <v/>
      </c>
      <c r="AD32" s="335" t="str">
        <f>IFERROR(COUNTIFS(#REF!,AD$3,#REF!,AD$2,#REF!,$B32),"")</f>
        <v/>
      </c>
      <c r="AE32" s="335" t="str">
        <f>IFERROR(COUNTIFS(#REF!,AE$3,#REF!,AE$2,#REF!,$B32),"")</f>
        <v/>
      </c>
      <c r="AF32" s="335" t="str">
        <f>IFERROR(COUNTIFS(#REF!,AF$3,#REF!,AF$2,#REF!,$B32),"")</f>
        <v/>
      </c>
      <c r="AG32" s="335" t="str">
        <f>IFERROR(COUNTIFS(#REF!,AG$3,#REF!,AG$2,#REF!,$B32),"")</f>
        <v/>
      </c>
      <c r="AH32" s="335" t="str">
        <f>IFERROR(COUNTIFS(#REF!,AH$3,#REF!,AH$2,#REF!,$B32),"")</f>
        <v/>
      </c>
      <c r="AI32" s="335" t="str">
        <f>IFERROR(COUNTIFS(#REF!,AI$3,#REF!,AI$2,#REF!,$B32),"")</f>
        <v/>
      </c>
      <c r="AJ32" s="335" t="str">
        <f>IFERROR(COUNTIFS(#REF!,AJ$3,#REF!,AJ$2,#REF!,$B32),"")</f>
        <v/>
      </c>
      <c r="AK32" s="335" t="str">
        <f>IFERROR(COUNTIFS(#REF!,AK$3,#REF!,AK$2,#REF!,$B32),"")</f>
        <v/>
      </c>
      <c r="AL32" s="335" t="str">
        <f>IFERROR(COUNTIFS(#REF!,AL$3,#REF!,AL$2,#REF!,$B32),"")</f>
        <v/>
      </c>
      <c r="AM32" s="335" t="str">
        <f>IFERROR(COUNTIFS(#REF!,AM$3,#REF!,AM$2,#REF!,$B32),"")</f>
        <v/>
      </c>
      <c r="AN32" s="335" t="str">
        <f>IFERROR(COUNTIFS(#REF!,AN$3,#REF!,AN$2,#REF!,$B32),"")</f>
        <v/>
      </c>
      <c r="AO32" s="335" t="str">
        <f>IFERROR(COUNTIFS(#REF!,AO$3,#REF!,AO$2,#REF!,$B32),"")</f>
        <v/>
      </c>
      <c r="AP32" s="335" t="str">
        <f>IFERROR(COUNTIFS(#REF!,AP$3,#REF!,AP$2,#REF!,$B32),"")</f>
        <v/>
      </c>
      <c r="AQ32" s="335" t="str">
        <f>IFERROR(COUNTIFS(#REF!,AQ$3,#REF!,AQ$2,#REF!,$B32),"")</f>
        <v/>
      </c>
      <c r="AR32" s="335" t="str">
        <f>IFERROR(COUNTIFS(#REF!,AR$3,#REF!,AR$2,#REF!,$B32),"")</f>
        <v/>
      </c>
      <c r="AS32" s="335" t="str">
        <f>IFERROR(COUNTIFS(#REF!,AS$3,#REF!,AS$2,#REF!,$B32),"")</f>
        <v/>
      </c>
      <c r="AT32" s="335" t="str">
        <f>IFERROR(COUNTIFS(#REF!,AT$3,#REF!,AT$2,#REF!,$B32),"")</f>
        <v/>
      </c>
      <c r="AU32" s="335" t="str">
        <f>IFERROR(COUNTIFS(#REF!,AU$3,#REF!,AU$2,#REF!,$B32),"")</f>
        <v/>
      </c>
      <c r="AV32" s="335" t="str">
        <f>IFERROR(COUNTIFS(#REF!,AV$3,#REF!,AV$2,#REF!,$B32),"")</f>
        <v/>
      </c>
      <c r="AW32" s="335" t="str">
        <f>IFERROR(COUNTIFS(#REF!,AW$3,#REF!,AW$2,#REF!,$B32),"")</f>
        <v/>
      </c>
      <c r="AX32" s="335" t="str">
        <f>IFERROR(COUNTIFS(#REF!,AX$3,#REF!,AX$2,#REF!,$B32),"")</f>
        <v/>
      </c>
      <c r="AY32" s="335" t="str">
        <f>IFERROR(COUNTIFS(#REF!,AY$3,#REF!,AY$2,#REF!,$B32),"")</f>
        <v/>
      </c>
      <c r="AZ32" s="335" t="str">
        <f>IFERROR(COUNTIFS(#REF!,AZ$3,#REF!,AZ$2,#REF!,$B32),"")</f>
        <v/>
      </c>
      <c r="BA32" s="335" t="str">
        <f>IFERROR(COUNTIFS(#REF!,BA$3,#REF!,BA$2,#REF!,$B32),"")</f>
        <v/>
      </c>
      <c r="BB32" s="335" t="str">
        <f>IFERROR(COUNTIFS(#REF!,BB$3,#REF!,BB$2,#REF!,$B32),"")</f>
        <v/>
      </c>
      <c r="BC32" s="335" t="str">
        <f>IFERROR(COUNTIFS(#REF!,BC$3,#REF!,BC$2,#REF!,$B32),"")</f>
        <v/>
      </c>
      <c r="BD32" s="335" t="str">
        <f>IFERROR(COUNTIFS(#REF!,BD$3,#REF!,BD$2,#REF!,$B32),"")</f>
        <v/>
      </c>
      <c r="BE32" s="335" t="str">
        <f>IFERROR(COUNTIFS(#REF!,BE$3,#REF!,BE$2,#REF!,$B32),"")</f>
        <v/>
      </c>
      <c r="BF32" s="335" t="str">
        <f>IFERROR(COUNTIFS(#REF!,BF$3,#REF!,BF$2,#REF!,$B32),"")</f>
        <v/>
      </c>
      <c r="BG32" s="335" t="str">
        <f>IFERROR(COUNTIFS(#REF!,BG$3,#REF!,BG$2,#REF!,$B32),"")</f>
        <v/>
      </c>
      <c r="BH32" s="335" t="str">
        <f>IFERROR(COUNTIFS(#REF!,BH$3,#REF!,BH$2,#REF!,$B32),"")</f>
        <v/>
      </c>
      <c r="BI32" s="335" t="str">
        <f>IFERROR(COUNTIFS(#REF!,BI$3,#REF!,BI$2,#REF!,$B32),"")</f>
        <v/>
      </c>
      <c r="BJ32" s="335" t="str">
        <f>IFERROR(COUNTIFS(#REF!,BJ$3,#REF!,BJ$2,#REF!,$B32),"")</f>
        <v/>
      </c>
      <c r="BK32" s="335" t="str">
        <f>IFERROR(COUNTIFS(#REF!,BK$3,#REF!,BK$2,#REF!,$B32),"")</f>
        <v/>
      </c>
      <c r="BL32" s="335" t="str">
        <f>IFERROR(COUNTIFS(#REF!,BL$3,#REF!,BL$2,#REF!,$B32),"")</f>
        <v/>
      </c>
      <c r="BM32" s="335" t="str">
        <f>IFERROR(COUNTIFS(#REF!,BM$3,#REF!,BM$2,#REF!,$B32),"")</f>
        <v/>
      </c>
      <c r="BN32" s="335" t="str">
        <f>IFERROR(COUNTIFS(#REF!,BN$3,#REF!,BN$2,#REF!,$B32),"")</f>
        <v/>
      </c>
      <c r="BO32" s="335" t="str">
        <f>IFERROR(COUNTIFS(#REF!,BO$3,#REF!,BO$2,#REF!,$B32),"")</f>
        <v/>
      </c>
      <c r="BP32" s="335" t="str">
        <f>IFERROR(COUNTIFS(#REF!,BP$3,#REF!,BP$2,#REF!,$B32),"")</f>
        <v/>
      </c>
      <c r="BQ32" s="335" t="str">
        <f>IFERROR(COUNTIFS(#REF!,BQ$3,#REF!,BQ$2,#REF!,$B32),"")</f>
        <v/>
      </c>
      <c r="BR32" s="335" t="str">
        <f>IFERROR(COUNTIFS(#REF!,BR$3,#REF!,BR$2,#REF!,$B32),"")</f>
        <v/>
      </c>
      <c r="BS32" s="335" t="str">
        <f>IFERROR(COUNTIFS(#REF!,BS$3,#REF!,BS$2,#REF!,$B32),"")</f>
        <v/>
      </c>
      <c r="BT32" s="335" t="str">
        <f>IFERROR(COUNTIFS(#REF!,BT$3,#REF!,BT$2,#REF!,$B32),"")</f>
        <v/>
      </c>
      <c r="BU32" s="335" t="str">
        <f>IFERROR(COUNTIFS(#REF!,BU$3,#REF!,BU$2,#REF!,$B32),"")</f>
        <v/>
      </c>
      <c r="BV32" s="335" t="str">
        <f>IFERROR(COUNTIFS(#REF!,BV$3,#REF!,BV$2,#REF!,$B32),"")</f>
        <v/>
      </c>
      <c r="BW32" s="335" t="str">
        <f>IFERROR(COUNTIFS(#REF!,BW$3,#REF!,BW$2,#REF!,$B32),"")</f>
        <v/>
      </c>
      <c r="BX32" s="335" t="str">
        <f>IFERROR(COUNTIFS(#REF!,BX$3,#REF!,BX$2,#REF!,$B32),"")</f>
        <v/>
      </c>
      <c r="BY32" s="335" t="str">
        <f>IFERROR(COUNTIFS(#REF!,BY$3,#REF!,BY$2,#REF!,$B32),"")</f>
        <v/>
      </c>
      <c r="BZ32" s="335" t="str">
        <f>IFERROR(COUNTIFS(#REF!,BZ$3,#REF!,BZ$2,#REF!,$B32),"")</f>
        <v/>
      </c>
      <c r="CA32" s="335" t="str">
        <f>IFERROR(COUNTIFS(#REF!,CA$3,#REF!,CA$2,#REF!,$B32),"")</f>
        <v/>
      </c>
    </row>
    <row r="33" spans="2:79" s="6" customFormat="1" x14ac:dyDescent="0.25">
      <c r="B33" s="395" t="s">
        <v>79</v>
      </c>
      <c r="C33" s="335" t="s">
        <v>52</v>
      </c>
      <c r="D33" s="335" t="s">
        <v>128</v>
      </c>
      <c r="E33" s="51" t="s">
        <v>80</v>
      </c>
      <c r="F33" s="396" t="str">
        <f t="shared" si="12"/>
        <v/>
      </c>
      <c r="G33" s="397">
        <f t="shared" si="13"/>
        <v>0</v>
      </c>
      <c r="H33" s="396" t="str">
        <f t="shared" si="14"/>
        <v/>
      </c>
      <c r="I33" s="396" t="str">
        <f t="shared" si="15"/>
        <v/>
      </c>
      <c r="J33" s="396" t="str">
        <f t="shared" si="16"/>
        <v/>
      </c>
      <c r="K33" s="396" t="str">
        <f t="shared" si="17"/>
        <v/>
      </c>
      <c r="L33" s="396" t="str">
        <f t="shared" si="18"/>
        <v/>
      </c>
      <c r="M33" s="396" t="str">
        <f t="shared" si="19"/>
        <v/>
      </c>
      <c r="N33" s="396" t="str">
        <f t="shared" si="20"/>
        <v/>
      </c>
      <c r="O33" s="396" t="str">
        <f t="shared" si="21"/>
        <v/>
      </c>
      <c r="P33" s="396" t="str">
        <f t="shared" si="22"/>
        <v/>
      </c>
      <c r="Q33" s="396" t="str">
        <f t="shared" si="23"/>
        <v/>
      </c>
      <c r="R33" s="396" t="str">
        <f t="shared" si="24"/>
        <v/>
      </c>
      <c r="S33" s="396" t="str">
        <f t="shared" si="25"/>
        <v/>
      </c>
      <c r="T33" s="335" t="str">
        <f>IFERROR(COUNTIFS(#REF!,T$3,#REF!,T$2,#REF!,$B33),"")</f>
        <v/>
      </c>
      <c r="U33" s="335" t="str">
        <f>IFERROR(COUNTIFS(#REF!,U$3,#REF!,U$2,#REF!,$B33),"")</f>
        <v/>
      </c>
      <c r="V33" s="335" t="str">
        <f>IFERROR(COUNTIFS(#REF!,V$3,#REF!,V$2,#REF!,$B33),"")</f>
        <v/>
      </c>
      <c r="W33" s="335" t="str">
        <f>IFERROR(COUNTIFS(#REF!,W$3,#REF!,W$2,#REF!,$B33),"")</f>
        <v/>
      </c>
      <c r="X33" s="335" t="str">
        <f>IFERROR(COUNTIFS(#REF!,X$3,#REF!,X$2,#REF!,$B33),"")</f>
        <v/>
      </c>
      <c r="Y33" s="335" t="str">
        <f>IFERROR(COUNTIFS(#REF!,Y$3,#REF!,Y$2,#REF!,$B33),"")</f>
        <v/>
      </c>
      <c r="Z33" s="335" t="str">
        <f>IFERROR(COUNTIFS(#REF!,Z$3,#REF!,Z$2,#REF!,$B33),"")</f>
        <v/>
      </c>
      <c r="AA33" s="335" t="str">
        <f>IFERROR(COUNTIFS(#REF!,AA$3,#REF!,AA$2,#REF!,$B33),"")</f>
        <v/>
      </c>
      <c r="AB33" s="335" t="str">
        <f>IFERROR(COUNTIFS(#REF!,AB$3,#REF!,AB$2,#REF!,$B33),"")</f>
        <v/>
      </c>
      <c r="AC33" s="335" t="str">
        <f>IFERROR(COUNTIFS(#REF!,AC$3,#REF!,AC$2,#REF!,$B33),"")</f>
        <v/>
      </c>
      <c r="AD33" s="335" t="str">
        <f>IFERROR(COUNTIFS(#REF!,AD$3,#REF!,AD$2,#REF!,$B33),"")</f>
        <v/>
      </c>
      <c r="AE33" s="335" t="str">
        <f>IFERROR(COUNTIFS(#REF!,AE$3,#REF!,AE$2,#REF!,$B33),"")</f>
        <v/>
      </c>
      <c r="AF33" s="335" t="str">
        <f>IFERROR(COUNTIFS(#REF!,AF$3,#REF!,AF$2,#REF!,$B33),"")</f>
        <v/>
      </c>
      <c r="AG33" s="335" t="str">
        <f>IFERROR(COUNTIFS(#REF!,AG$3,#REF!,AG$2,#REF!,$B33),"")</f>
        <v/>
      </c>
      <c r="AH33" s="335" t="str">
        <f>IFERROR(COUNTIFS(#REF!,AH$3,#REF!,AH$2,#REF!,$B33),"")</f>
        <v/>
      </c>
      <c r="AI33" s="335" t="str">
        <f>IFERROR(COUNTIFS(#REF!,AI$3,#REF!,AI$2,#REF!,$B33),"")</f>
        <v/>
      </c>
      <c r="AJ33" s="335" t="str">
        <f>IFERROR(COUNTIFS(#REF!,AJ$3,#REF!,AJ$2,#REF!,$B33),"")</f>
        <v/>
      </c>
      <c r="AK33" s="335" t="str">
        <f>IFERROR(COUNTIFS(#REF!,AK$3,#REF!,AK$2,#REF!,$B33),"")</f>
        <v/>
      </c>
      <c r="AL33" s="335" t="str">
        <f>IFERROR(COUNTIFS(#REF!,AL$3,#REF!,AL$2,#REF!,$B33),"")</f>
        <v/>
      </c>
      <c r="AM33" s="335" t="str">
        <f>IFERROR(COUNTIFS(#REF!,AM$3,#REF!,AM$2,#REF!,$B33),"")</f>
        <v/>
      </c>
      <c r="AN33" s="335" t="str">
        <f>IFERROR(COUNTIFS(#REF!,AN$3,#REF!,AN$2,#REF!,$B33),"")</f>
        <v/>
      </c>
      <c r="AO33" s="335" t="str">
        <f>IFERROR(COUNTIFS(#REF!,AO$3,#REF!,AO$2,#REF!,$B33),"")</f>
        <v/>
      </c>
      <c r="AP33" s="335" t="str">
        <f>IFERROR(COUNTIFS(#REF!,AP$3,#REF!,AP$2,#REF!,$B33),"")</f>
        <v/>
      </c>
      <c r="AQ33" s="335" t="str">
        <f>IFERROR(COUNTIFS(#REF!,AQ$3,#REF!,AQ$2,#REF!,$B33),"")</f>
        <v/>
      </c>
      <c r="AR33" s="335" t="str">
        <f>IFERROR(COUNTIFS(#REF!,AR$3,#REF!,AR$2,#REF!,$B33),"")</f>
        <v/>
      </c>
      <c r="AS33" s="335" t="str">
        <f>IFERROR(COUNTIFS(#REF!,AS$3,#REF!,AS$2,#REF!,$B33),"")</f>
        <v/>
      </c>
      <c r="AT33" s="335" t="str">
        <f>IFERROR(COUNTIFS(#REF!,AT$3,#REF!,AT$2,#REF!,$B33),"")</f>
        <v/>
      </c>
      <c r="AU33" s="335" t="str">
        <f>IFERROR(COUNTIFS(#REF!,AU$3,#REF!,AU$2,#REF!,$B33),"")</f>
        <v/>
      </c>
      <c r="AV33" s="335" t="str">
        <f>IFERROR(COUNTIFS(#REF!,AV$3,#REF!,AV$2,#REF!,$B33),"")</f>
        <v/>
      </c>
      <c r="AW33" s="335" t="str">
        <f>IFERROR(COUNTIFS(#REF!,AW$3,#REF!,AW$2,#REF!,$B33),"")</f>
        <v/>
      </c>
      <c r="AX33" s="335" t="str">
        <f>IFERROR(COUNTIFS(#REF!,AX$3,#REF!,AX$2,#REF!,$B33),"")</f>
        <v/>
      </c>
      <c r="AY33" s="335" t="str">
        <f>IFERROR(COUNTIFS(#REF!,AY$3,#REF!,AY$2,#REF!,$B33),"")</f>
        <v/>
      </c>
      <c r="AZ33" s="335" t="str">
        <f>IFERROR(COUNTIFS(#REF!,AZ$3,#REF!,AZ$2,#REF!,$B33),"")</f>
        <v/>
      </c>
      <c r="BA33" s="335" t="str">
        <f>IFERROR(COUNTIFS(#REF!,BA$3,#REF!,BA$2,#REF!,$B33),"")</f>
        <v/>
      </c>
      <c r="BB33" s="335" t="str">
        <f>IFERROR(COUNTIFS(#REF!,BB$3,#REF!,BB$2,#REF!,$B33),"")</f>
        <v/>
      </c>
      <c r="BC33" s="335" t="str">
        <f>IFERROR(COUNTIFS(#REF!,BC$3,#REF!,BC$2,#REF!,$B33),"")</f>
        <v/>
      </c>
      <c r="BD33" s="335" t="str">
        <f>IFERROR(COUNTIFS(#REF!,BD$3,#REF!,BD$2,#REF!,$B33),"")</f>
        <v/>
      </c>
      <c r="BE33" s="335" t="str">
        <f>IFERROR(COUNTIFS(#REF!,BE$3,#REF!,BE$2,#REF!,$B33),"")</f>
        <v/>
      </c>
      <c r="BF33" s="335" t="str">
        <f>IFERROR(COUNTIFS(#REF!,BF$3,#REF!,BF$2,#REF!,$B33),"")</f>
        <v/>
      </c>
      <c r="BG33" s="335" t="str">
        <f>IFERROR(COUNTIFS(#REF!,BG$3,#REF!,BG$2,#REF!,$B33),"")</f>
        <v/>
      </c>
      <c r="BH33" s="335" t="str">
        <f>IFERROR(COUNTIFS(#REF!,BH$3,#REF!,BH$2,#REF!,$B33),"")</f>
        <v/>
      </c>
      <c r="BI33" s="335" t="str">
        <f>IFERROR(COUNTIFS(#REF!,BI$3,#REF!,BI$2,#REF!,$B33),"")</f>
        <v/>
      </c>
      <c r="BJ33" s="335" t="str">
        <f>IFERROR(COUNTIFS(#REF!,BJ$3,#REF!,BJ$2,#REF!,$B33),"")</f>
        <v/>
      </c>
      <c r="BK33" s="335" t="str">
        <f>IFERROR(COUNTIFS(#REF!,BK$3,#REF!,BK$2,#REF!,$B33),"")</f>
        <v/>
      </c>
      <c r="BL33" s="335" t="str">
        <f>IFERROR(COUNTIFS(#REF!,BL$3,#REF!,BL$2,#REF!,$B33),"")</f>
        <v/>
      </c>
      <c r="BM33" s="335" t="str">
        <f>IFERROR(COUNTIFS(#REF!,BM$3,#REF!,BM$2,#REF!,$B33),"")</f>
        <v/>
      </c>
      <c r="BN33" s="335" t="str">
        <f>IFERROR(COUNTIFS(#REF!,BN$3,#REF!,BN$2,#REF!,$B33),"")</f>
        <v/>
      </c>
      <c r="BO33" s="335" t="str">
        <f>IFERROR(COUNTIFS(#REF!,BO$3,#REF!,BO$2,#REF!,$B33),"")</f>
        <v/>
      </c>
      <c r="BP33" s="335" t="str">
        <f>IFERROR(COUNTIFS(#REF!,BP$3,#REF!,BP$2,#REF!,$B33),"")</f>
        <v/>
      </c>
      <c r="BQ33" s="335" t="str">
        <f>IFERROR(COUNTIFS(#REF!,BQ$3,#REF!,BQ$2,#REF!,$B33),"")</f>
        <v/>
      </c>
      <c r="BR33" s="335" t="str">
        <f>IFERROR(COUNTIFS(#REF!,BR$3,#REF!,BR$2,#REF!,$B33),"")</f>
        <v/>
      </c>
      <c r="BS33" s="335" t="str">
        <f>IFERROR(COUNTIFS(#REF!,BS$3,#REF!,BS$2,#REF!,$B33),"")</f>
        <v/>
      </c>
      <c r="BT33" s="335" t="str">
        <f>IFERROR(COUNTIFS(#REF!,BT$3,#REF!,BT$2,#REF!,$B33),"")</f>
        <v/>
      </c>
      <c r="BU33" s="335" t="str">
        <f>IFERROR(COUNTIFS(#REF!,BU$3,#REF!,BU$2,#REF!,$B33),"")</f>
        <v/>
      </c>
      <c r="BV33" s="335" t="str">
        <f>IFERROR(COUNTIFS(#REF!,BV$3,#REF!,BV$2,#REF!,$B33),"")</f>
        <v/>
      </c>
      <c r="BW33" s="335" t="str">
        <f>IFERROR(COUNTIFS(#REF!,BW$3,#REF!,BW$2,#REF!,$B33),"")</f>
        <v/>
      </c>
      <c r="BX33" s="335" t="str">
        <f>IFERROR(COUNTIFS(#REF!,BX$3,#REF!,BX$2,#REF!,$B33),"")</f>
        <v/>
      </c>
      <c r="BY33" s="335" t="str">
        <f>IFERROR(COUNTIFS(#REF!,BY$3,#REF!,BY$2,#REF!,$B33),"")</f>
        <v/>
      </c>
      <c r="BZ33" s="335" t="str">
        <f>IFERROR(COUNTIFS(#REF!,BZ$3,#REF!,BZ$2,#REF!,$B33),"")</f>
        <v/>
      </c>
      <c r="CA33" s="335" t="str">
        <f>IFERROR(COUNTIFS(#REF!,CA$3,#REF!,CA$2,#REF!,$B33),"")</f>
        <v/>
      </c>
    </row>
    <row r="34" spans="2:79" s="6" customFormat="1" x14ac:dyDescent="0.25">
      <c r="B34" s="272" t="s">
        <v>292</v>
      </c>
      <c r="C34" s="235" t="s">
        <v>52</v>
      </c>
      <c r="D34" s="235" t="s">
        <v>129</v>
      </c>
      <c r="E34" s="236" t="s">
        <v>7594</v>
      </c>
      <c r="F34" s="294" t="str">
        <f t="shared" si="12"/>
        <v/>
      </c>
      <c r="G34" s="300">
        <f t="shared" si="13"/>
        <v>0</v>
      </c>
      <c r="H34" s="294" t="str">
        <f t="shared" si="14"/>
        <v/>
      </c>
      <c r="I34" s="294" t="str">
        <f t="shared" si="15"/>
        <v/>
      </c>
      <c r="J34" s="294" t="str">
        <f t="shared" si="16"/>
        <v/>
      </c>
      <c r="K34" s="294" t="str">
        <f t="shared" si="17"/>
        <v/>
      </c>
      <c r="L34" s="294" t="str">
        <f t="shared" si="18"/>
        <v/>
      </c>
      <c r="M34" s="294" t="str">
        <f t="shared" si="19"/>
        <v/>
      </c>
      <c r="N34" s="294" t="str">
        <f t="shared" si="20"/>
        <v/>
      </c>
      <c r="O34" s="294" t="str">
        <f t="shared" si="21"/>
        <v/>
      </c>
      <c r="P34" s="294" t="str">
        <f t="shared" si="22"/>
        <v/>
      </c>
      <c r="Q34" s="294" t="str">
        <f t="shared" si="23"/>
        <v/>
      </c>
      <c r="R34" s="294" t="str">
        <f t="shared" si="24"/>
        <v/>
      </c>
      <c r="S34" s="294" t="str">
        <f t="shared" si="25"/>
        <v/>
      </c>
      <c r="T34" s="335" t="str">
        <f>IFERROR(COUNTIFS(#REF!,T$3,#REF!,T$2,#REF!,$B34),"")</f>
        <v/>
      </c>
      <c r="U34" s="335" t="str">
        <f>IFERROR(COUNTIFS(#REF!,U$3,#REF!,U$2,#REF!,$B34),"")</f>
        <v/>
      </c>
      <c r="V34" s="335" t="str">
        <f>IFERROR(COUNTIFS(#REF!,V$3,#REF!,V$2,#REF!,$B34),"")</f>
        <v/>
      </c>
      <c r="W34" s="335" t="str">
        <f>IFERROR(COUNTIFS(#REF!,W$3,#REF!,W$2,#REF!,$B34),"")</f>
        <v/>
      </c>
      <c r="X34" s="335" t="str">
        <f>IFERROR(COUNTIFS(#REF!,X$3,#REF!,X$2,#REF!,$B34),"")</f>
        <v/>
      </c>
      <c r="Y34" s="335" t="str">
        <f>IFERROR(COUNTIFS(#REF!,Y$3,#REF!,Y$2,#REF!,$B34),"")</f>
        <v/>
      </c>
      <c r="Z34" s="335" t="str">
        <f>IFERROR(COUNTIFS(#REF!,Z$3,#REF!,Z$2,#REF!,$B34),"")</f>
        <v/>
      </c>
      <c r="AA34" s="335" t="str">
        <f>IFERROR(COUNTIFS(#REF!,AA$3,#REF!,AA$2,#REF!,$B34),"")</f>
        <v/>
      </c>
      <c r="AB34" s="335" t="str">
        <f>IFERROR(COUNTIFS(#REF!,AB$3,#REF!,AB$2,#REF!,$B34),"")</f>
        <v/>
      </c>
      <c r="AC34" s="335" t="str">
        <f>IFERROR(COUNTIFS(#REF!,AC$3,#REF!,AC$2,#REF!,$B34),"")</f>
        <v/>
      </c>
      <c r="AD34" s="335" t="str">
        <f>IFERROR(COUNTIFS(#REF!,AD$3,#REF!,AD$2,#REF!,$B34),"")</f>
        <v/>
      </c>
      <c r="AE34" s="335" t="str">
        <f>IFERROR(COUNTIFS(#REF!,AE$3,#REF!,AE$2,#REF!,$B34),"")</f>
        <v/>
      </c>
      <c r="AF34" s="335" t="str">
        <f>IFERROR(COUNTIFS(#REF!,AF$3,#REF!,AF$2,#REF!,$B34),"")</f>
        <v/>
      </c>
      <c r="AG34" s="335" t="str">
        <f>IFERROR(COUNTIFS(#REF!,AG$3,#REF!,AG$2,#REF!,$B34),"")</f>
        <v/>
      </c>
      <c r="AH34" s="335" t="str">
        <f>IFERROR(COUNTIFS(#REF!,AH$3,#REF!,AH$2,#REF!,$B34),"")</f>
        <v/>
      </c>
      <c r="AI34" s="335" t="str">
        <f>IFERROR(COUNTIFS(#REF!,AI$3,#REF!,AI$2,#REF!,$B34),"")</f>
        <v/>
      </c>
      <c r="AJ34" s="335" t="str">
        <f>IFERROR(COUNTIFS(#REF!,AJ$3,#REF!,AJ$2,#REF!,$B34),"")</f>
        <v/>
      </c>
      <c r="AK34" s="335" t="str">
        <f>IFERROR(COUNTIFS(#REF!,AK$3,#REF!,AK$2,#REF!,$B34),"")</f>
        <v/>
      </c>
      <c r="AL34" s="335" t="str">
        <f>IFERROR(COUNTIFS(#REF!,AL$3,#REF!,AL$2,#REF!,$B34),"")</f>
        <v/>
      </c>
      <c r="AM34" s="335" t="str">
        <f>IFERROR(COUNTIFS(#REF!,AM$3,#REF!,AM$2,#REF!,$B34),"")</f>
        <v/>
      </c>
      <c r="AN34" s="335" t="str">
        <f>IFERROR(COUNTIFS(#REF!,AN$3,#REF!,AN$2,#REF!,$B34),"")</f>
        <v/>
      </c>
      <c r="AO34" s="335" t="str">
        <f>IFERROR(COUNTIFS(#REF!,AO$3,#REF!,AO$2,#REF!,$B34),"")</f>
        <v/>
      </c>
      <c r="AP34" s="335" t="str">
        <f>IFERROR(COUNTIFS(#REF!,AP$3,#REF!,AP$2,#REF!,$B34),"")</f>
        <v/>
      </c>
      <c r="AQ34" s="335" t="str">
        <f>IFERROR(COUNTIFS(#REF!,AQ$3,#REF!,AQ$2,#REF!,$B34),"")</f>
        <v/>
      </c>
      <c r="AR34" s="335" t="str">
        <f>IFERROR(COUNTIFS(#REF!,AR$3,#REF!,AR$2,#REF!,$B34),"")</f>
        <v/>
      </c>
      <c r="AS34" s="335" t="str">
        <f>IFERROR(COUNTIFS(#REF!,AS$3,#REF!,AS$2,#REF!,$B34),"")</f>
        <v/>
      </c>
      <c r="AT34" s="335" t="str">
        <f>IFERROR(COUNTIFS(#REF!,AT$3,#REF!,AT$2,#REF!,$B34),"")</f>
        <v/>
      </c>
      <c r="AU34" s="335" t="str">
        <f>IFERROR(COUNTIFS(#REF!,AU$3,#REF!,AU$2,#REF!,$B34),"")</f>
        <v/>
      </c>
      <c r="AV34" s="335" t="str">
        <f>IFERROR(COUNTIFS(#REF!,AV$3,#REF!,AV$2,#REF!,$B34),"")</f>
        <v/>
      </c>
      <c r="AW34" s="335" t="str">
        <f>IFERROR(COUNTIFS(#REF!,AW$3,#REF!,AW$2,#REF!,$B34),"")</f>
        <v/>
      </c>
      <c r="AX34" s="335" t="str">
        <f>IFERROR(COUNTIFS(#REF!,AX$3,#REF!,AX$2,#REF!,$B34),"")</f>
        <v/>
      </c>
      <c r="AY34" s="335" t="str">
        <f>IFERROR(COUNTIFS(#REF!,AY$3,#REF!,AY$2,#REF!,$B34),"")</f>
        <v/>
      </c>
      <c r="AZ34" s="335" t="str">
        <f>IFERROR(COUNTIFS(#REF!,AZ$3,#REF!,AZ$2,#REF!,$B34),"")</f>
        <v/>
      </c>
      <c r="BA34" s="335" t="str">
        <f>IFERROR(COUNTIFS(#REF!,BA$3,#REF!,BA$2,#REF!,$B34),"")</f>
        <v/>
      </c>
      <c r="BB34" s="335" t="str">
        <f>IFERROR(COUNTIFS(#REF!,BB$3,#REF!,BB$2,#REF!,$B34),"")</f>
        <v/>
      </c>
      <c r="BC34" s="335" t="str">
        <f>IFERROR(COUNTIFS(#REF!,BC$3,#REF!,BC$2,#REF!,$B34),"")</f>
        <v/>
      </c>
      <c r="BD34" s="335" t="str">
        <f>IFERROR(COUNTIFS(#REF!,BD$3,#REF!,BD$2,#REF!,$B34),"")</f>
        <v/>
      </c>
      <c r="BE34" s="335" t="str">
        <f>IFERROR(COUNTIFS(#REF!,BE$3,#REF!,BE$2,#REF!,$B34),"")</f>
        <v/>
      </c>
      <c r="BF34" s="335" t="str">
        <f>IFERROR(COUNTIFS(#REF!,BF$3,#REF!,BF$2,#REF!,$B34),"")</f>
        <v/>
      </c>
      <c r="BG34" s="335" t="str">
        <f>IFERROR(COUNTIFS(#REF!,BG$3,#REF!,BG$2,#REF!,$B34),"")</f>
        <v/>
      </c>
      <c r="BH34" s="335" t="str">
        <f>IFERROR(COUNTIFS(#REF!,BH$3,#REF!,BH$2,#REF!,$B34),"")</f>
        <v/>
      </c>
      <c r="BI34" s="335" t="str">
        <f>IFERROR(COUNTIFS(#REF!,BI$3,#REF!,BI$2,#REF!,$B34),"")</f>
        <v/>
      </c>
      <c r="BJ34" s="335" t="str">
        <f>IFERROR(COUNTIFS(#REF!,BJ$3,#REF!,BJ$2,#REF!,$B34),"")</f>
        <v/>
      </c>
      <c r="BK34" s="335" t="str">
        <f>IFERROR(COUNTIFS(#REF!,BK$3,#REF!,BK$2,#REF!,$B34),"")</f>
        <v/>
      </c>
      <c r="BL34" s="335" t="str">
        <f>IFERROR(COUNTIFS(#REF!,BL$3,#REF!,BL$2,#REF!,$B34),"")</f>
        <v/>
      </c>
      <c r="BM34" s="335" t="str">
        <f>IFERROR(COUNTIFS(#REF!,BM$3,#REF!,BM$2,#REF!,$B34),"")</f>
        <v/>
      </c>
      <c r="BN34" s="335" t="str">
        <f>IFERROR(COUNTIFS(#REF!,BN$3,#REF!,BN$2,#REF!,$B34),"")</f>
        <v/>
      </c>
      <c r="BO34" s="335" t="str">
        <f>IFERROR(COUNTIFS(#REF!,BO$3,#REF!,BO$2,#REF!,$B34),"")</f>
        <v/>
      </c>
      <c r="BP34" s="335" t="str">
        <f>IFERROR(COUNTIFS(#REF!,BP$3,#REF!,BP$2,#REF!,$B34),"")</f>
        <v/>
      </c>
      <c r="BQ34" s="335" t="str">
        <f>IFERROR(COUNTIFS(#REF!,BQ$3,#REF!,BQ$2,#REF!,$B34),"")</f>
        <v/>
      </c>
      <c r="BR34" s="335" t="str">
        <f>IFERROR(COUNTIFS(#REF!,BR$3,#REF!,BR$2,#REF!,$B34),"")</f>
        <v/>
      </c>
      <c r="BS34" s="335" t="str">
        <f>IFERROR(COUNTIFS(#REF!,BS$3,#REF!,BS$2,#REF!,$B34),"")</f>
        <v/>
      </c>
      <c r="BT34" s="335" t="str">
        <f>IFERROR(COUNTIFS(#REF!,BT$3,#REF!,BT$2,#REF!,$B34),"")</f>
        <v/>
      </c>
      <c r="BU34" s="335" t="str">
        <f>IFERROR(COUNTIFS(#REF!,BU$3,#REF!,BU$2,#REF!,$B34),"")</f>
        <v/>
      </c>
      <c r="BV34" s="335" t="str">
        <f>IFERROR(COUNTIFS(#REF!,BV$3,#REF!,BV$2,#REF!,$B34),"")</f>
        <v/>
      </c>
      <c r="BW34" s="335" t="str">
        <f>IFERROR(COUNTIFS(#REF!,BW$3,#REF!,BW$2,#REF!,$B34),"")</f>
        <v/>
      </c>
      <c r="BX34" s="335" t="str">
        <f>IFERROR(COUNTIFS(#REF!,BX$3,#REF!,BX$2,#REF!,$B34),"")</f>
        <v/>
      </c>
      <c r="BY34" s="335" t="str">
        <f>IFERROR(COUNTIFS(#REF!,BY$3,#REF!,BY$2,#REF!,$B34),"")</f>
        <v/>
      </c>
      <c r="BZ34" s="335" t="str">
        <f>IFERROR(COUNTIFS(#REF!,BZ$3,#REF!,BZ$2,#REF!,$B34),"")</f>
        <v/>
      </c>
      <c r="CA34" s="335" t="str">
        <f>IFERROR(COUNTIFS(#REF!,CA$3,#REF!,CA$2,#REF!,$B34),"")</f>
        <v/>
      </c>
    </row>
    <row r="35" spans="2:79" s="6" customFormat="1" x14ac:dyDescent="0.25">
      <c r="B35" s="395" t="s">
        <v>293</v>
      </c>
      <c r="C35" s="335" t="s">
        <v>52</v>
      </c>
      <c r="D35" s="335" t="s">
        <v>128</v>
      </c>
      <c r="E35" s="51" t="s">
        <v>7604</v>
      </c>
      <c r="F35" s="396" t="str">
        <f t="shared" si="12"/>
        <v/>
      </c>
      <c r="G35" s="397">
        <f t="shared" si="13"/>
        <v>0</v>
      </c>
      <c r="H35" s="396" t="str">
        <f t="shared" si="14"/>
        <v/>
      </c>
      <c r="I35" s="396" t="str">
        <f t="shared" si="15"/>
        <v/>
      </c>
      <c r="J35" s="396" t="str">
        <f t="shared" si="16"/>
        <v/>
      </c>
      <c r="K35" s="396" t="str">
        <f t="shared" si="17"/>
        <v/>
      </c>
      <c r="L35" s="396" t="str">
        <f t="shared" si="18"/>
        <v/>
      </c>
      <c r="M35" s="396" t="str">
        <f t="shared" si="19"/>
        <v/>
      </c>
      <c r="N35" s="396" t="str">
        <f t="shared" si="20"/>
        <v/>
      </c>
      <c r="O35" s="396" t="str">
        <f t="shared" si="21"/>
        <v/>
      </c>
      <c r="P35" s="396" t="str">
        <f t="shared" si="22"/>
        <v/>
      </c>
      <c r="Q35" s="396" t="str">
        <f t="shared" si="23"/>
        <v/>
      </c>
      <c r="R35" s="396" t="str">
        <f t="shared" si="24"/>
        <v/>
      </c>
      <c r="S35" s="396" t="str">
        <f t="shared" si="25"/>
        <v/>
      </c>
      <c r="T35" s="335" t="str">
        <f>IFERROR(COUNTIFS(#REF!,T$3,#REF!,T$2,#REF!,$B35),"")</f>
        <v/>
      </c>
      <c r="U35" s="335" t="str">
        <f>IFERROR(COUNTIFS(#REF!,U$3,#REF!,U$2,#REF!,$B35),"")</f>
        <v/>
      </c>
      <c r="V35" s="335" t="str">
        <f>IFERROR(COUNTIFS(#REF!,V$3,#REF!,V$2,#REF!,$B35),"")</f>
        <v/>
      </c>
      <c r="W35" s="335" t="str">
        <f>IFERROR(COUNTIFS(#REF!,W$3,#REF!,W$2,#REF!,$B35),"")</f>
        <v/>
      </c>
      <c r="X35" s="335" t="str">
        <f>IFERROR(COUNTIFS(#REF!,X$3,#REF!,X$2,#REF!,$B35),"")</f>
        <v/>
      </c>
      <c r="Y35" s="335" t="str">
        <f>IFERROR(COUNTIFS(#REF!,Y$3,#REF!,Y$2,#REF!,$B35),"")</f>
        <v/>
      </c>
      <c r="Z35" s="335" t="str">
        <f>IFERROR(COUNTIFS(#REF!,Z$3,#REF!,Z$2,#REF!,$B35),"")</f>
        <v/>
      </c>
      <c r="AA35" s="335" t="str">
        <f>IFERROR(COUNTIFS(#REF!,AA$3,#REF!,AA$2,#REF!,$B35),"")</f>
        <v/>
      </c>
      <c r="AB35" s="335" t="str">
        <f>IFERROR(COUNTIFS(#REF!,AB$3,#REF!,AB$2,#REF!,$B35),"")</f>
        <v/>
      </c>
      <c r="AC35" s="335" t="str">
        <f>IFERROR(COUNTIFS(#REF!,AC$3,#REF!,AC$2,#REF!,$B35),"")</f>
        <v/>
      </c>
      <c r="AD35" s="335" t="str">
        <f>IFERROR(COUNTIFS(#REF!,AD$3,#REF!,AD$2,#REF!,$B35),"")</f>
        <v/>
      </c>
      <c r="AE35" s="335" t="str">
        <f>IFERROR(COUNTIFS(#REF!,AE$3,#REF!,AE$2,#REF!,$B35),"")</f>
        <v/>
      </c>
      <c r="AF35" s="335" t="str">
        <f>IFERROR(COUNTIFS(#REF!,AF$3,#REF!,AF$2,#REF!,$B35),"")</f>
        <v/>
      </c>
      <c r="AG35" s="335" t="str">
        <f>IFERROR(COUNTIFS(#REF!,AG$3,#REF!,AG$2,#REF!,$B35),"")</f>
        <v/>
      </c>
      <c r="AH35" s="335" t="str">
        <f>IFERROR(COUNTIFS(#REF!,AH$3,#REF!,AH$2,#REF!,$B35),"")</f>
        <v/>
      </c>
      <c r="AI35" s="335" t="str">
        <f>IFERROR(COUNTIFS(#REF!,AI$3,#REF!,AI$2,#REF!,$B35),"")</f>
        <v/>
      </c>
      <c r="AJ35" s="335" t="str">
        <f>IFERROR(COUNTIFS(#REF!,AJ$3,#REF!,AJ$2,#REF!,$B35),"")</f>
        <v/>
      </c>
      <c r="AK35" s="335" t="str">
        <f>IFERROR(COUNTIFS(#REF!,AK$3,#REF!,AK$2,#REF!,$B35),"")</f>
        <v/>
      </c>
      <c r="AL35" s="335" t="str">
        <f>IFERROR(COUNTIFS(#REF!,AL$3,#REF!,AL$2,#REF!,$B35),"")</f>
        <v/>
      </c>
      <c r="AM35" s="335" t="str">
        <f>IFERROR(COUNTIFS(#REF!,AM$3,#REF!,AM$2,#REF!,$B35),"")</f>
        <v/>
      </c>
      <c r="AN35" s="335" t="str">
        <f>IFERROR(COUNTIFS(#REF!,AN$3,#REF!,AN$2,#REF!,$B35),"")</f>
        <v/>
      </c>
      <c r="AO35" s="335" t="str">
        <f>IFERROR(COUNTIFS(#REF!,AO$3,#REF!,AO$2,#REF!,$B35),"")</f>
        <v/>
      </c>
      <c r="AP35" s="335" t="str">
        <f>IFERROR(COUNTIFS(#REF!,AP$3,#REF!,AP$2,#REF!,$B35),"")</f>
        <v/>
      </c>
      <c r="AQ35" s="335" t="str">
        <f>IFERROR(COUNTIFS(#REF!,AQ$3,#REF!,AQ$2,#REF!,$B35),"")</f>
        <v/>
      </c>
      <c r="AR35" s="335" t="str">
        <f>IFERROR(COUNTIFS(#REF!,AR$3,#REF!,AR$2,#REF!,$B35),"")</f>
        <v/>
      </c>
      <c r="AS35" s="335" t="str">
        <f>IFERROR(COUNTIFS(#REF!,AS$3,#REF!,AS$2,#REF!,$B35),"")</f>
        <v/>
      </c>
      <c r="AT35" s="335" t="str">
        <f>IFERROR(COUNTIFS(#REF!,AT$3,#REF!,AT$2,#REF!,$B35),"")</f>
        <v/>
      </c>
      <c r="AU35" s="335" t="str">
        <f>IFERROR(COUNTIFS(#REF!,AU$3,#REF!,AU$2,#REF!,$B35),"")</f>
        <v/>
      </c>
      <c r="AV35" s="335" t="str">
        <f>IFERROR(COUNTIFS(#REF!,AV$3,#REF!,AV$2,#REF!,$B35),"")</f>
        <v/>
      </c>
      <c r="AW35" s="335" t="str">
        <f>IFERROR(COUNTIFS(#REF!,AW$3,#REF!,AW$2,#REF!,$B35),"")</f>
        <v/>
      </c>
      <c r="AX35" s="335" t="str">
        <f>IFERROR(COUNTIFS(#REF!,AX$3,#REF!,AX$2,#REF!,$B35),"")</f>
        <v/>
      </c>
      <c r="AY35" s="335" t="str">
        <f>IFERROR(COUNTIFS(#REF!,AY$3,#REF!,AY$2,#REF!,$B35),"")</f>
        <v/>
      </c>
      <c r="AZ35" s="335" t="str">
        <f>IFERROR(COUNTIFS(#REF!,AZ$3,#REF!,AZ$2,#REF!,$B35),"")</f>
        <v/>
      </c>
      <c r="BA35" s="335" t="str">
        <f>IFERROR(COUNTIFS(#REF!,BA$3,#REF!,BA$2,#REF!,$B35),"")</f>
        <v/>
      </c>
      <c r="BB35" s="335" t="str">
        <f>IFERROR(COUNTIFS(#REF!,BB$3,#REF!,BB$2,#REF!,$B35),"")</f>
        <v/>
      </c>
      <c r="BC35" s="335" t="str">
        <f>IFERROR(COUNTIFS(#REF!,BC$3,#REF!,BC$2,#REF!,$B35),"")</f>
        <v/>
      </c>
      <c r="BD35" s="335" t="str">
        <f>IFERROR(COUNTIFS(#REF!,BD$3,#REF!,BD$2,#REF!,$B35),"")</f>
        <v/>
      </c>
      <c r="BE35" s="335" t="str">
        <f>IFERROR(COUNTIFS(#REF!,BE$3,#REF!,BE$2,#REF!,$B35),"")</f>
        <v/>
      </c>
      <c r="BF35" s="335" t="str">
        <f>IFERROR(COUNTIFS(#REF!,BF$3,#REF!,BF$2,#REF!,$B35),"")</f>
        <v/>
      </c>
      <c r="BG35" s="335" t="str">
        <f>IFERROR(COUNTIFS(#REF!,BG$3,#REF!,BG$2,#REF!,$B35),"")</f>
        <v/>
      </c>
      <c r="BH35" s="335" t="str">
        <f>IFERROR(COUNTIFS(#REF!,BH$3,#REF!,BH$2,#REF!,$B35),"")</f>
        <v/>
      </c>
      <c r="BI35" s="335" t="str">
        <f>IFERROR(COUNTIFS(#REF!,BI$3,#REF!,BI$2,#REF!,$B35),"")</f>
        <v/>
      </c>
      <c r="BJ35" s="335" t="str">
        <f>IFERROR(COUNTIFS(#REF!,BJ$3,#REF!,BJ$2,#REF!,$B35),"")</f>
        <v/>
      </c>
      <c r="BK35" s="335" t="str">
        <f>IFERROR(COUNTIFS(#REF!,BK$3,#REF!,BK$2,#REF!,$B35),"")</f>
        <v/>
      </c>
      <c r="BL35" s="335" t="str">
        <f>IFERROR(COUNTIFS(#REF!,BL$3,#REF!,BL$2,#REF!,$B35),"")</f>
        <v/>
      </c>
      <c r="BM35" s="335" t="str">
        <f>IFERROR(COUNTIFS(#REF!,BM$3,#REF!,BM$2,#REF!,$B35),"")</f>
        <v/>
      </c>
      <c r="BN35" s="335" t="str">
        <f>IFERROR(COUNTIFS(#REF!,BN$3,#REF!,BN$2,#REF!,$B35),"")</f>
        <v/>
      </c>
      <c r="BO35" s="335" t="str">
        <f>IFERROR(COUNTIFS(#REF!,BO$3,#REF!,BO$2,#REF!,$B35),"")</f>
        <v/>
      </c>
      <c r="BP35" s="335" t="str">
        <f>IFERROR(COUNTIFS(#REF!,BP$3,#REF!,BP$2,#REF!,$B35),"")</f>
        <v/>
      </c>
      <c r="BQ35" s="335" t="str">
        <f>IFERROR(COUNTIFS(#REF!,BQ$3,#REF!,BQ$2,#REF!,$B35),"")</f>
        <v/>
      </c>
      <c r="BR35" s="335" t="str">
        <f>IFERROR(COUNTIFS(#REF!,BR$3,#REF!,BR$2,#REF!,$B35),"")</f>
        <v/>
      </c>
      <c r="BS35" s="335" t="str">
        <f>IFERROR(COUNTIFS(#REF!,BS$3,#REF!,BS$2,#REF!,$B35),"")</f>
        <v/>
      </c>
      <c r="BT35" s="335" t="str">
        <f>IFERROR(COUNTIFS(#REF!,BT$3,#REF!,BT$2,#REF!,$B35),"")</f>
        <v/>
      </c>
      <c r="BU35" s="335" t="str">
        <f>IFERROR(COUNTIFS(#REF!,BU$3,#REF!,BU$2,#REF!,$B35),"")</f>
        <v/>
      </c>
      <c r="BV35" s="335" t="str">
        <f>IFERROR(COUNTIFS(#REF!,BV$3,#REF!,BV$2,#REF!,$B35),"")</f>
        <v/>
      </c>
      <c r="BW35" s="335" t="str">
        <f>IFERROR(COUNTIFS(#REF!,BW$3,#REF!,BW$2,#REF!,$B35),"")</f>
        <v/>
      </c>
      <c r="BX35" s="335" t="str">
        <f>IFERROR(COUNTIFS(#REF!,BX$3,#REF!,BX$2,#REF!,$B35),"")</f>
        <v/>
      </c>
      <c r="BY35" s="335" t="str">
        <f>IFERROR(COUNTIFS(#REF!,BY$3,#REF!,BY$2,#REF!,$B35),"")</f>
        <v/>
      </c>
      <c r="BZ35" s="335" t="str">
        <f>IFERROR(COUNTIFS(#REF!,BZ$3,#REF!,BZ$2,#REF!,$B35),"")</f>
        <v/>
      </c>
      <c r="CA35" s="335" t="str">
        <f>IFERROR(COUNTIFS(#REF!,CA$3,#REF!,CA$2,#REF!,$B35),"")</f>
        <v/>
      </c>
    </row>
    <row r="36" spans="2:79" s="6" customFormat="1" x14ac:dyDescent="0.25">
      <c r="B36" s="272" t="s">
        <v>81</v>
      </c>
      <c r="C36" s="235" t="s">
        <v>52</v>
      </c>
      <c r="D36" s="235" t="s">
        <v>131</v>
      </c>
      <c r="E36" s="236" t="s">
        <v>82</v>
      </c>
      <c r="F36" s="294" t="str">
        <f t="shared" si="12"/>
        <v/>
      </c>
      <c r="G36" s="300">
        <f t="shared" si="13"/>
        <v>0</v>
      </c>
      <c r="H36" s="294" t="str">
        <f t="shared" si="14"/>
        <v/>
      </c>
      <c r="I36" s="294" t="str">
        <f t="shared" si="15"/>
        <v/>
      </c>
      <c r="J36" s="294" t="str">
        <f t="shared" si="16"/>
        <v/>
      </c>
      <c r="K36" s="294" t="str">
        <f t="shared" si="17"/>
        <v/>
      </c>
      <c r="L36" s="294" t="str">
        <f t="shared" si="18"/>
        <v/>
      </c>
      <c r="M36" s="294" t="str">
        <f t="shared" si="19"/>
        <v/>
      </c>
      <c r="N36" s="294" t="str">
        <f t="shared" si="20"/>
        <v/>
      </c>
      <c r="O36" s="294" t="str">
        <f t="shared" si="21"/>
        <v/>
      </c>
      <c r="P36" s="294" t="str">
        <f t="shared" si="22"/>
        <v/>
      </c>
      <c r="Q36" s="294" t="str">
        <f t="shared" si="23"/>
        <v/>
      </c>
      <c r="R36" s="294" t="str">
        <f t="shared" si="24"/>
        <v/>
      </c>
      <c r="S36" s="294" t="str">
        <f t="shared" si="25"/>
        <v/>
      </c>
      <c r="T36" s="335" t="str">
        <f>IFERROR(COUNTIFS(#REF!,T$3,#REF!,T$2,#REF!,$B36),"")</f>
        <v/>
      </c>
      <c r="U36" s="335" t="str">
        <f>IFERROR(COUNTIFS(#REF!,U$3,#REF!,U$2,#REF!,$B36),"")</f>
        <v/>
      </c>
      <c r="V36" s="335" t="str">
        <f>IFERROR(COUNTIFS(#REF!,V$3,#REF!,V$2,#REF!,$B36),"")</f>
        <v/>
      </c>
      <c r="W36" s="335" t="str">
        <f>IFERROR(COUNTIFS(#REF!,W$3,#REF!,W$2,#REF!,$B36),"")</f>
        <v/>
      </c>
      <c r="X36" s="335" t="str">
        <f>IFERROR(COUNTIFS(#REF!,X$3,#REF!,X$2,#REF!,$B36),"")</f>
        <v/>
      </c>
      <c r="Y36" s="335" t="str">
        <f>IFERROR(COUNTIFS(#REF!,Y$3,#REF!,Y$2,#REF!,$B36),"")</f>
        <v/>
      </c>
      <c r="Z36" s="335" t="str">
        <f>IFERROR(COUNTIFS(#REF!,Z$3,#REF!,Z$2,#REF!,$B36),"")</f>
        <v/>
      </c>
      <c r="AA36" s="335" t="str">
        <f>IFERROR(COUNTIFS(#REF!,AA$3,#REF!,AA$2,#REF!,$B36),"")</f>
        <v/>
      </c>
      <c r="AB36" s="335" t="str">
        <f>IFERROR(COUNTIFS(#REF!,AB$3,#REF!,AB$2,#REF!,$B36),"")</f>
        <v/>
      </c>
      <c r="AC36" s="335" t="str">
        <f>IFERROR(COUNTIFS(#REF!,AC$3,#REF!,AC$2,#REF!,$B36),"")</f>
        <v/>
      </c>
      <c r="AD36" s="335" t="str">
        <f>IFERROR(COUNTIFS(#REF!,AD$3,#REF!,AD$2,#REF!,$B36),"")</f>
        <v/>
      </c>
      <c r="AE36" s="335" t="str">
        <f>IFERROR(COUNTIFS(#REF!,AE$3,#REF!,AE$2,#REF!,$B36),"")</f>
        <v/>
      </c>
      <c r="AF36" s="335" t="str">
        <f>IFERROR(COUNTIFS(#REF!,AF$3,#REF!,AF$2,#REF!,$B36),"")</f>
        <v/>
      </c>
      <c r="AG36" s="335" t="str">
        <f>IFERROR(COUNTIFS(#REF!,AG$3,#REF!,AG$2,#REF!,$B36),"")</f>
        <v/>
      </c>
      <c r="AH36" s="335" t="str">
        <f>IFERROR(COUNTIFS(#REF!,AH$3,#REF!,AH$2,#REF!,$B36),"")</f>
        <v/>
      </c>
      <c r="AI36" s="335" t="str">
        <f>IFERROR(COUNTIFS(#REF!,AI$3,#REF!,AI$2,#REF!,$B36),"")</f>
        <v/>
      </c>
      <c r="AJ36" s="335" t="str">
        <f>IFERROR(COUNTIFS(#REF!,AJ$3,#REF!,AJ$2,#REF!,$B36),"")</f>
        <v/>
      </c>
      <c r="AK36" s="335" t="str">
        <f>IFERROR(COUNTIFS(#REF!,AK$3,#REF!,AK$2,#REF!,$B36),"")</f>
        <v/>
      </c>
      <c r="AL36" s="335" t="str">
        <f>IFERROR(COUNTIFS(#REF!,AL$3,#REF!,AL$2,#REF!,$B36),"")</f>
        <v/>
      </c>
      <c r="AM36" s="335" t="str">
        <f>IFERROR(COUNTIFS(#REF!,AM$3,#REF!,AM$2,#REF!,$B36),"")</f>
        <v/>
      </c>
      <c r="AN36" s="335" t="str">
        <f>IFERROR(COUNTIFS(#REF!,AN$3,#REF!,AN$2,#REF!,$B36),"")</f>
        <v/>
      </c>
      <c r="AO36" s="335" t="str">
        <f>IFERROR(COUNTIFS(#REF!,AO$3,#REF!,AO$2,#REF!,$B36),"")</f>
        <v/>
      </c>
      <c r="AP36" s="335" t="str">
        <f>IFERROR(COUNTIFS(#REF!,AP$3,#REF!,AP$2,#REF!,$B36),"")</f>
        <v/>
      </c>
      <c r="AQ36" s="335" t="str">
        <f>IFERROR(COUNTIFS(#REF!,AQ$3,#REF!,AQ$2,#REF!,$B36),"")</f>
        <v/>
      </c>
      <c r="AR36" s="335" t="str">
        <f>IFERROR(COUNTIFS(#REF!,AR$3,#REF!,AR$2,#REF!,$B36),"")</f>
        <v/>
      </c>
      <c r="AS36" s="335" t="str">
        <f>IFERROR(COUNTIFS(#REF!,AS$3,#REF!,AS$2,#REF!,$B36),"")</f>
        <v/>
      </c>
      <c r="AT36" s="335" t="str">
        <f>IFERROR(COUNTIFS(#REF!,AT$3,#REF!,AT$2,#REF!,$B36),"")</f>
        <v/>
      </c>
      <c r="AU36" s="335" t="str">
        <f>IFERROR(COUNTIFS(#REF!,AU$3,#REF!,AU$2,#REF!,$B36),"")</f>
        <v/>
      </c>
      <c r="AV36" s="335" t="str">
        <f>IFERROR(COUNTIFS(#REF!,AV$3,#REF!,AV$2,#REF!,$B36),"")</f>
        <v/>
      </c>
      <c r="AW36" s="335" t="str">
        <f>IFERROR(COUNTIFS(#REF!,AW$3,#REF!,AW$2,#REF!,$B36),"")</f>
        <v/>
      </c>
      <c r="AX36" s="335" t="str">
        <f>IFERROR(COUNTIFS(#REF!,AX$3,#REF!,AX$2,#REF!,$B36),"")</f>
        <v/>
      </c>
      <c r="AY36" s="335" t="str">
        <f>IFERROR(COUNTIFS(#REF!,AY$3,#REF!,AY$2,#REF!,$B36),"")</f>
        <v/>
      </c>
      <c r="AZ36" s="335" t="str">
        <f>IFERROR(COUNTIFS(#REF!,AZ$3,#REF!,AZ$2,#REF!,$B36),"")</f>
        <v/>
      </c>
      <c r="BA36" s="335" t="str">
        <f>IFERROR(COUNTIFS(#REF!,BA$3,#REF!,BA$2,#REF!,$B36),"")</f>
        <v/>
      </c>
      <c r="BB36" s="335" t="str">
        <f>IFERROR(COUNTIFS(#REF!,BB$3,#REF!,BB$2,#REF!,$B36),"")</f>
        <v/>
      </c>
      <c r="BC36" s="335" t="str">
        <f>IFERROR(COUNTIFS(#REF!,BC$3,#REF!,BC$2,#REF!,$B36),"")</f>
        <v/>
      </c>
      <c r="BD36" s="335" t="str">
        <f>IFERROR(COUNTIFS(#REF!,BD$3,#REF!,BD$2,#REF!,$B36),"")</f>
        <v/>
      </c>
      <c r="BE36" s="335" t="str">
        <f>IFERROR(COUNTIFS(#REF!,BE$3,#REF!,BE$2,#REF!,$B36),"")</f>
        <v/>
      </c>
      <c r="BF36" s="335" t="str">
        <f>IFERROR(COUNTIFS(#REF!,BF$3,#REF!,BF$2,#REF!,$B36),"")</f>
        <v/>
      </c>
      <c r="BG36" s="335" t="str">
        <f>IFERROR(COUNTIFS(#REF!,BG$3,#REF!,BG$2,#REF!,$B36),"")</f>
        <v/>
      </c>
      <c r="BH36" s="335" t="str">
        <f>IFERROR(COUNTIFS(#REF!,BH$3,#REF!,BH$2,#REF!,$B36),"")</f>
        <v/>
      </c>
      <c r="BI36" s="335" t="str">
        <f>IFERROR(COUNTIFS(#REF!,BI$3,#REF!,BI$2,#REF!,$B36),"")</f>
        <v/>
      </c>
      <c r="BJ36" s="335" t="str">
        <f>IFERROR(COUNTIFS(#REF!,BJ$3,#REF!,BJ$2,#REF!,$B36),"")</f>
        <v/>
      </c>
      <c r="BK36" s="335" t="str">
        <f>IFERROR(COUNTIFS(#REF!,BK$3,#REF!,BK$2,#REF!,$B36),"")</f>
        <v/>
      </c>
      <c r="BL36" s="335" t="str">
        <f>IFERROR(COUNTIFS(#REF!,BL$3,#REF!,BL$2,#REF!,$B36),"")</f>
        <v/>
      </c>
      <c r="BM36" s="335" t="str">
        <f>IFERROR(COUNTIFS(#REF!,BM$3,#REF!,BM$2,#REF!,$B36),"")</f>
        <v/>
      </c>
      <c r="BN36" s="335" t="str">
        <f>IFERROR(COUNTIFS(#REF!,BN$3,#REF!,BN$2,#REF!,$B36),"")</f>
        <v/>
      </c>
      <c r="BO36" s="335" t="str">
        <f>IFERROR(COUNTIFS(#REF!,BO$3,#REF!,BO$2,#REF!,$B36),"")</f>
        <v/>
      </c>
      <c r="BP36" s="335" t="str">
        <f>IFERROR(COUNTIFS(#REF!,BP$3,#REF!,BP$2,#REF!,$B36),"")</f>
        <v/>
      </c>
      <c r="BQ36" s="335" t="str">
        <f>IFERROR(COUNTIFS(#REF!,BQ$3,#REF!,BQ$2,#REF!,$B36),"")</f>
        <v/>
      </c>
      <c r="BR36" s="335" t="str">
        <f>IFERROR(COUNTIFS(#REF!,BR$3,#REF!,BR$2,#REF!,$B36),"")</f>
        <v/>
      </c>
      <c r="BS36" s="335" t="str">
        <f>IFERROR(COUNTIFS(#REF!,BS$3,#REF!,BS$2,#REF!,$B36),"")</f>
        <v/>
      </c>
      <c r="BT36" s="335" t="str">
        <f>IFERROR(COUNTIFS(#REF!,BT$3,#REF!,BT$2,#REF!,$B36),"")</f>
        <v/>
      </c>
      <c r="BU36" s="335" t="str">
        <f>IFERROR(COUNTIFS(#REF!,BU$3,#REF!,BU$2,#REF!,$B36),"")</f>
        <v/>
      </c>
      <c r="BV36" s="335" t="str">
        <f>IFERROR(COUNTIFS(#REF!,BV$3,#REF!,BV$2,#REF!,$B36),"")</f>
        <v/>
      </c>
      <c r="BW36" s="335" t="str">
        <f>IFERROR(COUNTIFS(#REF!,BW$3,#REF!,BW$2,#REF!,$B36),"")</f>
        <v/>
      </c>
      <c r="BX36" s="335" t="str">
        <f>IFERROR(COUNTIFS(#REF!,BX$3,#REF!,BX$2,#REF!,$B36),"")</f>
        <v/>
      </c>
      <c r="BY36" s="335" t="str">
        <f>IFERROR(COUNTIFS(#REF!,BY$3,#REF!,BY$2,#REF!,$B36),"")</f>
        <v/>
      </c>
      <c r="BZ36" s="335" t="str">
        <f>IFERROR(COUNTIFS(#REF!,BZ$3,#REF!,BZ$2,#REF!,$B36),"")</f>
        <v/>
      </c>
      <c r="CA36" s="335" t="str">
        <f>IFERROR(COUNTIFS(#REF!,CA$3,#REF!,CA$2,#REF!,$B36),"")</f>
        <v/>
      </c>
    </row>
    <row r="37" spans="2:79" s="6" customFormat="1" x14ac:dyDescent="0.25">
      <c r="B37" s="395" t="s">
        <v>2617</v>
      </c>
      <c r="C37" s="335" t="s">
        <v>52</v>
      </c>
      <c r="D37" s="335" t="s">
        <v>128</v>
      </c>
      <c r="E37" s="51" t="s">
        <v>6950</v>
      </c>
      <c r="F37" s="396" t="str">
        <f t="shared" ref="F37" si="82">IFERROR(SUM(W37:X37,AB37:AC37,AG37:AH37,AL37:AM37,AQ37:AR37,AV37:AW37,BA37:BB37,BF37:BG37,BK37:BL37,BP37:BQ37,BU37:BV37,BZ37:CA37)/SUM(T37:CA37),"")</f>
        <v/>
      </c>
      <c r="G37" s="397">
        <f t="shared" ref="G37" si="83">IFERROR(SUM(T37:CA37),"0")</f>
        <v>0</v>
      </c>
      <c r="H37" s="396" t="str">
        <f t="shared" ref="H37" si="84">IFERROR(SUM(W37:X37)/SUM(T37:X37),"")</f>
        <v/>
      </c>
      <c r="I37" s="396" t="str">
        <f t="shared" ref="I37" si="85">IFERROR(SUM(AB37:AC37)/SUM(Y37:AC37),"")</f>
        <v/>
      </c>
      <c r="J37" s="396" t="str">
        <f t="shared" ref="J37" si="86">IFERROR(SUM(AG37:AH37)/SUM(AD37:AH37),"")</f>
        <v/>
      </c>
      <c r="K37" s="396" t="str">
        <f t="shared" ref="K37" si="87">IFERROR(SUM(AL37:AM37)/SUM(AI37:AM37),"")</f>
        <v/>
      </c>
      <c r="L37" s="396" t="str">
        <f t="shared" ref="L37" si="88">IFERROR(SUM(AQ37:AR37)/SUM(AN37:AR37),"")</f>
        <v/>
      </c>
      <c r="M37" s="396" t="str">
        <f t="shared" ref="M37" si="89">IFERROR(SUM(AV37:AW37)/SUM(AS37:AW37),"")</f>
        <v/>
      </c>
      <c r="N37" s="396" t="str">
        <f t="shared" ref="N37" si="90">IFERROR(SUM(BA37:BB37)/SUM(AX37:BB37),"")</f>
        <v/>
      </c>
      <c r="O37" s="396" t="str">
        <f t="shared" ref="O37" si="91">IFERROR(SUM(BF37:BG37)/SUM(BC37:BG37),"")</f>
        <v/>
      </c>
      <c r="P37" s="396" t="str">
        <f t="shared" ref="P37" si="92">IFERROR(SUM(BK37:BL37)/SUM(BH37:BL37),"")</f>
        <v/>
      </c>
      <c r="Q37" s="396" t="str">
        <f t="shared" ref="Q37" si="93">IFERROR(SUM(BP37:BQ37)/SUM(BM37:BQ37),"")</f>
        <v/>
      </c>
      <c r="R37" s="396" t="str">
        <f t="shared" ref="R37" si="94">IFERROR(SUM(BU37:BV37)/SUM(BR37:BV37),"")</f>
        <v/>
      </c>
      <c r="S37" s="396" t="str">
        <f t="shared" ref="S37" si="95">IFERROR(SUM(BZ37:CA37)/SUM(BW37:CA37),"")</f>
        <v/>
      </c>
      <c r="T37" s="335" t="str">
        <f>IFERROR(COUNTIFS(#REF!,T$3,#REF!,T$2,#REF!,$B37),"")</f>
        <v/>
      </c>
      <c r="U37" s="335" t="str">
        <f>IFERROR(COUNTIFS(#REF!,U$3,#REF!,U$2,#REF!,$B37),"")</f>
        <v/>
      </c>
      <c r="V37" s="335" t="str">
        <f>IFERROR(COUNTIFS(#REF!,V$3,#REF!,V$2,#REF!,$B37),"")</f>
        <v/>
      </c>
      <c r="W37" s="335" t="str">
        <f>IFERROR(COUNTIFS(#REF!,W$3,#REF!,W$2,#REF!,$B37),"")</f>
        <v/>
      </c>
      <c r="X37" s="335" t="str">
        <f>IFERROR(COUNTIFS(#REF!,X$3,#REF!,X$2,#REF!,$B37),"")</f>
        <v/>
      </c>
      <c r="Y37" s="335" t="str">
        <f>IFERROR(COUNTIFS(#REF!,Y$3,#REF!,Y$2,#REF!,$B37),"")</f>
        <v/>
      </c>
      <c r="Z37" s="335" t="str">
        <f>IFERROR(COUNTIFS(#REF!,Z$3,#REF!,Z$2,#REF!,$B37),"")</f>
        <v/>
      </c>
      <c r="AA37" s="335" t="str">
        <f>IFERROR(COUNTIFS(#REF!,AA$3,#REF!,AA$2,#REF!,$B37),"")</f>
        <v/>
      </c>
      <c r="AB37" s="335" t="str">
        <f>IFERROR(COUNTIFS(#REF!,AB$3,#REF!,AB$2,#REF!,$B37),"")</f>
        <v/>
      </c>
      <c r="AC37" s="335" t="str">
        <f>IFERROR(COUNTIFS(#REF!,AC$3,#REF!,AC$2,#REF!,$B37),"")</f>
        <v/>
      </c>
      <c r="AD37" s="335" t="str">
        <f>IFERROR(COUNTIFS(#REF!,AD$3,#REF!,AD$2,#REF!,$B37),"")</f>
        <v/>
      </c>
      <c r="AE37" s="335" t="str">
        <f>IFERROR(COUNTIFS(#REF!,AE$3,#REF!,AE$2,#REF!,$B37),"")</f>
        <v/>
      </c>
      <c r="AF37" s="335" t="str">
        <f>IFERROR(COUNTIFS(#REF!,AF$3,#REF!,AF$2,#REF!,$B37),"")</f>
        <v/>
      </c>
      <c r="AG37" s="335" t="str">
        <f>IFERROR(COUNTIFS(#REF!,AG$3,#REF!,AG$2,#REF!,$B37),"")</f>
        <v/>
      </c>
      <c r="AH37" s="335" t="str">
        <f>IFERROR(COUNTIFS(#REF!,AH$3,#REF!,AH$2,#REF!,$B37),"")</f>
        <v/>
      </c>
      <c r="AI37" s="335" t="str">
        <f>IFERROR(COUNTIFS(#REF!,AI$3,#REF!,AI$2,#REF!,$B37),"")</f>
        <v/>
      </c>
      <c r="AJ37" s="335" t="str">
        <f>IFERROR(COUNTIFS(#REF!,AJ$3,#REF!,AJ$2,#REF!,$B37),"")</f>
        <v/>
      </c>
      <c r="AK37" s="335" t="str">
        <f>IFERROR(COUNTIFS(#REF!,AK$3,#REF!,AK$2,#REF!,$B37),"")</f>
        <v/>
      </c>
      <c r="AL37" s="335" t="str">
        <f>IFERROR(COUNTIFS(#REF!,AL$3,#REF!,AL$2,#REF!,$B37),"")</f>
        <v/>
      </c>
      <c r="AM37" s="335" t="str">
        <f>IFERROR(COUNTIFS(#REF!,AM$3,#REF!,AM$2,#REF!,$B37),"")</f>
        <v/>
      </c>
      <c r="AN37" s="335" t="str">
        <f>IFERROR(COUNTIFS(#REF!,AN$3,#REF!,AN$2,#REF!,$B37),"")</f>
        <v/>
      </c>
      <c r="AO37" s="335" t="str">
        <f>IFERROR(COUNTIFS(#REF!,AO$3,#REF!,AO$2,#REF!,$B37),"")</f>
        <v/>
      </c>
      <c r="AP37" s="335" t="str">
        <f>IFERROR(COUNTIFS(#REF!,AP$3,#REF!,AP$2,#REF!,$B37),"")</f>
        <v/>
      </c>
      <c r="AQ37" s="335" t="str">
        <f>IFERROR(COUNTIFS(#REF!,AQ$3,#REF!,AQ$2,#REF!,$B37),"")</f>
        <v/>
      </c>
      <c r="AR37" s="335" t="str">
        <f>IFERROR(COUNTIFS(#REF!,AR$3,#REF!,AR$2,#REF!,$B37),"")</f>
        <v/>
      </c>
      <c r="AS37" s="335" t="str">
        <f>IFERROR(COUNTIFS(#REF!,AS$3,#REF!,AS$2,#REF!,$B37),"")</f>
        <v/>
      </c>
      <c r="AT37" s="335" t="str">
        <f>IFERROR(COUNTIFS(#REF!,AT$3,#REF!,AT$2,#REF!,$B37),"")</f>
        <v/>
      </c>
      <c r="AU37" s="335" t="str">
        <f>IFERROR(COUNTIFS(#REF!,AU$3,#REF!,AU$2,#REF!,$B37),"")</f>
        <v/>
      </c>
      <c r="AV37" s="335" t="str">
        <f>IFERROR(COUNTIFS(#REF!,AV$3,#REF!,AV$2,#REF!,$B37),"")</f>
        <v/>
      </c>
      <c r="AW37" s="335" t="str">
        <f>IFERROR(COUNTIFS(#REF!,AW$3,#REF!,AW$2,#REF!,$B37),"")</f>
        <v/>
      </c>
      <c r="AX37" s="335" t="str">
        <f>IFERROR(COUNTIFS(#REF!,AX$3,#REF!,AX$2,#REF!,$B37),"")</f>
        <v/>
      </c>
      <c r="AY37" s="335" t="str">
        <f>IFERROR(COUNTIFS(#REF!,AY$3,#REF!,AY$2,#REF!,$B37),"")</f>
        <v/>
      </c>
      <c r="AZ37" s="335" t="str">
        <f>IFERROR(COUNTIFS(#REF!,AZ$3,#REF!,AZ$2,#REF!,$B37),"")</f>
        <v/>
      </c>
      <c r="BA37" s="335" t="str">
        <f>IFERROR(COUNTIFS(#REF!,BA$3,#REF!,BA$2,#REF!,$B37),"")</f>
        <v/>
      </c>
      <c r="BB37" s="335" t="str">
        <f>IFERROR(COUNTIFS(#REF!,BB$3,#REF!,BB$2,#REF!,$B37),"")</f>
        <v/>
      </c>
      <c r="BC37" s="335" t="str">
        <f>IFERROR(COUNTIFS(#REF!,BC$3,#REF!,BC$2,#REF!,$B37),"")</f>
        <v/>
      </c>
      <c r="BD37" s="335" t="str">
        <f>IFERROR(COUNTIFS(#REF!,BD$3,#REF!,BD$2,#REF!,$B37),"")</f>
        <v/>
      </c>
      <c r="BE37" s="335" t="str">
        <f>IFERROR(COUNTIFS(#REF!,BE$3,#REF!,BE$2,#REF!,$B37),"")</f>
        <v/>
      </c>
      <c r="BF37" s="335" t="str">
        <f>IFERROR(COUNTIFS(#REF!,BF$3,#REF!,BF$2,#REF!,$B37),"")</f>
        <v/>
      </c>
      <c r="BG37" s="335" t="str">
        <f>IFERROR(COUNTIFS(#REF!,BG$3,#REF!,BG$2,#REF!,$B37),"")</f>
        <v/>
      </c>
      <c r="BH37" s="335" t="str">
        <f>IFERROR(COUNTIFS(#REF!,BH$3,#REF!,BH$2,#REF!,$B37),"")</f>
        <v/>
      </c>
      <c r="BI37" s="335" t="str">
        <f>IFERROR(COUNTIFS(#REF!,BI$3,#REF!,BI$2,#REF!,$B37),"")</f>
        <v/>
      </c>
      <c r="BJ37" s="335" t="str">
        <f>IFERROR(COUNTIFS(#REF!,BJ$3,#REF!,BJ$2,#REF!,$B37),"")</f>
        <v/>
      </c>
      <c r="BK37" s="335" t="str">
        <f>IFERROR(COUNTIFS(#REF!,BK$3,#REF!,BK$2,#REF!,$B37),"")</f>
        <v/>
      </c>
      <c r="BL37" s="335" t="str">
        <f>IFERROR(COUNTIFS(#REF!,BL$3,#REF!,BL$2,#REF!,$B37),"")</f>
        <v/>
      </c>
      <c r="BM37" s="335" t="str">
        <f>IFERROR(COUNTIFS(#REF!,BM$3,#REF!,BM$2,#REF!,$B37),"")</f>
        <v/>
      </c>
      <c r="BN37" s="335" t="str">
        <f>IFERROR(COUNTIFS(#REF!,BN$3,#REF!,BN$2,#REF!,$B37),"")</f>
        <v/>
      </c>
      <c r="BO37" s="335" t="str">
        <f>IFERROR(COUNTIFS(#REF!,BO$3,#REF!,BO$2,#REF!,$B37),"")</f>
        <v/>
      </c>
      <c r="BP37" s="335" t="str">
        <f>IFERROR(COUNTIFS(#REF!,BP$3,#REF!,BP$2,#REF!,$B37),"")</f>
        <v/>
      </c>
      <c r="BQ37" s="335" t="str">
        <f>IFERROR(COUNTIFS(#REF!,BQ$3,#REF!,BQ$2,#REF!,$B37),"")</f>
        <v/>
      </c>
      <c r="BR37" s="335" t="str">
        <f>IFERROR(COUNTIFS(#REF!,BR$3,#REF!,BR$2,#REF!,$B37),"")</f>
        <v/>
      </c>
      <c r="BS37" s="335" t="str">
        <f>IFERROR(COUNTIFS(#REF!,BS$3,#REF!,BS$2,#REF!,$B37),"")</f>
        <v/>
      </c>
      <c r="BT37" s="335" t="str">
        <f>IFERROR(COUNTIFS(#REF!,BT$3,#REF!,BT$2,#REF!,$B37),"")</f>
        <v/>
      </c>
      <c r="BU37" s="335" t="str">
        <f>IFERROR(COUNTIFS(#REF!,BU$3,#REF!,BU$2,#REF!,$B37),"")</f>
        <v/>
      </c>
      <c r="BV37" s="335" t="str">
        <f>IFERROR(COUNTIFS(#REF!,BV$3,#REF!,BV$2,#REF!,$B37),"")</f>
        <v/>
      </c>
      <c r="BW37" s="335" t="str">
        <f>IFERROR(COUNTIFS(#REF!,BW$3,#REF!,BW$2,#REF!,$B37),"")</f>
        <v/>
      </c>
      <c r="BX37" s="335" t="str">
        <f>IFERROR(COUNTIFS(#REF!,BX$3,#REF!,BX$2,#REF!,$B37),"")</f>
        <v/>
      </c>
      <c r="BY37" s="335" t="str">
        <f>IFERROR(COUNTIFS(#REF!,BY$3,#REF!,BY$2,#REF!,$B37),"")</f>
        <v/>
      </c>
      <c r="BZ37" s="335" t="str">
        <f>IFERROR(COUNTIFS(#REF!,BZ$3,#REF!,BZ$2,#REF!,$B37),"")</f>
        <v/>
      </c>
      <c r="CA37" s="335" t="str">
        <f>IFERROR(COUNTIFS(#REF!,CA$3,#REF!,CA$2,#REF!,$B37),"")</f>
        <v/>
      </c>
    </row>
    <row r="38" spans="2:79" s="6" customFormat="1" x14ac:dyDescent="0.25">
      <c r="B38" s="272" t="s">
        <v>294</v>
      </c>
      <c r="C38" s="235" t="s">
        <v>52</v>
      </c>
      <c r="D38" s="235" t="s">
        <v>128</v>
      </c>
      <c r="E38" s="236" t="s">
        <v>7598</v>
      </c>
      <c r="F38" s="294" t="str">
        <f t="shared" si="12"/>
        <v/>
      </c>
      <c r="G38" s="300">
        <f t="shared" si="13"/>
        <v>0</v>
      </c>
      <c r="H38" s="294" t="str">
        <f t="shared" si="14"/>
        <v/>
      </c>
      <c r="I38" s="294" t="str">
        <f t="shared" si="15"/>
        <v/>
      </c>
      <c r="J38" s="294" t="str">
        <f t="shared" si="16"/>
        <v/>
      </c>
      <c r="K38" s="294" t="str">
        <f t="shared" si="17"/>
        <v/>
      </c>
      <c r="L38" s="294" t="str">
        <f t="shared" si="18"/>
        <v/>
      </c>
      <c r="M38" s="294" t="str">
        <f t="shared" si="19"/>
        <v/>
      </c>
      <c r="N38" s="294" t="str">
        <f t="shared" si="20"/>
        <v/>
      </c>
      <c r="O38" s="294" t="str">
        <f t="shared" si="21"/>
        <v/>
      </c>
      <c r="P38" s="294" t="str">
        <f t="shared" si="22"/>
        <v/>
      </c>
      <c r="Q38" s="294" t="str">
        <f t="shared" si="23"/>
        <v/>
      </c>
      <c r="R38" s="294" t="str">
        <f t="shared" si="24"/>
        <v/>
      </c>
      <c r="S38" s="294" t="str">
        <f t="shared" si="25"/>
        <v/>
      </c>
      <c r="T38" s="335" t="str">
        <f>IFERROR(COUNTIFS(#REF!,T$3,#REF!,T$2,#REF!,$B38),"")</f>
        <v/>
      </c>
      <c r="U38" s="335" t="str">
        <f>IFERROR(COUNTIFS(#REF!,U$3,#REF!,U$2,#REF!,$B38),"")</f>
        <v/>
      </c>
      <c r="V38" s="335" t="str">
        <f>IFERROR(COUNTIFS(#REF!,V$3,#REF!,V$2,#REF!,$B38),"")</f>
        <v/>
      </c>
      <c r="W38" s="335" t="str">
        <f>IFERROR(COUNTIFS(#REF!,W$3,#REF!,W$2,#REF!,$B38),"")</f>
        <v/>
      </c>
      <c r="X38" s="335" t="str">
        <f>IFERROR(COUNTIFS(#REF!,X$3,#REF!,X$2,#REF!,$B38),"")</f>
        <v/>
      </c>
      <c r="Y38" s="335" t="str">
        <f>IFERROR(COUNTIFS(#REF!,Y$3,#REF!,Y$2,#REF!,$B38),"")</f>
        <v/>
      </c>
      <c r="Z38" s="335" t="str">
        <f>IFERROR(COUNTIFS(#REF!,Z$3,#REF!,Z$2,#REF!,$B38),"")</f>
        <v/>
      </c>
      <c r="AA38" s="335" t="str">
        <f>IFERROR(COUNTIFS(#REF!,AA$3,#REF!,AA$2,#REF!,$B38),"")</f>
        <v/>
      </c>
      <c r="AB38" s="335" t="str">
        <f>IFERROR(COUNTIFS(#REF!,AB$3,#REF!,AB$2,#REF!,$B38),"")</f>
        <v/>
      </c>
      <c r="AC38" s="335" t="str">
        <f>IFERROR(COUNTIFS(#REF!,AC$3,#REF!,AC$2,#REF!,$B38),"")</f>
        <v/>
      </c>
      <c r="AD38" s="335" t="str">
        <f>IFERROR(COUNTIFS(#REF!,AD$3,#REF!,AD$2,#REF!,$B38),"")</f>
        <v/>
      </c>
      <c r="AE38" s="335" t="str">
        <f>IFERROR(COUNTIFS(#REF!,AE$3,#REF!,AE$2,#REF!,$B38),"")</f>
        <v/>
      </c>
      <c r="AF38" s="335" t="str">
        <f>IFERROR(COUNTIFS(#REF!,AF$3,#REF!,AF$2,#REF!,$B38),"")</f>
        <v/>
      </c>
      <c r="AG38" s="335" t="str">
        <f>IFERROR(COUNTIFS(#REF!,AG$3,#REF!,AG$2,#REF!,$B38),"")</f>
        <v/>
      </c>
      <c r="AH38" s="335" t="str">
        <f>IFERROR(COUNTIFS(#REF!,AH$3,#REF!,AH$2,#REF!,$B38),"")</f>
        <v/>
      </c>
      <c r="AI38" s="335" t="str">
        <f>IFERROR(COUNTIFS(#REF!,AI$3,#REF!,AI$2,#REF!,$B38),"")</f>
        <v/>
      </c>
      <c r="AJ38" s="335" t="str">
        <f>IFERROR(COUNTIFS(#REF!,AJ$3,#REF!,AJ$2,#REF!,$B38),"")</f>
        <v/>
      </c>
      <c r="AK38" s="335" t="str">
        <f>IFERROR(COUNTIFS(#REF!,AK$3,#REF!,AK$2,#REF!,$B38),"")</f>
        <v/>
      </c>
      <c r="AL38" s="335" t="str">
        <f>IFERROR(COUNTIFS(#REF!,AL$3,#REF!,AL$2,#REF!,$B38),"")</f>
        <v/>
      </c>
      <c r="AM38" s="335" t="str">
        <f>IFERROR(COUNTIFS(#REF!,AM$3,#REF!,AM$2,#REF!,$B38),"")</f>
        <v/>
      </c>
      <c r="AN38" s="335" t="str">
        <f>IFERROR(COUNTIFS(#REF!,AN$3,#REF!,AN$2,#REF!,$B38),"")</f>
        <v/>
      </c>
      <c r="AO38" s="335" t="str">
        <f>IFERROR(COUNTIFS(#REF!,AO$3,#REF!,AO$2,#REF!,$B38),"")</f>
        <v/>
      </c>
      <c r="AP38" s="335" t="str">
        <f>IFERROR(COUNTIFS(#REF!,AP$3,#REF!,AP$2,#REF!,$B38),"")</f>
        <v/>
      </c>
      <c r="AQ38" s="335" t="str">
        <f>IFERROR(COUNTIFS(#REF!,AQ$3,#REF!,AQ$2,#REF!,$B38),"")</f>
        <v/>
      </c>
      <c r="AR38" s="335" t="str">
        <f>IFERROR(COUNTIFS(#REF!,AR$3,#REF!,AR$2,#REF!,$B38),"")</f>
        <v/>
      </c>
      <c r="AS38" s="335" t="str">
        <f>IFERROR(COUNTIFS(#REF!,AS$3,#REF!,AS$2,#REF!,$B38),"")</f>
        <v/>
      </c>
      <c r="AT38" s="335" t="str">
        <f>IFERROR(COUNTIFS(#REF!,AT$3,#REF!,AT$2,#REF!,$B38),"")</f>
        <v/>
      </c>
      <c r="AU38" s="335" t="str">
        <f>IFERROR(COUNTIFS(#REF!,AU$3,#REF!,AU$2,#REF!,$B38),"")</f>
        <v/>
      </c>
      <c r="AV38" s="335" t="str">
        <f>IFERROR(COUNTIFS(#REF!,AV$3,#REF!,AV$2,#REF!,$B38),"")</f>
        <v/>
      </c>
      <c r="AW38" s="335" t="str">
        <f>IFERROR(COUNTIFS(#REF!,AW$3,#REF!,AW$2,#REF!,$B38),"")</f>
        <v/>
      </c>
      <c r="AX38" s="335" t="str">
        <f>IFERROR(COUNTIFS(#REF!,AX$3,#REF!,AX$2,#REF!,$B38),"")</f>
        <v/>
      </c>
      <c r="AY38" s="335" t="str">
        <f>IFERROR(COUNTIFS(#REF!,AY$3,#REF!,AY$2,#REF!,$B38),"")</f>
        <v/>
      </c>
      <c r="AZ38" s="335" t="str">
        <f>IFERROR(COUNTIFS(#REF!,AZ$3,#REF!,AZ$2,#REF!,$B38),"")</f>
        <v/>
      </c>
      <c r="BA38" s="335" t="str">
        <f>IFERROR(COUNTIFS(#REF!,BA$3,#REF!,BA$2,#REF!,$B38),"")</f>
        <v/>
      </c>
      <c r="BB38" s="335" t="str">
        <f>IFERROR(COUNTIFS(#REF!,BB$3,#REF!,BB$2,#REF!,$B38),"")</f>
        <v/>
      </c>
      <c r="BC38" s="335" t="str">
        <f>IFERROR(COUNTIFS(#REF!,BC$3,#REF!,BC$2,#REF!,$B38),"")</f>
        <v/>
      </c>
      <c r="BD38" s="335" t="str">
        <f>IFERROR(COUNTIFS(#REF!,BD$3,#REF!,BD$2,#REF!,$B38),"")</f>
        <v/>
      </c>
      <c r="BE38" s="335" t="str">
        <f>IFERROR(COUNTIFS(#REF!,BE$3,#REF!,BE$2,#REF!,$B38),"")</f>
        <v/>
      </c>
      <c r="BF38" s="335" t="str">
        <f>IFERROR(COUNTIFS(#REF!,BF$3,#REF!,BF$2,#REF!,$B38),"")</f>
        <v/>
      </c>
      <c r="BG38" s="335" t="str">
        <f>IFERROR(COUNTIFS(#REF!,BG$3,#REF!,BG$2,#REF!,$B38),"")</f>
        <v/>
      </c>
      <c r="BH38" s="335" t="str">
        <f>IFERROR(COUNTIFS(#REF!,BH$3,#REF!,BH$2,#REF!,$B38),"")</f>
        <v/>
      </c>
      <c r="BI38" s="335" t="str">
        <f>IFERROR(COUNTIFS(#REF!,BI$3,#REF!,BI$2,#REF!,$B38),"")</f>
        <v/>
      </c>
      <c r="BJ38" s="335" t="str">
        <f>IFERROR(COUNTIFS(#REF!,BJ$3,#REF!,BJ$2,#REF!,$B38),"")</f>
        <v/>
      </c>
      <c r="BK38" s="335" t="str">
        <f>IFERROR(COUNTIFS(#REF!,BK$3,#REF!,BK$2,#REF!,$B38),"")</f>
        <v/>
      </c>
      <c r="BL38" s="335" t="str">
        <f>IFERROR(COUNTIFS(#REF!,BL$3,#REF!,BL$2,#REF!,$B38),"")</f>
        <v/>
      </c>
      <c r="BM38" s="335" t="str">
        <f>IFERROR(COUNTIFS(#REF!,BM$3,#REF!,BM$2,#REF!,$B38),"")</f>
        <v/>
      </c>
      <c r="BN38" s="335" t="str">
        <f>IFERROR(COUNTIFS(#REF!,BN$3,#REF!,BN$2,#REF!,$B38),"")</f>
        <v/>
      </c>
      <c r="BO38" s="335" t="str">
        <f>IFERROR(COUNTIFS(#REF!,BO$3,#REF!,BO$2,#REF!,$B38),"")</f>
        <v/>
      </c>
      <c r="BP38" s="335" t="str">
        <f>IFERROR(COUNTIFS(#REF!,BP$3,#REF!,BP$2,#REF!,$B38),"")</f>
        <v/>
      </c>
      <c r="BQ38" s="335" t="str">
        <f>IFERROR(COUNTIFS(#REF!,BQ$3,#REF!,BQ$2,#REF!,$B38),"")</f>
        <v/>
      </c>
      <c r="BR38" s="335" t="str">
        <f>IFERROR(COUNTIFS(#REF!,BR$3,#REF!,BR$2,#REF!,$B38),"")</f>
        <v/>
      </c>
      <c r="BS38" s="335" t="str">
        <f>IFERROR(COUNTIFS(#REF!,BS$3,#REF!,BS$2,#REF!,$B38),"")</f>
        <v/>
      </c>
      <c r="BT38" s="335" t="str">
        <f>IFERROR(COUNTIFS(#REF!,BT$3,#REF!,BT$2,#REF!,$B38),"")</f>
        <v/>
      </c>
      <c r="BU38" s="335" t="str">
        <f>IFERROR(COUNTIFS(#REF!,BU$3,#REF!,BU$2,#REF!,$B38),"")</f>
        <v/>
      </c>
      <c r="BV38" s="335" t="str">
        <f>IFERROR(COUNTIFS(#REF!,BV$3,#REF!,BV$2,#REF!,$B38),"")</f>
        <v/>
      </c>
      <c r="BW38" s="335" t="str">
        <f>IFERROR(COUNTIFS(#REF!,BW$3,#REF!,BW$2,#REF!,$B38),"")</f>
        <v/>
      </c>
      <c r="BX38" s="335" t="str">
        <f>IFERROR(COUNTIFS(#REF!,BX$3,#REF!,BX$2,#REF!,$B38),"")</f>
        <v/>
      </c>
      <c r="BY38" s="335" t="str">
        <f>IFERROR(COUNTIFS(#REF!,BY$3,#REF!,BY$2,#REF!,$B38),"")</f>
        <v/>
      </c>
      <c r="BZ38" s="335" t="str">
        <f>IFERROR(COUNTIFS(#REF!,BZ$3,#REF!,BZ$2,#REF!,$B38),"")</f>
        <v/>
      </c>
      <c r="CA38" s="335" t="str">
        <f>IFERROR(COUNTIFS(#REF!,CA$3,#REF!,CA$2,#REF!,$B38),"")</f>
        <v/>
      </c>
    </row>
    <row r="39" spans="2:79" s="6" customFormat="1" x14ac:dyDescent="0.25">
      <c r="B39" s="395" t="s">
        <v>234</v>
      </c>
      <c r="C39" s="335" t="s">
        <v>52</v>
      </c>
      <c r="D39" s="335" t="s">
        <v>131</v>
      </c>
      <c r="E39" s="51" t="s">
        <v>7593</v>
      </c>
      <c r="F39" s="396" t="str">
        <f t="shared" si="12"/>
        <v/>
      </c>
      <c r="G39" s="397">
        <f t="shared" si="13"/>
        <v>0</v>
      </c>
      <c r="H39" s="396" t="str">
        <f t="shared" si="14"/>
        <v/>
      </c>
      <c r="I39" s="396" t="str">
        <f t="shared" si="15"/>
        <v/>
      </c>
      <c r="J39" s="396" t="str">
        <f t="shared" si="16"/>
        <v/>
      </c>
      <c r="K39" s="396" t="str">
        <f t="shared" si="17"/>
        <v/>
      </c>
      <c r="L39" s="396" t="str">
        <f t="shared" si="18"/>
        <v/>
      </c>
      <c r="M39" s="396" t="str">
        <f t="shared" si="19"/>
        <v/>
      </c>
      <c r="N39" s="396" t="str">
        <f t="shared" si="20"/>
        <v/>
      </c>
      <c r="O39" s="396" t="str">
        <f t="shared" si="21"/>
        <v/>
      </c>
      <c r="P39" s="396" t="str">
        <f t="shared" si="22"/>
        <v/>
      </c>
      <c r="Q39" s="396" t="str">
        <f t="shared" si="23"/>
        <v/>
      </c>
      <c r="R39" s="396" t="str">
        <f t="shared" si="24"/>
        <v/>
      </c>
      <c r="S39" s="396" t="str">
        <f t="shared" si="25"/>
        <v/>
      </c>
      <c r="T39" s="335" t="str">
        <f>IFERROR(COUNTIFS(#REF!,T$3,#REF!,T$2,#REF!,$B39),"")</f>
        <v/>
      </c>
      <c r="U39" s="335" t="str">
        <f>IFERROR(COUNTIFS(#REF!,U$3,#REF!,U$2,#REF!,$B39),"")</f>
        <v/>
      </c>
      <c r="V39" s="335" t="str">
        <f>IFERROR(COUNTIFS(#REF!,V$3,#REF!,V$2,#REF!,$B39),"")</f>
        <v/>
      </c>
      <c r="W39" s="335" t="str">
        <f>IFERROR(COUNTIFS(#REF!,W$3,#REF!,W$2,#REF!,$B39),"")</f>
        <v/>
      </c>
      <c r="X39" s="335" t="str">
        <f>IFERROR(COUNTIFS(#REF!,X$3,#REF!,X$2,#REF!,$B39),"")</f>
        <v/>
      </c>
      <c r="Y39" s="335" t="str">
        <f>IFERROR(COUNTIFS(#REF!,Y$3,#REF!,Y$2,#REF!,$B39),"")</f>
        <v/>
      </c>
      <c r="Z39" s="335" t="str">
        <f>IFERROR(COUNTIFS(#REF!,Z$3,#REF!,Z$2,#REF!,$B39),"")</f>
        <v/>
      </c>
      <c r="AA39" s="335" t="str">
        <f>IFERROR(COUNTIFS(#REF!,AA$3,#REF!,AA$2,#REF!,$B39),"")</f>
        <v/>
      </c>
      <c r="AB39" s="335" t="str">
        <f>IFERROR(COUNTIFS(#REF!,AB$3,#REF!,AB$2,#REF!,$B39),"")</f>
        <v/>
      </c>
      <c r="AC39" s="335" t="str">
        <f>IFERROR(COUNTIFS(#REF!,AC$3,#REF!,AC$2,#REF!,$B39),"")</f>
        <v/>
      </c>
      <c r="AD39" s="335" t="str">
        <f>IFERROR(COUNTIFS(#REF!,AD$3,#REF!,AD$2,#REF!,$B39),"")</f>
        <v/>
      </c>
      <c r="AE39" s="335" t="str">
        <f>IFERROR(COUNTIFS(#REF!,AE$3,#REF!,AE$2,#REF!,$B39),"")</f>
        <v/>
      </c>
      <c r="AF39" s="335" t="str">
        <f>IFERROR(COUNTIFS(#REF!,AF$3,#REF!,AF$2,#REF!,$B39),"")</f>
        <v/>
      </c>
      <c r="AG39" s="335" t="str">
        <f>IFERROR(COUNTIFS(#REF!,AG$3,#REF!,AG$2,#REF!,$B39),"")</f>
        <v/>
      </c>
      <c r="AH39" s="335" t="str">
        <f>IFERROR(COUNTIFS(#REF!,AH$3,#REF!,AH$2,#REF!,$B39),"")</f>
        <v/>
      </c>
      <c r="AI39" s="335" t="str">
        <f>IFERROR(COUNTIFS(#REF!,AI$3,#REF!,AI$2,#REF!,$B39),"")</f>
        <v/>
      </c>
      <c r="AJ39" s="335" t="str">
        <f>IFERROR(COUNTIFS(#REF!,AJ$3,#REF!,AJ$2,#REF!,$B39),"")</f>
        <v/>
      </c>
      <c r="AK39" s="335" t="str">
        <f>IFERROR(COUNTIFS(#REF!,AK$3,#REF!,AK$2,#REF!,$B39),"")</f>
        <v/>
      </c>
      <c r="AL39" s="335" t="str">
        <f>IFERROR(COUNTIFS(#REF!,AL$3,#REF!,AL$2,#REF!,$B39),"")</f>
        <v/>
      </c>
      <c r="AM39" s="335" t="str">
        <f>IFERROR(COUNTIFS(#REF!,AM$3,#REF!,AM$2,#REF!,$B39),"")</f>
        <v/>
      </c>
      <c r="AN39" s="335" t="str">
        <f>IFERROR(COUNTIFS(#REF!,AN$3,#REF!,AN$2,#REF!,$B39),"")</f>
        <v/>
      </c>
      <c r="AO39" s="335" t="str">
        <f>IFERROR(COUNTIFS(#REF!,AO$3,#REF!,AO$2,#REF!,$B39),"")</f>
        <v/>
      </c>
      <c r="AP39" s="335" t="str">
        <f>IFERROR(COUNTIFS(#REF!,AP$3,#REF!,AP$2,#REF!,$B39),"")</f>
        <v/>
      </c>
      <c r="AQ39" s="335" t="str">
        <f>IFERROR(COUNTIFS(#REF!,AQ$3,#REF!,AQ$2,#REF!,$B39),"")</f>
        <v/>
      </c>
      <c r="AR39" s="335" t="str">
        <f>IFERROR(COUNTIFS(#REF!,AR$3,#REF!,AR$2,#REF!,$B39),"")</f>
        <v/>
      </c>
      <c r="AS39" s="335" t="str">
        <f>IFERROR(COUNTIFS(#REF!,AS$3,#REF!,AS$2,#REF!,$B39),"")</f>
        <v/>
      </c>
      <c r="AT39" s="335" t="str">
        <f>IFERROR(COUNTIFS(#REF!,AT$3,#REF!,AT$2,#REF!,$B39),"")</f>
        <v/>
      </c>
      <c r="AU39" s="335" t="str">
        <f>IFERROR(COUNTIFS(#REF!,AU$3,#REF!,AU$2,#REF!,$B39),"")</f>
        <v/>
      </c>
      <c r="AV39" s="335" t="str">
        <f>IFERROR(COUNTIFS(#REF!,AV$3,#REF!,AV$2,#REF!,$B39),"")</f>
        <v/>
      </c>
      <c r="AW39" s="335" t="str">
        <f>IFERROR(COUNTIFS(#REF!,AW$3,#REF!,AW$2,#REF!,$B39),"")</f>
        <v/>
      </c>
      <c r="AX39" s="335" t="str">
        <f>IFERROR(COUNTIFS(#REF!,AX$3,#REF!,AX$2,#REF!,$B39),"")</f>
        <v/>
      </c>
      <c r="AY39" s="335" t="str">
        <f>IFERROR(COUNTIFS(#REF!,AY$3,#REF!,AY$2,#REF!,$B39),"")</f>
        <v/>
      </c>
      <c r="AZ39" s="335" t="str">
        <f>IFERROR(COUNTIFS(#REF!,AZ$3,#REF!,AZ$2,#REF!,$B39),"")</f>
        <v/>
      </c>
      <c r="BA39" s="335" t="str">
        <f>IFERROR(COUNTIFS(#REF!,BA$3,#REF!,BA$2,#REF!,$B39),"")</f>
        <v/>
      </c>
      <c r="BB39" s="335" t="str">
        <f>IFERROR(COUNTIFS(#REF!,BB$3,#REF!,BB$2,#REF!,$B39),"")</f>
        <v/>
      </c>
      <c r="BC39" s="335" t="str">
        <f>IFERROR(COUNTIFS(#REF!,BC$3,#REF!,BC$2,#REF!,$B39),"")</f>
        <v/>
      </c>
      <c r="BD39" s="335" t="str">
        <f>IFERROR(COUNTIFS(#REF!,BD$3,#REF!,BD$2,#REF!,$B39),"")</f>
        <v/>
      </c>
      <c r="BE39" s="335" t="str">
        <f>IFERROR(COUNTIFS(#REF!,BE$3,#REF!,BE$2,#REF!,$B39),"")</f>
        <v/>
      </c>
      <c r="BF39" s="335" t="str">
        <f>IFERROR(COUNTIFS(#REF!,BF$3,#REF!,BF$2,#REF!,$B39),"")</f>
        <v/>
      </c>
      <c r="BG39" s="335" t="str">
        <f>IFERROR(COUNTIFS(#REF!,BG$3,#REF!,BG$2,#REF!,$B39),"")</f>
        <v/>
      </c>
      <c r="BH39" s="335" t="str">
        <f>IFERROR(COUNTIFS(#REF!,BH$3,#REF!,BH$2,#REF!,$B39),"")</f>
        <v/>
      </c>
      <c r="BI39" s="335" t="str">
        <f>IFERROR(COUNTIFS(#REF!,BI$3,#REF!,BI$2,#REF!,$B39),"")</f>
        <v/>
      </c>
      <c r="BJ39" s="335" t="str">
        <f>IFERROR(COUNTIFS(#REF!,BJ$3,#REF!,BJ$2,#REF!,$B39),"")</f>
        <v/>
      </c>
      <c r="BK39" s="335" t="str">
        <f>IFERROR(COUNTIFS(#REF!,BK$3,#REF!,BK$2,#REF!,$B39),"")</f>
        <v/>
      </c>
      <c r="BL39" s="335" t="str">
        <f>IFERROR(COUNTIFS(#REF!,BL$3,#REF!,BL$2,#REF!,$B39),"")</f>
        <v/>
      </c>
      <c r="BM39" s="335" t="str">
        <f>IFERROR(COUNTIFS(#REF!,BM$3,#REF!,BM$2,#REF!,$B39),"")</f>
        <v/>
      </c>
      <c r="BN39" s="335" t="str">
        <f>IFERROR(COUNTIFS(#REF!,BN$3,#REF!,BN$2,#REF!,$B39),"")</f>
        <v/>
      </c>
      <c r="BO39" s="335" t="str">
        <f>IFERROR(COUNTIFS(#REF!,BO$3,#REF!,BO$2,#REF!,$B39),"")</f>
        <v/>
      </c>
      <c r="BP39" s="335" t="str">
        <f>IFERROR(COUNTIFS(#REF!,BP$3,#REF!,BP$2,#REF!,$B39),"")</f>
        <v/>
      </c>
      <c r="BQ39" s="335" t="str">
        <f>IFERROR(COUNTIFS(#REF!,BQ$3,#REF!,BQ$2,#REF!,$B39),"")</f>
        <v/>
      </c>
      <c r="BR39" s="335" t="str">
        <f>IFERROR(COUNTIFS(#REF!,BR$3,#REF!,BR$2,#REF!,$B39),"")</f>
        <v/>
      </c>
      <c r="BS39" s="335" t="str">
        <f>IFERROR(COUNTIFS(#REF!,BS$3,#REF!,BS$2,#REF!,$B39),"")</f>
        <v/>
      </c>
      <c r="BT39" s="335" t="str">
        <f>IFERROR(COUNTIFS(#REF!,BT$3,#REF!,BT$2,#REF!,$B39),"")</f>
        <v/>
      </c>
      <c r="BU39" s="335" t="str">
        <f>IFERROR(COUNTIFS(#REF!,BU$3,#REF!,BU$2,#REF!,$B39),"")</f>
        <v/>
      </c>
      <c r="BV39" s="335" t="str">
        <f>IFERROR(COUNTIFS(#REF!,BV$3,#REF!,BV$2,#REF!,$B39),"")</f>
        <v/>
      </c>
      <c r="BW39" s="335" t="str">
        <f>IFERROR(COUNTIFS(#REF!,BW$3,#REF!,BW$2,#REF!,$B39),"")</f>
        <v/>
      </c>
      <c r="BX39" s="335" t="str">
        <f>IFERROR(COUNTIFS(#REF!,BX$3,#REF!,BX$2,#REF!,$B39),"")</f>
        <v/>
      </c>
      <c r="BY39" s="335" t="str">
        <f>IFERROR(COUNTIFS(#REF!,BY$3,#REF!,BY$2,#REF!,$B39),"")</f>
        <v/>
      </c>
      <c r="BZ39" s="335" t="str">
        <f>IFERROR(COUNTIFS(#REF!,BZ$3,#REF!,BZ$2,#REF!,$B39),"")</f>
        <v/>
      </c>
      <c r="CA39" s="335" t="str">
        <f>IFERROR(COUNTIFS(#REF!,CA$3,#REF!,CA$2,#REF!,$B39),"")</f>
        <v/>
      </c>
    </row>
    <row r="40" spans="2:79" s="6" customFormat="1" x14ac:dyDescent="0.25">
      <c r="B40" s="272" t="s">
        <v>261</v>
      </c>
      <c r="C40" s="235" t="s">
        <v>52</v>
      </c>
      <c r="D40" s="235" t="s">
        <v>128</v>
      </c>
      <c r="E40" s="236" t="s">
        <v>7605</v>
      </c>
      <c r="F40" s="294" t="str">
        <f t="shared" si="12"/>
        <v/>
      </c>
      <c r="G40" s="300">
        <f t="shared" si="13"/>
        <v>0</v>
      </c>
      <c r="H40" s="294" t="str">
        <f t="shared" si="14"/>
        <v/>
      </c>
      <c r="I40" s="294" t="str">
        <f t="shared" si="15"/>
        <v/>
      </c>
      <c r="J40" s="294" t="str">
        <f t="shared" si="16"/>
        <v/>
      </c>
      <c r="K40" s="294" t="str">
        <f t="shared" si="17"/>
        <v/>
      </c>
      <c r="L40" s="294" t="str">
        <f t="shared" si="18"/>
        <v/>
      </c>
      <c r="M40" s="294" t="str">
        <f t="shared" si="19"/>
        <v/>
      </c>
      <c r="N40" s="294" t="str">
        <f t="shared" si="20"/>
        <v/>
      </c>
      <c r="O40" s="294" t="str">
        <f t="shared" si="21"/>
        <v/>
      </c>
      <c r="P40" s="294" t="str">
        <f t="shared" si="22"/>
        <v/>
      </c>
      <c r="Q40" s="294" t="str">
        <f t="shared" si="23"/>
        <v/>
      </c>
      <c r="R40" s="294" t="str">
        <f t="shared" si="24"/>
        <v/>
      </c>
      <c r="S40" s="294" t="str">
        <f t="shared" si="25"/>
        <v/>
      </c>
      <c r="T40" s="335" t="str">
        <f>IFERROR(COUNTIFS(#REF!,T$3,#REF!,T$2,#REF!,$B40),"")</f>
        <v/>
      </c>
      <c r="U40" s="335" t="str">
        <f>IFERROR(COUNTIFS(#REF!,U$3,#REF!,U$2,#REF!,$B40),"")</f>
        <v/>
      </c>
      <c r="V40" s="335" t="str">
        <f>IFERROR(COUNTIFS(#REF!,V$3,#REF!,V$2,#REF!,$B40),"")</f>
        <v/>
      </c>
      <c r="W40" s="335" t="str">
        <f>IFERROR(COUNTIFS(#REF!,W$3,#REF!,W$2,#REF!,$B40),"")</f>
        <v/>
      </c>
      <c r="X40" s="335" t="str">
        <f>IFERROR(COUNTIFS(#REF!,X$3,#REF!,X$2,#REF!,$B40),"")</f>
        <v/>
      </c>
      <c r="Y40" s="335" t="str">
        <f>IFERROR(COUNTIFS(#REF!,Y$3,#REF!,Y$2,#REF!,$B40),"")</f>
        <v/>
      </c>
      <c r="Z40" s="335" t="str">
        <f>IFERROR(COUNTIFS(#REF!,Z$3,#REF!,Z$2,#REF!,$B40),"")</f>
        <v/>
      </c>
      <c r="AA40" s="335" t="str">
        <f>IFERROR(COUNTIFS(#REF!,AA$3,#REF!,AA$2,#REF!,$B40),"")</f>
        <v/>
      </c>
      <c r="AB40" s="335" t="str">
        <f>IFERROR(COUNTIFS(#REF!,AB$3,#REF!,AB$2,#REF!,$B40),"")</f>
        <v/>
      </c>
      <c r="AC40" s="335" t="str">
        <f>IFERROR(COUNTIFS(#REF!,AC$3,#REF!,AC$2,#REF!,$B40),"")</f>
        <v/>
      </c>
      <c r="AD40" s="335" t="str">
        <f>IFERROR(COUNTIFS(#REF!,AD$3,#REF!,AD$2,#REF!,$B40),"")</f>
        <v/>
      </c>
      <c r="AE40" s="335" t="str">
        <f>IFERROR(COUNTIFS(#REF!,AE$3,#REF!,AE$2,#REF!,$B40),"")</f>
        <v/>
      </c>
      <c r="AF40" s="335" t="str">
        <f>IFERROR(COUNTIFS(#REF!,AF$3,#REF!,AF$2,#REF!,$B40),"")</f>
        <v/>
      </c>
      <c r="AG40" s="335" t="str">
        <f>IFERROR(COUNTIFS(#REF!,AG$3,#REF!,AG$2,#REF!,$B40),"")</f>
        <v/>
      </c>
      <c r="AH40" s="335" t="str">
        <f>IFERROR(COUNTIFS(#REF!,AH$3,#REF!,AH$2,#REF!,$B40),"")</f>
        <v/>
      </c>
      <c r="AI40" s="335" t="str">
        <f>IFERROR(COUNTIFS(#REF!,AI$3,#REF!,AI$2,#REF!,$B40),"")</f>
        <v/>
      </c>
      <c r="AJ40" s="335" t="str">
        <f>IFERROR(COUNTIFS(#REF!,AJ$3,#REF!,AJ$2,#REF!,$B40),"")</f>
        <v/>
      </c>
      <c r="AK40" s="335" t="str">
        <f>IFERROR(COUNTIFS(#REF!,AK$3,#REF!,AK$2,#REF!,$B40),"")</f>
        <v/>
      </c>
      <c r="AL40" s="335" t="str">
        <f>IFERROR(COUNTIFS(#REF!,AL$3,#REF!,AL$2,#REF!,$B40),"")</f>
        <v/>
      </c>
      <c r="AM40" s="335" t="str">
        <f>IFERROR(COUNTIFS(#REF!,AM$3,#REF!,AM$2,#REF!,$B40),"")</f>
        <v/>
      </c>
      <c r="AN40" s="335" t="str">
        <f>IFERROR(COUNTIFS(#REF!,AN$3,#REF!,AN$2,#REF!,$B40),"")</f>
        <v/>
      </c>
      <c r="AO40" s="335" t="str">
        <f>IFERROR(COUNTIFS(#REF!,AO$3,#REF!,AO$2,#REF!,$B40),"")</f>
        <v/>
      </c>
      <c r="AP40" s="335" t="str">
        <f>IFERROR(COUNTIFS(#REF!,AP$3,#REF!,AP$2,#REF!,$B40),"")</f>
        <v/>
      </c>
      <c r="AQ40" s="335" t="str">
        <f>IFERROR(COUNTIFS(#REF!,AQ$3,#REF!,AQ$2,#REF!,$B40),"")</f>
        <v/>
      </c>
      <c r="AR40" s="335" t="str">
        <f>IFERROR(COUNTIFS(#REF!,AR$3,#REF!,AR$2,#REF!,$B40),"")</f>
        <v/>
      </c>
      <c r="AS40" s="335" t="str">
        <f>IFERROR(COUNTIFS(#REF!,AS$3,#REF!,AS$2,#REF!,$B40),"")</f>
        <v/>
      </c>
      <c r="AT40" s="335" t="str">
        <f>IFERROR(COUNTIFS(#REF!,AT$3,#REF!,AT$2,#REF!,$B40),"")</f>
        <v/>
      </c>
      <c r="AU40" s="335" t="str">
        <f>IFERROR(COUNTIFS(#REF!,AU$3,#REF!,AU$2,#REF!,$B40),"")</f>
        <v/>
      </c>
      <c r="AV40" s="335" t="str">
        <f>IFERROR(COUNTIFS(#REF!,AV$3,#REF!,AV$2,#REF!,$B40),"")</f>
        <v/>
      </c>
      <c r="AW40" s="335" t="str">
        <f>IFERROR(COUNTIFS(#REF!,AW$3,#REF!,AW$2,#REF!,$B40),"")</f>
        <v/>
      </c>
      <c r="AX40" s="335" t="str">
        <f>IFERROR(COUNTIFS(#REF!,AX$3,#REF!,AX$2,#REF!,$B40),"")</f>
        <v/>
      </c>
      <c r="AY40" s="335" t="str">
        <f>IFERROR(COUNTIFS(#REF!,AY$3,#REF!,AY$2,#REF!,$B40),"")</f>
        <v/>
      </c>
      <c r="AZ40" s="335" t="str">
        <f>IFERROR(COUNTIFS(#REF!,AZ$3,#REF!,AZ$2,#REF!,$B40),"")</f>
        <v/>
      </c>
      <c r="BA40" s="335" t="str">
        <f>IFERROR(COUNTIFS(#REF!,BA$3,#REF!,BA$2,#REF!,$B40),"")</f>
        <v/>
      </c>
      <c r="BB40" s="335" t="str">
        <f>IFERROR(COUNTIFS(#REF!,BB$3,#REF!,BB$2,#REF!,$B40),"")</f>
        <v/>
      </c>
      <c r="BC40" s="335" t="str">
        <f>IFERROR(COUNTIFS(#REF!,BC$3,#REF!,BC$2,#REF!,$B40),"")</f>
        <v/>
      </c>
      <c r="BD40" s="335" t="str">
        <f>IFERROR(COUNTIFS(#REF!,BD$3,#REF!,BD$2,#REF!,$B40),"")</f>
        <v/>
      </c>
      <c r="BE40" s="335" t="str">
        <f>IFERROR(COUNTIFS(#REF!,BE$3,#REF!,BE$2,#REF!,$B40),"")</f>
        <v/>
      </c>
      <c r="BF40" s="335" t="str">
        <f>IFERROR(COUNTIFS(#REF!,BF$3,#REF!,BF$2,#REF!,$B40),"")</f>
        <v/>
      </c>
      <c r="BG40" s="335" t="str">
        <f>IFERROR(COUNTIFS(#REF!,BG$3,#REF!,BG$2,#REF!,$B40),"")</f>
        <v/>
      </c>
      <c r="BH40" s="335" t="str">
        <f>IFERROR(COUNTIFS(#REF!,BH$3,#REF!,BH$2,#REF!,$B40),"")</f>
        <v/>
      </c>
      <c r="BI40" s="335" t="str">
        <f>IFERROR(COUNTIFS(#REF!,BI$3,#REF!,BI$2,#REF!,$B40),"")</f>
        <v/>
      </c>
      <c r="BJ40" s="335" t="str">
        <f>IFERROR(COUNTIFS(#REF!,BJ$3,#REF!,BJ$2,#REF!,$B40),"")</f>
        <v/>
      </c>
      <c r="BK40" s="335" t="str">
        <f>IFERROR(COUNTIFS(#REF!,BK$3,#REF!,BK$2,#REF!,$B40),"")</f>
        <v/>
      </c>
      <c r="BL40" s="335" t="str">
        <f>IFERROR(COUNTIFS(#REF!,BL$3,#REF!,BL$2,#REF!,$B40),"")</f>
        <v/>
      </c>
      <c r="BM40" s="335" t="str">
        <f>IFERROR(COUNTIFS(#REF!,BM$3,#REF!,BM$2,#REF!,$B40),"")</f>
        <v/>
      </c>
      <c r="BN40" s="335" t="str">
        <f>IFERROR(COUNTIFS(#REF!,BN$3,#REF!,BN$2,#REF!,$B40),"")</f>
        <v/>
      </c>
      <c r="BO40" s="335" t="str">
        <f>IFERROR(COUNTIFS(#REF!,BO$3,#REF!,BO$2,#REF!,$B40),"")</f>
        <v/>
      </c>
      <c r="BP40" s="335" t="str">
        <f>IFERROR(COUNTIFS(#REF!,BP$3,#REF!,BP$2,#REF!,$B40),"")</f>
        <v/>
      </c>
      <c r="BQ40" s="335" t="str">
        <f>IFERROR(COUNTIFS(#REF!,BQ$3,#REF!,BQ$2,#REF!,$B40),"")</f>
        <v/>
      </c>
      <c r="BR40" s="335" t="str">
        <f>IFERROR(COUNTIFS(#REF!,BR$3,#REF!,BR$2,#REF!,$B40),"")</f>
        <v/>
      </c>
      <c r="BS40" s="335" t="str">
        <f>IFERROR(COUNTIFS(#REF!,BS$3,#REF!,BS$2,#REF!,$B40),"")</f>
        <v/>
      </c>
      <c r="BT40" s="335" t="str">
        <f>IFERROR(COUNTIFS(#REF!,BT$3,#REF!,BT$2,#REF!,$B40),"")</f>
        <v/>
      </c>
      <c r="BU40" s="335" t="str">
        <f>IFERROR(COUNTIFS(#REF!,BU$3,#REF!,BU$2,#REF!,$B40),"")</f>
        <v/>
      </c>
      <c r="BV40" s="335" t="str">
        <f>IFERROR(COUNTIFS(#REF!,BV$3,#REF!,BV$2,#REF!,$B40),"")</f>
        <v/>
      </c>
      <c r="BW40" s="335" t="str">
        <f>IFERROR(COUNTIFS(#REF!,BW$3,#REF!,BW$2,#REF!,$B40),"")</f>
        <v/>
      </c>
      <c r="BX40" s="335" t="str">
        <f>IFERROR(COUNTIFS(#REF!,BX$3,#REF!,BX$2,#REF!,$B40),"")</f>
        <v/>
      </c>
      <c r="BY40" s="335" t="str">
        <f>IFERROR(COUNTIFS(#REF!,BY$3,#REF!,BY$2,#REF!,$B40),"")</f>
        <v/>
      </c>
      <c r="BZ40" s="335" t="str">
        <f>IFERROR(COUNTIFS(#REF!,BZ$3,#REF!,BZ$2,#REF!,$B40),"")</f>
        <v/>
      </c>
      <c r="CA40" s="335" t="str">
        <f>IFERROR(COUNTIFS(#REF!,CA$3,#REF!,CA$2,#REF!,$B40),"")</f>
        <v/>
      </c>
    </row>
    <row r="41" spans="2:79" s="6" customFormat="1" x14ac:dyDescent="0.25">
      <c r="B41" s="395" t="s">
        <v>77</v>
      </c>
      <c r="C41" s="335" t="s">
        <v>52</v>
      </c>
      <c r="D41" s="335" t="s">
        <v>6556</v>
      </c>
      <c r="E41" s="51" t="s">
        <v>7573</v>
      </c>
      <c r="F41" s="396" t="str">
        <f t="shared" si="12"/>
        <v/>
      </c>
      <c r="G41" s="397">
        <f t="shared" si="13"/>
        <v>0</v>
      </c>
      <c r="H41" s="396" t="str">
        <f t="shared" si="14"/>
        <v/>
      </c>
      <c r="I41" s="396" t="str">
        <f t="shared" si="15"/>
        <v/>
      </c>
      <c r="J41" s="396" t="str">
        <f t="shared" si="16"/>
        <v/>
      </c>
      <c r="K41" s="396" t="str">
        <f t="shared" si="17"/>
        <v/>
      </c>
      <c r="L41" s="396" t="str">
        <f t="shared" si="18"/>
        <v/>
      </c>
      <c r="M41" s="396" t="str">
        <f t="shared" si="19"/>
        <v/>
      </c>
      <c r="N41" s="396" t="str">
        <f t="shared" si="20"/>
        <v/>
      </c>
      <c r="O41" s="396" t="str">
        <f t="shared" si="21"/>
        <v/>
      </c>
      <c r="P41" s="396" t="str">
        <f t="shared" si="22"/>
        <v/>
      </c>
      <c r="Q41" s="396" t="str">
        <f t="shared" si="23"/>
        <v/>
      </c>
      <c r="R41" s="396" t="str">
        <f t="shared" si="24"/>
        <v/>
      </c>
      <c r="S41" s="396" t="str">
        <f t="shared" si="25"/>
        <v/>
      </c>
      <c r="T41" s="335" t="str">
        <f>IFERROR(COUNTIFS(#REF!,T$3,#REF!,T$2,#REF!,$B41),"")</f>
        <v/>
      </c>
      <c r="U41" s="335" t="str">
        <f>IFERROR(COUNTIFS(#REF!,U$3,#REF!,U$2,#REF!,$B41),"")</f>
        <v/>
      </c>
      <c r="V41" s="335" t="str">
        <f>IFERROR(COUNTIFS(#REF!,V$3,#REF!,V$2,#REF!,$B41),"")</f>
        <v/>
      </c>
      <c r="W41" s="335" t="str">
        <f>IFERROR(COUNTIFS(#REF!,W$3,#REF!,W$2,#REF!,$B41),"")</f>
        <v/>
      </c>
      <c r="X41" s="335" t="str">
        <f>IFERROR(COUNTIFS(#REF!,X$3,#REF!,X$2,#REF!,$B41),"")</f>
        <v/>
      </c>
      <c r="Y41" s="335" t="str">
        <f>IFERROR(COUNTIFS(#REF!,Y$3,#REF!,Y$2,#REF!,$B41),"")</f>
        <v/>
      </c>
      <c r="Z41" s="335" t="str">
        <f>IFERROR(COUNTIFS(#REF!,Z$3,#REF!,Z$2,#REF!,$B41),"")</f>
        <v/>
      </c>
      <c r="AA41" s="335" t="str">
        <f>IFERROR(COUNTIFS(#REF!,AA$3,#REF!,AA$2,#REF!,$B41),"")</f>
        <v/>
      </c>
      <c r="AB41" s="335" t="str">
        <f>IFERROR(COUNTIFS(#REF!,AB$3,#REF!,AB$2,#REF!,$B41),"")</f>
        <v/>
      </c>
      <c r="AC41" s="335" t="str">
        <f>IFERROR(COUNTIFS(#REF!,AC$3,#REF!,AC$2,#REF!,$B41),"")</f>
        <v/>
      </c>
      <c r="AD41" s="335" t="str">
        <f>IFERROR(COUNTIFS(#REF!,AD$3,#REF!,AD$2,#REF!,$B41),"")</f>
        <v/>
      </c>
      <c r="AE41" s="335" t="str">
        <f>IFERROR(COUNTIFS(#REF!,AE$3,#REF!,AE$2,#REF!,$B41),"")</f>
        <v/>
      </c>
      <c r="AF41" s="335" t="str">
        <f>IFERROR(COUNTIFS(#REF!,AF$3,#REF!,AF$2,#REF!,$B41),"")</f>
        <v/>
      </c>
      <c r="AG41" s="335" t="str">
        <f>IFERROR(COUNTIFS(#REF!,AG$3,#REF!,AG$2,#REF!,$B41),"")</f>
        <v/>
      </c>
      <c r="AH41" s="335" t="str">
        <f>IFERROR(COUNTIFS(#REF!,AH$3,#REF!,AH$2,#REF!,$B41),"")</f>
        <v/>
      </c>
      <c r="AI41" s="335" t="str">
        <f>IFERROR(COUNTIFS(#REF!,AI$3,#REF!,AI$2,#REF!,$B41),"")</f>
        <v/>
      </c>
      <c r="AJ41" s="335" t="str">
        <f>IFERROR(COUNTIFS(#REF!,AJ$3,#REF!,AJ$2,#REF!,$B41),"")</f>
        <v/>
      </c>
      <c r="AK41" s="335" t="str">
        <f>IFERROR(COUNTIFS(#REF!,AK$3,#REF!,AK$2,#REF!,$B41),"")</f>
        <v/>
      </c>
      <c r="AL41" s="335" t="str">
        <f>IFERROR(COUNTIFS(#REF!,AL$3,#REF!,AL$2,#REF!,$B41),"")</f>
        <v/>
      </c>
      <c r="AM41" s="335" t="str">
        <f>IFERROR(COUNTIFS(#REF!,AM$3,#REF!,AM$2,#REF!,$B41),"")</f>
        <v/>
      </c>
      <c r="AN41" s="335" t="str">
        <f>IFERROR(COUNTIFS(#REF!,AN$3,#REF!,AN$2,#REF!,$B41),"")</f>
        <v/>
      </c>
      <c r="AO41" s="335" t="str">
        <f>IFERROR(COUNTIFS(#REF!,AO$3,#REF!,AO$2,#REF!,$B41),"")</f>
        <v/>
      </c>
      <c r="AP41" s="335" t="str">
        <f>IFERROR(COUNTIFS(#REF!,AP$3,#REF!,AP$2,#REF!,$B41),"")</f>
        <v/>
      </c>
      <c r="AQ41" s="335" t="str">
        <f>IFERROR(COUNTIFS(#REF!,AQ$3,#REF!,AQ$2,#REF!,$B41),"")</f>
        <v/>
      </c>
      <c r="AR41" s="335" t="str">
        <f>IFERROR(COUNTIFS(#REF!,AR$3,#REF!,AR$2,#REF!,$B41),"")</f>
        <v/>
      </c>
      <c r="AS41" s="335" t="str">
        <f>IFERROR(COUNTIFS(#REF!,AS$3,#REF!,AS$2,#REF!,$B41),"")</f>
        <v/>
      </c>
      <c r="AT41" s="335" t="str">
        <f>IFERROR(COUNTIFS(#REF!,AT$3,#REF!,AT$2,#REF!,$B41),"")</f>
        <v/>
      </c>
      <c r="AU41" s="335" t="str">
        <f>IFERROR(COUNTIFS(#REF!,AU$3,#REF!,AU$2,#REF!,$B41),"")</f>
        <v/>
      </c>
      <c r="AV41" s="335" t="str">
        <f>IFERROR(COUNTIFS(#REF!,AV$3,#REF!,AV$2,#REF!,$B41),"")</f>
        <v/>
      </c>
      <c r="AW41" s="335" t="str">
        <f>IFERROR(COUNTIFS(#REF!,AW$3,#REF!,AW$2,#REF!,$B41),"")</f>
        <v/>
      </c>
      <c r="AX41" s="335" t="str">
        <f>IFERROR(COUNTIFS(#REF!,AX$3,#REF!,AX$2,#REF!,$B41),"")</f>
        <v/>
      </c>
      <c r="AY41" s="335" t="str">
        <f>IFERROR(COUNTIFS(#REF!,AY$3,#REF!,AY$2,#REF!,$B41),"")</f>
        <v/>
      </c>
      <c r="AZ41" s="335" t="str">
        <f>IFERROR(COUNTIFS(#REF!,AZ$3,#REF!,AZ$2,#REF!,$B41),"")</f>
        <v/>
      </c>
      <c r="BA41" s="335" t="str">
        <f>IFERROR(COUNTIFS(#REF!,BA$3,#REF!,BA$2,#REF!,$B41),"")</f>
        <v/>
      </c>
      <c r="BB41" s="335" t="str">
        <f>IFERROR(COUNTIFS(#REF!,BB$3,#REF!,BB$2,#REF!,$B41),"")</f>
        <v/>
      </c>
      <c r="BC41" s="335" t="str">
        <f>IFERROR(COUNTIFS(#REF!,BC$3,#REF!,BC$2,#REF!,$B41),"")</f>
        <v/>
      </c>
      <c r="BD41" s="335" t="str">
        <f>IFERROR(COUNTIFS(#REF!,BD$3,#REF!,BD$2,#REF!,$B41),"")</f>
        <v/>
      </c>
      <c r="BE41" s="335" t="str">
        <f>IFERROR(COUNTIFS(#REF!,BE$3,#REF!,BE$2,#REF!,$B41),"")</f>
        <v/>
      </c>
      <c r="BF41" s="335" t="str">
        <f>IFERROR(COUNTIFS(#REF!,BF$3,#REF!,BF$2,#REF!,$B41),"")</f>
        <v/>
      </c>
      <c r="BG41" s="335" t="str">
        <f>IFERROR(COUNTIFS(#REF!,BG$3,#REF!,BG$2,#REF!,$B41),"")</f>
        <v/>
      </c>
      <c r="BH41" s="335" t="str">
        <f>IFERROR(COUNTIFS(#REF!,BH$3,#REF!,BH$2,#REF!,$B41),"")</f>
        <v/>
      </c>
      <c r="BI41" s="335" t="str">
        <f>IFERROR(COUNTIFS(#REF!,BI$3,#REF!,BI$2,#REF!,$B41),"")</f>
        <v/>
      </c>
      <c r="BJ41" s="335" t="str">
        <f>IFERROR(COUNTIFS(#REF!,BJ$3,#REF!,BJ$2,#REF!,$B41),"")</f>
        <v/>
      </c>
      <c r="BK41" s="335" t="str">
        <f>IFERROR(COUNTIFS(#REF!,BK$3,#REF!,BK$2,#REF!,$B41),"")</f>
        <v/>
      </c>
      <c r="BL41" s="335" t="str">
        <f>IFERROR(COUNTIFS(#REF!,BL$3,#REF!,BL$2,#REF!,$B41),"")</f>
        <v/>
      </c>
      <c r="BM41" s="335" t="str">
        <f>IFERROR(COUNTIFS(#REF!,BM$3,#REF!,BM$2,#REF!,$B41),"")</f>
        <v/>
      </c>
      <c r="BN41" s="335" t="str">
        <f>IFERROR(COUNTIFS(#REF!,BN$3,#REF!,BN$2,#REF!,$B41),"")</f>
        <v/>
      </c>
      <c r="BO41" s="335" t="str">
        <f>IFERROR(COUNTIFS(#REF!,BO$3,#REF!,BO$2,#REF!,$B41),"")</f>
        <v/>
      </c>
      <c r="BP41" s="335" t="str">
        <f>IFERROR(COUNTIFS(#REF!,BP$3,#REF!,BP$2,#REF!,$B41),"")</f>
        <v/>
      </c>
      <c r="BQ41" s="335" t="str">
        <f>IFERROR(COUNTIFS(#REF!,BQ$3,#REF!,BQ$2,#REF!,$B41),"")</f>
        <v/>
      </c>
      <c r="BR41" s="335" t="str">
        <f>IFERROR(COUNTIFS(#REF!,BR$3,#REF!,BR$2,#REF!,$B41),"")</f>
        <v/>
      </c>
      <c r="BS41" s="335" t="str">
        <f>IFERROR(COUNTIFS(#REF!,BS$3,#REF!,BS$2,#REF!,$B41),"")</f>
        <v/>
      </c>
      <c r="BT41" s="335" t="str">
        <f>IFERROR(COUNTIFS(#REF!,BT$3,#REF!,BT$2,#REF!,$B41),"")</f>
        <v/>
      </c>
      <c r="BU41" s="335" t="str">
        <f>IFERROR(COUNTIFS(#REF!,BU$3,#REF!,BU$2,#REF!,$B41),"")</f>
        <v/>
      </c>
      <c r="BV41" s="335" t="str">
        <f>IFERROR(COUNTIFS(#REF!,BV$3,#REF!,BV$2,#REF!,$B41),"")</f>
        <v/>
      </c>
      <c r="BW41" s="335" t="str">
        <f>IFERROR(COUNTIFS(#REF!,BW$3,#REF!,BW$2,#REF!,$B41),"")</f>
        <v/>
      </c>
      <c r="BX41" s="335" t="str">
        <f>IFERROR(COUNTIFS(#REF!,BX$3,#REF!,BX$2,#REF!,$B41),"")</f>
        <v/>
      </c>
      <c r="BY41" s="335" t="str">
        <f>IFERROR(COUNTIFS(#REF!,BY$3,#REF!,BY$2,#REF!,$B41),"")</f>
        <v/>
      </c>
      <c r="BZ41" s="335" t="str">
        <f>IFERROR(COUNTIFS(#REF!,BZ$3,#REF!,BZ$2,#REF!,$B41),"")</f>
        <v/>
      </c>
      <c r="CA41" s="335" t="str">
        <f>IFERROR(COUNTIFS(#REF!,CA$3,#REF!,CA$2,#REF!,$B41),"")</f>
        <v/>
      </c>
    </row>
    <row r="42" spans="2:79" s="6" customFormat="1" x14ac:dyDescent="0.25">
      <c r="B42" s="272" t="s">
        <v>91</v>
      </c>
      <c r="C42" s="235" t="s">
        <v>52</v>
      </c>
      <c r="D42" s="235" t="s">
        <v>133</v>
      </c>
      <c r="E42" s="236" t="s">
        <v>92</v>
      </c>
      <c r="F42" s="294" t="str">
        <f t="shared" si="12"/>
        <v/>
      </c>
      <c r="G42" s="300">
        <f t="shared" si="13"/>
        <v>0</v>
      </c>
      <c r="H42" s="294" t="str">
        <f t="shared" si="14"/>
        <v/>
      </c>
      <c r="I42" s="294" t="str">
        <f t="shared" si="15"/>
        <v/>
      </c>
      <c r="J42" s="294" t="str">
        <f t="shared" si="16"/>
        <v/>
      </c>
      <c r="K42" s="294" t="str">
        <f t="shared" si="17"/>
        <v/>
      </c>
      <c r="L42" s="294" t="str">
        <f t="shared" si="18"/>
        <v/>
      </c>
      <c r="M42" s="294" t="str">
        <f t="shared" si="19"/>
        <v/>
      </c>
      <c r="N42" s="294" t="str">
        <f t="shared" si="20"/>
        <v/>
      </c>
      <c r="O42" s="294" t="str">
        <f t="shared" si="21"/>
        <v/>
      </c>
      <c r="P42" s="294" t="str">
        <f t="shared" si="22"/>
        <v/>
      </c>
      <c r="Q42" s="294" t="str">
        <f t="shared" si="23"/>
        <v/>
      </c>
      <c r="R42" s="294" t="str">
        <f t="shared" si="24"/>
        <v/>
      </c>
      <c r="S42" s="294" t="str">
        <f t="shared" si="25"/>
        <v/>
      </c>
      <c r="T42" s="335" t="str">
        <f>IFERROR(COUNTIFS(#REF!,T$3,#REF!,T$2,#REF!,$B42),"")</f>
        <v/>
      </c>
      <c r="U42" s="335" t="str">
        <f>IFERROR(COUNTIFS(#REF!,U$3,#REF!,U$2,#REF!,$B42),"")</f>
        <v/>
      </c>
      <c r="V42" s="335" t="str">
        <f>IFERROR(COUNTIFS(#REF!,V$3,#REF!,V$2,#REF!,$B42),"")</f>
        <v/>
      </c>
      <c r="W42" s="335" t="str">
        <f>IFERROR(COUNTIFS(#REF!,W$3,#REF!,W$2,#REF!,$B42),"")</f>
        <v/>
      </c>
      <c r="X42" s="335" t="str">
        <f>IFERROR(COUNTIFS(#REF!,X$3,#REF!,X$2,#REF!,$B42),"")</f>
        <v/>
      </c>
      <c r="Y42" s="335" t="str">
        <f>IFERROR(COUNTIFS(#REF!,Y$3,#REF!,Y$2,#REF!,$B42),"")</f>
        <v/>
      </c>
      <c r="Z42" s="335" t="str">
        <f>IFERROR(COUNTIFS(#REF!,Z$3,#REF!,Z$2,#REF!,$B42),"")</f>
        <v/>
      </c>
      <c r="AA42" s="335" t="str">
        <f>IFERROR(COUNTIFS(#REF!,AA$3,#REF!,AA$2,#REF!,$B42),"")</f>
        <v/>
      </c>
      <c r="AB42" s="335" t="str">
        <f>IFERROR(COUNTIFS(#REF!,AB$3,#REF!,AB$2,#REF!,$B42),"")</f>
        <v/>
      </c>
      <c r="AC42" s="335" t="str">
        <f>IFERROR(COUNTIFS(#REF!,AC$3,#REF!,AC$2,#REF!,$B42),"")</f>
        <v/>
      </c>
      <c r="AD42" s="335" t="str">
        <f>IFERROR(COUNTIFS(#REF!,AD$3,#REF!,AD$2,#REF!,$B42),"")</f>
        <v/>
      </c>
      <c r="AE42" s="335" t="str">
        <f>IFERROR(COUNTIFS(#REF!,AE$3,#REF!,AE$2,#REF!,$B42),"")</f>
        <v/>
      </c>
      <c r="AF42" s="335" t="str">
        <f>IFERROR(COUNTIFS(#REF!,AF$3,#REF!,AF$2,#REF!,$B42),"")</f>
        <v/>
      </c>
      <c r="AG42" s="335" t="str">
        <f>IFERROR(COUNTIFS(#REF!,AG$3,#REF!,AG$2,#REF!,$B42),"")</f>
        <v/>
      </c>
      <c r="AH42" s="335" t="str">
        <f>IFERROR(COUNTIFS(#REF!,AH$3,#REF!,AH$2,#REF!,$B42),"")</f>
        <v/>
      </c>
      <c r="AI42" s="335" t="str">
        <f>IFERROR(COUNTIFS(#REF!,AI$3,#REF!,AI$2,#REF!,$B42),"")</f>
        <v/>
      </c>
      <c r="AJ42" s="335" t="str">
        <f>IFERROR(COUNTIFS(#REF!,AJ$3,#REF!,AJ$2,#REF!,$B42),"")</f>
        <v/>
      </c>
      <c r="AK42" s="335" t="str">
        <f>IFERROR(COUNTIFS(#REF!,AK$3,#REF!,AK$2,#REF!,$B42),"")</f>
        <v/>
      </c>
      <c r="AL42" s="335" t="str">
        <f>IFERROR(COUNTIFS(#REF!,AL$3,#REF!,AL$2,#REF!,$B42),"")</f>
        <v/>
      </c>
      <c r="AM42" s="335" t="str">
        <f>IFERROR(COUNTIFS(#REF!,AM$3,#REF!,AM$2,#REF!,$B42),"")</f>
        <v/>
      </c>
      <c r="AN42" s="335" t="str">
        <f>IFERROR(COUNTIFS(#REF!,AN$3,#REF!,AN$2,#REF!,$B42),"")</f>
        <v/>
      </c>
      <c r="AO42" s="335" t="str">
        <f>IFERROR(COUNTIFS(#REF!,AO$3,#REF!,AO$2,#REF!,$B42),"")</f>
        <v/>
      </c>
      <c r="AP42" s="335" t="str">
        <f>IFERROR(COUNTIFS(#REF!,AP$3,#REF!,AP$2,#REF!,$B42),"")</f>
        <v/>
      </c>
      <c r="AQ42" s="335" t="str">
        <f>IFERROR(COUNTIFS(#REF!,AQ$3,#REF!,AQ$2,#REF!,$B42),"")</f>
        <v/>
      </c>
      <c r="AR42" s="335" t="str">
        <f>IFERROR(COUNTIFS(#REF!,AR$3,#REF!,AR$2,#REF!,$B42),"")</f>
        <v/>
      </c>
      <c r="AS42" s="335" t="str">
        <f>IFERROR(COUNTIFS(#REF!,AS$3,#REF!,AS$2,#REF!,$B42),"")</f>
        <v/>
      </c>
      <c r="AT42" s="335" t="str">
        <f>IFERROR(COUNTIFS(#REF!,AT$3,#REF!,AT$2,#REF!,$B42),"")</f>
        <v/>
      </c>
      <c r="AU42" s="335" t="str">
        <f>IFERROR(COUNTIFS(#REF!,AU$3,#REF!,AU$2,#REF!,$B42),"")</f>
        <v/>
      </c>
      <c r="AV42" s="335" t="str">
        <f>IFERROR(COUNTIFS(#REF!,AV$3,#REF!,AV$2,#REF!,$B42),"")</f>
        <v/>
      </c>
      <c r="AW42" s="335" t="str">
        <f>IFERROR(COUNTIFS(#REF!,AW$3,#REF!,AW$2,#REF!,$B42),"")</f>
        <v/>
      </c>
      <c r="AX42" s="335" t="str">
        <f>IFERROR(COUNTIFS(#REF!,AX$3,#REF!,AX$2,#REF!,$B42),"")</f>
        <v/>
      </c>
      <c r="AY42" s="335" t="str">
        <f>IFERROR(COUNTIFS(#REF!,AY$3,#REF!,AY$2,#REF!,$B42),"")</f>
        <v/>
      </c>
      <c r="AZ42" s="335" t="str">
        <f>IFERROR(COUNTIFS(#REF!,AZ$3,#REF!,AZ$2,#REF!,$B42),"")</f>
        <v/>
      </c>
      <c r="BA42" s="335" t="str">
        <f>IFERROR(COUNTIFS(#REF!,BA$3,#REF!,BA$2,#REF!,$B42),"")</f>
        <v/>
      </c>
      <c r="BB42" s="335" t="str">
        <f>IFERROR(COUNTIFS(#REF!,BB$3,#REF!,BB$2,#REF!,$B42),"")</f>
        <v/>
      </c>
      <c r="BC42" s="335" t="str">
        <f>IFERROR(COUNTIFS(#REF!,BC$3,#REF!,BC$2,#REF!,$B42),"")</f>
        <v/>
      </c>
      <c r="BD42" s="335" t="str">
        <f>IFERROR(COUNTIFS(#REF!,BD$3,#REF!,BD$2,#REF!,$B42),"")</f>
        <v/>
      </c>
      <c r="BE42" s="335" t="str">
        <f>IFERROR(COUNTIFS(#REF!,BE$3,#REF!,BE$2,#REF!,$B42),"")</f>
        <v/>
      </c>
      <c r="BF42" s="335" t="str">
        <f>IFERROR(COUNTIFS(#REF!,BF$3,#REF!,BF$2,#REF!,$B42),"")</f>
        <v/>
      </c>
      <c r="BG42" s="335" t="str">
        <f>IFERROR(COUNTIFS(#REF!,BG$3,#REF!,BG$2,#REF!,$B42),"")</f>
        <v/>
      </c>
      <c r="BH42" s="335" t="str">
        <f>IFERROR(COUNTIFS(#REF!,BH$3,#REF!,BH$2,#REF!,$B42),"")</f>
        <v/>
      </c>
      <c r="BI42" s="335" t="str">
        <f>IFERROR(COUNTIFS(#REF!,BI$3,#REF!,BI$2,#REF!,$B42),"")</f>
        <v/>
      </c>
      <c r="BJ42" s="335" t="str">
        <f>IFERROR(COUNTIFS(#REF!,BJ$3,#REF!,BJ$2,#REF!,$B42),"")</f>
        <v/>
      </c>
      <c r="BK42" s="335" t="str">
        <f>IFERROR(COUNTIFS(#REF!,BK$3,#REF!,BK$2,#REF!,$B42),"")</f>
        <v/>
      </c>
      <c r="BL42" s="335" t="str">
        <f>IFERROR(COUNTIFS(#REF!,BL$3,#REF!,BL$2,#REF!,$B42),"")</f>
        <v/>
      </c>
      <c r="BM42" s="335" t="str">
        <f>IFERROR(COUNTIFS(#REF!,BM$3,#REF!,BM$2,#REF!,$B42),"")</f>
        <v/>
      </c>
      <c r="BN42" s="335" t="str">
        <f>IFERROR(COUNTIFS(#REF!,BN$3,#REF!,BN$2,#REF!,$B42),"")</f>
        <v/>
      </c>
      <c r="BO42" s="335" t="str">
        <f>IFERROR(COUNTIFS(#REF!,BO$3,#REF!,BO$2,#REF!,$B42),"")</f>
        <v/>
      </c>
      <c r="BP42" s="335" t="str">
        <f>IFERROR(COUNTIFS(#REF!,BP$3,#REF!,BP$2,#REF!,$B42),"")</f>
        <v/>
      </c>
      <c r="BQ42" s="335" t="str">
        <f>IFERROR(COUNTIFS(#REF!,BQ$3,#REF!,BQ$2,#REF!,$B42),"")</f>
        <v/>
      </c>
      <c r="BR42" s="335" t="str">
        <f>IFERROR(COUNTIFS(#REF!,BR$3,#REF!,BR$2,#REF!,$B42),"")</f>
        <v/>
      </c>
      <c r="BS42" s="335" t="str">
        <f>IFERROR(COUNTIFS(#REF!,BS$3,#REF!,BS$2,#REF!,$B42),"")</f>
        <v/>
      </c>
      <c r="BT42" s="335" t="str">
        <f>IFERROR(COUNTIFS(#REF!,BT$3,#REF!,BT$2,#REF!,$B42),"")</f>
        <v/>
      </c>
      <c r="BU42" s="335" t="str">
        <f>IFERROR(COUNTIFS(#REF!,BU$3,#REF!,BU$2,#REF!,$B42),"")</f>
        <v/>
      </c>
      <c r="BV42" s="335" t="str">
        <f>IFERROR(COUNTIFS(#REF!,BV$3,#REF!,BV$2,#REF!,$B42),"")</f>
        <v/>
      </c>
      <c r="BW42" s="335" t="str">
        <f>IFERROR(COUNTIFS(#REF!,BW$3,#REF!,BW$2,#REF!,$B42),"")</f>
        <v/>
      </c>
      <c r="BX42" s="335" t="str">
        <f>IFERROR(COUNTIFS(#REF!,BX$3,#REF!,BX$2,#REF!,$B42),"")</f>
        <v/>
      </c>
      <c r="BY42" s="335" t="str">
        <f>IFERROR(COUNTIFS(#REF!,BY$3,#REF!,BY$2,#REF!,$B42),"")</f>
        <v/>
      </c>
      <c r="BZ42" s="335" t="str">
        <f>IFERROR(COUNTIFS(#REF!,BZ$3,#REF!,BZ$2,#REF!,$B42),"")</f>
        <v/>
      </c>
      <c r="CA42" s="335" t="str">
        <f>IFERROR(COUNTIFS(#REF!,CA$3,#REF!,CA$2,#REF!,$B42),"")</f>
        <v/>
      </c>
    </row>
    <row r="43" spans="2:79" s="6" customFormat="1" x14ac:dyDescent="0.25">
      <c r="B43" s="395" t="s">
        <v>78</v>
      </c>
      <c r="C43" s="335" t="s">
        <v>52</v>
      </c>
      <c r="D43" s="335" t="s">
        <v>6556</v>
      </c>
      <c r="E43" s="51" t="s">
        <v>7577</v>
      </c>
      <c r="F43" s="396" t="str">
        <f t="shared" si="12"/>
        <v/>
      </c>
      <c r="G43" s="397">
        <f t="shared" si="13"/>
        <v>0</v>
      </c>
      <c r="H43" s="396" t="str">
        <f t="shared" si="14"/>
        <v/>
      </c>
      <c r="I43" s="396" t="str">
        <f t="shared" si="15"/>
        <v/>
      </c>
      <c r="J43" s="396" t="str">
        <f t="shared" si="16"/>
        <v/>
      </c>
      <c r="K43" s="396" t="str">
        <f t="shared" si="17"/>
        <v/>
      </c>
      <c r="L43" s="396" t="str">
        <f t="shared" si="18"/>
        <v/>
      </c>
      <c r="M43" s="396" t="str">
        <f t="shared" si="19"/>
        <v/>
      </c>
      <c r="N43" s="396" t="str">
        <f t="shared" si="20"/>
        <v/>
      </c>
      <c r="O43" s="396" t="str">
        <f t="shared" si="21"/>
        <v/>
      </c>
      <c r="P43" s="396" t="str">
        <f t="shared" si="22"/>
        <v/>
      </c>
      <c r="Q43" s="396" t="str">
        <f t="shared" si="23"/>
        <v/>
      </c>
      <c r="R43" s="396" t="str">
        <f t="shared" si="24"/>
        <v/>
      </c>
      <c r="S43" s="396" t="str">
        <f t="shared" si="25"/>
        <v/>
      </c>
      <c r="T43" s="335" t="str">
        <f>IFERROR(COUNTIFS(#REF!,T$3,#REF!,T$2,#REF!,$B43),"")</f>
        <v/>
      </c>
      <c r="U43" s="335" t="str">
        <f>IFERROR(COUNTIFS(#REF!,U$3,#REF!,U$2,#REF!,$B43),"")</f>
        <v/>
      </c>
      <c r="V43" s="335" t="str">
        <f>IFERROR(COUNTIFS(#REF!,V$3,#REF!,V$2,#REF!,$B43),"")</f>
        <v/>
      </c>
      <c r="W43" s="335" t="str">
        <f>IFERROR(COUNTIFS(#REF!,W$3,#REF!,W$2,#REF!,$B43),"")</f>
        <v/>
      </c>
      <c r="X43" s="335" t="str">
        <f>IFERROR(COUNTIFS(#REF!,X$3,#REF!,X$2,#REF!,$B43),"")</f>
        <v/>
      </c>
      <c r="Y43" s="335" t="str">
        <f>IFERROR(COUNTIFS(#REF!,Y$3,#REF!,Y$2,#REF!,$B43),"")</f>
        <v/>
      </c>
      <c r="Z43" s="335" t="str">
        <f>IFERROR(COUNTIFS(#REF!,Z$3,#REF!,Z$2,#REF!,$B43),"")</f>
        <v/>
      </c>
      <c r="AA43" s="335" t="str">
        <f>IFERROR(COUNTIFS(#REF!,AA$3,#REF!,AA$2,#REF!,$B43),"")</f>
        <v/>
      </c>
      <c r="AB43" s="335" t="str">
        <f>IFERROR(COUNTIFS(#REF!,AB$3,#REF!,AB$2,#REF!,$B43),"")</f>
        <v/>
      </c>
      <c r="AC43" s="335" t="str">
        <f>IFERROR(COUNTIFS(#REF!,AC$3,#REF!,AC$2,#REF!,$B43),"")</f>
        <v/>
      </c>
      <c r="AD43" s="335" t="str">
        <f>IFERROR(COUNTIFS(#REF!,AD$3,#REF!,AD$2,#REF!,$B43),"")</f>
        <v/>
      </c>
      <c r="AE43" s="335" t="str">
        <f>IFERROR(COUNTIFS(#REF!,AE$3,#REF!,AE$2,#REF!,$B43),"")</f>
        <v/>
      </c>
      <c r="AF43" s="335" t="str">
        <f>IFERROR(COUNTIFS(#REF!,AF$3,#REF!,AF$2,#REF!,$B43),"")</f>
        <v/>
      </c>
      <c r="AG43" s="335" t="str">
        <f>IFERROR(COUNTIFS(#REF!,AG$3,#REF!,AG$2,#REF!,$B43),"")</f>
        <v/>
      </c>
      <c r="AH43" s="335" t="str">
        <f>IFERROR(COUNTIFS(#REF!,AH$3,#REF!,AH$2,#REF!,$B43),"")</f>
        <v/>
      </c>
      <c r="AI43" s="335" t="str">
        <f>IFERROR(COUNTIFS(#REF!,AI$3,#REF!,AI$2,#REF!,$B43),"")</f>
        <v/>
      </c>
      <c r="AJ43" s="335" t="str">
        <f>IFERROR(COUNTIFS(#REF!,AJ$3,#REF!,AJ$2,#REF!,$B43),"")</f>
        <v/>
      </c>
      <c r="AK43" s="335" t="str">
        <f>IFERROR(COUNTIFS(#REF!,AK$3,#REF!,AK$2,#REF!,$B43),"")</f>
        <v/>
      </c>
      <c r="AL43" s="335" t="str">
        <f>IFERROR(COUNTIFS(#REF!,AL$3,#REF!,AL$2,#REF!,$B43),"")</f>
        <v/>
      </c>
      <c r="AM43" s="335" t="str">
        <f>IFERROR(COUNTIFS(#REF!,AM$3,#REF!,AM$2,#REF!,$B43),"")</f>
        <v/>
      </c>
      <c r="AN43" s="335" t="str">
        <f>IFERROR(COUNTIFS(#REF!,AN$3,#REF!,AN$2,#REF!,$B43),"")</f>
        <v/>
      </c>
      <c r="AO43" s="335" t="str">
        <f>IFERROR(COUNTIFS(#REF!,AO$3,#REF!,AO$2,#REF!,$B43),"")</f>
        <v/>
      </c>
      <c r="AP43" s="335" t="str">
        <f>IFERROR(COUNTIFS(#REF!,AP$3,#REF!,AP$2,#REF!,$B43),"")</f>
        <v/>
      </c>
      <c r="AQ43" s="335" t="str">
        <f>IFERROR(COUNTIFS(#REF!,AQ$3,#REF!,AQ$2,#REF!,$B43),"")</f>
        <v/>
      </c>
      <c r="AR43" s="335" t="str">
        <f>IFERROR(COUNTIFS(#REF!,AR$3,#REF!,AR$2,#REF!,$B43),"")</f>
        <v/>
      </c>
      <c r="AS43" s="335" t="str">
        <f>IFERROR(COUNTIFS(#REF!,AS$3,#REF!,AS$2,#REF!,$B43),"")</f>
        <v/>
      </c>
      <c r="AT43" s="335" t="str">
        <f>IFERROR(COUNTIFS(#REF!,AT$3,#REF!,AT$2,#REF!,$B43),"")</f>
        <v/>
      </c>
      <c r="AU43" s="335" t="str">
        <f>IFERROR(COUNTIFS(#REF!,AU$3,#REF!,AU$2,#REF!,$B43),"")</f>
        <v/>
      </c>
      <c r="AV43" s="335" t="str">
        <f>IFERROR(COUNTIFS(#REF!,AV$3,#REF!,AV$2,#REF!,$B43),"")</f>
        <v/>
      </c>
      <c r="AW43" s="335" t="str">
        <f>IFERROR(COUNTIFS(#REF!,AW$3,#REF!,AW$2,#REF!,$B43),"")</f>
        <v/>
      </c>
      <c r="AX43" s="335" t="str">
        <f>IFERROR(COUNTIFS(#REF!,AX$3,#REF!,AX$2,#REF!,$B43),"")</f>
        <v/>
      </c>
      <c r="AY43" s="335" t="str">
        <f>IFERROR(COUNTIFS(#REF!,AY$3,#REF!,AY$2,#REF!,$B43),"")</f>
        <v/>
      </c>
      <c r="AZ43" s="335" t="str">
        <f>IFERROR(COUNTIFS(#REF!,AZ$3,#REF!,AZ$2,#REF!,$B43),"")</f>
        <v/>
      </c>
      <c r="BA43" s="335" t="str">
        <f>IFERROR(COUNTIFS(#REF!,BA$3,#REF!,BA$2,#REF!,$B43),"")</f>
        <v/>
      </c>
      <c r="BB43" s="335" t="str">
        <f>IFERROR(COUNTIFS(#REF!,BB$3,#REF!,BB$2,#REF!,$B43),"")</f>
        <v/>
      </c>
      <c r="BC43" s="335" t="str">
        <f>IFERROR(COUNTIFS(#REF!,BC$3,#REF!,BC$2,#REF!,$B43),"")</f>
        <v/>
      </c>
      <c r="BD43" s="335" t="str">
        <f>IFERROR(COUNTIFS(#REF!,BD$3,#REF!,BD$2,#REF!,$B43),"")</f>
        <v/>
      </c>
      <c r="BE43" s="335" t="str">
        <f>IFERROR(COUNTIFS(#REF!,BE$3,#REF!,BE$2,#REF!,$B43),"")</f>
        <v/>
      </c>
      <c r="BF43" s="335" t="str">
        <f>IFERROR(COUNTIFS(#REF!,BF$3,#REF!,BF$2,#REF!,$B43),"")</f>
        <v/>
      </c>
      <c r="BG43" s="335" t="str">
        <f>IFERROR(COUNTIFS(#REF!,BG$3,#REF!,BG$2,#REF!,$B43),"")</f>
        <v/>
      </c>
      <c r="BH43" s="335" t="str">
        <f>IFERROR(COUNTIFS(#REF!,BH$3,#REF!,BH$2,#REF!,$B43),"")</f>
        <v/>
      </c>
      <c r="BI43" s="335" t="str">
        <f>IFERROR(COUNTIFS(#REF!,BI$3,#REF!,BI$2,#REF!,$B43),"")</f>
        <v/>
      </c>
      <c r="BJ43" s="335" t="str">
        <f>IFERROR(COUNTIFS(#REF!,BJ$3,#REF!,BJ$2,#REF!,$B43),"")</f>
        <v/>
      </c>
      <c r="BK43" s="335" t="str">
        <f>IFERROR(COUNTIFS(#REF!,BK$3,#REF!,BK$2,#REF!,$B43),"")</f>
        <v/>
      </c>
      <c r="BL43" s="335" t="str">
        <f>IFERROR(COUNTIFS(#REF!,BL$3,#REF!,BL$2,#REF!,$B43),"")</f>
        <v/>
      </c>
      <c r="BM43" s="335" t="str">
        <f>IFERROR(COUNTIFS(#REF!,BM$3,#REF!,BM$2,#REF!,$B43),"")</f>
        <v/>
      </c>
      <c r="BN43" s="335" t="str">
        <f>IFERROR(COUNTIFS(#REF!,BN$3,#REF!,BN$2,#REF!,$B43),"")</f>
        <v/>
      </c>
      <c r="BO43" s="335" t="str">
        <f>IFERROR(COUNTIFS(#REF!,BO$3,#REF!,BO$2,#REF!,$B43),"")</f>
        <v/>
      </c>
      <c r="BP43" s="335" t="str">
        <f>IFERROR(COUNTIFS(#REF!,BP$3,#REF!,BP$2,#REF!,$B43),"")</f>
        <v/>
      </c>
      <c r="BQ43" s="335" t="str">
        <f>IFERROR(COUNTIFS(#REF!,BQ$3,#REF!,BQ$2,#REF!,$B43),"")</f>
        <v/>
      </c>
      <c r="BR43" s="335" t="str">
        <f>IFERROR(COUNTIFS(#REF!,BR$3,#REF!,BR$2,#REF!,$B43),"")</f>
        <v/>
      </c>
      <c r="BS43" s="335" t="str">
        <f>IFERROR(COUNTIFS(#REF!,BS$3,#REF!,BS$2,#REF!,$B43),"")</f>
        <v/>
      </c>
      <c r="BT43" s="335" t="str">
        <f>IFERROR(COUNTIFS(#REF!,BT$3,#REF!,BT$2,#REF!,$B43),"")</f>
        <v/>
      </c>
      <c r="BU43" s="335" t="str">
        <f>IFERROR(COUNTIFS(#REF!,BU$3,#REF!,BU$2,#REF!,$B43),"")</f>
        <v/>
      </c>
      <c r="BV43" s="335" t="str">
        <f>IFERROR(COUNTIFS(#REF!,BV$3,#REF!,BV$2,#REF!,$B43),"")</f>
        <v/>
      </c>
      <c r="BW43" s="335" t="str">
        <f>IFERROR(COUNTIFS(#REF!,BW$3,#REF!,BW$2,#REF!,$B43),"")</f>
        <v/>
      </c>
      <c r="BX43" s="335" t="str">
        <f>IFERROR(COUNTIFS(#REF!,BX$3,#REF!,BX$2,#REF!,$B43),"")</f>
        <v/>
      </c>
      <c r="BY43" s="335" t="str">
        <f>IFERROR(COUNTIFS(#REF!,BY$3,#REF!,BY$2,#REF!,$B43),"")</f>
        <v/>
      </c>
      <c r="BZ43" s="335" t="str">
        <f>IFERROR(COUNTIFS(#REF!,BZ$3,#REF!,BZ$2,#REF!,$B43),"")</f>
        <v/>
      </c>
      <c r="CA43" s="335" t="str">
        <f>IFERROR(COUNTIFS(#REF!,CA$3,#REF!,CA$2,#REF!,$B43),"")</f>
        <v/>
      </c>
    </row>
    <row r="44" spans="2:79" s="6" customFormat="1" x14ac:dyDescent="0.25">
      <c r="B44" s="272" t="s">
        <v>235</v>
      </c>
      <c r="C44" s="235" t="s">
        <v>52</v>
      </c>
      <c r="D44" s="235" t="s">
        <v>128</v>
      </c>
      <c r="E44" s="236" t="s">
        <v>7591</v>
      </c>
      <c r="F44" s="294" t="str">
        <f t="shared" si="12"/>
        <v/>
      </c>
      <c r="G44" s="300">
        <f t="shared" si="13"/>
        <v>0</v>
      </c>
      <c r="H44" s="294" t="str">
        <f t="shared" si="14"/>
        <v/>
      </c>
      <c r="I44" s="294" t="str">
        <f t="shared" si="15"/>
        <v/>
      </c>
      <c r="J44" s="294" t="str">
        <f t="shared" si="16"/>
        <v/>
      </c>
      <c r="K44" s="294" t="str">
        <f t="shared" si="17"/>
        <v/>
      </c>
      <c r="L44" s="294" t="str">
        <f t="shared" si="18"/>
        <v/>
      </c>
      <c r="M44" s="294" t="str">
        <f t="shared" si="19"/>
        <v/>
      </c>
      <c r="N44" s="294" t="str">
        <f t="shared" si="20"/>
        <v/>
      </c>
      <c r="O44" s="294" t="str">
        <f t="shared" si="21"/>
        <v/>
      </c>
      <c r="P44" s="294" t="str">
        <f t="shared" si="22"/>
        <v/>
      </c>
      <c r="Q44" s="294" t="str">
        <f t="shared" si="23"/>
        <v/>
      </c>
      <c r="R44" s="294" t="str">
        <f t="shared" si="24"/>
        <v/>
      </c>
      <c r="S44" s="294" t="str">
        <f t="shared" si="25"/>
        <v/>
      </c>
      <c r="T44" s="335" t="str">
        <f>IFERROR(COUNTIFS(#REF!,T$3,#REF!,T$2,#REF!,$B44),"")</f>
        <v/>
      </c>
      <c r="U44" s="335" t="str">
        <f>IFERROR(COUNTIFS(#REF!,U$3,#REF!,U$2,#REF!,$B44),"")</f>
        <v/>
      </c>
      <c r="V44" s="335" t="str">
        <f>IFERROR(COUNTIFS(#REF!,V$3,#REF!,V$2,#REF!,$B44),"")</f>
        <v/>
      </c>
      <c r="W44" s="335" t="str">
        <f>IFERROR(COUNTIFS(#REF!,W$3,#REF!,W$2,#REF!,$B44),"")</f>
        <v/>
      </c>
      <c r="X44" s="335" t="str">
        <f>IFERROR(COUNTIFS(#REF!,X$3,#REF!,X$2,#REF!,$B44),"")</f>
        <v/>
      </c>
      <c r="Y44" s="335" t="str">
        <f>IFERROR(COUNTIFS(#REF!,Y$3,#REF!,Y$2,#REF!,$B44),"")</f>
        <v/>
      </c>
      <c r="Z44" s="335" t="str">
        <f>IFERROR(COUNTIFS(#REF!,Z$3,#REF!,Z$2,#REF!,$B44),"")</f>
        <v/>
      </c>
      <c r="AA44" s="335" t="str">
        <f>IFERROR(COUNTIFS(#REF!,AA$3,#REF!,AA$2,#REF!,$B44),"")</f>
        <v/>
      </c>
      <c r="AB44" s="335" t="str">
        <f>IFERROR(COUNTIFS(#REF!,AB$3,#REF!,AB$2,#REF!,$B44),"")</f>
        <v/>
      </c>
      <c r="AC44" s="335" t="str">
        <f>IFERROR(COUNTIFS(#REF!,AC$3,#REF!,AC$2,#REF!,$B44),"")</f>
        <v/>
      </c>
      <c r="AD44" s="335" t="str">
        <f>IFERROR(COUNTIFS(#REF!,AD$3,#REF!,AD$2,#REF!,$B44),"")</f>
        <v/>
      </c>
      <c r="AE44" s="335" t="str">
        <f>IFERROR(COUNTIFS(#REF!,AE$3,#REF!,AE$2,#REF!,$B44),"")</f>
        <v/>
      </c>
      <c r="AF44" s="335" t="str">
        <f>IFERROR(COUNTIFS(#REF!,AF$3,#REF!,AF$2,#REF!,$B44),"")</f>
        <v/>
      </c>
      <c r="AG44" s="335" t="str">
        <f>IFERROR(COUNTIFS(#REF!,AG$3,#REF!,AG$2,#REF!,$B44),"")</f>
        <v/>
      </c>
      <c r="AH44" s="335" t="str">
        <f>IFERROR(COUNTIFS(#REF!,AH$3,#REF!,AH$2,#REF!,$B44),"")</f>
        <v/>
      </c>
      <c r="AI44" s="335" t="str">
        <f>IFERROR(COUNTIFS(#REF!,AI$3,#REF!,AI$2,#REF!,$B44),"")</f>
        <v/>
      </c>
      <c r="AJ44" s="335" t="str">
        <f>IFERROR(COUNTIFS(#REF!,AJ$3,#REF!,AJ$2,#REF!,$B44),"")</f>
        <v/>
      </c>
      <c r="AK44" s="335" t="str">
        <f>IFERROR(COUNTIFS(#REF!,AK$3,#REF!,AK$2,#REF!,$B44),"")</f>
        <v/>
      </c>
      <c r="AL44" s="335" t="str">
        <f>IFERROR(COUNTIFS(#REF!,AL$3,#REF!,AL$2,#REF!,$B44),"")</f>
        <v/>
      </c>
      <c r="AM44" s="335" t="str">
        <f>IFERROR(COUNTIFS(#REF!,AM$3,#REF!,AM$2,#REF!,$B44),"")</f>
        <v/>
      </c>
      <c r="AN44" s="335" t="str">
        <f>IFERROR(COUNTIFS(#REF!,AN$3,#REF!,AN$2,#REF!,$B44),"")</f>
        <v/>
      </c>
      <c r="AO44" s="335" t="str">
        <f>IFERROR(COUNTIFS(#REF!,AO$3,#REF!,AO$2,#REF!,$B44),"")</f>
        <v/>
      </c>
      <c r="AP44" s="335" t="str">
        <f>IFERROR(COUNTIFS(#REF!,AP$3,#REF!,AP$2,#REF!,$B44),"")</f>
        <v/>
      </c>
      <c r="AQ44" s="335" t="str">
        <f>IFERROR(COUNTIFS(#REF!,AQ$3,#REF!,AQ$2,#REF!,$B44),"")</f>
        <v/>
      </c>
      <c r="AR44" s="335" t="str">
        <f>IFERROR(COUNTIFS(#REF!,AR$3,#REF!,AR$2,#REF!,$B44),"")</f>
        <v/>
      </c>
      <c r="AS44" s="335" t="str">
        <f>IFERROR(COUNTIFS(#REF!,AS$3,#REF!,AS$2,#REF!,$B44),"")</f>
        <v/>
      </c>
      <c r="AT44" s="335" t="str">
        <f>IFERROR(COUNTIFS(#REF!,AT$3,#REF!,AT$2,#REF!,$B44),"")</f>
        <v/>
      </c>
      <c r="AU44" s="335" t="str">
        <f>IFERROR(COUNTIFS(#REF!,AU$3,#REF!,AU$2,#REF!,$B44),"")</f>
        <v/>
      </c>
      <c r="AV44" s="335" t="str">
        <f>IFERROR(COUNTIFS(#REF!,AV$3,#REF!,AV$2,#REF!,$B44),"")</f>
        <v/>
      </c>
      <c r="AW44" s="335" t="str">
        <f>IFERROR(COUNTIFS(#REF!,AW$3,#REF!,AW$2,#REF!,$B44),"")</f>
        <v/>
      </c>
      <c r="AX44" s="335" t="str">
        <f>IFERROR(COUNTIFS(#REF!,AX$3,#REF!,AX$2,#REF!,$B44),"")</f>
        <v/>
      </c>
      <c r="AY44" s="335" t="str">
        <f>IFERROR(COUNTIFS(#REF!,AY$3,#REF!,AY$2,#REF!,$B44),"")</f>
        <v/>
      </c>
      <c r="AZ44" s="335" t="str">
        <f>IFERROR(COUNTIFS(#REF!,AZ$3,#REF!,AZ$2,#REF!,$B44),"")</f>
        <v/>
      </c>
      <c r="BA44" s="335" t="str">
        <f>IFERROR(COUNTIFS(#REF!,BA$3,#REF!,BA$2,#REF!,$B44),"")</f>
        <v/>
      </c>
      <c r="BB44" s="335" t="str">
        <f>IFERROR(COUNTIFS(#REF!,BB$3,#REF!,BB$2,#REF!,$B44),"")</f>
        <v/>
      </c>
      <c r="BC44" s="335" t="str">
        <f>IFERROR(COUNTIFS(#REF!,BC$3,#REF!,BC$2,#REF!,$B44),"")</f>
        <v/>
      </c>
      <c r="BD44" s="335" t="str">
        <f>IFERROR(COUNTIFS(#REF!,BD$3,#REF!,BD$2,#REF!,$B44),"")</f>
        <v/>
      </c>
      <c r="BE44" s="335" t="str">
        <f>IFERROR(COUNTIFS(#REF!,BE$3,#REF!,BE$2,#REF!,$B44),"")</f>
        <v/>
      </c>
      <c r="BF44" s="335" t="str">
        <f>IFERROR(COUNTIFS(#REF!,BF$3,#REF!,BF$2,#REF!,$B44),"")</f>
        <v/>
      </c>
      <c r="BG44" s="335" t="str">
        <f>IFERROR(COUNTIFS(#REF!,BG$3,#REF!,BG$2,#REF!,$B44),"")</f>
        <v/>
      </c>
      <c r="BH44" s="335" t="str">
        <f>IFERROR(COUNTIFS(#REF!,BH$3,#REF!,BH$2,#REF!,$B44),"")</f>
        <v/>
      </c>
      <c r="BI44" s="335" t="str">
        <f>IFERROR(COUNTIFS(#REF!,BI$3,#REF!,BI$2,#REF!,$B44),"")</f>
        <v/>
      </c>
      <c r="BJ44" s="335" t="str">
        <f>IFERROR(COUNTIFS(#REF!,BJ$3,#REF!,BJ$2,#REF!,$B44),"")</f>
        <v/>
      </c>
      <c r="BK44" s="335" t="str">
        <f>IFERROR(COUNTIFS(#REF!,BK$3,#REF!,BK$2,#REF!,$B44),"")</f>
        <v/>
      </c>
      <c r="BL44" s="335" t="str">
        <f>IFERROR(COUNTIFS(#REF!,BL$3,#REF!,BL$2,#REF!,$B44),"")</f>
        <v/>
      </c>
      <c r="BM44" s="335" t="str">
        <f>IFERROR(COUNTIFS(#REF!,BM$3,#REF!,BM$2,#REF!,$B44),"")</f>
        <v/>
      </c>
      <c r="BN44" s="335" t="str">
        <f>IFERROR(COUNTIFS(#REF!,BN$3,#REF!,BN$2,#REF!,$B44),"")</f>
        <v/>
      </c>
      <c r="BO44" s="335" t="str">
        <f>IFERROR(COUNTIFS(#REF!,BO$3,#REF!,BO$2,#REF!,$B44),"")</f>
        <v/>
      </c>
      <c r="BP44" s="335" t="str">
        <f>IFERROR(COUNTIFS(#REF!,BP$3,#REF!,BP$2,#REF!,$B44),"")</f>
        <v/>
      </c>
      <c r="BQ44" s="335" t="str">
        <f>IFERROR(COUNTIFS(#REF!,BQ$3,#REF!,BQ$2,#REF!,$B44),"")</f>
        <v/>
      </c>
      <c r="BR44" s="335" t="str">
        <f>IFERROR(COUNTIFS(#REF!,BR$3,#REF!,BR$2,#REF!,$B44),"")</f>
        <v/>
      </c>
      <c r="BS44" s="335" t="str">
        <f>IFERROR(COUNTIFS(#REF!,BS$3,#REF!,BS$2,#REF!,$B44),"")</f>
        <v/>
      </c>
      <c r="BT44" s="335" t="str">
        <f>IFERROR(COUNTIFS(#REF!,BT$3,#REF!,BT$2,#REF!,$B44),"")</f>
        <v/>
      </c>
      <c r="BU44" s="335" t="str">
        <f>IFERROR(COUNTIFS(#REF!,BU$3,#REF!,BU$2,#REF!,$B44),"")</f>
        <v/>
      </c>
      <c r="BV44" s="335" t="str">
        <f>IFERROR(COUNTIFS(#REF!,BV$3,#REF!,BV$2,#REF!,$B44),"")</f>
        <v/>
      </c>
      <c r="BW44" s="335" t="str">
        <f>IFERROR(COUNTIFS(#REF!,BW$3,#REF!,BW$2,#REF!,$B44),"")</f>
        <v/>
      </c>
      <c r="BX44" s="335" t="str">
        <f>IFERROR(COUNTIFS(#REF!,BX$3,#REF!,BX$2,#REF!,$B44),"")</f>
        <v/>
      </c>
      <c r="BY44" s="335" t="str">
        <f>IFERROR(COUNTIFS(#REF!,BY$3,#REF!,BY$2,#REF!,$B44),"")</f>
        <v/>
      </c>
      <c r="BZ44" s="335" t="str">
        <f>IFERROR(COUNTIFS(#REF!,BZ$3,#REF!,BZ$2,#REF!,$B44),"")</f>
        <v/>
      </c>
      <c r="CA44" s="335" t="str">
        <f>IFERROR(COUNTIFS(#REF!,CA$3,#REF!,CA$2,#REF!,$B44),"")</f>
        <v/>
      </c>
    </row>
    <row r="45" spans="2:79" s="6" customFormat="1" x14ac:dyDescent="0.25">
      <c r="B45" s="395" t="s">
        <v>295</v>
      </c>
      <c r="C45" s="335" t="s">
        <v>43</v>
      </c>
      <c r="D45" s="335" t="s">
        <v>128</v>
      </c>
      <c r="E45" s="51" t="s">
        <v>296</v>
      </c>
      <c r="F45" s="396" t="str">
        <f t="shared" si="12"/>
        <v/>
      </c>
      <c r="G45" s="397">
        <f t="shared" si="13"/>
        <v>0</v>
      </c>
      <c r="H45" s="396" t="str">
        <f t="shared" si="14"/>
        <v/>
      </c>
      <c r="I45" s="396" t="str">
        <f t="shared" si="15"/>
        <v/>
      </c>
      <c r="J45" s="396" t="str">
        <f t="shared" si="16"/>
        <v/>
      </c>
      <c r="K45" s="396" t="str">
        <f t="shared" si="17"/>
        <v/>
      </c>
      <c r="L45" s="396" t="str">
        <f t="shared" si="18"/>
        <v/>
      </c>
      <c r="M45" s="396" t="str">
        <f t="shared" si="19"/>
        <v/>
      </c>
      <c r="N45" s="396" t="str">
        <f t="shared" si="20"/>
        <v/>
      </c>
      <c r="O45" s="396" t="str">
        <f t="shared" si="21"/>
        <v/>
      </c>
      <c r="P45" s="396" t="str">
        <f t="shared" si="22"/>
        <v/>
      </c>
      <c r="Q45" s="396" t="str">
        <f t="shared" si="23"/>
        <v/>
      </c>
      <c r="R45" s="396" t="str">
        <f t="shared" si="24"/>
        <v/>
      </c>
      <c r="S45" s="396" t="str">
        <f t="shared" si="25"/>
        <v/>
      </c>
      <c r="T45" s="335" t="str">
        <f>IFERROR(COUNTIFS(#REF!,T$3,#REF!,T$2,#REF!,$B45),"")</f>
        <v/>
      </c>
      <c r="U45" s="335" t="str">
        <f>IFERROR(COUNTIFS(#REF!,U$3,#REF!,U$2,#REF!,$B45),"")</f>
        <v/>
      </c>
      <c r="V45" s="335" t="str">
        <f>IFERROR(COUNTIFS(#REF!,V$3,#REF!,V$2,#REF!,$B45),"")</f>
        <v/>
      </c>
      <c r="W45" s="335" t="str">
        <f>IFERROR(COUNTIFS(#REF!,W$3,#REF!,W$2,#REF!,$B45),"")</f>
        <v/>
      </c>
      <c r="X45" s="335" t="str">
        <f>IFERROR(COUNTIFS(#REF!,X$3,#REF!,X$2,#REF!,$B45),"")</f>
        <v/>
      </c>
      <c r="Y45" s="335" t="str">
        <f>IFERROR(COUNTIFS(#REF!,Y$3,#REF!,Y$2,#REF!,$B45),"")</f>
        <v/>
      </c>
      <c r="Z45" s="335" t="str">
        <f>IFERROR(COUNTIFS(#REF!,Z$3,#REF!,Z$2,#REF!,$B45),"")</f>
        <v/>
      </c>
      <c r="AA45" s="335" t="str">
        <f>IFERROR(COUNTIFS(#REF!,AA$3,#REF!,AA$2,#REF!,$B45),"")</f>
        <v/>
      </c>
      <c r="AB45" s="335" t="str">
        <f>IFERROR(COUNTIFS(#REF!,AB$3,#REF!,AB$2,#REF!,$B45),"")</f>
        <v/>
      </c>
      <c r="AC45" s="335" t="str">
        <f>IFERROR(COUNTIFS(#REF!,AC$3,#REF!,AC$2,#REF!,$B45),"")</f>
        <v/>
      </c>
      <c r="AD45" s="335" t="str">
        <f>IFERROR(COUNTIFS(#REF!,AD$3,#REF!,AD$2,#REF!,$B45),"")</f>
        <v/>
      </c>
      <c r="AE45" s="335" t="str">
        <f>IFERROR(COUNTIFS(#REF!,AE$3,#REF!,AE$2,#REF!,$B45),"")</f>
        <v/>
      </c>
      <c r="AF45" s="335" t="str">
        <f>IFERROR(COUNTIFS(#REF!,AF$3,#REF!,AF$2,#REF!,$B45),"")</f>
        <v/>
      </c>
      <c r="AG45" s="335" t="str">
        <f>IFERROR(COUNTIFS(#REF!,AG$3,#REF!,AG$2,#REF!,$B45),"")</f>
        <v/>
      </c>
      <c r="AH45" s="335" t="str">
        <f>IFERROR(COUNTIFS(#REF!,AH$3,#REF!,AH$2,#REF!,$B45),"")</f>
        <v/>
      </c>
      <c r="AI45" s="335" t="str">
        <f>IFERROR(COUNTIFS(#REF!,AI$3,#REF!,AI$2,#REF!,$B45),"")</f>
        <v/>
      </c>
      <c r="AJ45" s="335" t="str">
        <f>IFERROR(COUNTIFS(#REF!,AJ$3,#REF!,AJ$2,#REF!,$B45),"")</f>
        <v/>
      </c>
      <c r="AK45" s="335" t="str">
        <f>IFERROR(COUNTIFS(#REF!,AK$3,#REF!,AK$2,#REF!,$B45),"")</f>
        <v/>
      </c>
      <c r="AL45" s="335" t="str">
        <f>IFERROR(COUNTIFS(#REF!,AL$3,#REF!,AL$2,#REF!,$B45),"")</f>
        <v/>
      </c>
      <c r="AM45" s="335" t="str">
        <f>IFERROR(COUNTIFS(#REF!,AM$3,#REF!,AM$2,#REF!,$B45),"")</f>
        <v/>
      </c>
      <c r="AN45" s="335" t="str">
        <f>IFERROR(COUNTIFS(#REF!,AN$3,#REF!,AN$2,#REF!,$B45),"")</f>
        <v/>
      </c>
      <c r="AO45" s="335" t="str">
        <f>IFERROR(COUNTIFS(#REF!,AO$3,#REF!,AO$2,#REF!,$B45),"")</f>
        <v/>
      </c>
      <c r="AP45" s="335" t="str">
        <f>IFERROR(COUNTIFS(#REF!,AP$3,#REF!,AP$2,#REF!,$B45),"")</f>
        <v/>
      </c>
      <c r="AQ45" s="335" t="str">
        <f>IFERROR(COUNTIFS(#REF!,AQ$3,#REF!,AQ$2,#REF!,$B45),"")</f>
        <v/>
      </c>
      <c r="AR45" s="335" t="str">
        <f>IFERROR(COUNTIFS(#REF!,AR$3,#REF!,AR$2,#REF!,$B45),"")</f>
        <v/>
      </c>
      <c r="AS45" s="335" t="str">
        <f>IFERROR(COUNTIFS(#REF!,AS$3,#REF!,AS$2,#REF!,$B45),"")</f>
        <v/>
      </c>
      <c r="AT45" s="335" t="str">
        <f>IFERROR(COUNTIFS(#REF!,AT$3,#REF!,AT$2,#REF!,$B45),"")</f>
        <v/>
      </c>
      <c r="AU45" s="335" t="str">
        <f>IFERROR(COUNTIFS(#REF!,AU$3,#REF!,AU$2,#REF!,$B45),"")</f>
        <v/>
      </c>
      <c r="AV45" s="335" t="str">
        <f>IFERROR(COUNTIFS(#REF!,AV$3,#REF!,AV$2,#REF!,$B45),"")</f>
        <v/>
      </c>
      <c r="AW45" s="335" t="str">
        <f>IFERROR(COUNTIFS(#REF!,AW$3,#REF!,AW$2,#REF!,$B45),"")</f>
        <v/>
      </c>
      <c r="AX45" s="335" t="str">
        <f>IFERROR(COUNTIFS(#REF!,AX$3,#REF!,AX$2,#REF!,$B45),"")</f>
        <v/>
      </c>
      <c r="AY45" s="335" t="str">
        <f>IFERROR(COUNTIFS(#REF!,AY$3,#REF!,AY$2,#REF!,$B45),"")</f>
        <v/>
      </c>
      <c r="AZ45" s="335" t="str">
        <f>IFERROR(COUNTIFS(#REF!,AZ$3,#REF!,AZ$2,#REF!,$B45),"")</f>
        <v/>
      </c>
      <c r="BA45" s="335" t="str">
        <f>IFERROR(COUNTIFS(#REF!,BA$3,#REF!,BA$2,#REF!,$B45),"")</f>
        <v/>
      </c>
      <c r="BB45" s="335" t="str">
        <f>IFERROR(COUNTIFS(#REF!,BB$3,#REF!,BB$2,#REF!,$B45),"")</f>
        <v/>
      </c>
      <c r="BC45" s="335" t="str">
        <f>IFERROR(COUNTIFS(#REF!,BC$3,#REF!,BC$2,#REF!,$B45),"")</f>
        <v/>
      </c>
      <c r="BD45" s="335" t="str">
        <f>IFERROR(COUNTIFS(#REF!,BD$3,#REF!,BD$2,#REF!,$B45),"")</f>
        <v/>
      </c>
      <c r="BE45" s="335" t="str">
        <f>IFERROR(COUNTIFS(#REF!,BE$3,#REF!,BE$2,#REF!,$B45),"")</f>
        <v/>
      </c>
      <c r="BF45" s="335" t="str">
        <f>IFERROR(COUNTIFS(#REF!,BF$3,#REF!,BF$2,#REF!,$B45),"")</f>
        <v/>
      </c>
      <c r="BG45" s="335" t="str">
        <f>IFERROR(COUNTIFS(#REF!,BG$3,#REF!,BG$2,#REF!,$B45),"")</f>
        <v/>
      </c>
      <c r="BH45" s="335" t="str">
        <f>IFERROR(COUNTIFS(#REF!,BH$3,#REF!,BH$2,#REF!,$B45),"")</f>
        <v/>
      </c>
      <c r="BI45" s="335" t="str">
        <f>IFERROR(COUNTIFS(#REF!,BI$3,#REF!,BI$2,#REF!,$B45),"")</f>
        <v/>
      </c>
      <c r="BJ45" s="335" t="str">
        <f>IFERROR(COUNTIFS(#REF!,BJ$3,#REF!,BJ$2,#REF!,$B45),"")</f>
        <v/>
      </c>
      <c r="BK45" s="335" t="str">
        <f>IFERROR(COUNTIFS(#REF!,BK$3,#REF!,BK$2,#REF!,$B45),"")</f>
        <v/>
      </c>
      <c r="BL45" s="335" t="str">
        <f>IFERROR(COUNTIFS(#REF!,BL$3,#REF!,BL$2,#REF!,$B45),"")</f>
        <v/>
      </c>
      <c r="BM45" s="335" t="str">
        <f>IFERROR(COUNTIFS(#REF!,BM$3,#REF!,BM$2,#REF!,$B45),"")</f>
        <v/>
      </c>
      <c r="BN45" s="335" t="str">
        <f>IFERROR(COUNTIFS(#REF!,BN$3,#REF!,BN$2,#REF!,$B45),"")</f>
        <v/>
      </c>
      <c r="BO45" s="335" t="str">
        <f>IFERROR(COUNTIFS(#REF!,BO$3,#REF!,BO$2,#REF!,$B45),"")</f>
        <v/>
      </c>
      <c r="BP45" s="335" t="str">
        <f>IFERROR(COUNTIFS(#REF!,BP$3,#REF!,BP$2,#REF!,$B45),"")</f>
        <v/>
      </c>
      <c r="BQ45" s="335" t="str">
        <f>IFERROR(COUNTIFS(#REF!,BQ$3,#REF!,BQ$2,#REF!,$B45),"")</f>
        <v/>
      </c>
      <c r="BR45" s="335" t="str">
        <f>IFERROR(COUNTIFS(#REF!,BR$3,#REF!,BR$2,#REF!,$B45),"")</f>
        <v/>
      </c>
      <c r="BS45" s="335" t="str">
        <f>IFERROR(COUNTIFS(#REF!,BS$3,#REF!,BS$2,#REF!,$B45),"")</f>
        <v/>
      </c>
      <c r="BT45" s="335" t="str">
        <f>IFERROR(COUNTIFS(#REF!,BT$3,#REF!,BT$2,#REF!,$B45),"")</f>
        <v/>
      </c>
      <c r="BU45" s="335" t="str">
        <f>IFERROR(COUNTIFS(#REF!,BU$3,#REF!,BU$2,#REF!,$B45),"")</f>
        <v/>
      </c>
      <c r="BV45" s="335" t="str">
        <f>IFERROR(COUNTIFS(#REF!,BV$3,#REF!,BV$2,#REF!,$B45),"")</f>
        <v/>
      </c>
      <c r="BW45" s="335" t="str">
        <f>IFERROR(COUNTIFS(#REF!,BW$3,#REF!,BW$2,#REF!,$B45),"")</f>
        <v/>
      </c>
      <c r="BX45" s="335" t="str">
        <f>IFERROR(COUNTIFS(#REF!,BX$3,#REF!,BX$2,#REF!,$B45),"")</f>
        <v/>
      </c>
      <c r="BY45" s="335" t="str">
        <f>IFERROR(COUNTIFS(#REF!,BY$3,#REF!,BY$2,#REF!,$B45),"")</f>
        <v/>
      </c>
      <c r="BZ45" s="335" t="str">
        <f>IFERROR(COUNTIFS(#REF!,BZ$3,#REF!,BZ$2,#REF!,$B45),"")</f>
        <v/>
      </c>
      <c r="CA45" s="335" t="str">
        <f>IFERROR(COUNTIFS(#REF!,CA$3,#REF!,CA$2,#REF!,$B45),"")</f>
        <v/>
      </c>
    </row>
    <row r="46" spans="2:79" s="6" customFormat="1" x14ac:dyDescent="0.25">
      <c r="B46" s="272" t="s">
        <v>2239</v>
      </c>
      <c r="C46" s="235" t="s">
        <v>43</v>
      </c>
      <c r="D46" s="235" t="s">
        <v>128</v>
      </c>
      <c r="E46" s="236" t="s">
        <v>7608</v>
      </c>
      <c r="F46" s="294" t="str">
        <f t="shared" si="12"/>
        <v/>
      </c>
      <c r="G46" s="300">
        <f t="shared" si="13"/>
        <v>0</v>
      </c>
      <c r="H46" s="294" t="str">
        <f t="shared" si="14"/>
        <v/>
      </c>
      <c r="I46" s="294" t="str">
        <f t="shared" si="15"/>
        <v/>
      </c>
      <c r="J46" s="294" t="str">
        <f t="shared" si="16"/>
        <v/>
      </c>
      <c r="K46" s="294" t="str">
        <f t="shared" si="17"/>
        <v/>
      </c>
      <c r="L46" s="294" t="str">
        <f t="shared" si="18"/>
        <v/>
      </c>
      <c r="M46" s="294" t="str">
        <f t="shared" si="19"/>
        <v/>
      </c>
      <c r="N46" s="294" t="str">
        <f t="shared" si="20"/>
        <v/>
      </c>
      <c r="O46" s="294" t="str">
        <f t="shared" si="21"/>
        <v/>
      </c>
      <c r="P46" s="294" t="str">
        <f t="shared" si="22"/>
        <v/>
      </c>
      <c r="Q46" s="294" t="str">
        <f t="shared" si="23"/>
        <v/>
      </c>
      <c r="R46" s="294" t="str">
        <f t="shared" si="24"/>
        <v/>
      </c>
      <c r="S46" s="294" t="str">
        <f t="shared" si="25"/>
        <v/>
      </c>
      <c r="T46" s="335" t="str">
        <f>IFERROR(COUNTIFS(#REF!,T$3,#REF!,T$2,#REF!,$B46),"")</f>
        <v/>
      </c>
      <c r="U46" s="335" t="str">
        <f>IFERROR(COUNTIFS(#REF!,U$3,#REF!,U$2,#REF!,$B46),"")</f>
        <v/>
      </c>
      <c r="V46" s="335" t="str">
        <f>IFERROR(COUNTIFS(#REF!,V$3,#REF!,V$2,#REF!,$B46),"")</f>
        <v/>
      </c>
      <c r="W46" s="335" t="str">
        <f>IFERROR(COUNTIFS(#REF!,W$3,#REF!,W$2,#REF!,$B46),"")</f>
        <v/>
      </c>
      <c r="X46" s="335" t="str">
        <f>IFERROR(COUNTIFS(#REF!,X$3,#REF!,X$2,#REF!,$B46),"")</f>
        <v/>
      </c>
      <c r="Y46" s="335" t="str">
        <f>IFERROR(COUNTIFS(#REF!,Y$3,#REF!,Y$2,#REF!,$B46),"")</f>
        <v/>
      </c>
      <c r="Z46" s="335" t="str">
        <f>IFERROR(COUNTIFS(#REF!,Z$3,#REF!,Z$2,#REF!,$B46),"")</f>
        <v/>
      </c>
      <c r="AA46" s="335" t="str">
        <f>IFERROR(COUNTIFS(#REF!,AA$3,#REF!,AA$2,#REF!,$B46),"")</f>
        <v/>
      </c>
      <c r="AB46" s="335" t="str">
        <f>IFERROR(COUNTIFS(#REF!,AB$3,#REF!,AB$2,#REF!,$B46),"")</f>
        <v/>
      </c>
      <c r="AC46" s="335" t="str">
        <f>IFERROR(COUNTIFS(#REF!,AC$3,#REF!,AC$2,#REF!,$B46),"")</f>
        <v/>
      </c>
      <c r="AD46" s="335" t="str">
        <f>IFERROR(COUNTIFS(#REF!,AD$3,#REF!,AD$2,#REF!,$B46),"")</f>
        <v/>
      </c>
      <c r="AE46" s="335" t="str">
        <f>IFERROR(COUNTIFS(#REF!,AE$3,#REF!,AE$2,#REF!,$B46),"")</f>
        <v/>
      </c>
      <c r="AF46" s="335" t="str">
        <f>IFERROR(COUNTIFS(#REF!,AF$3,#REF!,AF$2,#REF!,$B46),"")</f>
        <v/>
      </c>
      <c r="AG46" s="335" t="str">
        <f>IFERROR(COUNTIFS(#REF!,AG$3,#REF!,AG$2,#REF!,$B46),"")</f>
        <v/>
      </c>
      <c r="AH46" s="335" t="str">
        <f>IFERROR(COUNTIFS(#REF!,AH$3,#REF!,AH$2,#REF!,$B46),"")</f>
        <v/>
      </c>
      <c r="AI46" s="335" t="str">
        <f>IFERROR(COUNTIFS(#REF!,AI$3,#REF!,AI$2,#REF!,$B46),"")</f>
        <v/>
      </c>
      <c r="AJ46" s="335" t="str">
        <f>IFERROR(COUNTIFS(#REF!,AJ$3,#REF!,AJ$2,#REF!,$B46),"")</f>
        <v/>
      </c>
      <c r="AK46" s="335" t="str">
        <f>IFERROR(COUNTIFS(#REF!,AK$3,#REF!,AK$2,#REF!,$B46),"")</f>
        <v/>
      </c>
      <c r="AL46" s="335" t="str">
        <f>IFERROR(COUNTIFS(#REF!,AL$3,#REF!,AL$2,#REF!,$B46),"")</f>
        <v/>
      </c>
      <c r="AM46" s="335" t="str">
        <f>IFERROR(COUNTIFS(#REF!,AM$3,#REF!,AM$2,#REF!,$B46),"")</f>
        <v/>
      </c>
      <c r="AN46" s="335" t="str">
        <f>IFERROR(COUNTIFS(#REF!,AN$3,#REF!,AN$2,#REF!,$B46),"")</f>
        <v/>
      </c>
      <c r="AO46" s="335" t="str">
        <f>IFERROR(COUNTIFS(#REF!,AO$3,#REF!,AO$2,#REF!,$B46),"")</f>
        <v/>
      </c>
      <c r="AP46" s="335" t="str">
        <f>IFERROR(COUNTIFS(#REF!,AP$3,#REF!,AP$2,#REF!,$B46),"")</f>
        <v/>
      </c>
      <c r="AQ46" s="335" t="str">
        <f>IFERROR(COUNTIFS(#REF!,AQ$3,#REF!,AQ$2,#REF!,$B46),"")</f>
        <v/>
      </c>
      <c r="AR46" s="335" t="str">
        <f>IFERROR(COUNTIFS(#REF!,AR$3,#REF!,AR$2,#REF!,$B46),"")</f>
        <v/>
      </c>
      <c r="AS46" s="335" t="str">
        <f>IFERROR(COUNTIFS(#REF!,AS$3,#REF!,AS$2,#REF!,$B46),"")</f>
        <v/>
      </c>
      <c r="AT46" s="335" t="str">
        <f>IFERROR(COUNTIFS(#REF!,AT$3,#REF!,AT$2,#REF!,$B46),"")</f>
        <v/>
      </c>
      <c r="AU46" s="335" t="str">
        <f>IFERROR(COUNTIFS(#REF!,AU$3,#REF!,AU$2,#REF!,$B46),"")</f>
        <v/>
      </c>
      <c r="AV46" s="335" t="str">
        <f>IFERROR(COUNTIFS(#REF!,AV$3,#REF!,AV$2,#REF!,$B46),"")</f>
        <v/>
      </c>
      <c r="AW46" s="335" t="str">
        <f>IFERROR(COUNTIFS(#REF!,AW$3,#REF!,AW$2,#REF!,$B46),"")</f>
        <v/>
      </c>
      <c r="AX46" s="335" t="str">
        <f>IFERROR(COUNTIFS(#REF!,AX$3,#REF!,AX$2,#REF!,$B46),"")</f>
        <v/>
      </c>
      <c r="AY46" s="335" t="str">
        <f>IFERROR(COUNTIFS(#REF!,AY$3,#REF!,AY$2,#REF!,$B46),"")</f>
        <v/>
      </c>
      <c r="AZ46" s="335" t="str">
        <f>IFERROR(COUNTIFS(#REF!,AZ$3,#REF!,AZ$2,#REF!,$B46),"")</f>
        <v/>
      </c>
      <c r="BA46" s="335" t="str">
        <f>IFERROR(COUNTIFS(#REF!,BA$3,#REF!,BA$2,#REF!,$B46),"")</f>
        <v/>
      </c>
      <c r="BB46" s="335" t="str">
        <f>IFERROR(COUNTIFS(#REF!,BB$3,#REF!,BB$2,#REF!,$B46),"")</f>
        <v/>
      </c>
      <c r="BC46" s="335" t="str">
        <f>IFERROR(COUNTIFS(#REF!,BC$3,#REF!,BC$2,#REF!,$B46),"")</f>
        <v/>
      </c>
      <c r="BD46" s="335" t="str">
        <f>IFERROR(COUNTIFS(#REF!,BD$3,#REF!,BD$2,#REF!,$B46),"")</f>
        <v/>
      </c>
      <c r="BE46" s="335" t="str">
        <f>IFERROR(COUNTIFS(#REF!,BE$3,#REF!,BE$2,#REF!,$B46),"")</f>
        <v/>
      </c>
      <c r="BF46" s="335" t="str">
        <f>IFERROR(COUNTIFS(#REF!,BF$3,#REF!,BF$2,#REF!,$B46),"")</f>
        <v/>
      </c>
      <c r="BG46" s="335" t="str">
        <f>IFERROR(COUNTIFS(#REF!,BG$3,#REF!,BG$2,#REF!,$B46),"")</f>
        <v/>
      </c>
      <c r="BH46" s="335" t="str">
        <f>IFERROR(COUNTIFS(#REF!,BH$3,#REF!,BH$2,#REF!,$B46),"")</f>
        <v/>
      </c>
      <c r="BI46" s="335" t="str">
        <f>IFERROR(COUNTIFS(#REF!,BI$3,#REF!,BI$2,#REF!,$B46),"")</f>
        <v/>
      </c>
      <c r="BJ46" s="335" t="str">
        <f>IFERROR(COUNTIFS(#REF!,BJ$3,#REF!,BJ$2,#REF!,$B46),"")</f>
        <v/>
      </c>
      <c r="BK46" s="335" t="str">
        <f>IFERROR(COUNTIFS(#REF!,BK$3,#REF!,BK$2,#REF!,$B46),"")</f>
        <v/>
      </c>
      <c r="BL46" s="335" t="str">
        <f>IFERROR(COUNTIFS(#REF!,BL$3,#REF!,BL$2,#REF!,$B46),"")</f>
        <v/>
      </c>
      <c r="BM46" s="335" t="str">
        <f>IFERROR(COUNTIFS(#REF!,BM$3,#REF!,BM$2,#REF!,$B46),"")</f>
        <v/>
      </c>
      <c r="BN46" s="335" t="str">
        <f>IFERROR(COUNTIFS(#REF!,BN$3,#REF!,BN$2,#REF!,$B46),"")</f>
        <v/>
      </c>
      <c r="BO46" s="335" t="str">
        <f>IFERROR(COUNTIFS(#REF!,BO$3,#REF!,BO$2,#REF!,$B46),"")</f>
        <v/>
      </c>
      <c r="BP46" s="335" t="str">
        <f>IFERROR(COUNTIFS(#REF!,BP$3,#REF!,BP$2,#REF!,$B46),"")</f>
        <v/>
      </c>
      <c r="BQ46" s="335" t="str">
        <f>IFERROR(COUNTIFS(#REF!,BQ$3,#REF!,BQ$2,#REF!,$B46),"")</f>
        <v/>
      </c>
      <c r="BR46" s="335" t="str">
        <f>IFERROR(COUNTIFS(#REF!,BR$3,#REF!,BR$2,#REF!,$B46),"")</f>
        <v/>
      </c>
      <c r="BS46" s="335" t="str">
        <f>IFERROR(COUNTIFS(#REF!,BS$3,#REF!,BS$2,#REF!,$B46),"")</f>
        <v/>
      </c>
      <c r="BT46" s="335" t="str">
        <f>IFERROR(COUNTIFS(#REF!,BT$3,#REF!,BT$2,#REF!,$B46),"")</f>
        <v/>
      </c>
      <c r="BU46" s="335" t="str">
        <f>IFERROR(COUNTIFS(#REF!,BU$3,#REF!,BU$2,#REF!,$B46),"")</f>
        <v/>
      </c>
      <c r="BV46" s="335" t="str">
        <f>IFERROR(COUNTIFS(#REF!,BV$3,#REF!,BV$2,#REF!,$B46),"")</f>
        <v/>
      </c>
      <c r="BW46" s="335" t="str">
        <f>IFERROR(COUNTIFS(#REF!,BW$3,#REF!,BW$2,#REF!,$B46),"")</f>
        <v/>
      </c>
      <c r="BX46" s="335" t="str">
        <f>IFERROR(COUNTIFS(#REF!,BX$3,#REF!,BX$2,#REF!,$B46),"")</f>
        <v/>
      </c>
      <c r="BY46" s="335" t="str">
        <f>IFERROR(COUNTIFS(#REF!,BY$3,#REF!,BY$2,#REF!,$B46),"")</f>
        <v/>
      </c>
      <c r="BZ46" s="335" t="str">
        <f>IFERROR(COUNTIFS(#REF!,BZ$3,#REF!,BZ$2,#REF!,$B46),"")</f>
        <v/>
      </c>
      <c r="CA46" s="335" t="str">
        <f>IFERROR(COUNTIFS(#REF!,CA$3,#REF!,CA$2,#REF!,$B46),"")</f>
        <v/>
      </c>
    </row>
    <row r="47" spans="2:79" s="6" customFormat="1" x14ac:dyDescent="0.25">
      <c r="B47" s="395" t="s">
        <v>109</v>
      </c>
      <c r="C47" s="335" t="s">
        <v>43</v>
      </c>
      <c r="D47" s="335" t="s">
        <v>129</v>
      </c>
      <c r="E47" s="51" t="s">
        <v>7579</v>
      </c>
      <c r="F47" s="396" t="str">
        <f t="shared" si="12"/>
        <v/>
      </c>
      <c r="G47" s="397">
        <f t="shared" si="13"/>
        <v>0</v>
      </c>
      <c r="H47" s="396" t="str">
        <f t="shared" si="14"/>
        <v/>
      </c>
      <c r="I47" s="396" t="str">
        <f t="shared" si="15"/>
        <v/>
      </c>
      <c r="J47" s="396" t="str">
        <f t="shared" si="16"/>
        <v/>
      </c>
      <c r="K47" s="396" t="str">
        <f t="shared" si="17"/>
        <v/>
      </c>
      <c r="L47" s="396" t="str">
        <f t="shared" si="18"/>
        <v/>
      </c>
      <c r="M47" s="396" t="str">
        <f t="shared" si="19"/>
        <v/>
      </c>
      <c r="N47" s="396" t="str">
        <f t="shared" si="20"/>
        <v/>
      </c>
      <c r="O47" s="396" t="str">
        <f t="shared" si="21"/>
        <v/>
      </c>
      <c r="P47" s="396" t="str">
        <f t="shared" si="22"/>
        <v/>
      </c>
      <c r="Q47" s="396" t="str">
        <f t="shared" si="23"/>
        <v/>
      </c>
      <c r="R47" s="396" t="str">
        <f t="shared" si="24"/>
        <v/>
      </c>
      <c r="S47" s="396" t="str">
        <f t="shared" si="25"/>
        <v/>
      </c>
      <c r="T47" s="335" t="str">
        <f>IFERROR(COUNTIFS(#REF!,T$3,#REF!,T$2,#REF!,$B47),"")</f>
        <v/>
      </c>
      <c r="U47" s="335" t="str">
        <f>IFERROR(COUNTIFS(#REF!,U$3,#REF!,U$2,#REF!,$B47),"")</f>
        <v/>
      </c>
      <c r="V47" s="335" t="str">
        <f>IFERROR(COUNTIFS(#REF!,V$3,#REF!,V$2,#REF!,$B47),"")</f>
        <v/>
      </c>
      <c r="W47" s="335" t="str">
        <f>IFERROR(COUNTIFS(#REF!,W$3,#REF!,W$2,#REF!,$B47),"")</f>
        <v/>
      </c>
      <c r="X47" s="335" t="str">
        <f>IFERROR(COUNTIFS(#REF!,X$3,#REF!,X$2,#REF!,$B47),"")</f>
        <v/>
      </c>
      <c r="Y47" s="335" t="str">
        <f>IFERROR(COUNTIFS(#REF!,Y$3,#REF!,Y$2,#REF!,$B47),"")</f>
        <v/>
      </c>
      <c r="Z47" s="335" t="str">
        <f>IFERROR(COUNTIFS(#REF!,Z$3,#REF!,Z$2,#REF!,$B47),"")</f>
        <v/>
      </c>
      <c r="AA47" s="335" t="str">
        <f>IFERROR(COUNTIFS(#REF!,AA$3,#REF!,AA$2,#REF!,$B47),"")</f>
        <v/>
      </c>
      <c r="AB47" s="335" t="str">
        <f>IFERROR(COUNTIFS(#REF!,AB$3,#REF!,AB$2,#REF!,$B47),"")</f>
        <v/>
      </c>
      <c r="AC47" s="335" t="str">
        <f>IFERROR(COUNTIFS(#REF!,AC$3,#REF!,AC$2,#REF!,$B47),"")</f>
        <v/>
      </c>
      <c r="AD47" s="335" t="str">
        <f>IFERROR(COUNTIFS(#REF!,AD$3,#REF!,AD$2,#REF!,$B47),"")</f>
        <v/>
      </c>
      <c r="AE47" s="335" t="str">
        <f>IFERROR(COUNTIFS(#REF!,AE$3,#REF!,AE$2,#REF!,$B47),"")</f>
        <v/>
      </c>
      <c r="AF47" s="335" t="str">
        <f>IFERROR(COUNTIFS(#REF!,AF$3,#REF!,AF$2,#REF!,$B47),"")</f>
        <v/>
      </c>
      <c r="AG47" s="335" t="str">
        <f>IFERROR(COUNTIFS(#REF!,AG$3,#REF!,AG$2,#REF!,$B47),"")</f>
        <v/>
      </c>
      <c r="AH47" s="335" t="str">
        <f>IFERROR(COUNTIFS(#REF!,AH$3,#REF!,AH$2,#REF!,$B47),"")</f>
        <v/>
      </c>
      <c r="AI47" s="335" t="str">
        <f>IFERROR(COUNTIFS(#REF!,AI$3,#REF!,AI$2,#REF!,$B47),"")</f>
        <v/>
      </c>
      <c r="AJ47" s="335" t="str">
        <f>IFERROR(COUNTIFS(#REF!,AJ$3,#REF!,AJ$2,#REF!,$B47),"")</f>
        <v/>
      </c>
      <c r="AK47" s="335" t="str">
        <f>IFERROR(COUNTIFS(#REF!,AK$3,#REF!,AK$2,#REF!,$B47),"")</f>
        <v/>
      </c>
      <c r="AL47" s="335" t="str">
        <f>IFERROR(COUNTIFS(#REF!,AL$3,#REF!,AL$2,#REF!,$B47),"")</f>
        <v/>
      </c>
      <c r="AM47" s="335" t="str">
        <f>IFERROR(COUNTIFS(#REF!,AM$3,#REF!,AM$2,#REF!,$B47),"")</f>
        <v/>
      </c>
      <c r="AN47" s="335" t="str">
        <f>IFERROR(COUNTIFS(#REF!,AN$3,#REF!,AN$2,#REF!,$B47),"")</f>
        <v/>
      </c>
      <c r="AO47" s="335" t="str">
        <f>IFERROR(COUNTIFS(#REF!,AO$3,#REF!,AO$2,#REF!,$B47),"")</f>
        <v/>
      </c>
      <c r="AP47" s="335" t="str">
        <f>IFERROR(COUNTIFS(#REF!,AP$3,#REF!,AP$2,#REF!,$B47),"")</f>
        <v/>
      </c>
      <c r="AQ47" s="335" t="str">
        <f>IFERROR(COUNTIFS(#REF!,AQ$3,#REF!,AQ$2,#REF!,$B47),"")</f>
        <v/>
      </c>
      <c r="AR47" s="335" t="str">
        <f>IFERROR(COUNTIFS(#REF!,AR$3,#REF!,AR$2,#REF!,$B47),"")</f>
        <v/>
      </c>
      <c r="AS47" s="335" t="str">
        <f>IFERROR(COUNTIFS(#REF!,AS$3,#REF!,AS$2,#REF!,$B47),"")</f>
        <v/>
      </c>
      <c r="AT47" s="335" t="str">
        <f>IFERROR(COUNTIFS(#REF!,AT$3,#REF!,AT$2,#REF!,$B47),"")</f>
        <v/>
      </c>
      <c r="AU47" s="335" t="str">
        <f>IFERROR(COUNTIFS(#REF!,AU$3,#REF!,AU$2,#REF!,$B47),"")</f>
        <v/>
      </c>
      <c r="AV47" s="335" t="str">
        <f>IFERROR(COUNTIFS(#REF!,AV$3,#REF!,AV$2,#REF!,$B47),"")</f>
        <v/>
      </c>
      <c r="AW47" s="335" t="str">
        <f>IFERROR(COUNTIFS(#REF!,AW$3,#REF!,AW$2,#REF!,$B47),"")</f>
        <v/>
      </c>
      <c r="AX47" s="335" t="str">
        <f>IFERROR(COUNTIFS(#REF!,AX$3,#REF!,AX$2,#REF!,$B47),"")</f>
        <v/>
      </c>
      <c r="AY47" s="335" t="str">
        <f>IFERROR(COUNTIFS(#REF!,AY$3,#REF!,AY$2,#REF!,$B47),"")</f>
        <v/>
      </c>
      <c r="AZ47" s="335" t="str">
        <f>IFERROR(COUNTIFS(#REF!,AZ$3,#REF!,AZ$2,#REF!,$B47),"")</f>
        <v/>
      </c>
      <c r="BA47" s="335" t="str">
        <f>IFERROR(COUNTIFS(#REF!,BA$3,#REF!,BA$2,#REF!,$B47),"")</f>
        <v/>
      </c>
      <c r="BB47" s="335" t="str">
        <f>IFERROR(COUNTIFS(#REF!,BB$3,#REF!,BB$2,#REF!,$B47),"")</f>
        <v/>
      </c>
      <c r="BC47" s="335" t="str">
        <f>IFERROR(COUNTIFS(#REF!,BC$3,#REF!,BC$2,#REF!,$B47),"")</f>
        <v/>
      </c>
      <c r="BD47" s="335" t="str">
        <f>IFERROR(COUNTIFS(#REF!,BD$3,#REF!,BD$2,#REF!,$B47),"")</f>
        <v/>
      </c>
      <c r="BE47" s="335" t="str">
        <f>IFERROR(COUNTIFS(#REF!,BE$3,#REF!,BE$2,#REF!,$B47),"")</f>
        <v/>
      </c>
      <c r="BF47" s="335" t="str">
        <f>IFERROR(COUNTIFS(#REF!,BF$3,#REF!,BF$2,#REF!,$B47),"")</f>
        <v/>
      </c>
      <c r="BG47" s="335" t="str">
        <f>IFERROR(COUNTIFS(#REF!,BG$3,#REF!,BG$2,#REF!,$B47),"")</f>
        <v/>
      </c>
      <c r="BH47" s="335" t="str">
        <f>IFERROR(COUNTIFS(#REF!,BH$3,#REF!,BH$2,#REF!,$B47),"")</f>
        <v/>
      </c>
      <c r="BI47" s="335" t="str">
        <f>IFERROR(COUNTIFS(#REF!,BI$3,#REF!,BI$2,#REF!,$B47),"")</f>
        <v/>
      </c>
      <c r="BJ47" s="335" t="str">
        <f>IFERROR(COUNTIFS(#REF!,BJ$3,#REF!,BJ$2,#REF!,$B47),"")</f>
        <v/>
      </c>
      <c r="BK47" s="335" t="str">
        <f>IFERROR(COUNTIFS(#REF!,BK$3,#REF!,BK$2,#REF!,$B47),"")</f>
        <v/>
      </c>
      <c r="BL47" s="335" t="str">
        <f>IFERROR(COUNTIFS(#REF!,BL$3,#REF!,BL$2,#REF!,$B47),"")</f>
        <v/>
      </c>
      <c r="BM47" s="335" t="str">
        <f>IFERROR(COUNTIFS(#REF!,BM$3,#REF!,BM$2,#REF!,$B47),"")</f>
        <v/>
      </c>
      <c r="BN47" s="335" t="str">
        <f>IFERROR(COUNTIFS(#REF!,BN$3,#REF!,BN$2,#REF!,$B47),"")</f>
        <v/>
      </c>
      <c r="BO47" s="335" t="str">
        <f>IFERROR(COUNTIFS(#REF!,BO$3,#REF!,BO$2,#REF!,$B47),"")</f>
        <v/>
      </c>
      <c r="BP47" s="335" t="str">
        <f>IFERROR(COUNTIFS(#REF!,BP$3,#REF!,BP$2,#REF!,$B47),"")</f>
        <v/>
      </c>
      <c r="BQ47" s="335" t="str">
        <f>IFERROR(COUNTIFS(#REF!,BQ$3,#REF!,BQ$2,#REF!,$B47),"")</f>
        <v/>
      </c>
      <c r="BR47" s="335" t="str">
        <f>IFERROR(COUNTIFS(#REF!,BR$3,#REF!,BR$2,#REF!,$B47),"")</f>
        <v/>
      </c>
      <c r="BS47" s="335" t="str">
        <f>IFERROR(COUNTIFS(#REF!,BS$3,#REF!,BS$2,#REF!,$B47),"")</f>
        <v/>
      </c>
      <c r="BT47" s="335" t="str">
        <f>IFERROR(COUNTIFS(#REF!,BT$3,#REF!,BT$2,#REF!,$B47),"")</f>
        <v/>
      </c>
      <c r="BU47" s="335" t="str">
        <f>IFERROR(COUNTIFS(#REF!,BU$3,#REF!,BU$2,#REF!,$B47),"")</f>
        <v/>
      </c>
      <c r="BV47" s="335" t="str">
        <f>IFERROR(COUNTIFS(#REF!,BV$3,#REF!,BV$2,#REF!,$B47),"")</f>
        <v/>
      </c>
      <c r="BW47" s="335" t="str">
        <f>IFERROR(COUNTIFS(#REF!,BW$3,#REF!,BW$2,#REF!,$B47),"")</f>
        <v/>
      </c>
      <c r="BX47" s="335" t="str">
        <f>IFERROR(COUNTIFS(#REF!,BX$3,#REF!,BX$2,#REF!,$B47),"")</f>
        <v/>
      </c>
      <c r="BY47" s="335" t="str">
        <f>IFERROR(COUNTIFS(#REF!,BY$3,#REF!,BY$2,#REF!,$B47),"")</f>
        <v/>
      </c>
      <c r="BZ47" s="335" t="str">
        <f>IFERROR(COUNTIFS(#REF!,BZ$3,#REF!,BZ$2,#REF!,$B47),"")</f>
        <v/>
      </c>
      <c r="CA47" s="335" t="str">
        <f>IFERROR(COUNTIFS(#REF!,CA$3,#REF!,CA$2,#REF!,$B47),"")</f>
        <v/>
      </c>
    </row>
    <row r="48" spans="2:79" s="6" customFormat="1" x14ac:dyDescent="0.25">
      <c r="B48" s="272" t="s">
        <v>180</v>
      </c>
      <c r="C48" s="235" t="s">
        <v>43</v>
      </c>
      <c r="D48" s="235" t="s">
        <v>128</v>
      </c>
      <c r="E48" s="236" t="s">
        <v>7587</v>
      </c>
      <c r="F48" s="294" t="str">
        <f t="shared" si="12"/>
        <v/>
      </c>
      <c r="G48" s="300">
        <f t="shared" si="13"/>
        <v>0</v>
      </c>
      <c r="H48" s="294" t="str">
        <f t="shared" si="14"/>
        <v/>
      </c>
      <c r="I48" s="294" t="str">
        <f t="shared" si="15"/>
        <v/>
      </c>
      <c r="J48" s="294" t="str">
        <f t="shared" si="16"/>
        <v/>
      </c>
      <c r="K48" s="294" t="str">
        <f t="shared" si="17"/>
        <v/>
      </c>
      <c r="L48" s="294" t="str">
        <f t="shared" si="18"/>
        <v/>
      </c>
      <c r="M48" s="294" t="str">
        <f t="shared" si="19"/>
        <v/>
      </c>
      <c r="N48" s="294" t="str">
        <f t="shared" si="20"/>
        <v/>
      </c>
      <c r="O48" s="294" t="str">
        <f t="shared" si="21"/>
        <v/>
      </c>
      <c r="P48" s="294" t="str">
        <f t="shared" si="22"/>
        <v/>
      </c>
      <c r="Q48" s="294" t="str">
        <f t="shared" si="23"/>
        <v/>
      </c>
      <c r="R48" s="294" t="str">
        <f t="shared" si="24"/>
        <v/>
      </c>
      <c r="S48" s="294" t="str">
        <f t="shared" si="25"/>
        <v/>
      </c>
      <c r="T48" s="335" t="str">
        <f>IFERROR(COUNTIFS(#REF!,T$3,#REF!,T$2,#REF!,$B48),"")</f>
        <v/>
      </c>
      <c r="U48" s="335" t="str">
        <f>IFERROR(COUNTIFS(#REF!,U$3,#REF!,U$2,#REF!,$B48),"")</f>
        <v/>
      </c>
      <c r="V48" s="335" t="str">
        <f>IFERROR(COUNTIFS(#REF!,V$3,#REF!,V$2,#REF!,$B48),"")</f>
        <v/>
      </c>
      <c r="W48" s="335" t="str">
        <f>IFERROR(COUNTIFS(#REF!,W$3,#REF!,W$2,#REF!,$B48),"")</f>
        <v/>
      </c>
      <c r="X48" s="335" t="str">
        <f>IFERROR(COUNTIFS(#REF!,X$3,#REF!,X$2,#REF!,$B48),"")</f>
        <v/>
      </c>
      <c r="Y48" s="335" t="str">
        <f>IFERROR(COUNTIFS(#REF!,Y$3,#REF!,Y$2,#REF!,$B48),"")</f>
        <v/>
      </c>
      <c r="Z48" s="335" t="str">
        <f>IFERROR(COUNTIFS(#REF!,Z$3,#REF!,Z$2,#REF!,$B48),"")</f>
        <v/>
      </c>
      <c r="AA48" s="335" t="str">
        <f>IFERROR(COUNTIFS(#REF!,AA$3,#REF!,AA$2,#REF!,$B48),"")</f>
        <v/>
      </c>
      <c r="AB48" s="335" t="str">
        <f>IFERROR(COUNTIFS(#REF!,AB$3,#REF!,AB$2,#REF!,$B48),"")</f>
        <v/>
      </c>
      <c r="AC48" s="335" t="str">
        <f>IFERROR(COUNTIFS(#REF!,AC$3,#REF!,AC$2,#REF!,$B48),"")</f>
        <v/>
      </c>
      <c r="AD48" s="335" t="str">
        <f>IFERROR(COUNTIFS(#REF!,AD$3,#REF!,AD$2,#REF!,$B48),"")</f>
        <v/>
      </c>
      <c r="AE48" s="335" t="str">
        <f>IFERROR(COUNTIFS(#REF!,AE$3,#REF!,AE$2,#REF!,$B48),"")</f>
        <v/>
      </c>
      <c r="AF48" s="335" t="str">
        <f>IFERROR(COUNTIFS(#REF!,AF$3,#REF!,AF$2,#REF!,$B48),"")</f>
        <v/>
      </c>
      <c r="AG48" s="335" t="str">
        <f>IFERROR(COUNTIFS(#REF!,AG$3,#REF!,AG$2,#REF!,$B48),"")</f>
        <v/>
      </c>
      <c r="AH48" s="335" t="str">
        <f>IFERROR(COUNTIFS(#REF!,AH$3,#REF!,AH$2,#REF!,$B48),"")</f>
        <v/>
      </c>
      <c r="AI48" s="335" t="str">
        <f>IFERROR(COUNTIFS(#REF!,AI$3,#REF!,AI$2,#REF!,$B48),"")</f>
        <v/>
      </c>
      <c r="AJ48" s="335" t="str">
        <f>IFERROR(COUNTIFS(#REF!,AJ$3,#REF!,AJ$2,#REF!,$B48),"")</f>
        <v/>
      </c>
      <c r="AK48" s="335" t="str">
        <f>IFERROR(COUNTIFS(#REF!,AK$3,#REF!,AK$2,#REF!,$B48),"")</f>
        <v/>
      </c>
      <c r="AL48" s="335" t="str">
        <f>IFERROR(COUNTIFS(#REF!,AL$3,#REF!,AL$2,#REF!,$B48),"")</f>
        <v/>
      </c>
      <c r="AM48" s="335" t="str">
        <f>IFERROR(COUNTIFS(#REF!,AM$3,#REF!,AM$2,#REF!,$B48),"")</f>
        <v/>
      </c>
      <c r="AN48" s="335" t="str">
        <f>IFERROR(COUNTIFS(#REF!,AN$3,#REF!,AN$2,#REF!,$B48),"")</f>
        <v/>
      </c>
      <c r="AO48" s="335" t="str">
        <f>IFERROR(COUNTIFS(#REF!,AO$3,#REF!,AO$2,#REF!,$B48),"")</f>
        <v/>
      </c>
      <c r="AP48" s="335" t="str">
        <f>IFERROR(COUNTIFS(#REF!,AP$3,#REF!,AP$2,#REF!,$B48),"")</f>
        <v/>
      </c>
      <c r="AQ48" s="335" t="str">
        <f>IFERROR(COUNTIFS(#REF!,AQ$3,#REF!,AQ$2,#REF!,$B48),"")</f>
        <v/>
      </c>
      <c r="AR48" s="335" t="str">
        <f>IFERROR(COUNTIFS(#REF!,AR$3,#REF!,AR$2,#REF!,$B48),"")</f>
        <v/>
      </c>
      <c r="AS48" s="335" t="str">
        <f>IFERROR(COUNTIFS(#REF!,AS$3,#REF!,AS$2,#REF!,$B48),"")</f>
        <v/>
      </c>
      <c r="AT48" s="335" t="str">
        <f>IFERROR(COUNTIFS(#REF!,AT$3,#REF!,AT$2,#REF!,$B48),"")</f>
        <v/>
      </c>
      <c r="AU48" s="335" t="str">
        <f>IFERROR(COUNTIFS(#REF!,AU$3,#REF!,AU$2,#REF!,$B48),"")</f>
        <v/>
      </c>
      <c r="AV48" s="335" t="str">
        <f>IFERROR(COUNTIFS(#REF!,AV$3,#REF!,AV$2,#REF!,$B48),"")</f>
        <v/>
      </c>
      <c r="AW48" s="335" t="str">
        <f>IFERROR(COUNTIFS(#REF!,AW$3,#REF!,AW$2,#REF!,$B48),"")</f>
        <v/>
      </c>
      <c r="AX48" s="335" t="str">
        <f>IFERROR(COUNTIFS(#REF!,AX$3,#REF!,AX$2,#REF!,$B48),"")</f>
        <v/>
      </c>
      <c r="AY48" s="335" t="str">
        <f>IFERROR(COUNTIFS(#REF!,AY$3,#REF!,AY$2,#REF!,$B48),"")</f>
        <v/>
      </c>
      <c r="AZ48" s="335" t="str">
        <f>IFERROR(COUNTIFS(#REF!,AZ$3,#REF!,AZ$2,#REF!,$B48),"")</f>
        <v/>
      </c>
      <c r="BA48" s="335" t="str">
        <f>IFERROR(COUNTIFS(#REF!,BA$3,#REF!,BA$2,#REF!,$B48),"")</f>
        <v/>
      </c>
      <c r="BB48" s="335" t="str">
        <f>IFERROR(COUNTIFS(#REF!,BB$3,#REF!,BB$2,#REF!,$B48),"")</f>
        <v/>
      </c>
      <c r="BC48" s="335" t="str">
        <f>IFERROR(COUNTIFS(#REF!,BC$3,#REF!,BC$2,#REF!,$B48),"")</f>
        <v/>
      </c>
      <c r="BD48" s="335" t="str">
        <f>IFERROR(COUNTIFS(#REF!,BD$3,#REF!,BD$2,#REF!,$B48),"")</f>
        <v/>
      </c>
      <c r="BE48" s="335" t="str">
        <f>IFERROR(COUNTIFS(#REF!,BE$3,#REF!,BE$2,#REF!,$B48),"")</f>
        <v/>
      </c>
      <c r="BF48" s="335" t="str">
        <f>IFERROR(COUNTIFS(#REF!,BF$3,#REF!,BF$2,#REF!,$B48),"")</f>
        <v/>
      </c>
      <c r="BG48" s="335" t="str">
        <f>IFERROR(COUNTIFS(#REF!,BG$3,#REF!,BG$2,#REF!,$B48),"")</f>
        <v/>
      </c>
      <c r="BH48" s="335" t="str">
        <f>IFERROR(COUNTIFS(#REF!,BH$3,#REF!,BH$2,#REF!,$B48),"")</f>
        <v/>
      </c>
      <c r="BI48" s="335" t="str">
        <f>IFERROR(COUNTIFS(#REF!,BI$3,#REF!,BI$2,#REF!,$B48),"")</f>
        <v/>
      </c>
      <c r="BJ48" s="335" t="str">
        <f>IFERROR(COUNTIFS(#REF!,BJ$3,#REF!,BJ$2,#REF!,$B48),"")</f>
        <v/>
      </c>
      <c r="BK48" s="335" t="str">
        <f>IFERROR(COUNTIFS(#REF!,BK$3,#REF!,BK$2,#REF!,$B48),"")</f>
        <v/>
      </c>
      <c r="BL48" s="335" t="str">
        <f>IFERROR(COUNTIFS(#REF!,BL$3,#REF!,BL$2,#REF!,$B48),"")</f>
        <v/>
      </c>
      <c r="BM48" s="335" t="str">
        <f>IFERROR(COUNTIFS(#REF!,BM$3,#REF!,BM$2,#REF!,$B48),"")</f>
        <v/>
      </c>
      <c r="BN48" s="335" t="str">
        <f>IFERROR(COUNTIFS(#REF!,BN$3,#REF!,BN$2,#REF!,$B48),"")</f>
        <v/>
      </c>
      <c r="BO48" s="335" t="str">
        <f>IFERROR(COUNTIFS(#REF!,BO$3,#REF!,BO$2,#REF!,$B48),"")</f>
        <v/>
      </c>
      <c r="BP48" s="335" t="str">
        <f>IFERROR(COUNTIFS(#REF!,BP$3,#REF!,BP$2,#REF!,$B48),"")</f>
        <v/>
      </c>
      <c r="BQ48" s="335" t="str">
        <f>IFERROR(COUNTIFS(#REF!,BQ$3,#REF!,BQ$2,#REF!,$B48),"")</f>
        <v/>
      </c>
      <c r="BR48" s="335" t="str">
        <f>IFERROR(COUNTIFS(#REF!,BR$3,#REF!,BR$2,#REF!,$B48),"")</f>
        <v/>
      </c>
      <c r="BS48" s="335" t="str">
        <f>IFERROR(COUNTIFS(#REF!,BS$3,#REF!,BS$2,#REF!,$B48),"")</f>
        <v/>
      </c>
      <c r="BT48" s="335" t="str">
        <f>IFERROR(COUNTIFS(#REF!,BT$3,#REF!,BT$2,#REF!,$B48),"")</f>
        <v/>
      </c>
      <c r="BU48" s="335" t="str">
        <f>IFERROR(COUNTIFS(#REF!,BU$3,#REF!,BU$2,#REF!,$B48),"")</f>
        <v/>
      </c>
      <c r="BV48" s="335" t="str">
        <f>IFERROR(COUNTIFS(#REF!,BV$3,#REF!,BV$2,#REF!,$B48),"")</f>
        <v/>
      </c>
      <c r="BW48" s="335" t="str">
        <f>IFERROR(COUNTIFS(#REF!,BW$3,#REF!,BW$2,#REF!,$B48),"")</f>
        <v/>
      </c>
      <c r="BX48" s="335" t="str">
        <f>IFERROR(COUNTIFS(#REF!,BX$3,#REF!,BX$2,#REF!,$B48),"")</f>
        <v/>
      </c>
      <c r="BY48" s="335" t="str">
        <f>IFERROR(COUNTIFS(#REF!,BY$3,#REF!,BY$2,#REF!,$B48),"")</f>
        <v/>
      </c>
      <c r="BZ48" s="335" t="str">
        <f>IFERROR(COUNTIFS(#REF!,BZ$3,#REF!,BZ$2,#REF!,$B48),"")</f>
        <v/>
      </c>
      <c r="CA48" s="335" t="str">
        <f>IFERROR(COUNTIFS(#REF!,CA$3,#REF!,CA$2,#REF!,$B48),"")</f>
        <v/>
      </c>
    </row>
    <row r="49" spans="2:79" s="6" customFormat="1" x14ac:dyDescent="0.25">
      <c r="B49" s="395" t="s">
        <v>60</v>
      </c>
      <c r="C49" s="335" t="s">
        <v>43</v>
      </c>
      <c r="D49" s="335" t="s">
        <v>129</v>
      </c>
      <c r="E49" s="51" t="s">
        <v>7542</v>
      </c>
      <c r="F49" s="396" t="str">
        <f t="shared" si="12"/>
        <v/>
      </c>
      <c r="G49" s="397">
        <f t="shared" si="13"/>
        <v>0</v>
      </c>
      <c r="H49" s="396" t="str">
        <f t="shared" si="14"/>
        <v/>
      </c>
      <c r="I49" s="396" t="str">
        <f t="shared" si="15"/>
        <v/>
      </c>
      <c r="J49" s="396" t="str">
        <f t="shared" si="16"/>
        <v/>
      </c>
      <c r="K49" s="396" t="str">
        <f t="shared" si="17"/>
        <v/>
      </c>
      <c r="L49" s="396" t="str">
        <f t="shared" si="18"/>
        <v/>
      </c>
      <c r="M49" s="396" t="str">
        <f t="shared" si="19"/>
        <v/>
      </c>
      <c r="N49" s="396" t="str">
        <f t="shared" si="20"/>
        <v/>
      </c>
      <c r="O49" s="396" t="str">
        <f t="shared" si="21"/>
        <v/>
      </c>
      <c r="P49" s="396" t="str">
        <f t="shared" si="22"/>
        <v/>
      </c>
      <c r="Q49" s="396" t="str">
        <f t="shared" si="23"/>
        <v/>
      </c>
      <c r="R49" s="396" t="str">
        <f t="shared" si="24"/>
        <v/>
      </c>
      <c r="S49" s="396" t="str">
        <f t="shared" si="25"/>
        <v/>
      </c>
      <c r="T49" s="335" t="str">
        <f>IFERROR(COUNTIFS(#REF!,T$3,#REF!,T$2,#REF!,$B49),"")</f>
        <v/>
      </c>
      <c r="U49" s="335" t="str">
        <f>IFERROR(COUNTIFS(#REF!,U$3,#REF!,U$2,#REF!,$B49),"")</f>
        <v/>
      </c>
      <c r="V49" s="335" t="str">
        <f>IFERROR(COUNTIFS(#REF!,V$3,#REF!,V$2,#REF!,$B49),"")</f>
        <v/>
      </c>
      <c r="W49" s="335" t="str">
        <f>IFERROR(COUNTIFS(#REF!,W$3,#REF!,W$2,#REF!,$B49),"")</f>
        <v/>
      </c>
      <c r="X49" s="335" t="str">
        <f>IFERROR(COUNTIFS(#REF!,X$3,#REF!,X$2,#REF!,$B49),"")</f>
        <v/>
      </c>
      <c r="Y49" s="335" t="str">
        <f>IFERROR(COUNTIFS(#REF!,Y$3,#REF!,Y$2,#REF!,$B49),"")</f>
        <v/>
      </c>
      <c r="Z49" s="335" t="str">
        <f>IFERROR(COUNTIFS(#REF!,Z$3,#REF!,Z$2,#REF!,$B49),"")</f>
        <v/>
      </c>
      <c r="AA49" s="335" t="str">
        <f>IFERROR(COUNTIFS(#REF!,AA$3,#REF!,AA$2,#REF!,$B49),"")</f>
        <v/>
      </c>
      <c r="AB49" s="335" t="str">
        <f>IFERROR(COUNTIFS(#REF!,AB$3,#REF!,AB$2,#REF!,$B49),"")</f>
        <v/>
      </c>
      <c r="AC49" s="335" t="str">
        <f>IFERROR(COUNTIFS(#REF!,AC$3,#REF!,AC$2,#REF!,$B49),"")</f>
        <v/>
      </c>
      <c r="AD49" s="335" t="str">
        <f>IFERROR(COUNTIFS(#REF!,AD$3,#REF!,AD$2,#REF!,$B49),"")</f>
        <v/>
      </c>
      <c r="AE49" s="335" t="str">
        <f>IFERROR(COUNTIFS(#REF!,AE$3,#REF!,AE$2,#REF!,$B49),"")</f>
        <v/>
      </c>
      <c r="AF49" s="335" t="str">
        <f>IFERROR(COUNTIFS(#REF!,AF$3,#REF!,AF$2,#REF!,$B49),"")</f>
        <v/>
      </c>
      <c r="AG49" s="335" t="str">
        <f>IFERROR(COUNTIFS(#REF!,AG$3,#REF!,AG$2,#REF!,$B49),"")</f>
        <v/>
      </c>
      <c r="AH49" s="335" t="str">
        <f>IFERROR(COUNTIFS(#REF!,AH$3,#REF!,AH$2,#REF!,$B49),"")</f>
        <v/>
      </c>
      <c r="AI49" s="335" t="str">
        <f>IFERROR(COUNTIFS(#REF!,AI$3,#REF!,AI$2,#REF!,$B49),"")</f>
        <v/>
      </c>
      <c r="AJ49" s="335" t="str">
        <f>IFERROR(COUNTIFS(#REF!,AJ$3,#REF!,AJ$2,#REF!,$B49),"")</f>
        <v/>
      </c>
      <c r="AK49" s="335" t="str">
        <f>IFERROR(COUNTIFS(#REF!,AK$3,#REF!,AK$2,#REF!,$B49),"")</f>
        <v/>
      </c>
      <c r="AL49" s="335" t="str">
        <f>IFERROR(COUNTIFS(#REF!,AL$3,#REF!,AL$2,#REF!,$B49),"")</f>
        <v/>
      </c>
      <c r="AM49" s="335" t="str">
        <f>IFERROR(COUNTIFS(#REF!,AM$3,#REF!,AM$2,#REF!,$B49),"")</f>
        <v/>
      </c>
      <c r="AN49" s="335" t="str">
        <f>IFERROR(COUNTIFS(#REF!,AN$3,#REF!,AN$2,#REF!,$B49),"")</f>
        <v/>
      </c>
      <c r="AO49" s="335" t="str">
        <f>IFERROR(COUNTIFS(#REF!,AO$3,#REF!,AO$2,#REF!,$B49),"")</f>
        <v/>
      </c>
      <c r="AP49" s="335" t="str">
        <f>IFERROR(COUNTIFS(#REF!,AP$3,#REF!,AP$2,#REF!,$B49),"")</f>
        <v/>
      </c>
      <c r="AQ49" s="335" t="str">
        <f>IFERROR(COUNTIFS(#REF!,AQ$3,#REF!,AQ$2,#REF!,$B49),"")</f>
        <v/>
      </c>
      <c r="AR49" s="335" t="str">
        <f>IFERROR(COUNTIFS(#REF!,AR$3,#REF!,AR$2,#REF!,$B49),"")</f>
        <v/>
      </c>
      <c r="AS49" s="335" t="str">
        <f>IFERROR(COUNTIFS(#REF!,AS$3,#REF!,AS$2,#REF!,$B49),"")</f>
        <v/>
      </c>
      <c r="AT49" s="335" t="str">
        <f>IFERROR(COUNTIFS(#REF!,AT$3,#REF!,AT$2,#REF!,$B49),"")</f>
        <v/>
      </c>
      <c r="AU49" s="335" t="str">
        <f>IFERROR(COUNTIFS(#REF!,AU$3,#REF!,AU$2,#REF!,$B49),"")</f>
        <v/>
      </c>
      <c r="AV49" s="335" t="str">
        <f>IFERROR(COUNTIFS(#REF!,AV$3,#REF!,AV$2,#REF!,$B49),"")</f>
        <v/>
      </c>
      <c r="AW49" s="335" t="str">
        <f>IFERROR(COUNTIFS(#REF!,AW$3,#REF!,AW$2,#REF!,$B49),"")</f>
        <v/>
      </c>
      <c r="AX49" s="335" t="str">
        <f>IFERROR(COUNTIFS(#REF!,AX$3,#REF!,AX$2,#REF!,$B49),"")</f>
        <v/>
      </c>
      <c r="AY49" s="335" t="str">
        <f>IFERROR(COUNTIFS(#REF!,AY$3,#REF!,AY$2,#REF!,$B49),"")</f>
        <v/>
      </c>
      <c r="AZ49" s="335" t="str">
        <f>IFERROR(COUNTIFS(#REF!,AZ$3,#REF!,AZ$2,#REF!,$B49),"")</f>
        <v/>
      </c>
      <c r="BA49" s="335" t="str">
        <f>IFERROR(COUNTIFS(#REF!,BA$3,#REF!,BA$2,#REF!,$B49),"")</f>
        <v/>
      </c>
      <c r="BB49" s="335" t="str">
        <f>IFERROR(COUNTIFS(#REF!,BB$3,#REF!,BB$2,#REF!,$B49),"")</f>
        <v/>
      </c>
      <c r="BC49" s="335" t="str">
        <f>IFERROR(COUNTIFS(#REF!,BC$3,#REF!,BC$2,#REF!,$B49),"")</f>
        <v/>
      </c>
      <c r="BD49" s="335" t="str">
        <f>IFERROR(COUNTIFS(#REF!,BD$3,#REF!,BD$2,#REF!,$B49),"")</f>
        <v/>
      </c>
      <c r="BE49" s="335" t="str">
        <f>IFERROR(COUNTIFS(#REF!,BE$3,#REF!,BE$2,#REF!,$B49),"")</f>
        <v/>
      </c>
      <c r="BF49" s="335" t="str">
        <f>IFERROR(COUNTIFS(#REF!,BF$3,#REF!,BF$2,#REF!,$B49),"")</f>
        <v/>
      </c>
      <c r="BG49" s="335" t="str">
        <f>IFERROR(COUNTIFS(#REF!,BG$3,#REF!,BG$2,#REF!,$B49),"")</f>
        <v/>
      </c>
      <c r="BH49" s="335" t="str">
        <f>IFERROR(COUNTIFS(#REF!,BH$3,#REF!,BH$2,#REF!,$B49),"")</f>
        <v/>
      </c>
      <c r="BI49" s="335" t="str">
        <f>IFERROR(COUNTIFS(#REF!,BI$3,#REF!,BI$2,#REF!,$B49),"")</f>
        <v/>
      </c>
      <c r="BJ49" s="335" t="str">
        <f>IFERROR(COUNTIFS(#REF!,BJ$3,#REF!,BJ$2,#REF!,$B49),"")</f>
        <v/>
      </c>
      <c r="BK49" s="335" t="str">
        <f>IFERROR(COUNTIFS(#REF!,BK$3,#REF!,BK$2,#REF!,$B49),"")</f>
        <v/>
      </c>
      <c r="BL49" s="335" t="str">
        <f>IFERROR(COUNTIFS(#REF!,BL$3,#REF!,BL$2,#REF!,$B49),"")</f>
        <v/>
      </c>
      <c r="BM49" s="335" t="str">
        <f>IFERROR(COUNTIFS(#REF!,BM$3,#REF!,BM$2,#REF!,$B49),"")</f>
        <v/>
      </c>
      <c r="BN49" s="335" t="str">
        <f>IFERROR(COUNTIFS(#REF!,BN$3,#REF!,BN$2,#REF!,$B49),"")</f>
        <v/>
      </c>
      <c r="BO49" s="335" t="str">
        <f>IFERROR(COUNTIFS(#REF!,BO$3,#REF!,BO$2,#REF!,$B49),"")</f>
        <v/>
      </c>
      <c r="BP49" s="335" t="str">
        <f>IFERROR(COUNTIFS(#REF!,BP$3,#REF!,BP$2,#REF!,$B49),"")</f>
        <v/>
      </c>
      <c r="BQ49" s="335" t="str">
        <f>IFERROR(COUNTIFS(#REF!,BQ$3,#REF!,BQ$2,#REF!,$B49),"")</f>
        <v/>
      </c>
      <c r="BR49" s="335" t="str">
        <f>IFERROR(COUNTIFS(#REF!,BR$3,#REF!,BR$2,#REF!,$B49),"")</f>
        <v/>
      </c>
      <c r="BS49" s="335" t="str">
        <f>IFERROR(COUNTIFS(#REF!,BS$3,#REF!,BS$2,#REF!,$B49),"")</f>
        <v/>
      </c>
      <c r="BT49" s="335" t="str">
        <f>IFERROR(COUNTIFS(#REF!,BT$3,#REF!,BT$2,#REF!,$B49),"")</f>
        <v/>
      </c>
      <c r="BU49" s="335" t="str">
        <f>IFERROR(COUNTIFS(#REF!,BU$3,#REF!,BU$2,#REF!,$B49),"")</f>
        <v/>
      </c>
      <c r="BV49" s="335" t="str">
        <f>IFERROR(COUNTIFS(#REF!,BV$3,#REF!,BV$2,#REF!,$B49),"")</f>
        <v/>
      </c>
      <c r="BW49" s="335" t="str">
        <f>IFERROR(COUNTIFS(#REF!,BW$3,#REF!,BW$2,#REF!,$B49),"")</f>
        <v/>
      </c>
      <c r="BX49" s="335" t="str">
        <f>IFERROR(COUNTIFS(#REF!,BX$3,#REF!,BX$2,#REF!,$B49),"")</f>
        <v/>
      </c>
      <c r="BY49" s="335" t="str">
        <f>IFERROR(COUNTIFS(#REF!,BY$3,#REF!,BY$2,#REF!,$B49),"")</f>
        <v/>
      </c>
      <c r="BZ49" s="335" t="str">
        <f>IFERROR(COUNTIFS(#REF!,BZ$3,#REF!,BZ$2,#REF!,$B49),"")</f>
        <v/>
      </c>
      <c r="CA49" s="335" t="str">
        <f>IFERROR(COUNTIFS(#REF!,CA$3,#REF!,CA$2,#REF!,$B49),"")</f>
        <v/>
      </c>
    </row>
    <row r="50" spans="2:79" s="6" customFormat="1" x14ac:dyDescent="0.25">
      <c r="B50" s="272" t="s">
        <v>126</v>
      </c>
      <c r="C50" s="235" t="s">
        <v>43</v>
      </c>
      <c r="D50" s="235" t="s">
        <v>128</v>
      </c>
      <c r="E50" s="236" t="s">
        <v>7585</v>
      </c>
      <c r="F50" s="294" t="str">
        <f t="shared" si="12"/>
        <v/>
      </c>
      <c r="G50" s="300">
        <f t="shared" si="13"/>
        <v>0</v>
      </c>
      <c r="H50" s="294" t="str">
        <f t="shared" si="14"/>
        <v/>
      </c>
      <c r="I50" s="294" t="str">
        <f t="shared" si="15"/>
        <v/>
      </c>
      <c r="J50" s="294" t="str">
        <f t="shared" si="16"/>
        <v/>
      </c>
      <c r="K50" s="294" t="str">
        <f t="shared" si="17"/>
        <v/>
      </c>
      <c r="L50" s="294" t="str">
        <f t="shared" si="18"/>
        <v/>
      </c>
      <c r="M50" s="294" t="str">
        <f t="shared" si="19"/>
        <v/>
      </c>
      <c r="N50" s="294" t="str">
        <f t="shared" si="20"/>
        <v/>
      </c>
      <c r="O50" s="294" t="str">
        <f t="shared" si="21"/>
        <v/>
      </c>
      <c r="P50" s="294" t="str">
        <f t="shared" si="22"/>
        <v/>
      </c>
      <c r="Q50" s="294" t="str">
        <f t="shared" si="23"/>
        <v/>
      </c>
      <c r="R50" s="294" t="str">
        <f t="shared" si="24"/>
        <v/>
      </c>
      <c r="S50" s="294" t="str">
        <f t="shared" si="25"/>
        <v/>
      </c>
      <c r="T50" s="335" t="str">
        <f>IFERROR(COUNTIFS(#REF!,T$3,#REF!,T$2,#REF!,$B50),"")</f>
        <v/>
      </c>
      <c r="U50" s="335" t="str">
        <f>IFERROR(COUNTIFS(#REF!,U$3,#REF!,U$2,#REF!,$B50),"")</f>
        <v/>
      </c>
      <c r="V50" s="335" t="str">
        <f>IFERROR(COUNTIFS(#REF!,V$3,#REF!,V$2,#REF!,$B50),"")</f>
        <v/>
      </c>
      <c r="W50" s="335" t="str">
        <f>IFERROR(COUNTIFS(#REF!,W$3,#REF!,W$2,#REF!,$B50),"")</f>
        <v/>
      </c>
      <c r="X50" s="335" t="str">
        <f>IFERROR(COUNTIFS(#REF!,X$3,#REF!,X$2,#REF!,$B50),"")</f>
        <v/>
      </c>
      <c r="Y50" s="335" t="str">
        <f>IFERROR(COUNTIFS(#REF!,Y$3,#REF!,Y$2,#REF!,$B50),"")</f>
        <v/>
      </c>
      <c r="Z50" s="335" t="str">
        <f>IFERROR(COUNTIFS(#REF!,Z$3,#REF!,Z$2,#REF!,$B50),"")</f>
        <v/>
      </c>
      <c r="AA50" s="335" t="str">
        <f>IFERROR(COUNTIFS(#REF!,AA$3,#REF!,AA$2,#REF!,$B50),"")</f>
        <v/>
      </c>
      <c r="AB50" s="335" t="str">
        <f>IFERROR(COUNTIFS(#REF!,AB$3,#REF!,AB$2,#REF!,$B50),"")</f>
        <v/>
      </c>
      <c r="AC50" s="335" t="str">
        <f>IFERROR(COUNTIFS(#REF!,AC$3,#REF!,AC$2,#REF!,$B50),"")</f>
        <v/>
      </c>
      <c r="AD50" s="335" t="str">
        <f>IFERROR(COUNTIFS(#REF!,AD$3,#REF!,AD$2,#REF!,$B50),"")</f>
        <v/>
      </c>
      <c r="AE50" s="335" t="str">
        <f>IFERROR(COUNTIFS(#REF!,AE$3,#REF!,AE$2,#REF!,$B50),"")</f>
        <v/>
      </c>
      <c r="AF50" s="335" t="str">
        <f>IFERROR(COUNTIFS(#REF!,AF$3,#REF!,AF$2,#REF!,$B50),"")</f>
        <v/>
      </c>
      <c r="AG50" s="335" t="str">
        <f>IFERROR(COUNTIFS(#REF!,AG$3,#REF!,AG$2,#REF!,$B50),"")</f>
        <v/>
      </c>
      <c r="AH50" s="335" t="str">
        <f>IFERROR(COUNTIFS(#REF!,AH$3,#REF!,AH$2,#REF!,$B50),"")</f>
        <v/>
      </c>
      <c r="AI50" s="335" t="str">
        <f>IFERROR(COUNTIFS(#REF!,AI$3,#REF!,AI$2,#REF!,$B50),"")</f>
        <v/>
      </c>
      <c r="AJ50" s="335" t="str">
        <f>IFERROR(COUNTIFS(#REF!,AJ$3,#REF!,AJ$2,#REF!,$B50),"")</f>
        <v/>
      </c>
      <c r="AK50" s="335" t="str">
        <f>IFERROR(COUNTIFS(#REF!,AK$3,#REF!,AK$2,#REF!,$B50),"")</f>
        <v/>
      </c>
      <c r="AL50" s="335" t="str">
        <f>IFERROR(COUNTIFS(#REF!,AL$3,#REF!,AL$2,#REF!,$B50),"")</f>
        <v/>
      </c>
      <c r="AM50" s="335" t="str">
        <f>IFERROR(COUNTIFS(#REF!,AM$3,#REF!,AM$2,#REF!,$B50),"")</f>
        <v/>
      </c>
      <c r="AN50" s="335" t="str">
        <f>IFERROR(COUNTIFS(#REF!,AN$3,#REF!,AN$2,#REF!,$B50),"")</f>
        <v/>
      </c>
      <c r="AO50" s="335" t="str">
        <f>IFERROR(COUNTIFS(#REF!,AO$3,#REF!,AO$2,#REF!,$B50),"")</f>
        <v/>
      </c>
      <c r="AP50" s="335" t="str">
        <f>IFERROR(COUNTIFS(#REF!,AP$3,#REF!,AP$2,#REF!,$B50),"")</f>
        <v/>
      </c>
      <c r="AQ50" s="335" t="str">
        <f>IFERROR(COUNTIFS(#REF!,AQ$3,#REF!,AQ$2,#REF!,$B50),"")</f>
        <v/>
      </c>
      <c r="AR50" s="335" t="str">
        <f>IFERROR(COUNTIFS(#REF!,AR$3,#REF!,AR$2,#REF!,$B50),"")</f>
        <v/>
      </c>
      <c r="AS50" s="335" t="str">
        <f>IFERROR(COUNTIFS(#REF!,AS$3,#REF!,AS$2,#REF!,$B50),"")</f>
        <v/>
      </c>
      <c r="AT50" s="335" t="str">
        <f>IFERROR(COUNTIFS(#REF!,AT$3,#REF!,AT$2,#REF!,$B50),"")</f>
        <v/>
      </c>
      <c r="AU50" s="335" t="str">
        <f>IFERROR(COUNTIFS(#REF!,AU$3,#REF!,AU$2,#REF!,$B50),"")</f>
        <v/>
      </c>
      <c r="AV50" s="335" t="str">
        <f>IFERROR(COUNTIFS(#REF!,AV$3,#REF!,AV$2,#REF!,$B50),"")</f>
        <v/>
      </c>
      <c r="AW50" s="335" t="str">
        <f>IFERROR(COUNTIFS(#REF!,AW$3,#REF!,AW$2,#REF!,$B50),"")</f>
        <v/>
      </c>
      <c r="AX50" s="335" t="str">
        <f>IFERROR(COUNTIFS(#REF!,AX$3,#REF!,AX$2,#REF!,$B50),"")</f>
        <v/>
      </c>
      <c r="AY50" s="335" t="str">
        <f>IFERROR(COUNTIFS(#REF!,AY$3,#REF!,AY$2,#REF!,$B50),"")</f>
        <v/>
      </c>
      <c r="AZ50" s="335" t="str">
        <f>IFERROR(COUNTIFS(#REF!,AZ$3,#REF!,AZ$2,#REF!,$B50),"")</f>
        <v/>
      </c>
      <c r="BA50" s="335" t="str">
        <f>IFERROR(COUNTIFS(#REF!,BA$3,#REF!,BA$2,#REF!,$B50),"")</f>
        <v/>
      </c>
      <c r="BB50" s="335" t="str">
        <f>IFERROR(COUNTIFS(#REF!,BB$3,#REF!,BB$2,#REF!,$B50),"")</f>
        <v/>
      </c>
      <c r="BC50" s="335" t="str">
        <f>IFERROR(COUNTIFS(#REF!,BC$3,#REF!,BC$2,#REF!,$B50),"")</f>
        <v/>
      </c>
      <c r="BD50" s="335" t="str">
        <f>IFERROR(COUNTIFS(#REF!,BD$3,#REF!,BD$2,#REF!,$B50),"")</f>
        <v/>
      </c>
      <c r="BE50" s="335" t="str">
        <f>IFERROR(COUNTIFS(#REF!,BE$3,#REF!,BE$2,#REF!,$B50),"")</f>
        <v/>
      </c>
      <c r="BF50" s="335" t="str">
        <f>IFERROR(COUNTIFS(#REF!,BF$3,#REF!,BF$2,#REF!,$B50),"")</f>
        <v/>
      </c>
      <c r="BG50" s="335" t="str">
        <f>IFERROR(COUNTIFS(#REF!,BG$3,#REF!,BG$2,#REF!,$B50),"")</f>
        <v/>
      </c>
      <c r="BH50" s="335" t="str">
        <f>IFERROR(COUNTIFS(#REF!,BH$3,#REF!,BH$2,#REF!,$B50),"")</f>
        <v/>
      </c>
      <c r="BI50" s="335" t="str">
        <f>IFERROR(COUNTIFS(#REF!,BI$3,#REF!,BI$2,#REF!,$B50),"")</f>
        <v/>
      </c>
      <c r="BJ50" s="335" t="str">
        <f>IFERROR(COUNTIFS(#REF!,BJ$3,#REF!,BJ$2,#REF!,$B50),"")</f>
        <v/>
      </c>
      <c r="BK50" s="335" t="str">
        <f>IFERROR(COUNTIFS(#REF!,BK$3,#REF!,BK$2,#REF!,$B50),"")</f>
        <v/>
      </c>
      <c r="BL50" s="335" t="str">
        <f>IFERROR(COUNTIFS(#REF!,BL$3,#REF!,BL$2,#REF!,$B50),"")</f>
        <v/>
      </c>
      <c r="BM50" s="335" t="str">
        <f>IFERROR(COUNTIFS(#REF!,BM$3,#REF!,BM$2,#REF!,$B50),"")</f>
        <v/>
      </c>
      <c r="BN50" s="335" t="str">
        <f>IFERROR(COUNTIFS(#REF!,BN$3,#REF!,BN$2,#REF!,$B50),"")</f>
        <v/>
      </c>
      <c r="BO50" s="335" t="str">
        <f>IFERROR(COUNTIFS(#REF!,BO$3,#REF!,BO$2,#REF!,$B50),"")</f>
        <v/>
      </c>
      <c r="BP50" s="335" t="str">
        <f>IFERROR(COUNTIFS(#REF!,BP$3,#REF!,BP$2,#REF!,$B50),"")</f>
        <v/>
      </c>
      <c r="BQ50" s="335" t="str">
        <f>IFERROR(COUNTIFS(#REF!,BQ$3,#REF!,BQ$2,#REF!,$B50),"")</f>
        <v/>
      </c>
      <c r="BR50" s="335" t="str">
        <f>IFERROR(COUNTIFS(#REF!,BR$3,#REF!,BR$2,#REF!,$B50),"")</f>
        <v/>
      </c>
      <c r="BS50" s="335" t="str">
        <f>IFERROR(COUNTIFS(#REF!,BS$3,#REF!,BS$2,#REF!,$B50),"")</f>
        <v/>
      </c>
      <c r="BT50" s="335" t="str">
        <f>IFERROR(COUNTIFS(#REF!,BT$3,#REF!,BT$2,#REF!,$B50),"")</f>
        <v/>
      </c>
      <c r="BU50" s="335" t="str">
        <f>IFERROR(COUNTIFS(#REF!,BU$3,#REF!,BU$2,#REF!,$B50),"")</f>
        <v/>
      </c>
      <c r="BV50" s="335" t="str">
        <f>IFERROR(COUNTIFS(#REF!,BV$3,#REF!,BV$2,#REF!,$B50),"")</f>
        <v/>
      </c>
      <c r="BW50" s="335" t="str">
        <f>IFERROR(COUNTIFS(#REF!,BW$3,#REF!,BW$2,#REF!,$B50),"")</f>
        <v/>
      </c>
      <c r="BX50" s="335" t="str">
        <f>IFERROR(COUNTIFS(#REF!,BX$3,#REF!,BX$2,#REF!,$B50),"")</f>
        <v/>
      </c>
      <c r="BY50" s="335" t="str">
        <f>IFERROR(COUNTIFS(#REF!,BY$3,#REF!,BY$2,#REF!,$B50),"")</f>
        <v/>
      </c>
      <c r="BZ50" s="335" t="str">
        <f>IFERROR(COUNTIFS(#REF!,BZ$3,#REF!,BZ$2,#REF!,$B50),"")</f>
        <v/>
      </c>
      <c r="CA50" s="335" t="str">
        <f>IFERROR(COUNTIFS(#REF!,CA$3,#REF!,CA$2,#REF!,$B50),"")</f>
        <v/>
      </c>
    </row>
    <row r="51" spans="2:79" s="6" customFormat="1" x14ac:dyDescent="0.25">
      <c r="B51" s="395" t="s">
        <v>48</v>
      </c>
      <c r="C51" s="335" t="s">
        <v>43</v>
      </c>
      <c r="D51" s="335" t="s">
        <v>128</v>
      </c>
      <c r="E51" s="51" t="s">
        <v>7552</v>
      </c>
      <c r="F51" s="396" t="str">
        <f t="shared" si="12"/>
        <v/>
      </c>
      <c r="G51" s="397">
        <f t="shared" si="13"/>
        <v>0</v>
      </c>
      <c r="H51" s="396" t="str">
        <f t="shared" si="14"/>
        <v/>
      </c>
      <c r="I51" s="396" t="str">
        <f t="shared" si="15"/>
        <v/>
      </c>
      <c r="J51" s="396" t="str">
        <f t="shared" si="16"/>
        <v/>
      </c>
      <c r="K51" s="396" t="str">
        <f t="shared" si="17"/>
        <v/>
      </c>
      <c r="L51" s="396" t="str">
        <f t="shared" si="18"/>
        <v/>
      </c>
      <c r="M51" s="396" t="str">
        <f t="shared" si="19"/>
        <v/>
      </c>
      <c r="N51" s="396" t="str">
        <f t="shared" si="20"/>
        <v/>
      </c>
      <c r="O51" s="396" t="str">
        <f t="shared" si="21"/>
        <v/>
      </c>
      <c r="P51" s="396" t="str">
        <f t="shared" si="22"/>
        <v/>
      </c>
      <c r="Q51" s="396" t="str">
        <f t="shared" si="23"/>
        <v/>
      </c>
      <c r="R51" s="396" t="str">
        <f t="shared" si="24"/>
        <v/>
      </c>
      <c r="S51" s="396" t="str">
        <f t="shared" si="25"/>
        <v/>
      </c>
      <c r="T51" s="335" t="str">
        <f>IFERROR(COUNTIFS(#REF!,T$3,#REF!,T$2,#REF!,$B51),"")</f>
        <v/>
      </c>
      <c r="U51" s="335" t="str">
        <f>IFERROR(COUNTIFS(#REF!,U$3,#REF!,U$2,#REF!,$B51),"")</f>
        <v/>
      </c>
      <c r="V51" s="335" t="str">
        <f>IFERROR(COUNTIFS(#REF!,V$3,#REF!,V$2,#REF!,$B51),"")</f>
        <v/>
      </c>
      <c r="W51" s="335" t="str">
        <f>IFERROR(COUNTIFS(#REF!,W$3,#REF!,W$2,#REF!,$B51),"")</f>
        <v/>
      </c>
      <c r="X51" s="335" t="str">
        <f>IFERROR(COUNTIFS(#REF!,X$3,#REF!,X$2,#REF!,$B51),"")</f>
        <v/>
      </c>
      <c r="Y51" s="335" t="str">
        <f>IFERROR(COUNTIFS(#REF!,Y$3,#REF!,Y$2,#REF!,$B51),"")</f>
        <v/>
      </c>
      <c r="Z51" s="335" t="str">
        <f>IFERROR(COUNTIFS(#REF!,Z$3,#REF!,Z$2,#REF!,$B51),"")</f>
        <v/>
      </c>
      <c r="AA51" s="335" t="str">
        <f>IFERROR(COUNTIFS(#REF!,AA$3,#REF!,AA$2,#REF!,$B51),"")</f>
        <v/>
      </c>
      <c r="AB51" s="335" t="str">
        <f>IFERROR(COUNTIFS(#REF!,AB$3,#REF!,AB$2,#REF!,$B51),"")</f>
        <v/>
      </c>
      <c r="AC51" s="335" t="str">
        <f>IFERROR(COUNTIFS(#REF!,AC$3,#REF!,AC$2,#REF!,$B51),"")</f>
        <v/>
      </c>
      <c r="AD51" s="335" t="str">
        <f>IFERROR(COUNTIFS(#REF!,AD$3,#REF!,AD$2,#REF!,$B51),"")</f>
        <v/>
      </c>
      <c r="AE51" s="335" t="str">
        <f>IFERROR(COUNTIFS(#REF!,AE$3,#REF!,AE$2,#REF!,$B51),"")</f>
        <v/>
      </c>
      <c r="AF51" s="335" t="str">
        <f>IFERROR(COUNTIFS(#REF!,AF$3,#REF!,AF$2,#REF!,$B51),"")</f>
        <v/>
      </c>
      <c r="AG51" s="335" t="str">
        <f>IFERROR(COUNTIFS(#REF!,AG$3,#REF!,AG$2,#REF!,$B51),"")</f>
        <v/>
      </c>
      <c r="AH51" s="335" t="str">
        <f>IFERROR(COUNTIFS(#REF!,AH$3,#REF!,AH$2,#REF!,$B51),"")</f>
        <v/>
      </c>
      <c r="AI51" s="335" t="str">
        <f>IFERROR(COUNTIFS(#REF!,AI$3,#REF!,AI$2,#REF!,$B51),"")</f>
        <v/>
      </c>
      <c r="AJ51" s="335" t="str">
        <f>IFERROR(COUNTIFS(#REF!,AJ$3,#REF!,AJ$2,#REF!,$B51),"")</f>
        <v/>
      </c>
      <c r="AK51" s="335" t="str">
        <f>IFERROR(COUNTIFS(#REF!,AK$3,#REF!,AK$2,#REF!,$B51),"")</f>
        <v/>
      </c>
      <c r="AL51" s="335" t="str">
        <f>IFERROR(COUNTIFS(#REF!,AL$3,#REF!,AL$2,#REF!,$B51),"")</f>
        <v/>
      </c>
      <c r="AM51" s="335" t="str">
        <f>IFERROR(COUNTIFS(#REF!,AM$3,#REF!,AM$2,#REF!,$B51),"")</f>
        <v/>
      </c>
      <c r="AN51" s="335" t="str">
        <f>IFERROR(COUNTIFS(#REF!,AN$3,#REF!,AN$2,#REF!,$B51),"")</f>
        <v/>
      </c>
      <c r="AO51" s="335" t="str">
        <f>IFERROR(COUNTIFS(#REF!,AO$3,#REF!,AO$2,#REF!,$B51),"")</f>
        <v/>
      </c>
      <c r="AP51" s="335" t="str">
        <f>IFERROR(COUNTIFS(#REF!,AP$3,#REF!,AP$2,#REF!,$B51),"")</f>
        <v/>
      </c>
      <c r="AQ51" s="335" t="str">
        <f>IFERROR(COUNTIFS(#REF!,AQ$3,#REF!,AQ$2,#REF!,$B51),"")</f>
        <v/>
      </c>
      <c r="AR51" s="335" t="str">
        <f>IFERROR(COUNTIFS(#REF!,AR$3,#REF!,AR$2,#REF!,$B51),"")</f>
        <v/>
      </c>
      <c r="AS51" s="335" t="str">
        <f>IFERROR(COUNTIFS(#REF!,AS$3,#REF!,AS$2,#REF!,$B51),"")</f>
        <v/>
      </c>
      <c r="AT51" s="335" t="str">
        <f>IFERROR(COUNTIFS(#REF!,AT$3,#REF!,AT$2,#REF!,$B51),"")</f>
        <v/>
      </c>
      <c r="AU51" s="335" t="str">
        <f>IFERROR(COUNTIFS(#REF!,AU$3,#REF!,AU$2,#REF!,$B51),"")</f>
        <v/>
      </c>
      <c r="AV51" s="335" t="str">
        <f>IFERROR(COUNTIFS(#REF!,AV$3,#REF!,AV$2,#REF!,$B51),"")</f>
        <v/>
      </c>
      <c r="AW51" s="335" t="str">
        <f>IFERROR(COUNTIFS(#REF!,AW$3,#REF!,AW$2,#REF!,$B51),"")</f>
        <v/>
      </c>
      <c r="AX51" s="335" t="str">
        <f>IFERROR(COUNTIFS(#REF!,AX$3,#REF!,AX$2,#REF!,$B51),"")</f>
        <v/>
      </c>
      <c r="AY51" s="335" t="str">
        <f>IFERROR(COUNTIFS(#REF!,AY$3,#REF!,AY$2,#REF!,$B51),"")</f>
        <v/>
      </c>
      <c r="AZ51" s="335" t="str">
        <f>IFERROR(COUNTIFS(#REF!,AZ$3,#REF!,AZ$2,#REF!,$B51),"")</f>
        <v/>
      </c>
      <c r="BA51" s="335" t="str">
        <f>IFERROR(COUNTIFS(#REF!,BA$3,#REF!,BA$2,#REF!,$B51),"")</f>
        <v/>
      </c>
      <c r="BB51" s="335" t="str">
        <f>IFERROR(COUNTIFS(#REF!,BB$3,#REF!,BB$2,#REF!,$B51),"")</f>
        <v/>
      </c>
      <c r="BC51" s="335" t="str">
        <f>IFERROR(COUNTIFS(#REF!,BC$3,#REF!,BC$2,#REF!,$B51),"")</f>
        <v/>
      </c>
      <c r="BD51" s="335" t="str">
        <f>IFERROR(COUNTIFS(#REF!,BD$3,#REF!,BD$2,#REF!,$B51),"")</f>
        <v/>
      </c>
      <c r="BE51" s="335" t="str">
        <f>IFERROR(COUNTIFS(#REF!,BE$3,#REF!,BE$2,#REF!,$B51),"")</f>
        <v/>
      </c>
      <c r="BF51" s="335" t="str">
        <f>IFERROR(COUNTIFS(#REF!,BF$3,#REF!,BF$2,#REF!,$B51),"")</f>
        <v/>
      </c>
      <c r="BG51" s="335" t="str">
        <f>IFERROR(COUNTIFS(#REF!,BG$3,#REF!,BG$2,#REF!,$B51),"")</f>
        <v/>
      </c>
      <c r="BH51" s="335" t="str">
        <f>IFERROR(COUNTIFS(#REF!,BH$3,#REF!,BH$2,#REF!,$B51),"")</f>
        <v/>
      </c>
      <c r="BI51" s="335" t="str">
        <f>IFERROR(COUNTIFS(#REF!,BI$3,#REF!,BI$2,#REF!,$B51),"")</f>
        <v/>
      </c>
      <c r="BJ51" s="335" t="str">
        <f>IFERROR(COUNTIFS(#REF!,BJ$3,#REF!,BJ$2,#REF!,$B51),"")</f>
        <v/>
      </c>
      <c r="BK51" s="335" t="str">
        <f>IFERROR(COUNTIFS(#REF!,BK$3,#REF!,BK$2,#REF!,$B51),"")</f>
        <v/>
      </c>
      <c r="BL51" s="335" t="str">
        <f>IFERROR(COUNTIFS(#REF!,BL$3,#REF!,BL$2,#REF!,$B51),"")</f>
        <v/>
      </c>
      <c r="BM51" s="335" t="str">
        <f>IFERROR(COUNTIFS(#REF!,BM$3,#REF!,BM$2,#REF!,$B51),"")</f>
        <v/>
      </c>
      <c r="BN51" s="335" t="str">
        <f>IFERROR(COUNTIFS(#REF!,BN$3,#REF!,BN$2,#REF!,$B51),"")</f>
        <v/>
      </c>
      <c r="BO51" s="335" t="str">
        <f>IFERROR(COUNTIFS(#REF!,BO$3,#REF!,BO$2,#REF!,$B51),"")</f>
        <v/>
      </c>
      <c r="BP51" s="335" t="str">
        <f>IFERROR(COUNTIFS(#REF!,BP$3,#REF!,BP$2,#REF!,$B51),"")</f>
        <v/>
      </c>
      <c r="BQ51" s="335" t="str">
        <f>IFERROR(COUNTIFS(#REF!,BQ$3,#REF!,BQ$2,#REF!,$B51),"")</f>
        <v/>
      </c>
      <c r="BR51" s="335" t="str">
        <f>IFERROR(COUNTIFS(#REF!,BR$3,#REF!,BR$2,#REF!,$B51),"")</f>
        <v/>
      </c>
      <c r="BS51" s="335" t="str">
        <f>IFERROR(COUNTIFS(#REF!,BS$3,#REF!,BS$2,#REF!,$B51),"")</f>
        <v/>
      </c>
      <c r="BT51" s="335" t="str">
        <f>IFERROR(COUNTIFS(#REF!,BT$3,#REF!,BT$2,#REF!,$B51),"")</f>
        <v/>
      </c>
      <c r="BU51" s="335" t="str">
        <f>IFERROR(COUNTIFS(#REF!,BU$3,#REF!,BU$2,#REF!,$B51),"")</f>
        <v/>
      </c>
      <c r="BV51" s="335" t="str">
        <f>IFERROR(COUNTIFS(#REF!,BV$3,#REF!,BV$2,#REF!,$B51),"")</f>
        <v/>
      </c>
      <c r="BW51" s="335" t="str">
        <f>IFERROR(COUNTIFS(#REF!,BW$3,#REF!,BW$2,#REF!,$B51),"")</f>
        <v/>
      </c>
      <c r="BX51" s="335" t="str">
        <f>IFERROR(COUNTIFS(#REF!,BX$3,#REF!,BX$2,#REF!,$B51),"")</f>
        <v/>
      </c>
      <c r="BY51" s="335" t="str">
        <f>IFERROR(COUNTIFS(#REF!,BY$3,#REF!,BY$2,#REF!,$B51),"")</f>
        <v/>
      </c>
      <c r="BZ51" s="335" t="str">
        <f>IFERROR(COUNTIFS(#REF!,BZ$3,#REF!,BZ$2,#REF!,$B51),"")</f>
        <v/>
      </c>
      <c r="CA51" s="335" t="str">
        <f>IFERROR(COUNTIFS(#REF!,CA$3,#REF!,CA$2,#REF!,$B51),"")</f>
        <v/>
      </c>
    </row>
    <row r="52" spans="2:79" s="6" customFormat="1" x14ac:dyDescent="0.25">
      <c r="B52" s="272" t="s">
        <v>2241</v>
      </c>
      <c r="C52" s="235" t="s">
        <v>43</v>
      </c>
      <c r="D52" s="235" t="s">
        <v>128</v>
      </c>
      <c r="E52" s="236" t="s">
        <v>2242</v>
      </c>
      <c r="F52" s="294" t="str">
        <f t="shared" si="12"/>
        <v/>
      </c>
      <c r="G52" s="300">
        <f t="shared" si="13"/>
        <v>0</v>
      </c>
      <c r="H52" s="294" t="str">
        <f t="shared" si="14"/>
        <v/>
      </c>
      <c r="I52" s="294" t="str">
        <f t="shared" si="15"/>
        <v/>
      </c>
      <c r="J52" s="294" t="str">
        <f t="shared" si="16"/>
        <v/>
      </c>
      <c r="K52" s="294" t="str">
        <f t="shared" si="17"/>
        <v/>
      </c>
      <c r="L52" s="294" t="str">
        <f t="shared" si="18"/>
        <v/>
      </c>
      <c r="M52" s="294" t="str">
        <f t="shared" si="19"/>
        <v/>
      </c>
      <c r="N52" s="294" t="str">
        <f t="shared" si="20"/>
        <v/>
      </c>
      <c r="O52" s="294" t="str">
        <f t="shared" si="21"/>
        <v/>
      </c>
      <c r="P52" s="294" t="str">
        <f t="shared" si="22"/>
        <v/>
      </c>
      <c r="Q52" s="294" t="str">
        <f t="shared" si="23"/>
        <v/>
      </c>
      <c r="R52" s="294" t="str">
        <f t="shared" si="24"/>
        <v/>
      </c>
      <c r="S52" s="294" t="str">
        <f t="shared" si="25"/>
        <v/>
      </c>
      <c r="T52" s="335" t="str">
        <f>IFERROR(COUNTIFS(#REF!,T$3,#REF!,T$2,#REF!,$B52),"")</f>
        <v/>
      </c>
      <c r="U52" s="335" t="str">
        <f>IFERROR(COUNTIFS(#REF!,U$3,#REF!,U$2,#REF!,$B52),"")</f>
        <v/>
      </c>
      <c r="V52" s="335" t="str">
        <f>IFERROR(COUNTIFS(#REF!,V$3,#REF!,V$2,#REF!,$B52),"")</f>
        <v/>
      </c>
      <c r="W52" s="335" t="str">
        <f>IFERROR(COUNTIFS(#REF!,W$3,#REF!,W$2,#REF!,$B52),"")</f>
        <v/>
      </c>
      <c r="X52" s="335" t="str">
        <f>IFERROR(COUNTIFS(#REF!,X$3,#REF!,X$2,#REF!,$B52),"")</f>
        <v/>
      </c>
      <c r="Y52" s="335" t="str">
        <f>IFERROR(COUNTIFS(#REF!,Y$3,#REF!,Y$2,#REF!,$B52),"")</f>
        <v/>
      </c>
      <c r="Z52" s="335" t="str">
        <f>IFERROR(COUNTIFS(#REF!,Z$3,#REF!,Z$2,#REF!,$B52),"")</f>
        <v/>
      </c>
      <c r="AA52" s="335" t="str">
        <f>IFERROR(COUNTIFS(#REF!,AA$3,#REF!,AA$2,#REF!,$B52),"")</f>
        <v/>
      </c>
      <c r="AB52" s="335" t="str">
        <f>IFERROR(COUNTIFS(#REF!,AB$3,#REF!,AB$2,#REF!,$B52),"")</f>
        <v/>
      </c>
      <c r="AC52" s="335" t="str">
        <f>IFERROR(COUNTIFS(#REF!,AC$3,#REF!,AC$2,#REF!,$B52),"")</f>
        <v/>
      </c>
      <c r="AD52" s="335" t="str">
        <f>IFERROR(COUNTIFS(#REF!,AD$3,#REF!,AD$2,#REF!,$B52),"")</f>
        <v/>
      </c>
      <c r="AE52" s="335" t="str">
        <f>IFERROR(COUNTIFS(#REF!,AE$3,#REF!,AE$2,#REF!,$B52),"")</f>
        <v/>
      </c>
      <c r="AF52" s="335" t="str">
        <f>IFERROR(COUNTIFS(#REF!,AF$3,#REF!,AF$2,#REF!,$B52),"")</f>
        <v/>
      </c>
      <c r="AG52" s="335" t="str">
        <f>IFERROR(COUNTIFS(#REF!,AG$3,#REF!,AG$2,#REF!,$B52),"")</f>
        <v/>
      </c>
      <c r="AH52" s="335" t="str">
        <f>IFERROR(COUNTIFS(#REF!,AH$3,#REF!,AH$2,#REF!,$B52),"")</f>
        <v/>
      </c>
      <c r="AI52" s="335" t="str">
        <f>IFERROR(COUNTIFS(#REF!,AI$3,#REF!,AI$2,#REF!,$B52),"")</f>
        <v/>
      </c>
      <c r="AJ52" s="335" t="str">
        <f>IFERROR(COUNTIFS(#REF!,AJ$3,#REF!,AJ$2,#REF!,$B52),"")</f>
        <v/>
      </c>
      <c r="AK52" s="335" t="str">
        <f>IFERROR(COUNTIFS(#REF!,AK$3,#REF!,AK$2,#REF!,$B52),"")</f>
        <v/>
      </c>
      <c r="AL52" s="335" t="str">
        <f>IFERROR(COUNTIFS(#REF!,AL$3,#REF!,AL$2,#REF!,$B52),"")</f>
        <v/>
      </c>
      <c r="AM52" s="335" t="str">
        <f>IFERROR(COUNTIFS(#REF!,AM$3,#REF!,AM$2,#REF!,$B52),"")</f>
        <v/>
      </c>
      <c r="AN52" s="335" t="str">
        <f>IFERROR(COUNTIFS(#REF!,AN$3,#REF!,AN$2,#REF!,$B52),"")</f>
        <v/>
      </c>
      <c r="AO52" s="335" t="str">
        <f>IFERROR(COUNTIFS(#REF!,AO$3,#REF!,AO$2,#REF!,$B52),"")</f>
        <v/>
      </c>
      <c r="AP52" s="335" t="str">
        <f>IFERROR(COUNTIFS(#REF!,AP$3,#REF!,AP$2,#REF!,$B52),"")</f>
        <v/>
      </c>
      <c r="AQ52" s="335" t="str">
        <f>IFERROR(COUNTIFS(#REF!,AQ$3,#REF!,AQ$2,#REF!,$B52),"")</f>
        <v/>
      </c>
      <c r="AR52" s="335" t="str">
        <f>IFERROR(COUNTIFS(#REF!,AR$3,#REF!,AR$2,#REF!,$B52),"")</f>
        <v/>
      </c>
      <c r="AS52" s="335" t="str">
        <f>IFERROR(COUNTIFS(#REF!,AS$3,#REF!,AS$2,#REF!,$B52),"")</f>
        <v/>
      </c>
      <c r="AT52" s="335" t="str">
        <f>IFERROR(COUNTIFS(#REF!,AT$3,#REF!,AT$2,#REF!,$B52),"")</f>
        <v/>
      </c>
      <c r="AU52" s="335" t="str">
        <f>IFERROR(COUNTIFS(#REF!,AU$3,#REF!,AU$2,#REF!,$B52),"")</f>
        <v/>
      </c>
      <c r="AV52" s="335" t="str">
        <f>IFERROR(COUNTIFS(#REF!,AV$3,#REF!,AV$2,#REF!,$B52),"")</f>
        <v/>
      </c>
      <c r="AW52" s="335" t="str">
        <f>IFERROR(COUNTIFS(#REF!,AW$3,#REF!,AW$2,#REF!,$B52),"")</f>
        <v/>
      </c>
      <c r="AX52" s="335" t="str">
        <f>IFERROR(COUNTIFS(#REF!,AX$3,#REF!,AX$2,#REF!,$B52),"")</f>
        <v/>
      </c>
      <c r="AY52" s="335" t="str">
        <f>IFERROR(COUNTIFS(#REF!,AY$3,#REF!,AY$2,#REF!,$B52),"")</f>
        <v/>
      </c>
      <c r="AZ52" s="335" t="str">
        <f>IFERROR(COUNTIFS(#REF!,AZ$3,#REF!,AZ$2,#REF!,$B52),"")</f>
        <v/>
      </c>
      <c r="BA52" s="335" t="str">
        <f>IFERROR(COUNTIFS(#REF!,BA$3,#REF!,BA$2,#REF!,$B52),"")</f>
        <v/>
      </c>
      <c r="BB52" s="335" t="str">
        <f>IFERROR(COUNTIFS(#REF!,BB$3,#REF!,BB$2,#REF!,$B52),"")</f>
        <v/>
      </c>
      <c r="BC52" s="335" t="str">
        <f>IFERROR(COUNTIFS(#REF!,BC$3,#REF!,BC$2,#REF!,$B52),"")</f>
        <v/>
      </c>
      <c r="BD52" s="335" t="str">
        <f>IFERROR(COUNTIFS(#REF!,BD$3,#REF!,BD$2,#REF!,$B52),"")</f>
        <v/>
      </c>
      <c r="BE52" s="335" t="str">
        <f>IFERROR(COUNTIFS(#REF!,BE$3,#REF!,BE$2,#REF!,$B52),"")</f>
        <v/>
      </c>
      <c r="BF52" s="335" t="str">
        <f>IFERROR(COUNTIFS(#REF!,BF$3,#REF!,BF$2,#REF!,$B52),"")</f>
        <v/>
      </c>
      <c r="BG52" s="335" t="str">
        <f>IFERROR(COUNTIFS(#REF!,BG$3,#REF!,BG$2,#REF!,$B52),"")</f>
        <v/>
      </c>
      <c r="BH52" s="335" t="str">
        <f>IFERROR(COUNTIFS(#REF!,BH$3,#REF!,BH$2,#REF!,$B52),"")</f>
        <v/>
      </c>
      <c r="BI52" s="335" t="str">
        <f>IFERROR(COUNTIFS(#REF!,BI$3,#REF!,BI$2,#REF!,$B52),"")</f>
        <v/>
      </c>
      <c r="BJ52" s="335" t="str">
        <f>IFERROR(COUNTIFS(#REF!,BJ$3,#REF!,BJ$2,#REF!,$B52),"")</f>
        <v/>
      </c>
      <c r="BK52" s="335" t="str">
        <f>IFERROR(COUNTIFS(#REF!,BK$3,#REF!,BK$2,#REF!,$B52),"")</f>
        <v/>
      </c>
      <c r="BL52" s="335" t="str">
        <f>IFERROR(COUNTIFS(#REF!,BL$3,#REF!,BL$2,#REF!,$B52),"")</f>
        <v/>
      </c>
      <c r="BM52" s="335" t="str">
        <f>IFERROR(COUNTIFS(#REF!,BM$3,#REF!,BM$2,#REF!,$B52),"")</f>
        <v/>
      </c>
      <c r="BN52" s="335" t="str">
        <f>IFERROR(COUNTIFS(#REF!,BN$3,#REF!,BN$2,#REF!,$B52),"")</f>
        <v/>
      </c>
      <c r="BO52" s="335" t="str">
        <f>IFERROR(COUNTIFS(#REF!,BO$3,#REF!,BO$2,#REF!,$B52),"")</f>
        <v/>
      </c>
      <c r="BP52" s="335" t="str">
        <f>IFERROR(COUNTIFS(#REF!,BP$3,#REF!,BP$2,#REF!,$B52),"")</f>
        <v/>
      </c>
      <c r="BQ52" s="335" t="str">
        <f>IFERROR(COUNTIFS(#REF!,BQ$3,#REF!,BQ$2,#REF!,$B52),"")</f>
        <v/>
      </c>
      <c r="BR52" s="335" t="str">
        <f>IFERROR(COUNTIFS(#REF!,BR$3,#REF!,BR$2,#REF!,$B52),"")</f>
        <v/>
      </c>
      <c r="BS52" s="335" t="str">
        <f>IFERROR(COUNTIFS(#REF!,BS$3,#REF!,BS$2,#REF!,$B52),"")</f>
        <v/>
      </c>
      <c r="BT52" s="335" t="str">
        <f>IFERROR(COUNTIFS(#REF!,BT$3,#REF!,BT$2,#REF!,$B52),"")</f>
        <v/>
      </c>
      <c r="BU52" s="335" t="str">
        <f>IFERROR(COUNTIFS(#REF!,BU$3,#REF!,BU$2,#REF!,$B52),"")</f>
        <v/>
      </c>
      <c r="BV52" s="335" t="str">
        <f>IFERROR(COUNTIFS(#REF!,BV$3,#REF!,BV$2,#REF!,$B52),"")</f>
        <v/>
      </c>
      <c r="BW52" s="335" t="str">
        <f>IFERROR(COUNTIFS(#REF!,BW$3,#REF!,BW$2,#REF!,$B52),"")</f>
        <v/>
      </c>
      <c r="BX52" s="335" t="str">
        <f>IFERROR(COUNTIFS(#REF!,BX$3,#REF!,BX$2,#REF!,$B52),"")</f>
        <v/>
      </c>
      <c r="BY52" s="335" t="str">
        <f>IFERROR(COUNTIFS(#REF!,BY$3,#REF!,BY$2,#REF!,$B52),"")</f>
        <v/>
      </c>
      <c r="BZ52" s="335" t="str">
        <f>IFERROR(COUNTIFS(#REF!,BZ$3,#REF!,BZ$2,#REF!,$B52),"")</f>
        <v/>
      </c>
      <c r="CA52" s="335" t="str">
        <f>IFERROR(COUNTIFS(#REF!,CA$3,#REF!,CA$2,#REF!,$B52),"")</f>
        <v/>
      </c>
    </row>
    <row r="53" spans="2:79" s="6" customFormat="1" x14ac:dyDescent="0.25">
      <c r="B53" s="395" t="s">
        <v>2620</v>
      </c>
      <c r="C53" s="335" t="s">
        <v>43</v>
      </c>
      <c r="D53" s="335" t="s">
        <v>128</v>
      </c>
      <c r="E53" s="51" t="s">
        <v>7620</v>
      </c>
      <c r="F53" s="396" t="str">
        <f t="shared" ref="F53" si="96">IFERROR(SUM(W53:X53,AB53:AC53,AG53:AH53,AL53:AM53,AQ53:AR53,AV53:AW53,BA53:BB53,BF53:BG53,BK53:BL53,BP53:BQ53,BU53:BV53,BZ53:CA53)/SUM(T53:CA53),"")</f>
        <v/>
      </c>
      <c r="G53" s="397">
        <f t="shared" ref="G53" si="97">IFERROR(SUM(T53:CA53),"0")</f>
        <v>0</v>
      </c>
      <c r="H53" s="396" t="str">
        <f t="shared" ref="H53" si="98">IFERROR(SUM(W53:X53)/SUM(T53:X53),"")</f>
        <v/>
      </c>
      <c r="I53" s="396" t="str">
        <f t="shared" ref="I53" si="99">IFERROR(SUM(AB53:AC53)/SUM(Y53:AC53),"")</f>
        <v/>
      </c>
      <c r="J53" s="396" t="str">
        <f t="shared" ref="J53" si="100">IFERROR(SUM(AG53:AH53)/SUM(AD53:AH53),"")</f>
        <v/>
      </c>
      <c r="K53" s="396" t="str">
        <f t="shared" ref="K53" si="101">IFERROR(SUM(AL53:AM53)/SUM(AI53:AM53),"")</f>
        <v/>
      </c>
      <c r="L53" s="396" t="str">
        <f t="shared" ref="L53" si="102">IFERROR(SUM(AQ53:AR53)/SUM(AN53:AR53),"")</f>
        <v/>
      </c>
      <c r="M53" s="396" t="str">
        <f t="shared" ref="M53" si="103">IFERROR(SUM(AV53:AW53)/SUM(AS53:AW53),"")</f>
        <v/>
      </c>
      <c r="N53" s="396" t="str">
        <f t="shared" ref="N53" si="104">IFERROR(SUM(BA53:BB53)/SUM(AX53:BB53),"")</f>
        <v/>
      </c>
      <c r="O53" s="396" t="str">
        <f t="shared" ref="O53" si="105">IFERROR(SUM(BF53:BG53)/SUM(BC53:BG53),"")</f>
        <v/>
      </c>
      <c r="P53" s="396" t="str">
        <f t="shared" ref="P53" si="106">IFERROR(SUM(BK53:BL53)/SUM(BH53:BL53),"")</f>
        <v/>
      </c>
      <c r="Q53" s="396" t="str">
        <f t="shared" ref="Q53" si="107">IFERROR(SUM(BP53:BQ53)/SUM(BM53:BQ53),"")</f>
        <v/>
      </c>
      <c r="R53" s="396" t="str">
        <f t="shared" ref="R53" si="108">IFERROR(SUM(BU53:BV53)/SUM(BR53:BV53),"")</f>
        <v/>
      </c>
      <c r="S53" s="396" t="str">
        <f t="shared" ref="S53" si="109">IFERROR(SUM(BZ53:CA53)/SUM(BW53:CA53),"")</f>
        <v/>
      </c>
      <c r="T53" s="335" t="str">
        <f>IFERROR(COUNTIFS(#REF!,T$3,#REF!,T$2,#REF!,$B53),"")</f>
        <v/>
      </c>
      <c r="U53" s="335" t="str">
        <f>IFERROR(COUNTIFS(#REF!,U$3,#REF!,U$2,#REF!,$B53),"")</f>
        <v/>
      </c>
      <c r="V53" s="335" t="str">
        <f>IFERROR(COUNTIFS(#REF!,V$3,#REF!,V$2,#REF!,$B53),"")</f>
        <v/>
      </c>
      <c r="W53" s="335" t="str">
        <f>IFERROR(COUNTIFS(#REF!,W$3,#REF!,W$2,#REF!,$B53),"")</f>
        <v/>
      </c>
      <c r="X53" s="335" t="str">
        <f>IFERROR(COUNTIFS(#REF!,X$3,#REF!,X$2,#REF!,$B53),"")</f>
        <v/>
      </c>
      <c r="Y53" s="335" t="str">
        <f>IFERROR(COUNTIFS(#REF!,Y$3,#REF!,Y$2,#REF!,$B53),"")</f>
        <v/>
      </c>
      <c r="Z53" s="335" t="str">
        <f>IFERROR(COUNTIFS(#REF!,Z$3,#REF!,Z$2,#REF!,$B53),"")</f>
        <v/>
      </c>
      <c r="AA53" s="335" t="str">
        <f>IFERROR(COUNTIFS(#REF!,AA$3,#REF!,AA$2,#REF!,$B53),"")</f>
        <v/>
      </c>
      <c r="AB53" s="335" t="str">
        <f>IFERROR(COUNTIFS(#REF!,AB$3,#REF!,AB$2,#REF!,$B53),"")</f>
        <v/>
      </c>
      <c r="AC53" s="335" t="str">
        <f>IFERROR(COUNTIFS(#REF!,AC$3,#REF!,AC$2,#REF!,$B53),"")</f>
        <v/>
      </c>
      <c r="AD53" s="335" t="str">
        <f>IFERROR(COUNTIFS(#REF!,AD$3,#REF!,AD$2,#REF!,$B53),"")</f>
        <v/>
      </c>
      <c r="AE53" s="335" t="str">
        <f>IFERROR(COUNTIFS(#REF!,AE$3,#REF!,AE$2,#REF!,$B53),"")</f>
        <v/>
      </c>
      <c r="AF53" s="335" t="str">
        <f>IFERROR(COUNTIFS(#REF!,AF$3,#REF!,AF$2,#REF!,$B53),"")</f>
        <v/>
      </c>
      <c r="AG53" s="335" t="str">
        <f>IFERROR(COUNTIFS(#REF!,AG$3,#REF!,AG$2,#REF!,$B53),"")</f>
        <v/>
      </c>
      <c r="AH53" s="335" t="str">
        <f>IFERROR(COUNTIFS(#REF!,AH$3,#REF!,AH$2,#REF!,$B53),"")</f>
        <v/>
      </c>
      <c r="AI53" s="335" t="str">
        <f>IFERROR(COUNTIFS(#REF!,AI$3,#REF!,AI$2,#REF!,$B53),"")</f>
        <v/>
      </c>
      <c r="AJ53" s="335" t="str">
        <f>IFERROR(COUNTIFS(#REF!,AJ$3,#REF!,AJ$2,#REF!,$B53),"")</f>
        <v/>
      </c>
      <c r="AK53" s="335" t="str">
        <f>IFERROR(COUNTIFS(#REF!,AK$3,#REF!,AK$2,#REF!,$B53),"")</f>
        <v/>
      </c>
      <c r="AL53" s="335" t="str">
        <f>IFERROR(COUNTIFS(#REF!,AL$3,#REF!,AL$2,#REF!,$B53),"")</f>
        <v/>
      </c>
      <c r="AM53" s="335" t="str">
        <f>IFERROR(COUNTIFS(#REF!,AM$3,#REF!,AM$2,#REF!,$B53),"")</f>
        <v/>
      </c>
      <c r="AN53" s="335" t="str">
        <f>IFERROR(COUNTIFS(#REF!,AN$3,#REF!,AN$2,#REF!,$B53),"")</f>
        <v/>
      </c>
      <c r="AO53" s="335" t="str">
        <f>IFERROR(COUNTIFS(#REF!,AO$3,#REF!,AO$2,#REF!,$B53),"")</f>
        <v/>
      </c>
      <c r="AP53" s="335" t="str">
        <f>IFERROR(COUNTIFS(#REF!,AP$3,#REF!,AP$2,#REF!,$B53),"")</f>
        <v/>
      </c>
      <c r="AQ53" s="335" t="str">
        <f>IFERROR(COUNTIFS(#REF!,AQ$3,#REF!,AQ$2,#REF!,$B53),"")</f>
        <v/>
      </c>
      <c r="AR53" s="335" t="str">
        <f>IFERROR(COUNTIFS(#REF!,AR$3,#REF!,AR$2,#REF!,$B53),"")</f>
        <v/>
      </c>
      <c r="AS53" s="335" t="str">
        <f>IFERROR(COUNTIFS(#REF!,AS$3,#REF!,AS$2,#REF!,$B53),"")</f>
        <v/>
      </c>
      <c r="AT53" s="335" t="str">
        <f>IFERROR(COUNTIFS(#REF!,AT$3,#REF!,AT$2,#REF!,$B53),"")</f>
        <v/>
      </c>
      <c r="AU53" s="335" t="str">
        <f>IFERROR(COUNTIFS(#REF!,AU$3,#REF!,AU$2,#REF!,$B53),"")</f>
        <v/>
      </c>
      <c r="AV53" s="335" t="str">
        <f>IFERROR(COUNTIFS(#REF!,AV$3,#REF!,AV$2,#REF!,$B53),"")</f>
        <v/>
      </c>
      <c r="AW53" s="335" t="str">
        <f>IFERROR(COUNTIFS(#REF!,AW$3,#REF!,AW$2,#REF!,$B53),"")</f>
        <v/>
      </c>
      <c r="AX53" s="335" t="str">
        <f>IFERROR(COUNTIFS(#REF!,AX$3,#REF!,AX$2,#REF!,$B53),"")</f>
        <v/>
      </c>
      <c r="AY53" s="335" t="str">
        <f>IFERROR(COUNTIFS(#REF!,AY$3,#REF!,AY$2,#REF!,$B53),"")</f>
        <v/>
      </c>
      <c r="AZ53" s="335" t="str">
        <f>IFERROR(COUNTIFS(#REF!,AZ$3,#REF!,AZ$2,#REF!,$B53),"")</f>
        <v/>
      </c>
      <c r="BA53" s="335" t="str">
        <f>IFERROR(COUNTIFS(#REF!,BA$3,#REF!,BA$2,#REF!,$B53),"")</f>
        <v/>
      </c>
      <c r="BB53" s="335" t="str">
        <f>IFERROR(COUNTIFS(#REF!,BB$3,#REF!,BB$2,#REF!,$B53),"")</f>
        <v/>
      </c>
      <c r="BC53" s="335" t="str">
        <f>IFERROR(COUNTIFS(#REF!,BC$3,#REF!,BC$2,#REF!,$B53),"")</f>
        <v/>
      </c>
      <c r="BD53" s="335" t="str">
        <f>IFERROR(COUNTIFS(#REF!,BD$3,#REF!,BD$2,#REF!,$B53),"")</f>
        <v/>
      </c>
      <c r="BE53" s="335" t="str">
        <f>IFERROR(COUNTIFS(#REF!,BE$3,#REF!,BE$2,#REF!,$B53),"")</f>
        <v/>
      </c>
      <c r="BF53" s="335" t="str">
        <f>IFERROR(COUNTIFS(#REF!,BF$3,#REF!,BF$2,#REF!,$B53),"")</f>
        <v/>
      </c>
      <c r="BG53" s="335" t="str">
        <f>IFERROR(COUNTIFS(#REF!,BG$3,#REF!,BG$2,#REF!,$B53),"")</f>
        <v/>
      </c>
      <c r="BH53" s="335" t="str">
        <f>IFERROR(COUNTIFS(#REF!,BH$3,#REF!,BH$2,#REF!,$B53),"")</f>
        <v/>
      </c>
      <c r="BI53" s="335" t="str">
        <f>IFERROR(COUNTIFS(#REF!,BI$3,#REF!,BI$2,#REF!,$B53),"")</f>
        <v/>
      </c>
      <c r="BJ53" s="335" t="str">
        <f>IFERROR(COUNTIFS(#REF!,BJ$3,#REF!,BJ$2,#REF!,$B53),"")</f>
        <v/>
      </c>
      <c r="BK53" s="335" t="str">
        <f>IFERROR(COUNTIFS(#REF!,BK$3,#REF!,BK$2,#REF!,$B53),"")</f>
        <v/>
      </c>
      <c r="BL53" s="335" t="str">
        <f>IFERROR(COUNTIFS(#REF!,BL$3,#REF!,BL$2,#REF!,$B53),"")</f>
        <v/>
      </c>
      <c r="BM53" s="335" t="str">
        <f>IFERROR(COUNTIFS(#REF!,BM$3,#REF!,BM$2,#REF!,$B53),"")</f>
        <v/>
      </c>
      <c r="BN53" s="335" t="str">
        <f>IFERROR(COUNTIFS(#REF!,BN$3,#REF!,BN$2,#REF!,$B53),"")</f>
        <v/>
      </c>
      <c r="BO53" s="335" t="str">
        <f>IFERROR(COUNTIFS(#REF!,BO$3,#REF!,BO$2,#REF!,$B53),"")</f>
        <v/>
      </c>
      <c r="BP53" s="335" t="str">
        <f>IFERROR(COUNTIFS(#REF!,BP$3,#REF!,BP$2,#REF!,$B53),"")</f>
        <v/>
      </c>
      <c r="BQ53" s="335" t="str">
        <f>IFERROR(COUNTIFS(#REF!,BQ$3,#REF!,BQ$2,#REF!,$B53),"")</f>
        <v/>
      </c>
      <c r="BR53" s="335" t="str">
        <f>IFERROR(COUNTIFS(#REF!,BR$3,#REF!,BR$2,#REF!,$B53),"")</f>
        <v/>
      </c>
      <c r="BS53" s="335" t="str">
        <f>IFERROR(COUNTIFS(#REF!,BS$3,#REF!,BS$2,#REF!,$B53),"")</f>
        <v/>
      </c>
      <c r="BT53" s="335" t="str">
        <f>IFERROR(COUNTIFS(#REF!,BT$3,#REF!,BT$2,#REF!,$B53),"")</f>
        <v/>
      </c>
      <c r="BU53" s="335" t="str">
        <f>IFERROR(COUNTIFS(#REF!,BU$3,#REF!,BU$2,#REF!,$B53),"")</f>
        <v/>
      </c>
      <c r="BV53" s="335" t="str">
        <f>IFERROR(COUNTIFS(#REF!,BV$3,#REF!,BV$2,#REF!,$B53),"")</f>
        <v/>
      </c>
      <c r="BW53" s="335" t="str">
        <f>IFERROR(COUNTIFS(#REF!,BW$3,#REF!,BW$2,#REF!,$B53),"")</f>
        <v/>
      </c>
      <c r="BX53" s="335" t="str">
        <f>IFERROR(COUNTIFS(#REF!,BX$3,#REF!,BX$2,#REF!,$B53),"")</f>
        <v/>
      </c>
      <c r="BY53" s="335" t="str">
        <f>IFERROR(COUNTIFS(#REF!,BY$3,#REF!,BY$2,#REF!,$B53),"")</f>
        <v/>
      </c>
      <c r="BZ53" s="335" t="str">
        <f>IFERROR(COUNTIFS(#REF!,BZ$3,#REF!,BZ$2,#REF!,$B53),"")</f>
        <v/>
      </c>
      <c r="CA53" s="335" t="str">
        <f>IFERROR(COUNTIFS(#REF!,CA$3,#REF!,CA$2,#REF!,$B53),"")</f>
        <v/>
      </c>
    </row>
    <row r="54" spans="2:79" s="6" customFormat="1" x14ac:dyDescent="0.25">
      <c r="B54" s="272" t="s">
        <v>2240</v>
      </c>
      <c r="C54" s="235" t="s">
        <v>43</v>
      </c>
      <c r="D54" s="235" t="s">
        <v>128</v>
      </c>
      <c r="E54" s="236" t="s">
        <v>2243</v>
      </c>
      <c r="F54" s="294" t="str">
        <f t="shared" si="12"/>
        <v/>
      </c>
      <c r="G54" s="300">
        <f t="shared" si="13"/>
        <v>0</v>
      </c>
      <c r="H54" s="294" t="str">
        <f t="shared" si="14"/>
        <v/>
      </c>
      <c r="I54" s="294" t="str">
        <f t="shared" si="15"/>
        <v/>
      </c>
      <c r="J54" s="294" t="str">
        <f t="shared" si="16"/>
        <v/>
      </c>
      <c r="K54" s="294" t="str">
        <f t="shared" si="17"/>
        <v/>
      </c>
      <c r="L54" s="294" t="str">
        <f t="shared" si="18"/>
        <v/>
      </c>
      <c r="M54" s="294" t="str">
        <f t="shared" si="19"/>
        <v/>
      </c>
      <c r="N54" s="294" t="str">
        <f t="shared" si="20"/>
        <v/>
      </c>
      <c r="O54" s="294" t="str">
        <f t="shared" si="21"/>
        <v/>
      </c>
      <c r="P54" s="294" t="str">
        <f t="shared" si="22"/>
        <v/>
      </c>
      <c r="Q54" s="294" t="str">
        <f t="shared" si="23"/>
        <v/>
      </c>
      <c r="R54" s="294" t="str">
        <f t="shared" si="24"/>
        <v/>
      </c>
      <c r="S54" s="294" t="str">
        <f t="shared" si="25"/>
        <v/>
      </c>
      <c r="T54" s="335" t="str">
        <f>IFERROR(COUNTIFS(#REF!,T$3,#REF!,T$2,#REF!,$B54),"")</f>
        <v/>
      </c>
      <c r="U54" s="335" t="str">
        <f>IFERROR(COUNTIFS(#REF!,U$3,#REF!,U$2,#REF!,$B54),"")</f>
        <v/>
      </c>
      <c r="V54" s="335" t="str">
        <f>IFERROR(COUNTIFS(#REF!,V$3,#REF!,V$2,#REF!,$B54),"")</f>
        <v/>
      </c>
      <c r="W54" s="335" t="str">
        <f>IFERROR(COUNTIFS(#REF!,W$3,#REF!,W$2,#REF!,$B54),"")</f>
        <v/>
      </c>
      <c r="X54" s="335" t="str">
        <f>IFERROR(COUNTIFS(#REF!,X$3,#REF!,X$2,#REF!,$B54),"")</f>
        <v/>
      </c>
      <c r="Y54" s="335" t="str">
        <f>IFERROR(COUNTIFS(#REF!,Y$3,#REF!,Y$2,#REF!,$B54),"")</f>
        <v/>
      </c>
      <c r="Z54" s="335" t="str">
        <f>IFERROR(COUNTIFS(#REF!,Z$3,#REF!,Z$2,#REF!,$B54),"")</f>
        <v/>
      </c>
      <c r="AA54" s="335" t="str">
        <f>IFERROR(COUNTIFS(#REF!,AA$3,#REF!,AA$2,#REF!,$B54),"")</f>
        <v/>
      </c>
      <c r="AB54" s="335" t="str">
        <f>IFERROR(COUNTIFS(#REF!,AB$3,#REF!,AB$2,#REF!,$B54),"")</f>
        <v/>
      </c>
      <c r="AC54" s="335" t="str">
        <f>IFERROR(COUNTIFS(#REF!,AC$3,#REF!,AC$2,#REF!,$B54),"")</f>
        <v/>
      </c>
      <c r="AD54" s="335" t="str">
        <f>IFERROR(COUNTIFS(#REF!,AD$3,#REF!,AD$2,#REF!,$B54),"")</f>
        <v/>
      </c>
      <c r="AE54" s="335" t="str">
        <f>IFERROR(COUNTIFS(#REF!,AE$3,#REF!,AE$2,#REF!,$B54),"")</f>
        <v/>
      </c>
      <c r="AF54" s="335" t="str">
        <f>IFERROR(COUNTIFS(#REF!,AF$3,#REF!,AF$2,#REF!,$B54),"")</f>
        <v/>
      </c>
      <c r="AG54" s="335" t="str">
        <f>IFERROR(COUNTIFS(#REF!,AG$3,#REF!,AG$2,#REF!,$B54),"")</f>
        <v/>
      </c>
      <c r="AH54" s="335" t="str">
        <f>IFERROR(COUNTIFS(#REF!,AH$3,#REF!,AH$2,#REF!,$B54),"")</f>
        <v/>
      </c>
      <c r="AI54" s="335" t="str">
        <f>IFERROR(COUNTIFS(#REF!,AI$3,#REF!,AI$2,#REF!,$B54),"")</f>
        <v/>
      </c>
      <c r="AJ54" s="335" t="str">
        <f>IFERROR(COUNTIFS(#REF!,AJ$3,#REF!,AJ$2,#REF!,$B54),"")</f>
        <v/>
      </c>
      <c r="AK54" s="335" t="str">
        <f>IFERROR(COUNTIFS(#REF!,AK$3,#REF!,AK$2,#REF!,$B54),"")</f>
        <v/>
      </c>
      <c r="AL54" s="335" t="str">
        <f>IFERROR(COUNTIFS(#REF!,AL$3,#REF!,AL$2,#REF!,$B54),"")</f>
        <v/>
      </c>
      <c r="AM54" s="335" t="str">
        <f>IFERROR(COUNTIFS(#REF!,AM$3,#REF!,AM$2,#REF!,$B54),"")</f>
        <v/>
      </c>
      <c r="AN54" s="335" t="str">
        <f>IFERROR(COUNTIFS(#REF!,AN$3,#REF!,AN$2,#REF!,$B54),"")</f>
        <v/>
      </c>
      <c r="AO54" s="335" t="str">
        <f>IFERROR(COUNTIFS(#REF!,AO$3,#REF!,AO$2,#REF!,$B54),"")</f>
        <v/>
      </c>
      <c r="AP54" s="335" t="str">
        <f>IFERROR(COUNTIFS(#REF!,AP$3,#REF!,AP$2,#REF!,$B54),"")</f>
        <v/>
      </c>
      <c r="AQ54" s="335" t="str">
        <f>IFERROR(COUNTIFS(#REF!,AQ$3,#REF!,AQ$2,#REF!,$B54),"")</f>
        <v/>
      </c>
      <c r="AR54" s="335" t="str">
        <f>IFERROR(COUNTIFS(#REF!,AR$3,#REF!,AR$2,#REF!,$B54),"")</f>
        <v/>
      </c>
      <c r="AS54" s="335" t="str">
        <f>IFERROR(COUNTIFS(#REF!,AS$3,#REF!,AS$2,#REF!,$B54),"")</f>
        <v/>
      </c>
      <c r="AT54" s="335" t="str">
        <f>IFERROR(COUNTIFS(#REF!,AT$3,#REF!,AT$2,#REF!,$B54),"")</f>
        <v/>
      </c>
      <c r="AU54" s="335" t="str">
        <f>IFERROR(COUNTIFS(#REF!,AU$3,#REF!,AU$2,#REF!,$B54),"")</f>
        <v/>
      </c>
      <c r="AV54" s="335" t="str">
        <f>IFERROR(COUNTIFS(#REF!,AV$3,#REF!,AV$2,#REF!,$B54),"")</f>
        <v/>
      </c>
      <c r="AW54" s="335" t="str">
        <f>IFERROR(COUNTIFS(#REF!,AW$3,#REF!,AW$2,#REF!,$B54),"")</f>
        <v/>
      </c>
      <c r="AX54" s="335" t="str">
        <f>IFERROR(COUNTIFS(#REF!,AX$3,#REF!,AX$2,#REF!,$B54),"")</f>
        <v/>
      </c>
      <c r="AY54" s="335" t="str">
        <f>IFERROR(COUNTIFS(#REF!,AY$3,#REF!,AY$2,#REF!,$B54),"")</f>
        <v/>
      </c>
      <c r="AZ54" s="335" t="str">
        <f>IFERROR(COUNTIFS(#REF!,AZ$3,#REF!,AZ$2,#REF!,$B54),"")</f>
        <v/>
      </c>
      <c r="BA54" s="335" t="str">
        <f>IFERROR(COUNTIFS(#REF!,BA$3,#REF!,BA$2,#REF!,$B54),"")</f>
        <v/>
      </c>
      <c r="BB54" s="335" t="str">
        <f>IFERROR(COUNTIFS(#REF!,BB$3,#REF!,BB$2,#REF!,$B54),"")</f>
        <v/>
      </c>
      <c r="BC54" s="335" t="str">
        <f>IFERROR(COUNTIFS(#REF!,BC$3,#REF!,BC$2,#REF!,$B54),"")</f>
        <v/>
      </c>
      <c r="BD54" s="335" t="str">
        <f>IFERROR(COUNTIFS(#REF!,BD$3,#REF!,BD$2,#REF!,$B54),"")</f>
        <v/>
      </c>
      <c r="BE54" s="335" t="str">
        <f>IFERROR(COUNTIFS(#REF!,BE$3,#REF!,BE$2,#REF!,$B54),"")</f>
        <v/>
      </c>
      <c r="BF54" s="335" t="str">
        <f>IFERROR(COUNTIFS(#REF!,BF$3,#REF!,BF$2,#REF!,$B54),"")</f>
        <v/>
      </c>
      <c r="BG54" s="335" t="str">
        <f>IFERROR(COUNTIFS(#REF!,BG$3,#REF!,BG$2,#REF!,$B54),"")</f>
        <v/>
      </c>
      <c r="BH54" s="335" t="str">
        <f>IFERROR(COUNTIFS(#REF!,BH$3,#REF!,BH$2,#REF!,$B54),"")</f>
        <v/>
      </c>
      <c r="BI54" s="335" t="str">
        <f>IFERROR(COUNTIFS(#REF!,BI$3,#REF!,BI$2,#REF!,$B54),"")</f>
        <v/>
      </c>
      <c r="BJ54" s="335" t="str">
        <f>IFERROR(COUNTIFS(#REF!,BJ$3,#REF!,BJ$2,#REF!,$B54),"")</f>
        <v/>
      </c>
      <c r="BK54" s="335" t="str">
        <f>IFERROR(COUNTIFS(#REF!,BK$3,#REF!,BK$2,#REF!,$B54),"")</f>
        <v/>
      </c>
      <c r="BL54" s="335" t="str">
        <f>IFERROR(COUNTIFS(#REF!,BL$3,#REF!,BL$2,#REF!,$B54),"")</f>
        <v/>
      </c>
      <c r="BM54" s="335" t="str">
        <f>IFERROR(COUNTIFS(#REF!,BM$3,#REF!,BM$2,#REF!,$B54),"")</f>
        <v/>
      </c>
      <c r="BN54" s="335" t="str">
        <f>IFERROR(COUNTIFS(#REF!,BN$3,#REF!,BN$2,#REF!,$B54),"")</f>
        <v/>
      </c>
      <c r="BO54" s="335" t="str">
        <f>IFERROR(COUNTIFS(#REF!,BO$3,#REF!,BO$2,#REF!,$B54),"")</f>
        <v/>
      </c>
      <c r="BP54" s="335" t="str">
        <f>IFERROR(COUNTIFS(#REF!,BP$3,#REF!,BP$2,#REF!,$B54),"")</f>
        <v/>
      </c>
      <c r="BQ54" s="335" t="str">
        <f>IFERROR(COUNTIFS(#REF!,BQ$3,#REF!,BQ$2,#REF!,$B54),"")</f>
        <v/>
      </c>
      <c r="BR54" s="335" t="str">
        <f>IFERROR(COUNTIFS(#REF!,BR$3,#REF!,BR$2,#REF!,$B54),"")</f>
        <v/>
      </c>
      <c r="BS54" s="335" t="str">
        <f>IFERROR(COUNTIFS(#REF!,BS$3,#REF!,BS$2,#REF!,$B54),"")</f>
        <v/>
      </c>
      <c r="BT54" s="335" t="str">
        <f>IFERROR(COUNTIFS(#REF!,BT$3,#REF!,BT$2,#REF!,$B54),"")</f>
        <v/>
      </c>
      <c r="BU54" s="335" t="str">
        <f>IFERROR(COUNTIFS(#REF!,BU$3,#REF!,BU$2,#REF!,$B54),"")</f>
        <v/>
      </c>
      <c r="BV54" s="335" t="str">
        <f>IFERROR(COUNTIFS(#REF!,BV$3,#REF!,BV$2,#REF!,$B54),"")</f>
        <v/>
      </c>
      <c r="BW54" s="335" t="str">
        <f>IFERROR(COUNTIFS(#REF!,BW$3,#REF!,BW$2,#REF!,$B54),"")</f>
        <v/>
      </c>
      <c r="BX54" s="335" t="str">
        <f>IFERROR(COUNTIFS(#REF!,BX$3,#REF!,BX$2,#REF!,$B54),"")</f>
        <v/>
      </c>
      <c r="BY54" s="335" t="str">
        <f>IFERROR(COUNTIFS(#REF!,BY$3,#REF!,BY$2,#REF!,$B54),"")</f>
        <v/>
      </c>
      <c r="BZ54" s="335" t="str">
        <f>IFERROR(COUNTIFS(#REF!,BZ$3,#REF!,BZ$2,#REF!,$B54),"")</f>
        <v/>
      </c>
      <c r="CA54" s="335" t="str">
        <f>IFERROR(COUNTIFS(#REF!,CA$3,#REF!,CA$2,#REF!,$B54),"")</f>
        <v/>
      </c>
    </row>
    <row r="55" spans="2:79" s="6" customFormat="1" x14ac:dyDescent="0.25">
      <c r="B55" s="395" t="s">
        <v>42</v>
      </c>
      <c r="C55" s="335" t="s">
        <v>43</v>
      </c>
      <c r="D55" s="335" t="s">
        <v>131</v>
      </c>
      <c r="E55" s="51" t="s">
        <v>44</v>
      </c>
      <c r="F55" s="396" t="str">
        <f t="shared" si="12"/>
        <v/>
      </c>
      <c r="G55" s="397">
        <f t="shared" si="13"/>
        <v>0</v>
      </c>
      <c r="H55" s="396" t="str">
        <f t="shared" si="14"/>
        <v/>
      </c>
      <c r="I55" s="396" t="str">
        <f t="shared" si="15"/>
        <v/>
      </c>
      <c r="J55" s="396" t="str">
        <f t="shared" si="16"/>
        <v/>
      </c>
      <c r="K55" s="396" t="str">
        <f t="shared" si="17"/>
        <v/>
      </c>
      <c r="L55" s="396" t="str">
        <f t="shared" si="18"/>
        <v/>
      </c>
      <c r="M55" s="396" t="str">
        <f t="shared" si="19"/>
        <v/>
      </c>
      <c r="N55" s="396" t="str">
        <f t="shared" si="20"/>
        <v/>
      </c>
      <c r="O55" s="396" t="str">
        <f t="shared" si="21"/>
        <v/>
      </c>
      <c r="P55" s="396" t="str">
        <f t="shared" si="22"/>
        <v/>
      </c>
      <c r="Q55" s="396" t="str">
        <f t="shared" si="23"/>
        <v/>
      </c>
      <c r="R55" s="396" t="str">
        <f t="shared" si="24"/>
        <v/>
      </c>
      <c r="S55" s="396" t="str">
        <f t="shared" si="25"/>
        <v/>
      </c>
      <c r="T55" s="335" t="str">
        <f>IFERROR(COUNTIFS(#REF!,T$3,#REF!,T$2,#REF!,$B55),"")</f>
        <v/>
      </c>
      <c r="U55" s="335" t="str">
        <f>IFERROR(COUNTIFS(#REF!,U$3,#REF!,U$2,#REF!,$B55),"")</f>
        <v/>
      </c>
      <c r="V55" s="335" t="str">
        <f>IFERROR(COUNTIFS(#REF!,V$3,#REF!,V$2,#REF!,$B55),"")</f>
        <v/>
      </c>
      <c r="W55" s="335" t="str">
        <f>IFERROR(COUNTIFS(#REF!,W$3,#REF!,W$2,#REF!,$B55),"")</f>
        <v/>
      </c>
      <c r="X55" s="335" t="str">
        <f>IFERROR(COUNTIFS(#REF!,X$3,#REF!,X$2,#REF!,$B55),"")</f>
        <v/>
      </c>
      <c r="Y55" s="335" t="str">
        <f>IFERROR(COUNTIFS(#REF!,Y$3,#REF!,Y$2,#REF!,$B55),"")</f>
        <v/>
      </c>
      <c r="Z55" s="335" t="str">
        <f>IFERROR(COUNTIFS(#REF!,Z$3,#REF!,Z$2,#REF!,$B55),"")</f>
        <v/>
      </c>
      <c r="AA55" s="335" t="str">
        <f>IFERROR(COUNTIFS(#REF!,AA$3,#REF!,AA$2,#REF!,$B55),"")</f>
        <v/>
      </c>
      <c r="AB55" s="335" t="str">
        <f>IFERROR(COUNTIFS(#REF!,AB$3,#REF!,AB$2,#REF!,$B55),"")</f>
        <v/>
      </c>
      <c r="AC55" s="335" t="str">
        <f>IFERROR(COUNTIFS(#REF!,AC$3,#REF!,AC$2,#REF!,$B55),"")</f>
        <v/>
      </c>
      <c r="AD55" s="335" t="str">
        <f>IFERROR(COUNTIFS(#REF!,AD$3,#REF!,AD$2,#REF!,$B55),"")</f>
        <v/>
      </c>
      <c r="AE55" s="335" t="str">
        <f>IFERROR(COUNTIFS(#REF!,AE$3,#REF!,AE$2,#REF!,$B55),"")</f>
        <v/>
      </c>
      <c r="AF55" s="335" t="str">
        <f>IFERROR(COUNTIFS(#REF!,AF$3,#REF!,AF$2,#REF!,$B55),"")</f>
        <v/>
      </c>
      <c r="AG55" s="335" t="str">
        <f>IFERROR(COUNTIFS(#REF!,AG$3,#REF!,AG$2,#REF!,$B55),"")</f>
        <v/>
      </c>
      <c r="AH55" s="335" t="str">
        <f>IFERROR(COUNTIFS(#REF!,AH$3,#REF!,AH$2,#REF!,$B55),"")</f>
        <v/>
      </c>
      <c r="AI55" s="335" t="str">
        <f>IFERROR(COUNTIFS(#REF!,AI$3,#REF!,AI$2,#REF!,$B55),"")</f>
        <v/>
      </c>
      <c r="AJ55" s="335" t="str">
        <f>IFERROR(COUNTIFS(#REF!,AJ$3,#REF!,AJ$2,#REF!,$B55),"")</f>
        <v/>
      </c>
      <c r="AK55" s="335" t="str">
        <f>IFERROR(COUNTIFS(#REF!,AK$3,#REF!,AK$2,#REF!,$B55),"")</f>
        <v/>
      </c>
      <c r="AL55" s="335" t="str">
        <f>IFERROR(COUNTIFS(#REF!,AL$3,#REF!,AL$2,#REF!,$B55),"")</f>
        <v/>
      </c>
      <c r="AM55" s="335" t="str">
        <f>IFERROR(COUNTIFS(#REF!,AM$3,#REF!,AM$2,#REF!,$B55),"")</f>
        <v/>
      </c>
      <c r="AN55" s="335" t="str">
        <f>IFERROR(COUNTIFS(#REF!,AN$3,#REF!,AN$2,#REF!,$B55),"")</f>
        <v/>
      </c>
      <c r="AO55" s="335" t="str">
        <f>IFERROR(COUNTIFS(#REF!,AO$3,#REF!,AO$2,#REF!,$B55),"")</f>
        <v/>
      </c>
      <c r="AP55" s="335" t="str">
        <f>IFERROR(COUNTIFS(#REF!,AP$3,#REF!,AP$2,#REF!,$B55),"")</f>
        <v/>
      </c>
      <c r="AQ55" s="335" t="str">
        <f>IFERROR(COUNTIFS(#REF!,AQ$3,#REF!,AQ$2,#REF!,$B55),"")</f>
        <v/>
      </c>
      <c r="AR55" s="335" t="str">
        <f>IFERROR(COUNTIFS(#REF!,AR$3,#REF!,AR$2,#REF!,$B55),"")</f>
        <v/>
      </c>
      <c r="AS55" s="335" t="str">
        <f>IFERROR(COUNTIFS(#REF!,AS$3,#REF!,AS$2,#REF!,$B55),"")</f>
        <v/>
      </c>
      <c r="AT55" s="335" t="str">
        <f>IFERROR(COUNTIFS(#REF!,AT$3,#REF!,AT$2,#REF!,$B55),"")</f>
        <v/>
      </c>
      <c r="AU55" s="335" t="str">
        <f>IFERROR(COUNTIFS(#REF!,AU$3,#REF!,AU$2,#REF!,$B55),"")</f>
        <v/>
      </c>
      <c r="AV55" s="335" t="str">
        <f>IFERROR(COUNTIFS(#REF!,AV$3,#REF!,AV$2,#REF!,$B55),"")</f>
        <v/>
      </c>
      <c r="AW55" s="335" t="str">
        <f>IFERROR(COUNTIFS(#REF!,AW$3,#REF!,AW$2,#REF!,$B55),"")</f>
        <v/>
      </c>
      <c r="AX55" s="335" t="str">
        <f>IFERROR(COUNTIFS(#REF!,AX$3,#REF!,AX$2,#REF!,$B55),"")</f>
        <v/>
      </c>
      <c r="AY55" s="335" t="str">
        <f>IFERROR(COUNTIFS(#REF!,AY$3,#REF!,AY$2,#REF!,$B55),"")</f>
        <v/>
      </c>
      <c r="AZ55" s="335" t="str">
        <f>IFERROR(COUNTIFS(#REF!,AZ$3,#REF!,AZ$2,#REF!,$B55),"")</f>
        <v/>
      </c>
      <c r="BA55" s="335" t="str">
        <f>IFERROR(COUNTIFS(#REF!,BA$3,#REF!,BA$2,#REF!,$B55),"")</f>
        <v/>
      </c>
      <c r="BB55" s="335" t="str">
        <f>IFERROR(COUNTIFS(#REF!,BB$3,#REF!,BB$2,#REF!,$B55),"")</f>
        <v/>
      </c>
      <c r="BC55" s="335" t="str">
        <f>IFERROR(COUNTIFS(#REF!,BC$3,#REF!,BC$2,#REF!,$B55),"")</f>
        <v/>
      </c>
      <c r="BD55" s="335" t="str">
        <f>IFERROR(COUNTIFS(#REF!,BD$3,#REF!,BD$2,#REF!,$B55),"")</f>
        <v/>
      </c>
      <c r="BE55" s="335" t="str">
        <f>IFERROR(COUNTIFS(#REF!,BE$3,#REF!,BE$2,#REF!,$B55),"")</f>
        <v/>
      </c>
      <c r="BF55" s="335" t="str">
        <f>IFERROR(COUNTIFS(#REF!,BF$3,#REF!,BF$2,#REF!,$B55),"")</f>
        <v/>
      </c>
      <c r="BG55" s="335" t="str">
        <f>IFERROR(COUNTIFS(#REF!,BG$3,#REF!,BG$2,#REF!,$B55),"")</f>
        <v/>
      </c>
      <c r="BH55" s="335" t="str">
        <f>IFERROR(COUNTIFS(#REF!,BH$3,#REF!,BH$2,#REF!,$B55),"")</f>
        <v/>
      </c>
      <c r="BI55" s="335" t="str">
        <f>IFERROR(COUNTIFS(#REF!,BI$3,#REF!,BI$2,#REF!,$B55),"")</f>
        <v/>
      </c>
      <c r="BJ55" s="335" t="str">
        <f>IFERROR(COUNTIFS(#REF!,BJ$3,#REF!,BJ$2,#REF!,$B55),"")</f>
        <v/>
      </c>
      <c r="BK55" s="335" t="str">
        <f>IFERROR(COUNTIFS(#REF!,BK$3,#REF!,BK$2,#REF!,$B55),"")</f>
        <v/>
      </c>
      <c r="BL55" s="335" t="str">
        <f>IFERROR(COUNTIFS(#REF!,BL$3,#REF!,BL$2,#REF!,$B55),"")</f>
        <v/>
      </c>
      <c r="BM55" s="335" t="str">
        <f>IFERROR(COUNTIFS(#REF!,BM$3,#REF!,BM$2,#REF!,$B55),"")</f>
        <v/>
      </c>
      <c r="BN55" s="335" t="str">
        <f>IFERROR(COUNTIFS(#REF!,BN$3,#REF!,BN$2,#REF!,$B55),"")</f>
        <v/>
      </c>
      <c r="BO55" s="335" t="str">
        <f>IFERROR(COUNTIFS(#REF!,BO$3,#REF!,BO$2,#REF!,$B55),"")</f>
        <v/>
      </c>
      <c r="BP55" s="335" t="str">
        <f>IFERROR(COUNTIFS(#REF!,BP$3,#REF!,BP$2,#REF!,$B55),"")</f>
        <v/>
      </c>
      <c r="BQ55" s="335" t="str">
        <f>IFERROR(COUNTIFS(#REF!,BQ$3,#REF!,BQ$2,#REF!,$B55),"")</f>
        <v/>
      </c>
      <c r="BR55" s="335" t="str">
        <f>IFERROR(COUNTIFS(#REF!,BR$3,#REF!,BR$2,#REF!,$B55),"")</f>
        <v/>
      </c>
      <c r="BS55" s="335" t="str">
        <f>IFERROR(COUNTIFS(#REF!,BS$3,#REF!,BS$2,#REF!,$B55),"")</f>
        <v/>
      </c>
      <c r="BT55" s="335" t="str">
        <f>IFERROR(COUNTIFS(#REF!,BT$3,#REF!,BT$2,#REF!,$B55),"")</f>
        <v/>
      </c>
      <c r="BU55" s="335" t="str">
        <f>IFERROR(COUNTIFS(#REF!,BU$3,#REF!,BU$2,#REF!,$B55),"")</f>
        <v/>
      </c>
      <c r="BV55" s="335" t="str">
        <f>IFERROR(COUNTIFS(#REF!,BV$3,#REF!,BV$2,#REF!,$B55),"")</f>
        <v/>
      </c>
      <c r="BW55" s="335" t="str">
        <f>IFERROR(COUNTIFS(#REF!,BW$3,#REF!,BW$2,#REF!,$B55),"")</f>
        <v/>
      </c>
      <c r="BX55" s="335" t="str">
        <f>IFERROR(COUNTIFS(#REF!,BX$3,#REF!,BX$2,#REF!,$B55),"")</f>
        <v/>
      </c>
      <c r="BY55" s="335" t="str">
        <f>IFERROR(COUNTIFS(#REF!,BY$3,#REF!,BY$2,#REF!,$B55),"")</f>
        <v/>
      </c>
      <c r="BZ55" s="335" t="str">
        <f>IFERROR(COUNTIFS(#REF!,BZ$3,#REF!,BZ$2,#REF!,$B55),"")</f>
        <v/>
      </c>
      <c r="CA55" s="335" t="str">
        <f>IFERROR(COUNTIFS(#REF!,CA$3,#REF!,CA$2,#REF!,$B55),"")</f>
        <v/>
      </c>
    </row>
    <row r="56" spans="2:79" s="6" customFormat="1" x14ac:dyDescent="0.25">
      <c r="B56" s="272" t="s">
        <v>181</v>
      </c>
      <c r="C56" s="235" t="s">
        <v>43</v>
      </c>
      <c r="D56" s="235" t="s">
        <v>128</v>
      </c>
      <c r="E56" s="236" t="s">
        <v>7588</v>
      </c>
      <c r="F56" s="294" t="str">
        <f t="shared" si="12"/>
        <v/>
      </c>
      <c r="G56" s="300">
        <f t="shared" si="13"/>
        <v>0</v>
      </c>
      <c r="H56" s="294" t="str">
        <f t="shared" si="14"/>
        <v/>
      </c>
      <c r="I56" s="294" t="str">
        <f t="shared" si="15"/>
        <v/>
      </c>
      <c r="J56" s="294" t="str">
        <f t="shared" si="16"/>
        <v/>
      </c>
      <c r="K56" s="294" t="str">
        <f t="shared" si="17"/>
        <v/>
      </c>
      <c r="L56" s="294" t="str">
        <f t="shared" si="18"/>
        <v/>
      </c>
      <c r="M56" s="294" t="str">
        <f t="shared" si="19"/>
        <v/>
      </c>
      <c r="N56" s="294" t="str">
        <f t="shared" si="20"/>
        <v/>
      </c>
      <c r="O56" s="294" t="str">
        <f t="shared" si="21"/>
        <v/>
      </c>
      <c r="P56" s="294" t="str">
        <f t="shared" si="22"/>
        <v/>
      </c>
      <c r="Q56" s="294" t="str">
        <f t="shared" si="23"/>
        <v/>
      </c>
      <c r="R56" s="294" t="str">
        <f t="shared" si="24"/>
        <v/>
      </c>
      <c r="S56" s="294" t="str">
        <f t="shared" si="25"/>
        <v/>
      </c>
      <c r="T56" s="335" t="str">
        <f>IFERROR(COUNTIFS(#REF!,T$3,#REF!,T$2,#REF!,$B56),"")</f>
        <v/>
      </c>
      <c r="U56" s="335" t="str">
        <f>IFERROR(COUNTIFS(#REF!,U$3,#REF!,U$2,#REF!,$B56),"")</f>
        <v/>
      </c>
      <c r="V56" s="335" t="str">
        <f>IFERROR(COUNTIFS(#REF!,V$3,#REF!,V$2,#REF!,$B56),"")</f>
        <v/>
      </c>
      <c r="W56" s="335" t="str">
        <f>IFERROR(COUNTIFS(#REF!,W$3,#REF!,W$2,#REF!,$B56),"")</f>
        <v/>
      </c>
      <c r="X56" s="335" t="str">
        <f>IFERROR(COUNTIFS(#REF!,X$3,#REF!,X$2,#REF!,$B56),"")</f>
        <v/>
      </c>
      <c r="Y56" s="335" t="str">
        <f>IFERROR(COUNTIFS(#REF!,Y$3,#REF!,Y$2,#REF!,$B56),"")</f>
        <v/>
      </c>
      <c r="Z56" s="335" t="str">
        <f>IFERROR(COUNTIFS(#REF!,Z$3,#REF!,Z$2,#REF!,$B56),"")</f>
        <v/>
      </c>
      <c r="AA56" s="335" t="str">
        <f>IFERROR(COUNTIFS(#REF!,AA$3,#REF!,AA$2,#REF!,$B56),"")</f>
        <v/>
      </c>
      <c r="AB56" s="335" t="str">
        <f>IFERROR(COUNTIFS(#REF!,AB$3,#REF!,AB$2,#REF!,$B56),"")</f>
        <v/>
      </c>
      <c r="AC56" s="335" t="str">
        <f>IFERROR(COUNTIFS(#REF!,AC$3,#REF!,AC$2,#REF!,$B56),"")</f>
        <v/>
      </c>
      <c r="AD56" s="335" t="str">
        <f>IFERROR(COUNTIFS(#REF!,AD$3,#REF!,AD$2,#REF!,$B56),"")</f>
        <v/>
      </c>
      <c r="AE56" s="335" t="str">
        <f>IFERROR(COUNTIFS(#REF!,AE$3,#REF!,AE$2,#REF!,$B56),"")</f>
        <v/>
      </c>
      <c r="AF56" s="335" t="str">
        <f>IFERROR(COUNTIFS(#REF!,AF$3,#REF!,AF$2,#REF!,$B56),"")</f>
        <v/>
      </c>
      <c r="AG56" s="335" t="str">
        <f>IFERROR(COUNTIFS(#REF!,AG$3,#REF!,AG$2,#REF!,$B56),"")</f>
        <v/>
      </c>
      <c r="AH56" s="335" t="str">
        <f>IFERROR(COUNTIFS(#REF!,AH$3,#REF!,AH$2,#REF!,$B56),"")</f>
        <v/>
      </c>
      <c r="AI56" s="335" t="str">
        <f>IFERROR(COUNTIFS(#REF!,AI$3,#REF!,AI$2,#REF!,$B56),"")</f>
        <v/>
      </c>
      <c r="AJ56" s="335" t="str">
        <f>IFERROR(COUNTIFS(#REF!,AJ$3,#REF!,AJ$2,#REF!,$B56),"")</f>
        <v/>
      </c>
      <c r="AK56" s="335" t="str">
        <f>IFERROR(COUNTIFS(#REF!,AK$3,#REF!,AK$2,#REF!,$B56),"")</f>
        <v/>
      </c>
      <c r="AL56" s="335" t="str">
        <f>IFERROR(COUNTIFS(#REF!,AL$3,#REF!,AL$2,#REF!,$B56),"")</f>
        <v/>
      </c>
      <c r="AM56" s="335" t="str">
        <f>IFERROR(COUNTIFS(#REF!,AM$3,#REF!,AM$2,#REF!,$B56),"")</f>
        <v/>
      </c>
      <c r="AN56" s="335" t="str">
        <f>IFERROR(COUNTIFS(#REF!,AN$3,#REF!,AN$2,#REF!,$B56),"")</f>
        <v/>
      </c>
      <c r="AO56" s="335" t="str">
        <f>IFERROR(COUNTIFS(#REF!,AO$3,#REF!,AO$2,#REF!,$B56),"")</f>
        <v/>
      </c>
      <c r="AP56" s="335" t="str">
        <f>IFERROR(COUNTIFS(#REF!,AP$3,#REF!,AP$2,#REF!,$B56),"")</f>
        <v/>
      </c>
      <c r="AQ56" s="335" t="str">
        <f>IFERROR(COUNTIFS(#REF!,AQ$3,#REF!,AQ$2,#REF!,$B56),"")</f>
        <v/>
      </c>
      <c r="AR56" s="335" t="str">
        <f>IFERROR(COUNTIFS(#REF!,AR$3,#REF!,AR$2,#REF!,$B56),"")</f>
        <v/>
      </c>
      <c r="AS56" s="335" t="str">
        <f>IFERROR(COUNTIFS(#REF!,AS$3,#REF!,AS$2,#REF!,$B56),"")</f>
        <v/>
      </c>
      <c r="AT56" s="335" t="str">
        <f>IFERROR(COUNTIFS(#REF!,AT$3,#REF!,AT$2,#REF!,$B56),"")</f>
        <v/>
      </c>
      <c r="AU56" s="335" t="str">
        <f>IFERROR(COUNTIFS(#REF!,AU$3,#REF!,AU$2,#REF!,$B56),"")</f>
        <v/>
      </c>
      <c r="AV56" s="335" t="str">
        <f>IFERROR(COUNTIFS(#REF!,AV$3,#REF!,AV$2,#REF!,$B56),"")</f>
        <v/>
      </c>
      <c r="AW56" s="335" t="str">
        <f>IFERROR(COUNTIFS(#REF!,AW$3,#REF!,AW$2,#REF!,$B56),"")</f>
        <v/>
      </c>
      <c r="AX56" s="335" t="str">
        <f>IFERROR(COUNTIFS(#REF!,AX$3,#REF!,AX$2,#REF!,$B56),"")</f>
        <v/>
      </c>
      <c r="AY56" s="335" t="str">
        <f>IFERROR(COUNTIFS(#REF!,AY$3,#REF!,AY$2,#REF!,$B56),"")</f>
        <v/>
      </c>
      <c r="AZ56" s="335" t="str">
        <f>IFERROR(COUNTIFS(#REF!,AZ$3,#REF!,AZ$2,#REF!,$B56),"")</f>
        <v/>
      </c>
      <c r="BA56" s="335" t="str">
        <f>IFERROR(COUNTIFS(#REF!,BA$3,#REF!,BA$2,#REF!,$B56),"")</f>
        <v/>
      </c>
      <c r="BB56" s="335" t="str">
        <f>IFERROR(COUNTIFS(#REF!,BB$3,#REF!,BB$2,#REF!,$B56),"")</f>
        <v/>
      </c>
      <c r="BC56" s="335" t="str">
        <f>IFERROR(COUNTIFS(#REF!,BC$3,#REF!,BC$2,#REF!,$B56),"")</f>
        <v/>
      </c>
      <c r="BD56" s="335" t="str">
        <f>IFERROR(COUNTIFS(#REF!,BD$3,#REF!,BD$2,#REF!,$B56),"")</f>
        <v/>
      </c>
      <c r="BE56" s="335" t="str">
        <f>IFERROR(COUNTIFS(#REF!,BE$3,#REF!,BE$2,#REF!,$B56),"")</f>
        <v/>
      </c>
      <c r="BF56" s="335" t="str">
        <f>IFERROR(COUNTIFS(#REF!,BF$3,#REF!,BF$2,#REF!,$B56),"")</f>
        <v/>
      </c>
      <c r="BG56" s="335" t="str">
        <f>IFERROR(COUNTIFS(#REF!,BG$3,#REF!,BG$2,#REF!,$B56),"")</f>
        <v/>
      </c>
      <c r="BH56" s="335" t="str">
        <f>IFERROR(COUNTIFS(#REF!,BH$3,#REF!,BH$2,#REF!,$B56),"")</f>
        <v/>
      </c>
      <c r="BI56" s="335" t="str">
        <f>IFERROR(COUNTIFS(#REF!,BI$3,#REF!,BI$2,#REF!,$B56),"")</f>
        <v/>
      </c>
      <c r="BJ56" s="335" t="str">
        <f>IFERROR(COUNTIFS(#REF!,BJ$3,#REF!,BJ$2,#REF!,$B56),"")</f>
        <v/>
      </c>
      <c r="BK56" s="335" t="str">
        <f>IFERROR(COUNTIFS(#REF!,BK$3,#REF!,BK$2,#REF!,$B56),"")</f>
        <v/>
      </c>
      <c r="BL56" s="335" t="str">
        <f>IFERROR(COUNTIFS(#REF!,BL$3,#REF!,BL$2,#REF!,$B56),"")</f>
        <v/>
      </c>
      <c r="BM56" s="335" t="str">
        <f>IFERROR(COUNTIFS(#REF!,BM$3,#REF!,BM$2,#REF!,$B56),"")</f>
        <v/>
      </c>
      <c r="BN56" s="335" t="str">
        <f>IFERROR(COUNTIFS(#REF!,BN$3,#REF!,BN$2,#REF!,$B56),"")</f>
        <v/>
      </c>
      <c r="BO56" s="335" t="str">
        <f>IFERROR(COUNTIFS(#REF!,BO$3,#REF!,BO$2,#REF!,$B56),"")</f>
        <v/>
      </c>
      <c r="BP56" s="335" t="str">
        <f>IFERROR(COUNTIFS(#REF!,BP$3,#REF!,BP$2,#REF!,$B56),"")</f>
        <v/>
      </c>
      <c r="BQ56" s="335" t="str">
        <f>IFERROR(COUNTIFS(#REF!,BQ$3,#REF!,BQ$2,#REF!,$B56),"")</f>
        <v/>
      </c>
      <c r="BR56" s="335" t="str">
        <f>IFERROR(COUNTIFS(#REF!,BR$3,#REF!,BR$2,#REF!,$B56),"")</f>
        <v/>
      </c>
      <c r="BS56" s="335" t="str">
        <f>IFERROR(COUNTIFS(#REF!,BS$3,#REF!,BS$2,#REF!,$B56),"")</f>
        <v/>
      </c>
      <c r="BT56" s="335" t="str">
        <f>IFERROR(COUNTIFS(#REF!,BT$3,#REF!,BT$2,#REF!,$B56),"")</f>
        <v/>
      </c>
      <c r="BU56" s="335" t="str">
        <f>IFERROR(COUNTIFS(#REF!,BU$3,#REF!,BU$2,#REF!,$B56),"")</f>
        <v/>
      </c>
      <c r="BV56" s="335" t="str">
        <f>IFERROR(COUNTIFS(#REF!,BV$3,#REF!,BV$2,#REF!,$B56),"")</f>
        <v/>
      </c>
      <c r="BW56" s="335" t="str">
        <f>IFERROR(COUNTIFS(#REF!,BW$3,#REF!,BW$2,#REF!,$B56),"")</f>
        <v/>
      </c>
      <c r="BX56" s="335" t="str">
        <f>IFERROR(COUNTIFS(#REF!,BX$3,#REF!,BX$2,#REF!,$B56),"")</f>
        <v/>
      </c>
      <c r="BY56" s="335" t="str">
        <f>IFERROR(COUNTIFS(#REF!,BY$3,#REF!,BY$2,#REF!,$B56),"")</f>
        <v/>
      </c>
      <c r="BZ56" s="335" t="str">
        <f>IFERROR(COUNTIFS(#REF!,BZ$3,#REF!,BZ$2,#REF!,$B56),"")</f>
        <v/>
      </c>
      <c r="CA56" s="335" t="str">
        <f>IFERROR(COUNTIFS(#REF!,CA$3,#REF!,CA$2,#REF!,$B56),"")</f>
        <v/>
      </c>
    </row>
    <row r="57" spans="2:79" s="6" customFormat="1" x14ac:dyDescent="0.25">
      <c r="B57" s="395" t="s">
        <v>47</v>
      </c>
      <c r="C57" s="335" t="s">
        <v>43</v>
      </c>
      <c r="D57" s="335" t="s">
        <v>129</v>
      </c>
      <c r="E57" s="51" t="s">
        <v>7575</v>
      </c>
      <c r="F57" s="396" t="str">
        <f t="shared" si="12"/>
        <v/>
      </c>
      <c r="G57" s="397">
        <f t="shared" si="13"/>
        <v>0</v>
      </c>
      <c r="H57" s="396" t="str">
        <f t="shared" si="14"/>
        <v/>
      </c>
      <c r="I57" s="396" t="str">
        <f t="shared" si="15"/>
        <v/>
      </c>
      <c r="J57" s="396" t="str">
        <f t="shared" si="16"/>
        <v/>
      </c>
      <c r="K57" s="396" t="str">
        <f t="shared" si="17"/>
        <v/>
      </c>
      <c r="L57" s="396" t="str">
        <f t="shared" si="18"/>
        <v/>
      </c>
      <c r="M57" s="396" t="str">
        <f t="shared" si="19"/>
        <v/>
      </c>
      <c r="N57" s="396" t="str">
        <f t="shared" si="20"/>
        <v/>
      </c>
      <c r="O57" s="396" t="str">
        <f t="shared" si="21"/>
        <v/>
      </c>
      <c r="P57" s="396" t="str">
        <f t="shared" si="22"/>
        <v/>
      </c>
      <c r="Q57" s="396" t="str">
        <f t="shared" si="23"/>
        <v/>
      </c>
      <c r="R57" s="396" t="str">
        <f t="shared" si="24"/>
        <v/>
      </c>
      <c r="S57" s="396" t="str">
        <f t="shared" si="25"/>
        <v/>
      </c>
      <c r="T57" s="335" t="str">
        <f>IFERROR(COUNTIFS(#REF!,T$3,#REF!,T$2,#REF!,$B57),"")</f>
        <v/>
      </c>
      <c r="U57" s="335" t="str">
        <f>IFERROR(COUNTIFS(#REF!,U$3,#REF!,U$2,#REF!,$B57),"")</f>
        <v/>
      </c>
      <c r="V57" s="335" t="str">
        <f>IFERROR(COUNTIFS(#REF!,V$3,#REF!,V$2,#REF!,$B57),"")</f>
        <v/>
      </c>
      <c r="W57" s="335" t="str">
        <f>IFERROR(COUNTIFS(#REF!,W$3,#REF!,W$2,#REF!,$B57),"")</f>
        <v/>
      </c>
      <c r="X57" s="335" t="str">
        <f>IFERROR(COUNTIFS(#REF!,X$3,#REF!,X$2,#REF!,$B57),"")</f>
        <v/>
      </c>
      <c r="Y57" s="335" t="str">
        <f>IFERROR(COUNTIFS(#REF!,Y$3,#REF!,Y$2,#REF!,$B57),"")</f>
        <v/>
      </c>
      <c r="Z57" s="335" t="str">
        <f>IFERROR(COUNTIFS(#REF!,Z$3,#REF!,Z$2,#REF!,$B57),"")</f>
        <v/>
      </c>
      <c r="AA57" s="335" t="str">
        <f>IFERROR(COUNTIFS(#REF!,AA$3,#REF!,AA$2,#REF!,$B57),"")</f>
        <v/>
      </c>
      <c r="AB57" s="335" t="str">
        <f>IFERROR(COUNTIFS(#REF!,AB$3,#REF!,AB$2,#REF!,$B57),"")</f>
        <v/>
      </c>
      <c r="AC57" s="335" t="str">
        <f>IFERROR(COUNTIFS(#REF!,AC$3,#REF!,AC$2,#REF!,$B57),"")</f>
        <v/>
      </c>
      <c r="AD57" s="335" t="str">
        <f>IFERROR(COUNTIFS(#REF!,AD$3,#REF!,AD$2,#REF!,$B57),"")</f>
        <v/>
      </c>
      <c r="AE57" s="335" t="str">
        <f>IFERROR(COUNTIFS(#REF!,AE$3,#REF!,AE$2,#REF!,$B57),"")</f>
        <v/>
      </c>
      <c r="AF57" s="335" t="str">
        <f>IFERROR(COUNTIFS(#REF!,AF$3,#REF!,AF$2,#REF!,$B57),"")</f>
        <v/>
      </c>
      <c r="AG57" s="335" t="str">
        <f>IFERROR(COUNTIFS(#REF!,AG$3,#REF!,AG$2,#REF!,$B57),"")</f>
        <v/>
      </c>
      <c r="AH57" s="335" t="str">
        <f>IFERROR(COUNTIFS(#REF!,AH$3,#REF!,AH$2,#REF!,$B57),"")</f>
        <v/>
      </c>
      <c r="AI57" s="335" t="str">
        <f>IFERROR(COUNTIFS(#REF!,AI$3,#REF!,AI$2,#REF!,$B57),"")</f>
        <v/>
      </c>
      <c r="AJ57" s="335" t="str">
        <f>IFERROR(COUNTIFS(#REF!,AJ$3,#REF!,AJ$2,#REF!,$B57),"")</f>
        <v/>
      </c>
      <c r="AK57" s="335" t="str">
        <f>IFERROR(COUNTIFS(#REF!,AK$3,#REF!,AK$2,#REF!,$B57),"")</f>
        <v/>
      </c>
      <c r="AL57" s="335" t="str">
        <f>IFERROR(COUNTIFS(#REF!,AL$3,#REF!,AL$2,#REF!,$B57),"")</f>
        <v/>
      </c>
      <c r="AM57" s="335" t="str">
        <f>IFERROR(COUNTIFS(#REF!,AM$3,#REF!,AM$2,#REF!,$B57),"")</f>
        <v/>
      </c>
      <c r="AN57" s="335" t="str">
        <f>IFERROR(COUNTIFS(#REF!,AN$3,#REF!,AN$2,#REF!,$B57),"")</f>
        <v/>
      </c>
      <c r="AO57" s="335" t="str">
        <f>IFERROR(COUNTIFS(#REF!,AO$3,#REF!,AO$2,#REF!,$B57),"")</f>
        <v/>
      </c>
      <c r="AP57" s="335" t="str">
        <f>IFERROR(COUNTIFS(#REF!,AP$3,#REF!,AP$2,#REF!,$B57),"")</f>
        <v/>
      </c>
      <c r="AQ57" s="335" t="str">
        <f>IFERROR(COUNTIFS(#REF!,AQ$3,#REF!,AQ$2,#REF!,$B57),"")</f>
        <v/>
      </c>
      <c r="AR57" s="335" t="str">
        <f>IFERROR(COUNTIFS(#REF!,AR$3,#REF!,AR$2,#REF!,$B57),"")</f>
        <v/>
      </c>
      <c r="AS57" s="335" t="str">
        <f>IFERROR(COUNTIFS(#REF!,AS$3,#REF!,AS$2,#REF!,$B57),"")</f>
        <v/>
      </c>
      <c r="AT57" s="335" t="str">
        <f>IFERROR(COUNTIFS(#REF!,AT$3,#REF!,AT$2,#REF!,$B57),"")</f>
        <v/>
      </c>
      <c r="AU57" s="335" t="str">
        <f>IFERROR(COUNTIFS(#REF!,AU$3,#REF!,AU$2,#REF!,$B57),"")</f>
        <v/>
      </c>
      <c r="AV57" s="335" t="str">
        <f>IFERROR(COUNTIFS(#REF!,AV$3,#REF!,AV$2,#REF!,$B57),"")</f>
        <v/>
      </c>
      <c r="AW57" s="335" t="str">
        <f>IFERROR(COUNTIFS(#REF!,AW$3,#REF!,AW$2,#REF!,$B57),"")</f>
        <v/>
      </c>
      <c r="AX57" s="335" t="str">
        <f>IFERROR(COUNTIFS(#REF!,AX$3,#REF!,AX$2,#REF!,$B57),"")</f>
        <v/>
      </c>
      <c r="AY57" s="335" t="str">
        <f>IFERROR(COUNTIFS(#REF!,AY$3,#REF!,AY$2,#REF!,$B57),"")</f>
        <v/>
      </c>
      <c r="AZ57" s="335" t="str">
        <f>IFERROR(COUNTIFS(#REF!,AZ$3,#REF!,AZ$2,#REF!,$B57),"")</f>
        <v/>
      </c>
      <c r="BA57" s="335" t="str">
        <f>IFERROR(COUNTIFS(#REF!,BA$3,#REF!,BA$2,#REF!,$B57),"")</f>
        <v/>
      </c>
      <c r="BB57" s="335" t="str">
        <f>IFERROR(COUNTIFS(#REF!,BB$3,#REF!,BB$2,#REF!,$B57),"")</f>
        <v/>
      </c>
      <c r="BC57" s="335" t="str">
        <f>IFERROR(COUNTIFS(#REF!,BC$3,#REF!,BC$2,#REF!,$B57),"")</f>
        <v/>
      </c>
      <c r="BD57" s="335" t="str">
        <f>IFERROR(COUNTIFS(#REF!,BD$3,#REF!,BD$2,#REF!,$B57),"")</f>
        <v/>
      </c>
      <c r="BE57" s="335" t="str">
        <f>IFERROR(COUNTIFS(#REF!,BE$3,#REF!,BE$2,#REF!,$B57),"")</f>
        <v/>
      </c>
      <c r="BF57" s="335" t="str">
        <f>IFERROR(COUNTIFS(#REF!,BF$3,#REF!,BF$2,#REF!,$B57),"")</f>
        <v/>
      </c>
      <c r="BG57" s="335" t="str">
        <f>IFERROR(COUNTIFS(#REF!,BG$3,#REF!,BG$2,#REF!,$B57),"")</f>
        <v/>
      </c>
      <c r="BH57" s="335" t="str">
        <f>IFERROR(COUNTIFS(#REF!,BH$3,#REF!,BH$2,#REF!,$B57),"")</f>
        <v/>
      </c>
      <c r="BI57" s="335" t="str">
        <f>IFERROR(COUNTIFS(#REF!,BI$3,#REF!,BI$2,#REF!,$B57),"")</f>
        <v/>
      </c>
      <c r="BJ57" s="335" t="str">
        <f>IFERROR(COUNTIFS(#REF!,BJ$3,#REF!,BJ$2,#REF!,$B57),"")</f>
        <v/>
      </c>
      <c r="BK57" s="335" t="str">
        <f>IFERROR(COUNTIFS(#REF!,BK$3,#REF!,BK$2,#REF!,$B57),"")</f>
        <v/>
      </c>
      <c r="BL57" s="335" t="str">
        <f>IFERROR(COUNTIFS(#REF!,BL$3,#REF!,BL$2,#REF!,$B57),"")</f>
        <v/>
      </c>
      <c r="BM57" s="335" t="str">
        <f>IFERROR(COUNTIFS(#REF!,BM$3,#REF!,BM$2,#REF!,$B57),"")</f>
        <v/>
      </c>
      <c r="BN57" s="335" t="str">
        <f>IFERROR(COUNTIFS(#REF!,BN$3,#REF!,BN$2,#REF!,$B57),"")</f>
        <v/>
      </c>
      <c r="BO57" s="335" t="str">
        <f>IFERROR(COUNTIFS(#REF!,BO$3,#REF!,BO$2,#REF!,$B57),"")</f>
        <v/>
      </c>
      <c r="BP57" s="335" t="str">
        <f>IFERROR(COUNTIFS(#REF!,BP$3,#REF!,BP$2,#REF!,$B57),"")</f>
        <v/>
      </c>
      <c r="BQ57" s="335" t="str">
        <f>IFERROR(COUNTIFS(#REF!,BQ$3,#REF!,BQ$2,#REF!,$B57),"")</f>
        <v/>
      </c>
      <c r="BR57" s="335" t="str">
        <f>IFERROR(COUNTIFS(#REF!,BR$3,#REF!,BR$2,#REF!,$B57),"")</f>
        <v/>
      </c>
      <c r="BS57" s="335" t="str">
        <f>IFERROR(COUNTIFS(#REF!,BS$3,#REF!,BS$2,#REF!,$B57),"")</f>
        <v/>
      </c>
      <c r="BT57" s="335" t="str">
        <f>IFERROR(COUNTIFS(#REF!,BT$3,#REF!,BT$2,#REF!,$B57),"")</f>
        <v/>
      </c>
      <c r="BU57" s="335" t="str">
        <f>IFERROR(COUNTIFS(#REF!,BU$3,#REF!,BU$2,#REF!,$B57),"")</f>
        <v/>
      </c>
      <c r="BV57" s="335" t="str">
        <f>IFERROR(COUNTIFS(#REF!,BV$3,#REF!,BV$2,#REF!,$B57),"")</f>
        <v/>
      </c>
      <c r="BW57" s="335" t="str">
        <f>IFERROR(COUNTIFS(#REF!,BW$3,#REF!,BW$2,#REF!,$B57),"")</f>
        <v/>
      </c>
      <c r="BX57" s="335" t="str">
        <f>IFERROR(COUNTIFS(#REF!,BX$3,#REF!,BX$2,#REF!,$B57),"")</f>
        <v/>
      </c>
      <c r="BY57" s="335" t="str">
        <f>IFERROR(COUNTIFS(#REF!,BY$3,#REF!,BY$2,#REF!,$B57),"")</f>
        <v/>
      </c>
      <c r="BZ57" s="335" t="str">
        <f>IFERROR(COUNTIFS(#REF!,BZ$3,#REF!,BZ$2,#REF!,$B57),"")</f>
        <v/>
      </c>
      <c r="CA57" s="335" t="str">
        <f>IFERROR(COUNTIFS(#REF!,CA$3,#REF!,CA$2,#REF!,$B57),"")</f>
        <v/>
      </c>
    </row>
    <row r="58" spans="2:79" s="6" customFormat="1" x14ac:dyDescent="0.25">
      <c r="B58" s="272" t="s">
        <v>51</v>
      </c>
      <c r="C58" s="235" t="s">
        <v>43</v>
      </c>
      <c r="D58" s="235" t="s">
        <v>129</v>
      </c>
      <c r="E58" s="236" t="s">
        <v>7555</v>
      </c>
      <c r="F58" s="294" t="str">
        <f t="shared" si="12"/>
        <v/>
      </c>
      <c r="G58" s="300">
        <f t="shared" si="13"/>
        <v>0</v>
      </c>
      <c r="H58" s="294" t="str">
        <f t="shared" si="14"/>
        <v/>
      </c>
      <c r="I58" s="294" t="str">
        <f t="shared" si="15"/>
        <v/>
      </c>
      <c r="J58" s="294" t="str">
        <f t="shared" si="16"/>
        <v/>
      </c>
      <c r="K58" s="294" t="str">
        <f t="shared" si="17"/>
        <v/>
      </c>
      <c r="L58" s="294" t="str">
        <f t="shared" si="18"/>
        <v/>
      </c>
      <c r="M58" s="294" t="str">
        <f t="shared" si="19"/>
        <v/>
      </c>
      <c r="N58" s="294" t="str">
        <f t="shared" si="20"/>
        <v/>
      </c>
      <c r="O58" s="294" t="str">
        <f t="shared" si="21"/>
        <v/>
      </c>
      <c r="P58" s="294" t="str">
        <f t="shared" si="22"/>
        <v/>
      </c>
      <c r="Q58" s="294" t="str">
        <f t="shared" si="23"/>
        <v/>
      </c>
      <c r="R58" s="294" t="str">
        <f t="shared" si="24"/>
        <v/>
      </c>
      <c r="S58" s="294" t="str">
        <f t="shared" si="25"/>
        <v/>
      </c>
      <c r="T58" s="335" t="str">
        <f>IFERROR(COUNTIFS(#REF!,T$3,#REF!,T$2,#REF!,$B58),"")</f>
        <v/>
      </c>
      <c r="U58" s="335" t="str">
        <f>IFERROR(COUNTIFS(#REF!,U$3,#REF!,U$2,#REF!,$B58),"")</f>
        <v/>
      </c>
      <c r="V58" s="335" t="str">
        <f>IFERROR(COUNTIFS(#REF!,V$3,#REF!,V$2,#REF!,$B58),"")</f>
        <v/>
      </c>
      <c r="W58" s="335" t="str">
        <f>IFERROR(COUNTIFS(#REF!,W$3,#REF!,W$2,#REF!,$B58),"")</f>
        <v/>
      </c>
      <c r="X58" s="335" t="str">
        <f>IFERROR(COUNTIFS(#REF!,X$3,#REF!,X$2,#REF!,$B58),"")</f>
        <v/>
      </c>
      <c r="Y58" s="335" t="str">
        <f>IFERROR(COUNTIFS(#REF!,Y$3,#REF!,Y$2,#REF!,$B58),"")</f>
        <v/>
      </c>
      <c r="Z58" s="335" t="str">
        <f>IFERROR(COUNTIFS(#REF!,Z$3,#REF!,Z$2,#REF!,$B58),"")</f>
        <v/>
      </c>
      <c r="AA58" s="335" t="str">
        <f>IFERROR(COUNTIFS(#REF!,AA$3,#REF!,AA$2,#REF!,$B58),"")</f>
        <v/>
      </c>
      <c r="AB58" s="335" t="str">
        <f>IFERROR(COUNTIFS(#REF!,AB$3,#REF!,AB$2,#REF!,$B58),"")</f>
        <v/>
      </c>
      <c r="AC58" s="335" t="str">
        <f>IFERROR(COUNTIFS(#REF!,AC$3,#REF!,AC$2,#REF!,$B58),"")</f>
        <v/>
      </c>
      <c r="AD58" s="335" t="str">
        <f>IFERROR(COUNTIFS(#REF!,AD$3,#REF!,AD$2,#REF!,$B58),"")</f>
        <v/>
      </c>
      <c r="AE58" s="335" t="str">
        <f>IFERROR(COUNTIFS(#REF!,AE$3,#REF!,AE$2,#REF!,$B58),"")</f>
        <v/>
      </c>
      <c r="AF58" s="335" t="str">
        <f>IFERROR(COUNTIFS(#REF!,AF$3,#REF!,AF$2,#REF!,$B58),"")</f>
        <v/>
      </c>
      <c r="AG58" s="335" t="str">
        <f>IFERROR(COUNTIFS(#REF!,AG$3,#REF!,AG$2,#REF!,$B58),"")</f>
        <v/>
      </c>
      <c r="AH58" s="335" t="str">
        <f>IFERROR(COUNTIFS(#REF!,AH$3,#REF!,AH$2,#REF!,$B58),"")</f>
        <v/>
      </c>
      <c r="AI58" s="335" t="str">
        <f>IFERROR(COUNTIFS(#REF!,AI$3,#REF!,AI$2,#REF!,$B58),"")</f>
        <v/>
      </c>
      <c r="AJ58" s="335" t="str">
        <f>IFERROR(COUNTIFS(#REF!,AJ$3,#REF!,AJ$2,#REF!,$B58),"")</f>
        <v/>
      </c>
      <c r="AK58" s="335" t="str">
        <f>IFERROR(COUNTIFS(#REF!,AK$3,#REF!,AK$2,#REF!,$B58),"")</f>
        <v/>
      </c>
      <c r="AL58" s="335" t="str">
        <f>IFERROR(COUNTIFS(#REF!,AL$3,#REF!,AL$2,#REF!,$B58),"")</f>
        <v/>
      </c>
      <c r="AM58" s="335" t="str">
        <f>IFERROR(COUNTIFS(#REF!,AM$3,#REF!,AM$2,#REF!,$B58),"")</f>
        <v/>
      </c>
      <c r="AN58" s="335" t="str">
        <f>IFERROR(COUNTIFS(#REF!,AN$3,#REF!,AN$2,#REF!,$B58),"")</f>
        <v/>
      </c>
      <c r="AO58" s="335" t="str">
        <f>IFERROR(COUNTIFS(#REF!,AO$3,#REF!,AO$2,#REF!,$B58),"")</f>
        <v/>
      </c>
      <c r="AP58" s="335" t="str">
        <f>IFERROR(COUNTIFS(#REF!,AP$3,#REF!,AP$2,#REF!,$B58),"")</f>
        <v/>
      </c>
      <c r="AQ58" s="335" t="str">
        <f>IFERROR(COUNTIFS(#REF!,AQ$3,#REF!,AQ$2,#REF!,$B58),"")</f>
        <v/>
      </c>
      <c r="AR58" s="335" t="str">
        <f>IFERROR(COUNTIFS(#REF!,AR$3,#REF!,AR$2,#REF!,$B58),"")</f>
        <v/>
      </c>
      <c r="AS58" s="335" t="str">
        <f>IFERROR(COUNTIFS(#REF!,AS$3,#REF!,AS$2,#REF!,$B58),"")</f>
        <v/>
      </c>
      <c r="AT58" s="335" t="str">
        <f>IFERROR(COUNTIFS(#REF!,AT$3,#REF!,AT$2,#REF!,$B58),"")</f>
        <v/>
      </c>
      <c r="AU58" s="335" t="str">
        <f>IFERROR(COUNTIFS(#REF!,AU$3,#REF!,AU$2,#REF!,$B58),"")</f>
        <v/>
      </c>
      <c r="AV58" s="335" t="str">
        <f>IFERROR(COUNTIFS(#REF!,AV$3,#REF!,AV$2,#REF!,$B58),"")</f>
        <v/>
      </c>
      <c r="AW58" s="335" t="str">
        <f>IFERROR(COUNTIFS(#REF!,AW$3,#REF!,AW$2,#REF!,$B58),"")</f>
        <v/>
      </c>
      <c r="AX58" s="335" t="str">
        <f>IFERROR(COUNTIFS(#REF!,AX$3,#REF!,AX$2,#REF!,$B58),"")</f>
        <v/>
      </c>
      <c r="AY58" s="335" t="str">
        <f>IFERROR(COUNTIFS(#REF!,AY$3,#REF!,AY$2,#REF!,$B58),"")</f>
        <v/>
      </c>
      <c r="AZ58" s="335" t="str">
        <f>IFERROR(COUNTIFS(#REF!,AZ$3,#REF!,AZ$2,#REF!,$B58),"")</f>
        <v/>
      </c>
      <c r="BA58" s="335" t="str">
        <f>IFERROR(COUNTIFS(#REF!,BA$3,#REF!,BA$2,#REF!,$B58),"")</f>
        <v/>
      </c>
      <c r="BB58" s="335" t="str">
        <f>IFERROR(COUNTIFS(#REF!,BB$3,#REF!,BB$2,#REF!,$B58),"")</f>
        <v/>
      </c>
      <c r="BC58" s="335" t="str">
        <f>IFERROR(COUNTIFS(#REF!,BC$3,#REF!,BC$2,#REF!,$B58),"")</f>
        <v/>
      </c>
      <c r="BD58" s="335" t="str">
        <f>IFERROR(COUNTIFS(#REF!,BD$3,#REF!,BD$2,#REF!,$B58),"")</f>
        <v/>
      </c>
      <c r="BE58" s="335" t="str">
        <f>IFERROR(COUNTIFS(#REF!,BE$3,#REF!,BE$2,#REF!,$B58),"")</f>
        <v/>
      </c>
      <c r="BF58" s="335" t="str">
        <f>IFERROR(COUNTIFS(#REF!,BF$3,#REF!,BF$2,#REF!,$B58),"")</f>
        <v/>
      </c>
      <c r="BG58" s="335" t="str">
        <f>IFERROR(COUNTIFS(#REF!,BG$3,#REF!,BG$2,#REF!,$B58),"")</f>
        <v/>
      </c>
      <c r="BH58" s="335" t="str">
        <f>IFERROR(COUNTIFS(#REF!,BH$3,#REF!,BH$2,#REF!,$B58),"")</f>
        <v/>
      </c>
      <c r="BI58" s="335" t="str">
        <f>IFERROR(COUNTIFS(#REF!,BI$3,#REF!,BI$2,#REF!,$B58),"")</f>
        <v/>
      </c>
      <c r="BJ58" s="335" t="str">
        <f>IFERROR(COUNTIFS(#REF!,BJ$3,#REF!,BJ$2,#REF!,$B58),"")</f>
        <v/>
      </c>
      <c r="BK58" s="335" t="str">
        <f>IFERROR(COUNTIFS(#REF!,BK$3,#REF!,BK$2,#REF!,$B58),"")</f>
        <v/>
      </c>
      <c r="BL58" s="335" t="str">
        <f>IFERROR(COUNTIFS(#REF!,BL$3,#REF!,BL$2,#REF!,$B58),"")</f>
        <v/>
      </c>
      <c r="BM58" s="335" t="str">
        <f>IFERROR(COUNTIFS(#REF!,BM$3,#REF!,BM$2,#REF!,$B58),"")</f>
        <v/>
      </c>
      <c r="BN58" s="335" t="str">
        <f>IFERROR(COUNTIFS(#REF!,BN$3,#REF!,BN$2,#REF!,$B58),"")</f>
        <v/>
      </c>
      <c r="BO58" s="335" t="str">
        <f>IFERROR(COUNTIFS(#REF!,BO$3,#REF!,BO$2,#REF!,$B58),"")</f>
        <v/>
      </c>
      <c r="BP58" s="335" t="str">
        <f>IFERROR(COUNTIFS(#REF!,BP$3,#REF!,BP$2,#REF!,$B58),"")</f>
        <v/>
      </c>
      <c r="BQ58" s="335" t="str">
        <f>IFERROR(COUNTIFS(#REF!,BQ$3,#REF!,BQ$2,#REF!,$B58),"")</f>
        <v/>
      </c>
      <c r="BR58" s="335" t="str">
        <f>IFERROR(COUNTIFS(#REF!,BR$3,#REF!,BR$2,#REF!,$B58),"")</f>
        <v/>
      </c>
      <c r="BS58" s="335" t="str">
        <f>IFERROR(COUNTIFS(#REF!,BS$3,#REF!,BS$2,#REF!,$B58),"")</f>
        <v/>
      </c>
      <c r="BT58" s="335" t="str">
        <f>IFERROR(COUNTIFS(#REF!,BT$3,#REF!,BT$2,#REF!,$B58),"")</f>
        <v/>
      </c>
      <c r="BU58" s="335" t="str">
        <f>IFERROR(COUNTIFS(#REF!,BU$3,#REF!,BU$2,#REF!,$B58),"")</f>
        <v/>
      </c>
      <c r="BV58" s="335" t="str">
        <f>IFERROR(COUNTIFS(#REF!,BV$3,#REF!,BV$2,#REF!,$B58),"")</f>
        <v/>
      </c>
      <c r="BW58" s="335" t="str">
        <f>IFERROR(COUNTIFS(#REF!,BW$3,#REF!,BW$2,#REF!,$B58),"")</f>
        <v/>
      </c>
      <c r="BX58" s="335" t="str">
        <f>IFERROR(COUNTIFS(#REF!,BX$3,#REF!,BX$2,#REF!,$B58),"")</f>
        <v/>
      </c>
      <c r="BY58" s="335" t="str">
        <f>IFERROR(COUNTIFS(#REF!,BY$3,#REF!,BY$2,#REF!,$B58),"")</f>
        <v/>
      </c>
      <c r="BZ58" s="335" t="str">
        <f>IFERROR(COUNTIFS(#REF!,BZ$3,#REF!,BZ$2,#REF!,$B58),"")</f>
        <v/>
      </c>
      <c r="CA58" s="335" t="str">
        <f>IFERROR(COUNTIFS(#REF!,CA$3,#REF!,CA$2,#REF!,$B58),"")</f>
        <v/>
      </c>
    </row>
    <row r="59" spans="2:79" s="6" customFormat="1" x14ac:dyDescent="0.25">
      <c r="B59" s="395" t="s">
        <v>46</v>
      </c>
      <c r="C59" s="335" t="s">
        <v>43</v>
      </c>
      <c r="D59" s="335" t="s">
        <v>128</v>
      </c>
      <c r="E59" s="51" t="s">
        <v>7569</v>
      </c>
      <c r="F59" s="396" t="str">
        <f t="shared" si="12"/>
        <v/>
      </c>
      <c r="G59" s="397">
        <f t="shared" si="13"/>
        <v>0</v>
      </c>
      <c r="H59" s="396" t="str">
        <f t="shared" si="14"/>
        <v/>
      </c>
      <c r="I59" s="396" t="str">
        <f t="shared" si="15"/>
        <v/>
      </c>
      <c r="J59" s="396" t="str">
        <f t="shared" si="16"/>
        <v/>
      </c>
      <c r="K59" s="396" t="str">
        <f t="shared" si="17"/>
        <v/>
      </c>
      <c r="L59" s="396" t="str">
        <f t="shared" si="18"/>
        <v/>
      </c>
      <c r="M59" s="396" t="str">
        <f t="shared" si="19"/>
        <v/>
      </c>
      <c r="N59" s="396" t="str">
        <f t="shared" si="20"/>
        <v/>
      </c>
      <c r="O59" s="396" t="str">
        <f t="shared" si="21"/>
        <v/>
      </c>
      <c r="P59" s="396" t="str">
        <f t="shared" si="22"/>
        <v/>
      </c>
      <c r="Q59" s="396" t="str">
        <f t="shared" si="23"/>
        <v/>
      </c>
      <c r="R59" s="396" t="str">
        <f t="shared" si="24"/>
        <v/>
      </c>
      <c r="S59" s="396" t="str">
        <f t="shared" si="25"/>
        <v/>
      </c>
      <c r="T59" s="335" t="str">
        <f>IFERROR(COUNTIFS(#REF!,T$3,#REF!,T$2,#REF!,$B59),"")</f>
        <v/>
      </c>
      <c r="U59" s="335" t="str">
        <f>IFERROR(COUNTIFS(#REF!,U$3,#REF!,U$2,#REF!,$B59),"")</f>
        <v/>
      </c>
      <c r="V59" s="335" t="str">
        <f>IFERROR(COUNTIFS(#REF!,V$3,#REF!,V$2,#REF!,$B59),"")</f>
        <v/>
      </c>
      <c r="W59" s="335" t="str">
        <f>IFERROR(COUNTIFS(#REF!,W$3,#REF!,W$2,#REF!,$B59),"")</f>
        <v/>
      </c>
      <c r="X59" s="335" t="str">
        <f>IFERROR(COUNTIFS(#REF!,X$3,#REF!,X$2,#REF!,$B59),"")</f>
        <v/>
      </c>
      <c r="Y59" s="335" t="str">
        <f>IFERROR(COUNTIFS(#REF!,Y$3,#REF!,Y$2,#REF!,$B59),"")</f>
        <v/>
      </c>
      <c r="Z59" s="335" t="str">
        <f>IFERROR(COUNTIFS(#REF!,Z$3,#REF!,Z$2,#REF!,$B59),"")</f>
        <v/>
      </c>
      <c r="AA59" s="335" t="str">
        <f>IFERROR(COUNTIFS(#REF!,AA$3,#REF!,AA$2,#REF!,$B59),"")</f>
        <v/>
      </c>
      <c r="AB59" s="335" t="str">
        <f>IFERROR(COUNTIFS(#REF!,AB$3,#REF!,AB$2,#REF!,$B59),"")</f>
        <v/>
      </c>
      <c r="AC59" s="335" t="str">
        <f>IFERROR(COUNTIFS(#REF!,AC$3,#REF!,AC$2,#REF!,$B59),"")</f>
        <v/>
      </c>
      <c r="AD59" s="335" t="str">
        <f>IFERROR(COUNTIFS(#REF!,AD$3,#REF!,AD$2,#REF!,$B59),"")</f>
        <v/>
      </c>
      <c r="AE59" s="335" t="str">
        <f>IFERROR(COUNTIFS(#REF!,AE$3,#REF!,AE$2,#REF!,$B59),"")</f>
        <v/>
      </c>
      <c r="AF59" s="335" t="str">
        <f>IFERROR(COUNTIFS(#REF!,AF$3,#REF!,AF$2,#REF!,$B59),"")</f>
        <v/>
      </c>
      <c r="AG59" s="335" t="str">
        <f>IFERROR(COUNTIFS(#REF!,AG$3,#REF!,AG$2,#REF!,$B59),"")</f>
        <v/>
      </c>
      <c r="AH59" s="335" t="str">
        <f>IFERROR(COUNTIFS(#REF!,AH$3,#REF!,AH$2,#REF!,$B59),"")</f>
        <v/>
      </c>
      <c r="AI59" s="335" t="str">
        <f>IFERROR(COUNTIFS(#REF!,AI$3,#REF!,AI$2,#REF!,$B59),"")</f>
        <v/>
      </c>
      <c r="AJ59" s="335" t="str">
        <f>IFERROR(COUNTIFS(#REF!,AJ$3,#REF!,AJ$2,#REF!,$B59),"")</f>
        <v/>
      </c>
      <c r="AK59" s="335" t="str">
        <f>IFERROR(COUNTIFS(#REF!,AK$3,#REF!,AK$2,#REF!,$B59),"")</f>
        <v/>
      </c>
      <c r="AL59" s="335" t="str">
        <f>IFERROR(COUNTIFS(#REF!,AL$3,#REF!,AL$2,#REF!,$B59),"")</f>
        <v/>
      </c>
      <c r="AM59" s="335" t="str">
        <f>IFERROR(COUNTIFS(#REF!,AM$3,#REF!,AM$2,#REF!,$B59),"")</f>
        <v/>
      </c>
      <c r="AN59" s="335" t="str">
        <f>IFERROR(COUNTIFS(#REF!,AN$3,#REF!,AN$2,#REF!,$B59),"")</f>
        <v/>
      </c>
      <c r="AO59" s="335" t="str">
        <f>IFERROR(COUNTIFS(#REF!,AO$3,#REF!,AO$2,#REF!,$B59),"")</f>
        <v/>
      </c>
      <c r="AP59" s="335" t="str">
        <f>IFERROR(COUNTIFS(#REF!,AP$3,#REF!,AP$2,#REF!,$B59),"")</f>
        <v/>
      </c>
      <c r="AQ59" s="335" t="str">
        <f>IFERROR(COUNTIFS(#REF!,AQ$3,#REF!,AQ$2,#REF!,$B59),"")</f>
        <v/>
      </c>
      <c r="AR59" s="335" t="str">
        <f>IFERROR(COUNTIFS(#REF!,AR$3,#REF!,AR$2,#REF!,$B59),"")</f>
        <v/>
      </c>
      <c r="AS59" s="335" t="str">
        <f>IFERROR(COUNTIFS(#REF!,AS$3,#REF!,AS$2,#REF!,$B59),"")</f>
        <v/>
      </c>
      <c r="AT59" s="335" t="str">
        <f>IFERROR(COUNTIFS(#REF!,AT$3,#REF!,AT$2,#REF!,$B59),"")</f>
        <v/>
      </c>
      <c r="AU59" s="335" t="str">
        <f>IFERROR(COUNTIFS(#REF!,AU$3,#REF!,AU$2,#REF!,$B59),"")</f>
        <v/>
      </c>
      <c r="AV59" s="335" t="str">
        <f>IFERROR(COUNTIFS(#REF!,AV$3,#REF!,AV$2,#REF!,$B59),"")</f>
        <v/>
      </c>
      <c r="AW59" s="335" t="str">
        <f>IFERROR(COUNTIFS(#REF!,AW$3,#REF!,AW$2,#REF!,$B59),"")</f>
        <v/>
      </c>
      <c r="AX59" s="335" t="str">
        <f>IFERROR(COUNTIFS(#REF!,AX$3,#REF!,AX$2,#REF!,$B59),"")</f>
        <v/>
      </c>
      <c r="AY59" s="335" t="str">
        <f>IFERROR(COUNTIFS(#REF!,AY$3,#REF!,AY$2,#REF!,$B59),"")</f>
        <v/>
      </c>
      <c r="AZ59" s="335" t="str">
        <f>IFERROR(COUNTIFS(#REF!,AZ$3,#REF!,AZ$2,#REF!,$B59),"")</f>
        <v/>
      </c>
      <c r="BA59" s="335" t="str">
        <f>IFERROR(COUNTIFS(#REF!,BA$3,#REF!,BA$2,#REF!,$B59),"")</f>
        <v/>
      </c>
      <c r="BB59" s="335" t="str">
        <f>IFERROR(COUNTIFS(#REF!,BB$3,#REF!,BB$2,#REF!,$B59),"")</f>
        <v/>
      </c>
      <c r="BC59" s="335" t="str">
        <f>IFERROR(COUNTIFS(#REF!,BC$3,#REF!,BC$2,#REF!,$B59),"")</f>
        <v/>
      </c>
      <c r="BD59" s="335" t="str">
        <f>IFERROR(COUNTIFS(#REF!,BD$3,#REF!,BD$2,#REF!,$B59),"")</f>
        <v/>
      </c>
      <c r="BE59" s="335" t="str">
        <f>IFERROR(COUNTIFS(#REF!,BE$3,#REF!,BE$2,#REF!,$B59),"")</f>
        <v/>
      </c>
      <c r="BF59" s="335" t="str">
        <f>IFERROR(COUNTIFS(#REF!,BF$3,#REF!,BF$2,#REF!,$B59),"")</f>
        <v/>
      </c>
      <c r="BG59" s="335" t="str">
        <f>IFERROR(COUNTIFS(#REF!,BG$3,#REF!,BG$2,#REF!,$B59),"")</f>
        <v/>
      </c>
      <c r="BH59" s="335" t="str">
        <f>IFERROR(COUNTIFS(#REF!,BH$3,#REF!,BH$2,#REF!,$B59),"")</f>
        <v/>
      </c>
      <c r="BI59" s="335" t="str">
        <f>IFERROR(COUNTIFS(#REF!,BI$3,#REF!,BI$2,#REF!,$B59),"")</f>
        <v/>
      </c>
      <c r="BJ59" s="335" t="str">
        <f>IFERROR(COUNTIFS(#REF!,BJ$3,#REF!,BJ$2,#REF!,$B59),"")</f>
        <v/>
      </c>
      <c r="BK59" s="335" t="str">
        <f>IFERROR(COUNTIFS(#REF!,BK$3,#REF!,BK$2,#REF!,$B59),"")</f>
        <v/>
      </c>
      <c r="BL59" s="335" t="str">
        <f>IFERROR(COUNTIFS(#REF!,BL$3,#REF!,BL$2,#REF!,$B59),"")</f>
        <v/>
      </c>
      <c r="BM59" s="335" t="str">
        <f>IFERROR(COUNTIFS(#REF!,BM$3,#REF!,BM$2,#REF!,$B59),"")</f>
        <v/>
      </c>
      <c r="BN59" s="335" t="str">
        <f>IFERROR(COUNTIFS(#REF!,BN$3,#REF!,BN$2,#REF!,$B59),"")</f>
        <v/>
      </c>
      <c r="BO59" s="335" t="str">
        <f>IFERROR(COUNTIFS(#REF!,BO$3,#REF!,BO$2,#REF!,$B59),"")</f>
        <v/>
      </c>
      <c r="BP59" s="335" t="str">
        <f>IFERROR(COUNTIFS(#REF!,BP$3,#REF!,BP$2,#REF!,$B59),"")</f>
        <v/>
      </c>
      <c r="BQ59" s="335" t="str">
        <f>IFERROR(COUNTIFS(#REF!,BQ$3,#REF!,BQ$2,#REF!,$B59),"")</f>
        <v/>
      </c>
      <c r="BR59" s="335" t="str">
        <f>IFERROR(COUNTIFS(#REF!,BR$3,#REF!,BR$2,#REF!,$B59),"")</f>
        <v/>
      </c>
      <c r="BS59" s="335" t="str">
        <f>IFERROR(COUNTIFS(#REF!,BS$3,#REF!,BS$2,#REF!,$B59),"")</f>
        <v/>
      </c>
      <c r="BT59" s="335" t="str">
        <f>IFERROR(COUNTIFS(#REF!,BT$3,#REF!,BT$2,#REF!,$B59),"")</f>
        <v/>
      </c>
      <c r="BU59" s="335" t="str">
        <f>IFERROR(COUNTIFS(#REF!,BU$3,#REF!,BU$2,#REF!,$B59),"")</f>
        <v/>
      </c>
      <c r="BV59" s="335" t="str">
        <f>IFERROR(COUNTIFS(#REF!,BV$3,#REF!,BV$2,#REF!,$B59),"")</f>
        <v/>
      </c>
      <c r="BW59" s="335" t="str">
        <f>IFERROR(COUNTIFS(#REF!,BW$3,#REF!,BW$2,#REF!,$B59),"")</f>
        <v/>
      </c>
      <c r="BX59" s="335" t="str">
        <f>IFERROR(COUNTIFS(#REF!,BX$3,#REF!,BX$2,#REF!,$B59),"")</f>
        <v/>
      </c>
      <c r="BY59" s="335" t="str">
        <f>IFERROR(COUNTIFS(#REF!,BY$3,#REF!,BY$2,#REF!,$B59),"")</f>
        <v/>
      </c>
      <c r="BZ59" s="335" t="str">
        <f>IFERROR(COUNTIFS(#REF!,BZ$3,#REF!,BZ$2,#REF!,$B59),"")</f>
        <v/>
      </c>
      <c r="CA59" s="335" t="str">
        <f>IFERROR(COUNTIFS(#REF!,CA$3,#REF!,CA$2,#REF!,$B59),"")</f>
        <v/>
      </c>
    </row>
    <row r="60" spans="2:79" s="6" customFormat="1" x14ac:dyDescent="0.25">
      <c r="B60" s="272" t="s">
        <v>88</v>
      </c>
      <c r="C60" s="235" t="s">
        <v>43</v>
      </c>
      <c r="D60" s="235" t="s">
        <v>129</v>
      </c>
      <c r="E60" s="236" t="s">
        <v>7581</v>
      </c>
      <c r="F60" s="294" t="str">
        <f t="shared" si="12"/>
        <v/>
      </c>
      <c r="G60" s="300">
        <f t="shared" si="13"/>
        <v>0</v>
      </c>
      <c r="H60" s="294" t="str">
        <f t="shared" si="14"/>
        <v/>
      </c>
      <c r="I60" s="294" t="str">
        <f t="shared" si="15"/>
        <v/>
      </c>
      <c r="J60" s="294" t="str">
        <f t="shared" si="16"/>
        <v/>
      </c>
      <c r="K60" s="294" t="str">
        <f t="shared" si="17"/>
        <v/>
      </c>
      <c r="L60" s="294" t="str">
        <f t="shared" si="18"/>
        <v/>
      </c>
      <c r="M60" s="294" t="str">
        <f t="shared" si="19"/>
        <v/>
      </c>
      <c r="N60" s="294" t="str">
        <f t="shared" si="20"/>
        <v/>
      </c>
      <c r="O60" s="294" t="str">
        <f t="shared" si="21"/>
        <v/>
      </c>
      <c r="P60" s="294" t="str">
        <f t="shared" si="22"/>
        <v/>
      </c>
      <c r="Q60" s="294" t="str">
        <f t="shared" si="23"/>
        <v/>
      </c>
      <c r="R60" s="294" t="str">
        <f t="shared" si="24"/>
        <v/>
      </c>
      <c r="S60" s="294" t="str">
        <f t="shared" si="25"/>
        <v/>
      </c>
      <c r="T60" s="335" t="str">
        <f>IFERROR(COUNTIFS(#REF!,T$3,#REF!,T$2,#REF!,$B60),"")</f>
        <v/>
      </c>
      <c r="U60" s="335" t="str">
        <f>IFERROR(COUNTIFS(#REF!,U$3,#REF!,U$2,#REF!,$B60),"")</f>
        <v/>
      </c>
      <c r="V60" s="335" t="str">
        <f>IFERROR(COUNTIFS(#REF!,V$3,#REF!,V$2,#REF!,$B60),"")</f>
        <v/>
      </c>
      <c r="W60" s="335" t="str">
        <f>IFERROR(COUNTIFS(#REF!,W$3,#REF!,W$2,#REF!,$B60),"")</f>
        <v/>
      </c>
      <c r="X60" s="335" t="str">
        <f>IFERROR(COUNTIFS(#REF!,X$3,#REF!,X$2,#REF!,$B60),"")</f>
        <v/>
      </c>
      <c r="Y60" s="335" t="str">
        <f>IFERROR(COUNTIFS(#REF!,Y$3,#REF!,Y$2,#REF!,$B60),"")</f>
        <v/>
      </c>
      <c r="Z60" s="335" t="str">
        <f>IFERROR(COUNTIFS(#REF!,Z$3,#REF!,Z$2,#REF!,$B60),"")</f>
        <v/>
      </c>
      <c r="AA60" s="335" t="str">
        <f>IFERROR(COUNTIFS(#REF!,AA$3,#REF!,AA$2,#REF!,$B60),"")</f>
        <v/>
      </c>
      <c r="AB60" s="335" t="str">
        <f>IFERROR(COUNTIFS(#REF!,AB$3,#REF!,AB$2,#REF!,$B60),"")</f>
        <v/>
      </c>
      <c r="AC60" s="335" t="str">
        <f>IFERROR(COUNTIFS(#REF!,AC$3,#REF!,AC$2,#REF!,$B60),"")</f>
        <v/>
      </c>
      <c r="AD60" s="335" t="str">
        <f>IFERROR(COUNTIFS(#REF!,AD$3,#REF!,AD$2,#REF!,$B60),"")</f>
        <v/>
      </c>
      <c r="AE60" s="335" t="str">
        <f>IFERROR(COUNTIFS(#REF!,AE$3,#REF!,AE$2,#REF!,$B60),"")</f>
        <v/>
      </c>
      <c r="AF60" s="335" t="str">
        <f>IFERROR(COUNTIFS(#REF!,AF$3,#REF!,AF$2,#REF!,$B60),"")</f>
        <v/>
      </c>
      <c r="AG60" s="335" t="str">
        <f>IFERROR(COUNTIFS(#REF!,AG$3,#REF!,AG$2,#REF!,$B60),"")</f>
        <v/>
      </c>
      <c r="AH60" s="335" t="str">
        <f>IFERROR(COUNTIFS(#REF!,AH$3,#REF!,AH$2,#REF!,$B60),"")</f>
        <v/>
      </c>
      <c r="AI60" s="335" t="str">
        <f>IFERROR(COUNTIFS(#REF!,AI$3,#REF!,AI$2,#REF!,$B60),"")</f>
        <v/>
      </c>
      <c r="AJ60" s="335" t="str">
        <f>IFERROR(COUNTIFS(#REF!,AJ$3,#REF!,AJ$2,#REF!,$B60),"")</f>
        <v/>
      </c>
      <c r="AK60" s="335" t="str">
        <f>IFERROR(COUNTIFS(#REF!,AK$3,#REF!,AK$2,#REF!,$B60),"")</f>
        <v/>
      </c>
      <c r="AL60" s="335" t="str">
        <f>IFERROR(COUNTIFS(#REF!,AL$3,#REF!,AL$2,#REF!,$B60),"")</f>
        <v/>
      </c>
      <c r="AM60" s="335" t="str">
        <f>IFERROR(COUNTIFS(#REF!,AM$3,#REF!,AM$2,#REF!,$B60),"")</f>
        <v/>
      </c>
      <c r="AN60" s="335" t="str">
        <f>IFERROR(COUNTIFS(#REF!,AN$3,#REF!,AN$2,#REF!,$B60),"")</f>
        <v/>
      </c>
      <c r="AO60" s="335" t="str">
        <f>IFERROR(COUNTIFS(#REF!,AO$3,#REF!,AO$2,#REF!,$B60),"")</f>
        <v/>
      </c>
      <c r="AP60" s="335" t="str">
        <f>IFERROR(COUNTIFS(#REF!,AP$3,#REF!,AP$2,#REF!,$B60),"")</f>
        <v/>
      </c>
      <c r="AQ60" s="335" t="str">
        <f>IFERROR(COUNTIFS(#REF!,AQ$3,#REF!,AQ$2,#REF!,$B60),"")</f>
        <v/>
      </c>
      <c r="AR60" s="335" t="str">
        <f>IFERROR(COUNTIFS(#REF!,AR$3,#REF!,AR$2,#REF!,$B60),"")</f>
        <v/>
      </c>
      <c r="AS60" s="335" t="str">
        <f>IFERROR(COUNTIFS(#REF!,AS$3,#REF!,AS$2,#REF!,$B60),"")</f>
        <v/>
      </c>
      <c r="AT60" s="335" t="str">
        <f>IFERROR(COUNTIFS(#REF!,AT$3,#REF!,AT$2,#REF!,$B60),"")</f>
        <v/>
      </c>
      <c r="AU60" s="335" t="str">
        <f>IFERROR(COUNTIFS(#REF!,AU$3,#REF!,AU$2,#REF!,$B60),"")</f>
        <v/>
      </c>
      <c r="AV60" s="335" t="str">
        <f>IFERROR(COUNTIFS(#REF!,AV$3,#REF!,AV$2,#REF!,$B60),"")</f>
        <v/>
      </c>
      <c r="AW60" s="335" t="str">
        <f>IFERROR(COUNTIFS(#REF!,AW$3,#REF!,AW$2,#REF!,$B60),"")</f>
        <v/>
      </c>
      <c r="AX60" s="335" t="str">
        <f>IFERROR(COUNTIFS(#REF!,AX$3,#REF!,AX$2,#REF!,$B60),"")</f>
        <v/>
      </c>
      <c r="AY60" s="335" t="str">
        <f>IFERROR(COUNTIFS(#REF!,AY$3,#REF!,AY$2,#REF!,$B60),"")</f>
        <v/>
      </c>
      <c r="AZ60" s="335" t="str">
        <f>IFERROR(COUNTIFS(#REF!,AZ$3,#REF!,AZ$2,#REF!,$B60),"")</f>
        <v/>
      </c>
      <c r="BA60" s="335" t="str">
        <f>IFERROR(COUNTIFS(#REF!,BA$3,#REF!,BA$2,#REF!,$B60),"")</f>
        <v/>
      </c>
      <c r="BB60" s="335" t="str">
        <f>IFERROR(COUNTIFS(#REF!,BB$3,#REF!,BB$2,#REF!,$B60),"")</f>
        <v/>
      </c>
      <c r="BC60" s="335" t="str">
        <f>IFERROR(COUNTIFS(#REF!,BC$3,#REF!,BC$2,#REF!,$B60),"")</f>
        <v/>
      </c>
      <c r="BD60" s="335" t="str">
        <f>IFERROR(COUNTIFS(#REF!,BD$3,#REF!,BD$2,#REF!,$B60),"")</f>
        <v/>
      </c>
      <c r="BE60" s="335" t="str">
        <f>IFERROR(COUNTIFS(#REF!,BE$3,#REF!,BE$2,#REF!,$B60),"")</f>
        <v/>
      </c>
      <c r="BF60" s="335" t="str">
        <f>IFERROR(COUNTIFS(#REF!,BF$3,#REF!,BF$2,#REF!,$B60),"")</f>
        <v/>
      </c>
      <c r="BG60" s="335" t="str">
        <f>IFERROR(COUNTIFS(#REF!,BG$3,#REF!,BG$2,#REF!,$B60),"")</f>
        <v/>
      </c>
      <c r="BH60" s="335" t="str">
        <f>IFERROR(COUNTIFS(#REF!,BH$3,#REF!,BH$2,#REF!,$B60),"")</f>
        <v/>
      </c>
      <c r="BI60" s="335" t="str">
        <f>IFERROR(COUNTIFS(#REF!,BI$3,#REF!,BI$2,#REF!,$B60),"")</f>
        <v/>
      </c>
      <c r="BJ60" s="335" t="str">
        <f>IFERROR(COUNTIFS(#REF!,BJ$3,#REF!,BJ$2,#REF!,$B60),"")</f>
        <v/>
      </c>
      <c r="BK60" s="335" t="str">
        <f>IFERROR(COUNTIFS(#REF!,BK$3,#REF!,BK$2,#REF!,$B60),"")</f>
        <v/>
      </c>
      <c r="BL60" s="335" t="str">
        <f>IFERROR(COUNTIFS(#REF!,BL$3,#REF!,BL$2,#REF!,$B60),"")</f>
        <v/>
      </c>
      <c r="BM60" s="335" t="str">
        <f>IFERROR(COUNTIFS(#REF!,BM$3,#REF!,BM$2,#REF!,$B60),"")</f>
        <v/>
      </c>
      <c r="BN60" s="335" t="str">
        <f>IFERROR(COUNTIFS(#REF!,BN$3,#REF!,BN$2,#REF!,$B60),"")</f>
        <v/>
      </c>
      <c r="BO60" s="335" t="str">
        <f>IFERROR(COUNTIFS(#REF!,BO$3,#REF!,BO$2,#REF!,$B60),"")</f>
        <v/>
      </c>
      <c r="BP60" s="335" t="str">
        <f>IFERROR(COUNTIFS(#REF!,BP$3,#REF!,BP$2,#REF!,$B60),"")</f>
        <v/>
      </c>
      <c r="BQ60" s="335" t="str">
        <f>IFERROR(COUNTIFS(#REF!,BQ$3,#REF!,BQ$2,#REF!,$B60),"")</f>
        <v/>
      </c>
      <c r="BR60" s="335" t="str">
        <f>IFERROR(COUNTIFS(#REF!,BR$3,#REF!,BR$2,#REF!,$B60),"")</f>
        <v/>
      </c>
      <c r="BS60" s="335" t="str">
        <f>IFERROR(COUNTIFS(#REF!,BS$3,#REF!,BS$2,#REF!,$B60),"")</f>
        <v/>
      </c>
      <c r="BT60" s="335" t="str">
        <f>IFERROR(COUNTIFS(#REF!,BT$3,#REF!,BT$2,#REF!,$B60),"")</f>
        <v/>
      </c>
      <c r="BU60" s="335" t="str">
        <f>IFERROR(COUNTIFS(#REF!,BU$3,#REF!,BU$2,#REF!,$B60),"")</f>
        <v/>
      </c>
      <c r="BV60" s="335" t="str">
        <f>IFERROR(COUNTIFS(#REF!,BV$3,#REF!,BV$2,#REF!,$B60),"")</f>
        <v/>
      </c>
      <c r="BW60" s="335" t="str">
        <f>IFERROR(COUNTIFS(#REF!,BW$3,#REF!,BW$2,#REF!,$B60),"")</f>
        <v/>
      </c>
      <c r="BX60" s="335" t="str">
        <f>IFERROR(COUNTIFS(#REF!,BX$3,#REF!,BX$2,#REF!,$B60),"")</f>
        <v/>
      </c>
      <c r="BY60" s="335" t="str">
        <f>IFERROR(COUNTIFS(#REF!,BY$3,#REF!,BY$2,#REF!,$B60),"")</f>
        <v/>
      </c>
      <c r="BZ60" s="335" t="str">
        <f>IFERROR(COUNTIFS(#REF!,BZ$3,#REF!,BZ$2,#REF!,$B60),"")</f>
        <v/>
      </c>
      <c r="CA60" s="335" t="str">
        <f>IFERROR(COUNTIFS(#REF!,CA$3,#REF!,CA$2,#REF!,$B60),"")</f>
        <v/>
      </c>
    </row>
    <row r="61" spans="2:79" s="6" customFormat="1" x14ac:dyDescent="0.25">
      <c r="B61" s="395" t="s">
        <v>61</v>
      </c>
      <c r="C61" s="335" t="s">
        <v>43</v>
      </c>
      <c r="D61" s="335" t="s">
        <v>129</v>
      </c>
      <c r="E61" s="51" t="s">
        <v>7562</v>
      </c>
      <c r="F61" s="396" t="str">
        <f t="shared" si="12"/>
        <v/>
      </c>
      <c r="G61" s="397">
        <f t="shared" si="13"/>
        <v>0</v>
      </c>
      <c r="H61" s="396" t="str">
        <f t="shared" si="14"/>
        <v/>
      </c>
      <c r="I61" s="396" t="str">
        <f t="shared" si="15"/>
        <v/>
      </c>
      <c r="J61" s="396" t="str">
        <f t="shared" si="16"/>
        <v/>
      </c>
      <c r="K61" s="396" t="str">
        <f t="shared" si="17"/>
        <v/>
      </c>
      <c r="L61" s="396" t="str">
        <f t="shared" si="18"/>
        <v/>
      </c>
      <c r="M61" s="396" t="str">
        <f t="shared" si="19"/>
        <v/>
      </c>
      <c r="N61" s="396" t="str">
        <f t="shared" si="20"/>
        <v/>
      </c>
      <c r="O61" s="396" t="str">
        <f t="shared" si="21"/>
        <v/>
      </c>
      <c r="P61" s="396" t="str">
        <f t="shared" si="22"/>
        <v/>
      </c>
      <c r="Q61" s="396" t="str">
        <f t="shared" si="23"/>
        <v/>
      </c>
      <c r="R61" s="396" t="str">
        <f t="shared" si="24"/>
        <v/>
      </c>
      <c r="S61" s="396" t="str">
        <f t="shared" si="25"/>
        <v/>
      </c>
      <c r="T61" s="335" t="str">
        <f>IFERROR(COUNTIFS(#REF!,T$3,#REF!,T$2,#REF!,$B61),"")</f>
        <v/>
      </c>
      <c r="U61" s="335" t="str">
        <f>IFERROR(COUNTIFS(#REF!,U$3,#REF!,U$2,#REF!,$B61),"")</f>
        <v/>
      </c>
      <c r="V61" s="335" t="str">
        <f>IFERROR(COUNTIFS(#REF!,V$3,#REF!,V$2,#REF!,$B61),"")</f>
        <v/>
      </c>
      <c r="W61" s="335" t="str">
        <f>IFERROR(COUNTIFS(#REF!,W$3,#REF!,W$2,#REF!,$B61),"")</f>
        <v/>
      </c>
      <c r="X61" s="335" t="str">
        <f>IFERROR(COUNTIFS(#REF!,X$3,#REF!,X$2,#REF!,$B61),"")</f>
        <v/>
      </c>
      <c r="Y61" s="335" t="str">
        <f>IFERROR(COUNTIFS(#REF!,Y$3,#REF!,Y$2,#REF!,$B61),"")</f>
        <v/>
      </c>
      <c r="Z61" s="335" t="str">
        <f>IFERROR(COUNTIFS(#REF!,Z$3,#REF!,Z$2,#REF!,$B61),"")</f>
        <v/>
      </c>
      <c r="AA61" s="335" t="str">
        <f>IFERROR(COUNTIFS(#REF!,AA$3,#REF!,AA$2,#REF!,$B61),"")</f>
        <v/>
      </c>
      <c r="AB61" s="335" t="str">
        <f>IFERROR(COUNTIFS(#REF!,AB$3,#REF!,AB$2,#REF!,$B61),"")</f>
        <v/>
      </c>
      <c r="AC61" s="335" t="str">
        <f>IFERROR(COUNTIFS(#REF!,AC$3,#REF!,AC$2,#REF!,$B61),"")</f>
        <v/>
      </c>
      <c r="AD61" s="335" t="str">
        <f>IFERROR(COUNTIFS(#REF!,AD$3,#REF!,AD$2,#REF!,$B61),"")</f>
        <v/>
      </c>
      <c r="AE61" s="335" t="str">
        <f>IFERROR(COUNTIFS(#REF!,AE$3,#REF!,AE$2,#REF!,$B61),"")</f>
        <v/>
      </c>
      <c r="AF61" s="335" t="str">
        <f>IFERROR(COUNTIFS(#REF!,AF$3,#REF!,AF$2,#REF!,$B61),"")</f>
        <v/>
      </c>
      <c r="AG61" s="335" t="str">
        <f>IFERROR(COUNTIFS(#REF!,AG$3,#REF!,AG$2,#REF!,$B61),"")</f>
        <v/>
      </c>
      <c r="AH61" s="335" t="str">
        <f>IFERROR(COUNTIFS(#REF!,AH$3,#REF!,AH$2,#REF!,$B61),"")</f>
        <v/>
      </c>
      <c r="AI61" s="335" t="str">
        <f>IFERROR(COUNTIFS(#REF!,AI$3,#REF!,AI$2,#REF!,$B61),"")</f>
        <v/>
      </c>
      <c r="AJ61" s="335" t="str">
        <f>IFERROR(COUNTIFS(#REF!,AJ$3,#REF!,AJ$2,#REF!,$B61),"")</f>
        <v/>
      </c>
      <c r="AK61" s="335" t="str">
        <f>IFERROR(COUNTIFS(#REF!,AK$3,#REF!,AK$2,#REF!,$B61),"")</f>
        <v/>
      </c>
      <c r="AL61" s="335" t="str">
        <f>IFERROR(COUNTIFS(#REF!,AL$3,#REF!,AL$2,#REF!,$B61),"")</f>
        <v/>
      </c>
      <c r="AM61" s="335" t="str">
        <f>IFERROR(COUNTIFS(#REF!,AM$3,#REF!,AM$2,#REF!,$B61),"")</f>
        <v/>
      </c>
      <c r="AN61" s="335" t="str">
        <f>IFERROR(COUNTIFS(#REF!,AN$3,#REF!,AN$2,#REF!,$B61),"")</f>
        <v/>
      </c>
      <c r="AO61" s="335" t="str">
        <f>IFERROR(COUNTIFS(#REF!,AO$3,#REF!,AO$2,#REF!,$B61),"")</f>
        <v/>
      </c>
      <c r="AP61" s="335" t="str">
        <f>IFERROR(COUNTIFS(#REF!,AP$3,#REF!,AP$2,#REF!,$B61),"")</f>
        <v/>
      </c>
      <c r="AQ61" s="335" t="str">
        <f>IFERROR(COUNTIFS(#REF!,AQ$3,#REF!,AQ$2,#REF!,$B61),"")</f>
        <v/>
      </c>
      <c r="AR61" s="335" t="str">
        <f>IFERROR(COUNTIFS(#REF!,AR$3,#REF!,AR$2,#REF!,$B61),"")</f>
        <v/>
      </c>
      <c r="AS61" s="335" t="str">
        <f>IFERROR(COUNTIFS(#REF!,AS$3,#REF!,AS$2,#REF!,$B61),"")</f>
        <v/>
      </c>
      <c r="AT61" s="335" t="str">
        <f>IFERROR(COUNTIFS(#REF!,AT$3,#REF!,AT$2,#REF!,$B61),"")</f>
        <v/>
      </c>
      <c r="AU61" s="335" t="str">
        <f>IFERROR(COUNTIFS(#REF!,AU$3,#REF!,AU$2,#REF!,$B61),"")</f>
        <v/>
      </c>
      <c r="AV61" s="335" t="str">
        <f>IFERROR(COUNTIFS(#REF!,AV$3,#REF!,AV$2,#REF!,$B61),"")</f>
        <v/>
      </c>
      <c r="AW61" s="335" t="str">
        <f>IFERROR(COUNTIFS(#REF!,AW$3,#REF!,AW$2,#REF!,$B61),"")</f>
        <v/>
      </c>
      <c r="AX61" s="335" t="str">
        <f>IFERROR(COUNTIFS(#REF!,AX$3,#REF!,AX$2,#REF!,$B61),"")</f>
        <v/>
      </c>
      <c r="AY61" s="335" t="str">
        <f>IFERROR(COUNTIFS(#REF!,AY$3,#REF!,AY$2,#REF!,$B61),"")</f>
        <v/>
      </c>
      <c r="AZ61" s="335" t="str">
        <f>IFERROR(COUNTIFS(#REF!,AZ$3,#REF!,AZ$2,#REF!,$B61),"")</f>
        <v/>
      </c>
      <c r="BA61" s="335" t="str">
        <f>IFERROR(COUNTIFS(#REF!,BA$3,#REF!,BA$2,#REF!,$B61),"")</f>
        <v/>
      </c>
      <c r="BB61" s="335" t="str">
        <f>IFERROR(COUNTIFS(#REF!,BB$3,#REF!,BB$2,#REF!,$B61),"")</f>
        <v/>
      </c>
      <c r="BC61" s="335" t="str">
        <f>IFERROR(COUNTIFS(#REF!,BC$3,#REF!,BC$2,#REF!,$B61),"")</f>
        <v/>
      </c>
      <c r="BD61" s="335" t="str">
        <f>IFERROR(COUNTIFS(#REF!,BD$3,#REF!,BD$2,#REF!,$B61),"")</f>
        <v/>
      </c>
      <c r="BE61" s="335" t="str">
        <f>IFERROR(COUNTIFS(#REF!,BE$3,#REF!,BE$2,#REF!,$B61),"")</f>
        <v/>
      </c>
      <c r="BF61" s="335" t="str">
        <f>IFERROR(COUNTIFS(#REF!,BF$3,#REF!,BF$2,#REF!,$B61),"")</f>
        <v/>
      </c>
      <c r="BG61" s="335" t="str">
        <f>IFERROR(COUNTIFS(#REF!,BG$3,#REF!,BG$2,#REF!,$B61),"")</f>
        <v/>
      </c>
      <c r="BH61" s="335" t="str">
        <f>IFERROR(COUNTIFS(#REF!,BH$3,#REF!,BH$2,#REF!,$B61),"")</f>
        <v/>
      </c>
      <c r="BI61" s="335" t="str">
        <f>IFERROR(COUNTIFS(#REF!,BI$3,#REF!,BI$2,#REF!,$B61),"")</f>
        <v/>
      </c>
      <c r="BJ61" s="335" t="str">
        <f>IFERROR(COUNTIFS(#REF!,BJ$3,#REF!,BJ$2,#REF!,$B61),"")</f>
        <v/>
      </c>
      <c r="BK61" s="335" t="str">
        <f>IFERROR(COUNTIFS(#REF!,BK$3,#REF!,BK$2,#REF!,$B61),"")</f>
        <v/>
      </c>
      <c r="BL61" s="335" t="str">
        <f>IFERROR(COUNTIFS(#REF!,BL$3,#REF!,BL$2,#REF!,$B61),"")</f>
        <v/>
      </c>
      <c r="BM61" s="335" t="str">
        <f>IFERROR(COUNTIFS(#REF!,BM$3,#REF!,BM$2,#REF!,$B61),"")</f>
        <v/>
      </c>
      <c r="BN61" s="335" t="str">
        <f>IFERROR(COUNTIFS(#REF!,BN$3,#REF!,BN$2,#REF!,$B61),"")</f>
        <v/>
      </c>
      <c r="BO61" s="335" t="str">
        <f>IFERROR(COUNTIFS(#REF!,BO$3,#REF!,BO$2,#REF!,$B61),"")</f>
        <v/>
      </c>
      <c r="BP61" s="335" t="str">
        <f>IFERROR(COUNTIFS(#REF!,BP$3,#REF!,BP$2,#REF!,$B61),"")</f>
        <v/>
      </c>
      <c r="BQ61" s="335" t="str">
        <f>IFERROR(COUNTIFS(#REF!,BQ$3,#REF!,BQ$2,#REF!,$B61),"")</f>
        <v/>
      </c>
      <c r="BR61" s="335" t="str">
        <f>IFERROR(COUNTIFS(#REF!,BR$3,#REF!,BR$2,#REF!,$B61),"")</f>
        <v/>
      </c>
      <c r="BS61" s="335" t="str">
        <f>IFERROR(COUNTIFS(#REF!,BS$3,#REF!,BS$2,#REF!,$B61),"")</f>
        <v/>
      </c>
      <c r="BT61" s="335" t="str">
        <f>IFERROR(COUNTIFS(#REF!,BT$3,#REF!,BT$2,#REF!,$B61),"")</f>
        <v/>
      </c>
      <c r="BU61" s="335" t="str">
        <f>IFERROR(COUNTIFS(#REF!,BU$3,#REF!,BU$2,#REF!,$B61),"")</f>
        <v/>
      </c>
      <c r="BV61" s="335" t="str">
        <f>IFERROR(COUNTIFS(#REF!,BV$3,#REF!,BV$2,#REF!,$B61),"")</f>
        <v/>
      </c>
      <c r="BW61" s="335" t="str">
        <f>IFERROR(COUNTIFS(#REF!,BW$3,#REF!,BW$2,#REF!,$B61),"")</f>
        <v/>
      </c>
      <c r="BX61" s="335" t="str">
        <f>IFERROR(COUNTIFS(#REF!,BX$3,#REF!,BX$2,#REF!,$B61),"")</f>
        <v/>
      </c>
      <c r="BY61" s="335" t="str">
        <f>IFERROR(COUNTIFS(#REF!,BY$3,#REF!,BY$2,#REF!,$B61),"")</f>
        <v/>
      </c>
      <c r="BZ61" s="335" t="str">
        <f>IFERROR(COUNTIFS(#REF!,BZ$3,#REF!,BZ$2,#REF!,$B61),"")</f>
        <v/>
      </c>
      <c r="CA61" s="335" t="str">
        <f>IFERROR(COUNTIFS(#REF!,CA$3,#REF!,CA$2,#REF!,$B61),"")</f>
        <v/>
      </c>
    </row>
    <row r="62" spans="2:79" s="6" customFormat="1" x14ac:dyDescent="0.25">
      <c r="B62" s="272" t="s">
        <v>86</v>
      </c>
      <c r="C62" s="235" t="s">
        <v>43</v>
      </c>
      <c r="D62" s="235" t="s">
        <v>129</v>
      </c>
      <c r="E62" s="236" t="s">
        <v>7544</v>
      </c>
      <c r="F62" s="294" t="str">
        <f t="shared" si="12"/>
        <v/>
      </c>
      <c r="G62" s="300">
        <f t="shared" si="13"/>
        <v>0</v>
      </c>
      <c r="H62" s="294" t="str">
        <f t="shared" si="14"/>
        <v/>
      </c>
      <c r="I62" s="294" t="str">
        <f t="shared" si="15"/>
        <v/>
      </c>
      <c r="J62" s="294" t="str">
        <f t="shared" si="16"/>
        <v/>
      </c>
      <c r="K62" s="294" t="str">
        <f t="shared" si="17"/>
        <v/>
      </c>
      <c r="L62" s="294" t="str">
        <f t="shared" si="18"/>
        <v/>
      </c>
      <c r="M62" s="294" t="str">
        <f t="shared" si="19"/>
        <v/>
      </c>
      <c r="N62" s="294" t="str">
        <f t="shared" si="20"/>
        <v/>
      </c>
      <c r="O62" s="294" t="str">
        <f t="shared" si="21"/>
        <v/>
      </c>
      <c r="P62" s="294" t="str">
        <f t="shared" si="22"/>
        <v/>
      </c>
      <c r="Q62" s="294" t="str">
        <f t="shared" si="23"/>
        <v/>
      </c>
      <c r="R62" s="294" t="str">
        <f t="shared" si="24"/>
        <v/>
      </c>
      <c r="S62" s="294" t="str">
        <f t="shared" si="25"/>
        <v/>
      </c>
      <c r="T62" s="335" t="str">
        <f>IFERROR(COUNTIFS(#REF!,T$3,#REF!,T$2,#REF!,$B62),"")</f>
        <v/>
      </c>
      <c r="U62" s="335" t="str">
        <f>IFERROR(COUNTIFS(#REF!,U$3,#REF!,U$2,#REF!,$B62),"")</f>
        <v/>
      </c>
      <c r="V62" s="335" t="str">
        <f>IFERROR(COUNTIFS(#REF!,V$3,#REF!,V$2,#REF!,$B62),"")</f>
        <v/>
      </c>
      <c r="W62" s="335" t="str">
        <f>IFERROR(COUNTIFS(#REF!,W$3,#REF!,W$2,#REF!,$B62),"")</f>
        <v/>
      </c>
      <c r="X62" s="335" t="str">
        <f>IFERROR(COUNTIFS(#REF!,X$3,#REF!,X$2,#REF!,$B62),"")</f>
        <v/>
      </c>
      <c r="Y62" s="335" t="str">
        <f>IFERROR(COUNTIFS(#REF!,Y$3,#REF!,Y$2,#REF!,$B62),"")</f>
        <v/>
      </c>
      <c r="Z62" s="335" t="str">
        <f>IFERROR(COUNTIFS(#REF!,Z$3,#REF!,Z$2,#REF!,$B62),"")</f>
        <v/>
      </c>
      <c r="AA62" s="335" t="str">
        <f>IFERROR(COUNTIFS(#REF!,AA$3,#REF!,AA$2,#REF!,$B62),"")</f>
        <v/>
      </c>
      <c r="AB62" s="335" t="str">
        <f>IFERROR(COUNTIFS(#REF!,AB$3,#REF!,AB$2,#REF!,$B62),"")</f>
        <v/>
      </c>
      <c r="AC62" s="335" t="str">
        <f>IFERROR(COUNTIFS(#REF!,AC$3,#REF!,AC$2,#REF!,$B62),"")</f>
        <v/>
      </c>
      <c r="AD62" s="335" t="str">
        <f>IFERROR(COUNTIFS(#REF!,AD$3,#REF!,AD$2,#REF!,$B62),"")</f>
        <v/>
      </c>
      <c r="AE62" s="335" t="str">
        <f>IFERROR(COUNTIFS(#REF!,AE$3,#REF!,AE$2,#REF!,$B62),"")</f>
        <v/>
      </c>
      <c r="AF62" s="335" t="str">
        <f>IFERROR(COUNTIFS(#REF!,AF$3,#REF!,AF$2,#REF!,$B62),"")</f>
        <v/>
      </c>
      <c r="AG62" s="335" t="str">
        <f>IFERROR(COUNTIFS(#REF!,AG$3,#REF!,AG$2,#REF!,$B62),"")</f>
        <v/>
      </c>
      <c r="AH62" s="335" t="str">
        <f>IFERROR(COUNTIFS(#REF!,AH$3,#REF!,AH$2,#REF!,$B62),"")</f>
        <v/>
      </c>
      <c r="AI62" s="335" t="str">
        <f>IFERROR(COUNTIFS(#REF!,AI$3,#REF!,AI$2,#REF!,$B62),"")</f>
        <v/>
      </c>
      <c r="AJ62" s="335" t="str">
        <f>IFERROR(COUNTIFS(#REF!,AJ$3,#REF!,AJ$2,#REF!,$B62),"")</f>
        <v/>
      </c>
      <c r="AK62" s="335" t="str">
        <f>IFERROR(COUNTIFS(#REF!,AK$3,#REF!,AK$2,#REF!,$B62),"")</f>
        <v/>
      </c>
      <c r="AL62" s="335" t="str">
        <f>IFERROR(COUNTIFS(#REF!,AL$3,#REF!,AL$2,#REF!,$B62),"")</f>
        <v/>
      </c>
      <c r="AM62" s="335" t="str">
        <f>IFERROR(COUNTIFS(#REF!,AM$3,#REF!,AM$2,#REF!,$B62),"")</f>
        <v/>
      </c>
      <c r="AN62" s="335" t="str">
        <f>IFERROR(COUNTIFS(#REF!,AN$3,#REF!,AN$2,#REF!,$B62),"")</f>
        <v/>
      </c>
      <c r="AO62" s="335" t="str">
        <f>IFERROR(COUNTIFS(#REF!,AO$3,#REF!,AO$2,#REF!,$B62),"")</f>
        <v/>
      </c>
      <c r="AP62" s="335" t="str">
        <f>IFERROR(COUNTIFS(#REF!,AP$3,#REF!,AP$2,#REF!,$B62),"")</f>
        <v/>
      </c>
      <c r="AQ62" s="335" t="str">
        <f>IFERROR(COUNTIFS(#REF!,AQ$3,#REF!,AQ$2,#REF!,$B62),"")</f>
        <v/>
      </c>
      <c r="AR62" s="335" t="str">
        <f>IFERROR(COUNTIFS(#REF!,AR$3,#REF!,AR$2,#REF!,$B62),"")</f>
        <v/>
      </c>
      <c r="AS62" s="335" t="str">
        <f>IFERROR(COUNTIFS(#REF!,AS$3,#REF!,AS$2,#REF!,$B62),"")</f>
        <v/>
      </c>
      <c r="AT62" s="335" t="str">
        <f>IFERROR(COUNTIFS(#REF!,AT$3,#REF!,AT$2,#REF!,$B62),"")</f>
        <v/>
      </c>
      <c r="AU62" s="335" t="str">
        <f>IFERROR(COUNTIFS(#REF!,AU$3,#REF!,AU$2,#REF!,$B62),"")</f>
        <v/>
      </c>
      <c r="AV62" s="335" t="str">
        <f>IFERROR(COUNTIFS(#REF!,AV$3,#REF!,AV$2,#REF!,$B62),"")</f>
        <v/>
      </c>
      <c r="AW62" s="335" t="str">
        <f>IFERROR(COUNTIFS(#REF!,AW$3,#REF!,AW$2,#REF!,$B62),"")</f>
        <v/>
      </c>
      <c r="AX62" s="335" t="str">
        <f>IFERROR(COUNTIFS(#REF!,AX$3,#REF!,AX$2,#REF!,$B62),"")</f>
        <v/>
      </c>
      <c r="AY62" s="335" t="str">
        <f>IFERROR(COUNTIFS(#REF!,AY$3,#REF!,AY$2,#REF!,$B62),"")</f>
        <v/>
      </c>
      <c r="AZ62" s="335" t="str">
        <f>IFERROR(COUNTIFS(#REF!,AZ$3,#REF!,AZ$2,#REF!,$B62),"")</f>
        <v/>
      </c>
      <c r="BA62" s="335" t="str">
        <f>IFERROR(COUNTIFS(#REF!,BA$3,#REF!,BA$2,#REF!,$B62),"")</f>
        <v/>
      </c>
      <c r="BB62" s="335" t="str">
        <f>IFERROR(COUNTIFS(#REF!,BB$3,#REF!,BB$2,#REF!,$B62),"")</f>
        <v/>
      </c>
      <c r="BC62" s="335" t="str">
        <f>IFERROR(COUNTIFS(#REF!,BC$3,#REF!,BC$2,#REF!,$B62),"")</f>
        <v/>
      </c>
      <c r="BD62" s="335" t="str">
        <f>IFERROR(COUNTIFS(#REF!,BD$3,#REF!,BD$2,#REF!,$B62),"")</f>
        <v/>
      </c>
      <c r="BE62" s="335" t="str">
        <f>IFERROR(COUNTIFS(#REF!,BE$3,#REF!,BE$2,#REF!,$B62),"")</f>
        <v/>
      </c>
      <c r="BF62" s="335" t="str">
        <f>IFERROR(COUNTIFS(#REF!,BF$3,#REF!,BF$2,#REF!,$B62),"")</f>
        <v/>
      </c>
      <c r="BG62" s="335" t="str">
        <f>IFERROR(COUNTIFS(#REF!,BG$3,#REF!,BG$2,#REF!,$B62),"")</f>
        <v/>
      </c>
      <c r="BH62" s="335" t="str">
        <f>IFERROR(COUNTIFS(#REF!,BH$3,#REF!,BH$2,#REF!,$B62),"")</f>
        <v/>
      </c>
      <c r="BI62" s="335" t="str">
        <f>IFERROR(COUNTIFS(#REF!,BI$3,#REF!,BI$2,#REF!,$B62),"")</f>
        <v/>
      </c>
      <c r="BJ62" s="335" t="str">
        <f>IFERROR(COUNTIFS(#REF!,BJ$3,#REF!,BJ$2,#REF!,$B62),"")</f>
        <v/>
      </c>
      <c r="BK62" s="335" t="str">
        <f>IFERROR(COUNTIFS(#REF!,BK$3,#REF!,BK$2,#REF!,$B62),"")</f>
        <v/>
      </c>
      <c r="BL62" s="335" t="str">
        <f>IFERROR(COUNTIFS(#REF!,BL$3,#REF!,BL$2,#REF!,$B62),"")</f>
        <v/>
      </c>
      <c r="BM62" s="335" t="str">
        <f>IFERROR(COUNTIFS(#REF!,BM$3,#REF!,BM$2,#REF!,$B62),"")</f>
        <v/>
      </c>
      <c r="BN62" s="335" t="str">
        <f>IFERROR(COUNTIFS(#REF!,BN$3,#REF!,BN$2,#REF!,$B62),"")</f>
        <v/>
      </c>
      <c r="BO62" s="335" t="str">
        <f>IFERROR(COUNTIFS(#REF!,BO$3,#REF!,BO$2,#REF!,$B62),"")</f>
        <v/>
      </c>
      <c r="BP62" s="335" t="str">
        <f>IFERROR(COUNTIFS(#REF!,BP$3,#REF!,BP$2,#REF!,$B62),"")</f>
        <v/>
      </c>
      <c r="BQ62" s="335" t="str">
        <f>IFERROR(COUNTIFS(#REF!,BQ$3,#REF!,BQ$2,#REF!,$B62),"")</f>
        <v/>
      </c>
      <c r="BR62" s="335" t="str">
        <f>IFERROR(COUNTIFS(#REF!,BR$3,#REF!,BR$2,#REF!,$B62),"")</f>
        <v/>
      </c>
      <c r="BS62" s="335" t="str">
        <f>IFERROR(COUNTIFS(#REF!,BS$3,#REF!,BS$2,#REF!,$B62),"")</f>
        <v/>
      </c>
      <c r="BT62" s="335" t="str">
        <f>IFERROR(COUNTIFS(#REF!,BT$3,#REF!,BT$2,#REF!,$B62),"")</f>
        <v/>
      </c>
      <c r="BU62" s="335" t="str">
        <f>IFERROR(COUNTIFS(#REF!,BU$3,#REF!,BU$2,#REF!,$B62),"")</f>
        <v/>
      </c>
      <c r="BV62" s="335" t="str">
        <f>IFERROR(COUNTIFS(#REF!,BV$3,#REF!,BV$2,#REF!,$B62),"")</f>
        <v/>
      </c>
      <c r="BW62" s="335" t="str">
        <f>IFERROR(COUNTIFS(#REF!,BW$3,#REF!,BW$2,#REF!,$B62),"")</f>
        <v/>
      </c>
      <c r="BX62" s="335" t="str">
        <f>IFERROR(COUNTIFS(#REF!,BX$3,#REF!,BX$2,#REF!,$B62),"")</f>
        <v/>
      </c>
      <c r="BY62" s="335" t="str">
        <f>IFERROR(COUNTIFS(#REF!,BY$3,#REF!,BY$2,#REF!,$B62),"")</f>
        <v/>
      </c>
      <c r="BZ62" s="335" t="str">
        <f>IFERROR(COUNTIFS(#REF!,BZ$3,#REF!,BZ$2,#REF!,$B62),"")</f>
        <v/>
      </c>
      <c r="CA62" s="335" t="str">
        <f>IFERROR(COUNTIFS(#REF!,CA$3,#REF!,CA$2,#REF!,$B62),"")</f>
        <v/>
      </c>
    </row>
    <row r="63" spans="2:79" s="6" customFormat="1" x14ac:dyDescent="0.25">
      <c r="B63" s="395" t="s">
        <v>73</v>
      </c>
      <c r="C63" s="335" t="s">
        <v>43</v>
      </c>
      <c r="D63" s="335" t="s">
        <v>133</v>
      </c>
      <c r="E63" s="51" t="s">
        <v>7547</v>
      </c>
      <c r="F63" s="396" t="str">
        <f t="shared" si="12"/>
        <v/>
      </c>
      <c r="G63" s="397">
        <f t="shared" si="13"/>
        <v>0</v>
      </c>
      <c r="H63" s="396" t="str">
        <f t="shared" si="14"/>
        <v/>
      </c>
      <c r="I63" s="396" t="str">
        <f t="shared" si="15"/>
        <v/>
      </c>
      <c r="J63" s="396" t="str">
        <f t="shared" si="16"/>
        <v/>
      </c>
      <c r="K63" s="396" t="str">
        <f t="shared" si="17"/>
        <v/>
      </c>
      <c r="L63" s="396" t="str">
        <f t="shared" si="18"/>
        <v/>
      </c>
      <c r="M63" s="396" t="str">
        <f t="shared" si="19"/>
        <v/>
      </c>
      <c r="N63" s="396" t="str">
        <f t="shared" si="20"/>
        <v/>
      </c>
      <c r="O63" s="396" t="str">
        <f t="shared" si="21"/>
        <v/>
      </c>
      <c r="P63" s="396" t="str">
        <f t="shared" si="22"/>
        <v/>
      </c>
      <c r="Q63" s="396" t="str">
        <f t="shared" si="23"/>
        <v/>
      </c>
      <c r="R63" s="396" t="str">
        <f t="shared" si="24"/>
        <v/>
      </c>
      <c r="S63" s="396" t="str">
        <f t="shared" si="25"/>
        <v/>
      </c>
      <c r="T63" s="335" t="str">
        <f>IFERROR(COUNTIFS(#REF!,T$3,#REF!,T$2,#REF!,$B63),"")</f>
        <v/>
      </c>
      <c r="U63" s="335" t="str">
        <f>IFERROR(COUNTIFS(#REF!,U$3,#REF!,U$2,#REF!,$B63),"")</f>
        <v/>
      </c>
      <c r="V63" s="335" t="str">
        <f>IFERROR(COUNTIFS(#REF!,V$3,#REF!,V$2,#REF!,$B63),"")</f>
        <v/>
      </c>
      <c r="W63" s="335" t="str">
        <f>IFERROR(COUNTIFS(#REF!,W$3,#REF!,W$2,#REF!,$B63),"")</f>
        <v/>
      </c>
      <c r="X63" s="335" t="str">
        <f>IFERROR(COUNTIFS(#REF!,X$3,#REF!,X$2,#REF!,$B63),"")</f>
        <v/>
      </c>
      <c r="Y63" s="335" t="str">
        <f>IFERROR(COUNTIFS(#REF!,Y$3,#REF!,Y$2,#REF!,$B63),"")</f>
        <v/>
      </c>
      <c r="Z63" s="335" t="str">
        <f>IFERROR(COUNTIFS(#REF!,Z$3,#REF!,Z$2,#REF!,$B63),"")</f>
        <v/>
      </c>
      <c r="AA63" s="335" t="str">
        <f>IFERROR(COUNTIFS(#REF!,AA$3,#REF!,AA$2,#REF!,$B63),"")</f>
        <v/>
      </c>
      <c r="AB63" s="335" t="str">
        <f>IFERROR(COUNTIFS(#REF!,AB$3,#REF!,AB$2,#REF!,$B63),"")</f>
        <v/>
      </c>
      <c r="AC63" s="335" t="str">
        <f>IFERROR(COUNTIFS(#REF!,AC$3,#REF!,AC$2,#REF!,$B63),"")</f>
        <v/>
      </c>
      <c r="AD63" s="335" t="str">
        <f>IFERROR(COUNTIFS(#REF!,AD$3,#REF!,AD$2,#REF!,$B63),"")</f>
        <v/>
      </c>
      <c r="AE63" s="335" t="str">
        <f>IFERROR(COUNTIFS(#REF!,AE$3,#REF!,AE$2,#REF!,$B63),"")</f>
        <v/>
      </c>
      <c r="AF63" s="335" t="str">
        <f>IFERROR(COUNTIFS(#REF!,AF$3,#REF!,AF$2,#REF!,$B63),"")</f>
        <v/>
      </c>
      <c r="AG63" s="335" t="str">
        <f>IFERROR(COUNTIFS(#REF!,AG$3,#REF!,AG$2,#REF!,$B63),"")</f>
        <v/>
      </c>
      <c r="AH63" s="335" t="str">
        <f>IFERROR(COUNTIFS(#REF!,AH$3,#REF!,AH$2,#REF!,$B63),"")</f>
        <v/>
      </c>
      <c r="AI63" s="335" t="str">
        <f>IFERROR(COUNTIFS(#REF!,AI$3,#REF!,AI$2,#REF!,$B63),"")</f>
        <v/>
      </c>
      <c r="AJ63" s="335" t="str">
        <f>IFERROR(COUNTIFS(#REF!,AJ$3,#REF!,AJ$2,#REF!,$B63),"")</f>
        <v/>
      </c>
      <c r="AK63" s="335" t="str">
        <f>IFERROR(COUNTIFS(#REF!,AK$3,#REF!,AK$2,#REF!,$B63),"")</f>
        <v/>
      </c>
      <c r="AL63" s="335" t="str">
        <f>IFERROR(COUNTIFS(#REF!,AL$3,#REF!,AL$2,#REF!,$B63),"")</f>
        <v/>
      </c>
      <c r="AM63" s="335" t="str">
        <f>IFERROR(COUNTIFS(#REF!,AM$3,#REF!,AM$2,#REF!,$B63),"")</f>
        <v/>
      </c>
      <c r="AN63" s="335" t="str">
        <f>IFERROR(COUNTIFS(#REF!,AN$3,#REF!,AN$2,#REF!,$B63),"")</f>
        <v/>
      </c>
      <c r="AO63" s="335" t="str">
        <f>IFERROR(COUNTIFS(#REF!,AO$3,#REF!,AO$2,#REF!,$B63),"")</f>
        <v/>
      </c>
      <c r="AP63" s="335" t="str">
        <f>IFERROR(COUNTIFS(#REF!,AP$3,#REF!,AP$2,#REF!,$B63),"")</f>
        <v/>
      </c>
      <c r="AQ63" s="335" t="str">
        <f>IFERROR(COUNTIFS(#REF!,AQ$3,#REF!,AQ$2,#REF!,$B63),"")</f>
        <v/>
      </c>
      <c r="AR63" s="335" t="str">
        <f>IFERROR(COUNTIFS(#REF!,AR$3,#REF!,AR$2,#REF!,$B63),"")</f>
        <v/>
      </c>
      <c r="AS63" s="335" t="str">
        <f>IFERROR(COUNTIFS(#REF!,AS$3,#REF!,AS$2,#REF!,$B63),"")</f>
        <v/>
      </c>
      <c r="AT63" s="335" t="str">
        <f>IFERROR(COUNTIFS(#REF!,AT$3,#REF!,AT$2,#REF!,$B63),"")</f>
        <v/>
      </c>
      <c r="AU63" s="335" t="str">
        <f>IFERROR(COUNTIFS(#REF!,AU$3,#REF!,AU$2,#REF!,$B63),"")</f>
        <v/>
      </c>
      <c r="AV63" s="335" t="str">
        <f>IFERROR(COUNTIFS(#REF!,AV$3,#REF!,AV$2,#REF!,$B63),"")</f>
        <v/>
      </c>
      <c r="AW63" s="335" t="str">
        <f>IFERROR(COUNTIFS(#REF!,AW$3,#REF!,AW$2,#REF!,$B63),"")</f>
        <v/>
      </c>
      <c r="AX63" s="335" t="str">
        <f>IFERROR(COUNTIFS(#REF!,AX$3,#REF!,AX$2,#REF!,$B63),"")</f>
        <v/>
      </c>
      <c r="AY63" s="335" t="str">
        <f>IFERROR(COUNTIFS(#REF!,AY$3,#REF!,AY$2,#REF!,$B63),"")</f>
        <v/>
      </c>
      <c r="AZ63" s="335" t="str">
        <f>IFERROR(COUNTIFS(#REF!,AZ$3,#REF!,AZ$2,#REF!,$B63),"")</f>
        <v/>
      </c>
      <c r="BA63" s="335" t="str">
        <f>IFERROR(COUNTIFS(#REF!,BA$3,#REF!,BA$2,#REF!,$B63),"")</f>
        <v/>
      </c>
      <c r="BB63" s="335" t="str">
        <f>IFERROR(COUNTIFS(#REF!,BB$3,#REF!,BB$2,#REF!,$B63),"")</f>
        <v/>
      </c>
      <c r="BC63" s="335" t="str">
        <f>IFERROR(COUNTIFS(#REF!,BC$3,#REF!,BC$2,#REF!,$B63),"")</f>
        <v/>
      </c>
      <c r="BD63" s="335" t="str">
        <f>IFERROR(COUNTIFS(#REF!,BD$3,#REF!,BD$2,#REF!,$B63),"")</f>
        <v/>
      </c>
      <c r="BE63" s="335" t="str">
        <f>IFERROR(COUNTIFS(#REF!,BE$3,#REF!,BE$2,#REF!,$B63),"")</f>
        <v/>
      </c>
      <c r="BF63" s="335" t="str">
        <f>IFERROR(COUNTIFS(#REF!,BF$3,#REF!,BF$2,#REF!,$B63),"")</f>
        <v/>
      </c>
      <c r="BG63" s="335" t="str">
        <f>IFERROR(COUNTIFS(#REF!,BG$3,#REF!,BG$2,#REF!,$B63),"")</f>
        <v/>
      </c>
      <c r="BH63" s="335" t="str">
        <f>IFERROR(COUNTIFS(#REF!,BH$3,#REF!,BH$2,#REF!,$B63),"")</f>
        <v/>
      </c>
      <c r="BI63" s="335" t="str">
        <f>IFERROR(COUNTIFS(#REF!,BI$3,#REF!,BI$2,#REF!,$B63),"")</f>
        <v/>
      </c>
      <c r="BJ63" s="335" t="str">
        <f>IFERROR(COUNTIFS(#REF!,BJ$3,#REF!,BJ$2,#REF!,$B63),"")</f>
        <v/>
      </c>
      <c r="BK63" s="335" t="str">
        <f>IFERROR(COUNTIFS(#REF!,BK$3,#REF!,BK$2,#REF!,$B63),"")</f>
        <v/>
      </c>
      <c r="BL63" s="335" t="str">
        <f>IFERROR(COUNTIFS(#REF!,BL$3,#REF!,BL$2,#REF!,$B63),"")</f>
        <v/>
      </c>
      <c r="BM63" s="335" t="str">
        <f>IFERROR(COUNTIFS(#REF!,BM$3,#REF!,BM$2,#REF!,$B63),"")</f>
        <v/>
      </c>
      <c r="BN63" s="335" t="str">
        <f>IFERROR(COUNTIFS(#REF!,BN$3,#REF!,BN$2,#REF!,$B63),"")</f>
        <v/>
      </c>
      <c r="BO63" s="335" t="str">
        <f>IFERROR(COUNTIFS(#REF!,BO$3,#REF!,BO$2,#REF!,$B63),"")</f>
        <v/>
      </c>
      <c r="BP63" s="335" t="str">
        <f>IFERROR(COUNTIFS(#REF!,BP$3,#REF!,BP$2,#REF!,$B63),"")</f>
        <v/>
      </c>
      <c r="BQ63" s="335" t="str">
        <f>IFERROR(COUNTIFS(#REF!,BQ$3,#REF!,BQ$2,#REF!,$B63),"")</f>
        <v/>
      </c>
      <c r="BR63" s="335" t="str">
        <f>IFERROR(COUNTIFS(#REF!,BR$3,#REF!,BR$2,#REF!,$B63),"")</f>
        <v/>
      </c>
      <c r="BS63" s="335" t="str">
        <f>IFERROR(COUNTIFS(#REF!,BS$3,#REF!,BS$2,#REF!,$B63),"")</f>
        <v/>
      </c>
      <c r="BT63" s="335" t="str">
        <f>IFERROR(COUNTIFS(#REF!,BT$3,#REF!,BT$2,#REF!,$B63),"")</f>
        <v/>
      </c>
      <c r="BU63" s="335" t="str">
        <f>IFERROR(COUNTIFS(#REF!,BU$3,#REF!,BU$2,#REF!,$B63),"")</f>
        <v/>
      </c>
      <c r="BV63" s="335" t="str">
        <f>IFERROR(COUNTIFS(#REF!,BV$3,#REF!,BV$2,#REF!,$B63),"")</f>
        <v/>
      </c>
      <c r="BW63" s="335" t="str">
        <f>IFERROR(COUNTIFS(#REF!,BW$3,#REF!,BW$2,#REF!,$B63),"")</f>
        <v/>
      </c>
      <c r="BX63" s="335" t="str">
        <f>IFERROR(COUNTIFS(#REF!,BX$3,#REF!,BX$2,#REF!,$B63),"")</f>
        <v/>
      </c>
      <c r="BY63" s="335" t="str">
        <f>IFERROR(COUNTIFS(#REF!,BY$3,#REF!,BY$2,#REF!,$B63),"")</f>
        <v/>
      </c>
      <c r="BZ63" s="335" t="str">
        <f>IFERROR(COUNTIFS(#REF!,BZ$3,#REF!,BZ$2,#REF!,$B63),"")</f>
        <v/>
      </c>
      <c r="CA63" s="335" t="str">
        <f>IFERROR(COUNTIFS(#REF!,CA$3,#REF!,CA$2,#REF!,$B63),"")</f>
        <v/>
      </c>
    </row>
    <row r="64" spans="2:79" s="6" customFormat="1" x14ac:dyDescent="0.25">
      <c r="B64" s="272" t="s">
        <v>298</v>
      </c>
      <c r="C64" s="235" t="s">
        <v>43</v>
      </c>
      <c r="D64" s="235" t="s">
        <v>128</v>
      </c>
      <c r="E64" s="236" t="s">
        <v>7596</v>
      </c>
      <c r="F64" s="294" t="str">
        <f t="shared" si="12"/>
        <v/>
      </c>
      <c r="G64" s="300">
        <f t="shared" si="13"/>
        <v>0</v>
      </c>
      <c r="H64" s="294" t="str">
        <f t="shared" si="14"/>
        <v/>
      </c>
      <c r="I64" s="294" t="str">
        <f t="shared" si="15"/>
        <v/>
      </c>
      <c r="J64" s="294" t="str">
        <f t="shared" si="16"/>
        <v/>
      </c>
      <c r="K64" s="294" t="str">
        <f t="shared" si="17"/>
        <v/>
      </c>
      <c r="L64" s="294" t="str">
        <f t="shared" si="18"/>
        <v/>
      </c>
      <c r="M64" s="294" t="str">
        <f t="shared" si="19"/>
        <v/>
      </c>
      <c r="N64" s="294" t="str">
        <f t="shared" si="20"/>
        <v/>
      </c>
      <c r="O64" s="294" t="str">
        <f t="shared" si="21"/>
        <v/>
      </c>
      <c r="P64" s="294" t="str">
        <f t="shared" si="22"/>
        <v/>
      </c>
      <c r="Q64" s="294" t="str">
        <f t="shared" si="23"/>
        <v/>
      </c>
      <c r="R64" s="294" t="str">
        <f t="shared" si="24"/>
        <v/>
      </c>
      <c r="S64" s="294" t="str">
        <f t="shared" si="25"/>
        <v/>
      </c>
      <c r="T64" s="335" t="str">
        <f>IFERROR(COUNTIFS(#REF!,T$3,#REF!,T$2,#REF!,$B64),"")</f>
        <v/>
      </c>
      <c r="U64" s="335" t="str">
        <f>IFERROR(COUNTIFS(#REF!,U$3,#REF!,U$2,#REF!,$B64),"")</f>
        <v/>
      </c>
      <c r="V64" s="335" t="str">
        <f>IFERROR(COUNTIFS(#REF!,V$3,#REF!,V$2,#REF!,$B64),"")</f>
        <v/>
      </c>
      <c r="W64" s="335" t="str">
        <f>IFERROR(COUNTIFS(#REF!,W$3,#REF!,W$2,#REF!,$B64),"")</f>
        <v/>
      </c>
      <c r="X64" s="335" t="str">
        <f>IFERROR(COUNTIFS(#REF!,X$3,#REF!,X$2,#REF!,$B64),"")</f>
        <v/>
      </c>
      <c r="Y64" s="335" t="str">
        <f>IFERROR(COUNTIFS(#REF!,Y$3,#REF!,Y$2,#REF!,$B64),"")</f>
        <v/>
      </c>
      <c r="Z64" s="335" t="str">
        <f>IFERROR(COUNTIFS(#REF!,Z$3,#REF!,Z$2,#REF!,$B64),"")</f>
        <v/>
      </c>
      <c r="AA64" s="335" t="str">
        <f>IFERROR(COUNTIFS(#REF!,AA$3,#REF!,AA$2,#REF!,$B64),"")</f>
        <v/>
      </c>
      <c r="AB64" s="335" t="str">
        <f>IFERROR(COUNTIFS(#REF!,AB$3,#REF!,AB$2,#REF!,$B64),"")</f>
        <v/>
      </c>
      <c r="AC64" s="335" t="str">
        <f>IFERROR(COUNTIFS(#REF!,AC$3,#REF!,AC$2,#REF!,$B64),"")</f>
        <v/>
      </c>
      <c r="AD64" s="335" t="str">
        <f>IFERROR(COUNTIFS(#REF!,AD$3,#REF!,AD$2,#REF!,$B64),"")</f>
        <v/>
      </c>
      <c r="AE64" s="335" t="str">
        <f>IFERROR(COUNTIFS(#REF!,AE$3,#REF!,AE$2,#REF!,$B64),"")</f>
        <v/>
      </c>
      <c r="AF64" s="335" t="str">
        <f>IFERROR(COUNTIFS(#REF!,AF$3,#REF!,AF$2,#REF!,$B64),"")</f>
        <v/>
      </c>
      <c r="AG64" s="335" t="str">
        <f>IFERROR(COUNTIFS(#REF!,AG$3,#REF!,AG$2,#REF!,$B64),"")</f>
        <v/>
      </c>
      <c r="AH64" s="335" t="str">
        <f>IFERROR(COUNTIFS(#REF!,AH$3,#REF!,AH$2,#REF!,$B64),"")</f>
        <v/>
      </c>
      <c r="AI64" s="335" t="str">
        <f>IFERROR(COUNTIFS(#REF!,AI$3,#REF!,AI$2,#REF!,$B64),"")</f>
        <v/>
      </c>
      <c r="AJ64" s="335" t="str">
        <f>IFERROR(COUNTIFS(#REF!,AJ$3,#REF!,AJ$2,#REF!,$B64),"")</f>
        <v/>
      </c>
      <c r="AK64" s="335" t="str">
        <f>IFERROR(COUNTIFS(#REF!,AK$3,#REF!,AK$2,#REF!,$B64),"")</f>
        <v/>
      </c>
      <c r="AL64" s="335" t="str">
        <f>IFERROR(COUNTIFS(#REF!,AL$3,#REF!,AL$2,#REF!,$B64),"")</f>
        <v/>
      </c>
      <c r="AM64" s="335" t="str">
        <f>IFERROR(COUNTIFS(#REF!,AM$3,#REF!,AM$2,#REF!,$B64),"")</f>
        <v/>
      </c>
      <c r="AN64" s="335" t="str">
        <f>IFERROR(COUNTIFS(#REF!,AN$3,#REF!,AN$2,#REF!,$B64),"")</f>
        <v/>
      </c>
      <c r="AO64" s="335" t="str">
        <f>IFERROR(COUNTIFS(#REF!,AO$3,#REF!,AO$2,#REF!,$B64),"")</f>
        <v/>
      </c>
      <c r="AP64" s="335" t="str">
        <f>IFERROR(COUNTIFS(#REF!,AP$3,#REF!,AP$2,#REF!,$B64),"")</f>
        <v/>
      </c>
      <c r="AQ64" s="335" t="str">
        <f>IFERROR(COUNTIFS(#REF!,AQ$3,#REF!,AQ$2,#REF!,$B64),"")</f>
        <v/>
      </c>
      <c r="AR64" s="335" t="str">
        <f>IFERROR(COUNTIFS(#REF!,AR$3,#REF!,AR$2,#REF!,$B64),"")</f>
        <v/>
      </c>
      <c r="AS64" s="335" t="str">
        <f>IFERROR(COUNTIFS(#REF!,AS$3,#REF!,AS$2,#REF!,$B64),"")</f>
        <v/>
      </c>
      <c r="AT64" s="335" t="str">
        <f>IFERROR(COUNTIFS(#REF!,AT$3,#REF!,AT$2,#REF!,$B64),"")</f>
        <v/>
      </c>
      <c r="AU64" s="335" t="str">
        <f>IFERROR(COUNTIFS(#REF!,AU$3,#REF!,AU$2,#REF!,$B64),"")</f>
        <v/>
      </c>
      <c r="AV64" s="335" t="str">
        <f>IFERROR(COUNTIFS(#REF!,AV$3,#REF!,AV$2,#REF!,$B64),"")</f>
        <v/>
      </c>
      <c r="AW64" s="335" t="str">
        <f>IFERROR(COUNTIFS(#REF!,AW$3,#REF!,AW$2,#REF!,$B64),"")</f>
        <v/>
      </c>
      <c r="AX64" s="335" t="str">
        <f>IFERROR(COUNTIFS(#REF!,AX$3,#REF!,AX$2,#REF!,$B64),"")</f>
        <v/>
      </c>
      <c r="AY64" s="335" t="str">
        <f>IFERROR(COUNTIFS(#REF!,AY$3,#REF!,AY$2,#REF!,$B64),"")</f>
        <v/>
      </c>
      <c r="AZ64" s="335" t="str">
        <f>IFERROR(COUNTIFS(#REF!,AZ$3,#REF!,AZ$2,#REF!,$B64),"")</f>
        <v/>
      </c>
      <c r="BA64" s="335" t="str">
        <f>IFERROR(COUNTIFS(#REF!,BA$3,#REF!,BA$2,#REF!,$B64),"")</f>
        <v/>
      </c>
      <c r="BB64" s="335" t="str">
        <f>IFERROR(COUNTIFS(#REF!,BB$3,#REF!,BB$2,#REF!,$B64),"")</f>
        <v/>
      </c>
      <c r="BC64" s="335" t="str">
        <f>IFERROR(COUNTIFS(#REF!,BC$3,#REF!,BC$2,#REF!,$B64),"")</f>
        <v/>
      </c>
      <c r="BD64" s="335" t="str">
        <f>IFERROR(COUNTIFS(#REF!,BD$3,#REF!,BD$2,#REF!,$B64),"")</f>
        <v/>
      </c>
      <c r="BE64" s="335" t="str">
        <f>IFERROR(COUNTIFS(#REF!,BE$3,#REF!,BE$2,#REF!,$B64),"")</f>
        <v/>
      </c>
      <c r="BF64" s="335" t="str">
        <f>IFERROR(COUNTIFS(#REF!,BF$3,#REF!,BF$2,#REF!,$B64),"")</f>
        <v/>
      </c>
      <c r="BG64" s="335" t="str">
        <f>IFERROR(COUNTIFS(#REF!,BG$3,#REF!,BG$2,#REF!,$B64),"")</f>
        <v/>
      </c>
      <c r="BH64" s="335" t="str">
        <f>IFERROR(COUNTIFS(#REF!,BH$3,#REF!,BH$2,#REF!,$B64),"")</f>
        <v/>
      </c>
      <c r="BI64" s="335" t="str">
        <f>IFERROR(COUNTIFS(#REF!,BI$3,#REF!,BI$2,#REF!,$B64),"")</f>
        <v/>
      </c>
      <c r="BJ64" s="335" t="str">
        <f>IFERROR(COUNTIFS(#REF!,BJ$3,#REF!,BJ$2,#REF!,$B64),"")</f>
        <v/>
      </c>
      <c r="BK64" s="335" t="str">
        <f>IFERROR(COUNTIFS(#REF!,BK$3,#REF!,BK$2,#REF!,$B64),"")</f>
        <v/>
      </c>
      <c r="BL64" s="335" t="str">
        <f>IFERROR(COUNTIFS(#REF!,BL$3,#REF!,BL$2,#REF!,$B64),"")</f>
        <v/>
      </c>
      <c r="BM64" s="335" t="str">
        <f>IFERROR(COUNTIFS(#REF!,BM$3,#REF!,BM$2,#REF!,$B64),"")</f>
        <v/>
      </c>
      <c r="BN64" s="335" t="str">
        <f>IFERROR(COUNTIFS(#REF!,BN$3,#REF!,BN$2,#REF!,$B64),"")</f>
        <v/>
      </c>
      <c r="BO64" s="335" t="str">
        <f>IFERROR(COUNTIFS(#REF!,BO$3,#REF!,BO$2,#REF!,$B64),"")</f>
        <v/>
      </c>
      <c r="BP64" s="335" t="str">
        <f>IFERROR(COUNTIFS(#REF!,BP$3,#REF!,BP$2,#REF!,$B64),"")</f>
        <v/>
      </c>
      <c r="BQ64" s="335" t="str">
        <f>IFERROR(COUNTIFS(#REF!,BQ$3,#REF!,BQ$2,#REF!,$B64),"")</f>
        <v/>
      </c>
      <c r="BR64" s="335" t="str">
        <f>IFERROR(COUNTIFS(#REF!,BR$3,#REF!,BR$2,#REF!,$B64),"")</f>
        <v/>
      </c>
      <c r="BS64" s="335" t="str">
        <f>IFERROR(COUNTIFS(#REF!,BS$3,#REF!,BS$2,#REF!,$B64),"")</f>
        <v/>
      </c>
      <c r="BT64" s="335" t="str">
        <f>IFERROR(COUNTIFS(#REF!,BT$3,#REF!,BT$2,#REF!,$B64),"")</f>
        <v/>
      </c>
      <c r="BU64" s="335" t="str">
        <f>IFERROR(COUNTIFS(#REF!,BU$3,#REF!,BU$2,#REF!,$B64),"")</f>
        <v/>
      </c>
      <c r="BV64" s="335" t="str">
        <f>IFERROR(COUNTIFS(#REF!,BV$3,#REF!,BV$2,#REF!,$B64),"")</f>
        <v/>
      </c>
      <c r="BW64" s="335" t="str">
        <f>IFERROR(COUNTIFS(#REF!,BW$3,#REF!,BW$2,#REF!,$B64),"")</f>
        <v/>
      </c>
      <c r="BX64" s="335" t="str">
        <f>IFERROR(COUNTIFS(#REF!,BX$3,#REF!,BX$2,#REF!,$B64),"")</f>
        <v/>
      </c>
      <c r="BY64" s="335" t="str">
        <f>IFERROR(COUNTIFS(#REF!,BY$3,#REF!,BY$2,#REF!,$B64),"")</f>
        <v/>
      </c>
      <c r="BZ64" s="335" t="str">
        <f>IFERROR(COUNTIFS(#REF!,BZ$3,#REF!,BZ$2,#REF!,$B64),"")</f>
        <v/>
      </c>
      <c r="CA64" s="335" t="str">
        <f>IFERROR(COUNTIFS(#REF!,CA$3,#REF!,CA$2,#REF!,$B64),"")</f>
        <v/>
      </c>
    </row>
    <row r="65" spans="2:79" s="6" customFormat="1" x14ac:dyDescent="0.25">
      <c r="B65" s="395" t="s">
        <v>299</v>
      </c>
      <c r="C65" s="335" t="s">
        <v>43</v>
      </c>
      <c r="D65" s="335" t="s">
        <v>128</v>
      </c>
      <c r="E65" s="51" t="s">
        <v>7592</v>
      </c>
      <c r="F65" s="396" t="str">
        <f t="shared" si="12"/>
        <v/>
      </c>
      <c r="G65" s="397">
        <f t="shared" si="13"/>
        <v>0</v>
      </c>
      <c r="H65" s="396" t="str">
        <f t="shared" si="14"/>
        <v/>
      </c>
      <c r="I65" s="396" t="str">
        <f t="shared" si="15"/>
        <v/>
      </c>
      <c r="J65" s="396" t="str">
        <f t="shared" si="16"/>
        <v/>
      </c>
      <c r="K65" s="396" t="str">
        <f t="shared" si="17"/>
        <v/>
      </c>
      <c r="L65" s="396" t="str">
        <f t="shared" si="18"/>
        <v/>
      </c>
      <c r="M65" s="396" t="str">
        <f t="shared" si="19"/>
        <v/>
      </c>
      <c r="N65" s="396" t="str">
        <f t="shared" si="20"/>
        <v/>
      </c>
      <c r="O65" s="396" t="str">
        <f t="shared" si="21"/>
        <v/>
      </c>
      <c r="P65" s="396" t="str">
        <f t="shared" si="22"/>
        <v/>
      </c>
      <c r="Q65" s="396" t="str">
        <f t="shared" si="23"/>
        <v/>
      </c>
      <c r="R65" s="396" t="str">
        <f t="shared" si="24"/>
        <v/>
      </c>
      <c r="S65" s="396" t="str">
        <f t="shared" si="25"/>
        <v/>
      </c>
      <c r="T65" s="335" t="str">
        <f>IFERROR(COUNTIFS(#REF!,T$3,#REF!,T$2,#REF!,$B65),"")</f>
        <v/>
      </c>
      <c r="U65" s="335" t="str">
        <f>IFERROR(COUNTIFS(#REF!,U$3,#REF!,U$2,#REF!,$B65),"")</f>
        <v/>
      </c>
      <c r="V65" s="335" t="str">
        <f>IFERROR(COUNTIFS(#REF!,V$3,#REF!,V$2,#REF!,$B65),"")</f>
        <v/>
      </c>
      <c r="W65" s="335" t="str">
        <f>IFERROR(COUNTIFS(#REF!,W$3,#REF!,W$2,#REF!,$B65),"")</f>
        <v/>
      </c>
      <c r="X65" s="335" t="str">
        <f>IFERROR(COUNTIFS(#REF!,X$3,#REF!,X$2,#REF!,$B65),"")</f>
        <v/>
      </c>
      <c r="Y65" s="335" t="str">
        <f>IFERROR(COUNTIFS(#REF!,Y$3,#REF!,Y$2,#REF!,$B65),"")</f>
        <v/>
      </c>
      <c r="Z65" s="335" t="str">
        <f>IFERROR(COUNTIFS(#REF!,Z$3,#REF!,Z$2,#REF!,$B65),"")</f>
        <v/>
      </c>
      <c r="AA65" s="335" t="str">
        <f>IFERROR(COUNTIFS(#REF!,AA$3,#REF!,AA$2,#REF!,$B65),"")</f>
        <v/>
      </c>
      <c r="AB65" s="335" t="str">
        <f>IFERROR(COUNTIFS(#REF!,AB$3,#REF!,AB$2,#REF!,$B65),"")</f>
        <v/>
      </c>
      <c r="AC65" s="335" t="str">
        <f>IFERROR(COUNTIFS(#REF!,AC$3,#REF!,AC$2,#REF!,$B65),"")</f>
        <v/>
      </c>
      <c r="AD65" s="335" t="str">
        <f>IFERROR(COUNTIFS(#REF!,AD$3,#REF!,AD$2,#REF!,$B65),"")</f>
        <v/>
      </c>
      <c r="AE65" s="335" t="str">
        <f>IFERROR(COUNTIFS(#REF!,AE$3,#REF!,AE$2,#REF!,$B65),"")</f>
        <v/>
      </c>
      <c r="AF65" s="335" t="str">
        <f>IFERROR(COUNTIFS(#REF!,AF$3,#REF!,AF$2,#REF!,$B65),"")</f>
        <v/>
      </c>
      <c r="AG65" s="335" t="str">
        <f>IFERROR(COUNTIFS(#REF!,AG$3,#REF!,AG$2,#REF!,$B65),"")</f>
        <v/>
      </c>
      <c r="AH65" s="335" t="str">
        <f>IFERROR(COUNTIFS(#REF!,AH$3,#REF!,AH$2,#REF!,$B65),"")</f>
        <v/>
      </c>
      <c r="AI65" s="335" t="str">
        <f>IFERROR(COUNTIFS(#REF!,AI$3,#REF!,AI$2,#REF!,$B65),"")</f>
        <v/>
      </c>
      <c r="AJ65" s="335" t="str">
        <f>IFERROR(COUNTIFS(#REF!,AJ$3,#REF!,AJ$2,#REF!,$B65),"")</f>
        <v/>
      </c>
      <c r="AK65" s="335" t="str">
        <f>IFERROR(COUNTIFS(#REF!,AK$3,#REF!,AK$2,#REF!,$B65),"")</f>
        <v/>
      </c>
      <c r="AL65" s="335" t="str">
        <f>IFERROR(COUNTIFS(#REF!,AL$3,#REF!,AL$2,#REF!,$B65),"")</f>
        <v/>
      </c>
      <c r="AM65" s="335" t="str">
        <f>IFERROR(COUNTIFS(#REF!,AM$3,#REF!,AM$2,#REF!,$B65),"")</f>
        <v/>
      </c>
      <c r="AN65" s="335" t="str">
        <f>IFERROR(COUNTIFS(#REF!,AN$3,#REF!,AN$2,#REF!,$B65),"")</f>
        <v/>
      </c>
      <c r="AO65" s="335" t="str">
        <f>IFERROR(COUNTIFS(#REF!,AO$3,#REF!,AO$2,#REF!,$B65),"")</f>
        <v/>
      </c>
      <c r="AP65" s="335" t="str">
        <f>IFERROR(COUNTIFS(#REF!,AP$3,#REF!,AP$2,#REF!,$B65),"")</f>
        <v/>
      </c>
      <c r="AQ65" s="335" t="str">
        <f>IFERROR(COUNTIFS(#REF!,AQ$3,#REF!,AQ$2,#REF!,$B65),"")</f>
        <v/>
      </c>
      <c r="AR65" s="335" t="str">
        <f>IFERROR(COUNTIFS(#REF!,AR$3,#REF!,AR$2,#REF!,$B65),"")</f>
        <v/>
      </c>
      <c r="AS65" s="335" t="str">
        <f>IFERROR(COUNTIFS(#REF!,AS$3,#REF!,AS$2,#REF!,$B65),"")</f>
        <v/>
      </c>
      <c r="AT65" s="335" t="str">
        <f>IFERROR(COUNTIFS(#REF!,AT$3,#REF!,AT$2,#REF!,$B65),"")</f>
        <v/>
      </c>
      <c r="AU65" s="335" t="str">
        <f>IFERROR(COUNTIFS(#REF!,AU$3,#REF!,AU$2,#REF!,$B65),"")</f>
        <v/>
      </c>
      <c r="AV65" s="335" t="str">
        <f>IFERROR(COUNTIFS(#REF!,AV$3,#REF!,AV$2,#REF!,$B65),"")</f>
        <v/>
      </c>
      <c r="AW65" s="335" t="str">
        <f>IFERROR(COUNTIFS(#REF!,AW$3,#REF!,AW$2,#REF!,$B65),"")</f>
        <v/>
      </c>
      <c r="AX65" s="335" t="str">
        <f>IFERROR(COUNTIFS(#REF!,AX$3,#REF!,AX$2,#REF!,$B65),"")</f>
        <v/>
      </c>
      <c r="AY65" s="335" t="str">
        <f>IFERROR(COUNTIFS(#REF!,AY$3,#REF!,AY$2,#REF!,$B65),"")</f>
        <v/>
      </c>
      <c r="AZ65" s="335" t="str">
        <f>IFERROR(COUNTIFS(#REF!,AZ$3,#REF!,AZ$2,#REF!,$B65),"")</f>
        <v/>
      </c>
      <c r="BA65" s="335" t="str">
        <f>IFERROR(COUNTIFS(#REF!,BA$3,#REF!,BA$2,#REF!,$B65),"")</f>
        <v/>
      </c>
      <c r="BB65" s="335" t="str">
        <f>IFERROR(COUNTIFS(#REF!,BB$3,#REF!,BB$2,#REF!,$B65),"")</f>
        <v/>
      </c>
      <c r="BC65" s="335" t="str">
        <f>IFERROR(COUNTIFS(#REF!,BC$3,#REF!,BC$2,#REF!,$B65),"")</f>
        <v/>
      </c>
      <c r="BD65" s="335" t="str">
        <f>IFERROR(COUNTIFS(#REF!,BD$3,#REF!,BD$2,#REF!,$B65),"")</f>
        <v/>
      </c>
      <c r="BE65" s="335" t="str">
        <f>IFERROR(COUNTIFS(#REF!,BE$3,#REF!,BE$2,#REF!,$B65),"")</f>
        <v/>
      </c>
      <c r="BF65" s="335" t="str">
        <f>IFERROR(COUNTIFS(#REF!,BF$3,#REF!,BF$2,#REF!,$B65),"")</f>
        <v/>
      </c>
      <c r="BG65" s="335" t="str">
        <f>IFERROR(COUNTIFS(#REF!,BG$3,#REF!,BG$2,#REF!,$B65),"")</f>
        <v/>
      </c>
      <c r="BH65" s="335" t="str">
        <f>IFERROR(COUNTIFS(#REF!,BH$3,#REF!,BH$2,#REF!,$B65),"")</f>
        <v/>
      </c>
      <c r="BI65" s="335" t="str">
        <f>IFERROR(COUNTIFS(#REF!,BI$3,#REF!,BI$2,#REF!,$B65),"")</f>
        <v/>
      </c>
      <c r="BJ65" s="335" t="str">
        <f>IFERROR(COUNTIFS(#REF!,BJ$3,#REF!,BJ$2,#REF!,$B65),"")</f>
        <v/>
      </c>
      <c r="BK65" s="335" t="str">
        <f>IFERROR(COUNTIFS(#REF!,BK$3,#REF!,BK$2,#REF!,$B65),"")</f>
        <v/>
      </c>
      <c r="BL65" s="335" t="str">
        <f>IFERROR(COUNTIFS(#REF!,BL$3,#REF!,BL$2,#REF!,$B65),"")</f>
        <v/>
      </c>
      <c r="BM65" s="335" t="str">
        <f>IFERROR(COUNTIFS(#REF!,BM$3,#REF!,BM$2,#REF!,$B65),"")</f>
        <v/>
      </c>
      <c r="BN65" s="335" t="str">
        <f>IFERROR(COUNTIFS(#REF!,BN$3,#REF!,BN$2,#REF!,$B65),"")</f>
        <v/>
      </c>
      <c r="BO65" s="335" t="str">
        <f>IFERROR(COUNTIFS(#REF!,BO$3,#REF!,BO$2,#REF!,$B65),"")</f>
        <v/>
      </c>
      <c r="BP65" s="335" t="str">
        <f>IFERROR(COUNTIFS(#REF!,BP$3,#REF!,BP$2,#REF!,$B65),"")</f>
        <v/>
      </c>
      <c r="BQ65" s="335" t="str">
        <f>IFERROR(COUNTIFS(#REF!,BQ$3,#REF!,BQ$2,#REF!,$B65),"")</f>
        <v/>
      </c>
      <c r="BR65" s="335" t="str">
        <f>IFERROR(COUNTIFS(#REF!,BR$3,#REF!,BR$2,#REF!,$B65),"")</f>
        <v/>
      </c>
      <c r="BS65" s="335" t="str">
        <f>IFERROR(COUNTIFS(#REF!,BS$3,#REF!,BS$2,#REF!,$B65),"")</f>
        <v/>
      </c>
      <c r="BT65" s="335" t="str">
        <f>IFERROR(COUNTIFS(#REF!,BT$3,#REF!,BT$2,#REF!,$B65),"")</f>
        <v/>
      </c>
      <c r="BU65" s="335" t="str">
        <f>IFERROR(COUNTIFS(#REF!,BU$3,#REF!,BU$2,#REF!,$B65),"")</f>
        <v/>
      </c>
      <c r="BV65" s="335" t="str">
        <f>IFERROR(COUNTIFS(#REF!,BV$3,#REF!,BV$2,#REF!,$B65),"")</f>
        <v/>
      </c>
      <c r="BW65" s="335" t="str">
        <f>IFERROR(COUNTIFS(#REF!,BW$3,#REF!,BW$2,#REF!,$B65),"")</f>
        <v/>
      </c>
      <c r="BX65" s="335" t="str">
        <f>IFERROR(COUNTIFS(#REF!,BX$3,#REF!,BX$2,#REF!,$B65),"")</f>
        <v/>
      </c>
      <c r="BY65" s="335" t="str">
        <f>IFERROR(COUNTIFS(#REF!,BY$3,#REF!,BY$2,#REF!,$B65),"")</f>
        <v/>
      </c>
      <c r="BZ65" s="335" t="str">
        <f>IFERROR(COUNTIFS(#REF!,BZ$3,#REF!,BZ$2,#REF!,$B65),"")</f>
        <v/>
      </c>
      <c r="CA65" s="335" t="str">
        <f>IFERROR(COUNTIFS(#REF!,CA$3,#REF!,CA$2,#REF!,$B65),"")</f>
        <v/>
      </c>
    </row>
    <row r="66" spans="2:79" s="6" customFormat="1" x14ac:dyDescent="0.25">
      <c r="B66" s="272" t="s">
        <v>53</v>
      </c>
      <c r="C66" s="235" t="s">
        <v>43</v>
      </c>
      <c r="D66" s="235" t="s">
        <v>128</v>
      </c>
      <c r="E66" s="236" t="s">
        <v>7564</v>
      </c>
      <c r="F66" s="294" t="str">
        <f t="shared" si="12"/>
        <v/>
      </c>
      <c r="G66" s="300">
        <f t="shared" si="13"/>
        <v>0</v>
      </c>
      <c r="H66" s="294" t="str">
        <f t="shared" si="14"/>
        <v/>
      </c>
      <c r="I66" s="294" t="str">
        <f t="shared" si="15"/>
        <v/>
      </c>
      <c r="J66" s="294" t="str">
        <f t="shared" si="16"/>
        <v/>
      </c>
      <c r="K66" s="294" t="str">
        <f t="shared" si="17"/>
        <v/>
      </c>
      <c r="L66" s="294" t="str">
        <f t="shared" si="18"/>
        <v/>
      </c>
      <c r="M66" s="294" t="str">
        <f t="shared" si="19"/>
        <v/>
      </c>
      <c r="N66" s="294" t="str">
        <f t="shared" si="20"/>
        <v/>
      </c>
      <c r="O66" s="294" t="str">
        <f t="shared" si="21"/>
        <v/>
      </c>
      <c r="P66" s="294" t="str">
        <f t="shared" si="22"/>
        <v/>
      </c>
      <c r="Q66" s="294" t="str">
        <f t="shared" si="23"/>
        <v/>
      </c>
      <c r="R66" s="294" t="str">
        <f t="shared" si="24"/>
        <v/>
      </c>
      <c r="S66" s="294" t="str">
        <f t="shared" si="25"/>
        <v/>
      </c>
      <c r="T66" s="335" t="str">
        <f>IFERROR(COUNTIFS(#REF!,T$3,#REF!,T$2,#REF!,$B66),"")</f>
        <v/>
      </c>
      <c r="U66" s="335" t="str">
        <f>IFERROR(COUNTIFS(#REF!,U$3,#REF!,U$2,#REF!,$B66),"")</f>
        <v/>
      </c>
      <c r="V66" s="335" t="str">
        <f>IFERROR(COUNTIFS(#REF!,V$3,#REF!,V$2,#REF!,$B66),"")</f>
        <v/>
      </c>
      <c r="W66" s="335" t="str">
        <f>IFERROR(COUNTIFS(#REF!,W$3,#REF!,W$2,#REF!,$B66),"")</f>
        <v/>
      </c>
      <c r="X66" s="335" t="str">
        <f>IFERROR(COUNTIFS(#REF!,X$3,#REF!,X$2,#REF!,$B66),"")</f>
        <v/>
      </c>
      <c r="Y66" s="335" t="str">
        <f>IFERROR(COUNTIFS(#REF!,Y$3,#REF!,Y$2,#REF!,$B66),"")</f>
        <v/>
      </c>
      <c r="Z66" s="335" t="str">
        <f>IFERROR(COUNTIFS(#REF!,Z$3,#REF!,Z$2,#REF!,$B66),"")</f>
        <v/>
      </c>
      <c r="AA66" s="335" t="str">
        <f>IFERROR(COUNTIFS(#REF!,AA$3,#REF!,AA$2,#REF!,$B66),"")</f>
        <v/>
      </c>
      <c r="AB66" s="335" t="str">
        <f>IFERROR(COUNTIFS(#REF!,AB$3,#REF!,AB$2,#REF!,$B66),"")</f>
        <v/>
      </c>
      <c r="AC66" s="335" t="str">
        <f>IFERROR(COUNTIFS(#REF!,AC$3,#REF!,AC$2,#REF!,$B66),"")</f>
        <v/>
      </c>
      <c r="AD66" s="335" t="str">
        <f>IFERROR(COUNTIFS(#REF!,AD$3,#REF!,AD$2,#REF!,$B66),"")</f>
        <v/>
      </c>
      <c r="AE66" s="335" t="str">
        <f>IFERROR(COUNTIFS(#REF!,AE$3,#REF!,AE$2,#REF!,$B66),"")</f>
        <v/>
      </c>
      <c r="AF66" s="335" t="str">
        <f>IFERROR(COUNTIFS(#REF!,AF$3,#REF!,AF$2,#REF!,$B66),"")</f>
        <v/>
      </c>
      <c r="AG66" s="335" t="str">
        <f>IFERROR(COUNTIFS(#REF!,AG$3,#REF!,AG$2,#REF!,$B66),"")</f>
        <v/>
      </c>
      <c r="AH66" s="335" t="str">
        <f>IFERROR(COUNTIFS(#REF!,AH$3,#REF!,AH$2,#REF!,$B66),"")</f>
        <v/>
      </c>
      <c r="AI66" s="335" t="str">
        <f>IFERROR(COUNTIFS(#REF!,AI$3,#REF!,AI$2,#REF!,$B66),"")</f>
        <v/>
      </c>
      <c r="AJ66" s="335" t="str">
        <f>IFERROR(COUNTIFS(#REF!,AJ$3,#REF!,AJ$2,#REF!,$B66),"")</f>
        <v/>
      </c>
      <c r="AK66" s="335" t="str">
        <f>IFERROR(COUNTIFS(#REF!,AK$3,#REF!,AK$2,#REF!,$B66),"")</f>
        <v/>
      </c>
      <c r="AL66" s="335" t="str">
        <f>IFERROR(COUNTIFS(#REF!,AL$3,#REF!,AL$2,#REF!,$B66),"")</f>
        <v/>
      </c>
      <c r="AM66" s="335" t="str">
        <f>IFERROR(COUNTIFS(#REF!,AM$3,#REF!,AM$2,#REF!,$B66),"")</f>
        <v/>
      </c>
      <c r="AN66" s="335" t="str">
        <f>IFERROR(COUNTIFS(#REF!,AN$3,#REF!,AN$2,#REF!,$B66),"")</f>
        <v/>
      </c>
      <c r="AO66" s="335" t="str">
        <f>IFERROR(COUNTIFS(#REF!,AO$3,#REF!,AO$2,#REF!,$B66),"")</f>
        <v/>
      </c>
      <c r="AP66" s="335" t="str">
        <f>IFERROR(COUNTIFS(#REF!,AP$3,#REF!,AP$2,#REF!,$B66),"")</f>
        <v/>
      </c>
      <c r="AQ66" s="335" t="str">
        <f>IFERROR(COUNTIFS(#REF!,AQ$3,#REF!,AQ$2,#REF!,$B66),"")</f>
        <v/>
      </c>
      <c r="AR66" s="335" t="str">
        <f>IFERROR(COUNTIFS(#REF!,AR$3,#REF!,AR$2,#REF!,$B66),"")</f>
        <v/>
      </c>
      <c r="AS66" s="335" t="str">
        <f>IFERROR(COUNTIFS(#REF!,AS$3,#REF!,AS$2,#REF!,$B66),"")</f>
        <v/>
      </c>
      <c r="AT66" s="335" t="str">
        <f>IFERROR(COUNTIFS(#REF!,AT$3,#REF!,AT$2,#REF!,$B66),"")</f>
        <v/>
      </c>
      <c r="AU66" s="335" t="str">
        <f>IFERROR(COUNTIFS(#REF!,AU$3,#REF!,AU$2,#REF!,$B66),"")</f>
        <v/>
      </c>
      <c r="AV66" s="335" t="str">
        <f>IFERROR(COUNTIFS(#REF!,AV$3,#REF!,AV$2,#REF!,$B66),"")</f>
        <v/>
      </c>
      <c r="AW66" s="335" t="str">
        <f>IFERROR(COUNTIFS(#REF!,AW$3,#REF!,AW$2,#REF!,$B66),"")</f>
        <v/>
      </c>
      <c r="AX66" s="335" t="str">
        <f>IFERROR(COUNTIFS(#REF!,AX$3,#REF!,AX$2,#REF!,$B66),"")</f>
        <v/>
      </c>
      <c r="AY66" s="335" t="str">
        <f>IFERROR(COUNTIFS(#REF!,AY$3,#REF!,AY$2,#REF!,$B66),"")</f>
        <v/>
      </c>
      <c r="AZ66" s="335" t="str">
        <f>IFERROR(COUNTIFS(#REF!,AZ$3,#REF!,AZ$2,#REF!,$B66),"")</f>
        <v/>
      </c>
      <c r="BA66" s="335" t="str">
        <f>IFERROR(COUNTIFS(#REF!,BA$3,#REF!,BA$2,#REF!,$B66),"")</f>
        <v/>
      </c>
      <c r="BB66" s="335" t="str">
        <f>IFERROR(COUNTIFS(#REF!,BB$3,#REF!,BB$2,#REF!,$B66),"")</f>
        <v/>
      </c>
      <c r="BC66" s="335" t="str">
        <f>IFERROR(COUNTIFS(#REF!,BC$3,#REF!,BC$2,#REF!,$B66),"")</f>
        <v/>
      </c>
      <c r="BD66" s="335" t="str">
        <f>IFERROR(COUNTIFS(#REF!,BD$3,#REF!,BD$2,#REF!,$B66),"")</f>
        <v/>
      </c>
      <c r="BE66" s="335" t="str">
        <f>IFERROR(COUNTIFS(#REF!,BE$3,#REF!,BE$2,#REF!,$B66),"")</f>
        <v/>
      </c>
      <c r="BF66" s="335" t="str">
        <f>IFERROR(COUNTIFS(#REF!,BF$3,#REF!,BF$2,#REF!,$B66),"")</f>
        <v/>
      </c>
      <c r="BG66" s="335" t="str">
        <f>IFERROR(COUNTIFS(#REF!,BG$3,#REF!,BG$2,#REF!,$B66),"")</f>
        <v/>
      </c>
      <c r="BH66" s="335" t="str">
        <f>IFERROR(COUNTIFS(#REF!,BH$3,#REF!,BH$2,#REF!,$B66),"")</f>
        <v/>
      </c>
      <c r="BI66" s="335" t="str">
        <f>IFERROR(COUNTIFS(#REF!,BI$3,#REF!,BI$2,#REF!,$B66),"")</f>
        <v/>
      </c>
      <c r="BJ66" s="335" t="str">
        <f>IFERROR(COUNTIFS(#REF!,BJ$3,#REF!,BJ$2,#REF!,$B66),"")</f>
        <v/>
      </c>
      <c r="BK66" s="335" t="str">
        <f>IFERROR(COUNTIFS(#REF!,BK$3,#REF!,BK$2,#REF!,$B66),"")</f>
        <v/>
      </c>
      <c r="BL66" s="335" t="str">
        <f>IFERROR(COUNTIFS(#REF!,BL$3,#REF!,BL$2,#REF!,$B66),"")</f>
        <v/>
      </c>
      <c r="BM66" s="335" t="str">
        <f>IFERROR(COUNTIFS(#REF!,BM$3,#REF!,BM$2,#REF!,$B66),"")</f>
        <v/>
      </c>
      <c r="BN66" s="335" t="str">
        <f>IFERROR(COUNTIFS(#REF!,BN$3,#REF!,BN$2,#REF!,$B66),"")</f>
        <v/>
      </c>
      <c r="BO66" s="335" t="str">
        <f>IFERROR(COUNTIFS(#REF!,BO$3,#REF!,BO$2,#REF!,$B66),"")</f>
        <v/>
      </c>
      <c r="BP66" s="335" t="str">
        <f>IFERROR(COUNTIFS(#REF!,BP$3,#REF!,BP$2,#REF!,$B66),"")</f>
        <v/>
      </c>
      <c r="BQ66" s="335" t="str">
        <f>IFERROR(COUNTIFS(#REF!,BQ$3,#REF!,BQ$2,#REF!,$B66),"")</f>
        <v/>
      </c>
      <c r="BR66" s="335" t="str">
        <f>IFERROR(COUNTIFS(#REF!,BR$3,#REF!,BR$2,#REF!,$B66),"")</f>
        <v/>
      </c>
      <c r="BS66" s="335" t="str">
        <f>IFERROR(COUNTIFS(#REF!,BS$3,#REF!,BS$2,#REF!,$B66),"")</f>
        <v/>
      </c>
      <c r="BT66" s="335" t="str">
        <f>IFERROR(COUNTIFS(#REF!,BT$3,#REF!,BT$2,#REF!,$B66),"")</f>
        <v/>
      </c>
      <c r="BU66" s="335" t="str">
        <f>IFERROR(COUNTIFS(#REF!,BU$3,#REF!,BU$2,#REF!,$B66),"")</f>
        <v/>
      </c>
      <c r="BV66" s="335" t="str">
        <f>IFERROR(COUNTIFS(#REF!,BV$3,#REF!,BV$2,#REF!,$B66),"")</f>
        <v/>
      </c>
      <c r="BW66" s="335" t="str">
        <f>IFERROR(COUNTIFS(#REF!,BW$3,#REF!,BW$2,#REF!,$B66),"")</f>
        <v/>
      </c>
      <c r="BX66" s="335" t="str">
        <f>IFERROR(COUNTIFS(#REF!,BX$3,#REF!,BX$2,#REF!,$B66),"")</f>
        <v/>
      </c>
      <c r="BY66" s="335" t="str">
        <f>IFERROR(COUNTIFS(#REF!,BY$3,#REF!,BY$2,#REF!,$B66),"")</f>
        <v/>
      </c>
      <c r="BZ66" s="335" t="str">
        <f>IFERROR(COUNTIFS(#REF!,BZ$3,#REF!,BZ$2,#REF!,$B66),"")</f>
        <v/>
      </c>
      <c r="CA66" s="335" t="str">
        <f>IFERROR(COUNTIFS(#REF!,CA$3,#REF!,CA$2,#REF!,$B66),"")</f>
        <v/>
      </c>
    </row>
    <row r="67" spans="2:79" s="6" customFormat="1" x14ac:dyDescent="0.25">
      <c r="B67" s="395" t="s">
        <v>49</v>
      </c>
      <c r="C67" s="335" t="s">
        <v>43</v>
      </c>
      <c r="D67" s="335" t="s">
        <v>128</v>
      </c>
      <c r="E67" s="51" t="s">
        <v>7571</v>
      </c>
      <c r="F67" s="396" t="str">
        <f t="shared" ref="F67:F70" si="110">IFERROR(SUM(W67:X67,AB67:AC67,AG67:AH67,AL67:AM67,AQ67:AR67,AV67:AW67,BA67:BB67,BF67:BG67,BK67:BL67,BP67:BQ67,BU67:BV67,BZ67:CA67)/SUM(T67:CA67),"")</f>
        <v/>
      </c>
      <c r="G67" s="397">
        <f t="shared" ref="G67:G70" si="111">IFERROR(SUM(T67:CA67),"0")</f>
        <v>0</v>
      </c>
      <c r="H67" s="396" t="str">
        <f t="shared" ref="H67:H70" si="112">IFERROR(SUM(W67:X67)/SUM(T67:X67),"")</f>
        <v/>
      </c>
      <c r="I67" s="396" t="str">
        <f t="shared" ref="I67:I70" si="113">IFERROR(SUM(AB67:AC67)/SUM(Y67:AC67),"")</f>
        <v/>
      </c>
      <c r="J67" s="396" t="str">
        <f t="shared" ref="J67:J70" si="114">IFERROR(SUM(AG67:AH67)/SUM(AD67:AH67),"")</f>
        <v/>
      </c>
      <c r="K67" s="396" t="str">
        <f t="shared" ref="K67:K70" si="115">IFERROR(SUM(AL67:AM67)/SUM(AI67:AM67),"")</f>
        <v/>
      </c>
      <c r="L67" s="396" t="str">
        <f t="shared" ref="L67:L70" si="116">IFERROR(SUM(AQ67:AR67)/SUM(AN67:AR67),"")</f>
        <v/>
      </c>
      <c r="M67" s="396" t="str">
        <f t="shared" ref="M67:M70" si="117">IFERROR(SUM(AV67:AW67)/SUM(AS67:AW67),"")</f>
        <v/>
      </c>
      <c r="N67" s="396" t="str">
        <f t="shared" ref="N67:N70" si="118">IFERROR(SUM(BA67:BB67)/SUM(AX67:BB67),"")</f>
        <v/>
      </c>
      <c r="O67" s="396" t="str">
        <f t="shared" ref="O67:O70" si="119">IFERROR(SUM(BF67:BG67)/SUM(BC67:BG67),"")</f>
        <v/>
      </c>
      <c r="P67" s="396" t="str">
        <f t="shared" ref="P67:P70" si="120">IFERROR(SUM(BK67:BL67)/SUM(BH67:BL67),"")</f>
        <v/>
      </c>
      <c r="Q67" s="396" t="str">
        <f t="shared" ref="Q67:Q70" si="121">IFERROR(SUM(BP67:BQ67)/SUM(BM67:BQ67),"")</f>
        <v/>
      </c>
      <c r="R67" s="396" t="str">
        <f t="shared" ref="R67:R70" si="122">IFERROR(SUM(BU67:BV67)/SUM(BR67:BV67),"")</f>
        <v/>
      </c>
      <c r="S67" s="396" t="str">
        <f t="shared" ref="S67:S70" si="123">IFERROR(SUM(BZ67:CA67)/SUM(BW67:CA67),"")</f>
        <v/>
      </c>
      <c r="T67" s="335" t="str">
        <f>IFERROR(COUNTIFS(#REF!,T$3,#REF!,T$2,#REF!,$B67),"")</f>
        <v/>
      </c>
      <c r="U67" s="335" t="str">
        <f>IFERROR(COUNTIFS(#REF!,U$3,#REF!,U$2,#REF!,$B67),"")</f>
        <v/>
      </c>
      <c r="V67" s="335" t="str">
        <f>IFERROR(COUNTIFS(#REF!,V$3,#REF!,V$2,#REF!,$B67),"")</f>
        <v/>
      </c>
      <c r="W67" s="335" t="str">
        <f>IFERROR(COUNTIFS(#REF!,W$3,#REF!,W$2,#REF!,$B67),"")</f>
        <v/>
      </c>
      <c r="X67" s="335" t="str">
        <f>IFERROR(COUNTIFS(#REF!,X$3,#REF!,X$2,#REF!,$B67),"")</f>
        <v/>
      </c>
      <c r="Y67" s="335" t="str">
        <f>IFERROR(COUNTIFS(#REF!,Y$3,#REF!,Y$2,#REF!,$B67),"")</f>
        <v/>
      </c>
      <c r="Z67" s="335" t="str">
        <f>IFERROR(COUNTIFS(#REF!,Z$3,#REF!,Z$2,#REF!,$B67),"")</f>
        <v/>
      </c>
      <c r="AA67" s="335" t="str">
        <f>IFERROR(COUNTIFS(#REF!,AA$3,#REF!,AA$2,#REF!,$B67),"")</f>
        <v/>
      </c>
      <c r="AB67" s="335" t="str">
        <f>IFERROR(COUNTIFS(#REF!,AB$3,#REF!,AB$2,#REF!,$B67),"")</f>
        <v/>
      </c>
      <c r="AC67" s="335" t="str">
        <f>IFERROR(COUNTIFS(#REF!,AC$3,#REF!,AC$2,#REF!,$B67),"")</f>
        <v/>
      </c>
      <c r="AD67" s="335" t="str">
        <f>IFERROR(COUNTIFS(#REF!,AD$3,#REF!,AD$2,#REF!,$B67),"")</f>
        <v/>
      </c>
      <c r="AE67" s="335" t="str">
        <f>IFERROR(COUNTIFS(#REF!,AE$3,#REF!,AE$2,#REF!,$B67),"")</f>
        <v/>
      </c>
      <c r="AF67" s="335" t="str">
        <f>IFERROR(COUNTIFS(#REF!,AF$3,#REF!,AF$2,#REF!,$B67),"")</f>
        <v/>
      </c>
      <c r="AG67" s="335" t="str">
        <f>IFERROR(COUNTIFS(#REF!,AG$3,#REF!,AG$2,#REF!,$B67),"")</f>
        <v/>
      </c>
      <c r="AH67" s="335" t="str">
        <f>IFERROR(COUNTIFS(#REF!,AH$3,#REF!,AH$2,#REF!,$B67),"")</f>
        <v/>
      </c>
      <c r="AI67" s="335" t="str">
        <f>IFERROR(COUNTIFS(#REF!,AI$3,#REF!,AI$2,#REF!,$B67),"")</f>
        <v/>
      </c>
      <c r="AJ67" s="335" t="str">
        <f>IFERROR(COUNTIFS(#REF!,AJ$3,#REF!,AJ$2,#REF!,$B67),"")</f>
        <v/>
      </c>
      <c r="AK67" s="335" t="str">
        <f>IFERROR(COUNTIFS(#REF!,AK$3,#REF!,AK$2,#REF!,$B67),"")</f>
        <v/>
      </c>
      <c r="AL67" s="335" t="str">
        <f>IFERROR(COUNTIFS(#REF!,AL$3,#REF!,AL$2,#REF!,$B67),"")</f>
        <v/>
      </c>
      <c r="AM67" s="335" t="str">
        <f>IFERROR(COUNTIFS(#REF!,AM$3,#REF!,AM$2,#REF!,$B67),"")</f>
        <v/>
      </c>
      <c r="AN67" s="335" t="str">
        <f>IFERROR(COUNTIFS(#REF!,AN$3,#REF!,AN$2,#REF!,$B67),"")</f>
        <v/>
      </c>
      <c r="AO67" s="335" t="str">
        <f>IFERROR(COUNTIFS(#REF!,AO$3,#REF!,AO$2,#REF!,$B67),"")</f>
        <v/>
      </c>
      <c r="AP67" s="335" t="str">
        <f>IFERROR(COUNTIFS(#REF!,AP$3,#REF!,AP$2,#REF!,$B67),"")</f>
        <v/>
      </c>
      <c r="AQ67" s="335" t="str">
        <f>IFERROR(COUNTIFS(#REF!,AQ$3,#REF!,AQ$2,#REF!,$B67),"")</f>
        <v/>
      </c>
      <c r="AR67" s="335" t="str">
        <f>IFERROR(COUNTIFS(#REF!,AR$3,#REF!,AR$2,#REF!,$B67),"")</f>
        <v/>
      </c>
      <c r="AS67" s="335" t="str">
        <f>IFERROR(COUNTIFS(#REF!,AS$3,#REF!,AS$2,#REF!,$B67),"")</f>
        <v/>
      </c>
      <c r="AT67" s="335" t="str">
        <f>IFERROR(COUNTIFS(#REF!,AT$3,#REF!,AT$2,#REF!,$B67),"")</f>
        <v/>
      </c>
      <c r="AU67" s="335" t="str">
        <f>IFERROR(COUNTIFS(#REF!,AU$3,#REF!,AU$2,#REF!,$B67),"")</f>
        <v/>
      </c>
      <c r="AV67" s="335" t="str">
        <f>IFERROR(COUNTIFS(#REF!,AV$3,#REF!,AV$2,#REF!,$B67),"")</f>
        <v/>
      </c>
      <c r="AW67" s="335" t="str">
        <f>IFERROR(COUNTIFS(#REF!,AW$3,#REF!,AW$2,#REF!,$B67),"")</f>
        <v/>
      </c>
      <c r="AX67" s="335" t="str">
        <f>IFERROR(COUNTIFS(#REF!,AX$3,#REF!,AX$2,#REF!,$B67),"")</f>
        <v/>
      </c>
      <c r="AY67" s="335" t="str">
        <f>IFERROR(COUNTIFS(#REF!,AY$3,#REF!,AY$2,#REF!,$B67),"")</f>
        <v/>
      </c>
      <c r="AZ67" s="335" t="str">
        <f>IFERROR(COUNTIFS(#REF!,AZ$3,#REF!,AZ$2,#REF!,$B67),"")</f>
        <v/>
      </c>
      <c r="BA67" s="335" t="str">
        <f>IFERROR(COUNTIFS(#REF!,BA$3,#REF!,BA$2,#REF!,$B67),"")</f>
        <v/>
      </c>
      <c r="BB67" s="335" t="str">
        <f>IFERROR(COUNTIFS(#REF!,BB$3,#REF!,BB$2,#REF!,$B67),"")</f>
        <v/>
      </c>
      <c r="BC67" s="335" t="str">
        <f>IFERROR(COUNTIFS(#REF!,BC$3,#REF!,BC$2,#REF!,$B67),"")</f>
        <v/>
      </c>
      <c r="BD67" s="335" t="str">
        <f>IFERROR(COUNTIFS(#REF!,BD$3,#REF!,BD$2,#REF!,$B67),"")</f>
        <v/>
      </c>
      <c r="BE67" s="335" t="str">
        <f>IFERROR(COUNTIFS(#REF!,BE$3,#REF!,BE$2,#REF!,$B67),"")</f>
        <v/>
      </c>
      <c r="BF67" s="335" t="str">
        <f>IFERROR(COUNTIFS(#REF!,BF$3,#REF!,BF$2,#REF!,$B67),"")</f>
        <v/>
      </c>
      <c r="BG67" s="335" t="str">
        <f>IFERROR(COUNTIFS(#REF!,BG$3,#REF!,BG$2,#REF!,$B67),"")</f>
        <v/>
      </c>
      <c r="BH67" s="335" t="str">
        <f>IFERROR(COUNTIFS(#REF!,BH$3,#REF!,BH$2,#REF!,$B67),"")</f>
        <v/>
      </c>
      <c r="BI67" s="335" t="str">
        <f>IFERROR(COUNTIFS(#REF!,BI$3,#REF!,BI$2,#REF!,$B67),"")</f>
        <v/>
      </c>
      <c r="BJ67" s="335" t="str">
        <f>IFERROR(COUNTIFS(#REF!,BJ$3,#REF!,BJ$2,#REF!,$B67),"")</f>
        <v/>
      </c>
      <c r="BK67" s="335" t="str">
        <f>IFERROR(COUNTIFS(#REF!,BK$3,#REF!,BK$2,#REF!,$B67),"")</f>
        <v/>
      </c>
      <c r="BL67" s="335" t="str">
        <f>IFERROR(COUNTIFS(#REF!,BL$3,#REF!,BL$2,#REF!,$B67),"")</f>
        <v/>
      </c>
      <c r="BM67" s="335" t="str">
        <f>IFERROR(COUNTIFS(#REF!,BM$3,#REF!,BM$2,#REF!,$B67),"")</f>
        <v/>
      </c>
      <c r="BN67" s="335" t="str">
        <f>IFERROR(COUNTIFS(#REF!,BN$3,#REF!,BN$2,#REF!,$B67),"")</f>
        <v/>
      </c>
      <c r="BO67" s="335" t="str">
        <f>IFERROR(COUNTIFS(#REF!,BO$3,#REF!,BO$2,#REF!,$B67),"")</f>
        <v/>
      </c>
      <c r="BP67" s="335" t="str">
        <f>IFERROR(COUNTIFS(#REF!,BP$3,#REF!,BP$2,#REF!,$B67),"")</f>
        <v/>
      </c>
      <c r="BQ67" s="335" t="str">
        <f>IFERROR(COUNTIFS(#REF!,BQ$3,#REF!,BQ$2,#REF!,$B67),"")</f>
        <v/>
      </c>
      <c r="BR67" s="335" t="str">
        <f>IFERROR(COUNTIFS(#REF!,BR$3,#REF!,BR$2,#REF!,$B67),"")</f>
        <v/>
      </c>
      <c r="BS67" s="335" t="str">
        <f>IFERROR(COUNTIFS(#REF!,BS$3,#REF!,BS$2,#REF!,$B67),"")</f>
        <v/>
      </c>
      <c r="BT67" s="335" t="str">
        <f>IFERROR(COUNTIFS(#REF!,BT$3,#REF!,BT$2,#REF!,$B67),"")</f>
        <v/>
      </c>
      <c r="BU67" s="335" t="str">
        <f>IFERROR(COUNTIFS(#REF!,BU$3,#REF!,BU$2,#REF!,$B67),"")</f>
        <v/>
      </c>
      <c r="BV67" s="335" t="str">
        <f>IFERROR(COUNTIFS(#REF!,BV$3,#REF!,BV$2,#REF!,$B67),"")</f>
        <v/>
      </c>
      <c r="BW67" s="335" t="str">
        <f>IFERROR(COUNTIFS(#REF!,BW$3,#REF!,BW$2,#REF!,$B67),"")</f>
        <v/>
      </c>
      <c r="BX67" s="335" t="str">
        <f>IFERROR(COUNTIFS(#REF!,BX$3,#REF!,BX$2,#REF!,$B67),"")</f>
        <v/>
      </c>
      <c r="BY67" s="335" t="str">
        <f>IFERROR(COUNTIFS(#REF!,BY$3,#REF!,BY$2,#REF!,$B67),"")</f>
        <v/>
      </c>
      <c r="BZ67" s="335" t="str">
        <f>IFERROR(COUNTIFS(#REF!,BZ$3,#REF!,BZ$2,#REF!,$B67),"")</f>
        <v/>
      </c>
      <c r="CA67" s="335" t="str">
        <f>IFERROR(COUNTIFS(#REF!,CA$3,#REF!,CA$2,#REF!,$B67),"")</f>
        <v/>
      </c>
    </row>
    <row r="68" spans="2:79" s="6" customFormat="1" x14ac:dyDescent="0.25">
      <c r="B68" s="272" t="s">
        <v>300</v>
      </c>
      <c r="C68" s="235" t="s">
        <v>43</v>
      </c>
      <c r="D68" s="235" t="s">
        <v>132</v>
      </c>
      <c r="E68" s="236" t="s">
        <v>7599</v>
      </c>
      <c r="F68" s="294" t="str">
        <f t="shared" si="110"/>
        <v/>
      </c>
      <c r="G68" s="300">
        <f t="shared" si="111"/>
        <v>0</v>
      </c>
      <c r="H68" s="294" t="str">
        <f t="shared" si="112"/>
        <v/>
      </c>
      <c r="I68" s="294" t="str">
        <f t="shared" si="113"/>
        <v/>
      </c>
      <c r="J68" s="294" t="str">
        <f t="shared" si="114"/>
        <v/>
      </c>
      <c r="K68" s="294" t="str">
        <f t="shared" si="115"/>
        <v/>
      </c>
      <c r="L68" s="294" t="str">
        <f t="shared" si="116"/>
        <v/>
      </c>
      <c r="M68" s="294" t="str">
        <f t="shared" si="117"/>
        <v/>
      </c>
      <c r="N68" s="294" t="str">
        <f t="shared" si="118"/>
        <v/>
      </c>
      <c r="O68" s="294" t="str">
        <f t="shared" si="119"/>
        <v/>
      </c>
      <c r="P68" s="294" t="str">
        <f t="shared" si="120"/>
        <v/>
      </c>
      <c r="Q68" s="294" t="str">
        <f t="shared" si="121"/>
        <v/>
      </c>
      <c r="R68" s="294" t="str">
        <f t="shared" si="122"/>
        <v/>
      </c>
      <c r="S68" s="294" t="str">
        <f t="shared" si="123"/>
        <v/>
      </c>
      <c r="T68" s="335" t="str">
        <f>IFERROR(COUNTIFS(#REF!,T$3,#REF!,T$2,#REF!,$B68),"")</f>
        <v/>
      </c>
      <c r="U68" s="335" t="str">
        <f>IFERROR(COUNTIFS(#REF!,U$3,#REF!,U$2,#REF!,$B68),"")</f>
        <v/>
      </c>
      <c r="V68" s="335" t="str">
        <f>IFERROR(COUNTIFS(#REF!,V$3,#REF!,V$2,#REF!,$B68),"")</f>
        <v/>
      </c>
      <c r="W68" s="335" t="str">
        <f>IFERROR(COUNTIFS(#REF!,W$3,#REF!,W$2,#REF!,$B68),"")</f>
        <v/>
      </c>
      <c r="X68" s="335" t="str">
        <f>IFERROR(COUNTIFS(#REF!,X$3,#REF!,X$2,#REF!,$B68),"")</f>
        <v/>
      </c>
      <c r="Y68" s="335" t="str">
        <f>IFERROR(COUNTIFS(#REF!,Y$3,#REF!,Y$2,#REF!,$B68),"")</f>
        <v/>
      </c>
      <c r="Z68" s="335" t="str">
        <f>IFERROR(COUNTIFS(#REF!,Z$3,#REF!,Z$2,#REF!,$B68),"")</f>
        <v/>
      </c>
      <c r="AA68" s="335" t="str">
        <f>IFERROR(COUNTIFS(#REF!,AA$3,#REF!,AA$2,#REF!,$B68),"")</f>
        <v/>
      </c>
      <c r="AB68" s="335" t="str">
        <f>IFERROR(COUNTIFS(#REF!,AB$3,#REF!,AB$2,#REF!,$B68),"")</f>
        <v/>
      </c>
      <c r="AC68" s="335" t="str">
        <f>IFERROR(COUNTIFS(#REF!,AC$3,#REF!,AC$2,#REF!,$B68),"")</f>
        <v/>
      </c>
      <c r="AD68" s="335" t="str">
        <f>IFERROR(COUNTIFS(#REF!,AD$3,#REF!,AD$2,#REF!,$B68),"")</f>
        <v/>
      </c>
      <c r="AE68" s="335" t="str">
        <f>IFERROR(COUNTIFS(#REF!,AE$3,#REF!,AE$2,#REF!,$B68),"")</f>
        <v/>
      </c>
      <c r="AF68" s="335" t="str">
        <f>IFERROR(COUNTIFS(#REF!,AF$3,#REF!,AF$2,#REF!,$B68),"")</f>
        <v/>
      </c>
      <c r="AG68" s="335" t="str">
        <f>IFERROR(COUNTIFS(#REF!,AG$3,#REF!,AG$2,#REF!,$B68),"")</f>
        <v/>
      </c>
      <c r="AH68" s="335" t="str">
        <f>IFERROR(COUNTIFS(#REF!,AH$3,#REF!,AH$2,#REF!,$B68),"")</f>
        <v/>
      </c>
      <c r="AI68" s="335" t="str">
        <f>IFERROR(COUNTIFS(#REF!,AI$3,#REF!,AI$2,#REF!,$B68),"")</f>
        <v/>
      </c>
      <c r="AJ68" s="335" t="str">
        <f>IFERROR(COUNTIFS(#REF!,AJ$3,#REF!,AJ$2,#REF!,$B68),"")</f>
        <v/>
      </c>
      <c r="AK68" s="335" t="str">
        <f>IFERROR(COUNTIFS(#REF!,AK$3,#REF!,AK$2,#REF!,$B68),"")</f>
        <v/>
      </c>
      <c r="AL68" s="335" t="str">
        <f>IFERROR(COUNTIFS(#REF!,AL$3,#REF!,AL$2,#REF!,$B68),"")</f>
        <v/>
      </c>
      <c r="AM68" s="335" t="str">
        <f>IFERROR(COUNTIFS(#REF!,AM$3,#REF!,AM$2,#REF!,$B68),"")</f>
        <v/>
      </c>
      <c r="AN68" s="335" t="str">
        <f>IFERROR(COUNTIFS(#REF!,AN$3,#REF!,AN$2,#REF!,$B68),"")</f>
        <v/>
      </c>
      <c r="AO68" s="335" t="str">
        <f>IFERROR(COUNTIFS(#REF!,AO$3,#REF!,AO$2,#REF!,$B68),"")</f>
        <v/>
      </c>
      <c r="AP68" s="335" t="str">
        <f>IFERROR(COUNTIFS(#REF!,AP$3,#REF!,AP$2,#REF!,$B68),"")</f>
        <v/>
      </c>
      <c r="AQ68" s="335" t="str">
        <f>IFERROR(COUNTIFS(#REF!,AQ$3,#REF!,AQ$2,#REF!,$B68),"")</f>
        <v/>
      </c>
      <c r="AR68" s="335" t="str">
        <f>IFERROR(COUNTIFS(#REF!,AR$3,#REF!,AR$2,#REF!,$B68),"")</f>
        <v/>
      </c>
      <c r="AS68" s="335" t="str">
        <f>IFERROR(COUNTIFS(#REF!,AS$3,#REF!,AS$2,#REF!,$B68),"")</f>
        <v/>
      </c>
      <c r="AT68" s="335" t="str">
        <f>IFERROR(COUNTIFS(#REF!,AT$3,#REF!,AT$2,#REF!,$B68),"")</f>
        <v/>
      </c>
      <c r="AU68" s="335" t="str">
        <f>IFERROR(COUNTIFS(#REF!,AU$3,#REF!,AU$2,#REF!,$B68),"")</f>
        <v/>
      </c>
      <c r="AV68" s="335" t="str">
        <f>IFERROR(COUNTIFS(#REF!,AV$3,#REF!,AV$2,#REF!,$B68),"")</f>
        <v/>
      </c>
      <c r="AW68" s="335" t="str">
        <f>IFERROR(COUNTIFS(#REF!,AW$3,#REF!,AW$2,#REF!,$B68),"")</f>
        <v/>
      </c>
      <c r="AX68" s="335" t="str">
        <f>IFERROR(COUNTIFS(#REF!,AX$3,#REF!,AX$2,#REF!,$B68),"")</f>
        <v/>
      </c>
      <c r="AY68" s="335" t="str">
        <f>IFERROR(COUNTIFS(#REF!,AY$3,#REF!,AY$2,#REF!,$B68),"")</f>
        <v/>
      </c>
      <c r="AZ68" s="335" t="str">
        <f>IFERROR(COUNTIFS(#REF!,AZ$3,#REF!,AZ$2,#REF!,$B68),"")</f>
        <v/>
      </c>
      <c r="BA68" s="335" t="str">
        <f>IFERROR(COUNTIFS(#REF!,BA$3,#REF!,BA$2,#REF!,$B68),"")</f>
        <v/>
      </c>
      <c r="BB68" s="335" t="str">
        <f>IFERROR(COUNTIFS(#REF!,BB$3,#REF!,BB$2,#REF!,$B68),"")</f>
        <v/>
      </c>
      <c r="BC68" s="335" t="str">
        <f>IFERROR(COUNTIFS(#REF!,BC$3,#REF!,BC$2,#REF!,$B68),"")</f>
        <v/>
      </c>
      <c r="BD68" s="335" t="str">
        <f>IFERROR(COUNTIFS(#REF!,BD$3,#REF!,BD$2,#REF!,$B68),"")</f>
        <v/>
      </c>
      <c r="BE68" s="335" t="str">
        <f>IFERROR(COUNTIFS(#REF!,BE$3,#REF!,BE$2,#REF!,$B68),"")</f>
        <v/>
      </c>
      <c r="BF68" s="335" t="str">
        <f>IFERROR(COUNTIFS(#REF!,BF$3,#REF!,BF$2,#REF!,$B68),"")</f>
        <v/>
      </c>
      <c r="BG68" s="335" t="str">
        <f>IFERROR(COUNTIFS(#REF!,BG$3,#REF!,BG$2,#REF!,$B68),"")</f>
        <v/>
      </c>
      <c r="BH68" s="335" t="str">
        <f>IFERROR(COUNTIFS(#REF!,BH$3,#REF!,BH$2,#REF!,$B68),"")</f>
        <v/>
      </c>
      <c r="BI68" s="335" t="str">
        <f>IFERROR(COUNTIFS(#REF!,BI$3,#REF!,BI$2,#REF!,$B68),"")</f>
        <v/>
      </c>
      <c r="BJ68" s="335" t="str">
        <f>IFERROR(COUNTIFS(#REF!,BJ$3,#REF!,BJ$2,#REF!,$B68),"")</f>
        <v/>
      </c>
      <c r="BK68" s="335" t="str">
        <f>IFERROR(COUNTIFS(#REF!,BK$3,#REF!,BK$2,#REF!,$B68),"")</f>
        <v/>
      </c>
      <c r="BL68" s="335" t="str">
        <f>IFERROR(COUNTIFS(#REF!,BL$3,#REF!,BL$2,#REF!,$B68),"")</f>
        <v/>
      </c>
      <c r="BM68" s="335" t="str">
        <f>IFERROR(COUNTIFS(#REF!,BM$3,#REF!,BM$2,#REF!,$B68),"")</f>
        <v/>
      </c>
      <c r="BN68" s="335" t="str">
        <f>IFERROR(COUNTIFS(#REF!,BN$3,#REF!,BN$2,#REF!,$B68),"")</f>
        <v/>
      </c>
      <c r="BO68" s="335" t="str">
        <f>IFERROR(COUNTIFS(#REF!,BO$3,#REF!,BO$2,#REF!,$B68),"")</f>
        <v/>
      </c>
      <c r="BP68" s="335" t="str">
        <f>IFERROR(COUNTIFS(#REF!,BP$3,#REF!,BP$2,#REF!,$B68),"")</f>
        <v/>
      </c>
      <c r="BQ68" s="335" t="str">
        <f>IFERROR(COUNTIFS(#REF!,BQ$3,#REF!,BQ$2,#REF!,$B68),"")</f>
        <v/>
      </c>
      <c r="BR68" s="335" t="str">
        <f>IFERROR(COUNTIFS(#REF!,BR$3,#REF!,BR$2,#REF!,$B68),"")</f>
        <v/>
      </c>
      <c r="BS68" s="335" t="str">
        <f>IFERROR(COUNTIFS(#REF!,BS$3,#REF!,BS$2,#REF!,$B68),"")</f>
        <v/>
      </c>
      <c r="BT68" s="335" t="str">
        <f>IFERROR(COUNTIFS(#REF!,BT$3,#REF!,BT$2,#REF!,$B68),"")</f>
        <v/>
      </c>
      <c r="BU68" s="335" t="str">
        <f>IFERROR(COUNTIFS(#REF!,BU$3,#REF!,BU$2,#REF!,$B68),"")</f>
        <v/>
      </c>
      <c r="BV68" s="335" t="str">
        <f>IFERROR(COUNTIFS(#REF!,BV$3,#REF!,BV$2,#REF!,$B68),"")</f>
        <v/>
      </c>
      <c r="BW68" s="335" t="str">
        <f>IFERROR(COUNTIFS(#REF!,BW$3,#REF!,BW$2,#REF!,$B68),"")</f>
        <v/>
      </c>
      <c r="BX68" s="335" t="str">
        <f>IFERROR(COUNTIFS(#REF!,BX$3,#REF!,BX$2,#REF!,$B68),"")</f>
        <v/>
      </c>
      <c r="BY68" s="335" t="str">
        <f>IFERROR(COUNTIFS(#REF!,BY$3,#REF!,BY$2,#REF!,$B68),"")</f>
        <v/>
      </c>
      <c r="BZ68" s="335" t="str">
        <f>IFERROR(COUNTIFS(#REF!,BZ$3,#REF!,BZ$2,#REF!,$B68),"")</f>
        <v/>
      </c>
      <c r="CA68" s="335" t="str">
        <f>IFERROR(COUNTIFS(#REF!,CA$3,#REF!,CA$2,#REF!,$B68),"")</f>
        <v/>
      </c>
    </row>
    <row r="69" spans="2:79" s="6" customFormat="1" x14ac:dyDescent="0.25">
      <c r="B69" s="395" t="s">
        <v>125</v>
      </c>
      <c r="C69" s="335" t="s">
        <v>43</v>
      </c>
      <c r="D69" s="335" t="s">
        <v>128</v>
      </c>
      <c r="E69" s="51" t="s">
        <v>7584</v>
      </c>
      <c r="F69" s="396" t="str">
        <f t="shared" si="110"/>
        <v/>
      </c>
      <c r="G69" s="397">
        <f t="shared" si="111"/>
        <v>0</v>
      </c>
      <c r="H69" s="396" t="str">
        <f t="shared" si="112"/>
        <v/>
      </c>
      <c r="I69" s="396" t="str">
        <f t="shared" si="113"/>
        <v/>
      </c>
      <c r="J69" s="396" t="str">
        <f t="shared" si="114"/>
        <v/>
      </c>
      <c r="K69" s="396" t="str">
        <f t="shared" si="115"/>
        <v/>
      </c>
      <c r="L69" s="396" t="str">
        <f t="shared" si="116"/>
        <v/>
      </c>
      <c r="M69" s="396" t="str">
        <f t="shared" si="117"/>
        <v/>
      </c>
      <c r="N69" s="396" t="str">
        <f t="shared" si="118"/>
        <v/>
      </c>
      <c r="O69" s="396" t="str">
        <f t="shared" si="119"/>
        <v/>
      </c>
      <c r="P69" s="396" t="str">
        <f t="shared" si="120"/>
        <v/>
      </c>
      <c r="Q69" s="396" t="str">
        <f t="shared" si="121"/>
        <v/>
      </c>
      <c r="R69" s="396" t="str">
        <f t="shared" si="122"/>
        <v/>
      </c>
      <c r="S69" s="396" t="str">
        <f t="shared" si="123"/>
        <v/>
      </c>
      <c r="T69" s="335" t="str">
        <f>IFERROR(COUNTIFS(#REF!,T$3,#REF!,T$2,#REF!,$B69),"")</f>
        <v/>
      </c>
      <c r="U69" s="335" t="str">
        <f>IFERROR(COUNTIFS(#REF!,U$3,#REF!,U$2,#REF!,$B69),"")</f>
        <v/>
      </c>
      <c r="V69" s="335" t="str">
        <f>IFERROR(COUNTIFS(#REF!,V$3,#REF!,V$2,#REF!,$B69),"")</f>
        <v/>
      </c>
      <c r="W69" s="335" t="str">
        <f>IFERROR(COUNTIFS(#REF!,W$3,#REF!,W$2,#REF!,$B69),"")</f>
        <v/>
      </c>
      <c r="X69" s="335" t="str">
        <f>IFERROR(COUNTIFS(#REF!,X$3,#REF!,X$2,#REF!,$B69),"")</f>
        <v/>
      </c>
      <c r="Y69" s="335" t="str">
        <f>IFERROR(COUNTIFS(#REF!,Y$3,#REF!,Y$2,#REF!,$B69),"")</f>
        <v/>
      </c>
      <c r="Z69" s="335" t="str">
        <f>IFERROR(COUNTIFS(#REF!,Z$3,#REF!,Z$2,#REF!,$B69),"")</f>
        <v/>
      </c>
      <c r="AA69" s="335" t="str">
        <f>IFERROR(COUNTIFS(#REF!,AA$3,#REF!,AA$2,#REF!,$B69),"")</f>
        <v/>
      </c>
      <c r="AB69" s="335" t="str">
        <f>IFERROR(COUNTIFS(#REF!,AB$3,#REF!,AB$2,#REF!,$B69),"")</f>
        <v/>
      </c>
      <c r="AC69" s="335" t="str">
        <f>IFERROR(COUNTIFS(#REF!,AC$3,#REF!,AC$2,#REF!,$B69),"")</f>
        <v/>
      </c>
      <c r="AD69" s="335" t="str">
        <f>IFERROR(COUNTIFS(#REF!,AD$3,#REF!,AD$2,#REF!,$B69),"")</f>
        <v/>
      </c>
      <c r="AE69" s="335" t="str">
        <f>IFERROR(COUNTIFS(#REF!,AE$3,#REF!,AE$2,#REF!,$B69),"")</f>
        <v/>
      </c>
      <c r="AF69" s="335" t="str">
        <f>IFERROR(COUNTIFS(#REF!,AF$3,#REF!,AF$2,#REF!,$B69),"")</f>
        <v/>
      </c>
      <c r="AG69" s="335" t="str">
        <f>IFERROR(COUNTIFS(#REF!,AG$3,#REF!,AG$2,#REF!,$B69),"")</f>
        <v/>
      </c>
      <c r="AH69" s="335" t="str">
        <f>IFERROR(COUNTIFS(#REF!,AH$3,#REF!,AH$2,#REF!,$B69),"")</f>
        <v/>
      </c>
      <c r="AI69" s="335" t="str">
        <f>IFERROR(COUNTIFS(#REF!,AI$3,#REF!,AI$2,#REF!,$B69),"")</f>
        <v/>
      </c>
      <c r="AJ69" s="335" t="str">
        <f>IFERROR(COUNTIFS(#REF!,AJ$3,#REF!,AJ$2,#REF!,$B69),"")</f>
        <v/>
      </c>
      <c r="AK69" s="335" t="str">
        <f>IFERROR(COUNTIFS(#REF!,AK$3,#REF!,AK$2,#REF!,$B69),"")</f>
        <v/>
      </c>
      <c r="AL69" s="335" t="str">
        <f>IFERROR(COUNTIFS(#REF!,AL$3,#REF!,AL$2,#REF!,$B69),"")</f>
        <v/>
      </c>
      <c r="AM69" s="335" t="str">
        <f>IFERROR(COUNTIFS(#REF!,AM$3,#REF!,AM$2,#REF!,$B69),"")</f>
        <v/>
      </c>
      <c r="AN69" s="335" t="str">
        <f>IFERROR(COUNTIFS(#REF!,AN$3,#REF!,AN$2,#REF!,$B69),"")</f>
        <v/>
      </c>
      <c r="AO69" s="335" t="str">
        <f>IFERROR(COUNTIFS(#REF!,AO$3,#REF!,AO$2,#REF!,$B69),"")</f>
        <v/>
      </c>
      <c r="AP69" s="335" t="str">
        <f>IFERROR(COUNTIFS(#REF!,AP$3,#REF!,AP$2,#REF!,$B69),"")</f>
        <v/>
      </c>
      <c r="AQ69" s="335" t="str">
        <f>IFERROR(COUNTIFS(#REF!,AQ$3,#REF!,AQ$2,#REF!,$B69),"")</f>
        <v/>
      </c>
      <c r="AR69" s="335" t="str">
        <f>IFERROR(COUNTIFS(#REF!,AR$3,#REF!,AR$2,#REF!,$B69),"")</f>
        <v/>
      </c>
      <c r="AS69" s="335" t="str">
        <f>IFERROR(COUNTIFS(#REF!,AS$3,#REF!,AS$2,#REF!,$B69),"")</f>
        <v/>
      </c>
      <c r="AT69" s="335" t="str">
        <f>IFERROR(COUNTIFS(#REF!,AT$3,#REF!,AT$2,#REF!,$B69),"")</f>
        <v/>
      </c>
      <c r="AU69" s="335" t="str">
        <f>IFERROR(COUNTIFS(#REF!,AU$3,#REF!,AU$2,#REF!,$B69),"")</f>
        <v/>
      </c>
      <c r="AV69" s="335" t="str">
        <f>IFERROR(COUNTIFS(#REF!,AV$3,#REF!,AV$2,#REF!,$B69),"")</f>
        <v/>
      </c>
      <c r="AW69" s="335" t="str">
        <f>IFERROR(COUNTIFS(#REF!,AW$3,#REF!,AW$2,#REF!,$B69),"")</f>
        <v/>
      </c>
      <c r="AX69" s="335" t="str">
        <f>IFERROR(COUNTIFS(#REF!,AX$3,#REF!,AX$2,#REF!,$B69),"")</f>
        <v/>
      </c>
      <c r="AY69" s="335" t="str">
        <f>IFERROR(COUNTIFS(#REF!,AY$3,#REF!,AY$2,#REF!,$B69),"")</f>
        <v/>
      </c>
      <c r="AZ69" s="335" t="str">
        <f>IFERROR(COUNTIFS(#REF!,AZ$3,#REF!,AZ$2,#REF!,$B69),"")</f>
        <v/>
      </c>
      <c r="BA69" s="335" t="str">
        <f>IFERROR(COUNTIFS(#REF!,BA$3,#REF!,BA$2,#REF!,$B69),"")</f>
        <v/>
      </c>
      <c r="BB69" s="335" t="str">
        <f>IFERROR(COUNTIFS(#REF!,BB$3,#REF!,BB$2,#REF!,$B69),"")</f>
        <v/>
      </c>
      <c r="BC69" s="335" t="str">
        <f>IFERROR(COUNTIFS(#REF!,BC$3,#REF!,BC$2,#REF!,$B69),"")</f>
        <v/>
      </c>
      <c r="BD69" s="335" t="str">
        <f>IFERROR(COUNTIFS(#REF!,BD$3,#REF!,BD$2,#REF!,$B69),"")</f>
        <v/>
      </c>
      <c r="BE69" s="335" t="str">
        <f>IFERROR(COUNTIFS(#REF!,BE$3,#REF!,BE$2,#REF!,$B69),"")</f>
        <v/>
      </c>
      <c r="BF69" s="335" t="str">
        <f>IFERROR(COUNTIFS(#REF!,BF$3,#REF!,BF$2,#REF!,$B69),"")</f>
        <v/>
      </c>
      <c r="BG69" s="335" t="str">
        <f>IFERROR(COUNTIFS(#REF!,BG$3,#REF!,BG$2,#REF!,$B69),"")</f>
        <v/>
      </c>
      <c r="BH69" s="335" t="str">
        <f>IFERROR(COUNTIFS(#REF!,BH$3,#REF!,BH$2,#REF!,$B69),"")</f>
        <v/>
      </c>
      <c r="BI69" s="335" t="str">
        <f>IFERROR(COUNTIFS(#REF!,BI$3,#REF!,BI$2,#REF!,$B69),"")</f>
        <v/>
      </c>
      <c r="BJ69" s="335" t="str">
        <f>IFERROR(COUNTIFS(#REF!,BJ$3,#REF!,BJ$2,#REF!,$B69),"")</f>
        <v/>
      </c>
      <c r="BK69" s="335" t="str">
        <f>IFERROR(COUNTIFS(#REF!,BK$3,#REF!,BK$2,#REF!,$B69),"")</f>
        <v/>
      </c>
      <c r="BL69" s="335" t="str">
        <f>IFERROR(COUNTIFS(#REF!,BL$3,#REF!,BL$2,#REF!,$B69),"")</f>
        <v/>
      </c>
      <c r="BM69" s="335" t="str">
        <f>IFERROR(COUNTIFS(#REF!,BM$3,#REF!,BM$2,#REF!,$B69),"")</f>
        <v/>
      </c>
      <c r="BN69" s="335" t="str">
        <f>IFERROR(COUNTIFS(#REF!,BN$3,#REF!,BN$2,#REF!,$B69),"")</f>
        <v/>
      </c>
      <c r="BO69" s="335" t="str">
        <f>IFERROR(COUNTIFS(#REF!,BO$3,#REF!,BO$2,#REF!,$B69),"")</f>
        <v/>
      </c>
      <c r="BP69" s="335" t="str">
        <f>IFERROR(COUNTIFS(#REF!,BP$3,#REF!,BP$2,#REF!,$B69),"")</f>
        <v/>
      </c>
      <c r="BQ69" s="335" t="str">
        <f>IFERROR(COUNTIFS(#REF!,BQ$3,#REF!,BQ$2,#REF!,$B69),"")</f>
        <v/>
      </c>
      <c r="BR69" s="335" t="str">
        <f>IFERROR(COUNTIFS(#REF!,BR$3,#REF!,BR$2,#REF!,$B69),"")</f>
        <v/>
      </c>
      <c r="BS69" s="335" t="str">
        <f>IFERROR(COUNTIFS(#REF!,BS$3,#REF!,BS$2,#REF!,$B69),"")</f>
        <v/>
      </c>
      <c r="BT69" s="335" t="str">
        <f>IFERROR(COUNTIFS(#REF!,BT$3,#REF!,BT$2,#REF!,$B69),"")</f>
        <v/>
      </c>
      <c r="BU69" s="335" t="str">
        <f>IFERROR(COUNTIFS(#REF!,BU$3,#REF!,BU$2,#REF!,$B69),"")</f>
        <v/>
      </c>
      <c r="BV69" s="335" t="str">
        <f>IFERROR(COUNTIFS(#REF!,BV$3,#REF!,BV$2,#REF!,$B69),"")</f>
        <v/>
      </c>
      <c r="BW69" s="335" t="str">
        <f>IFERROR(COUNTIFS(#REF!,BW$3,#REF!,BW$2,#REF!,$B69),"")</f>
        <v/>
      </c>
      <c r="BX69" s="335" t="str">
        <f>IFERROR(COUNTIFS(#REF!,BX$3,#REF!,BX$2,#REF!,$B69),"")</f>
        <v/>
      </c>
      <c r="BY69" s="335" t="str">
        <f>IFERROR(COUNTIFS(#REF!,BY$3,#REF!,BY$2,#REF!,$B69),"")</f>
        <v/>
      </c>
      <c r="BZ69" s="335" t="str">
        <f>IFERROR(COUNTIFS(#REF!,BZ$3,#REF!,BZ$2,#REF!,$B69),"")</f>
        <v/>
      </c>
      <c r="CA69" s="335" t="str">
        <f>IFERROR(COUNTIFS(#REF!,CA$3,#REF!,CA$2,#REF!,$B69),"")</f>
        <v/>
      </c>
    </row>
    <row r="70" spans="2:79" s="6" customFormat="1" x14ac:dyDescent="0.25">
      <c r="B70" s="272" t="s">
        <v>94</v>
      </c>
      <c r="C70" s="235" t="s">
        <v>43</v>
      </c>
      <c r="D70" s="235" t="s">
        <v>129</v>
      </c>
      <c r="E70" s="236" t="s">
        <v>7639</v>
      </c>
      <c r="F70" s="294" t="str">
        <f t="shared" si="110"/>
        <v/>
      </c>
      <c r="G70" s="300">
        <f t="shared" si="111"/>
        <v>0</v>
      </c>
      <c r="H70" s="294" t="str">
        <f t="shared" si="112"/>
        <v/>
      </c>
      <c r="I70" s="294" t="str">
        <f t="shared" si="113"/>
        <v/>
      </c>
      <c r="J70" s="294" t="str">
        <f t="shared" si="114"/>
        <v/>
      </c>
      <c r="K70" s="294" t="str">
        <f t="shared" si="115"/>
        <v/>
      </c>
      <c r="L70" s="294" t="str">
        <f t="shared" si="116"/>
        <v/>
      </c>
      <c r="M70" s="294" t="str">
        <f t="shared" si="117"/>
        <v/>
      </c>
      <c r="N70" s="294" t="str">
        <f t="shared" si="118"/>
        <v/>
      </c>
      <c r="O70" s="294" t="str">
        <f t="shared" si="119"/>
        <v/>
      </c>
      <c r="P70" s="294" t="str">
        <f t="shared" si="120"/>
        <v/>
      </c>
      <c r="Q70" s="294" t="str">
        <f t="shared" si="121"/>
        <v/>
      </c>
      <c r="R70" s="294" t="str">
        <f t="shared" si="122"/>
        <v/>
      </c>
      <c r="S70" s="294" t="str">
        <f t="shared" si="123"/>
        <v/>
      </c>
      <c r="T70" s="335" t="str">
        <f>IFERROR(COUNTIFS(#REF!,T$3,#REF!,T$2,#REF!,$B70),"")</f>
        <v/>
      </c>
      <c r="U70" s="335" t="str">
        <f>IFERROR(COUNTIFS(#REF!,U$3,#REF!,U$2,#REF!,$B70),"")</f>
        <v/>
      </c>
      <c r="V70" s="335" t="str">
        <f>IFERROR(COUNTIFS(#REF!,V$3,#REF!,V$2,#REF!,$B70),"")</f>
        <v/>
      </c>
      <c r="W70" s="335" t="str">
        <f>IFERROR(COUNTIFS(#REF!,W$3,#REF!,W$2,#REF!,$B70),"")</f>
        <v/>
      </c>
      <c r="X70" s="335" t="str">
        <f>IFERROR(COUNTIFS(#REF!,X$3,#REF!,X$2,#REF!,$B70),"")</f>
        <v/>
      </c>
      <c r="Y70" s="335" t="str">
        <f>IFERROR(COUNTIFS(#REF!,Y$3,#REF!,Y$2,#REF!,$B70),"")</f>
        <v/>
      </c>
      <c r="Z70" s="335" t="str">
        <f>IFERROR(COUNTIFS(#REF!,Z$3,#REF!,Z$2,#REF!,$B70),"")</f>
        <v/>
      </c>
      <c r="AA70" s="335" t="str">
        <f>IFERROR(COUNTIFS(#REF!,AA$3,#REF!,AA$2,#REF!,$B70),"")</f>
        <v/>
      </c>
      <c r="AB70" s="335" t="str">
        <f>IFERROR(COUNTIFS(#REF!,AB$3,#REF!,AB$2,#REF!,$B70),"")</f>
        <v/>
      </c>
      <c r="AC70" s="335" t="str">
        <f>IFERROR(COUNTIFS(#REF!,AC$3,#REF!,AC$2,#REF!,$B70),"")</f>
        <v/>
      </c>
      <c r="AD70" s="335" t="str">
        <f>IFERROR(COUNTIFS(#REF!,AD$3,#REF!,AD$2,#REF!,$B70),"")</f>
        <v/>
      </c>
      <c r="AE70" s="335" t="str">
        <f>IFERROR(COUNTIFS(#REF!,AE$3,#REF!,AE$2,#REF!,$B70),"")</f>
        <v/>
      </c>
      <c r="AF70" s="335" t="str">
        <f>IFERROR(COUNTIFS(#REF!,AF$3,#REF!,AF$2,#REF!,$B70),"")</f>
        <v/>
      </c>
      <c r="AG70" s="335" t="str">
        <f>IFERROR(COUNTIFS(#REF!,AG$3,#REF!,AG$2,#REF!,$B70),"")</f>
        <v/>
      </c>
      <c r="AH70" s="335" t="str">
        <f>IFERROR(COUNTIFS(#REF!,AH$3,#REF!,AH$2,#REF!,$B70),"")</f>
        <v/>
      </c>
      <c r="AI70" s="335" t="str">
        <f>IFERROR(COUNTIFS(#REF!,AI$3,#REF!,AI$2,#REF!,$B70),"")</f>
        <v/>
      </c>
      <c r="AJ70" s="335" t="str">
        <f>IFERROR(COUNTIFS(#REF!,AJ$3,#REF!,AJ$2,#REF!,$B70),"")</f>
        <v/>
      </c>
      <c r="AK70" s="335" t="str">
        <f>IFERROR(COUNTIFS(#REF!,AK$3,#REF!,AK$2,#REF!,$B70),"")</f>
        <v/>
      </c>
      <c r="AL70" s="335" t="str">
        <f>IFERROR(COUNTIFS(#REF!,AL$3,#REF!,AL$2,#REF!,$B70),"")</f>
        <v/>
      </c>
      <c r="AM70" s="335" t="str">
        <f>IFERROR(COUNTIFS(#REF!,AM$3,#REF!,AM$2,#REF!,$B70),"")</f>
        <v/>
      </c>
      <c r="AN70" s="335" t="str">
        <f>IFERROR(COUNTIFS(#REF!,AN$3,#REF!,AN$2,#REF!,$B70),"")</f>
        <v/>
      </c>
      <c r="AO70" s="335" t="str">
        <f>IFERROR(COUNTIFS(#REF!,AO$3,#REF!,AO$2,#REF!,$B70),"")</f>
        <v/>
      </c>
      <c r="AP70" s="335" t="str">
        <f>IFERROR(COUNTIFS(#REF!,AP$3,#REF!,AP$2,#REF!,$B70),"")</f>
        <v/>
      </c>
      <c r="AQ70" s="335" t="str">
        <f>IFERROR(COUNTIFS(#REF!,AQ$3,#REF!,AQ$2,#REF!,$B70),"")</f>
        <v/>
      </c>
      <c r="AR70" s="335" t="str">
        <f>IFERROR(COUNTIFS(#REF!,AR$3,#REF!,AR$2,#REF!,$B70),"")</f>
        <v/>
      </c>
      <c r="AS70" s="335" t="str">
        <f>IFERROR(COUNTIFS(#REF!,AS$3,#REF!,AS$2,#REF!,$B70),"")</f>
        <v/>
      </c>
      <c r="AT70" s="335" t="str">
        <f>IFERROR(COUNTIFS(#REF!,AT$3,#REF!,AT$2,#REF!,$B70),"")</f>
        <v/>
      </c>
      <c r="AU70" s="335" t="str">
        <f>IFERROR(COUNTIFS(#REF!,AU$3,#REF!,AU$2,#REF!,$B70),"")</f>
        <v/>
      </c>
      <c r="AV70" s="335" t="str">
        <f>IFERROR(COUNTIFS(#REF!,AV$3,#REF!,AV$2,#REF!,$B70),"")</f>
        <v/>
      </c>
      <c r="AW70" s="335" t="str">
        <f>IFERROR(COUNTIFS(#REF!,AW$3,#REF!,AW$2,#REF!,$B70),"")</f>
        <v/>
      </c>
      <c r="AX70" s="335" t="str">
        <f>IFERROR(COUNTIFS(#REF!,AX$3,#REF!,AX$2,#REF!,$B70),"")</f>
        <v/>
      </c>
      <c r="AY70" s="335" t="str">
        <f>IFERROR(COUNTIFS(#REF!,AY$3,#REF!,AY$2,#REF!,$B70),"")</f>
        <v/>
      </c>
      <c r="AZ70" s="335" t="str">
        <f>IFERROR(COUNTIFS(#REF!,AZ$3,#REF!,AZ$2,#REF!,$B70),"")</f>
        <v/>
      </c>
      <c r="BA70" s="335" t="str">
        <f>IFERROR(COUNTIFS(#REF!,BA$3,#REF!,BA$2,#REF!,$B70),"")</f>
        <v/>
      </c>
      <c r="BB70" s="335" t="str">
        <f>IFERROR(COUNTIFS(#REF!,BB$3,#REF!,BB$2,#REF!,$B70),"")</f>
        <v/>
      </c>
      <c r="BC70" s="335" t="str">
        <f>IFERROR(COUNTIFS(#REF!,BC$3,#REF!,BC$2,#REF!,$B70),"")</f>
        <v/>
      </c>
      <c r="BD70" s="335" t="str">
        <f>IFERROR(COUNTIFS(#REF!,BD$3,#REF!,BD$2,#REF!,$B70),"")</f>
        <v/>
      </c>
      <c r="BE70" s="335" t="str">
        <f>IFERROR(COUNTIFS(#REF!,BE$3,#REF!,BE$2,#REF!,$B70),"")</f>
        <v/>
      </c>
      <c r="BF70" s="335" t="str">
        <f>IFERROR(COUNTIFS(#REF!,BF$3,#REF!,BF$2,#REF!,$B70),"")</f>
        <v/>
      </c>
      <c r="BG70" s="335" t="str">
        <f>IFERROR(COUNTIFS(#REF!,BG$3,#REF!,BG$2,#REF!,$B70),"")</f>
        <v/>
      </c>
      <c r="BH70" s="335" t="str">
        <f>IFERROR(COUNTIFS(#REF!,BH$3,#REF!,BH$2,#REF!,$B70),"")</f>
        <v/>
      </c>
      <c r="BI70" s="335" t="str">
        <f>IFERROR(COUNTIFS(#REF!,BI$3,#REF!,BI$2,#REF!,$B70),"")</f>
        <v/>
      </c>
      <c r="BJ70" s="335" t="str">
        <f>IFERROR(COUNTIFS(#REF!,BJ$3,#REF!,BJ$2,#REF!,$B70),"")</f>
        <v/>
      </c>
      <c r="BK70" s="335" t="str">
        <f>IFERROR(COUNTIFS(#REF!,BK$3,#REF!,BK$2,#REF!,$B70),"")</f>
        <v/>
      </c>
      <c r="BL70" s="335" t="str">
        <f>IFERROR(COUNTIFS(#REF!,BL$3,#REF!,BL$2,#REF!,$B70),"")</f>
        <v/>
      </c>
      <c r="BM70" s="335" t="str">
        <f>IFERROR(COUNTIFS(#REF!,BM$3,#REF!,BM$2,#REF!,$B70),"")</f>
        <v/>
      </c>
      <c r="BN70" s="335" t="str">
        <f>IFERROR(COUNTIFS(#REF!,BN$3,#REF!,BN$2,#REF!,$B70),"")</f>
        <v/>
      </c>
      <c r="BO70" s="335" t="str">
        <f>IFERROR(COUNTIFS(#REF!,BO$3,#REF!,BO$2,#REF!,$B70),"")</f>
        <v/>
      </c>
      <c r="BP70" s="335" t="str">
        <f>IFERROR(COUNTIFS(#REF!,BP$3,#REF!,BP$2,#REF!,$B70),"")</f>
        <v/>
      </c>
      <c r="BQ70" s="335" t="str">
        <f>IFERROR(COUNTIFS(#REF!,BQ$3,#REF!,BQ$2,#REF!,$B70),"")</f>
        <v/>
      </c>
      <c r="BR70" s="335" t="str">
        <f>IFERROR(COUNTIFS(#REF!,BR$3,#REF!,BR$2,#REF!,$B70),"")</f>
        <v/>
      </c>
      <c r="BS70" s="335" t="str">
        <f>IFERROR(COUNTIFS(#REF!,BS$3,#REF!,BS$2,#REF!,$B70),"")</f>
        <v/>
      </c>
      <c r="BT70" s="335" t="str">
        <f>IFERROR(COUNTIFS(#REF!,BT$3,#REF!,BT$2,#REF!,$B70),"")</f>
        <v/>
      </c>
      <c r="BU70" s="335" t="str">
        <f>IFERROR(COUNTIFS(#REF!,BU$3,#REF!,BU$2,#REF!,$B70),"")</f>
        <v/>
      </c>
      <c r="BV70" s="335" t="str">
        <f>IFERROR(COUNTIFS(#REF!,BV$3,#REF!,BV$2,#REF!,$B70),"")</f>
        <v/>
      </c>
      <c r="BW70" s="335" t="str">
        <f>IFERROR(COUNTIFS(#REF!,BW$3,#REF!,BW$2,#REF!,$B70),"")</f>
        <v/>
      </c>
      <c r="BX70" s="335" t="str">
        <f>IFERROR(COUNTIFS(#REF!,BX$3,#REF!,BX$2,#REF!,$B70),"")</f>
        <v/>
      </c>
      <c r="BY70" s="335" t="str">
        <f>IFERROR(COUNTIFS(#REF!,BY$3,#REF!,BY$2,#REF!,$B70),"")</f>
        <v/>
      </c>
      <c r="BZ70" s="335" t="str">
        <f>IFERROR(COUNTIFS(#REF!,BZ$3,#REF!,BZ$2,#REF!,$B70),"")</f>
        <v/>
      </c>
      <c r="CA70" s="335" t="str">
        <f>IFERROR(COUNTIFS(#REF!,CA$3,#REF!,CA$2,#REF!,$B70),"")</f>
        <v/>
      </c>
    </row>
    <row r="71" spans="2:79" s="237" customFormat="1" x14ac:dyDescent="0.25">
      <c r="B71" s="422"/>
      <c r="C71" s="423"/>
      <c r="D71" s="423"/>
      <c r="G71" s="424"/>
    </row>
  </sheetData>
  <phoneticPr fontId="1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29BA5-7473-47E5-992A-4A72115B13B0}">
  <sheetPr>
    <tabColor rgb="FF0070C0"/>
  </sheetPr>
  <dimension ref="A1:Z33"/>
  <sheetViews>
    <sheetView tabSelected="1" zoomScaleNormal="100" workbookViewId="0">
      <selection activeCell="C3" sqref="C3:D3"/>
    </sheetView>
  </sheetViews>
  <sheetFormatPr defaultColWidth="8.7109375" defaultRowHeight="15" x14ac:dyDescent="0.25"/>
  <cols>
    <col min="1" max="1" width="19.42578125" style="63" customWidth="1"/>
    <col min="2" max="2" width="0.85546875" style="44" customWidth="1"/>
    <col min="3" max="4" width="10.42578125" style="44" customWidth="1"/>
    <col min="5" max="5" width="3.85546875" style="46" customWidth="1"/>
    <col min="6" max="6" width="3.85546875" style="44" customWidth="1"/>
    <col min="7" max="15" width="8.140625" style="44" customWidth="1"/>
    <col min="16" max="16" width="8.140625" style="44" hidden="1" customWidth="1"/>
    <col min="17" max="17" width="3.85546875" style="44" hidden="1" customWidth="1"/>
    <col min="18" max="18" width="12" style="101" hidden="1" customWidth="1"/>
    <col min="19" max="19" width="13.42578125" style="128" hidden="1" customWidth="1"/>
    <col min="20" max="20" width="9.42578125" style="129" hidden="1" customWidth="1"/>
    <col min="21" max="21" width="11.42578125" style="129" hidden="1" customWidth="1"/>
    <col min="22" max="22" width="9.140625" style="129" customWidth="1"/>
    <col min="23" max="23" width="10.28515625" style="44" customWidth="1"/>
    <col min="24" max="24" width="13.7109375" style="44" customWidth="1"/>
    <col min="25" max="25" width="10.85546875" style="44" customWidth="1"/>
    <col min="26" max="26" width="8.7109375" style="129"/>
    <col min="27" max="16384" width="8.7109375" style="44"/>
  </cols>
  <sheetData>
    <row r="1" spans="1:26" s="457" customFormat="1" ht="22.5" customHeight="1" x14ac:dyDescent="0.25">
      <c r="A1" s="457" t="s">
        <v>260</v>
      </c>
    </row>
    <row r="2" spans="1:26" ht="5.0999999999999996" customHeight="1" thickBot="1" x14ac:dyDescent="0.3"/>
    <row r="3" spans="1:26" ht="15.75" thickBot="1" x14ac:dyDescent="0.3">
      <c r="A3" s="63" t="s">
        <v>154</v>
      </c>
      <c r="C3" s="455" t="s">
        <v>194</v>
      </c>
      <c r="D3" s="456"/>
      <c r="G3" s="45"/>
      <c r="H3" s="45"/>
      <c r="I3" s="45"/>
      <c r="J3" s="45"/>
      <c r="K3" s="45"/>
      <c r="L3" s="45"/>
      <c r="M3" s="45"/>
      <c r="N3" s="45"/>
      <c r="O3" s="45"/>
      <c r="P3" s="45"/>
      <c r="W3" s="191" t="s">
        <v>146</v>
      </c>
      <c r="X3" s="192" t="s">
        <v>317</v>
      </c>
      <c r="Y3" s="193" t="s">
        <v>184</v>
      </c>
      <c r="Z3" s="270"/>
    </row>
    <row r="4" spans="1:26" ht="15.75" thickBot="1" x14ac:dyDescent="0.3">
      <c r="A4" s="63" t="s">
        <v>155</v>
      </c>
      <c r="C4" s="451" t="s">
        <v>7588</v>
      </c>
      <c r="D4" s="452"/>
      <c r="G4" s="45"/>
      <c r="H4" s="45"/>
      <c r="I4" s="45"/>
      <c r="J4" s="45"/>
      <c r="K4" s="45"/>
      <c r="L4" s="45"/>
      <c r="M4" s="45"/>
      <c r="N4" s="45"/>
      <c r="O4" s="45"/>
      <c r="P4" s="45"/>
      <c r="W4" s="194">
        <f>IFERROR(VLOOKUP(Z4,IC!$A$2:$T$9765,20,FALSE),"")</f>
        <v>0.69481481481489027</v>
      </c>
      <c r="X4" s="195" t="str">
        <f>IFERROR(VLOOKUP(Z4,IC!$A$2:$C$5731,3,FALSE),"")</f>
        <v>Phone</v>
      </c>
      <c r="Y4" s="196" t="str">
        <f>IFERROR(VLOOKUP(Z4,IC!$A$2:$K$9765,11,FALSE),"")</f>
        <v>2:32</v>
      </c>
      <c r="Z4" s="271" t="str" cm="1">
        <f t="array" ref="Z4">IFERROR(INDEX(IC!$A$2:$A$9765, MATCH(0, IF(($C$3 = IC!$W$2:$W$9765)*($C$4 = IC!$E$2:$E$9765)*($C$5 = IC!$S$2:$S$9765),COUNTIF($W$1:Z3, IC!$A$2:$A$9765),""),0)),"")</f>
        <v>1175</v>
      </c>
    </row>
    <row r="5" spans="1:26" ht="15.75" thickBot="1" x14ac:dyDescent="0.3">
      <c r="A5" s="63" t="s">
        <v>190</v>
      </c>
      <c r="C5" s="453">
        <v>45630</v>
      </c>
      <c r="D5" s="454"/>
      <c r="G5" s="45"/>
      <c r="H5" s="45"/>
      <c r="I5" s="45"/>
      <c r="J5" s="45"/>
      <c r="K5" s="45"/>
      <c r="L5" s="45"/>
      <c r="M5" s="45"/>
      <c r="N5" s="45"/>
      <c r="O5" s="45"/>
      <c r="P5" s="45"/>
      <c r="W5" s="194">
        <f>IFERROR(VLOOKUP(Z5,IC!$A$2:$T$9765,20,FALSE),"")</f>
        <v>0.62685185185546288</v>
      </c>
      <c r="X5" s="238" t="str">
        <f>IFERROR(VLOOKUP(Z5,IC!$A$2:$C$5731,3,FALSE),"")</f>
        <v>Phone</v>
      </c>
      <c r="Y5" s="239" t="str">
        <f>IFERROR(VLOOKUP(Z5,IC!$A$2:$K$9765,11,FALSE),"")</f>
        <v>4:02</v>
      </c>
      <c r="Z5" s="271" t="str" cm="1">
        <f t="array" ref="Z5">IFERROR(INDEX(IC!$A$2:$A$9765, MATCH(0, IF(($C$3 = IC!$W$2:$W$9765)*($C$4 = IC!$E$2:$E$9765)*($C$5 = IC!$S$2:$S$9765),COUNTIF($W$1:Z4, IC!$A$2:$A$9765),""),0)),"")</f>
        <v>1195</v>
      </c>
    </row>
    <row r="6" spans="1:26" ht="12.6" customHeight="1" x14ac:dyDescent="0.25">
      <c r="C6" s="48"/>
      <c r="G6" s="45"/>
      <c r="H6" s="45"/>
      <c r="I6" s="45"/>
      <c r="J6" s="45"/>
      <c r="K6" s="45"/>
      <c r="L6" s="45"/>
      <c r="M6" s="45"/>
      <c r="N6" s="45"/>
      <c r="O6" s="45"/>
      <c r="P6" s="45"/>
      <c r="S6" s="130" t="str">
        <f>CONCATENATE(TEXT(INT(S8/1000)/86400,"hh:mm:ss"))</f>
        <v>00:32:19</v>
      </c>
      <c r="T6" s="131" t="s">
        <v>52</v>
      </c>
      <c r="W6" s="194">
        <f>IFERROR(VLOOKUP(Z6,IC!$A$2:$T$9765,20,FALSE),"")</f>
        <v>0.58405092592875008</v>
      </c>
      <c r="X6" s="238" t="str">
        <f>IFERROR(VLOOKUP(Z6,IC!$A$2:$C$5731,3,FALSE),"")</f>
        <v>Phone</v>
      </c>
      <c r="Y6" s="239" t="str">
        <f>IFERROR(VLOOKUP(Z6,IC!$A$2:$K$9765,11,FALSE),"")</f>
        <v>7:33</v>
      </c>
      <c r="Z6" s="271" t="str" cm="1">
        <f t="array" ref="Z6">IFERROR(INDEX(IC!$A$2:$A$9765, MATCH(0, IF(($C$3 = IC!$W$2:$W$9765)*($C$4 = IC!$E$2:$E$9765)*($C$5 = IC!$S$2:$S$9765),COUNTIF($W$1:Z5, IC!$A$2:$A$9765),""),0)),"")</f>
        <v>1210</v>
      </c>
    </row>
    <row r="7" spans="1:26" ht="15.75" thickBot="1" x14ac:dyDescent="0.3">
      <c r="C7" s="47" t="s">
        <v>146</v>
      </c>
      <c r="D7" s="47" t="s">
        <v>175</v>
      </c>
      <c r="G7" s="45"/>
      <c r="H7" s="45"/>
      <c r="I7" s="45"/>
      <c r="J7" s="45"/>
      <c r="K7" s="45"/>
      <c r="L7" s="45"/>
      <c r="M7" s="45"/>
      <c r="N7" s="45"/>
      <c r="O7" s="45"/>
      <c r="P7" s="45"/>
      <c r="W7" s="194">
        <f>IFERROR(VLOOKUP(Z7,IC!$A$2:$T$9765,20,FALSE),"")</f>
        <v>0.56505787037167465</v>
      </c>
      <c r="X7" s="238" t="str">
        <f>IFERROR(VLOOKUP(Z7,IC!$A$2:$C$5731,3,FALSE),"")</f>
        <v>Phone</v>
      </c>
      <c r="Y7" s="239" t="str">
        <f>IFERROR(VLOOKUP(Z7,IC!$A$2:$K$9765,11,FALSE),"")</f>
        <v>4:04</v>
      </c>
      <c r="Z7" s="271" t="str" cm="1">
        <f t="array" ref="Z7">IFERROR(INDEX(IC!$A$2:$A$9765, MATCH(0, IF(($C$3 = IC!$W$2:$W$9765)*($C$4 = IC!$E$2:$E$9765)*($C$5 = IC!$S$2:$S$9765),COUNTIF($W$1:Z6, IC!$A$2:$A$9765),""),0)),"")</f>
        <v>1226</v>
      </c>
    </row>
    <row r="8" spans="1:26" ht="15.75" thickBot="1" x14ac:dyDescent="0.3">
      <c r="A8" s="63" t="s">
        <v>160</v>
      </c>
      <c r="C8" s="65" t="str">
        <f>CONCATENATE(TEXT(INT((SUMIFS(Times!$O:$O,Times!$C:$C,$C$4,Times!$G:$G,$C$5,Times!$K:$K,"Break"))/1000)/86400,"hh:mm:ss"))</f>
        <v>00:32:19</v>
      </c>
      <c r="D8" s="64">
        <f t="shared" ref="D8:D16" si="0">IFERROR(S8/$S$21,"")</f>
        <v>5.8271500230775902E-2</v>
      </c>
      <c r="G8" s="45"/>
      <c r="H8" s="45"/>
      <c r="I8" s="45"/>
      <c r="J8" s="45"/>
      <c r="K8" s="45"/>
      <c r="L8" s="45"/>
      <c r="M8" s="45"/>
      <c r="N8" s="45"/>
      <c r="O8" s="45"/>
      <c r="P8" s="45"/>
      <c r="R8" s="101" t="s">
        <v>160</v>
      </c>
      <c r="S8" s="128">
        <f>SUMIFS(Times!$O:$O,Times!$C:$C,$C$4,Times!$G:$G,$C$5,Times!$K:$K,"Break")</f>
        <v>1939977</v>
      </c>
      <c r="T8" s="128">
        <f>SUMIFS(Times!$O:$O,Times!$K:$K,"Break",Times!$R:$R,$T$6)</f>
        <v>34054176</v>
      </c>
      <c r="U8" s="133">
        <f>IFERROR(T8/$T$21,"")</f>
        <v>3.7256236409459284E-2</v>
      </c>
      <c r="W8" s="194" t="str">
        <f>IFERROR(VLOOKUP(Z8,IC!$A$2:$T$9765,20,FALSE),"")</f>
        <v/>
      </c>
      <c r="X8" s="238" t="str">
        <f>IFERROR(VLOOKUP(Z8,IC!$A$2:$C$5731,3,FALSE),"")</f>
        <v/>
      </c>
      <c r="Y8" s="239" t="str">
        <f>IFERROR(VLOOKUP(Z8,IC!$A$2:$K$9765,11,FALSE),"")</f>
        <v/>
      </c>
      <c r="Z8" s="271" t="str" cm="1">
        <f t="array" ref="Z8">IFERROR(INDEX(IC!$A$2:$A$9765, MATCH(0, IF(($C$3 = IC!$W$2:$W$9765)*($C$4 = IC!$E$2:$E$9765)*($C$5 = IC!$S$2:$S$9765),COUNTIF($W$1:Z7, IC!$A$2:$A$9765),""),0)),"")</f>
        <v/>
      </c>
    </row>
    <row r="9" spans="1:26" ht="15.75" thickBot="1" x14ac:dyDescent="0.3">
      <c r="A9" s="63" t="s">
        <v>163</v>
      </c>
      <c r="C9" s="65" t="str">
        <f>CONCATENATE(TEXT(INT((SUMIFS(Times!$O:$O,Times!$C:$C,$C$4,Times!$G:$G,$C$5,Times!$K:$K,$A9))/1000)/86400,"hh:mm:ss"))</f>
        <v>00:14:12</v>
      </c>
      <c r="D9" s="64">
        <f t="shared" si="0"/>
        <v>2.5616875722657771E-2</v>
      </c>
      <c r="G9" s="45"/>
      <c r="H9" s="45"/>
      <c r="I9" s="45"/>
      <c r="J9" s="45"/>
      <c r="K9" s="45"/>
      <c r="L9" s="45"/>
      <c r="M9" s="45"/>
      <c r="N9" s="45"/>
      <c r="O9" s="45"/>
      <c r="P9" s="45"/>
      <c r="S9" s="128">
        <f>SUMIFS(Times!$O:$O,Times!$C:$C,$C$4,Times!$G:$G,$C$5,Times!$K:$K,$A9)</f>
        <v>852838</v>
      </c>
      <c r="T9" s="128">
        <f>SUMIFS(Times!$O:$O,Times!$K:$K,$A9,Times!$R:$R,$T$6)</f>
        <v>15363418</v>
      </c>
      <c r="U9" s="133">
        <f t="shared" ref="U9:U19" si="1">IFERROR(T9/$T$21,"")</f>
        <v>1.6808015940991853E-2</v>
      </c>
      <c r="W9" s="194" t="str">
        <f>IFERROR(VLOOKUP(Z9,IC!$A$2:$T$9765,20,FALSE),"")</f>
        <v/>
      </c>
      <c r="X9" s="238" t="str">
        <f>IFERROR(VLOOKUP(Z9,IC!$A$2:$C$5731,3,FALSE),"")</f>
        <v/>
      </c>
      <c r="Y9" s="239" t="str">
        <f>IFERROR(VLOOKUP(Z9,IC!$A$2:$K$9765,11,FALSE),"")</f>
        <v/>
      </c>
      <c r="Z9" s="271" t="str" cm="1">
        <f t="array" ref="Z9">IFERROR(INDEX(IC!$A$2:$A$9765, MATCH(0, IF(($C$3 = IC!$W$2:$W$9765)*($C$4 = IC!$E$2:$E$9765)*($C$5 = IC!$S$2:$S$9765),COUNTIF($W$1:Z8, IC!$A$2:$A$9765),""),0)),"")</f>
        <v/>
      </c>
    </row>
    <row r="10" spans="1:26" ht="15.75" thickBot="1" x14ac:dyDescent="0.3">
      <c r="A10" s="63" t="s">
        <v>164</v>
      </c>
      <c r="C10" s="65" t="str">
        <f>CONCATENATE(TEXT(INT((SUMIFS(Times!$O:$O,Times!$C:$C,$C$4,Times!$G:$G,$C$5,Times!$K:$K,$A10))/1000)/86400,"hh:mm:ss"))</f>
        <v>02:58:12</v>
      </c>
      <c r="D10" s="64">
        <f t="shared" si="0"/>
        <v>0.3211867954734402</v>
      </c>
      <c r="G10" s="45"/>
      <c r="H10" s="45"/>
      <c r="I10" s="45"/>
      <c r="J10" s="45"/>
      <c r="K10" s="45"/>
      <c r="L10" s="45"/>
      <c r="M10" s="45"/>
      <c r="N10" s="45"/>
      <c r="O10" s="45"/>
      <c r="P10" s="45"/>
      <c r="S10" s="128">
        <f>SUMIFS(Times!$O:$O,Times!$C:$C,$C$4,Times!$G:$G,$C$5,Times!$K:$K,$A10)</f>
        <v>10692963</v>
      </c>
      <c r="T10" s="128">
        <f>SUMIFS(Times!$O:$O,Times!$K:$K,$A10,Times!$R:$R,$T$6)</f>
        <v>54959269</v>
      </c>
      <c r="U10" s="133">
        <f t="shared" si="1"/>
        <v>6.0127002302304042E-2</v>
      </c>
      <c r="W10" s="194" t="str">
        <f>IFERROR(VLOOKUP(Z10,IC!$A$2:$T$9765,20,FALSE),"")</f>
        <v/>
      </c>
      <c r="X10" s="238" t="str">
        <f>IFERROR(VLOOKUP(Z10,IC!$A$2:$C$5731,3,FALSE),"")</f>
        <v/>
      </c>
      <c r="Y10" s="239" t="str">
        <f>IFERROR(VLOOKUP(Z10,IC!$A$2:$K$9765,11,FALSE),"")</f>
        <v/>
      </c>
      <c r="Z10" s="271" t="str" cm="1">
        <f t="array" ref="Z10">IFERROR(INDEX(IC!$A$2:$A$9765, MATCH(0, IF(($C$3 = IC!$W$2:$W$9765)*($C$4 = IC!$E$2:$E$9765)*($C$5 = IC!$S$2:$S$9765),COUNTIF($W$1:Z9, IC!$A$2:$A$9765),""),0)),"")</f>
        <v/>
      </c>
    </row>
    <row r="11" spans="1:26" ht="15.75" thickBot="1" x14ac:dyDescent="0.3">
      <c r="A11" s="63" t="s">
        <v>165</v>
      </c>
      <c r="C11" s="65" t="str">
        <f>CONCATENATE(TEXT(INT((SUMIFS(Times!$O:$O,Times!$C:$C,$C$4,Times!$G:$G,$C$5,Times!$K:$K,"InboundPending"))/1000)/86400,"hh:mm:ss"))</f>
        <v>00:00:20</v>
      </c>
      <c r="D11" s="64">
        <f t="shared" si="0"/>
        <v>6.0503955930844486E-4</v>
      </c>
      <c r="G11" s="45"/>
      <c r="H11" s="45"/>
      <c r="I11" s="45"/>
      <c r="J11" s="45"/>
      <c r="K11" s="45"/>
      <c r="L11" s="45"/>
      <c r="M11" s="45"/>
      <c r="N11" s="45"/>
      <c r="O11" s="45"/>
      <c r="P11" s="45"/>
      <c r="S11" s="128">
        <f>SUMIFS(Times!$O:$O,Times!$C:$C,$C$4,Times!$G:$G,$C$5,Times!$K:$K,"InboundPending")</f>
        <v>20143</v>
      </c>
      <c r="T11" s="128">
        <f>SUMIFS(Times!$O:$O,Times!$K:$K,"InboundPending",Times!$R:$R,$T$6)</f>
        <v>1723041</v>
      </c>
      <c r="U11" s="133">
        <f t="shared" si="1"/>
        <v>1.8850558251414199E-3</v>
      </c>
      <c r="W11" s="194" t="str">
        <f>IFERROR(VLOOKUP(Z11,IC!$A$2:$T$9765,20,FALSE),"")</f>
        <v/>
      </c>
      <c r="X11" s="238" t="str">
        <f>IFERROR(VLOOKUP(Z11,IC!$A$2:$C$5731,3,FALSE),"")</f>
        <v/>
      </c>
      <c r="Y11" s="239" t="str">
        <f>IFERROR(VLOOKUP(Z11,IC!$A$2:$K$9765,11,FALSE),"")</f>
        <v/>
      </c>
      <c r="Z11" s="271" t="str" cm="1">
        <f t="array" ref="Z11">IFERROR(INDEX(IC!$A$2:$A$9765, MATCH(0, IF(($C$3 = IC!$W$2:$W$9765)*($C$4 = IC!$E$2:$E$9765)*($C$5 = IC!$S$2:$S$9765),COUNTIF($W$1:Z10, IC!$A$2:$A$9765),""),0)),"")</f>
        <v/>
      </c>
    </row>
    <row r="12" spans="1:26" ht="15.75" thickBot="1" x14ac:dyDescent="0.3">
      <c r="A12" s="63" t="s">
        <v>167</v>
      </c>
      <c r="C12" s="65" t="str">
        <f>CONCATENATE(TEXT(INT((SUMIFS(Times!$O:$O,Times!$C:$C,$C$4,Times!$G:$G,$C$5,Times!$K:$K,$A12))/1000)/86400,"hh:mm:ss"))</f>
        <v>01:11:10</v>
      </c>
      <c r="D12" s="64">
        <f t="shared" si="0"/>
        <v>0.12826240916822215</v>
      </c>
      <c r="G12" s="45"/>
      <c r="H12" s="45"/>
      <c r="I12" s="45"/>
      <c r="J12" s="45"/>
      <c r="K12" s="45"/>
      <c r="L12" s="45"/>
      <c r="M12" s="45"/>
      <c r="N12" s="45"/>
      <c r="O12" s="45"/>
      <c r="P12" s="45"/>
      <c r="S12" s="128">
        <f>SUMIFS(Times!$O:$O,Times!$C:$C,$C$4,Times!$G:$G,$C$5,Times!$K:$K,$A12)</f>
        <v>4270117</v>
      </c>
      <c r="T12" s="128">
        <f>SUMIFS(Times!$O:$O,Times!$K:$K,$A12,Times!$R:$R,$T$6)</f>
        <v>62925894</v>
      </c>
      <c r="U12" s="133">
        <f t="shared" si="1"/>
        <v>6.8842716474495691E-2</v>
      </c>
      <c r="W12" s="194" t="str">
        <f>IFERROR(VLOOKUP(Z12,IC!$A$2:$T$9765,20,FALSE),"")</f>
        <v/>
      </c>
      <c r="X12" s="238" t="str">
        <f>IFERROR(VLOOKUP(Z12,IC!$A$2:$C$5731,3,FALSE),"")</f>
        <v/>
      </c>
      <c r="Y12" s="239" t="str">
        <f>IFERROR(VLOOKUP(Z12,IC!$A$2:$K$9765,11,FALSE),"")</f>
        <v/>
      </c>
      <c r="Z12" s="271" t="str" cm="1">
        <f t="array" ref="Z12">IFERROR(INDEX(IC!$A$2:$A$9765, MATCH(0, IF(($C$3 = IC!$W$2:$W$9765)*($C$4 = IC!$E$2:$E$9765)*($C$5 = IC!$S$2:$S$9765),COUNTIF($W$1:Z11, IC!$A$2:$A$9765),""),0)),"")</f>
        <v/>
      </c>
    </row>
    <row r="13" spans="1:26" ht="15.75" thickBot="1" x14ac:dyDescent="0.3">
      <c r="A13" s="63" t="s">
        <v>168</v>
      </c>
      <c r="C13" s="65" t="str">
        <f>CONCATENATE(TEXT(INT((SUMIFS(Times!$O:$O,Times!$C:$C,$C$4,Times!$G:$G,$C$5,Times!$K:$K,$A13))/1000)/86400,"hh:mm:ss"))</f>
        <v>00:00:00</v>
      </c>
      <c r="D13" s="64">
        <f t="shared" si="0"/>
        <v>0</v>
      </c>
      <c r="G13" s="45"/>
      <c r="H13" s="45"/>
      <c r="I13" s="45"/>
      <c r="J13" s="45"/>
      <c r="K13" s="45"/>
      <c r="L13" s="45"/>
      <c r="M13" s="45"/>
      <c r="N13" s="45"/>
      <c r="O13" s="45"/>
      <c r="P13" s="45"/>
      <c r="S13" s="128">
        <f>SUMIFS(Times!$O:$O,Times!$C:$C,$C$4,Times!$G:$G,$C$5,Times!$K:$K,$A13)</f>
        <v>0</v>
      </c>
      <c r="T13" s="128">
        <f>SUMIFS(Times!$O:$O,Times!$K:$K,$A13,Times!$R:$R,$T$6)</f>
        <v>112515177</v>
      </c>
      <c r="U13" s="133">
        <f t="shared" si="1"/>
        <v>0.123094801470579</v>
      </c>
      <c r="W13" s="194" t="str">
        <f>IFERROR(VLOOKUP(Z13,IC!$A$2:$T$9765,20,FALSE),"")</f>
        <v/>
      </c>
      <c r="X13" s="238" t="str">
        <f>IFERROR(VLOOKUP(Z13,IC!$A$2:$C$5731,3,FALSE),"")</f>
        <v/>
      </c>
      <c r="Y13" s="239" t="str">
        <f>IFERROR(VLOOKUP(Z13,IC!$A$2:$K$9765,11,FALSE),"")</f>
        <v/>
      </c>
      <c r="Z13" s="271" t="str" cm="1">
        <f t="array" ref="Z13">IFERROR(INDEX(IC!$A$2:$A$9765, MATCH(0, IF(($C$3 = IC!$W$2:$W$9765)*($C$4 = IC!$E$2:$E$9765)*($C$5 = IC!$S$2:$S$9765),COUNTIF($W$1:Z12, IC!$A$2:$A$9765),""),0)),"")</f>
        <v/>
      </c>
    </row>
    <row r="14" spans="1:26" ht="15.75" thickBot="1" x14ac:dyDescent="0.3">
      <c r="A14" s="63" t="s">
        <v>169</v>
      </c>
      <c r="C14" s="65" t="str">
        <f>CONCATENATE(TEXT(INT((SUMIFS(Times!$O:$O,Times!$C:$C,$C$4,Times!$G:$G,$C$5,Times!$K:$K,$A14))/1000)/86400,"hh:mm:ss"))</f>
        <v>00:00:00</v>
      </c>
      <c r="D14" s="64">
        <f t="shared" si="0"/>
        <v>0</v>
      </c>
      <c r="G14" s="45"/>
      <c r="H14" s="45"/>
      <c r="I14" s="45"/>
      <c r="J14" s="45"/>
      <c r="K14" s="45"/>
      <c r="L14" s="45"/>
      <c r="M14" s="45"/>
      <c r="N14" s="45"/>
      <c r="O14" s="45"/>
      <c r="P14" s="45"/>
      <c r="S14" s="128">
        <f>SUMIFS(Times!$O:$O,Times!$C:$C,$C$4,Times!$G:$G,$C$5,Times!$K:$K,$A14)</f>
        <v>0</v>
      </c>
      <c r="T14" s="128">
        <f>SUMIFS(Times!$O:$O,Times!$K:$K,$A14,Times!$R:$R,$T$6)</f>
        <v>29743511</v>
      </c>
      <c r="U14" s="133">
        <f t="shared" si="1"/>
        <v>3.2540246384565367E-2</v>
      </c>
      <c r="W14" s="194" t="str">
        <f>IFERROR(VLOOKUP(Z14,IC!$A$2:$T$9765,20,FALSE),"")</f>
        <v/>
      </c>
      <c r="X14" s="238" t="str">
        <f>IFERROR(VLOOKUP(Z14,IC!$A$2:$C$5731,3,FALSE),"")</f>
        <v/>
      </c>
      <c r="Y14" s="239" t="str">
        <f>IFERROR(VLOOKUP(Z14,IC!$A$2:$K$9765,11,FALSE),"")</f>
        <v/>
      </c>
      <c r="Z14" s="271" t="str" cm="1">
        <f t="array" ref="Z14">IFERROR(INDEX(IC!$A$2:$A$9765, MATCH(0, IF(($C$3 = IC!$W$2:$W$9765)*($C$4 = IC!$E$2:$E$9765)*($C$5 = IC!$S$2:$S$9765),COUNTIF($W$1:Z13, IC!$A$2:$A$9765),""),0)),"")</f>
        <v/>
      </c>
    </row>
    <row r="15" spans="1:26" ht="15.75" thickBot="1" x14ac:dyDescent="0.3">
      <c r="A15" s="63" t="s">
        <v>171</v>
      </c>
      <c r="C15" s="65" t="str">
        <f>CONCATENATE(TEXT(INT((SUMIFS(Times!$O:$O,Times!$C:$C,$C$4,Times!$G:$G,$C$5,Times!$K:$K,$A15))/1000)/86400,"hh:mm:ss"))</f>
        <v>00:00:00</v>
      </c>
      <c r="D15" s="64">
        <f t="shared" si="0"/>
        <v>0</v>
      </c>
      <c r="G15" s="45"/>
      <c r="H15" s="45"/>
      <c r="I15" s="45"/>
      <c r="J15" s="45"/>
      <c r="K15" s="45"/>
      <c r="L15" s="45"/>
      <c r="M15" s="45"/>
      <c r="N15" s="45"/>
      <c r="O15" s="45"/>
      <c r="P15" s="45"/>
      <c r="S15" s="128">
        <f>SUMIFS(Times!$O:$O,Times!$C:$C,$C$4,Times!$G:$G,$C$5,Times!$K:$K,$A15)</f>
        <v>0</v>
      </c>
      <c r="T15" s="128">
        <f>SUMIFS(Times!$O:$O,Times!$K:$K,$A15,Times!$R:$R,$T$6)</f>
        <v>0</v>
      </c>
      <c r="U15" s="133">
        <f t="shared" si="1"/>
        <v>0</v>
      </c>
      <c r="W15" s="194" t="str">
        <f>IFERROR(VLOOKUP(Z15,IC!$A$2:$T$9765,20,FALSE),"")</f>
        <v/>
      </c>
      <c r="X15" s="238" t="str">
        <f>IFERROR(VLOOKUP(Z15,IC!$A$2:$C$5731,3,FALSE),"")</f>
        <v/>
      </c>
      <c r="Y15" s="239" t="str">
        <f>IFERROR(VLOOKUP(Z15,IC!$A$2:$K$9765,11,FALSE),"")</f>
        <v/>
      </c>
      <c r="Z15" s="271" t="str" cm="1">
        <f t="array" ref="Z15">IFERROR(INDEX(IC!$A$2:$A$9765, MATCH(0, IF(($C$3 = IC!$W$2:$W$9765)*($C$4 = IC!$E$2:$E$9765)*($C$5 = IC!$S$2:$S$9765),COUNTIF($W$1:Z14, IC!$A$2:$A$9765),""),0)),"")</f>
        <v/>
      </c>
    </row>
    <row r="16" spans="1:26" ht="15.75" thickBot="1" x14ac:dyDescent="0.3">
      <c r="A16" s="63" t="s">
        <v>173</v>
      </c>
      <c r="C16" s="65" t="str">
        <f>CONCATENATE(TEXT(INT((SUMIFS(Times!$O:$O,Times!$C:$C,$C$4,Times!$G:$G,$C$5,Times!$K:$K,$A16))/1000)/86400,"hh:mm:ss"))</f>
        <v>00:00:00</v>
      </c>
      <c r="D16" s="64">
        <f t="shared" si="0"/>
        <v>0</v>
      </c>
      <c r="G16" s="45"/>
      <c r="H16" s="45"/>
      <c r="I16" s="45"/>
      <c r="J16" s="45"/>
      <c r="K16" s="45"/>
      <c r="L16" s="45"/>
      <c r="M16" s="45"/>
      <c r="N16" s="45"/>
      <c r="O16" s="45"/>
      <c r="P16" s="45"/>
      <c r="S16" s="128">
        <f>SUMIFS(Times!$O:$O,Times!$C:$C,$C$4,Times!$G:$G,$C$5,Times!$K:$K,$A16)</f>
        <v>0</v>
      </c>
      <c r="T16" s="128">
        <f>SUMIFS(Times!$O:$O,Times!$K:$K,$A16,Times!$R:$R,$T$6)</f>
        <v>0</v>
      </c>
      <c r="U16" s="133">
        <f t="shared" si="1"/>
        <v>0</v>
      </c>
      <c r="W16" s="194" t="str">
        <f>IFERROR(VLOOKUP(Z16,IC!$A$2:$T$9765,20,FALSE),"")</f>
        <v/>
      </c>
      <c r="X16" s="238" t="str">
        <f>IFERROR(VLOOKUP(Z16,IC!$A$2:$C$5731,3,FALSE),"")</f>
        <v/>
      </c>
      <c r="Y16" s="239" t="str">
        <f>IFERROR(VLOOKUP(Z16,IC!$A$2:$K$9765,11,FALSE),"")</f>
        <v/>
      </c>
      <c r="Z16" s="271" t="str" cm="1">
        <f t="array" ref="Z16">IFERROR(INDEX(IC!$A$2:$A$9765, MATCH(0, IF(($C$3 = IC!$W$2:$W$9765)*($C$4 = IC!$E$2:$E$9765)*($C$5 = IC!$S$2:$S$9765),COUNTIF($W$1:Z15, IC!$A$2:$A$9765),""),0)),"")</f>
        <v/>
      </c>
    </row>
    <row r="17" spans="1:26" ht="15.75" thickBot="1" x14ac:dyDescent="0.3">
      <c r="A17" s="63" t="s">
        <v>147</v>
      </c>
      <c r="C17" s="65" t="str">
        <f>IFERROR(CONCATENATE(TEXT(INT(($S$17))/86400,"hh:mm:ss")),"-")</f>
        <v>04:03:51</v>
      </c>
      <c r="D17" s="64">
        <f>IFERROR((S17*1000)/$S$21,"")</f>
        <v>0.4394744473137992</v>
      </c>
      <c r="G17" s="45"/>
      <c r="H17" s="45"/>
      <c r="I17" s="45"/>
      <c r="J17" s="45"/>
      <c r="K17" s="45"/>
      <c r="L17" s="45"/>
      <c r="M17" s="45"/>
      <c r="N17" s="45"/>
      <c r="O17" s="45"/>
      <c r="P17" s="45"/>
      <c r="S17" s="128" cm="1">
        <f t="array" ref="S17">IFERROR(INDEX(Available!$M:$M,MATCH(1,($C$4=Available!$B:$B)*($C$5=Available!$C:$C),0)),"0")</f>
        <v>14631</v>
      </c>
      <c r="T17" s="128">
        <f>IFERROR(SUMIFS(Available!$M:$M,Available!$T:$T,$T$6),"")</f>
        <v>435971</v>
      </c>
      <c r="U17" s="133">
        <f>IFERROR((T17*1000)/$T$21,"")</f>
        <v>0.47696466488187456</v>
      </c>
      <c r="W17" s="194" t="str">
        <f>IFERROR(VLOOKUP(Z17,IC!$A$2:$T$9765,20,FALSE),"")</f>
        <v/>
      </c>
      <c r="X17" s="238" t="str">
        <f>IFERROR(VLOOKUP(Z17,IC!$A$2:$C$5731,3,FALSE),"")</f>
        <v/>
      </c>
      <c r="Y17" s="239" t="str">
        <f>IFERROR(VLOOKUP(Z17,IC!$A$2:$K$9765,11,FALSE),"")</f>
        <v/>
      </c>
      <c r="Z17" s="271" t="str" cm="1">
        <f t="array" ref="Z17">IFERROR(INDEX(IC!$A$2:$A$9765, MATCH(0, IF(($C$3 = IC!$W$2:$W$9765)*($C$4 = IC!$E$2:$E$9765)*($C$5 = IC!$S$2:$S$9765),COUNTIF($W$1:Z16, IC!$A$2:$A$9765),""),0)),"")</f>
        <v/>
      </c>
    </row>
    <row r="18" spans="1:26" ht="15.75" thickBot="1" x14ac:dyDescent="0.3">
      <c r="A18" s="63" t="s">
        <v>277</v>
      </c>
      <c r="C18" s="65" t="str">
        <f>IFERROR(CONCATENATE(TEXT(INT(($S$18))/86400,"hh:mm:ss")),"-")</f>
        <v>00:14:45</v>
      </c>
      <c r="D18" s="64">
        <f>IFERROR((S18*1000)/$S$21,"")</f>
        <v>2.658293253179634E-2</v>
      </c>
      <c r="G18" s="45"/>
      <c r="H18" s="45"/>
      <c r="I18" s="45"/>
      <c r="J18" s="45"/>
      <c r="K18" s="45"/>
      <c r="L18" s="45"/>
      <c r="M18" s="45"/>
      <c r="N18" s="45"/>
      <c r="O18" s="45"/>
      <c r="P18" s="45"/>
      <c r="S18" s="128" cm="1">
        <f t="array" ref="S18">IFERROR(INDEX(Available!$J:$J,MATCH(1,($C$4=Available!$B:$B)*($C$5=Available!$C:$C),0)),"0")</f>
        <v>885</v>
      </c>
      <c r="T18" s="128">
        <f>IFERROR(SUMIFS(Available!$J:$J,Available!$T:$T,$T$6),"")</f>
        <v>164465</v>
      </c>
      <c r="U18" s="133">
        <f>IFERROR((T18*1000)/$T$21,"")</f>
        <v>0.17992938431638228</v>
      </c>
      <c r="W18" s="194" t="str">
        <f>IFERROR(VLOOKUP(Z18,IC!$A$2:$T$9765,20,FALSE),"")</f>
        <v/>
      </c>
      <c r="X18" s="238" t="str">
        <f>IFERROR(VLOOKUP(Z18,IC!$A$2:$C$5731,3,FALSE),"")</f>
        <v/>
      </c>
      <c r="Y18" s="239" t="str">
        <f>IFERROR(VLOOKUP(Z18,IC!$A$2:$K$9765,11,FALSE),"")</f>
        <v/>
      </c>
      <c r="Z18" s="271" t="str" cm="1">
        <f t="array" ref="Z18">IFERROR(INDEX(IC!$A$2:$A$9765, MATCH(0, IF(($C$3 = IC!$W$2:$W$9765)*($C$4 = IC!$E$2:$E$9765)*($C$5 = IC!$S$2:$S$9765),COUNTIF($W$1:Z17, IC!$A$2:$A$9765),""),0)),"")</f>
        <v/>
      </c>
    </row>
    <row r="19" spans="1:26" ht="15.75" thickBot="1" x14ac:dyDescent="0.3">
      <c r="A19" s="63" t="s">
        <v>176</v>
      </c>
      <c r="C19" s="66" t="str">
        <f>CONCATENATE(TEXT(INT(S19/1000)/86400,"hh:mm:ss"))</f>
        <v>00:00:00</v>
      </c>
      <c r="D19" s="61">
        <f>IFERROR(S19/$S$21,"")</f>
        <v>0</v>
      </c>
      <c r="G19" s="45"/>
      <c r="H19" s="45"/>
      <c r="I19" s="45"/>
      <c r="J19" s="45"/>
      <c r="K19" s="45"/>
      <c r="L19" s="45"/>
      <c r="M19" s="45"/>
      <c r="N19" s="45"/>
      <c r="O19" s="45"/>
      <c r="P19" s="45"/>
      <c r="S19" s="128">
        <f>SUM($S$26:$S$33)</f>
        <v>0</v>
      </c>
      <c r="T19" s="128">
        <f>SUM($T$26:$T$33)</f>
        <v>2332550</v>
      </c>
      <c r="U19" s="133">
        <f t="shared" si="1"/>
        <v>2.551875994206533E-3</v>
      </c>
      <c r="W19" s="194" t="str">
        <f>IFERROR(VLOOKUP(Z19,IC!$A$2:$T$9765,20,FALSE),"")</f>
        <v/>
      </c>
      <c r="X19" s="238" t="str">
        <f>IFERROR(VLOOKUP(Z19,IC!$A$2:$C$5731,3,FALSE),"")</f>
        <v/>
      </c>
      <c r="Y19" s="239" t="str">
        <f>IFERROR(VLOOKUP(Z19,IC!$A$2:$K$9765,11,FALSE),"")</f>
        <v/>
      </c>
      <c r="Z19" s="271" t="str" cm="1">
        <f t="array" ref="Z19">IFERROR(INDEX(IC!$A$2:$A$9765, MATCH(0, IF(($C$3 = IC!$W$2:$W$9765)*($C$4 = IC!$E$2:$E$9765)*($C$5 = IC!$S$2:$S$9765),COUNTIF($W$1:Z18, IC!$A$2:$A$9765),""),0)),"")</f>
        <v/>
      </c>
    </row>
    <row r="20" spans="1:26" ht="15.75" thickBot="1" x14ac:dyDescent="0.3">
      <c r="G20" s="45"/>
      <c r="H20" s="45"/>
      <c r="I20" s="45"/>
      <c r="J20" s="45"/>
      <c r="K20" s="45"/>
      <c r="L20" s="45"/>
      <c r="M20" s="45"/>
      <c r="N20" s="45"/>
      <c r="O20" s="45"/>
      <c r="P20" s="45"/>
      <c r="W20" s="194" t="str">
        <f>IFERROR(VLOOKUP(Z20,IC!$A$2:$T$9765,20,FALSE),"")</f>
        <v/>
      </c>
      <c r="X20" s="238" t="str">
        <f>IFERROR(VLOOKUP(Z20,IC!$A$2:$C$5731,3,FALSE),"")</f>
        <v/>
      </c>
      <c r="Y20" s="239" t="str">
        <f>IFERROR(VLOOKUP(Z20,IC!$A$2:$K$9765,11,FALSE),"")</f>
        <v/>
      </c>
      <c r="Z20" s="271" t="str" cm="1">
        <f t="array" ref="Z20">IFERROR(INDEX(IC!$A$2:$A$9765, MATCH(0, IF(($C$3 = IC!$W$2:$W$9765)*($C$4 = IC!$E$2:$E$9765)*($C$5 = IC!$S$2:$S$9765),COUNTIF($W$1:Z19, IC!$A$2:$A$9765),""),0)),"")</f>
        <v/>
      </c>
    </row>
    <row r="21" spans="1:26" ht="15.75" thickBot="1" x14ac:dyDescent="0.3">
      <c r="A21" s="63" t="s">
        <v>278</v>
      </c>
      <c r="C21" s="66" t="str">
        <f>CONCATENATE(TEXT(INT(S21/1000)/86400,"hh:mm:ss"))</f>
        <v>09:14:52</v>
      </c>
      <c r="G21" s="45"/>
      <c r="H21" s="45"/>
      <c r="I21" s="45"/>
      <c r="J21" s="45"/>
      <c r="K21" s="45"/>
      <c r="L21" s="45"/>
      <c r="M21" s="45"/>
      <c r="N21" s="45"/>
      <c r="O21" s="45"/>
      <c r="P21" s="45"/>
      <c r="S21" s="128" cm="1">
        <f t="array" ref="S21">SUM($S$8:$S$16,$S$19,($S$17:$S$18*1000))</f>
        <v>33292038</v>
      </c>
      <c r="T21" s="128" cm="1">
        <f t="array" ref="T21">SUM($T$8:$T$16,$T$19,($T$17:$T$18*1000))</f>
        <v>914053036</v>
      </c>
      <c r="W21" s="194" t="str">
        <f>IFERROR(VLOOKUP(Z21,IC!$A$2:$T$9765,20,FALSE),"")</f>
        <v/>
      </c>
      <c r="X21" s="238" t="str">
        <f>IFERROR(VLOOKUP(Z21,IC!$A$2:$C$5731,3,FALSE),"")</f>
        <v/>
      </c>
      <c r="Y21" s="239" t="str">
        <f>IFERROR(VLOOKUP(Z21,IC!$A$2:$K$9765,11,FALSE),"")</f>
        <v/>
      </c>
      <c r="Z21" s="271" t="str" cm="1">
        <f t="array" ref="Z21">IFERROR(INDEX(IC!$A$2:$A$9765, MATCH(0, IF(($C$3 = IC!$W$2:$W$9765)*($C$4 = IC!$E$2:$E$9765)*($C$5 = IC!$S$2:$S$9765),COUNTIF($W$1:Z20, IC!$A$2:$A$9765),""),0)),"")</f>
        <v/>
      </c>
    </row>
    <row r="22" spans="1:26" ht="15.75" thickBot="1" x14ac:dyDescent="0.3">
      <c r="G22" s="45"/>
      <c r="H22" s="45"/>
      <c r="I22" s="45"/>
      <c r="J22" s="45"/>
      <c r="K22" s="45"/>
      <c r="L22" s="45"/>
      <c r="M22" s="45"/>
      <c r="N22" s="45"/>
      <c r="O22" s="45"/>
      <c r="P22" s="45"/>
      <c r="W22" s="240" t="str">
        <f>IFERROR(VLOOKUP(Z22,IC!$A$2:$T$9765,20,FALSE),"")</f>
        <v/>
      </c>
      <c r="X22" s="241" t="str">
        <f>IFERROR(VLOOKUP(Z22,IC!$A$2:$C$5731,3,FALSE),"")</f>
        <v/>
      </c>
      <c r="Y22" s="242" t="str">
        <f>IFERROR(VLOOKUP(Z22,IC!$A$2:$K$9765,11,FALSE),"")</f>
        <v/>
      </c>
      <c r="Z22" s="271" t="str" cm="1">
        <f t="array" ref="Z22">IFERROR(INDEX(IC!$A$2:$A$9765, MATCH(0, IF(($C$3 = IC!$W$2:$W$9765)*($C$4 = IC!$E$2:$E$9765)*($C$5 = IC!$S$2:$S$9765),COUNTIF($W$1:Z21, IC!$A$2:$A$9765),""),0)),"")</f>
        <v/>
      </c>
    </row>
    <row r="25" spans="1:26" hidden="1" x14ac:dyDescent="0.25"/>
    <row r="26" spans="1:26" hidden="1" x14ac:dyDescent="0.25">
      <c r="A26" s="63" t="s">
        <v>174</v>
      </c>
      <c r="C26" s="2" t="str">
        <f>CONCATENATE(TEXT(INT(S26/1000)/86400,"hh:mm:ss"))</f>
        <v>00:00:00</v>
      </c>
      <c r="D26" s="100">
        <f t="shared" ref="D26:D33" si="2">IFERROR(S26/$S$21,"")</f>
        <v>0</v>
      </c>
      <c r="Q26" s="134" t="s">
        <v>162</v>
      </c>
      <c r="R26" s="135"/>
      <c r="S26" s="136">
        <f>SUMIFS(Times!$O:$O,Times!$C:$C,$C$4,Times!$G:$G,$C$5,Times!$K:$K,"ConsultPending")</f>
        <v>0</v>
      </c>
      <c r="T26" s="136">
        <f>SUMIFS(Times!$O:$O,Times!$K:$K,"ConsultPending",Times!$R:$R,$T$6)</f>
        <v>0</v>
      </c>
      <c r="U26" s="137"/>
      <c r="V26" s="137"/>
    </row>
    <row r="27" spans="1:26" hidden="1" x14ac:dyDescent="0.25">
      <c r="A27" s="63" t="s">
        <v>166</v>
      </c>
      <c r="C27" s="2" t="str">
        <f>CONCATENATE(TEXT(INT(S27/1000)/86400,"hh:mm:ss"))</f>
        <v>00:00:00</v>
      </c>
      <c r="D27" s="100">
        <f t="shared" si="2"/>
        <v>0</v>
      </c>
      <c r="Q27" s="134" t="s">
        <v>166</v>
      </c>
      <c r="R27" s="135"/>
      <c r="S27" s="136">
        <f>SUMIFS(Times!$O:$O,Times!$C:$C,$C$4,Times!$G:$G,$C$5,Times!$K:$K,$A27)</f>
        <v>0</v>
      </c>
      <c r="T27" s="136">
        <f>SUMIFS(Times!$O:$O,Times!$K:$K,$A27,Times!$R:$R,$T$6)</f>
        <v>0</v>
      </c>
      <c r="U27" s="137"/>
      <c r="V27" s="137"/>
    </row>
    <row r="28" spans="1:26" hidden="1" x14ac:dyDescent="0.25">
      <c r="A28" s="63" t="s">
        <v>172</v>
      </c>
      <c r="C28" s="2" t="str">
        <f>CONCATENATE(TEXT(INT(S28/1000)/86400,"hh:mm:ss"))</f>
        <v>00:00:00</v>
      </c>
      <c r="D28" s="100">
        <f t="shared" si="2"/>
        <v>0</v>
      </c>
      <c r="Q28" s="134" t="s">
        <v>172</v>
      </c>
      <c r="R28" s="135"/>
      <c r="S28" s="136">
        <f>SUMIFS(Times!$O:$O,Times!$C:$C,$C$4,Times!$G:$G,$C$5,Times!$K:$K,"TransferPending")</f>
        <v>0</v>
      </c>
      <c r="T28" s="136">
        <f>SUMIFS(Times!$O:$O,Times!$K:$K,"TransferPending",Times!$R:$R,$T$6)</f>
        <v>2200</v>
      </c>
      <c r="U28" s="137"/>
      <c r="V28" s="137"/>
    </row>
    <row r="29" spans="1:26" hidden="1" x14ac:dyDescent="0.25">
      <c r="A29" s="63" t="s">
        <v>161</v>
      </c>
      <c r="C29" s="2" t="str">
        <f>CONCATENATE(TEXT(INT(S29/1000)/86400,"hh:mm:ss"))</f>
        <v>00:00:00</v>
      </c>
      <c r="D29" s="100">
        <f t="shared" si="2"/>
        <v>0</v>
      </c>
      <c r="Q29" s="134" t="s">
        <v>161</v>
      </c>
      <c r="R29" s="135"/>
      <c r="S29" s="136">
        <f>SUMIFS(Times!$O:$O,Times!$C:$C,$C$4,Times!$G:$G,$C$5,Times!$K:$K,"CallbackPending")</f>
        <v>0</v>
      </c>
      <c r="T29" s="136">
        <f>SUMIFS(Times!$O:$O,Times!$K:$K,"CallbackPending",Times!$R:$R,$T$6)</f>
        <v>0</v>
      </c>
      <c r="U29" s="137"/>
      <c r="V29" s="137"/>
    </row>
    <row r="30" spans="1:26" hidden="1" x14ac:dyDescent="0.25">
      <c r="A30" s="63" t="s">
        <v>170</v>
      </c>
      <c r="C30" s="2" t="str">
        <f>CONCATENATE(TEXT(INT(S30/1000)/86400,"hh:mm:ss"))</f>
        <v>00:00:00</v>
      </c>
      <c r="D30" s="100">
        <f t="shared" si="2"/>
        <v>0</v>
      </c>
      <c r="Q30" s="134" t="s">
        <v>170</v>
      </c>
      <c r="R30" s="135"/>
      <c r="S30" s="136">
        <f>SUMIFS(Times!$O:$O,Times!$C:$C,$C$4,Times!$G:$G,$C$5,Times!$K:$K,"OutboundPending")</f>
        <v>0</v>
      </c>
      <c r="T30" s="136">
        <f>SUMIFS(Times!$O:$O,Times!$K:$K,"OutboundPending",Times!$R:$R,$T$6)</f>
        <v>1563</v>
      </c>
      <c r="U30" s="137"/>
      <c r="V30" s="137"/>
    </row>
    <row r="31" spans="1:26" hidden="1" x14ac:dyDescent="0.25">
      <c r="A31" s="63" t="s">
        <v>145</v>
      </c>
      <c r="C31" s="2" t="str">
        <f t="shared" ref="C31" si="3">CONCATENATE(TEXT(INT(S31/1000)/86400,"hh:mm:ss"))</f>
        <v>00:00:00</v>
      </c>
      <c r="D31" s="100">
        <f t="shared" si="2"/>
        <v>0</v>
      </c>
      <c r="Q31" s="134" t="s">
        <v>145</v>
      </c>
      <c r="R31" s="135"/>
      <c r="S31" s="136">
        <f>SUMIFS(Times!$O:$O,Times!$C:$C,$C$4,Times!$G:$G,$C$5,Times!$K:$K,$A31)</f>
        <v>0</v>
      </c>
      <c r="T31" s="136">
        <f>SUMIFS(Times!$O:$O,Times!$K:$K,$A31,Times!$R:$R,$T$6)</f>
        <v>0</v>
      </c>
      <c r="U31" s="137"/>
      <c r="V31" s="137"/>
    </row>
    <row r="32" spans="1:26" hidden="1" x14ac:dyDescent="0.25">
      <c r="A32" s="63" t="s">
        <v>216</v>
      </c>
      <c r="C32" s="2" t="str">
        <f t="shared" ref="C32" si="4">CONCATENATE(TEXT(INT(S32/1000)/86400,"hh:mm:ss"))</f>
        <v>00:00:00</v>
      </c>
      <c r="D32" s="100">
        <f t="shared" si="2"/>
        <v>0</v>
      </c>
      <c r="S32" s="132">
        <f>SUMIFS(Times!$O:$O,Times!$C:$C,$C$4,Times!$G:$G,$C$5,Times!$K:$K,$A32)</f>
        <v>0</v>
      </c>
      <c r="T32" s="132">
        <f>SUMIFS(Times!$O:$O,Times!$K:$K,$A32,Times!$R:$R,$T$6)</f>
        <v>0</v>
      </c>
    </row>
    <row r="33" spans="1:20" hidden="1" x14ac:dyDescent="0.25">
      <c r="A33" s="63" t="s">
        <v>119</v>
      </c>
      <c r="C33" s="2" t="str">
        <f t="shared" ref="C33" si="5">CONCATENATE(TEXT(INT(S33/1000)/86400,"hh:mm:ss"))</f>
        <v>00:00:00</v>
      </c>
      <c r="D33" s="100">
        <f t="shared" si="2"/>
        <v>0</v>
      </c>
      <c r="S33" s="132">
        <f>SUMIFS(Times!$O:$O,Times!$C:$C,$C$4,Times!$G:$G,$C$5,Times!$K:$K,$A33)</f>
        <v>0</v>
      </c>
      <c r="T33" s="132">
        <f>SUMIFS(Times!$O:$O,Times!$K:$K,$A33,Times!$R:$R,$T$6)</f>
        <v>2328787</v>
      </c>
    </row>
  </sheetData>
  <mergeCells count="4">
    <mergeCell ref="C4:D4"/>
    <mergeCell ref="C5:D5"/>
    <mergeCell ref="C3:D3"/>
    <mergeCell ref="A1:XFD1"/>
  </mergeCells>
  <dataValidations count="3">
    <dataValidation type="list" allowBlank="1" showInputMessage="1" showErrorMessage="1" sqref="C4:D4" xr:uid="{3E10AB7F-43E3-4438-B8F4-1D0A414321FC}">
      <formula1>INDIRECT($C$3)</formula1>
    </dataValidation>
    <dataValidation type="list" allowBlank="1" showInputMessage="1" showErrorMessage="1" sqref="T6" xr:uid="{FB381EF5-2AEB-41E5-BA8A-85C4DB4A6986}">
      <formula1>Region</formula1>
    </dataValidation>
    <dataValidation type="list" allowBlank="1" showInputMessage="1" showErrorMessage="1" sqref="C3:D3" xr:uid="{E82493D3-8AB3-40C3-BD11-F268FB1A5618}">
      <formula1>Region_1</formula1>
    </dataValidation>
  </dataValidations>
  <pageMargins left="0.7" right="0.7" top="0.75" bottom="0.75" header="0.3" footer="0.3"/>
  <pageSetup orientation="portrait" horizontalDpi="300" verticalDpi="300" r:id="rId1"/>
  <ignoredErrors>
    <ignoredError sqref="C11 S11 D17" formula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4FF011-8692-477B-8E86-6325BB6D2E30}">
          <x14:formula1>
            <xm:f>Dropdowns!$J$3:$J$7</xm:f>
          </x14:formula1>
          <xm:sqref>C5:D5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59DB-852F-4157-BF9D-8B92EC798A93}">
  <sheetPr>
    <tabColor rgb="FF0070C0"/>
  </sheetPr>
  <dimension ref="A1:AA42"/>
  <sheetViews>
    <sheetView workbookViewId="0">
      <selection activeCell="B4" sqref="B4"/>
    </sheetView>
  </sheetViews>
  <sheetFormatPr defaultColWidth="8.7109375" defaultRowHeight="15" x14ac:dyDescent="0.25"/>
  <cols>
    <col min="1" max="1" width="9.5703125" style="70" customWidth="1"/>
    <col min="2" max="2" width="22.42578125" style="70" customWidth="1"/>
    <col min="3" max="3" width="15.5703125" style="70" customWidth="1"/>
    <col min="4" max="6" width="8.140625" style="70" customWidth="1"/>
    <col min="7" max="7" width="7.85546875" style="70" bestFit="1" customWidth="1"/>
    <col min="8" max="8" width="6.85546875" style="70" bestFit="1" customWidth="1"/>
    <col min="9" max="9" width="6.85546875" style="70" customWidth="1"/>
    <col min="10" max="10" width="9.140625" style="70" customWidth="1"/>
    <col min="11" max="11" width="9" style="70" customWidth="1"/>
    <col min="12" max="12" width="9.140625" style="70" bestFit="1" customWidth="1"/>
    <col min="13" max="15" width="8.42578125" style="70" customWidth="1"/>
    <col min="16" max="16" width="8.85546875" style="70" customWidth="1"/>
    <col min="17" max="18" width="6.42578125" style="70" hidden="1" customWidth="1"/>
    <col min="19" max="19" width="8.140625" style="70" customWidth="1"/>
    <col min="20" max="20" width="10.7109375" style="44" customWidth="1"/>
    <col min="21" max="27" width="7.140625" style="44" customWidth="1"/>
    <col min="28" max="16384" width="8.7109375" style="70"/>
  </cols>
  <sheetData>
    <row r="1" spans="1:27" s="324" customFormat="1" ht="22.5" customHeight="1" thickBot="1" x14ac:dyDescent="0.3">
      <c r="A1" s="324" t="s">
        <v>260</v>
      </c>
    </row>
    <row r="2" spans="1:27" ht="15.75" thickBot="1" x14ac:dyDescent="0.3">
      <c r="A2" s="9"/>
      <c r="B2" s="67" t="str">
        <f>VLOOKUP(B4,Team!$J$5:$L$91,3,FALSE)</f>
        <v>1405292</v>
      </c>
      <c r="C2" s="68"/>
      <c r="D2" s="10"/>
      <c r="E2" s="69"/>
      <c r="F2" s="69"/>
      <c r="G2" s="69"/>
      <c r="H2" s="69"/>
      <c r="I2" s="69"/>
      <c r="J2" s="69"/>
      <c r="K2" s="69"/>
      <c r="L2" s="108"/>
      <c r="M2" s="69"/>
      <c r="N2" s="69"/>
      <c r="O2" s="69"/>
      <c r="P2" s="69"/>
      <c r="Q2" s="69"/>
      <c r="R2" s="69"/>
      <c r="S2" s="69"/>
      <c r="T2" s="10"/>
      <c r="U2" s="462" t="s">
        <v>6528</v>
      </c>
      <c r="V2" s="463"/>
      <c r="W2" s="463"/>
      <c r="X2" s="463"/>
      <c r="Y2" s="463"/>
      <c r="Z2" s="463"/>
      <c r="AA2" s="323"/>
    </row>
    <row r="3" spans="1:27" ht="15.75" thickBot="1" x14ac:dyDescent="0.3">
      <c r="A3" s="71" t="s">
        <v>140</v>
      </c>
      <c r="B3" s="152" t="s">
        <v>43</v>
      </c>
      <c r="C3" s="460" t="s">
        <v>117</v>
      </c>
      <c r="D3" s="78" t="s">
        <v>113</v>
      </c>
      <c r="E3" s="78" t="s">
        <v>113</v>
      </c>
      <c r="F3" s="78" t="s">
        <v>227</v>
      </c>
      <c r="G3" s="78" t="s">
        <v>114</v>
      </c>
      <c r="H3" s="78" t="s">
        <v>114</v>
      </c>
      <c r="I3" s="78" t="s">
        <v>229</v>
      </c>
      <c r="J3" s="78" t="s">
        <v>147</v>
      </c>
      <c r="K3" s="78" t="s">
        <v>145</v>
      </c>
      <c r="L3" s="75" t="s">
        <v>116</v>
      </c>
      <c r="M3" s="78" t="s">
        <v>2622</v>
      </c>
      <c r="N3" s="78" t="s">
        <v>2622</v>
      </c>
      <c r="O3" s="78" t="s">
        <v>2622</v>
      </c>
      <c r="P3" s="78" t="s">
        <v>115</v>
      </c>
      <c r="Q3" s="78" t="s">
        <v>101</v>
      </c>
      <c r="R3" s="78" t="s">
        <v>102</v>
      </c>
      <c r="S3" s="40" t="s">
        <v>240</v>
      </c>
      <c r="T3" s="78" t="s">
        <v>1</v>
      </c>
      <c r="U3" s="309" t="s">
        <v>2258</v>
      </c>
      <c r="V3" s="464" t="s">
        <v>150</v>
      </c>
      <c r="W3" s="464" t="s">
        <v>148</v>
      </c>
      <c r="X3" s="464" t="s">
        <v>2259</v>
      </c>
      <c r="Y3" s="464" t="s">
        <v>176</v>
      </c>
      <c r="Z3" s="466" t="s">
        <v>157</v>
      </c>
      <c r="AA3" s="458" t="s">
        <v>247</v>
      </c>
    </row>
    <row r="4" spans="1:27" ht="15.75" thickBot="1" x14ac:dyDescent="0.3">
      <c r="A4" s="71" t="s">
        <v>141</v>
      </c>
      <c r="B4" s="74" t="s">
        <v>7588</v>
      </c>
      <c r="C4" s="461"/>
      <c r="D4" s="75" t="s">
        <v>118</v>
      </c>
      <c r="E4" s="75" t="s">
        <v>119</v>
      </c>
      <c r="F4" s="75" t="s">
        <v>228</v>
      </c>
      <c r="G4" s="75" t="s">
        <v>118</v>
      </c>
      <c r="H4" s="75" t="s">
        <v>119</v>
      </c>
      <c r="I4" s="75" t="s">
        <v>228</v>
      </c>
      <c r="J4" s="75" t="s">
        <v>146</v>
      </c>
      <c r="K4" s="75" t="s">
        <v>146</v>
      </c>
      <c r="L4" s="75" t="s">
        <v>121</v>
      </c>
      <c r="M4" s="75" t="s">
        <v>108</v>
      </c>
      <c r="N4" s="75" t="s">
        <v>153</v>
      </c>
      <c r="O4" s="75" t="s">
        <v>2464</v>
      </c>
      <c r="P4" s="75" t="s">
        <v>120</v>
      </c>
      <c r="Q4" s="75" t="s">
        <v>122</v>
      </c>
      <c r="R4" s="75" t="s">
        <v>122</v>
      </c>
      <c r="S4" s="107" t="s">
        <v>241</v>
      </c>
      <c r="T4" s="75" t="s">
        <v>226</v>
      </c>
      <c r="U4" s="321" t="s">
        <v>120</v>
      </c>
      <c r="V4" s="465"/>
      <c r="W4" s="465"/>
      <c r="X4" s="465"/>
      <c r="Y4" s="465"/>
      <c r="Z4" s="467"/>
      <c r="AA4" s="459"/>
    </row>
    <row r="5" spans="1:27" ht="17.100000000000001" customHeight="1" x14ac:dyDescent="0.25">
      <c r="A5" s="72">
        <v>1</v>
      </c>
      <c r="B5" s="339" t="s">
        <v>6539</v>
      </c>
      <c r="C5" s="346" t="str" cm="1">
        <f t="array" ref="C5">IFERROR(INDEX(Data!$F$3:$F$1379,MATCH(1,($B5=Data!$E$3:$E$1379)*($B$2=Data!$A$3:$A$1379)*($B$3=Data!$B$3:$B$1379),0)),"")</f>
        <v>Tier 1</v>
      </c>
      <c r="D5" s="347" cm="1">
        <f t="array" ref="D5">IFERROR(INDEX(Data!$H$3:$H$1379,MATCH(1,($B5=Data!$E$3:$E$1379)*($B$2=Data!$A$3:$A$1379)*($B$3=Data!$B$3:$B$1379),0)),"")</f>
        <v>26</v>
      </c>
      <c r="E5" s="346" cm="1">
        <f t="array" ref="E5">IFERROR(INDEX(Data!$I$3:$I$1379,MATCH(1,($B5=Data!$E$3:$E$1379)*($B$2=Data!$A$3:$A$1379)*($B$3=Data!$B$3:$B$1379),0)),"")</f>
        <v>0</v>
      </c>
      <c r="F5" s="348" cm="1">
        <f t="array" ref="F5">IFERROR(INDEX(Data!$J$3:$J$1379,MATCH(1,($B5=Data!$E$3:$E$1379)*($B$2=Data!$A$3:$A$1379)*($B$3=Data!$B$3:$B$1379),0)),"")</f>
        <v>0</v>
      </c>
      <c r="G5" s="346" cm="1">
        <f t="array" ref="G5">IFERROR(INDEX(Data!$K$3:$K$1379,MATCH(1,($B5=Data!$E$3:$E$1379)*($B$2=Data!$A$3:$A$1379)*($B$3=Data!$B$3:$B$1379),0)),"")</f>
        <v>13</v>
      </c>
      <c r="H5" s="346" cm="1">
        <f t="array" ref="H5">IFERROR(INDEX(Data!$L$3:$L$1379,MATCH(1,($B5=Data!$E$3:$E$1379)*($B$2=Data!$A$3:$A$1379)*($B$3=Data!$B$3:$B$1379),0)),"")</f>
        <v>0</v>
      </c>
      <c r="I5" s="348" cm="1">
        <f t="array" ref="I5">IFERROR(INDEX(Data!$M$3:$M$1379,MATCH(1,($B5=Data!$E$3:$E$1379)*($B$2=Data!$A$3:$A$1379)*($B$3=Data!$B$3:$B$1379),0)),"")</f>
        <v>0</v>
      </c>
      <c r="J5" s="346" t="str" cm="1">
        <f t="array" ref="J5">IFERROR(INDEX(Data!$P$3:$P$1379,MATCH(1,($B5=Data!$E$3:$E$1379)*($B$2=Data!$A$3:$A$1379)*($B$3=Data!$B$3:$B$1379),0)),"")</f>
        <v>21:49:03</v>
      </c>
      <c r="K5" s="349" t="str" cm="1">
        <f t="array" ref="K5">IFERROR(INDEX(Data!$Q$3:$Q$1379,MATCH(1,($B5=Data!$E$3:$E$1379)*($B$2=Data!$A$3:$A$1379)*($B$3=Data!$B$3:$B$1379),0)),"")</f>
        <v>19:30:27</v>
      </c>
      <c r="L5" s="346" cm="1">
        <f t="array" ref="L5">IFERROR(INDEX(Data!$AA$3:$AA$1379,MATCH(1,($B5=Data!$E$3:$E$1379)*($B$2=Data!$A$3:$A$1379)*($B$3=Data!$B$3:$B$1379),0)),"")</f>
        <v>0</v>
      </c>
      <c r="M5" s="346" cm="1">
        <f t="array" ref="M5">IFERROR(INDEX(Data!$BH$3:$BH$1379,MATCH(1,($B5=Data!$E$3:$E$1379)*($B$2=Data!$A$3:$A$1379)*($B$3=Data!$B$3:$B$1379),0)),"")</f>
        <v>38</v>
      </c>
      <c r="N5" s="346" cm="1">
        <f t="array" ref="N5">IFERROR(INDEX(Data!$BI$3:$BI$1379,MATCH(1,($B5=Data!$E$3:$E$1379)*($B$2=Data!$A$3:$A$1379)*($B$3=Data!$B$3:$B$1379),0)),"")</f>
        <v>44</v>
      </c>
      <c r="O5" s="346" cm="1">
        <f t="array" ref="O5">IFERROR(INDEX(Data!$BG$3:$BG$1379,MATCH(1,($B5=Data!$E$3:$E$1379)*($B$2=Data!$A$3:$A$1379)*($B$3=Data!$B$3:$B$1379),0)),"")</f>
        <v>44</v>
      </c>
      <c r="P5" s="348" t="str" cm="1">
        <f t="array" ref="P5">IFERROR(INDEX(Data!$AV$3:$AV$1379,MATCH(1,($B5=Data!$E$3:$E$1379)*($B$2=Data!$A$3:$A$1379)*($B$3=Data!$B$3:$B$1379),0)),"")</f>
        <v/>
      </c>
      <c r="Q5" s="348" t="str" cm="1">
        <f t="array" ref="Q5">IFERROR(INDEX(Data!$W$3:$W$1379,MATCH(1,($B5=Data!$E$3:$E$1379)*($B$2=Data!$A$3:$A$1379)*($B$3=Data!$B$3:$B$1379),0)),"")</f>
        <v/>
      </c>
      <c r="R5" s="348" t="str" cm="1">
        <f t="array" ref="R5">IFERROR(INDEX(Data!$X$3:$X$1379,MATCH(1,($B5=Data!$E$3:$E$1379)*($B$2=Data!$A$3:$A$1379)*($B$3=Data!$B$3:$B$1379),0)),"")</f>
        <v/>
      </c>
      <c r="S5" s="348" cm="1">
        <f t="array" ref="S5">IFERROR(INDEX(Data!$AG$3:$AG$1379,MATCH(1,($B5=Data!$E$3:$E$1379)*($B$2=Data!$A$3:$A$1379)*($B$3=Data!$B$3:$B$1379),0)),"")</f>
        <v>1</v>
      </c>
      <c r="T5" s="349" cm="1">
        <f t="array" ref="T5">IFERROR(INDEX(Data!$BE$3:$BE$1379,MATCH(1,($B5=Data!$E$3:$E$1379)*($B$2=Data!$A$3:$A$1379)*($B$3=Data!$B$3:$B$1379),0)),"")</f>
        <v>37</v>
      </c>
      <c r="U5" s="350" cm="1">
        <f t="array" ref="U5">IFERROR(INDEX(Data!$BK$3:$BK$1379,MATCH(1,($B$3=Data!$B$3:$B$1379)*($B$2=Data!$A$3:$A$1379)*($B5=Data!$E$3:$E$1379),0)),"")</f>
        <v>16</v>
      </c>
      <c r="V5" s="351" cm="1">
        <f t="array" ref="V5">IFERROR(INDEX(Data!$BL$3:$BL$1379,MATCH(1,($B$3=Data!$B$3:$B$1379)*($B$2=Data!$A$3:$A$1379)*($B5=Data!$E$3:$E$1379),0)),"")</f>
        <v>15</v>
      </c>
      <c r="W5" s="351" cm="1">
        <f t="array" ref="W5">IFERROR(INDEX(Data!$BM$3:$BM$1379,MATCH(1,($B$3=Data!$B$3:$B$1379)*($B$2=Data!$A$3:$A$1379)*($B5=Data!$E$3:$E$1379),0)),"")</f>
        <v>10</v>
      </c>
      <c r="X5" s="351" cm="1">
        <f t="array" ref="X5">IFERROR(INDEX(Data!$BN$3:$BN$1379,MATCH(1,($B$3=Data!$B$3:$B$1379)*($B$2=Data!$A$3:$A$1379)*($B5=Data!$E$3:$E$1379),0)),"")</f>
        <v>2</v>
      </c>
      <c r="Y5" s="351" cm="1">
        <f t="array" ref="Y5">IFERROR(INDEX(Data!$BO$3:$BO$1379,MATCH(1,($B$3=Data!$B$3:$B$1379)*($B$2=Data!$A$3:$A$1379)*($B5=Data!$E$3:$E$1379),0)),"")</f>
        <v>1</v>
      </c>
      <c r="Z5" s="351" cm="1">
        <f t="array" ref="Z5">IFERROR(INDEX(Data!$BP$3:$BP$1379,MATCH(1,($B$3=Data!$B$3:$B$1379)*($B$2=Data!$A$3:$A$1379)*($B5=Data!$E$3:$E$1379),0)),"")</f>
        <v>0</v>
      </c>
      <c r="AA5" s="352" cm="1">
        <f t="array" ref="AA5">IFERROR(INDEX(Data!$BQ$3:$BQ$1379,MATCH(1,($B$3=Data!$B$3:$B$1379)*($B$2=Data!$A$3:$A$1379)*($B5=Data!$E$3:$E$1379),0)),"")</f>
        <v>0</v>
      </c>
    </row>
    <row r="6" spans="1:27" ht="17.100000000000001" customHeight="1" x14ac:dyDescent="0.25">
      <c r="A6" s="72">
        <v>2</v>
      </c>
      <c r="B6" s="340" t="s">
        <v>6538</v>
      </c>
      <c r="C6" s="353" t="str" cm="1">
        <f t="array" ref="C6">IFERROR(INDEX(Data!$F$3:$F$1379,MATCH(1,($B6=Data!$E$3:$E$1379)*($B$2=Data!$A$3:$A$1379)*($B$3=Data!$B$3:$B$1379),0)),"")</f>
        <v>Tier 1</v>
      </c>
      <c r="D6" s="354" cm="1">
        <f t="array" ref="D6">IFERROR(INDEX(Data!$H$3:$H$1379,MATCH(1,($B6=Data!$E$3:$E$1379)*($B$2=Data!$A$3:$A$1379)*($B$3=Data!$B$3:$B$1379),0)),"")</f>
        <v>19</v>
      </c>
      <c r="E6" s="355" cm="1">
        <f t="array" ref="E6">IFERROR(INDEX(Data!$I$3:$I$1379,MATCH(1,($B6=Data!$E$3:$E$1379)*($B$2=Data!$A$3:$A$1379)*($B$3=Data!$B$3:$B$1379),0)),"")</f>
        <v>0</v>
      </c>
      <c r="F6" s="356" cm="1">
        <f t="array" ref="F6">IFERROR(INDEX(Data!$J$3:$J$1379,MATCH(1,($B6=Data!$E$3:$E$1379)*($B$2=Data!$A$3:$A$1379)*($B$3=Data!$B$3:$B$1379),0)),"")</f>
        <v>0</v>
      </c>
      <c r="G6" s="355" cm="1">
        <f t="array" ref="G6">IFERROR(INDEX(Data!$K$3:$K$1379,MATCH(1,($B6=Data!$E$3:$E$1379)*($B$2=Data!$A$3:$A$1379)*($B$3=Data!$B$3:$B$1379),0)),"")</f>
        <v>3</v>
      </c>
      <c r="H6" s="355" cm="1">
        <f t="array" ref="H6">IFERROR(INDEX(Data!$L$3:$L$1379,MATCH(1,($B6=Data!$E$3:$E$1379)*($B$2=Data!$A$3:$A$1379)*($B$3=Data!$B$3:$B$1379),0)),"")</f>
        <v>0</v>
      </c>
      <c r="I6" s="356" cm="1">
        <f t="array" ref="I6">IFERROR(INDEX(Data!$M$3:$M$1379,MATCH(1,($B6=Data!$E$3:$E$1379)*($B$2=Data!$A$3:$A$1379)*($B$3=Data!$B$3:$B$1379),0)),"")</f>
        <v>0</v>
      </c>
      <c r="J6" s="355" t="str" cm="1">
        <f t="array" ref="J6">IFERROR(INDEX(Data!$P$3:$P$1379,MATCH(1,($B6=Data!$E$3:$E$1379)*($B$2=Data!$A$3:$A$1379)*($B$3=Data!$B$3:$B$1379),0)),"")</f>
        <v>12:03:32</v>
      </c>
      <c r="K6" s="357" t="str" cm="1">
        <f t="array" ref="K6">IFERROR(INDEX(Data!$Q$3:$Q$1379,MATCH(1,($B6=Data!$E$3:$E$1379)*($B$2=Data!$A$3:$A$1379)*($B$3=Data!$B$3:$B$1379),0)),"")</f>
        <v>12:43:50</v>
      </c>
      <c r="L6" s="353" cm="1">
        <f t="array" ref="L6">IFERROR(INDEX(Data!$AA$3:$AA$1379,MATCH(1,($B6=Data!$E$3:$E$1379)*($B$2=Data!$A$3:$A$1379)*($B$3=Data!$B$3:$B$1379),0)),"")</f>
        <v>1</v>
      </c>
      <c r="M6" s="355" cm="1">
        <f t="array" ref="M6">IFERROR(INDEX(Data!$BH$3:$BH$1379,MATCH(1,($B6=Data!$E$3:$E$1379)*($B$2=Data!$A$3:$A$1379)*($B$3=Data!$B$3:$B$1379),0)),"")</f>
        <v>22</v>
      </c>
      <c r="N6" s="355" cm="1">
        <f t="array" ref="N6">IFERROR(INDEX(Data!$BI$3:$BI$1379,MATCH(1,($B6=Data!$E$3:$E$1379)*($B$2=Data!$A$3:$A$1379)*($B$3=Data!$B$3:$B$1379),0)),"")</f>
        <v>15</v>
      </c>
      <c r="O6" s="355" cm="1">
        <f t="array" ref="O6">IFERROR(INDEX(Data!$BG$3:$BG$1379,MATCH(1,($B6=Data!$E$3:$E$1379)*($B$2=Data!$A$3:$A$1379)*($B$3=Data!$B$3:$B$1379),0)),"")</f>
        <v>15</v>
      </c>
      <c r="P6" s="358" cm="1">
        <f t="array" ref="P6">IFERROR(INDEX(Data!$AV$3:$AV$1379,MATCH(1,($B6=Data!$E$3:$E$1379)*($B$2=Data!$A$3:$A$1379)*($B$3=Data!$B$3:$B$1379),0)),"")</f>
        <v>1</v>
      </c>
      <c r="Q6" s="358" t="str" cm="1">
        <f t="array" ref="Q6">IFERROR(INDEX(Data!$W$3:$W$1379,MATCH(1,($B6=Data!$E$3:$E$1379)*($B$2=Data!$A$3:$A$1379)*($B$3=Data!$B$3:$B$1379),0)),"")</f>
        <v/>
      </c>
      <c r="R6" s="358" t="str" cm="1">
        <f t="array" ref="R6">IFERROR(INDEX(Data!$X$3:$X$1379,MATCH(1,($B6=Data!$E$3:$E$1379)*($B$2=Data!$A$3:$A$1379)*($B$3=Data!$B$3:$B$1379),0)),"")</f>
        <v/>
      </c>
      <c r="S6" s="358" cm="1">
        <f t="array" ref="S6">IFERROR(INDEX(Data!$AG$3:$AG$1379,MATCH(1,($B6=Data!$E$3:$E$1379)*($B$2=Data!$A$3:$A$1379)*($B$3=Data!$B$3:$B$1379),0)),"")</f>
        <v>0.95454545454545459</v>
      </c>
      <c r="T6" s="357" cm="1">
        <f t="array" ref="T6">IFERROR(INDEX(Data!$BE$3:$BE$1379,MATCH(1,($B6=Data!$E$3:$E$1379)*($B$2=Data!$A$3:$A$1379)*($B$3=Data!$B$3:$B$1379),0)),"")</f>
        <v>20</v>
      </c>
      <c r="U6" s="359" cm="1">
        <f t="array" ref="U6">IFERROR(INDEX(Data!$BK$3:$BK$1379,MATCH(1,($B$3=Data!$B$3:$B$1379)*($B$2=Data!$A$3:$A$1379)*($B6=Data!$E$3:$E$1379),0)),"")</f>
        <v>4</v>
      </c>
      <c r="V6" s="360" cm="1">
        <f t="array" ref="V6">IFERROR(INDEX(Data!$BL$3:$BL$1379,MATCH(1,($B$3=Data!$B$3:$B$1379)*($B$2=Data!$A$3:$A$1379)*($B6=Data!$E$3:$E$1379),0)),"")</f>
        <v>9</v>
      </c>
      <c r="W6" s="360" cm="1">
        <f t="array" ref="W6">IFERROR(INDEX(Data!$BM$3:$BM$1379,MATCH(1,($B$3=Data!$B$3:$B$1379)*($B$2=Data!$A$3:$A$1379)*($B6=Data!$E$3:$E$1379),0)),"")</f>
        <v>2</v>
      </c>
      <c r="X6" s="360" cm="1">
        <f t="array" ref="X6">IFERROR(INDEX(Data!$BN$3:$BN$1379,MATCH(1,($B$3=Data!$B$3:$B$1379)*($B$2=Data!$A$3:$A$1379)*($B6=Data!$E$3:$E$1379),0)),"")</f>
        <v>0</v>
      </c>
      <c r="Y6" s="360" cm="1">
        <f t="array" ref="Y6">IFERROR(INDEX(Data!$BO$3:$BO$1379,MATCH(1,($B$3=Data!$B$3:$B$1379)*($B$2=Data!$A$3:$A$1379)*($B6=Data!$E$3:$E$1379),0)),"")</f>
        <v>0</v>
      </c>
      <c r="Z6" s="360" cm="1">
        <f t="array" ref="Z6">IFERROR(INDEX(Data!$BP$3:$BP$1379,MATCH(1,($B$3=Data!$B$3:$B$1379)*($B$2=Data!$A$3:$A$1379)*($B6=Data!$E$3:$E$1379),0)),"")</f>
        <v>0</v>
      </c>
      <c r="AA6" s="361" cm="1">
        <f t="array" ref="AA6">IFERROR(INDEX(Data!$BQ$3:$BQ$1379,MATCH(1,($B$3=Data!$B$3:$B$1379)*($B$2=Data!$A$3:$A$1379)*($B6=Data!$E$3:$E$1379),0)),"")</f>
        <v>0</v>
      </c>
    </row>
    <row r="7" spans="1:27" ht="17.100000000000001" customHeight="1" x14ac:dyDescent="0.25">
      <c r="A7" s="72">
        <v>3</v>
      </c>
      <c r="B7" s="341" t="s">
        <v>6537</v>
      </c>
      <c r="C7" s="362" t="str" cm="1">
        <f t="array" ref="C7">IFERROR(INDEX(Data!$F$3:$F$1379,MATCH(1,($B7=Data!$E$3:$E$1379)*($B$2=Data!$A$3:$A$1379)*($B$3=Data!$B$3:$B$1379),0)),"")</f>
        <v>Tier 1</v>
      </c>
      <c r="D7" s="363" cm="1">
        <f t="array" ref="D7">IFERROR(INDEX(Data!$H$3:$H$1379,MATCH(1,($B7=Data!$E$3:$E$1379)*($B$2=Data!$A$3:$A$1379)*($B$3=Data!$B$3:$B$1379),0)),"")</f>
        <v>37</v>
      </c>
      <c r="E7" s="363" cm="1">
        <f t="array" ref="E7">IFERROR(INDEX(Data!$I$3:$I$1379,MATCH(1,($B7=Data!$E$3:$E$1379)*($B$2=Data!$A$3:$A$1379)*($B$3=Data!$B$3:$B$1379),0)),"")</f>
        <v>0</v>
      </c>
      <c r="F7" s="364" cm="1">
        <f t="array" ref="F7">IFERROR(INDEX(Data!$J$3:$J$1379,MATCH(1,($B7=Data!$E$3:$E$1379)*($B$2=Data!$A$3:$A$1379)*($B$3=Data!$B$3:$B$1379),0)),"")</f>
        <v>0</v>
      </c>
      <c r="G7" s="363" cm="1">
        <f t="array" ref="G7">IFERROR(INDEX(Data!$K$3:$K$1379,MATCH(1,($B7=Data!$E$3:$E$1379)*($B$2=Data!$A$3:$A$1379)*($B$3=Data!$B$3:$B$1379),0)),"")</f>
        <v>9</v>
      </c>
      <c r="H7" s="363" cm="1">
        <f t="array" ref="H7">IFERROR(INDEX(Data!$L$3:$L$1379,MATCH(1,($B7=Data!$E$3:$E$1379)*($B$2=Data!$A$3:$A$1379)*($B$3=Data!$B$3:$B$1379),0)),"")</f>
        <v>0</v>
      </c>
      <c r="I7" s="364" cm="1">
        <f t="array" ref="I7">IFERROR(INDEX(Data!$M$3:$M$1379,MATCH(1,($B7=Data!$E$3:$E$1379)*($B$2=Data!$A$3:$A$1379)*($B$3=Data!$B$3:$B$1379),0)),"")</f>
        <v>0</v>
      </c>
      <c r="J7" s="363" t="str" cm="1">
        <f t="array" ref="J7">IFERROR(INDEX(Data!$P$3:$P$1379,MATCH(1,($B7=Data!$E$3:$E$1379)*($B$2=Data!$A$3:$A$1379)*($B$3=Data!$B$3:$B$1379),0)),"")</f>
        <v>18:39:34</v>
      </c>
      <c r="K7" s="365" t="str" cm="1">
        <f t="array" ref="K7">IFERROR(INDEX(Data!$Q$3:$Q$1379,MATCH(1,($B7=Data!$E$3:$E$1379)*($B$2=Data!$A$3:$A$1379)*($B$3=Data!$B$3:$B$1379),0)),"")</f>
        <v>21:52:12</v>
      </c>
      <c r="L7" s="363" cm="1">
        <f t="array" ref="L7">IFERROR(INDEX(Data!$AA$3:$AA$1379,MATCH(1,($B7=Data!$E$3:$E$1379)*($B$2=Data!$A$3:$A$1379)*($B$3=Data!$B$3:$B$1379),0)),"")</f>
        <v>1</v>
      </c>
      <c r="M7" s="363" cm="1">
        <f t="array" ref="M7">IFERROR(INDEX(Data!$BH$3:$BH$1379,MATCH(1,($B7=Data!$E$3:$E$1379)*($B$2=Data!$A$3:$A$1379)*($B$3=Data!$B$3:$B$1379),0)),"")</f>
        <v>45</v>
      </c>
      <c r="N7" s="363" cm="1">
        <f t="array" ref="N7">IFERROR(INDEX(Data!$BI$3:$BI$1379,MATCH(1,($B7=Data!$E$3:$E$1379)*($B$2=Data!$A$3:$A$1379)*($B$3=Data!$B$3:$B$1379),0)),"")</f>
        <v>56</v>
      </c>
      <c r="O7" s="363" cm="1">
        <f t="array" ref="O7">IFERROR(INDEX(Data!$BG$3:$BG$1379,MATCH(1,($B7=Data!$E$3:$E$1379)*($B$2=Data!$A$3:$A$1379)*($B$3=Data!$B$3:$B$1379),0)),"")</f>
        <v>56</v>
      </c>
      <c r="P7" s="364" cm="1">
        <f t="array" ref="P7">IFERROR(INDEX(Data!$AV$3:$AV$1379,MATCH(1,($B7=Data!$E$3:$E$1379)*($B$2=Data!$A$3:$A$1379)*($B$3=Data!$B$3:$B$1379),0)),"")</f>
        <v>1</v>
      </c>
      <c r="Q7" s="364" t="str" cm="1">
        <f t="array" ref="Q7">IFERROR(INDEX(Data!$W$3:$W$1379,MATCH(1,($B7=Data!$E$3:$E$1379)*($B$2=Data!$A$3:$A$1379)*($B$3=Data!$B$3:$B$1379),0)),"")</f>
        <v/>
      </c>
      <c r="R7" s="364" t="str" cm="1">
        <f t="array" ref="R7">IFERROR(INDEX(Data!$X$3:$X$1379,MATCH(1,($B7=Data!$E$3:$E$1379)*($B$2=Data!$A$3:$A$1379)*($B$3=Data!$B$3:$B$1379),0)),"")</f>
        <v/>
      </c>
      <c r="S7" s="364" cm="1">
        <f t="array" ref="S7">IFERROR(INDEX(Data!$AG$3:$AG$1379,MATCH(1,($B7=Data!$E$3:$E$1379)*($B$2=Data!$A$3:$A$1379)*($B$3=Data!$B$3:$B$1379),0)),"")</f>
        <v>0.95652173913043481</v>
      </c>
      <c r="T7" s="365" cm="1">
        <f t="array" ref="T7">IFERROR(INDEX(Data!$BE$3:$BE$1379,MATCH(1,($B7=Data!$E$3:$E$1379)*($B$2=Data!$A$3:$A$1379)*($B$3=Data!$B$3:$B$1379),0)),"")</f>
        <v>74</v>
      </c>
      <c r="U7" s="350" cm="1">
        <f t="array" ref="U7">IFERROR(INDEX(Data!$BK$3:$BK$1379,MATCH(1,($B$3=Data!$B$3:$B$1379)*($B$2=Data!$A$3:$A$1379)*($B7=Data!$E$3:$E$1379),0)),"")</f>
        <v>22</v>
      </c>
      <c r="V7" s="351" cm="1">
        <f t="array" ref="V7">IFERROR(INDEX(Data!$BL$3:$BL$1379,MATCH(1,($B$3=Data!$B$3:$B$1379)*($B$2=Data!$A$3:$A$1379)*($B7=Data!$E$3:$E$1379),0)),"")</f>
        <v>26</v>
      </c>
      <c r="W7" s="351" cm="1">
        <f t="array" ref="W7">IFERROR(INDEX(Data!$BM$3:$BM$1379,MATCH(1,($B$3=Data!$B$3:$B$1379)*($B$2=Data!$A$3:$A$1379)*($B7=Data!$E$3:$E$1379),0)),"")</f>
        <v>6</v>
      </c>
      <c r="X7" s="351" cm="1">
        <f t="array" ref="X7">IFERROR(INDEX(Data!$BN$3:$BN$1379,MATCH(1,($B$3=Data!$B$3:$B$1379)*($B$2=Data!$A$3:$A$1379)*($B7=Data!$E$3:$E$1379),0)),"")</f>
        <v>1</v>
      </c>
      <c r="Y7" s="351" cm="1">
        <f t="array" ref="Y7">IFERROR(INDEX(Data!$BO$3:$BO$1379,MATCH(1,($B$3=Data!$B$3:$B$1379)*($B$2=Data!$A$3:$A$1379)*($B7=Data!$E$3:$E$1379),0)),"")</f>
        <v>1</v>
      </c>
      <c r="Z7" s="351" cm="1">
        <f t="array" ref="Z7">IFERROR(INDEX(Data!$BP$3:$BP$1379,MATCH(1,($B$3=Data!$B$3:$B$1379)*($B$2=Data!$A$3:$A$1379)*($B7=Data!$E$3:$E$1379),0)),"")</f>
        <v>0</v>
      </c>
      <c r="AA7" s="352" cm="1">
        <f t="array" ref="AA7">IFERROR(INDEX(Data!$BQ$3:$BQ$1379,MATCH(1,($B$3=Data!$B$3:$B$1379)*($B$2=Data!$A$3:$A$1379)*($B7=Data!$E$3:$E$1379),0)),"")</f>
        <v>0</v>
      </c>
    </row>
    <row r="8" spans="1:27" ht="17.100000000000001" customHeight="1" x14ac:dyDescent="0.25">
      <c r="A8" s="72">
        <v>4</v>
      </c>
      <c r="B8" s="342" t="s">
        <v>6536</v>
      </c>
      <c r="C8" s="353" t="str" cm="1">
        <f t="array" ref="C8">IFERROR(INDEX(Data!$F$3:$F$1379,MATCH(1,($B8=Data!$E$3:$E$1379)*($B$2=Data!$A$3:$A$1379)*($B$3=Data!$B$3:$B$1379),0)),"")</f>
        <v>Tier 1</v>
      </c>
      <c r="D8" s="353" cm="1">
        <f t="array" ref="D8">IFERROR(INDEX(Data!$H$3:$H$1379,MATCH(1,($B8=Data!$E$3:$E$1379)*($B$2=Data!$A$3:$A$1379)*($B$3=Data!$B$3:$B$1379),0)),"")</f>
        <v>23</v>
      </c>
      <c r="E8" s="353" cm="1">
        <f t="array" ref="E8">IFERROR(INDEX(Data!$I$3:$I$1379,MATCH(1,($B8=Data!$E$3:$E$1379)*($B$2=Data!$A$3:$A$1379)*($B$3=Data!$B$3:$B$1379),0)),"")</f>
        <v>0</v>
      </c>
      <c r="F8" s="366" cm="1">
        <f t="array" ref="F8">IFERROR(INDEX(Data!$J$3:$J$1379,MATCH(1,($B8=Data!$E$3:$E$1379)*($B$2=Data!$A$3:$A$1379)*($B$3=Data!$B$3:$B$1379),0)),"")</f>
        <v>0</v>
      </c>
      <c r="G8" s="353" cm="1">
        <f t="array" ref="G8">IFERROR(INDEX(Data!$K$3:$K$1379,MATCH(1,($B8=Data!$E$3:$E$1379)*($B$2=Data!$A$3:$A$1379)*($B$3=Data!$B$3:$B$1379),0)),"")</f>
        <v>6</v>
      </c>
      <c r="H8" s="353" cm="1">
        <f t="array" ref="H8">IFERROR(INDEX(Data!$L$3:$L$1379,MATCH(1,($B8=Data!$E$3:$E$1379)*($B$2=Data!$A$3:$A$1379)*($B$3=Data!$B$3:$B$1379),0)),"")</f>
        <v>0</v>
      </c>
      <c r="I8" s="367" cm="1">
        <f t="array" ref="I8">IFERROR(INDEX(Data!$M$3:$M$1379,MATCH(1,($B8=Data!$E$3:$E$1379)*($B$2=Data!$A$3:$A$1379)*($B$3=Data!$B$3:$B$1379),0)),"")</f>
        <v>0</v>
      </c>
      <c r="J8" s="353" t="str" cm="1">
        <f t="array" ref="J8">IFERROR(INDEX(Data!$P$3:$P$1379,MATCH(1,($B8=Data!$E$3:$E$1379)*($B$2=Data!$A$3:$A$1379)*($B$3=Data!$B$3:$B$1379),0)),"")</f>
        <v>11:04:31</v>
      </c>
      <c r="K8" s="368" t="str" cm="1">
        <f t="array" ref="K8">IFERROR(INDEX(Data!$Q$3:$Q$1379,MATCH(1,($B8=Data!$E$3:$E$1379)*($B$2=Data!$A$3:$A$1379)*($B$3=Data!$B$3:$B$1379),0)),"")</f>
        <v>22:55:34</v>
      </c>
      <c r="L8" s="353" cm="1">
        <f t="array" ref="L8">IFERROR(INDEX(Data!$AA$3:$AA$1379,MATCH(1,($B8=Data!$E$3:$E$1379)*($B$2=Data!$A$3:$A$1379)*($B$3=Data!$B$3:$B$1379),0)),"")</f>
        <v>1</v>
      </c>
      <c r="M8" s="353" cm="1">
        <f t="array" ref="M8">IFERROR(INDEX(Data!$BH$3:$BH$1379,MATCH(1,($B8=Data!$E$3:$E$1379)*($B$2=Data!$A$3:$A$1379)*($B$3=Data!$B$3:$B$1379),0)),"")</f>
        <v>26</v>
      </c>
      <c r="N8" s="353" cm="1">
        <f t="array" ref="N8">IFERROR(INDEX(Data!$BI$3:$BI$1379,MATCH(1,($B8=Data!$E$3:$E$1379)*($B$2=Data!$A$3:$A$1379)*($B$3=Data!$B$3:$B$1379),0)),"")</f>
        <v>26</v>
      </c>
      <c r="O8" s="353" cm="1">
        <f t="array" ref="O8">IFERROR(INDEX(Data!$BG$3:$BG$1379,MATCH(1,($B8=Data!$E$3:$E$1379)*($B$2=Data!$A$3:$A$1379)*($B$3=Data!$B$3:$B$1379),0)),"")</f>
        <v>26</v>
      </c>
      <c r="P8" s="366" cm="1">
        <f t="array" ref="P8">IFERROR(INDEX(Data!$AV$3:$AV$1379,MATCH(1,($B8=Data!$E$3:$E$1379)*($B$2=Data!$A$3:$A$1379)*($B$3=Data!$B$3:$B$1379),0)),"")</f>
        <v>1</v>
      </c>
      <c r="Q8" s="366" t="str" cm="1">
        <f t="array" ref="Q8">IFERROR(INDEX(Data!$W$3:$W$1379,MATCH(1,($B8=Data!$E$3:$E$1379)*($B$2=Data!$A$3:$A$1379)*($B$3=Data!$B$3:$B$1379),0)),"")</f>
        <v/>
      </c>
      <c r="R8" s="366" t="str" cm="1">
        <f t="array" ref="R8">IFERROR(INDEX(Data!$X$3:$X$1379,MATCH(1,($B8=Data!$E$3:$E$1379)*($B$2=Data!$A$3:$A$1379)*($B$3=Data!$B$3:$B$1379),0)),"")</f>
        <v/>
      </c>
      <c r="S8" s="366" cm="1">
        <f t="array" ref="S8">IFERROR(INDEX(Data!$AG$3:$AG$1379,MATCH(1,($B8=Data!$E$3:$E$1379)*($B$2=Data!$A$3:$A$1379)*($B$3=Data!$B$3:$B$1379),0)),"")</f>
        <v>1</v>
      </c>
      <c r="T8" s="368" cm="1">
        <f t="array" ref="T8">IFERROR(INDEX(Data!$BE$3:$BE$1379,MATCH(1,($B8=Data!$E$3:$E$1379)*($B$2=Data!$A$3:$A$1379)*($B$3=Data!$B$3:$B$1379),0)),"")</f>
        <v>85</v>
      </c>
      <c r="U8" s="359" cm="1">
        <f t="array" ref="U8">IFERROR(INDEX(Data!$BK$3:$BK$1379,MATCH(1,($B$3=Data!$B$3:$B$1379)*($B$2=Data!$A$3:$A$1379)*($B8=Data!$E$3:$E$1379),0)),"")</f>
        <v>9</v>
      </c>
      <c r="V8" s="360" cm="1">
        <f t="array" ref="V8">IFERROR(INDEX(Data!$BL$3:$BL$1379,MATCH(1,($B$3=Data!$B$3:$B$1379)*($B$2=Data!$A$3:$A$1379)*($B8=Data!$E$3:$E$1379),0)),"")</f>
        <v>11</v>
      </c>
      <c r="W8" s="360" cm="1">
        <f t="array" ref="W8">IFERROR(INDEX(Data!$BM$3:$BM$1379,MATCH(1,($B$3=Data!$B$3:$B$1379)*($B$2=Data!$A$3:$A$1379)*($B8=Data!$E$3:$E$1379),0)),"")</f>
        <v>4</v>
      </c>
      <c r="X8" s="360" cm="1">
        <f t="array" ref="X8">IFERROR(INDEX(Data!$BN$3:$BN$1379,MATCH(1,($B$3=Data!$B$3:$B$1379)*($B$2=Data!$A$3:$A$1379)*($B8=Data!$E$3:$E$1379),0)),"")</f>
        <v>0</v>
      </c>
      <c r="Y8" s="360" cm="1">
        <f t="array" ref="Y8">IFERROR(INDEX(Data!$BO$3:$BO$1379,MATCH(1,($B$3=Data!$B$3:$B$1379)*($B$2=Data!$A$3:$A$1379)*($B8=Data!$E$3:$E$1379),0)),"")</f>
        <v>2</v>
      </c>
      <c r="Z8" s="360" cm="1">
        <f t="array" ref="Z8">IFERROR(INDEX(Data!$BP$3:$BP$1379,MATCH(1,($B$3=Data!$B$3:$B$1379)*($B$2=Data!$A$3:$A$1379)*($B8=Data!$E$3:$E$1379),0)),"")</f>
        <v>0</v>
      </c>
      <c r="AA8" s="361" cm="1">
        <f t="array" ref="AA8">IFERROR(INDEX(Data!$BQ$3:$BQ$1379,MATCH(1,($B$3=Data!$B$3:$B$1379)*($B$2=Data!$A$3:$A$1379)*($B8=Data!$E$3:$E$1379),0)),"")</f>
        <v>0</v>
      </c>
    </row>
    <row r="9" spans="1:27" ht="17.100000000000001" customHeight="1" x14ac:dyDescent="0.25">
      <c r="A9" s="72">
        <v>5</v>
      </c>
      <c r="B9" s="341" t="s">
        <v>6535</v>
      </c>
      <c r="C9" s="363" t="str" cm="1">
        <f t="array" ref="C9">IFERROR(INDEX(Data!$F$3:$F$1379,MATCH(1,($B9=Data!$E$3:$E$1379)*($B$2=Data!$A$3:$A$1379)*($B$3=Data!$B$3:$B$1379),0)),"")</f>
        <v>Tier 1</v>
      </c>
      <c r="D9" s="363" cm="1">
        <f t="array" ref="D9">IFERROR(INDEX(Data!$H$3:$H$1379,MATCH(1,($B9=Data!$E$3:$E$1379)*($B$2=Data!$A$3:$A$1379)*($B$3=Data!$B$3:$B$1379),0)),"")</f>
        <v>26</v>
      </c>
      <c r="E9" s="363" cm="1">
        <f t="array" ref="E9">IFERROR(INDEX(Data!$I$3:$I$1379,MATCH(1,($B9=Data!$E$3:$E$1379)*($B$2=Data!$A$3:$A$1379)*($B$3=Data!$B$3:$B$1379),0)),"")</f>
        <v>1</v>
      </c>
      <c r="F9" s="369" cm="1">
        <f t="array" ref="F9">IFERROR(INDEX(Data!$J$3:$J$1379,MATCH(1,($B9=Data!$E$3:$E$1379)*($B$2=Data!$A$3:$A$1379)*($B$3=Data!$B$3:$B$1379),0)),"")</f>
        <v>3.7037037037037035E-2</v>
      </c>
      <c r="G9" s="363" cm="1">
        <f t="array" ref="G9">IFERROR(INDEX(Data!$K$3:$K$1379,MATCH(1,($B9=Data!$E$3:$E$1379)*($B$2=Data!$A$3:$A$1379)*($B$3=Data!$B$3:$B$1379),0)),"")</f>
        <v>10</v>
      </c>
      <c r="H9" s="363" cm="1">
        <f t="array" ref="H9">IFERROR(INDEX(Data!$L$3:$L$1379,MATCH(1,($B9=Data!$E$3:$E$1379)*($B$2=Data!$A$3:$A$1379)*($B$3=Data!$B$3:$B$1379),0)),"")</f>
        <v>0</v>
      </c>
      <c r="I9" s="364" cm="1">
        <f t="array" ref="I9">IFERROR(INDEX(Data!$M$3:$M$1379,MATCH(1,($B9=Data!$E$3:$E$1379)*($B$2=Data!$A$3:$A$1379)*($B$3=Data!$B$3:$B$1379),0)),"")</f>
        <v>0</v>
      </c>
      <c r="J9" s="363" t="str" cm="1">
        <f t="array" ref="J9">IFERROR(INDEX(Data!$P$3:$P$1379,MATCH(1,($B9=Data!$E$3:$E$1379)*($B$2=Data!$A$3:$A$1379)*($B$3=Data!$B$3:$B$1379),0)),"")</f>
        <v>16:22:52</v>
      </c>
      <c r="K9" s="365" t="str" cm="1">
        <f t="array" ref="K9">IFERROR(INDEX(Data!$Q$3:$Q$1379,MATCH(1,($B9=Data!$E$3:$E$1379)*($B$2=Data!$A$3:$A$1379)*($B$3=Data!$B$3:$B$1379),0)),"")</f>
        <v>24:47:25</v>
      </c>
      <c r="L9" s="363" cm="1">
        <f t="array" ref="L9">IFERROR(INDEX(Data!$AA$3:$AA$1379,MATCH(1,($B9=Data!$E$3:$E$1379)*($B$2=Data!$A$3:$A$1379)*($B$3=Data!$B$3:$B$1379),0)),"")</f>
        <v>2</v>
      </c>
      <c r="M9" s="363" cm="1">
        <f t="array" ref="M9">IFERROR(INDEX(Data!$BH$3:$BH$1379,MATCH(1,($B9=Data!$E$3:$E$1379)*($B$2=Data!$A$3:$A$1379)*($B$3=Data!$B$3:$B$1379),0)),"")</f>
        <v>37</v>
      </c>
      <c r="N9" s="363" cm="1">
        <f t="array" ref="N9">IFERROR(INDEX(Data!$BI$3:$BI$1379,MATCH(1,($B9=Data!$E$3:$E$1379)*($B$2=Data!$A$3:$A$1379)*($B$3=Data!$B$3:$B$1379),0)),"")</f>
        <v>41</v>
      </c>
      <c r="O9" s="363" cm="1">
        <f t="array" ref="O9">IFERROR(INDEX(Data!$BG$3:$BG$1379,MATCH(1,($B9=Data!$E$3:$E$1379)*($B$2=Data!$A$3:$A$1379)*($B$3=Data!$B$3:$B$1379),0)),"")</f>
        <v>41</v>
      </c>
      <c r="P9" s="364" cm="1">
        <f t="array" ref="P9">IFERROR(INDEX(Data!$AV$3:$AV$1379,MATCH(1,($B9=Data!$E$3:$E$1379)*($B$2=Data!$A$3:$A$1379)*($B$3=Data!$B$3:$B$1379),0)),"")</f>
        <v>1</v>
      </c>
      <c r="Q9" s="364" t="str" cm="1">
        <f t="array" ref="Q9">IFERROR(INDEX(Data!$W$3:$W$1379,MATCH(1,($B9=Data!$E$3:$E$1379)*($B$2=Data!$A$3:$A$1379)*($B$3=Data!$B$3:$B$1379),0)),"")</f>
        <v/>
      </c>
      <c r="R9" s="364" t="str" cm="1">
        <f t="array" ref="R9">IFERROR(INDEX(Data!$X$3:$X$1379,MATCH(1,($B9=Data!$E$3:$E$1379)*($B$2=Data!$A$3:$A$1379)*($B$3=Data!$B$3:$B$1379),0)),"")</f>
        <v/>
      </c>
      <c r="S9" s="364" cm="1">
        <f t="array" ref="S9">IFERROR(INDEX(Data!$AG$3:$AG$1379,MATCH(1,($B9=Data!$E$3:$E$1379)*($B$2=Data!$A$3:$A$1379)*($B$3=Data!$B$3:$B$1379),0)),"")</f>
        <v>1</v>
      </c>
      <c r="T9" s="365" cm="1">
        <f t="array" ref="T9">IFERROR(INDEX(Data!$BE$3:$BE$1379,MATCH(1,($B9=Data!$E$3:$E$1379)*($B$2=Data!$A$3:$A$1379)*($B$3=Data!$B$3:$B$1379),0)),"")</f>
        <v>103</v>
      </c>
      <c r="U9" s="350" cm="1">
        <f t="array" ref="U9">IFERROR(INDEX(Data!$BK$3:$BK$1379,MATCH(1,($B$3=Data!$B$3:$B$1379)*($B$2=Data!$A$3:$A$1379)*($B9=Data!$E$3:$E$1379),0)),"")</f>
        <v>6</v>
      </c>
      <c r="V9" s="351" cm="1">
        <f t="array" ref="V9">IFERROR(INDEX(Data!$BL$3:$BL$1379,MATCH(1,($B$3=Data!$B$3:$B$1379)*($B$2=Data!$A$3:$A$1379)*($B9=Data!$E$3:$E$1379),0)),"")</f>
        <v>21</v>
      </c>
      <c r="W9" s="351" cm="1">
        <f t="array" ref="W9">IFERROR(INDEX(Data!$BM$3:$BM$1379,MATCH(1,($B$3=Data!$B$3:$B$1379)*($B$2=Data!$A$3:$A$1379)*($B9=Data!$E$3:$E$1379),0)),"")</f>
        <v>10</v>
      </c>
      <c r="X9" s="351" cm="1">
        <f t="array" ref="X9">IFERROR(INDEX(Data!$BN$3:$BN$1379,MATCH(1,($B$3=Data!$B$3:$B$1379)*($B$2=Data!$A$3:$A$1379)*($B9=Data!$E$3:$E$1379),0)),"")</f>
        <v>0</v>
      </c>
      <c r="Y9" s="351" cm="1">
        <f t="array" ref="Y9">IFERROR(INDEX(Data!$BO$3:$BO$1379,MATCH(1,($B$3=Data!$B$3:$B$1379)*($B$2=Data!$A$3:$A$1379)*($B9=Data!$E$3:$E$1379),0)),"")</f>
        <v>3</v>
      </c>
      <c r="Z9" s="351" cm="1">
        <f t="array" ref="Z9">IFERROR(INDEX(Data!$BP$3:$BP$1379,MATCH(1,($B$3=Data!$B$3:$B$1379)*($B$2=Data!$A$3:$A$1379)*($B9=Data!$E$3:$E$1379),0)),"")</f>
        <v>0</v>
      </c>
      <c r="AA9" s="352" cm="1">
        <f t="array" ref="AA9">IFERROR(INDEX(Data!$BQ$3:$BQ$1379,MATCH(1,($B$3=Data!$B$3:$B$1379)*($B$2=Data!$A$3:$A$1379)*($B9=Data!$E$3:$E$1379),0)),"")</f>
        <v>1</v>
      </c>
    </row>
    <row r="10" spans="1:27" ht="17.100000000000001" customHeight="1" x14ac:dyDescent="0.25">
      <c r="A10" s="11"/>
      <c r="B10" s="342" t="s">
        <v>6534</v>
      </c>
      <c r="C10" s="353" t="str" cm="1">
        <f t="array" ref="C10">IFERROR(INDEX(Data!$F$3:$F$1379,MATCH(1,($B10=Data!$E$3:$E$1379)*($B$2=Data!$A$3:$A$1379)*($B$3=Data!$B$3:$B$1379),0)),"")</f>
        <v>Tier 1</v>
      </c>
      <c r="D10" s="353" cm="1">
        <f t="array" ref="D10">IFERROR(INDEX(Data!$H$3:$H$1379,MATCH(1,($B10=Data!$E$3:$E$1379)*($B$2=Data!$A$3:$A$1379)*($B$3=Data!$B$3:$B$1379),0)),"")</f>
        <v>13</v>
      </c>
      <c r="E10" s="353" cm="1">
        <f t="array" ref="E10">IFERROR(INDEX(Data!$I$3:$I$1379,MATCH(1,($B10=Data!$E$3:$E$1379)*($B$2=Data!$A$3:$A$1379)*($B$3=Data!$B$3:$B$1379),0)),"")</f>
        <v>0</v>
      </c>
      <c r="F10" s="356" cm="1">
        <f t="array" ref="F10">IFERROR(INDEX(Data!$J$3:$J$1379,MATCH(1,($B10=Data!$E$3:$E$1379)*($B$2=Data!$A$3:$A$1379)*($B$3=Data!$B$3:$B$1379),0)),"")</f>
        <v>0</v>
      </c>
      <c r="G10" s="353" cm="1">
        <f t="array" ref="G10">IFERROR(INDEX(Data!$K$3:$K$1379,MATCH(1,($B10=Data!$E$3:$E$1379)*($B$2=Data!$A$3:$A$1379)*($B$3=Data!$B$3:$B$1379),0)),"")</f>
        <v>6</v>
      </c>
      <c r="H10" s="353" cm="1">
        <f t="array" ref="H10">IFERROR(INDEX(Data!$L$3:$L$1379,MATCH(1,($B10=Data!$E$3:$E$1379)*($B$2=Data!$A$3:$A$1379)*($B$3=Data!$B$3:$B$1379),0)),"")</f>
        <v>0</v>
      </c>
      <c r="I10" s="366" cm="1">
        <f t="array" ref="I10">IFERROR(INDEX(Data!$M$3:$M$1379,MATCH(1,($B10=Data!$E$3:$E$1379)*($B$2=Data!$A$3:$A$1379)*($B$3=Data!$B$3:$B$1379),0)),"")</f>
        <v>0</v>
      </c>
      <c r="J10" s="353" t="str" cm="1">
        <f t="array" ref="J10">IFERROR(INDEX(Data!$P$3:$P$1379,MATCH(1,($B10=Data!$E$3:$E$1379)*($B$2=Data!$A$3:$A$1379)*($B$3=Data!$B$3:$B$1379),0)),"")</f>
        <v>15:36:27</v>
      </c>
      <c r="K10" s="368" t="str" cm="1">
        <f t="array" ref="K10">IFERROR(INDEX(Data!$Q$3:$Q$1379,MATCH(1,($B10=Data!$E$3:$E$1379)*($B$2=Data!$A$3:$A$1379)*($B$3=Data!$B$3:$B$1379),0)),"")</f>
        <v>09:57:59</v>
      </c>
      <c r="L10" s="353" cm="1">
        <f t="array" ref="L10">IFERROR(INDEX(Data!$AA$3:$AA$1379,MATCH(1,($B10=Data!$E$3:$E$1379)*($B$2=Data!$A$3:$A$1379)*($B$3=Data!$B$3:$B$1379),0)),"")</f>
        <v>0</v>
      </c>
      <c r="M10" s="353" cm="1">
        <f t="array" ref="M10">IFERROR(INDEX(Data!$BH$3:$BH$1379,MATCH(1,($B10=Data!$E$3:$E$1379)*($B$2=Data!$A$3:$A$1379)*($B$3=Data!$B$3:$B$1379),0)),"")</f>
        <v>16</v>
      </c>
      <c r="N10" s="353" cm="1">
        <f t="array" ref="N10">IFERROR(INDEX(Data!$BI$3:$BI$1379,MATCH(1,($B10=Data!$E$3:$E$1379)*($B$2=Data!$A$3:$A$1379)*($B$3=Data!$B$3:$B$1379),0)),"")</f>
        <v>23</v>
      </c>
      <c r="O10" s="353" cm="1">
        <f t="array" ref="O10">IFERROR(INDEX(Data!$BG$3:$BG$1379,MATCH(1,($B10=Data!$E$3:$E$1379)*($B$2=Data!$A$3:$A$1379)*($B$3=Data!$B$3:$B$1379),0)),"")</f>
        <v>23</v>
      </c>
      <c r="P10" s="366" t="str" cm="1">
        <f t="array" ref="P10">IFERROR(INDEX(Data!$AV$3:$AV$1379,MATCH(1,($B10=Data!$E$3:$E$1379)*($B$2=Data!$A$3:$A$1379)*($B$3=Data!$B$3:$B$1379),0)),"")</f>
        <v/>
      </c>
      <c r="Q10" s="366" t="str" cm="1">
        <f t="array" ref="Q10">IFERROR(INDEX(Data!$W$3:$W$1379,MATCH(1,($B10=Data!$E$3:$E$1379)*($B$2=Data!$A$3:$A$1379)*($B$3=Data!$B$3:$B$1379),0)),"")</f>
        <v/>
      </c>
      <c r="R10" s="366" t="str" cm="1">
        <f t="array" ref="R10">IFERROR(INDEX(Data!$X$3:$X$1379,MATCH(1,($B10=Data!$E$3:$E$1379)*($B$2=Data!$A$3:$A$1379)*($B$3=Data!$B$3:$B$1379),0)),"")</f>
        <v/>
      </c>
      <c r="S10" s="366" cm="1">
        <f t="array" ref="S10">IFERROR(INDEX(Data!$AG$3:$AG$1379,MATCH(1,($B10=Data!$E$3:$E$1379)*($B$2=Data!$A$3:$A$1379)*($B$3=Data!$B$3:$B$1379),0)),"")</f>
        <v>0.94736842105263153</v>
      </c>
      <c r="T10" s="368" cm="1">
        <f t="array" ref="T10">IFERROR(INDEX(Data!$BE$3:$BE$1379,MATCH(1,($B10=Data!$E$3:$E$1379)*($B$2=Data!$A$3:$A$1379)*($B$3=Data!$B$3:$B$1379),0)),"")</f>
        <v>23</v>
      </c>
      <c r="U10" s="359" cm="1">
        <f t="array" ref="U10">IFERROR(INDEX(Data!$BK$3:$BK$1379,MATCH(1,($B$3=Data!$B$3:$B$1379)*($B$2=Data!$A$3:$A$1379)*($B10=Data!$E$3:$E$1379),0)),"")</f>
        <v>10</v>
      </c>
      <c r="V10" s="360" cm="1">
        <f t="array" ref="V10">IFERROR(INDEX(Data!$BL$3:$BL$1379,MATCH(1,($B$3=Data!$B$3:$B$1379)*($B$2=Data!$A$3:$A$1379)*($B10=Data!$E$3:$E$1379),0)),"")</f>
        <v>9</v>
      </c>
      <c r="W10" s="360" cm="1">
        <f t="array" ref="W10">IFERROR(INDEX(Data!$BM$3:$BM$1379,MATCH(1,($B$3=Data!$B$3:$B$1379)*($B$2=Data!$A$3:$A$1379)*($B10=Data!$E$3:$E$1379),0)),"")</f>
        <v>2</v>
      </c>
      <c r="X10" s="360" cm="1">
        <f t="array" ref="X10">IFERROR(INDEX(Data!$BN$3:$BN$1379,MATCH(1,($B$3=Data!$B$3:$B$1379)*($B$2=Data!$A$3:$A$1379)*($B10=Data!$E$3:$E$1379),0)),"")</f>
        <v>2</v>
      </c>
      <c r="Y10" s="360" cm="1">
        <f t="array" ref="Y10">IFERROR(INDEX(Data!$BO$3:$BO$1379,MATCH(1,($B$3=Data!$B$3:$B$1379)*($B$2=Data!$A$3:$A$1379)*($B10=Data!$E$3:$E$1379),0)),"")</f>
        <v>0</v>
      </c>
      <c r="Z10" s="360" cm="1">
        <f t="array" ref="Z10">IFERROR(INDEX(Data!$BP$3:$BP$1379,MATCH(1,($B$3=Data!$B$3:$B$1379)*($B$2=Data!$A$3:$A$1379)*($B10=Data!$E$3:$E$1379),0)),"")</f>
        <v>0</v>
      </c>
      <c r="AA10" s="361" cm="1">
        <f t="array" ref="AA10">IFERROR(INDEX(Data!$BQ$3:$BQ$1379,MATCH(1,($B$3=Data!$B$3:$B$1379)*($B$2=Data!$A$3:$A$1379)*($B10=Data!$E$3:$E$1379),0)),"")</f>
        <v>0</v>
      </c>
    </row>
    <row r="11" spans="1:27" ht="17.100000000000001" customHeight="1" x14ac:dyDescent="0.25">
      <c r="A11" s="11"/>
      <c r="B11" s="341" t="s">
        <v>6555</v>
      </c>
      <c r="C11" s="363" t="str" cm="1">
        <f t="array" ref="C11">IFERROR(INDEX(Data!$F$3:$F$1379,MATCH(1,($B11=Data!$E$3:$E$1379)*($B$2=Data!$A$3:$A$1379)*($B$3=Data!$B$3:$B$1379),0)),"")</f>
        <v>Tier 1</v>
      </c>
      <c r="D11" s="363" cm="1">
        <f t="array" ref="D11">IFERROR(INDEX(Data!$H$3:$H$1379,MATCH(1,($B11=Data!$E$3:$E$1379)*($B$2=Data!$A$3:$A$1379)*($B$3=Data!$B$3:$B$1379),0)),"")</f>
        <v>23</v>
      </c>
      <c r="E11" s="363" cm="1">
        <f t="array" ref="E11">IFERROR(INDEX(Data!$I$3:$I$1379,MATCH(1,($B11=Data!$E$3:$E$1379)*($B$2=Data!$A$3:$A$1379)*($B$3=Data!$B$3:$B$1379),0)),"")</f>
        <v>0</v>
      </c>
      <c r="F11" s="364" cm="1">
        <f t="array" ref="F11">IFERROR(INDEX(Data!$J$3:$J$1379,MATCH(1,($B11=Data!$E$3:$E$1379)*($B$2=Data!$A$3:$A$1379)*($B$3=Data!$B$3:$B$1379),0)),"")</f>
        <v>0</v>
      </c>
      <c r="G11" s="363" cm="1">
        <f t="array" ref="G11">IFERROR(INDEX(Data!$K$3:$K$1379,MATCH(1,($B11=Data!$E$3:$E$1379)*($B$2=Data!$A$3:$A$1379)*($B$3=Data!$B$3:$B$1379),0)),"")</f>
        <v>5</v>
      </c>
      <c r="H11" s="363" cm="1">
        <f t="array" ref="H11">IFERROR(INDEX(Data!$L$3:$L$1379,MATCH(1,($B11=Data!$E$3:$E$1379)*($B$2=Data!$A$3:$A$1379)*($B$3=Data!$B$3:$B$1379),0)),"")</f>
        <v>0</v>
      </c>
      <c r="I11" s="364" cm="1">
        <f t="array" ref="I11">IFERROR(INDEX(Data!$M$3:$M$1379,MATCH(1,($B11=Data!$E$3:$E$1379)*($B$2=Data!$A$3:$A$1379)*($B$3=Data!$B$3:$B$1379),0)),"")</f>
        <v>0</v>
      </c>
      <c r="J11" s="363" t="str" cm="1">
        <f t="array" ref="J11">IFERROR(INDEX(Data!$P$3:$P$1379,MATCH(1,($B11=Data!$E$3:$E$1379)*($B$2=Data!$A$3:$A$1379)*($B$3=Data!$B$3:$B$1379),0)),"")</f>
        <v>16:20:22</v>
      </c>
      <c r="K11" s="365" t="str" cm="1">
        <f t="array" ref="K11">IFERROR(INDEX(Data!$Q$3:$Q$1379,MATCH(1,($B11=Data!$E$3:$E$1379)*($B$2=Data!$A$3:$A$1379)*($B$3=Data!$B$3:$B$1379),0)),"")</f>
        <v>16:38:22</v>
      </c>
      <c r="L11" s="363" cm="1">
        <f t="array" ref="L11">IFERROR(INDEX(Data!$AA$3:$AA$1379,MATCH(1,($B11=Data!$E$3:$E$1379)*($B$2=Data!$A$3:$A$1379)*($B$3=Data!$B$3:$B$1379),0)),"")</f>
        <v>0</v>
      </c>
      <c r="M11" s="363" cm="1">
        <f t="array" ref="M11">IFERROR(INDEX(Data!$BH$3:$BH$1379,MATCH(1,($B11=Data!$E$3:$E$1379)*($B$2=Data!$A$3:$A$1379)*($B$3=Data!$B$3:$B$1379),0)),"")</f>
        <v>0</v>
      </c>
      <c r="N11" s="363" cm="1">
        <f t="array" ref="N11">IFERROR(INDEX(Data!$BI$3:$BI$1379,MATCH(1,($B11=Data!$E$3:$E$1379)*($B$2=Data!$A$3:$A$1379)*($B$3=Data!$B$3:$B$1379),0)),"")</f>
        <v>0</v>
      </c>
      <c r="O11" s="363" cm="1">
        <f t="array" ref="O11">IFERROR(INDEX(Data!$BG$3:$BG$1379,MATCH(1,($B11=Data!$E$3:$E$1379)*($B$2=Data!$A$3:$A$1379)*($B$3=Data!$B$3:$B$1379),0)),"")</f>
        <v>0</v>
      </c>
      <c r="P11" s="364" t="str" cm="1">
        <f t="array" ref="P11">IFERROR(INDEX(Data!$AV$3:$AV$1379,MATCH(1,($B11=Data!$E$3:$E$1379)*($B$2=Data!$A$3:$A$1379)*($B$3=Data!$B$3:$B$1379),0)),"")</f>
        <v/>
      </c>
      <c r="Q11" s="364" t="str" cm="1">
        <f t="array" ref="Q11">IFERROR(INDEX(Data!$W$3:$W$1379,MATCH(1,($B11=Data!$E$3:$E$1379)*($B$2=Data!$A$3:$A$1379)*($B$3=Data!$B$3:$B$1379),0)),"")</f>
        <v/>
      </c>
      <c r="R11" s="364" t="str" cm="1">
        <f t="array" ref="R11">IFERROR(INDEX(Data!$X$3:$X$1379,MATCH(1,($B11=Data!$E$3:$E$1379)*($B$2=Data!$A$3:$A$1379)*($B$3=Data!$B$3:$B$1379),0)),"")</f>
        <v/>
      </c>
      <c r="S11" s="364" cm="1">
        <f t="array" ref="S11">IFERROR(INDEX(Data!$AG$3:$AG$1379,MATCH(1,($B11=Data!$E$3:$E$1379)*($B$2=Data!$A$3:$A$1379)*($B$3=Data!$B$3:$B$1379),0)),"")</f>
        <v>1</v>
      </c>
      <c r="T11" s="365" cm="1">
        <f t="array" ref="T11">IFERROR(INDEX(Data!$BE$3:$BE$1379,MATCH(1,($B11=Data!$E$3:$E$1379)*($B$2=Data!$A$3:$A$1379)*($B$3=Data!$B$3:$B$1379),0)),"")</f>
        <v>59</v>
      </c>
      <c r="U11" s="350" cm="1">
        <f t="array" ref="U11">IFERROR(INDEX(Data!$BK$3:$BK$1379,MATCH(1,($B$3=Data!$B$3:$B$1379)*($B$2=Data!$A$3:$A$1379)*($B11=Data!$E$3:$E$1379),0)),"")</f>
        <v>0</v>
      </c>
      <c r="V11" s="351" cm="1">
        <f t="array" ref="V11">IFERROR(INDEX(Data!$BL$3:$BL$1379,MATCH(1,($B$3=Data!$B$3:$B$1379)*($B$2=Data!$A$3:$A$1379)*($B11=Data!$E$3:$E$1379),0)),"")</f>
        <v>0</v>
      </c>
      <c r="W11" s="351" cm="1">
        <f t="array" ref="W11">IFERROR(INDEX(Data!$BM$3:$BM$1379,MATCH(1,($B$3=Data!$B$3:$B$1379)*($B$2=Data!$A$3:$A$1379)*($B11=Data!$E$3:$E$1379),0)),"")</f>
        <v>0</v>
      </c>
      <c r="X11" s="351" cm="1">
        <f t="array" ref="X11">IFERROR(INDEX(Data!$BN$3:$BN$1379,MATCH(1,($B$3=Data!$B$3:$B$1379)*($B$2=Data!$A$3:$A$1379)*($B11=Data!$E$3:$E$1379),0)),"")</f>
        <v>0</v>
      </c>
      <c r="Y11" s="351" cm="1">
        <f t="array" ref="Y11">IFERROR(INDEX(Data!$BO$3:$BO$1379,MATCH(1,($B$3=Data!$B$3:$B$1379)*($B$2=Data!$A$3:$A$1379)*($B11=Data!$E$3:$E$1379),0)),"")</f>
        <v>0</v>
      </c>
      <c r="Z11" s="351" cm="1">
        <f t="array" ref="Z11">IFERROR(INDEX(Data!$BP$3:$BP$1379,MATCH(1,($B$3=Data!$B$3:$B$1379)*($B$2=Data!$A$3:$A$1379)*($B11=Data!$E$3:$E$1379),0)),"")</f>
        <v>0</v>
      </c>
      <c r="AA11" s="352" cm="1">
        <f t="array" ref="AA11">IFERROR(INDEX(Data!$BQ$3:$BQ$1379,MATCH(1,($B$3=Data!$B$3:$B$1379)*($B$2=Data!$A$3:$A$1379)*($B11=Data!$E$3:$E$1379),0)),"")</f>
        <v>0</v>
      </c>
    </row>
    <row r="12" spans="1:27" ht="17.100000000000001" customHeight="1" x14ac:dyDescent="0.25">
      <c r="A12" s="11"/>
      <c r="B12" s="343" t="s">
        <v>573</v>
      </c>
      <c r="C12" s="353" t="str" cm="1">
        <f t="array" ref="C12">IFERROR(INDEX(Data!$F$3:$F$1379,MATCH(1,($B12=Data!$E$3:$E$1379)*($B$2=Data!$A$3:$A$1379)*($B$3=Data!$B$3:$B$1379),0)),"")</f>
        <v>Tier 1</v>
      </c>
      <c r="D12" s="353" cm="1">
        <f t="array" ref="D12">IFERROR(INDEX(Data!$H$3:$H$1379,MATCH(1,($B12=Data!$E$3:$E$1379)*($B$2=Data!$A$3:$A$1379)*($B$3=Data!$B$3:$B$1379),0)),"")</f>
        <v>11</v>
      </c>
      <c r="E12" s="353" cm="1">
        <f t="array" ref="E12">IFERROR(INDEX(Data!$I$3:$I$1379,MATCH(1,($B12=Data!$E$3:$E$1379)*($B$2=Data!$A$3:$A$1379)*($B$3=Data!$B$3:$B$1379),0)),"")</f>
        <v>1</v>
      </c>
      <c r="F12" s="366" cm="1">
        <f t="array" ref="F12">IFERROR(INDEX(Data!$J$3:$J$1379,MATCH(1,($B12=Data!$E$3:$E$1379)*($B$2=Data!$A$3:$A$1379)*($B$3=Data!$B$3:$B$1379),0)),"")</f>
        <v>8.3333333333333329E-2</v>
      </c>
      <c r="G12" s="353" cm="1">
        <f t="array" ref="G12">IFERROR(INDEX(Data!$K$3:$K$1379,MATCH(1,($B12=Data!$E$3:$E$1379)*($B$2=Data!$A$3:$A$1379)*($B$3=Data!$B$3:$B$1379),0)),"")</f>
        <v>4</v>
      </c>
      <c r="H12" s="353" cm="1">
        <f t="array" ref="H12">IFERROR(INDEX(Data!$L$3:$L$1379,MATCH(1,($B12=Data!$E$3:$E$1379)*($B$2=Data!$A$3:$A$1379)*($B$3=Data!$B$3:$B$1379),0)),"")</f>
        <v>1</v>
      </c>
      <c r="I12" s="366" cm="1">
        <f t="array" ref="I12">IFERROR(INDEX(Data!$M$3:$M$1379,MATCH(1,($B12=Data!$E$3:$E$1379)*($B$2=Data!$A$3:$A$1379)*($B$3=Data!$B$3:$B$1379),0)),"")</f>
        <v>0.2</v>
      </c>
      <c r="J12" s="353" t="str" cm="1">
        <f t="array" ref="J12">IFERROR(INDEX(Data!$P$3:$P$1379,MATCH(1,($B12=Data!$E$3:$E$1379)*($B$2=Data!$A$3:$A$1379)*($B$3=Data!$B$3:$B$1379),0)),"")</f>
        <v>15:29:58</v>
      </c>
      <c r="K12" s="368" t="str" cm="1">
        <f t="array" ref="K12">IFERROR(INDEX(Data!$Q$3:$Q$1379,MATCH(1,($B12=Data!$E$3:$E$1379)*($B$2=Data!$A$3:$A$1379)*($B$3=Data!$B$3:$B$1379),0)),"")</f>
        <v>09:37:29</v>
      </c>
      <c r="L12" s="353" cm="1">
        <f t="array" ref="L12">IFERROR(INDEX(Data!$AA$3:$AA$1379,MATCH(1,($B12=Data!$E$3:$E$1379)*($B$2=Data!$A$3:$A$1379)*($B$3=Data!$B$3:$B$1379),0)),"")</f>
        <v>0</v>
      </c>
      <c r="M12" s="353" cm="1">
        <f t="array" ref="M12">IFERROR(INDEX(Data!$BH$3:$BH$1379,MATCH(1,($B12=Data!$E$3:$E$1379)*($B$2=Data!$A$3:$A$1379)*($B$3=Data!$B$3:$B$1379),0)),"")</f>
        <v>14</v>
      </c>
      <c r="N12" s="353" cm="1">
        <f t="array" ref="N12">IFERROR(INDEX(Data!$BI$3:$BI$1379,MATCH(1,($B12=Data!$E$3:$E$1379)*($B$2=Data!$A$3:$A$1379)*($B$3=Data!$B$3:$B$1379),0)),"")</f>
        <v>21</v>
      </c>
      <c r="O12" s="353" cm="1">
        <f t="array" ref="O12">IFERROR(INDEX(Data!$BG$3:$BG$1379,MATCH(1,($B12=Data!$E$3:$E$1379)*($B$2=Data!$A$3:$A$1379)*($B$3=Data!$B$3:$B$1379),0)),"")</f>
        <v>21</v>
      </c>
      <c r="P12" s="366" t="str" cm="1">
        <f t="array" ref="P12">IFERROR(INDEX(Data!$AV$3:$AV$1379,MATCH(1,($B12=Data!$E$3:$E$1379)*($B$2=Data!$A$3:$A$1379)*($B$3=Data!$B$3:$B$1379),0)),"")</f>
        <v/>
      </c>
      <c r="Q12" s="366" t="str" cm="1">
        <f t="array" ref="Q12">IFERROR(INDEX(Data!$W$3:$W$1379,MATCH(1,($B12=Data!$E$3:$E$1379)*($B$2=Data!$A$3:$A$1379)*($B$3=Data!$B$3:$B$1379),0)),"")</f>
        <v/>
      </c>
      <c r="R12" s="366" t="str" cm="1">
        <f t="array" ref="R12">IFERROR(INDEX(Data!$X$3:$X$1379,MATCH(1,($B12=Data!$E$3:$E$1379)*($B$2=Data!$A$3:$A$1379)*($B$3=Data!$B$3:$B$1379),0)),"")</f>
        <v/>
      </c>
      <c r="S12" s="366" cm="1">
        <f t="array" ref="S12">IFERROR(INDEX(Data!$AG$3:$AG$1379,MATCH(1,($B12=Data!$E$3:$E$1379)*($B$2=Data!$A$3:$A$1379)*($B$3=Data!$B$3:$B$1379),0)),"")</f>
        <v>0.93333333333333335</v>
      </c>
      <c r="T12" s="368" cm="1">
        <f t="array" ref="T12">IFERROR(INDEX(Data!$BE$3:$BE$1379,MATCH(1,($B12=Data!$E$3:$E$1379)*($B$2=Data!$A$3:$A$1379)*($B$3=Data!$B$3:$B$1379),0)),"")</f>
        <v>50</v>
      </c>
      <c r="U12" s="359" cm="1">
        <f t="array" ref="U12">IFERROR(INDEX(Data!$BK$3:$BK$1379,MATCH(1,($B$3=Data!$B$3:$B$1379)*($B$2=Data!$A$3:$A$1379)*($B12=Data!$E$3:$E$1379),0)),"")</f>
        <v>14</v>
      </c>
      <c r="V12" s="360" cm="1">
        <f t="array" ref="V12">IFERROR(INDEX(Data!$BL$3:$BL$1379,MATCH(1,($B$3=Data!$B$3:$B$1379)*($B$2=Data!$A$3:$A$1379)*($B12=Data!$E$3:$E$1379),0)),"")</f>
        <v>6</v>
      </c>
      <c r="W12" s="360" cm="1">
        <f t="array" ref="W12">IFERROR(INDEX(Data!$BM$3:$BM$1379,MATCH(1,($B$3=Data!$B$3:$B$1379)*($B$2=Data!$A$3:$A$1379)*($B12=Data!$E$3:$E$1379),0)),"")</f>
        <v>1</v>
      </c>
      <c r="X12" s="360" cm="1">
        <f t="array" ref="X12">IFERROR(INDEX(Data!$BN$3:$BN$1379,MATCH(1,($B$3=Data!$B$3:$B$1379)*($B$2=Data!$A$3:$A$1379)*($B12=Data!$E$3:$E$1379),0)),"")</f>
        <v>0</v>
      </c>
      <c r="Y12" s="360" cm="1">
        <f t="array" ref="Y12">IFERROR(INDEX(Data!$BO$3:$BO$1379,MATCH(1,($B$3=Data!$B$3:$B$1379)*($B$2=Data!$A$3:$A$1379)*($B12=Data!$E$3:$E$1379),0)),"")</f>
        <v>0</v>
      </c>
      <c r="Z12" s="360" cm="1">
        <f t="array" ref="Z12">IFERROR(INDEX(Data!$BP$3:$BP$1379,MATCH(1,($B$3=Data!$B$3:$B$1379)*($B$2=Data!$A$3:$A$1379)*($B12=Data!$E$3:$E$1379),0)),"")</f>
        <v>0</v>
      </c>
      <c r="AA12" s="361" cm="1">
        <f t="array" ref="AA12">IFERROR(INDEX(Data!$BQ$3:$BQ$1379,MATCH(1,($B$3=Data!$B$3:$B$1379)*($B$2=Data!$A$3:$A$1379)*($B12=Data!$E$3:$E$1379),0)),"")</f>
        <v>0</v>
      </c>
    </row>
    <row r="13" spans="1:27" ht="17.100000000000001" customHeight="1" x14ac:dyDescent="0.25">
      <c r="A13" s="11"/>
      <c r="B13" s="341" t="s">
        <v>572</v>
      </c>
      <c r="C13" s="363" t="str" cm="1">
        <f t="array" ref="C13">IFERROR(INDEX(Data!$F$3:$F$1379,MATCH(1,($B13=Data!$E$3:$E$1379)*($B$2=Data!$A$3:$A$1379)*($B$3=Data!$B$3:$B$1379),0)),"")</f>
        <v>Tier 1</v>
      </c>
      <c r="D13" s="363" cm="1">
        <f t="array" ref="D13">IFERROR(INDEX(Data!$H$3:$H$1379,MATCH(1,($B13=Data!$E$3:$E$1379)*($B$2=Data!$A$3:$A$1379)*($B$3=Data!$B$3:$B$1379),0)),"")</f>
        <v>25</v>
      </c>
      <c r="E13" s="363" cm="1">
        <f t="array" ref="E13">IFERROR(INDEX(Data!$I$3:$I$1379,MATCH(1,($B13=Data!$E$3:$E$1379)*($B$2=Data!$A$3:$A$1379)*($B$3=Data!$B$3:$B$1379),0)),"")</f>
        <v>0</v>
      </c>
      <c r="F13" s="364" cm="1">
        <f t="array" ref="F13">IFERROR(INDEX(Data!$J$3:$J$1379,MATCH(1,($B13=Data!$E$3:$E$1379)*($B$2=Data!$A$3:$A$1379)*($B$3=Data!$B$3:$B$1379),0)),"")</f>
        <v>0</v>
      </c>
      <c r="G13" s="363" cm="1">
        <f t="array" ref="G13">IFERROR(INDEX(Data!$K$3:$K$1379,MATCH(1,($B13=Data!$E$3:$E$1379)*($B$2=Data!$A$3:$A$1379)*($B$3=Data!$B$3:$B$1379),0)),"")</f>
        <v>11</v>
      </c>
      <c r="H13" s="363" cm="1">
        <f t="array" ref="H13">IFERROR(INDEX(Data!$L$3:$L$1379,MATCH(1,($B13=Data!$E$3:$E$1379)*($B$2=Data!$A$3:$A$1379)*($B$3=Data!$B$3:$B$1379),0)),"")</f>
        <v>3</v>
      </c>
      <c r="I13" s="364" cm="1">
        <f t="array" ref="I13">IFERROR(INDEX(Data!$M$3:$M$1379,MATCH(1,($B13=Data!$E$3:$E$1379)*($B$2=Data!$A$3:$A$1379)*($B$3=Data!$B$3:$B$1379),0)),"")</f>
        <v>0.21428571428571427</v>
      </c>
      <c r="J13" s="363" t="str" cm="1">
        <f t="array" ref="J13">IFERROR(INDEX(Data!$P$3:$P$1379,MATCH(1,($B13=Data!$E$3:$E$1379)*($B$2=Data!$A$3:$A$1379)*($B$3=Data!$B$3:$B$1379),0)),"")</f>
        <v>29:24:28</v>
      </c>
      <c r="K13" s="365" t="str" cm="1">
        <f t="array" ref="K13">IFERROR(INDEX(Data!$Q$3:$Q$1379,MATCH(1,($B13=Data!$E$3:$E$1379)*($B$2=Data!$A$3:$A$1379)*($B$3=Data!$B$3:$B$1379),0)),"")</f>
        <v>10:13:59</v>
      </c>
      <c r="L13" s="363" cm="1">
        <f t="array" ref="L13">IFERROR(INDEX(Data!$AA$3:$AA$1379,MATCH(1,($B13=Data!$E$3:$E$1379)*($B$2=Data!$A$3:$A$1379)*($B$3=Data!$B$3:$B$1379),0)),"")</f>
        <v>2</v>
      </c>
      <c r="M13" s="363" cm="1">
        <f t="array" ref="M13">IFERROR(INDEX(Data!$BH$3:$BH$1379,MATCH(1,($B13=Data!$E$3:$E$1379)*($B$2=Data!$A$3:$A$1379)*($B$3=Data!$B$3:$B$1379),0)),"")</f>
        <v>32</v>
      </c>
      <c r="N13" s="363" cm="1">
        <f t="array" ref="N13">IFERROR(INDEX(Data!$BI$3:$BI$1379,MATCH(1,($B13=Data!$E$3:$E$1379)*($B$2=Data!$A$3:$A$1379)*($B$3=Data!$B$3:$B$1379),0)),"")</f>
        <v>38</v>
      </c>
      <c r="O13" s="363" cm="1">
        <f t="array" ref="O13">IFERROR(INDEX(Data!$BG$3:$BG$1379,MATCH(1,($B13=Data!$E$3:$E$1379)*($B$2=Data!$A$3:$A$1379)*($B$3=Data!$B$3:$B$1379),0)),"")</f>
        <v>37</v>
      </c>
      <c r="P13" s="364" cm="1">
        <f t="array" ref="P13">IFERROR(INDEX(Data!$AV$3:$AV$1379,MATCH(1,($B13=Data!$E$3:$E$1379)*($B$2=Data!$A$3:$A$1379)*($B$3=Data!$B$3:$B$1379),0)),"")</f>
        <v>1</v>
      </c>
      <c r="Q13" s="364" t="str" cm="1">
        <f t="array" ref="Q13">IFERROR(INDEX(Data!$W$3:$W$1379,MATCH(1,($B13=Data!$E$3:$E$1379)*($B$2=Data!$A$3:$A$1379)*($B$3=Data!$B$3:$B$1379),0)),"")</f>
        <v/>
      </c>
      <c r="R13" s="364" t="str" cm="1">
        <f t="array" ref="R13">IFERROR(INDEX(Data!$X$3:$X$1379,MATCH(1,($B13=Data!$E$3:$E$1379)*($B$2=Data!$A$3:$A$1379)*($B$3=Data!$B$3:$B$1379),0)),"")</f>
        <v/>
      </c>
      <c r="S13" s="364" cm="1">
        <f t="array" ref="S13">IFERROR(INDEX(Data!$AG$3:$AG$1379,MATCH(1,($B13=Data!$E$3:$E$1379)*($B$2=Data!$A$3:$A$1379)*($B$3=Data!$B$3:$B$1379),0)),"")</f>
        <v>0.94444444444444442</v>
      </c>
      <c r="T13" s="365" cm="1">
        <f t="array" ref="T13">IFERROR(INDEX(Data!$BE$3:$BE$1379,MATCH(1,($B13=Data!$E$3:$E$1379)*($B$2=Data!$A$3:$A$1379)*($B$3=Data!$B$3:$B$1379),0)),"")</f>
        <v>42</v>
      </c>
      <c r="U13" s="350" cm="1">
        <f t="array" ref="U13">IFERROR(INDEX(Data!$BK$3:$BK$1379,MATCH(1,($B$3=Data!$B$3:$B$1379)*($B$2=Data!$A$3:$A$1379)*($B13=Data!$E$3:$E$1379),0)),"")</f>
        <v>14</v>
      </c>
      <c r="V13" s="351" cm="1">
        <f t="array" ref="V13">IFERROR(INDEX(Data!$BL$3:$BL$1379,MATCH(1,($B$3=Data!$B$3:$B$1379)*($B$2=Data!$A$3:$A$1379)*($B13=Data!$E$3:$E$1379),0)),"")</f>
        <v>18</v>
      </c>
      <c r="W13" s="351" cm="1">
        <f t="array" ref="W13">IFERROR(INDEX(Data!$BM$3:$BM$1379,MATCH(1,($B$3=Data!$B$3:$B$1379)*($B$2=Data!$A$3:$A$1379)*($B13=Data!$E$3:$E$1379),0)),"")</f>
        <v>6</v>
      </c>
      <c r="X13" s="351" cm="1">
        <f t="array" ref="X13">IFERROR(INDEX(Data!$BN$3:$BN$1379,MATCH(1,($B$3=Data!$B$3:$B$1379)*($B$2=Data!$A$3:$A$1379)*($B13=Data!$E$3:$E$1379),0)),"")</f>
        <v>0</v>
      </c>
      <c r="Y13" s="351" cm="1">
        <f t="array" ref="Y13">IFERROR(INDEX(Data!$BO$3:$BO$1379,MATCH(1,($B$3=Data!$B$3:$B$1379)*($B$2=Data!$A$3:$A$1379)*($B13=Data!$E$3:$E$1379),0)),"")</f>
        <v>0</v>
      </c>
      <c r="Z13" s="351" cm="1">
        <f t="array" ref="Z13">IFERROR(INDEX(Data!$BP$3:$BP$1379,MATCH(1,($B$3=Data!$B$3:$B$1379)*($B$2=Data!$A$3:$A$1379)*($B13=Data!$E$3:$E$1379),0)),"")</f>
        <v>0</v>
      </c>
      <c r="AA13" s="352" cm="1">
        <f t="array" ref="AA13">IFERROR(INDEX(Data!$BQ$3:$BQ$1379,MATCH(1,($B$3=Data!$B$3:$B$1379)*($B$2=Data!$A$3:$A$1379)*($B13=Data!$E$3:$E$1379),0)),"")</f>
        <v>0</v>
      </c>
    </row>
    <row r="14" spans="1:27" ht="17.100000000000001" customHeight="1" x14ac:dyDescent="0.25">
      <c r="A14" s="11"/>
      <c r="B14" s="342" t="s">
        <v>571</v>
      </c>
      <c r="C14" s="353" t="str" cm="1">
        <f t="array" ref="C14">IFERROR(INDEX(Data!$F$3:$F$1379,MATCH(1,($B14=Data!$E$3:$E$1379)*($B$2=Data!$A$3:$A$1379)*($B$3=Data!$B$3:$B$1379),0)),"")</f>
        <v>Tier 1</v>
      </c>
      <c r="D14" s="353" cm="1">
        <f t="array" ref="D14">IFERROR(INDEX(Data!$H$3:$H$1379,MATCH(1,($B14=Data!$E$3:$E$1379)*($B$2=Data!$A$3:$A$1379)*($B$3=Data!$B$3:$B$1379),0)),"")</f>
        <v>18</v>
      </c>
      <c r="E14" s="353" cm="1">
        <f t="array" ref="E14">IFERROR(INDEX(Data!$I$3:$I$1379,MATCH(1,($B14=Data!$E$3:$E$1379)*($B$2=Data!$A$3:$A$1379)*($B$3=Data!$B$3:$B$1379),0)),"")</f>
        <v>0</v>
      </c>
      <c r="F14" s="366" cm="1">
        <f t="array" ref="F14">IFERROR(INDEX(Data!$J$3:$J$1379,MATCH(1,($B14=Data!$E$3:$E$1379)*($B$2=Data!$A$3:$A$1379)*($B$3=Data!$B$3:$B$1379),0)),"")</f>
        <v>0</v>
      </c>
      <c r="G14" s="353" cm="1">
        <f t="array" ref="G14">IFERROR(INDEX(Data!$K$3:$K$1379,MATCH(1,($B14=Data!$E$3:$E$1379)*($B$2=Data!$A$3:$A$1379)*($B$3=Data!$B$3:$B$1379),0)),"")</f>
        <v>10</v>
      </c>
      <c r="H14" s="353" cm="1">
        <f t="array" ref="H14">IFERROR(INDEX(Data!$L$3:$L$1379,MATCH(1,($B14=Data!$E$3:$E$1379)*($B$2=Data!$A$3:$A$1379)*($B$3=Data!$B$3:$B$1379),0)),"")</f>
        <v>1</v>
      </c>
      <c r="I14" s="366" cm="1">
        <f t="array" ref="I14">IFERROR(INDEX(Data!$M$3:$M$1379,MATCH(1,($B14=Data!$E$3:$E$1379)*($B$2=Data!$A$3:$A$1379)*($B$3=Data!$B$3:$B$1379),0)),"")</f>
        <v>9.0909090909090912E-2</v>
      </c>
      <c r="J14" s="353" t="str" cm="1">
        <f t="array" ref="J14">IFERROR(INDEX(Data!$P$3:$P$1379,MATCH(1,($B14=Data!$E$3:$E$1379)*($B$2=Data!$A$3:$A$1379)*($B$3=Data!$B$3:$B$1379),0)),"")</f>
        <v>34:12:50</v>
      </c>
      <c r="K14" s="368" t="str" cm="1">
        <f t="array" ref="K14">IFERROR(INDEX(Data!$Q$3:$Q$1379,MATCH(1,($B14=Data!$E$3:$E$1379)*($B$2=Data!$A$3:$A$1379)*($B$3=Data!$B$3:$B$1379),0)),"")</f>
        <v>13:28:24</v>
      </c>
      <c r="L14" s="353" cm="1">
        <f t="array" ref="L14">IFERROR(INDEX(Data!$AA$3:$AA$1379,MATCH(1,($B14=Data!$E$3:$E$1379)*($B$2=Data!$A$3:$A$1379)*($B$3=Data!$B$3:$B$1379),0)),"")</f>
        <v>0</v>
      </c>
      <c r="M14" s="353" cm="1">
        <f t="array" ref="M14">IFERROR(INDEX(Data!$BH$3:$BH$1379,MATCH(1,($B14=Data!$E$3:$E$1379)*($B$2=Data!$A$3:$A$1379)*($B$3=Data!$B$3:$B$1379),0)),"")</f>
        <v>29</v>
      </c>
      <c r="N14" s="353" cm="1">
        <f t="array" ref="N14">IFERROR(INDEX(Data!$BI$3:$BI$1379,MATCH(1,($B14=Data!$E$3:$E$1379)*($B$2=Data!$A$3:$A$1379)*($B$3=Data!$B$3:$B$1379),0)),"")</f>
        <v>31</v>
      </c>
      <c r="O14" s="353" cm="1">
        <f t="array" ref="O14">IFERROR(INDEX(Data!$BG$3:$BG$1379,MATCH(1,($B14=Data!$E$3:$E$1379)*($B$2=Data!$A$3:$A$1379)*($B$3=Data!$B$3:$B$1379),0)),"")</f>
        <v>31</v>
      </c>
      <c r="P14" s="366" t="str" cm="1">
        <f t="array" ref="P14">IFERROR(INDEX(Data!$AV$3:$AV$1379,MATCH(1,($B14=Data!$E$3:$E$1379)*($B$2=Data!$A$3:$A$1379)*($B$3=Data!$B$3:$B$1379),0)),"")</f>
        <v/>
      </c>
      <c r="Q14" s="366" t="str" cm="1">
        <f t="array" ref="Q14">IFERROR(INDEX(Data!$W$3:$W$1379,MATCH(1,($B14=Data!$E$3:$E$1379)*($B$2=Data!$A$3:$A$1379)*($B$3=Data!$B$3:$B$1379),0)),"")</f>
        <v/>
      </c>
      <c r="R14" s="366" t="str" cm="1">
        <f t="array" ref="R14">IFERROR(INDEX(Data!$X$3:$X$1379,MATCH(1,($B14=Data!$E$3:$E$1379)*($B$2=Data!$A$3:$A$1379)*($B$3=Data!$B$3:$B$1379),0)),"")</f>
        <v/>
      </c>
      <c r="S14" s="366" cm="1">
        <f t="array" ref="S14">IFERROR(INDEX(Data!$AG$3:$AG$1379,MATCH(1,($B14=Data!$E$3:$E$1379)*($B$2=Data!$A$3:$A$1379)*($B$3=Data!$B$3:$B$1379),0)),"")</f>
        <v>1</v>
      </c>
      <c r="T14" s="368" cm="1">
        <f t="array" ref="T14">IFERROR(INDEX(Data!$BE$3:$BE$1379,MATCH(1,($B14=Data!$E$3:$E$1379)*($B$2=Data!$A$3:$A$1379)*($B$3=Data!$B$3:$B$1379),0)),"")</f>
        <v>17</v>
      </c>
      <c r="U14" s="359" cm="1">
        <f t="array" ref="U14">IFERROR(INDEX(Data!$BK$3:$BK$1379,MATCH(1,($B$3=Data!$B$3:$B$1379)*($B$2=Data!$A$3:$A$1379)*($B14=Data!$E$3:$E$1379),0)),"")</f>
        <v>11</v>
      </c>
      <c r="V14" s="360" cm="1">
        <f t="array" ref="V14">IFERROR(INDEX(Data!$BL$3:$BL$1379,MATCH(1,($B$3=Data!$B$3:$B$1379)*($B$2=Data!$A$3:$A$1379)*($B14=Data!$E$3:$E$1379),0)),"")</f>
        <v>14</v>
      </c>
      <c r="W14" s="360" cm="1">
        <f t="array" ref="W14">IFERROR(INDEX(Data!$BM$3:$BM$1379,MATCH(1,($B$3=Data!$B$3:$B$1379)*($B$2=Data!$A$3:$A$1379)*($B14=Data!$E$3:$E$1379),0)),"")</f>
        <v>6</v>
      </c>
      <c r="X14" s="360" cm="1">
        <f t="array" ref="X14">IFERROR(INDEX(Data!$BN$3:$BN$1379,MATCH(1,($B$3=Data!$B$3:$B$1379)*($B$2=Data!$A$3:$A$1379)*($B14=Data!$E$3:$E$1379),0)),"")</f>
        <v>0</v>
      </c>
      <c r="Y14" s="360" cm="1">
        <f t="array" ref="Y14">IFERROR(INDEX(Data!$BO$3:$BO$1379,MATCH(1,($B$3=Data!$B$3:$B$1379)*($B$2=Data!$A$3:$A$1379)*($B14=Data!$E$3:$E$1379),0)),"")</f>
        <v>0</v>
      </c>
      <c r="Z14" s="360" cm="1">
        <f t="array" ref="Z14">IFERROR(INDEX(Data!$BP$3:$BP$1379,MATCH(1,($B$3=Data!$B$3:$B$1379)*($B$2=Data!$A$3:$A$1379)*($B14=Data!$E$3:$E$1379),0)),"")</f>
        <v>0</v>
      </c>
      <c r="AA14" s="361" cm="1">
        <f t="array" ref="AA14">IFERROR(INDEX(Data!$BQ$3:$BQ$1379,MATCH(1,($B$3=Data!$B$3:$B$1379)*($B$2=Data!$A$3:$A$1379)*($B14=Data!$E$3:$E$1379),0)),"")</f>
        <v>0</v>
      </c>
    </row>
    <row r="15" spans="1:27" ht="17.100000000000001" customHeight="1" x14ac:dyDescent="0.25">
      <c r="A15" s="11"/>
      <c r="B15" s="341" t="s">
        <v>570</v>
      </c>
      <c r="C15" s="363" t="str" cm="1">
        <f t="array" ref="C15">IFERROR(INDEX(Data!$F$3:$F$1379,MATCH(1,($B15=Data!$E$3:$E$1379)*($B$2=Data!$A$3:$A$1379)*($B$3=Data!$B$3:$B$1379),0)),"")</f>
        <v>Tier 1</v>
      </c>
      <c r="D15" s="363" cm="1">
        <f t="array" ref="D15">IFERROR(INDEX(Data!$H$3:$H$1379,MATCH(1,($B15=Data!$E$3:$E$1379)*($B$2=Data!$A$3:$A$1379)*($B$3=Data!$B$3:$B$1379),0)),"")</f>
        <v>19</v>
      </c>
      <c r="E15" s="363" cm="1">
        <f t="array" ref="E15">IFERROR(INDEX(Data!$I$3:$I$1379,MATCH(1,($B15=Data!$E$3:$E$1379)*($B$2=Data!$A$3:$A$1379)*($B$3=Data!$B$3:$B$1379),0)),"")</f>
        <v>0</v>
      </c>
      <c r="F15" s="369" cm="1">
        <f t="array" ref="F15">IFERROR(INDEX(Data!$J$3:$J$1379,MATCH(1,($B15=Data!$E$3:$E$1379)*($B$2=Data!$A$3:$A$1379)*($B$3=Data!$B$3:$B$1379),0)),"")</f>
        <v>0</v>
      </c>
      <c r="G15" s="363" cm="1">
        <f t="array" ref="G15">IFERROR(INDEX(Data!$K$3:$K$1379,MATCH(1,($B15=Data!$E$3:$E$1379)*($B$2=Data!$A$3:$A$1379)*($B$3=Data!$B$3:$B$1379),0)),"")</f>
        <v>4</v>
      </c>
      <c r="H15" s="363" cm="1">
        <f t="array" ref="H15">IFERROR(INDEX(Data!$L$3:$L$1379,MATCH(1,($B15=Data!$E$3:$E$1379)*($B$2=Data!$A$3:$A$1379)*($B$3=Data!$B$3:$B$1379),0)),"")</f>
        <v>1</v>
      </c>
      <c r="I15" s="364" cm="1">
        <f t="array" ref="I15">IFERROR(INDEX(Data!$M$3:$M$1379,MATCH(1,($B15=Data!$E$3:$E$1379)*($B$2=Data!$A$3:$A$1379)*($B$3=Data!$B$3:$B$1379),0)),"")</f>
        <v>0.2</v>
      </c>
      <c r="J15" s="363" t="str" cm="1">
        <f t="array" ref="J15">IFERROR(INDEX(Data!$P$3:$P$1379,MATCH(1,($B15=Data!$E$3:$E$1379)*($B$2=Data!$A$3:$A$1379)*($B$3=Data!$B$3:$B$1379),0)),"")</f>
        <v>16:08:48</v>
      </c>
      <c r="K15" s="365" t="str" cm="1">
        <f t="array" ref="K15">IFERROR(INDEX(Data!$Q$3:$Q$1379,MATCH(1,($B15=Data!$E$3:$E$1379)*($B$2=Data!$A$3:$A$1379)*($B$3=Data!$B$3:$B$1379),0)),"")</f>
        <v>27:30:54</v>
      </c>
      <c r="L15" s="363" cm="1">
        <f t="array" ref="L15">IFERROR(INDEX(Data!$AA$3:$AA$1379,MATCH(1,($B15=Data!$E$3:$E$1379)*($B$2=Data!$A$3:$A$1379)*($B$3=Data!$B$3:$B$1379),0)),"")</f>
        <v>0</v>
      </c>
      <c r="M15" s="363" cm="1">
        <f t="array" ref="M15">IFERROR(INDEX(Data!$BH$3:$BH$1379,MATCH(1,($B15=Data!$E$3:$E$1379)*($B$2=Data!$A$3:$A$1379)*($B$3=Data!$B$3:$B$1379),0)),"")</f>
        <v>22</v>
      </c>
      <c r="N15" s="363" cm="1">
        <f t="array" ref="N15">IFERROR(INDEX(Data!$BI$3:$BI$1379,MATCH(1,($B15=Data!$E$3:$E$1379)*($B$2=Data!$A$3:$A$1379)*($B$3=Data!$B$3:$B$1379),0)),"")</f>
        <v>25</v>
      </c>
      <c r="O15" s="363" cm="1">
        <f t="array" ref="O15">IFERROR(INDEX(Data!$BG$3:$BG$1379,MATCH(1,($B15=Data!$E$3:$E$1379)*($B$2=Data!$A$3:$A$1379)*($B$3=Data!$B$3:$B$1379),0)),"")</f>
        <v>24</v>
      </c>
      <c r="P15" s="364" t="str" cm="1">
        <f t="array" ref="P15">IFERROR(INDEX(Data!$AV$3:$AV$1379,MATCH(1,($B15=Data!$E$3:$E$1379)*($B$2=Data!$A$3:$A$1379)*($B$3=Data!$B$3:$B$1379),0)),"")</f>
        <v/>
      </c>
      <c r="Q15" s="364" t="str" cm="1">
        <f t="array" ref="Q15">IFERROR(INDEX(Data!$W$3:$W$1379,MATCH(1,($B15=Data!$E$3:$E$1379)*($B$2=Data!$A$3:$A$1379)*($B$3=Data!$B$3:$B$1379),0)),"")</f>
        <v/>
      </c>
      <c r="R15" s="364" t="str" cm="1">
        <f t="array" ref="R15">IFERROR(INDEX(Data!$X$3:$X$1379,MATCH(1,($B15=Data!$E$3:$E$1379)*($B$2=Data!$A$3:$A$1379)*($B$3=Data!$B$3:$B$1379),0)),"")</f>
        <v/>
      </c>
      <c r="S15" s="364" cm="1">
        <f t="array" ref="S15">IFERROR(INDEX(Data!$AG$3:$AG$1379,MATCH(1,($B15=Data!$E$3:$E$1379)*($B$2=Data!$A$3:$A$1379)*($B$3=Data!$B$3:$B$1379),0)),"")</f>
        <v>1</v>
      </c>
      <c r="T15" s="365" cm="1">
        <f t="array" ref="T15">IFERROR(INDEX(Data!$BE$3:$BE$1379,MATCH(1,($B15=Data!$E$3:$E$1379)*($B$2=Data!$A$3:$A$1379)*($B$3=Data!$B$3:$B$1379),0)),"")</f>
        <v>20</v>
      </c>
      <c r="U15" s="350" cm="1">
        <f t="array" ref="U15">IFERROR(INDEX(Data!$BK$3:$BK$1379,MATCH(1,($B$3=Data!$B$3:$B$1379)*($B$2=Data!$A$3:$A$1379)*($B15=Data!$E$3:$E$1379),0)),"")</f>
        <v>9</v>
      </c>
      <c r="V15" s="351" cm="1">
        <f t="array" ref="V15">IFERROR(INDEX(Data!$BL$3:$BL$1379,MATCH(1,($B$3=Data!$B$3:$B$1379)*($B$2=Data!$A$3:$A$1379)*($B15=Data!$E$3:$E$1379),0)),"")</f>
        <v>9</v>
      </c>
      <c r="W15" s="351" cm="1">
        <f t="array" ref="W15">IFERROR(INDEX(Data!$BM$3:$BM$1379,MATCH(1,($B$3=Data!$B$3:$B$1379)*($B$2=Data!$A$3:$A$1379)*($B15=Data!$E$3:$E$1379),0)),"")</f>
        <v>5</v>
      </c>
      <c r="X15" s="351" cm="1">
        <f t="array" ref="X15">IFERROR(INDEX(Data!$BN$3:$BN$1379,MATCH(1,($B$3=Data!$B$3:$B$1379)*($B$2=Data!$A$3:$A$1379)*($B15=Data!$E$3:$E$1379),0)),"")</f>
        <v>0</v>
      </c>
      <c r="Y15" s="351" cm="1">
        <f t="array" ref="Y15">IFERROR(INDEX(Data!$BO$3:$BO$1379,MATCH(1,($B$3=Data!$B$3:$B$1379)*($B$2=Data!$A$3:$A$1379)*($B15=Data!$E$3:$E$1379),0)),"")</f>
        <v>0</v>
      </c>
      <c r="Z15" s="351" cm="1">
        <f t="array" ref="Z15">IFERROR(INDEX(Data!$BP$3:$BP$1379,MATCH(1,($B$3=Data!$B$3:$B$1379)*($B$2=Data!$A$3:$A$1379)*($B15=Data!$E$3:$E$1379),0)),"")</f>
        <v>0</v>
      </c>
      <c r="AA15" s="352" cm="1">
        <f t="array" ref="AA15">IFERROR(INDEX(Data!$BQ$3:$BQ$1379,MATCH(1,($B$3=Data!$B$3:$B$1379)*($B$2=Data!$A$3:$A$1379)*($B15=Data!$E$3:$E$1379),0)),"")</f>
        <v>2</v>
      </c>
    </row>
    <row r="16" spans="1:27" ht="17.100000000000001" customHeight="1" x14ac:dyDescent="0.25">
      <c r="A16" s="11"/>
      <c r="B16" s="344" t="s">
        <v>568</v>
      </c>
      <c r="C16" s="370" t="str" cm="1">
        <f t="array" ref="C16">IFERROR(INDEX(Data!$F$3:$F$1379,MATCH(1,($B16=Data!$E$3:$E$1379)*($B$2=Data!$A$3:$A$1379)*($B$3=Data!$B$3:$B$1379),0)),"")</f>
        <v>Tier 1</v>
      </c>
      <c r="D16" s="370" cm="1">
        <f t="array" ref="D16">IFERROR(INDEX(Data!$H$3:$H$1379,MATCH(1,($B16=Data!$E$3:$E$1379)*($B$2=Data!$A$3:$A$1379)*($B$3=Data!$B$3:$B$1379),0)),"")</f>
        <v>14</v>
      </c>
      <c r="E16" s="370" cm="1">
        <f t="array" ref="E16">IFERROR(INDEX(Data!$I$3:$I$1379,MATCH(1,($B16=Data!$E$3:$E$1379)*($B$2=Data!$A$3:$A$1379)*($B$3=Data!$B$3:$B$1379),0)),"")</f>
        <v>0</v>
      </c>
      <c r="F16" s="367" cm="1">
        <f t="array" ref="F16">IFERROR(INDEX(Data!$J$3:$J$1379,MATCH(1,($B16=Data!$E$3:$E$1379)*($B$2=Data!$A$3:$A$1379)*($B$3=Data!$B$3:$B$1379),0)),"")</f>
        <v>0</v>
      </c>
      <c r="G16" s="370" cm="1">
        <f t="array" ref="G16">IFERROR(INDEX(Data!$K$3:$K$1379,MATCH(1,($B16=Data!$E$3:$E$1379)*($B$2=Data!$A$3:$A$1379)*($B$3=Data!$B$3:$B$1379),0)),"")</f>
        <v>12</v>
      </c>
      <c r="H16" s="370" cm="1">
        <f t="array" ref="H16">IFERROR(INDEX(Data!$L$3:$L$1379,MATCH(1,($B16=Data!$E$3:$E$1379)*($B$2=Data!$A$3:$A$1379)*($B$3=Data!$B$3:$B$1379),0)),"")</f>
        <v>3</v>
      </c>
      <c r="I16" s="367" cm="1">
        <f t="array" ref="I16">IFERROR(INDEX(Data!$M$3:$M$1379,MATCH(1,($B16=Data!$E$3:$E$1379)*($B$2=Data!$A$3:$A$1379)*($B$3=Data!$B$3:$B$1379),0)),"")</f>
        <v>0.2</v>
      </c>
      <c r="J16" s="370" t="str" cm="1">
        <f t="array" ref="J16">IFERROR(INDEX(Data!$P$3:$P$1379,MATCH(1,($B16=Data!$E$3:$E$1379)*($B$2=Data!$A$3:$A$1379)*($B$3=Data!$B$3:$B$1379),0)),"")</f>
        <v>14:01:58</v>
      </c>
      <c r="K16" s="371" t="str" cm="1">
        <f t="array" ref="K16">IFERROR(INDEX(Data!$Q$3:$Q$1379,MATCH(1,($B16=Data!$E$3:$E$1379)*($B$2=Data!$A$3:$A$1379)*($B$3=Data!$B$3:$B$1379),0)),"")</f>
        <v>07:15:46</v>
      </c>
      <c r="L16" s="370" cm="1">
        <f t="array" ref="L16">IFERROR(INDEX(Data!$AA$3:$AA$1379,MATCH(1,($B16=Data!$E$3:$E$1379)*($B$2=Data!$A$3:$A$1379)*($B$3=Data!$B$3:$B$1379),0)),"")</f>
        <v>1</v>
      </c>
      <c r="M16" s="370" cm="1">
        <f t="array" ref="M16">IFERROR(INDEX(Data!$BH$3:$BH$1379,MATCH(1,($B16=Data!$E$3:$E$1379)*($B$2=Data!$A$3:$A$1379)*($B$3=Data!$B$3:$B$1379),0)),"")</f>
        <v>24</v>
      </c>
      <c r="N16" s="370" cm="1">
        <f t="array" ref="N16">IFERROR(INDEX(Data!$BI$3:$BI$1379,MATCH(1,($B16=Data!$E$3:$E$1379)*($B$2=Data!$A$3:$A$1379)*($B$3=Data!$B$3:$B$1379),0)),"")</f>
        <v>33</v>
      </c>
      <c r="O16" s="370" cm="1">
        <f t="array" ref="O16">IFERROR(INDEX(Data!$BG$3:$BG$1379,MATCH(1,($B16=Data!$E$3:$E$1379)*($B$2=Data!$A$3:$A$1379)*($B$3=Data!$B$3:$B$1379),0)),"")</f>
        <v>32</v>
      </c>
      <c r="P16" s="367" cm="1">
        <f t="array" ref="P16">IFERROR(INDEX(Data!$AV$3:$AV$1379,MATCH(1,($B16=Data!$E$3:$E$1379)*($B$2=Data!$A$3:$A$1379)*($B$3=Data!$B$3:$B$1379),0)),"")</f>
        <v>0</v>
      </c>
      <c r="Q16" s="367" t="str" cm="1">
        <f t="array" ref="Q16">IFERROR(INDEX(Data!$W$3:$W$1379,MATCH(1,($B16=Data!$E$3:$E$1379)*($B$2=Data!$A$3:$A$1379)*($B$3=Data!$B$3:$B$1379),0)),"")</f>
        <v/>
      </c>
      <c r="R16" s="367" t="str" cm="1">
        <f t="array" ref="R16">IFERROR(INDEX(Data!$X$3:$X$1379,MATCH(1,($B16=Data!$E$3:$E$1379)*($B$2=Data!$A$3:$A$1379)*($B$3=Data!$B$3:$B$1379),0)),"")</f>
        <v/>
      </c>
      <c r="S16" s="367" cm="1">
        <f t="array" ref="S16">IFERROR(INDEX(Data!$AG$3:$AG$1379,MATCH(1,($B16=Data!$E$3:$E$1379)*($B$2=Data!$A$3:$A$1379)*($B$3=Data!$B$3:$B$1379),0)),"")</f>
        <v>0.96153846153846156</v>
      </c>
      <c r="T16" s="371" cm="1">
        <f t="array" ref="T16">IFERROR(INDEX(Data!$BE$3:$BE$1379,MATCH(1,($B16=Data!$E$3:$E$1379)*($B$2=Data!$A$3:$A$1379)*($B$3=Data!$B$3:$B$1379),0)),"")</f>
        <v>61</v>
      </c>
      <c r="U16" s="359" cm="1">
        <f t="array" ref="U16">IFERROR(INDEX(Data!$BK$3:$BK$1379,MATCH(1,($B$3=Data!$B$3:$B$1379)*($B$2=Data!$A$3:$A$1379)*($B16=Data!$E$3:$E$1379),0)),"")</f>
        <v>13</v>
      </c>
      <c r="V16" s="360" cm="1">
        <f t="array" ref="V16">IFERROR(INDEX(Data!$BL$3:$BL$1379,MATCH(1,($B$3=Data!$B$3:$B$1379)*($B$2=Data!$A$3:$A$1379)*($B16=Data!$E$3:$E$1379),0)),"")</f>
        <v>12</v>
      </c>
      <c r="W16" s="360" cm="1">
        <f t="array" ref="W16">IFERROR(INDEX(Data!$BM$3:$BM$1379,MATCH(1,($B$3=Data!$B$3:$B$1379)*($B$2=Data!$A$3:$A$1379)*($B16=Data!$E$3:$E$1379),0)),"")</f>
        <v>7</v>
      </c>
      <c r="X16" s="360" cm="1">
        <f t="array" ref="X16">IFERROR(INDEX(Data!$BN$3:$BN$1379,MATCH(1,($B$3=Data!$B$3:$B$1379)*($B$2=Data!$A$3:$A$1379)*($B16=Data!$E$3:$E$1379),0)),"")</f>
        <v>1</v>
      </c>
      <c r="Y16" s="360" cm="1">
        <f t="array" ref="Y16">IFERROR(INDEX(Data!$BO$3:$BO$1379,MATCH(1,($B$3=Data!$B$3:$B$1379)*($B$2=Data!$A$3:$A$1379)*($B16=Data!$E$3:$E$1379),0)),"")</f>
        <v>0</v>
      </c>
      <c r="Z16" s="360" cm="1">
        <f t="array" ref="Z16">IFERROR(INDEX(Data!$BP$3:$BP$1379,MATCH(1,($B$3=Data!$B$3:$B$1379)*($B$2=Data!$A$3:$A$1379)*($B16=Data!$E$3:$E$1379),0)),"")</f>
        <v>0</v>
      </c>
      <c r="AA16" s="361" cm="1">
        <f t="array" ref="AA16">IFERROR(INDEX(Data!$BQ$3:$BQ$1379,MATCH(1,($B$3=Data!$B$3:$B$1379)*($B$2=Data!$A$3:$A$1379)*($B16=Data!$E$3:$E$1379),0)),"")</f>
        <v>0</v>
      </c>
    </row>
    <row r="17" spans="1:27" s="12" customFormat="1" ht="17.100000000000001" customHeight="1" x14ac:dyDescent="0.25">
      <c r="B17" s="341" t="s">
        <v>567</v>
      </c>
      <c r="C17" s="363" t="str" cm="1">
        <f t="array" ref="C17">IFERROR(INDEX(Data!$F$3:$F$1379,MATCH(1,($B17=Data!$E$3:$E$1379)*($B$2=Data!$A$3:$A$1379)*($B$3=Data!$B$3:$B$1379),0)),"")</f>
        <v>Tier 1</v>
      </c>
      <c r="D17" s="363" cm="1">
        <f t="array" ref="D17">IFERROR(INDEX(Data!$H$3:$H$1379,MATCH(1,($B17=Data!$E$3:$E$1379)*($B$2=Data!$A$3:$A$1379)*($B$3=Data!$B$3:$B$1379),0)),"")</f>
        <v>31</v>
      </c>
      <c r="E17" s="363" cm="1">
        <f t="array" ref="E17">IFERROR(INDEX(Data!$I$3:$I$1379,MATCH(1,($B17=Data!$E$3:$E$1379)*($B$2=Data!$A$3:$A$1379)*($B$3=Data!$B$3:$B$1379),0)),"")</f>
        <v>0</v>
      </c>
      <c r="F17" s="364" cm="1">
        <f t="array" ref="F17">IFERROR(INDEX(Data!$J$3:$J$1379,MATCH(1,($B17=Data!$E$3:$E$1379)*($B$2=Data!$A$3:$A$1379)*($B$3=Data!$B$3:$B$1379),0)),"")</f>
        <v>0</v>
      </c>
      <c r="G17" s="363" cm="1">
        <f t="array" ref="G17">IFERROR(INDEX(Data!$K$3:$K$1379,MATCH(1,($B17=Data!$E$3:$E$1379)*($B$2=Data!$A$3:$A$1379)*($B$3=Data!$B$3:$B$1379),0)),"")</f>
        <v>11</v>
      </c>
      <c r="H17" s="363" cm="1">
        <f t="array" ref="H17">IFERROR(INDEX(Data!$L$3:$L$1379,MATCH(1,($B17=Data!$E$3:$E$1379)*($B$2=Data!$A$3:$A$1379)*($B$3=Data!$B$3:$B$1379),0)),"")</f>
        <v>1</v>
      </c>
      <c r="I17" s="364" cm="1">
        <f t="array" ref="I17">IFERROR(INDEX(Data!$M$3:$M$1379,MATCH(1,($B17=Data!$E$3:$E$1379)*($B$2=Data!$A$3:$A$1379)*($B$3=Data!$B$3:$B$1379),0)),"")</f>
        <v>8.3333333333333329E-2</v>
      </c>
      <c r="J17" s="363" t="str" cm="1">
        <f t="array" ref="J17">IFERROR(INDEX(Data!$P$3:$P$1379,MATCH(1,($B17=Data!$E$3:$E$1379)*($B$2=Data!$A$3:$A$1379)*($B$3=Data!$B$3:$B$1379),0)),"")</f>
        <v>25:21:02</v>
      </c>
      <c r="K17" s="363" t="str" cm="1">
        <f t="array" ref="K17">IFERROR(INDEX(Data!$Q$3:$Q$1379,MATCH(1,($B17=Data!$E$3:$E$1379)*($B$2=Data!$A$3:$A$1379)*($B$3=Data!$B$3:$B$1379),0)),"")</f>
        <v>10:08:20</v>
      </c>
      <c r="L17" s="363" cm="1">
        <f t="array" ref="L17">IFERROR(INDEX(Data!$AA$3:$AA$1379,MATCH(1,($B17=Data!$E$3:$E$1379)*($B$2=Data!$A$3:$A$1379)*($B$3=Data!$B$3:$B$1379),0)),"")</f>
        <v>3</v>
      </c>
      <c r="M17" s="363" cm="1">
        <f t="array" ref="M17">IFERROR(INDEX(Data!$BH$3:$BH$1379,MATCH(1,($B17=Data!$E$3:$E$1379)*($B$2=Data!$A$3:$A$1379)*($B$3=Data!$B$3:$B$1379),0)),"")</f>
        <v>44</v>
      </c>
      <c r="N17" s="363" cm="1">
        <f t="array" ref="N17">IFERROR(INDEX(Data!$BI$3:$BI$1379,MATCH(1,($B17=Data!$E$3:$E$1379)*($B$2=Data!$A$3:$A$1379)*($B$3=Data!$B$3:$B$1379),0)),"")</f>
        <v>54</v>
      </c>
      <c r="O17" s="363" cm="1">
        <f t="array" ref="O17">IFERROR(INDEX(Data!$BG$3:$BG$1379,MATCH(1,($B17=Data!$E$3:$E$1379)*($B$2=Data!$A$3:$A$1379)*($B$3=Data!$B$3:$B$1379),0)),"")</f>
        <v>55</v>
      </c>
      <c r="P17" s="364" cm="1">
        <f t="array" ref="P17">IFERROR(INDEX(Data!$AV$3:$AV$1379,MATCH(1,($B17=Data!$E$3:$E$1379)*($B$2=Data!$A$3:$A$1379)*($B$3=Data!$B$3:$B$1379),0)),"")</f>
        <v>0.66666666666666663</v>
      </c>
      <c r="Q17" s="364" t="str" cm="1">
        <f t="array" ref="Q17">IFERROR(INDEX(Data!$W$3:$W$1379,MATCH(1,($B17=Data!$E$3:$E$1379)*($B$2=Data!$A$3:$A$1379)*($B$3=Data!$B$3:$B$1379),0)),"")</f>
        <v/>
      </c>
      <c r="R17" s="364" t="str" cm="1">
        <f t="array" ref="R17">IFERROR(INDEX(Data!$X$3:$X$1379,MATCH(1,($B17=Data!$E$3:$E$1379)*($B$2=Data!$A$3:$A$1379)*($B$3=Data!$B$3:$B$1379),0)),"")</f>
        <v/>
      </c>
      <c r="S17" s="364" cm="1">
        <f t="array" ref="S17">IFERROR(INDEX(Data!$AG$3:$AG$1379,MATCH(1,($B17=Data!$E$3:$E$1379)*($B$2=Data!$A$3:$A$1379)*($B$3=Data!$B$3:$B$1379),0)),"")</f>
        <v>1</v>
      </c>
      <c r="T17" s="365" cm="1">
        <f t="array" ref="T17">IFERROR(INDEX(Data!$BE$3:$BE$1379,MATCH(1,($B17=Data!$E$3:$E$1379)*($B$2=Data!$A$3:$A$1379)*($B$3=Data!$B$3:$B$1379),0)),"")</f>
        <v>158</v>
      </c>
      <c r="U17" s="350" cm="1">
        <f t="array" ref="U17">IFERROR(INDEX(Data!$BK$3:$BK$1379,MATCH(1,($B$3=Data!$B$3:$B$1379)*($B$2=Data!$A$3:$A$1379)*($B17=Data!$E$3:$E$1379),0)),"")</f>
        <v>19</v>
      </c>
      <c r="V17" s="351" cm="1">
        <f t="array" ref="V17">IFERROR(INDEX(Data!$BL$3:$BL$1379,MATCH(1,($B$3=Data!$B$3:$B$1379)*($B$2=Data!$A$3:$A$1379)*($B17=Data!$E$3:$E$1379),0)),"")</f>
        <v>27</v>
      </c>
      <c r="W17" s="351" cm="1">
        <f t="array" ref="W17">IFERROR(INDEX(Data!$BM$3:$BM$1379,MATCH(1,($B$3=Data!$B$3:$B$1379)*($B$2=Data!$A$3:$A$1379)*($B17=Data!$E$3:$E$1379),0)),"")</f>
        <v>5</v>
      </c>
      <c r="X17" s="351" cm="1">
        <f t="array" ref="X17">IFERROR(INDEX(Data!$BN$3:$BN$1379,MATCH(1,($B$3=Data!$B$3:$B$1379)*($B$2=Data!$A$3:$A$1379)*($B17=Data!$E$3:$E$1379),0)),"")</f>
        <v>1</v>
      </c>
      <c r="Y17" s="351" cm="1">
        <f t="array" ref="Y17">IFERROR(INDEX(Data!$BO$3:$BO$1379,MATCH(1,($B$3=Data!$B$3:$B$1379)*($B$2=Data!$A$3:$A$1379)*($B17=Data!$E$3:$E$1379),0)),"")</f>
        <v>2</v>
      </c>
      <c r="Z17" s="351" cm="1">
        <f t="array" ref="Z17">IFERROR(INDEX(Data!$BP$3:$BP$1379,MATCH(1,($B$3=Data!$B$3:$B$1379)*($B$2=Data!$A$3:$A$1379)*($B17=Data!$E$3:$E$1379),0)),"")</f>
        <v>0</v>
      </c>
      <c r="AA17" s="352" cm="1">
        <f t="array" ref="AA17">IFERROR(INDEX(Data!$BQ$3:$BQ$1379,MATCH(1,($B$3=Data!$B$3:$B$1379)*($B$2=Data!$A$3:$A$1379)*($B17=Data!$E$3:$E$1379),0)),"")</f>
        <v>0</v>
      </c>
    </row>
    <row r="18" spans="1:27" s="12" customFormat="1" ht="17.100000000000001" customHeight="1" x14ac:dyDescent="0.25">
      <c r="B18" s="342" t="s">
        <v>566</v>
      </c>
      <c r="C18" s="353" t="str" cm="1">
        <f t="array" ref="C18">IFERROR(INDEX(Data!$F$3:$F$1379,MATCH(1,($B18=Data!$E$3:$E$1379)*($B$2=Data!$A$3:$A$1379)*($B$3=Data!$B$3:$B$1379),0)),"")</f>
        <v>Tier 1</v>
      </c>
      <c r="D18" s="353" cm="1">
        <f t="array" ref="D18">IFERROR(INDEX(Data!$H$3:$H$1379,MATCH(1,($B18=Data!$E$3:$E$1379)*($B$2=Data!$A$3:$A$1379)*($B$3=Data!$B$3:$B$1379),0)),"")</f>
        <v>18</v>
      </c>
      <c r="E18" s="353" cm="1">
        <f t="array" ref="E18">IFERROR(INDEX(Data!$I$3:$I$1379,MATCH(1,($B18=Data!$E$3:$E$1379)*($B$2=Data!$A$3:$A$1379)*($B$3=Data!$B$3:$B$1379),0)),"")</f>
        <v>0</v>
      </c>
      <c r="F18" s="366" cm="1">
        <f t="array" ref="F18">IFERROR(INDEX(Data!$J$3:$J$1379,MATCH(1,($B18=Data!$E$3:$E$1379)*($B$2=Data!$A$3:$A$1379)*($B$3=Data!$B$3:$B$1379),0)),"")</f>
        <v>0</v>
      </c>
      <c r="G18" s="353" cm="1">
        <f t="array" ref="G18">IFERROR(INDEX(Data!$K$3:$K$1379,MATCH(1,($B18=Data!$E$3:$E$1379)*($B$2=Data!$A$3:$A$1379)*($B$3=Data!$B$3:$B$1379),0)),"")</f>
        <v>14</v>
      </c>
      <c r="H18" s="353" cm="1">
        <f t="array" ref="H18">IFERROR(INDEX(Data!$L$3:$L$1379,MATCH(1,($B18=Data!$E$3:$E$1379)*($B$2=Data!$A$3:$A$1379)*($B$3=Data!$B$3:$B$1379),0)),"")</f>
        <v>0</v>
      </c>
      <c r="I18" s="366" cm="1">
        <f t="array" ref="I18">IFERROR(INDEX(Data!$M$3:$M$1379,MATCH(1,($B18=Data!$E$3:$E$1379)*($B$2=Data!$A$3:$A$1379)*($B$3=Data!$B$3:$B$1379),0)),"")</f>
        <v>0</v>
      </c>
      <c r="J18" s="353" t="str" cm="1">
        <f t="array" ref="J18">IFERROR(INDEX(Data!$P$3:$P$1379,MATCH(1,($B18=Data!$E$3:$E$1379)*($B$2=Data!$A$3:$A$1379)*($B$3=Data!$B$3:$B$1379),0)),"")</f>
        <v>25:08:21</v>
      </c>
      <c r="K18" s="353" t="str" cm="1">
        <f t="array" ref="K18">IFERROR(INDEX(Data!$Q$3:$Q$1379,MATCH(1,($B18=Data!$E$3:$E$1379)*($B$2=Data!$A$3:$A$1379)*($B$3=Data!$B$3:$B$1379),0)),"")</f>
        <v>14:17:36</v>
      </c>
      <c r="L18" s="353" cm="1">
        <f t="array" ref="L18">IFERROR(INDEX(Data!$AA$3:$AA$1379,MATCH(1,($B18=Data!$E$3:$E$1379)*($B$2=Data!$A$3:$A$1379)*($B$3=Data!$B$3:$B$1379),0)),"")</f>
        <v>1</v>
      </c>
      <c r="M18" s="353" cm="1">
        <f t="array" ref="M18">IFERROR(INDEX(Data!$BH$3:$BH$1379,MATCH(1,($B18=Data!$E$3:$E$1379)*($B$2=Data!$A$3:$A$1379)*($B$3=Data!$B$3:$B$1379),0)),"")</f>
        <v>30</v>
      </c>
      <c r="N18" s="353" cm="1">
        <f t="array" ref="N18">IFERROR(INDEX(Data!$BI$3:$BI$1379,MATCH(1,($B18=Data!$E$3:$E$1379)*($B$2=Data!$A$3:$A$1379)*($B$3=Data!$B$3:$B$1379),0)),"")</f>
        <v>36</v>
      </c>
      <c r="O18" s="353" cm="1">
        <f t="array" ref="O18">IFERROR(INDEX(Data!$BG$3:$BG$1379,MATCH(1,($B18=Data!$E$3:$E$1379)*($B$2=Data!$A$3:$A$1379)*($B$3=Data!$B$3:$B$1379),0)),"")</f>
        <v>37</v>
      </c>
      <c r="P18" s="366" cm="1">
        <f t="array" ref="P18">IFERROR(INDEX(Data!$AV$3:$AV$1379,MATCH(1,($B18=Data!$E$3:$E$1379)*($B$2=Data!$A$3:$A$1379)*($B$3=Data!$B$3:$B$1379),0)),"")</f>
        <v>0</v>
      </c>
      <c r="Q18" s="366" t="str" cm="1">
        <f t="array" ref="Q18">IFERROR(INDEX(Data!$W$3:$W$1379,MATCH(1,($B18=Data!$E$3:$E$1379)*($B$2=Data!$A$3:$A$1379)*($B$3=Data!$B$3:$B$1379),0)),"")</f>
        <v/>
      </c>
      <c r="R18" s="366" t="str" cm="1">
        <f t="array" ref="R18">IFERROR(INDEX(Data!$X$3:$X$1379,MATCH(1,($B18=Data!$E$3:$E$1379)*($B$2=Data!$A$3:$A$1379)*($B$3=Data!$B$3:$B$1379),0)),"")</f>
        <v/>
      </c>
      <c r="S18" s="366" cm="1">
        <f t="array" ref="S18">IFERROR(INDEX(Data!$AG$3:$AG$1379,MATCH(1,($B18=Data!$E$3:$E$1379)*($B$2=Data!$A$3:$A$1379)*($B$3=Data!$B$3:$B$1379),0)),"")</f>
        <v>0.9375</v>
      </c>
      <c r="T18" s="368" cm="1">
        <f t="array" ref="T18">IFERROR(INDEX(Data!$BE$3:$BE$1379,MATCH(1,($B18=Data!$E$3:$E$1379)*($B$2=Data!$A$3:$A$1379)*($B$3=Data!$B$3:$B$1379),0)),"")</f>
        <v>258</v>
      </c>
      <c r="U18" s="359" cm="1">
        <f t="array" ref="U18">IFERROR(INDEX(Data!$BK$3:$BK$1379,MATCH(1,($B$3=Data!$B$3:$B$1379)*($B$2=Data!$A$3:$A$1379)*($B18=Data!$E$3:$E$1379),0)),"")</f>
        <v>17</v>
      </c>
      <c r="V18" s="360" cm="1">
        <f t="array" ref="V18">IFERROR(INDEX(Data!$BL$3:$BL$1379,MATCH(1,($B$3=Data!$B$3:$B$1379)*($B$2=Data!$A$3:$A$1379)*($B18=Data!$E$3:$E$1379),0)),"")</f>
        <v>12</v>
      </c>
      <c r="W18" s="360" cm="1">
        <f t="array" ref="W18">IFERROR(INDEX(Data!$BM$3:$BM$1379,MATCH(1,($B$3=Data!$B$3:$B$1379)*($B$2=Data!$A$3:$A$1379)*($B18=Data!$E$3:$E$1379),0)),"")</f>
        <v>7</v>
      </c>
      <c r="X18" s="360" cm="1">
        <f t="array" ref="X18">IFERROR(INDEX(Data!$BN$3:$BN$1379,MATCH(1,($B$3=Data!$B$3:$B$1379)*($B$2=Data!$A$3:$A$1379)*($B18=Data!$E$3:$E$1379),0)),"")</f>
        <v>0</v>
      </c>
      <c r="Y18" s="360" cm="1">
        <f t="array" ref="Y18">IFERROR(INDEX(Data!$BO$3:$BO$1379,MATCH(1,($B$3=Data!$B$3:$B$1379)*($B$2=Data!$A$3:$A$1379)*($B18=Data!$E$3:$E$1379),0)),"")</f>
        <v>0</v>
      </c>
      <c r="Z18" s="360" cm="1">
        <f t="array" ref="Z18">IFERROR(INDEX(Data!$BP$3:$BP$1379,MATCH(1,($B$3=Data!$B$3:$B$1379)*($B$2=Data!$A$3:$A$1379)*($B18=Data!$E$3:$E$1379),0)),"")</f>
        <v>0</v>
      </c>
      <c r="AA18" s="361" cm="1">
        <f t="array" ref="AA18">IFERROR(INDEX(Data!$BQ$3:$BQ$1379,MATCH(1,($B$3=Data!$B$3:$B$1379)*($B$2=Data!$A$3:$A$1379)*($B18=Data!$E$3:$E$1379),0)),"")</f>
        <v>0</v>
      </c>
    </row>
    <row r="19" spans="1:27" s="12" customFormat="1" ht="17.100000000000001" customHeight="1" thickBot="1" x14ac:dyDescent="0.3">
      <c r="A19" s="73"/>
      <c r="B19" s="345" t="s">
        <v>565</v>
      </c>
      <c r="C19" s="372" t="str" cm="1">
        <f t="array" ref="C19">IFERROR(INDEX(Data!$F$3:$F$1379,MATCH(1,($B19=Data!$E$3:$E$1379)*($B$2=Data!$A$3:$A$1379)*($B$3=Data!$B$3:$B$1379),0)),"")</f>
        <v>Tier 1</v>
      </c>
      <c r="D19" s="372" cm="1">
        <f t="array" ref="D19">IFERROR(INDEX(Data!$H$3:$H$1379,MATCH(1,($B19=Data!$E$3:$E$1379)*($B$2=Data!$A$3:$A$1379)*($B$3=Data!$B$3:$B$1379),0)),"")</f>
        <v>8</v>
      </c>
      <c r="E19" s="372" cm="1">
        <f t="array" ref="E19">IFERROR(INDEX(Data!$I$3:$I$1379,MATCH(1,($B19=Data!$E$3:$E$1379)*($B$2=Data!$A$3:$A$1379)*($B$3=Data!$B$3:$B$1379),0)),"")</f>
        <v>0</v>
      </c>
      <c r="F19" s="373" cm="1">
        <f t="array" ref="F19">IFERROR(INDEX(Data!$J$3:$J$1379,MATCH(1,($B19=Data!$E$3:$E$1379)*($B$2=Data!$A$3:$A$1379)*($B$3=Data!$B$3:$B$1379),0)),"")</f>
        <v>0</v>
      </c>
      <c r="G19" s="372" cm="1">
        <f t="array" ref="G19">IFERROR(INDEX(Data!$K$3:$K$1379,MATCH(1,($B19=Data!$E$3:$E$1379)*($B$2=Data!$A$3:$A$1379)*($B$3=Data!$B$3:$B$1379),0)),"")</f>
        <v>10</v>
      </c>
      <c r="H19" s="372" cm="1">
        <f t="array" ref="H19">IFERROR(INDEX(Data!$L$3:$L$1379,MATCH(1,($B19=Data!$E$3:$E$1379)*($B$2=Data!$A$3:$A$1379)*($B$3=Data!$B$3:$B$1379),0)),"")</f>
        <v>0</v>
      </c>
      <c r="I19" s="373" cm="1">
        <f t="array" ref="I19">IFERROR(INDEX(Data!$M$3:$M$1379,MATCH(1,($B19=Data!$E$3:$E$1379)*($B$2=Data!$A$3:$A$1379)*($B$3=Data!$B$3:$B$1379),0)),"")</f>
        <v>0</v>
      </c>
      <c r="J19" s="372" t="str" cm="1">
        <f t="array" ref="J19">IFERROR(INDEX(Data!$P$3:$P$1379,MATCH(1,($B19=Data!$E$3:$E$1379)*($B$2=Data!$A$3:$A$1379)*($B$3=Data!$B$3:$B$1379),0)),"")</f>
        <v>07:49:11</v>
      </c>
      <c r="K19" s="372" t="str" cm="1">
        <f t="array" ref="K19">IFERROR(INDEX(Data!$Q$3:$Q$1379,MATCH(1,($B19=Data!$E$3:$E$1379)*($B$2=Data!$A$3:$A$1379)*($B$3=Data!$B$3:$B$1379),0)),"")</f>
        <v>17:49:39</v>
      </c>
      <c r="L19" s="372" cm="1">
        <f t="array" ref="L19">IFERROR(INDEX(Data!$AA$3:$AA$1379,MATCH(1,($B19=Data!$E$3:$E$1379)*($B$2=Data!$A$3:$A$1379)*($B$3=Data!$B$3:$B$1379),0)),"")</f>
        <v>0</v>
      </c>
      <c r="M19" s="372" cm="1">
        <f t="array" ref="M19">IFERROR(INDEX(Data!$BH$3:$BH$1379,MATCH(1,($B19=Data!$E$3:$E$1379)*($B$2=Data!$A$3:$A$1379)*($B$3=Data!$B$3:$B$1379),0)),"")</f>
        <v>17</v>
      </c>
      <c r="N19" s="372" cm="1">
        <f t="array" ref="N19">IFERROR(INDEX(Data!$BI$3:$BI$1379,MATCH(1,($B19=Data!$E$3:$E$1379)*($B$2=Data!$A$3:$A$1379)*($B$3=Data!$B$3:$B$1379),0)),"")</f>
        <v>17</v>
      </c>
      <c r="O19" s="372" cm="1">
        <f t="array" ref="O19">IFERROR(INDEX(Data!$BG$3:$BG$1379,MATCH(1,($B19=Data!$E$3:$E$1379)*($B$2=Data!$A$3:$A$1379)*($B$3=Data!$B$3:$B$1379),0)),"")</f>
        <v>17</v>
      </c>
      <c r="P19" s="373" t="str" cm="1">
        <f t="array" ref="P19">IFERROR(INDEX(Data!$AV$3:$AV$1379,MATCH(1,($B19=Data!$E$3:$E$1379)*($B$2=Data!$A$3:$A$1379)*($B$3=Data!$B$3:$B$1379),0)),"")</f>
        <v/>
      </c>
      <c r="Q19" s="373" t="str" cm="1">
        <f t="array" ref="Q19">IFERROR(INDEX(Data!$W$3:$W$1379,MATCH(1,($B19=Data!$E$3:$E$1379)*($B$2=Data!$A$3:$A$1379)*($B$3=Data!$B$3:$B$1379),0)),"")</f>
        <v/>
      </c>
      <c r="R19" s="373" t="str" cm="1">
        <f t="array" ref="R19">IFERROR(INDEX(Data!$X$3:$X$1379,MATCH(1,($B19=Data!$E$3:$E$1379)*($B$2=Data!$A$3:$A$1379)*($B$3=Data!$B$3:$B$1379),0)),"")</f>
        <v/>
      </c>
      <c r="S19" s="373" cm="1">
        <f t="array" ref="S19">IFERROR(INDEX(Data!$AG$3:$AG$1379,MATCH(1,($B19=Data!$E$3:$E$1379)*($B$2=Data!$A$3:$A$1379)*($B$3=Data!$B$3:$B$1379),0)),"")</f>
        <v>0.94444444444444442</v>
      </c>
      <c r="T19" s="374" cm="1">
        <f t="array" ref="T19">IFERROR(INDEX(Data!$BE$3:$BE$1379,MATCH(1,($B19=Data!$E$3:$E$1379)*($B$2=Data!$A$3:$A$1379)*($B$3=Data!$B$3:$B$1379),0)),"")</f>
        <v>13</v>
      </c>
      <c r="U19" s="375" cm="1">
        <f t="array" ref="U19">IFERROR(INDEX(Data!$BK$3:$BK$1379,MATCH(1,($B$3=Data!$B$3:$B$1379)*($B$2=Data!$A$3:$A$1379)*($B19=Data!$E$3:$E$1379),0)),"")</f>
        <v>5</v>
      </c>
      <c r="V19" s="376" cm="1">
        <f t="array" ref="V19">IFERROR(INDEX(Data!$BL$3:$BL$1379,MATCH(1,($B$3=Data!$B$3:$B$1379)*($B$2=Data!$A$3:$A$1379)*($B19=Data!$E$3:$E$1379),0)),"")</f>
        <v>6</v>
      </c>
      <c r="W19" s="376" cm="1">
        <f t="array" ref="W19">IFERROR(INDEX(Data!$BM$3:$BM$1379,MATCH(1,($B$3=Data!$B$3:$B$1379)*($B$2=Data!$A$3:$A$1379)*($B19=Data!$E$3:$E$1379),0)),"")</f>
        <v>6</v>
      </c>
      <c r="X19" s="376" cm="1">
        <f t="array" ref="X19">IFERROR(INDEX(Data!$BN$3:$BN$1379,MATCH(1,($B$3=Data!$B$3:$B$1379)*($B$2=Data!$A$3:$A$1379)*($B19=Data!$E$3:$E$1379),0)),"")</f>
        <v>0</v>
      </c>
      <c r="Y19" s="376" cm="1">
        <f t="array" ref="Y19">IFERROR(INDEX(Data!$BO$3:$BO$1379,MATCH(1,($B$3=Data!$B$3:$B$1379)*($B$2=Data!$A$3:$A$1379)*($B19=Data!$E$3:$E$1379),0)),"")</f>
        <v>0</v>
      </c>
      <c r="Z19" s="376" cm="1">
        <f t="array" ref="Z19">IFERROR(INDEX(Data!$BP$3:$BP$1379,MATCH(1,($B$3=Data!$B$3:$B$1379)*($B$2=Data!$A$3:$A$1379)*($B19=Data!$E$3:$E$1379),0)),"")</f>
        <v>0</v>
      </c>
      <c r="AA19" s="377" cm="1">
        <f t="array" ref="AA19">IFERROR(INDEX(Data!$BQ$3:$BQ$1379,MATCH(1,($B$3=Data!$B$3:$B$1379)*($B$2=Data!$A$3:$A$1379)*($B19=Data!$E$3:$E$1379),0)),"")</f>
        <v>0</v>
      </c>
    </row>
    <row r="20" spans="1:27" s="12" customFormat="1" x14ac:dyDescent="0.25">
      <c r="A20" s="73"/>
      <c r="U20" s="322"/>
      <c r="V20" s="322"/>
      <c r="W20" s="322"/>
      <c r="X20" s="322"/>
      <c r="Y20" s="322"/>
      <c r="Z20" s="322"/>
      <c r="AA20" s="322"/>
    </row>
    <row r="21" spans="1:27" s="12" customFormat="1" x14ac:dyDescent="0.25">
      <c r="A21" s="73"/>
      <c r="U21" s="322"/>
      <c r="V21" s="322"/>
      <c r="W21" s="322"/>
      <c r="X21" s="322"/>
      <c r="Y21" s="322"/>
      <c r="Z21" s="322"/>
      <c r="AA21" s="322"/>
    </row>
    <row r="22" spans="1:27" s="12" customFormat="1" x14ac:dyDescent="0.25">
      <c r="A22" s="73"/>
      <c r="U22" s="322"/>
      <c r="V22" s="322"/>
      <c r="W22" s="322"/>
      <c r="X22" s="322"/>
      <c r="Y22" s="322"/>
      <c r="Z22" s="322"/>
      <c r="AA22" s="322"/>
    </row>
    <row r="23" spans="1:27" s="12" customFormat="1" x14ac:dyDescent="0.25">
      <c r="A23" s="73"/>
      <c r="U23" s="322"/>
      <c r="V23" s="322"/>
      <c r="W23" s="322"/>
      <c r="X23" s="322"/>
      <c r="Y23" s="322"/>
      <c r="Z23" s="322"/>
      <c r="AA23" s="322"/>
    </row>
    <row r="24" spans="1:27" s="12" customFormat="1" x14ac:dyDescent="0.25">
      <c r="A24" s="73"/>
      <c r="U24" s="322"/>
      <c r="V24" s="322"/>
      <c r="W24" s="322"/>
      <c r="X24" s="322"/>
      <c r="Y24" s="322"/>
      <c r="Z24" s="322"/>
      <c r="AA24" s="322"/>
    </row>
    <row r="25" spans="1:27" s="12" customFormat="1" x14ac:dyDescent="0.25">
      <c r="T25" s="45"/>
      <c r="U25" s="322"/>
      <c r="V25" s="322"/>
      <c r="W25" s="322"/>
      <c r="X25" s="322"/>
      <c r="Y25" s="322"/>
      <c r="Z25" s="322"/>
      <c r="AA25" s="322"/>
    </row>
    <row r="26" spans="1:27" x14ac:dyDescent="0.25">
      <c r="U26" s="322"/>
      <c r="V26" s="322"/>
      <c r="W26" s="322"/>
      <c r="X26" s="322"/>
      <c r="Y26" s="322"/>
      <c r="Z26" s="322"/>
      <c r="AA26" s="322"/>
    </row>
    <row r="27" spans="1:27" x14ac:dyDescent="0.25">
      <c r="U27" s="322"/>
      <c r="V27" s="322"/>
      <c r="W27" s="322"/>
      <c r="X27" s="322"/>
      <c r="Y27" s="322"/>
      <c r="Z27" s="322"/>
      <c r="AA27" s="322"/>
    </row>
    <row r="28" spans="1:27" x14ac:dyDescent="0.25">
      <c r="U28" s="322"/>
      <c r="V28" s="322"/>
      <c r="W28" s="322"/>
      <c r="X28" s="322"/>
      <c r="Y28" s="322"/>
      <c r="Z28" s="322"/>
      <c r="AA28" s="322"/>
    </row>
    <row r="29" spans="1:27" x14ac:dyDescent="0.25">
      <c r="U29" s="322"/>
      <c r="V29" s="322"/>
      <c r="W29" s="322"/>
      <c r="X29" s="322"/>
      <c r="Y29" s="322"/>
      <c r="Z29" s="322"/>
      <c r="AA29" s="322"/>
    </row>
    <row r="30" spans="1:27" x14ac:dyDescent="0.25">
      <c r="U30" s="322"/>
      <c r="V30" s="322"/>
      <c r="W30" s="322"/>
      <c r="X30" s="322"/>
      <c r="Y30" s="322"/>
      <c r="Z30" s="322"/>
      <c r="AA30" s="322"/>
    </row>
    <row r="31" spans="1:27" x14ac:dyDescent="0.25">
      <c r="U31" s="322"/>
      <c r="V31" s="322"/>
      <c r="W31" s="322"/>
      <c r="X31" s="322"/>
      <c r="Y31" s="322"/>
      <c r="Z31" s="322"/>
      <c r="AA31" s="322"/>
    </row>
    <row r="32" spans="1:27" x14ac:dyDescent="0.25">
      <c r="U32" s="322"/>
      <c r="V32" s="322"/>
      <c r="W32" s="322"/>
      <c r="X32" s="322"/>
      <c r="Y32" s="322"/>
      <c r="Z32" s="322"/>
      <c r="AA32" s="322"/>
    </row>
    <row r="33" spans="21:27" x14ac:dyDescent="0.25">
      <c r="U33" s="322"/>
      <c r="V33" s="322"/>
      <c r="W33" s="322"/>
      <c r="X33" s="322"/>
      <c r="Y33" s="322"/>
      <c r="Z33" s="322"/>
      <c r="AA33" s="322"/>
    </row>
    <row r="34" spans="21:27" x14ac:dyDescent="0.25">
      <c r="U34" s="322"/>
      <c r="V34" s="322"/>
      <c r="W34" s="322"/>
      <c r="X34" s="322"/>
      <c r="Y34" s="322"/>
      <c r="Z34" s="322"/>
      <c r="AA34" s="322"/>
    </row>
    <row r="35" spans="21:27" x14ac:dyDescent="0.25">
      <c r="U35" s="322"/>
      <c r="V35" s="322"/>
      <c r="W35" s="322"/>
      <c r="X35" s="322"/>
      <c r="Y35" s="322"/>
      <c r="Z35" s="322"/>
      <c r="AA35" s="322"/>
    </row>
    <row r="36" spans="21:27" x14ac:dyDescent="0.25">
      <c r="U36" s="322"/>
      <c r="V36" s="322"/>
      <c r="W36" s="322"/>
      <c r="X36" s="322"/>
      <c r="Y36" s="322"/>
      <c r="Z36" s="322"/>
      <c r="AA36" s="322"/>
    </row>
    <row r="37" spans="21:27" x14ac:dyDescent="0.25">
      <c r="U37" s="322"/>
      <c r="V37" s="322"/>
      <c r="W37" s="322"/>
      <c r="X37" s="322"/>
      <c r="Y37" s="322"/>
      <c r="Z37" s="322"/>
      <c r="AA37" s="322"/>
    </row>
    <row r="38" spans="21:27" x14ac:dyDescent="0.25">
      <c r="U38" s="322"/>
      <c r="V38" s="322"/>
      <c r="W38" s="322"/>
      <c r="X38" s="322"/>
      <c r="Y38" s="322"/>
      <c r="Z38" s="322"/>
      <c r="AA38" s="322"/>
    </row>
    <row r="39" spans="21:27" x14ac:dyDescent="0.25">
      <c r="U39" s="322"/>
      <c r="V39" s="322"/>
      <c r="W39" s="322"/>
      <c r="X39" s="322"/>
      <c r="Y39" s="322"/>
      <c r="Z39" s="322"/>
      <c r="AA39" s="322"/>
    </row>
    <row r="40" spans="21:27" x14ac:dyDescent="0.25">
      <c r="U40" s="322"/>
      <c r="V40" s="322"/>
      <c r="W40" s="322"/>
      <c r="X40" s="322"/>
      <c r="Y40" s="322"/>
      <c r="Z40" s="322"/>
      <c r="AA40" s="322"/>
    </row>
    <row r="41" spans="21:27" x14ac:dyDescent="0.25">
      <c r="U41" s="322"/>
      <c r="V41" s="322"/>
      <c r="W41" s="322"/>
      <c r="X41" s="322"/>
      <c r="Y41" s="322"/>
      <c r="Z41" s="322"/>
      <c r="AA41" s="322"/>
    </row>
    <row r="42" spans="21:27" x14ac:dyDescent="0.25">
      <c r="U42" s="322"/>
      <c r="V42" s="322"/>
      <c r="W42" s="322"/>
      <c r="X42" s="322"/>
      <c r="Y42" s="322"/>
      <c r="Z42" s="322"/>
      <c r="AA42" s="322"/>
    </row>
  </sheetData>
  <mergeCells count="8">
    <mergeCell ref="AA3:AA4"/>
    <mergeCell ref="C3:C4"/>
    <mergeCell ref="U2:Z2"/>
    <mergeCell ref="V3:V4"/>
    <mergeCell ref="W3:W4"/>
    <mergeCell ref="X3:X4"/>
    <mergeCell ref="Y3:Y4"/>
    <mergeCell ref="Z3:Z4"/>
  </mergeCells>
  <phoneticPr fontId="10" type="noConversion"/>
  <conditionalFormatting sqref="P5:P19">
    <cfRule type="cellIs" dxfId="36" priority="7" operator="between">
      <formula>0.8</formula>
      <formula>0.84999</formula>
    </cfRule>
    <cfRule type="cellIs" dxfId="35" priority="8" operator="lessThan">
      <formula>0.79999</formula>
    </cfRule>
    <cfRule type="cellIs" dxfId="34" priority="9" operator="greaterThan">
      <formula>0.84999</formula>
    </cfRule>
    <cfRule type="cellIs" dxfId="33" priority="26" operator="greaterThan">
      <formula>0.7</formula>
    </cfRule>
    <cfRule type="cellIs" dxfId="32" priority="27" operator="between">
      <formula>0.65</formula>
      <formula>0.69999</formula>
    </cfRule>
  </conditionalFormatting>
  <conditionalFormatting sqref="P5:Q19">
    <cfRule type="cellIs" dxfId="31" priority="6" operator="lessThan">
      <formula>0.64999</formula>
    </cfRule>
  </conditionalFormatting>
  <conditionalFormatting sqref="Q5:Q19">
    <cfRule type="cellIs" dxfId="30" priority="4" operator="greaterThan">
      <formula>0.7</formula>
    </cfRule>
    <cfRule type="cellIs" dxfId="29" priority="5" operator="between">
      <formula>0.65</formula>
      <formula>0.69999</formula>
    </cfRule>
    <cfRule type="cellIs" dxfId="28" priority="18" operator="between">
      <formula>0.699999</formula>
      <formula>0.749999</formula>
    </cfRule>
  </conditionalFormatting>
  <conditionalFormatting sqref="Q5:R19">
    <cfRule type="cellIs" dxfId="27" priority="1" operator="greaterThan">
      <formula>0.749999</formula>
    </cfRule>
    <cfRule type="cellIs" dxfId="26" priority="3" operator="lessThan">
      <formula>0.699999</formula>
    </cfRule>
  </conditionalFormatting>
  <conditionalFormatting sqref="R5:R19">
    <cfRule type="cellIs" dxfId="25" priority="2" operator="between">
      <formula>0.699999</formula>
      <formula>0.749999</formula>
    </cfRule>
    <cfRule type="cellIs" dxfId="24" priority="14" operator="greaterThan">
      <formula>0.799999</formula>
    </cfRule>
    <cfRule type="cellIs" dxfId="23" priority="15" operator="between">
      <formula>0.75</formula>
      <formula>0.799999</formula>
    </cfRule>
    <cfRule type="cellIs" dxfId="22" priority="16" operator="lessThan">
      <formula>0.749999</formula>
    </cfRule>
  </conditionalFormatting>
  <conditionalFormatting sqref="S5:S19">
    <cfRule type="cellIs" dxfId="21" priority="11" operator="greaterThan">
      <formula>0.8499999</formula>
    </cfRule>
    <cfRule type="cellIs" dxfId="20" priority="12" operator="between">
      <formula>0.8</formula>
      <formula>0.849999</formula>
    </cfRule>
    <cfRule type="cellIs" dxfId="19" priority="13" operator="lessThan">
      <formula>0.799999</formula>
    </cfRule>
  </conditionalFormatting>
  <dataValidations count="2">
    <dataValidation type="list" allowBlank="1" showInputMessage="1" showErrorMessage="1" sqref="B4" xr:uid="{06A9C5D7-F6C9-4694-89D4-45EFE94804B0}">
      <formula1>INDIRECT($B$3)</formula1>
    </dataValidation>
    <dataValidation type="list" allowBlank="1" showInputMessage="1" showErrorMessage="1" sqref="B3" xr:uid="{A23ED0CC-3781-4453-83C4-3AE92AFB4124}">
      <formula1>Region</formula1>
    </dataValidation>
  </dataValidations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3A19-DB33-4B69-BAEA-78ABD966EE6D}">
  <sheetPr>
    <tabColor rgb="FF0070C0"/>
  </sheetPr>
  <dimension ref="A1:AB42"/>
  <sheetViews>
    <sheetView workbookViewId="0">
      <pane ySplit="4" topLeftCell="A5" activePane="bottomLeft" state="frozen"/>
      <selection pane="bottomLeft" activeCell="B4" sqref="B4"/>
    </sheetView>
  </sheetViews>
  <sheetFormatPr defaultColWidth="8.7109375" defaultRowHeight="15" x14ac:dyDescent="0.25"/>
  <cols>
    <col min="1" max="1" width="6.7109375" style="44" customWidth="1"/>
    <col min="2" max="2" width="23" style="109" customWidth="1"/>
    <col min="3" max="3" width="1.140625" style="44" customWidth="1"/>
    <col min="4" max="4" width="19.5703125" style="44" customWidth="1"/>
    <col min="5" max="5" width="11.5703125" style="46" customWidth="1"/>
    <col min="6" max="6" width="21.140625" style="44" customWidth="1"/>
    <col min="7" max="8" width="8.140625" style="44" customWidth="1"/>
    <col min="9" max="9" width="11.5703125" style="44" customWidth="1"/>
    <col min="10" max="10" width="8.140625" style="44" customWidth="1"/>
    <col min="11" max="11" width="10.42578125" style="44" customWidth="1"/>
    <col min="12" max="12" width="11.42578125" style="115" customWidth="1"/>
    <col min="13" max="13" width="8.42578125" style="115" customWidth="1"/>
    <col min="14" max="14" width="8.85546875" style="115" customWidth="1"/>
    <col min="15" max="15" width="8.140625" style="115" customWidth="1"/>
    <col min="16" max="16" width="8.7109375" style="44" customWidth="1"/>
    <col min="17" max="17" width="8.140625" style="44" customWidth="1"/>
    <col min="18" max="19" width="8.140625" style="44" hidden="1" customWidth="1"/>
    <col min="20" max="20" width="10.42578125" style="44" customWidth="1"/>
    <col min="21" max="21" width="10" style="115" customWidth="1"/>
    <col min="22" max="16384" width="8.7109375" style="44"/>
  </cols>
  <sheetData>
    <row r="1" spans="1:28" s="325" customFormat="1" ht="22.5" customHeight="1" thickBot="1" x14ac:dyDescent="0.3">
      <c r="A1" s="325" t="s">
        <v>260</v>
      </c>
      <c r="E1" s="391"/>
    </row>
    <row r="2" spans="1:28" ht="15.95" customHeight="1" thickBot="1" x14ac:dyDescent="0.3">
      <c r="A2" s="110"/>
      <c r="B2" s="111"/>
      <c r="C2" s="110"/>
      <c r="D2" s="110"/>
      <c r="E2" s="110"/>
      <c r="F2" s="110"/>
      <c r="G2" s="110"/>
      <c r="H2" s="110"/>
      <c r="I2" s="110"/>
      <c r="J2" s="110"/>
      <c r="K2" s="113"/>
      <c r="L2" s="114"/>
      <c r="M2" s="114"/>
      <c r="N2" s="114"/>
      <c r="O2" s="114"/>
      <c r="P2" s="110"/>
      <c r="Q2" s="110"/>
      <c r="R2" s="110"/>
      <c r="S2" s="110"/>
      <c r="T2" s="110"/>
      <c r="U2" s="114"/>
      <c r="V2" s="462" t="s">
        <v>6528</v>
      </c>
      <c r="W2" s="463"/>
      <c r="X2" s="463"/>
      <c r="Y2" s="463"/>
      <c r="Z2" s="463"/>
      <c r="AA2" s="463"/>
      <c r="AB2" s="323"/>
    </row>
    <row r="3" spans="1:28" ht="15.75" thickBot="1" x14ac:dyDescent="0.3">
      <c r="A3" s="112" t="s">
        <v>140</v>
      </c>
      <c r="B3" s="39" t="s">
        <v>43</v>
      </c>
      <c r="C3" s="468"/>
      <c r="D3" s="474" t="s">
        <v>151</v>
      </c>
      <c r="E3" s="469" t="s">
        <v>117</v>
      </c>
      <c r="F3" s="469" t="s">
        <v>314</v>
      </c>
      <c r="G3" s="88" t="s">
        <v>113</v>
      </c>
      <c r="H3" s="85" t="s">
        <v>113</v>
      </c>
      <c r="I3" s="85" t="s">
        <v>150</v>
      </c>
      <c r="J3" s="85" t="s">
        <v>114</v>
      </c>
      <c r="K3" s="85" t="s">
        <v>114</v>
      </c>
      <c r="L3" s="85" t="s">
        <v>114</v>
      </c>
      <c r="M3" s="89" t="s">
        <v>2622</v>
      </c>
      <c r="N3" s="86" t="s">
        <v>2622</v>
      </c>
      <c r="O3" s="86" t="s">
        <v>2622</v>
      </c>
      <c r="P3" s="87" t="s">
        <v>116</v>
      </c>
      <c r="Q3" s="40" t="s">
        <v>115</v>
      </c>
      <c r="R3" s="85" t="s">
        <v>101</v>
      </c>
      <c r="S3" s="85" t="s">
        <v>102</v>
      </c>
      <c r="T3" s="40" t="s">
        <v>240</v>
      </c>
      <c r="U3" s="89" t="s">
        <v>1</v>
      </c>
      <c r="V3" s="309" t="s">
        <v>2258</v>
      </c>
      <c r="W3" s="464" t="s">
        <v>150</v>
      </c>
      <c r="X3" s="464" t="s">
        <v>148</v>
      </c>
      <c r="Y3" s="464" t="s">
        <v>2259</v>
      </c>
      <c r="Z3" s="464" t="s">
        <v>176</v>
      </c>
      <c r="AA3" s="466" t="s">
        <v>157</v>
      </c>
      <c r="AB3" s="458" t="s">
        <v>247</v>
      </c>
    </row>
    <row r="4" spans="1:28" ht="15.75" thickBot="1" x14ac:dyDescent="0.3">
      <c r="A4" s="112" t="s">
        <v>149</v>
      </c>
      <c r="B4" s="39" t="s">
        <v>6540</v>
      </c>
      <c r="C4" s="468"/>
      <c r="D4" s="475"/>
      <c r="E4" s="470"/>
      <c r="F4" s="470"/>
      <c r="G4" s="94" t="s">
        <v>118</v>
      </c>
      <c r="H4" s="95" t="s">
        <v>119</v>
      </c>
      <c r="I4" s="96" t="s">
        <v>152</v>
      </c>
      <c r="J4" s="96" t="s">
        <v>118</v>
      </c>
      <c r="K4" s="95" t="s">
        <v>119</v>
      </c>
      <c r="L4" s="95" t="s">
        <v>152</v>
      </c>
      <c r="M4" s="97" t="s">
        <v>108</v>
      </c>
      <c r="N4" s="98" t="s">
        <v>153</v>
      </c>
      <c r="O4" s="98" t="s">
        <v>2464</v>
      </c>
      <c r="P4" s="99" t="s">
        <v>121</v>
      </c>
      <c r="Q4" s="43" t="s">
        <v>120</v>
      </c>
      <c r="R4" s="95" t="s">
        <v>122</v>
      </c>
      <c r="S4" s="95" t="s">
        <v>122</v>
      </c>
      <c r="T4" s="94" t="s">
        <v>241</v>
      </c>
      <c r="U4" s="97" t="s">
        <v>226</v>
      </c>
      <c r="V4" s="310" t="s">
        <v>120</v>
      </c>
      <c r="W4" s="471"/>
      <c r="X4" s="471"/>
      <c r="Y4" s="471"/>
      <c r="Z4" s="471"/>
      <c r="AA4" s="472"/>
      <c r="AB4" s="473"/>
    </row>
    <row r="5" spans="1:28" x14ac:dyDescent="0.25">
      <c r="A5" s="110"/>
      <c r="B5" s="111"/>
      <c r="C5" s="184"/>
      <c r="D5" s="185" t="str">
        <f t="array" ref="D5">IFERROR(INDEX(Data!$G$3:$G$1379, MATCH(0, IF(($B$3=Data!$B$3:$B$1379)*($B$4=Data!$E$3:$E$1379),COUNTIF($D$3:D3, Data!$G$3:$G$1379),""),0)),"")</f>
        <v>Ada Hicks</v>
      </c>
      <c r="E5" s="38" t="str" cm="1">
        <f t="array" ref="E5">IFERROR(INDEX(Data!$F$3:$F$1379,MATCH(1,($B$3=Data!$B$3:$B$1379)*($B$4=Data!$E$3:$E$1379)*($D5=Data!$G$3:$G$1379),0)),"")</f>
        <v>Scheduler</v>
      </c>
      <c r="F5" s="38" t="str" cm="1">
        <f t="array" ref="F5">IFERROR(INDEX(Data!$BF$3:$BF$1379,MATCH(1,($B$3=Data!$B$3:$B$1379)*($B$4=Data!$E$3:$E$1379)*($D5=Data!$G$3:$G$1379),0)),"")</f>
        <v>Shawn David</v>
      </c>
      <c r="G5" s="38" cm="1">
        <f t="array" ref="G5">IFERROR(INDEX(Data!$H$3:$H$1379,MATCH(1,($B$3=Data!$B$3:$B$1379)*($B$4=Data!$E$3:$E$1379)*($D5=Data!$G$3:$G$1379),0)),"")</f>
        <v>0</v>
      </c>
      <c r="H5" s="38" cm="1">
        <f t="array" ref="H5">IFERROR(INDEX(Data!$I$3:$I$1379,MATCH(1,($B$3=Data!$B$3:$B$1379)*($B$4=Data!$E$3:$E$1379)*($D5=Data!$G$3:$G$1379),0)),"")</f>
        <v>0</v>
      </c>
      <c r="I5" s="90" t="str">
        <f>IFERROR(H5/SUM(G5:H5),"-")</f>
        <v>-</v>
      </c>
      <c r="J5" s="38" cm="1">
        <f t="array" ref="J5">IFERROR(INDEX(Data!$K$3:$K$1379,MATCH(1,($B$3=Data!$B$3:$B$1379)*($B$4=Data!$E$3:$E$1379)*($D5=Data!$G$3:$G$1379),0)),"")</f>
        <v>0</v>
      </c>
      <c r="K5" s="38" cm="1">
        <f t="array" ref="K5">IFERROR(INDEX(Data!$L$3:$L$1379,MATCH(1,($B$3=Data!$B$3:$B$1379)*($B$4=Data!$E$3:$E$1379)*($D5=Data!$G$3:$G$1379),0)),"")</f>
        <v>0</v>
      </c>
      <c r="L5" s="90" t="str">
        <f>IFERROR(K5/SUM(J5:K5),"-")</f>
        <v>-</v>
      </c>
      <c r="M5" s="91" cm="1">
        <f t="array" ref="M5">IFERROR(INDEX(Data!$BH$3:$BH$1379,MATCH(1,($B$3=Data!$B$3:$B$1379)*($B$4=Data!$E$3:$E$1379)*($D5=Data!$G$3:$G$1379),0)),"")</f>
        <v>0</v>
      </c>
      <c r="N5" s="91" cm="1">
        <f t="array" ref="N5">IFERROR(INDEX(Data!$BI$3:$BI$1379,MATCH(1,($B$3=Data!$B$3:$B$1379)*($B$4=Data!$E$3:$E$1379)*($D5=Data!$G$3:$G$1379),0)),"")</f>
        <v>0</v>
      </c>
      <c r="O5" s="91" cm="1">
        <f t="array" ref="O5">IFERROR(INDEX(Data!$BG$3:$BG$1379,MATCH(1,($B$3=Data!$B$3:$B$1379)*($B$4=Data!$E$3:$E$1379)*($D5=Data!$G$3:$G$1379),0)),"")</f>
        <v>0</v>
      </c>
      <c r="P5" s="91" cm="1">
        <f t="array" ref="P5">IFERROR(INDEX(Data!$AA$3:$AA$1379,MATCH(1,($B$3=Data!$B$3:$B$1379)*($B$4=Data!$E$3:$E$1379)*($D5=Data!$G$3:$G$1379),0)),"")</f>
        <v>0</v>
      </c>
      <c r="Q5" s="92" t="str" cm="1">
        <f t="array" ref="Q5">IFERROR(INDEX(Data!$AV$3:$AV$1379,MATCH(1,($B$3=Data!$B$3:$B$1379)*($B$4=Data!$E$3:$E$1379)*($D5=Data!$G$3:$G$1379),0)),"")</f>
        <v/>
      </c>
      <c r="R5" s="92" t="str" cm="1">
        <f t="array" ref="R5">IFERROR(INDEX(Data!$W$3:$W$1379,MATCH(1,($B$3=Data!$B$3:$B$1379)*($B$4=Data!$E$3:$E$1379)*($D5=Data!$G$3:$G$1379),0)),"")</f>
        <v/>
      </c>
      <c r="S5" s="92" t="str" cm="1">
        <f t="array" ref="S5">IFERROR(INDEX(Data!$X$3:$X$1379,MATCH(1,($B$3=Data!$B$3:$B$1379)*($B$4=Data!$E$3:$E$1379)*($D5=Data!$G$3:$G$1379),0)),"")</f>
        <v/>
      </c>
      <c r="T5" s="90" t="str" cm="1">
        <f t="array" ref="T5">IFERROR(INDEX(Data!$AG$3:$AG$1379,MATCH(1,($B$3=Data!$B$3:$B$1379)*($B$4=Data!$E$3:$E$1379)*($D5=Data!$G$3:$G$1379),0)),"")</f>
        <v/>
      </c>
      <c r="U5" s="303" cm="1">
        <f t="array" ref="U5">IFERROR(INDEX(Data!$BE$3:$BE$1379,MATCH(1,($B$3=Data!$B$3:$B$1379)*($B$4=Data!$E$3:$E$1379)*($D5=Data!$G$3:$G$1379),0)),"")</f>
        <v>25</v>
      </c>
      <c r="V5" s="311" cm="1">
        <f t="array" ref="V5">IFERROR(INDEX(Data!$BK$3:$BK$1379,MATCH(1,($B$3=Data!$B$3:$B$1379)*($B$4=Data!$E$3:$E$1379)*($D5=Data!$G$3:$G$1379),0)),"")</f>
        <v>0</v>
      </c>
      <c r="W5" s="91" cm="1">
        <f t="array" ref="W5">IFERROR(INDEX(Data!$BL$3:$BL$1379,MATCH(1,($B$3=Data!$B$3:$B$1379)*($B$4=Data!$E$3:$E$1379)*($D5=Data!$G$3:$G$1379),0)),"")</f>
        <v>0</v>
      </c>
      <c r="X5" s="91" cm="1">
        <f t="array" ref="X5">IFERROR(INDEX(Data!$BM$3:$BM$1379,MATCH(1,($B$3=Data!$B$3:$B$1379)*($B$4=Data!$E$3:$E$1379)*($D5=Data!$G$3:$G$1379),0)),"")</f>
        <v>0</v>
      </c>
      <c r="Y5" s="91" cm="1">
        <f t="array" ref="Y5">IFERROR(INDEX(Data!$BN$3:$BN$1379,MATCH(1,($B$3=Data!$B$3:$B$1379)*($B$4=Data!$E$3:$E$1379)*($D5=Data!$G$3:$G$1379),0)),"")</f>
        <v>0</v>
      </c>
      <c r="Z5" s="91" cm="1">
        <f t="array" ref="Z5">IFERROR(INDEX(Data!$BO$3:$BO$1379,MATCH(1,($B$3=Data!$B$3:$B$1379)*($B$4=Data!$E$3:$E$1379)*($D5=Data!$G$3:$G$1379),0)),"")</f>
        <v>0</v>
      </c>
      <c r="AA5" s="91" cm="1">
        <f t="array" ref="AA5">IFERROR(INDEX(Data!$BP$3:$BP$1379,MATCH(1,($B$3=Data!$B$3:$B$1379)*($B$4=Data!$E$3:$E$1379)*($D5=Data!$G$3:$G$1379),0)),"")</f>
        <v>0</v>
      </c>
      <c r="AB5" s="93" cm="1">
        <f t="array" ref="AB5">IFERROR(INDEX(Data!$BQ$3:$BQ$1379,MATCH(1,($B$3=Data!$B$3:$B$1379)*($B$4=Data!$E$3:$E$1379)*($D5=Data!$G$3:$G$1379),0)),"")</f>
        <v>0</v>
      </c>
    </row>
    <row r="6" spans="1:28" x14ac:dyDescent="0.25">
      <c r="A6" s="115"/>
      <c r="B6" s="115"/>
      <c r="C6" s="184"/>
      <c r="D6" s="186" t="str">
        <f t="array" ref="D6">IFERROR(INDEX(Data!$G$3:$G$1379, MATCH(0, IF(($B$3=Data!$B$3:$B$1379)*($B$4=Data!$E$3:$E$1379),COUNTIF($D$3:D5, Data!$G$3:$G$1379),""),0)),"")</f>
        <v>Alan Roberts</v>
      </c>
      <c r="E6" s="8" t="str" cm="1">
        <f t="array" ref="E6">IFERROR(INDEX(Data!$F$3:$F$1379,MATCH(1,($B$3=Data!$B$3:$B$1379)*($B$4=Data!$E$3:$E$1379)*($D6=Data!$G$3:$G$1379),0)),"")</f>
        <v>Tier 2</v>
      </c>
      <c r="F6" s="8" t="str" cm="1">
        <f t="array" ref="F6">IFERROR(INDEX(Data!$BF$3:$BF$1379,MATCH(1,($B$3=Data!$B$3:$B$1379)*($B$4=Data!$E$3:$E$1379)*($D6=Data!$G$3:$G$1379),0)),"")</f>
        <v>Joel Potter</v>
      </c>
      <c r="G6" s="8" cm="1">
        <f t="array" ref="G6">IFERROR(INDEX(Data!$H$3:$H$1379,MATCH(1,($B$3=Data!$B$3:$B$1379)*($B$4=Data!$E$3:$E$1379)*($D6=Data!$G$3:$G$1379),0)),"")</f>
        <v>0</v>
      </c>
      <c r="H6" s="8" cm="1">
        <f t="array" ref="H6">IFERROR(INDEX(Data!$I$3:$I$1379,MATCH(1,($B$3=Data!$B$3:$B$1379)*($B$4=Data!$E$3:$E$1379)*($D6=Data!$G$3:$G$1379),0)),"")</f>
        <v>0</v>
      </c>
      <c r="I6" s="82" t="str">
        <f t="shared" ref="I6:I42" si="0">IFERROR(H6/SUM(G6:H6),"-")</f>
        <v>-</v>
      </c>
      <c r="J6" s="8" cm="1">
        <f t="array" ref="J6">IFERROR(INDEX(Data!$K$3:$K$1379,MATCH(1,($B$3=Data!$B$3:$B$1379)*($B$4=Data!$E$3:$E$1379)*($D6=Data!$G$3:$G$1379),0)),"")</f>
        <v>0</v>
      </c>
      <c r="K6" s="8" cm="1">
        <f t="array" ref="K6">IFERROR(INDEX(Data!$L$3:$L$1379,MATCH(1,($B$3=Data!$B$3:$B$1379)*($B$4=Data!$E$3:$E$1379)*($D6=Data!$G$3:$G$1379),0)),"")</f>
        <v>0</v>
      </c>
      <c r="L6" s="82" t="str">
        <f t="shared" ref="L6:L42" si="1">IFERROR(K6/SUM(J6:K6),"-")</f>
        <v>-</v>
      </c>
      <c r="M6" s="80" cm="1">
        <f t="array" ref="M6">IFERROR(INDEX(Data!$BH$3:$BH$1379,MATCH(1,($B$3=Data!$B$3:$B$1379)*($B$4=Data!$E$3:$E$1379)*($D6=Data!$G$3:$G$1379),0)),"")</f>
        <v>2</v>
      </c>
      <c r="N6" s="80" cm="1">
        <f t="array" ref="N6">IFERROR(INDEX(Data!$BI$3:$BI$1379,MATCH(1,($B$3=Data!$B$3:$B$1379)*($B$4=Data!$E$3:$E$1379)*($D6=Data!$G$3:$G$1379),0)),"")</f>
        <v>10</v>
      </c>
      <c r="O6" s="80" cm="1">
        <f t="array" ref="O6">IFERROR(INDEX(Data!$BG$3:$BG$1379,MATCH(1,($B$3=Data!$B$3:$B$1379)*($B$4=Data!$E$3:$E$1379)*($D6=Data!$G$3:$G$1379),0)),"")</f>
        <v>11</v>
      </c>
      <c r="P6" s="80" cm="1">
        <f t="array" ref="P6">IFERROR(INDEX(Data!$AA$3:$AA$1379,MATCH(1,($B$3=Data!$B$3:$B$1379)*($B$4=Data!$E$3:$E$1379)*($D6=Data!$G$3:$G$1379),0)),"")</f>
        <v>1</v>
      </c>
      <c r="Q6" s="22" cm="1">
        <f t="array" ref="Q6">IFERROR(INDEX(Data!$AV$3:$AV$1379,MATCH(1,($B$3=Data!$B$3:$B$1379)*($B$4=Data!$E$3:$E$1379)*($D6=Data!$G$3:$G$1379),0)),"")</f>
        <v>1</v>
      </c>
      <c r="R6" s="22" t="str" cm="1">
        <f t="array" ref="R6">IFERROR(INDEX(Data!$W$3:$W$1379,MATCH(1,($B$3=Data!$B$3:$B$1379)*($B$4=Data!$E$3:$E$1379)*($D6=Data!$G$3:$G$1379),0)),"")</f>
        <v/>
      </c>
      <c r="S6" s="22" t="str" cm="1">
        <f t="array" ref="S6">IFERROR(INDEX(Data!$X$3:$X$1379,MATCH(1,($B$3=Data!$B$3:$B$1379)*($B$4=Data!$E$3:$E$1379)*($D6=Data!$G$3:$G$1379),0)),"")</f>
        <v/>
      </c>
      <c r="T6" s="82" t="str" cm="1">
        <f t="array" ref="T6">IFERROR(INDEX(Data!$AG$3:$AG$1379,MATCH(1,($B$3=Data!$B$3:$B$1379)*($B$4=Data!$E$3:$E$1379)*($D6=Data!$G$3:$G$1379),0)),"")</f>
        <v/>
      </c>
      <c r="U6" s="304" cm="1">
        <f t="array" ref="U6">IFERROR(INDEX(Data!$BE$3:$BE$1379,MATCH(1,($B$3=Data!$B$3:$B$1379)*($B$4=Data!$E$3:$E$1379)*($D6=Data!$G$3:$G$1379),0)),"")</f>
        <v>155</v>
      </c>
      <c r="V6" s="312" cm="1">
        <f t="array" ref="V6">IFERROR(INDEX(Data!$BK$3:$BK$1379,MATCH(1,($B$3=Data!$B$3:$B$1379)*($B$4=Data!$E$3:$E$1379)*($D6=Data!$G$3:$G$1379),0)),"")</f>
        <v>5</v>
      </c>
      <c r="W6" s="80" cm="1">
        <f t="array" ref="W6">IFERROR(INDEX(Data!$BL$3:$BL$1379,MATCH(1,($B$3=Data!$B$3:$B$1379)*($B$4=Data!$E$3:$E$1379)*($D6=Data!$G$3:$G$1379),0)),"")</f>
        <v>3</v>
      </c>
      <c r="X6" s="80" cm="1">
        <f t="array" ref="X6">IFERROR(INDEX(Data!$BM$3:$BM$1379,MATCH(1,($B$3=Data!$B$3:$B$1379)*($B$4=Data!$E$3:$E$1379)*($D6=Data!$G$3:$G$1379),0)),"")</f>
        <v>1</v>
      </c>
      <c r="Y6" s="80" cm="1">
        <f t="array" ref="Y6">IFERROR(INDEX(Data!$BN$3:$BN$1379,MATCH(1,($B$3=Data!$B$3:$B$1379)*($B$4=Data!$E$3:$E$1379)*($D6=Data!$G$3:$G$1379),0)),"")</f>
        <v>0</v>
      </c>
      <c r="Z6" s="80" cm="1">
        <f t="array" ref="Z6">IFERROR(INDEX(Data!$BO$3:$BO$1379,MATCH(1,($B$3=Data!$B$3:$B$1379)*($B$4=Data!$E$3:$E$1379)*($D6=Data!$G$3:$G$1379),0)),"")</f>
        <v>1</v>
      </c>
      <c r="AA6" s="80" cm="1">
        <f t="array" ref="AA6">IFERROR(INDEX(Data!$BP$3:$BP$1379,MATCH(1,($B$3=Data!$B$3:$B$1379)*($B$4=Data!$E$3:$E$1379)*($D6=Data!$G$3:$G$1379),0)),"")</f>
        <v>0</v>
      </c>
      <c r="AB6" s="84" cm="1">
        <f t="array" ref="AB6">IFERROR(INDEX(Data!$BQ$3:$BQ$1379,MATCH(1,($B$3=Data!$B$3:$B$1379)*($B$4=Data!$E$3:$E$1379)*($D6=Data!$G$3:$G$1379),0)),"")</f>
        <v>0</v>
      </c>
    </row>
    <row r="7" spans="1:28" x14ac:dyDescent="0.25">
      <c r="A7" s="115"/>
      <c r="B7" s="115"/>
      <c r="C7" s="184"/>
      <c r="D7" s="187" t="str">
        <f t="array" ref="D7">IFERROR(INDEX(Data!$G$3:$G$1379, MATCH(0, IF(($B$3=Data!$B$3:$B$1379)*($B$4=Data!$E$3:$E$1379),COUNTIF($D$3:D6, Data!$G$3:$G$1379),""),0)),"")</f>
        <v>Alec Peck</v>
      </c>
      <c r="E7" s="7" t="str" cm="1">
        <f t="array" ref="E7">IFERROR(INDEX(Data!$F$3:$F$1379,MATCH(1,($B$3=Data!$B$3:$B$1379)*($B$4=Data!$E$3:$E$1379)*($D7=Data!$G$3:$G$1379),0)),"")</f>
        <v>Tier 1</v>
      </c>
      <c r="F7" s="7" t="str" cm="1">
        <f t="array" ref="F7">IFERROR(INDEX(Data!$BF$3:$BF$1379,MATCH(1,($B$3=Data!$B$3:$B$1379)*($B$4=Data!$E$3:$E$1379)*($D7=Data!$G$3:$G$1379),0)),"")</f>
        <v>Tristan Hudson</v>
      </c>
      <c r="G7" s="7" cm="1">
        <f t="array" ref="G7">IFERROR(INDEX(Data!$H$3:$H$1379,MATCH(1,($B$3=Data!$B$3:$B$1379)*($B$4=Data!$E$3:$E$1379)*($D7=Data!$G$3:$G$1379),0)),"")</f>
        <v>33</v>
      </c>
      <c r="H7" s="7" cm="1">
        <f t="array" ref="H7">IFERROR(INDEX(Data!$I$3:$I$1379,MATCH(1,($B$3=Data!$B$3:$B$1379)*($B$4=Data!$E$3:$E$1379)*($D7=Data!$G$3:$G$1379),0)),"")</f>
        <v>3</v>
      </c>
      <c r="I7" s="81">
        <f t="shared" si="0"/>
        <v>8.3333333333333329E-2</v>
      </c>
      <c r="J7" s="7" cm="1">
        <f t="array" ref="J7">IFERROR(INDEX(Data!$K$3:$K$1379,MATCH(1,($B$3=Data!$B$3:$B$1379)*($B$4=Data!$E$3:$E$1379)*($D7=Data!$G$3:$G$1379),0)),"")</f>
        <v>17</v>
      </c>
      <c r="K7" s="7" cm="1">
        <f t="array" ref="K7">IFERROR(INDEX(Data!$L$3:$L$1379,MATCH(1,($B$3=Data!$B$3:$B$1379)*($B$4=Data!$E$3:$E$1379)*($D7=Data!$G$3:$G$1379),0)),"")</f>
        <v>1</v>
      </c>
      <c r="L7" s="81">
        <f t="shared" si="1"/>
        <v>5.5555555555555552E-2</v>
      </c>
      <c r="M7" s="79" cm="1">
        <f t="array" ref="M7">IFERROR(INDEX(Data!$BH$3:$BH$1379,MATCH(1,($B$3=Data!$B$3:$B$1379)*($B$4=Data!$E$3:$E$1379)*($D7=Data!$G$3:$G$1379),0)),"")</f>
        <v>47</v>
      </c>
      <c r="N7" s="79" cm="1">
        <f t="array" ref="N7">IFERROR(INDEX(Data!$BI$3:$BI$1379,MATCH(1,($B$3=Data!$B$3:$B$1379)*($B$4=Data!$E$3:$E$1379)*($D7=Data!$G$3:$G$1379),0)),"")</f>
        <v>32</v>
      </c>
      <c r="O7" s="79" cm="1">
        <f t="array" ref="O7">IFERROR(INDEX(Data!$BG$3:$BG$1379,MATCH(1,($B$3=Data!$B$3:$B$1379)*($B$4=Data!$E$3:$E$1379)*($D7=Data!$G$3:$G$1379),0)),"")</f>
        <v>32</v>
      </c>
      <c r="P7" s="79" cm="1">
        <f t="array" ref="P7">IFERROR(INDEX(Data!$AA$3:$AA$1379,MATCH(1,($B$3=Data!$B$3:$B$1379)*($B$4=Data!$E$3:$E$1379)*($D7=Data!$G$3:$G$1379),0)),"")</f>
        <v>0</v>
      </c>
      <c r="Q7" s="21" t="str" cm="1">
        <f t="array" ref="Q7">IFERROR(INDEX(Data!$AV$3:$AV$1379,MATCH(1,($B$3=Data!$B$3:$B$1379)*($B$4=Data!$E$3:$E$1379)*($D7=Data!$G$3:$G$1379),0)),"")</f>
        <v/>
      </c>
      <c r="R7" s="21" t="str" cm="1">
        <f t="array" ref="R7">IFERROR(INDEX(Data!$W$3:$W$1379,MATCH(1,($B$3=Data!$B$3:$B$1379)*($B$4=Data!$E$3:$E$1379)*($D7=Data!$G$3:$G$1379),0)),"")</f>
        <v/>
      </c>
      <c r="S7" s="21" t="str" cm="1">
        <f t="array" ref="S7">IFERROR(INDEX(Data!$X$3:$X$1379,MATCH(1,($B$3=Data!$B$3:$B$1379)*($B$4=Data!$E$3:$E$1379)*($D7=Data!$G$3:$G$1379),0)),"")</f>
        <v/>
      </c>
      <c r="T7" s="81" cm="1">
        <f t="array" ref="T7">IFERROR(INDEX(Data!$AG$3:$AG$1379,MATCH(1,($B$3=Data!$B$3:$B$1379)*($B$4=Data!$E$3:$E$1379)*($D7=Data!$G$3:$G$1379),0)),"")</f>
        <v>1</v>
      </c>
      <c r="U7" s="305" cm="1">
        <f t="array" ref="U7">IFERROR(INDEX(Data!$BE$3:$BE$1379,MATCH(1,($B$3=Data!$B$3:$B$1379)*($B$4=Data!$E$3:$E$1379)*($D7=Data!$G$3:$G$1379),0)),"")</f>
        <v>38</v>
      </c>
      <c r="V7" s="313" cm="1">
        <f t="array" ref="V7">IFERROR(INDEX(Data!$BK$3:$BK$1379,MATCH(1,($B$3=Data!$B$3:$B$1379)*($B$4=Data!$E$3:$E$1379)*($D7=Data!$G$3:$G$1379),0)),"")</f>
        <v>14</v>
      </c>
      <c r="W7" s="79" cm="1">
        <f t="array" ref="W7">IFERROR(INDEX(Data!$BL$3:$BL$1379,MATCH(1,($B$3=Data!$B$3:$B$1379)*($B$4=Data!$E$3:$E$1379)*($D7=Data!$G$3:$G$1379),0)),"")</f>
        <v>8</v>
      </c>
      <c r="X7" s="79" cm="1">
        <f t="array" ref="X7">IFERROR(INDEX(Data!$BM$3:$BM$1379,MATCH(1,($B$3=Data!$B$3:$B$1379)*($B$4=Data!$E$3:$E$1379)*($D7=Data!$G$3:$G$1379),0)),"")</f>
        <v>10</v>
      </c>
      <c r="Y7" s="79" cm="1">
        <f t="array" ref="Y7">IFERROR(INDEX(Data!$BN$3:$BN$1379,MATCH(1,($B$3=Data!$B$3:$B$1379)*($B$4=Data!$E$3:$E$1379)*($D7=Data!$G$3:$G$1379),0)),"")</f>
        <v>0</v>
      </c>
      <c r="Z7" s="79" cm="1">
        <f t="array" ref="Z7">IFERROR(INDEX(Data!$BO$3:$BO$1379,MATCH(1,($B$3=Data!$B$3:$B$1379)*($B$4=Data!$E$3:$E$1379)*($D7=Data!$G$3:$G$1379),0)),"")</f>
        <v>0</v>
      </c>
      <c r="AA7" s="79" cm="1">
        <f t="array" ref="AA7">IFERROR(INDEX(Data!$BP$3:$BP$1379,MATCH(1,($B$3=Data!$B$3:$B$1379)*($B$4=Data!$E$3:$E$1379)*($D7=Data!$G$3:$G$1379),0)),"")</f>
        <v>0</v>
      </c>
      <c r="AB7" s="83" cm="1">
        <f t="array" ref="AB7">IFERROR(INDEX(Data!$BQ$3:$BQ$1379,MATCH(1,($B$3=Data!$B$3:$B$1379)*($B$4=Data!$E$3:$E$1379)*($D7=Data!$G$3:$G$1379),0)),"")</f>
        <v>0</v>
      </c>
    </row>
    <row r="8" spans="1:28" x14ac:dyDescent="0.25">
      <c r="A8" s="115"/>
      <c r="B8" s="115"/>
      <c r="C8" s="184"/>
      <c r="D8" s="186" t="str">
        <f t="array" ref="D8">IFERROR(INDEX(Data!$G$3:$G$1379, MATCH(0, IF(($B$3=Data!$B$3:$B$1379)*($B$4=Data!$E$3:$E$1379),COUNTIF($D$3:D7, Data!$G$3:$G$1379),""),0)),"")</f>
        <v>Amirah Davila</v>
      </c>
      <c r="E8" s="8" t="str" cm="1">
        <f t="array" ref="E8">IFERROR(INDEX(Data!$F$3:$F$1379,MATCH(1,($B$3=Data!$B$3:$B$1379)*($B$4=Data!$E$3:$E$1379)*($D8=Data!$G$3:$G$1379),0)),"")</f>
        <v>Tier 2</v>
      </c>
      <c r="F8" s="8" t="str" cm="1">
        <f t="array" ref="F8">IFERROR(INDEX(Data!$BF$3:$BF$1379,MATCH(1,($B$3=Data!$B$3:$B$1379)*($B$4=Data!$E$3:$E$1379)*($D8=Data!$G$3:$G$1379),0)),"")</f>
        <v>Joel Potter</v>
      </c>
      <c r="G8" s="8" cm="1">
        <f t="array" ref="G8">IFERROR(INDEX(Data!$H$3:$H$1379,MATCH(1,($B$3=Data!$B$3:$B$1379)*($B$4=Data!$E$3:$E$1379)*($D8=Data!$G$3:$G$1379),0)),"")</f>
        <v>0</v>
      </c>
      <c r="H8" s="8" cm="1">
        <f t="array" ref="H8">IFERROR(INDEX(Data!$I$3:$I$1379,MATCH(1,($B$3=Data!$B$3:$B$1379)*($B$4=Data!$E$3:$E$1379)*($D8=Data!$G$3:$G$1379),0)),"")</f>
        <v>0</v>
      </c>
      <c r="I8" s="82" t="str">
        <f t="shared" si="0"/>
        <v>-</v>
      </c>
      <c r="J8" s="8" cm="1">
        <f t="array" ref="J8">IFERROR(INDEX(Data!$K$3:$K$1379,MATCH(1,($B$3=Data!$B$3:$B$1379)*($B$4=Data!$E$3:$E$1379)*($D8=Data!$G$3:$G$1379),0)),"")</f>
        <v>0</v>
      </c>
      <c r="K8" s="8" cm="1">
        <f t="array" ref="K8">IFERROR(INDEX(Data!$L$3:$L$1379,MATCH(1,($B$3=Data!$B$3:$B$1379)*($B$4=Data!$E$3:$E$1379)*($D8=Data!$G$3:$G$1379),0)),"")</f>
        <v>0</v>
      </c>
      <c r="L8" s="82" t="str">
        <f t="shared" si="1"/>
        <v>-</v>
      </c>
      <c r="M8" s="80" cm="1">
        <f t="array" ref="M8">IFERROR(INDEX(Data!$BH$3:$BH$1379,MATCH(1,($B$3=Data!$B$3:$B$1379)*($B$4=Data!$E$3:$E$1379)*($D8=Data!$G$3:$G$1379),0)),"")</f>
        <v>1</v>
      </c>
      <c r="N8" s="80" cm="1">
        <f t="array" ref="N8">IFERROR(INDEX(Data!$BI$3:$BI$1379,MATCH(1,($B$3=Data!$B$3:$B$1379)*($B$4=Data!$E$3:$E$1379)*($D8=Data!$G$3:$G$1379),0)),"")</f>
        <v>31</v>
      </c>
      <c r="O8" s="80" cm="1">
        <f t="array" ref="O8">IFERROR(INDEX(Data!$BG$3:$BG$1379,MATCH(1,($B$3=Data!$B$3:$B$1379)*($B$4=Data!$E$3:$E$1379)*($D8=Data!$G$3:$G$1379),0)),"")</f>
        <v>31</v>
      </c>
      <c r="P8" s="80" cm="1">
        <f t="array" ref="P8">IFERROR(INDEX(Data!$AA$3:$AA$1379,MATCH(1,($B$3=Data!$B$3:$B$1379)*($B$4=Data!$E$3:$E$1379)*($D8=Data!$G$3:$G$1379),0)),"")</f>
        <v>0</v>
      </c>
      <c r="Q8" s="22" t="str" cm="1">
        <f t="array" ref="Q8">IFERROR(INDEX(Data!$AV$3:$AV$1379,MATCH(1,($B$3=Data!$B$3:$B$1379)*($B$4=Data!$E$3:$E$1379)*($D8=Data!$G$3:$G$1379),0)),"")</f>
        <v/>
      </c>
      <c r="R8" s="22" t="str" cm="1">
        <f t="array" ref="R8">IFERROR(INDEX(Data!$W$3:$W$1379,MATCH(1,($B$3=Data!$B$3:$B$1379)*($B$4=Data!$E$3:$E$1379)*($D8=Data!$G$3:$G$1379),0)),"")</f>
        <v/>
      </c>
      <c r="S8" s="22" t="str" cm="1">
        <f t="array" ref="S8">IFERROR(INDEX(Data!$X$3:$X$1379,MATCH(1,($B$3=Data!$B$3:$B$1379)*($B$4=Data!$E$3:$E$1379)*($D8=Data!$G$3:$G$1379),0)),"")</f>
        <v/>
      </c>
      <c r="T8" s="82" t="str" cm="1">
        <f t="array" ref="T8">IFERROR(INDEX(Data!$AG$3:$AG$1379,MATCH(1,($B$3=Data!$B$3:$B$1379)*($B$4=Data!$E$3:$E$1379)*($D8=Data!$G$3:$G$1379),0)),"")</f>
        <v/>
      </c>
      <c r="U8" s="304" cm="1">
        <f t="array" ref="U8">IFERROR(INDEX(Data!$BE$3:$BE$1379,MATCH(1,($B$3=Data!$B$3:$B$1379)*($B$4=Data!$E$3:$E$1379)*($D8=Data!$G$3:$G$1379),0)),"")</f>
        <v>215</v>
      </c>
      <c r="V8" s="312" cm="1">
        <f t="array" ref="V8">IFERROR(INDEX(Data!$BK$3:$BK$1379,MATCH(1,($B$3=Data!$B$3:$B$1379)*($B$4=Data!$E$3:$E$1379)*($D8=Data!$G$3:$G$1379),0)),"")</f>
        <v>26</v>
      </c>
      <c r="W8" s="80" cm="1">
        <f t="array" ref="W8">IFERROR(INDEX(Data!$BL$3:$BL$1379,MATCH(1,($B$3=Data!$B$3:$B$1379)*($B$4=Data!$E$3:$E$1379)*($D8=Data!$G$3:$G$1379),0)),"")</f>
        <v>5</v>
      </c>
      <c r="X8" s="80" cm="1">
        <f t="array" ref="X8">IFERROR(INDEX(Data!$BM$3:$BM$1379,MATCH(1,($B$3=Data!$B$3:$B$1379)*($B$4=Data!$E$3:$E$1379)*($D8=Data!$G$3:$G$1379),0)),"")</f>
        <v>0</v>
      </c>
      <c r="Y8" s="80" cm="1">
        <f t="array" ref="Y8">IFERROR(INDEX(Data!$BN$3:$BN$1379,MATCH(1,($B$3=Data!$B$3:$B$1379)*($B$4=Data!$E$3:$E$1379)*($D8=Data!$G$3:$G$1379),0)),"")</f>
        <v>0</v>
      </c>
      <c r="Z8" s="80" cm="1">
        <f t="array" ref="Z8">IFERROR(INDEX(Data!$BO$3:$BO$1379,MATCH(1,($B$3=Data!$B$3:$B$1379)*($B$4=Data!$E$3:$E$1379)*($D8=Data!$G$3:$G$1379),0)),"")</f>
        <v>0</v>
      </c>
      <c r="AA8" s="80" cm="1">
        <f t="array" ref="AA8">IFERROR(INDEX(Data!$BP$3:$BP$1379,MATCH(1,($B$3=Data!$B$3:$B$1379)*($B$4=Data!$E$3:$E$1379)*($D8=Data!$G$3:$G$1379),0)),"")</f>
        <v>0</v>
      </c>
      <c r="AB8" s="84" cm="1">
        <f t="array" ref="AB8">IFERROR(INDEX(Data!$BQ$3:$BQ$1379,MATCH(1,($B$3=Data!$B$3:$B$1379)*($B$4=Data!$E$3:$E$1379)*($D8=Data!$G$3:$G$1379),0)),"")</f>
        <v>0</v>
      </c>
    </row>
    <row r="9" spans="1:28" x14ac:dyDescent="0.25">
      <c r="A9" s="115"/>
      <c r="B9" s="115"/>
      <c r="C9" s="184"/>
      <c r="D9" s="187" t="str">
        <f t="array" ref="D9">IFERROR(INDEX(Data!$G$3:$G$1379, MATCH(0, IF(($B$3=Data!$B$3:$B$1379)*($B$4=Data!$E$3:$E$1379),COUNTIF($D$3:D8, Data!$G$3:$G$1379),""),0)),"")</f>
        <v>Angela Humphrey</v>
      </c>
      <c r="E9" s="7" t="str" cm="1">
        <f t="array" ref="E9">IFERROR(INDEX(Data!$F$3:$F$1379,MATCH(1,($B$3=Data!$B$3:$B$1379)*($B$4=Data!$E$3:$E$1379)*($D9=Data!$G$3:$G$1379),0)),"")</f>
        <v>Tier 2</v>
      </c>
      <c r="F9" s="7" t="str" cm="1">
        <f t="array" ref="F9">IFERROR(INDEX(Data!$BF$3:$BF$1379,MATCH(1,($B$3=Data!$B$3:$B$1379)*($B$4=Data!$E$3:$E$1379)*($D9=Data!$G$3:$G$1379),0)),"")</f>
        <v>Jason Pravint</v>
      </c>
      <c r="G9" s="7" cm="1">
        <f t="array" ref="G9">IFERROR(INDEX(Data!$H$3:$H$1379,MATCH(1,($B$3=Data!$B$3:$B$1379)*($B$4=Data!$E$3:$E$1379)*($D9=Data!$G$3:$G$1379),0)),"")</f>
        <v>0</v>
      </c>
      <c r="H9" s="7" cm="1">
        <f t="array" ref="H9">IFERROR(INDEX(Data!$I$3:$I$1379,MATCH(1,($B$3=Data!$B$3:$B$1379)*($B$4=Data!$E$3:$E$1379)*($D9=Data!$G$3:$G$1379),0)),"")</f>
        <v>0</v>
      </c>
      <c r="I9" s="81" t="str">
        <f t="shared" si="0"/>
        <v>-</v>
      </c>
      <c r="J9" s="7" cm="1">
        <f t="array" ref="J9">IFERROR(INDEX(Data!$K$3:$K$1379,MATCH(1,($B$3=Data!$B$3:$B$1379)*($B$4=Data!$E$3:$E$1379)*($D9=Data!$G$3:$G$1379),0)),"")</f>
        <v>0</v>
      </c>
      <c r="K9" s="7" cm="1">
        <f t="array" ref="K9">IFERROR(INDEX(Data!$L$3:$L$1379,MATCH(1,($B$3=Data!$B$3:$B$1379)*($B$4=Data!$E$3:$E$1379)*($D9=Data!$G$3:$G$1379),0)),"")</f>
        <v>0</v>
      </c>
      <c r="L9" s="81" t="str">
        <f t="shared" si="1"/>
        <v>-</v>
      </c>
      <c r="M9" s="79" cm="1">
        <f t="array" ref="M9">IFERROR(INDEX(Data!$BH$3:$BH$1379,MATCH(1,($B$3=Data!$B$3:$B$1379)*($B$4=Data!$E$3:$E$1379)*($D9=Data!$G$3:$G$1379),0)),"")</f>
        <v>0</v>
      </c>
      <c r="N9" s="79" cm="1">
        <f t="array" ref="N9">IFERROR(INDEX(Data!$BI$3:$BI$1379,MATCH(1,($B$3=Data!$B$3:$B$1379)*($B$4=Data!$E$3:$E$1379)*($D9=Data!$G$3:$G$1379),0)),"")</f>
        <v>0</v>
      </c>
      <c r="O9" s="79" cm="1">
        <f t="array" ref="O9">IFERROR(INDEX(Data!$BG$3:$BG$1379,MATCH(1,($B$3=Data!$B$3:$B$1379)*($B$4=Data!$E$3:$E$1379)*($D9=Data!$G$3:$G$1379),0)),"")</f>
        <v>0</v>
      </c>
      <c r="P9" s="79" cm="1">
        <f t="array" ref="P9">IFERROR(INDEX(Data!$AA$3:$AA$1379,MATCH(1,($B$3=Data!$B$3:$B$1379)*($B$4=Data!$E$3:$E$1379)*($D9=Data!$G$3:$G$1379),0)),"")</f>
        <v>0</v>
      </c>
      <c r="Q9" s="21" t="str" cm="1">
        <f t="array" ref="Q9">IFERROR(INDEX(Data!$AV$3:$AV$1379,MATCH(1,($B$3=Data!$B$3:$B$1379)*($B$4=Data!$E$3:$E$1379)*($D9=Data!$G$3:$G$1379),0)),"")</f>
        <v/>
      </c>
      <c r="R9" s="21" t="str" cm="1">
        <f t="array" ref="R9">IFERROR(INDEX(Data!$W$3:$W$1379,MATCH(1,($B$3=Data!$B$3:$B$1379)*($B$4=Data!$E$3:$E$1379)*($D9=Data!$G$3:$G$1379),0)),"")</f>
        <v/>
      </c>
      <c r="S9" s="21" t="str" cm="1">
        <f t="array" ref="S9">IFERROR(INDEX(Data!$X$3:$X$1379,MATCH(1,($B$3=Data!$B$3:$B$1379)*($B$4=Data!$E$3:$E$1379)*($D9=Data!$G$3:$G$1379),0)),"")</f>
        <v/>
      </c>
      <c r="T9" s="81" t="str" cm="1">
        <f t="array" ref="T9">IFERROR(INDEX(Data!$AG$3:$AG$1379,MATCH(1,($B$3=Data!$B$3:$B$1379)*($B$4=Data!$E$3:$E$1379)*($D9=Data!$G$3:$G$1379),0)),"")</f>
        <v/>
      </c>
      <c r="U9" s="305" cm="1">
        <f t="array" ref="U9">IFERROR(INDEX(Data!$BE$3:$BE$1379,MATCH(1,($B$3=Data!$B$3:$B$1379)*($B$4=Data!$E$3:$E$1379)*($D9=Data!$G$3:$G$1379),0)),"")</f>
        <v>66</v>
      </c>
      <c r="V9" s="313" cm="1">
        <f t="array" ref="V9">IFERROR(INDEX(Data!$BK$3:$BK$1379,MATCH(1,($B$3=Data!$B$3:$B$1379)*($B$4=Data!$E$3:$E$1379)*($D9=Data!$G$3:$G$1379),0)),"")</f>
        <v>0</v>
      </c>
      <c r="W9" s="79" cm="1">
        <f t="array" ref="W9">IFERROR(INDEX(Data!$BL$3:$BL$1379,MATCH(1,($B$3=Data!$B$3:$B$1379)*($B$4=Data!$E$3:$E$1379)*($D9=Data!$G$3:$G$1379),0)),"")</f>
        <v>0</v>
      </c>
      <c r="X9" s="79" cm="1">
        <f t="array" ref="X9">IFERROR(INDEX(Data!$BM$3:$BM$1379,MATCH(1,($B$3=Data!$B$3:$B$1379)*($B$4=Data!$E$3:$E$1379)*($D9=Data!$G$3:$G$1379),0)),"")</f>
        <v>0</v>
      </c>
      <c r="Y9" s="79" cm="1">
        <f t="array" ref="Y9">IFERROR(INDEX(Data!$BN$3:$BN$1379,MATCH(1,($B$3=Data!$B$3:$B$1379)*($B$4=Data!$E$3:$E$1379)*($D9=Data!$G$3:$G$1379),0)),"")</f>
        <v>0</v>
      </c>
      <c r="Z9" s="79" cm="1">
        <f t="array" ref="Z9">IFERROR(INDEX(Data!$BO$3:$BO$1379,MATCH(1,($B$3=Data!$B$3:$B$1379)*($B$4=Data!$E$3:$E$1379)*($D9=Data!$G$3:$G$1379),0)),"")</f>
        <v>0</v>
      </c>
      <c r="AA9" s="79" cm="1">
        <f t="array" ref="AA9">IFERROR(INDEX(Data!$BP$3:$BP$1379,MATCH(1,($B$3=Data!$B$3:$B$1379)*($B$4=Data!$E$3:$E$1379)*($D9=Data!$G$3:$G$1379),0)),"")</f>
        <v>0</v>
      </c>
      <c r="AB9" s="83" cm="1">
        <f t="array" ref="AB9">IFERROR(INDEX(Data!$BQ$3:$BQ$1379,MATCH(1,($B$3=Data!$B$3:$B$1379)*($B$4=Data!$E$3:$E$1379)*($D9=Data!$G$3:$G$1379),0)),"")</f>
        <v>0</v>
      </c>
    </row>
    <row r="10" spans="1:28" x14ac:dyDescent="0.25">
      <c r="A10" s="115"/>
      <c r="B10" s="117"/>
      <c r="C10" s="184"/>
      <c r="D10" s="186" t="str">
        <f t="array" ref="D10">IFERROR(INDEX(Data!$G$3:$G$1379, MATCH(0, IF(($B$3=Data!$B$3:$B$1379)*($B$4=Data!$E$3:$E$1379),COUNTIF($D$3:D9, Data!$G$3:$G$1379),""),0)),"")</f>
        <v>Arthur Hoffman</v>
      </c>
      <c r="E10" s="8" t="str" cm="1">
        <f t="array" ref="E10">IFERROR(INDEX(Data!$F$3:$F$1379,MATCH(1,($B$3=Data!$B$3:$B$1379)*($B$4=Data!$E$3:$E$1379)*($D10=Data!$G$3:$G$1379),0)),"")</f>
        <v>Tier 1</v>
      </c>
      <c r="F10" s="8" t="str" cm="1">
        <f t="array" ref="F10">IFERROR(INDEX(Data!$BF$3:$BF$1379,MATCH(1,($B$3=Data!$B$3:$B$1379)*($B$4=Data!$E$3:$E$1379)*($D10=Data!$G$3:$G$1379),0)),"")</f>
        <v>Tristan Hudson</v>
      </c>
      <c r="G10" s="8" cm="1">
        <f t="array" ref="G10">IFERROR(INDEX(Data!$H$3:$H$1379,MATCH(1,($B$3=Data!$B$3:$B$1379)*($B$4=Data!$E$3:$E$1379)*($D10=Data!$G$3:$G$1379),0)),"")</f>
        <v>34</v>
      </c>
      <c r="H10" s="8" cm="1">
        <f t="array" ref="H10">IFERROR(INDEX(Data!$I$3:$I$1379,MATCH(1,($B$3=Data!$B$3:$B$1379)*($B$4=Data!$E$3:$E$1379)*($D10=Data!$G$3:$G$1379),0)),"")</f>
        <v>0</v>
      </c>
      <c r="I10" s="82">
        <f t="shared" si="0"/>
        <v>0</v>
      </c>
      <c r="J10" s="8" cm="1">
        <f t="array" ref="J10">IFERROR(INDEX(Data!$K$3:$K$1379,MATCH(1,($B$3=Data!$B$3:$B$1379)*($B$4=Data!$E$3:$E$1379)*($D10=Data!$G$3:$G$1379),0)),"")</f>
        <v>6</v>
      </c>
      <c r="K10" s="8" cm="1">
        <f t="array" ref="K10">IFERROR(INDEX(Data!$L$3:$L$1379,MATCH(1,($B$3=Data!$B$3:$B$1379)*($B$4=Data!$E$3:$E$1379)*($D10=Data!$G$3:$G$1379),0)),"")</f>
        <v>1</v>
      </c>
      <c r="L10" s="82">
        <f t="shared" si="1"/>
        <v>0.14285714285714285</v>
      </c>
      <c r="M10" s="80" cm="1">
        <f t="array" ref="M10">IFERROR(INDEX(Data!$BH$3:$BH$1379,MATCH(1,($B$3=Data!$B$3:$B$1379)*($B$4=Data!$E$3:$E$1379)*($D10=Data!$G$3:$G$1379),0)),"")</f>
        <v>39</v>
      </c>
      <c r="N10" s="80" cm="1">
        <f t="array" ref="N10">IFERROR(INDEX(Data!$BI$3:$BI$1379,MATCH(1,($B$3=Data!$B$3:$B$1379)*($B$4=Data!$E$3:$E$1379)*($D10=Data!$G$3:$G$1379),0)),"")</f>
        <v>37</v>
      </c>
      <c r="O10" s="80" cm="1">
        <f t="array" ref="O10">IFERROR(INDEX(Data!$BG$3:$BG$1379,MATCH(1,($B$3=Data!$B$3:$B$1379)*($B$4=Data!$E$3:$E$1379)*($D10=Data!$G$3:$G$1379),0)),"")</f>
        <v>36</v>
      </c>
      <c r="P10" s="80" cm="1">
        <f t="array" ref="P10">IFERROR(INDEX(Data!$AA$3:$AA$1379,MATCH(1,($B$3=Data!$B$3:$B$1379)*($B$4=Data!$E$3:$E$1379)*($D10=Data!$G$3:$G$1379),0)),"")</f>
        <v>1</v>
      </c>
      <c r="Q10" s="22" cm="1">
        <f t="array" ref="Q10">IFERROR(INDEX(Data!$AV$3:$AV$1379,MATCH(1,($B$3=Data!$B$3:$B$1379)*($B$4=Data!$E$3:$E$1379)*($D10=Data!$G$3:$G$1379),0)),"")</f>
        <v>1</v>
      </c>
      <c r="R10" s="22" t="str" cm="1">
        <f t="array" ref="R10">IFERROR(INDEX(Data!$W$3:$W$1379,MATCH(1,($B$3=Data!$B$3:$B$1379)*($B$4=Data!$E$3:$E$1379)*($D10=Data!$G$3:$G$1379),0)),"")</f>
        <v/>
      </c>
      <c r="S10" s="22" t="str" cm="1">
        <f t="array" ref="S10">IFERROR(INDEX(Data!$X$3:$X$1379,MATCH(1,($B$3=Data!$B$3:$B$1379)*($B$4=Data!$E$3:$E$1379)*($D10=Data!$G$3:$G$1379),0)),"")</f>
        <v/>
      </c>
      <c r="T10" s="82" cm="1">
        <f t="array" ref="T10">IFERROR(INDEX(Data!$AG$3:$AG$1379,MATCH(1,($B$3=Data!$B$3:$B$1379)*($B$4=Data!$E$3:$E$1379)*($D10=Data!$G$3:$G$1379),0)),"")</f>
        <v>1</v>
      </c>
      <c r="U10" s="304" cm="1">
        <f t="array" ref="U10">IFERROR(INDEX(Data!$BE$3:$BE$1379,MATCH(1,($B$3=Data!$B$3:$B$1379)*($B$4=Data!$E$3:$E$1379)*($D10=Data!$G$3:$G$1379),0)),"")</f>
        <v>27</v>
      </c>
      <c r="V10" s="312" cm="1">
        <f t="array" ref="V10">IFERROR(INDEX(Data!$BK$3:$BK$1379,MATCH(1,($B$3=Data!$B$3:$B$1379)*($B$4=Data!$E$3:$E$1379)*($D10=Data!$G$3:$G$1379),0)),"")</f>
        <v>15</v>
      </c>
      <c r="W10" s="80" cm="1">
        <f t="array" ref="W10">IFERROR(INDEX(Data!$BL$3:$BL$1379,MATCH(1,($B$3=Data!$B$3:$B$1379)*($B$4=Data!$E$3:$E$1379)*($D10=Data!$G$3:$G$1379),0)),"")</f>
        <v>15</v>
      </c>
      <c r="X10" s="80" cm="1">
        <f t="array" ref="X10">IFERROR(INDEX(Data!$BM$3:$BM$1379,MATCH(1,($B$3=Data!$B$3:$B$1379)*($B$4=Data!$E$3:$E$1379)*($D10=Data!$G$3:$G$1379),0)),"")</f>
        <v>5</v>
      </c>
      <c r="Y10" s="80" cm="1">
        <f t="array" ref="Y10">IFERROR(INDEX(Data!$BN$3:$BN$1379,MATCH(1,($B$3=Data!$B$3:$B$1379)*($B$4=Data!$E$3:$E$1379)*($D10=Data!$G$3:$G$1379),0)),"")</f>
        <v>0</v>
      </c>
      <c r="Z10" s="80" cm="1">
        <f t="array" ref="Z10">IFERROR(INDEX(Data!$BO$3:$BO$1379,MATCH(1,($B$3=Data!$B$3:$B$1379)*($B$4=Data!$E$3:$E$1379)*($D10=Data!$G$3:$G$1379),0)),"")</f>
        <v>2</v>
      </c>
      <c r="AA10" s="80" cm="1">
        <f t="array" ref="AA10">IFERROR(INDEX(Data!$BP$3:$BP$1379,MATCH(1,($B$3=Data!$B$3:$B$1379)*($B$4=Data!$E$3:$E$1379)*($D10=Data!$G$3:$G$1379),0)),"")</f>
        <v>0</v>
      </c>
      <c r="AB10" s="84" cm="1">
        <f t="array" ref="AB10">IFERROR(INDEX(Data!$BQ$3:$BQ$1379,MATCH(1,($B$3=Data!$B$3:$B$1379)*($B$4=Data!$E$3:$E$1379)*($D10=Data!$G$3:$G$1379),0)),"")</f>
        <v>0</v>
      </c>
    </row>
    <row r="11" spans="1:28" x14ac:dyDescent="0.25">
      <c r="A11" s="115"/>
      <c r="B11" s="115"/>
      <c r="C11" s="184"/>
      <c r="D11" s="187" t="str">
        <f t="array" ref="D11">IFERROR(INDEX(Data!$G$3:$G$1379, MATCH(0, IF(($B$3=Data!$B$3:$B$1379)*($B$4=Data!$E$3:$E$1379),COUNTIF($D$3:D10, Data!$G$3:$G$1379),""),0)),"")</f>
        <v>Asad Moody</v>
      </c>
      <c r="E11" s="7" t="str" cm="1">
        <f t="array" ref="E11">IFERROR(INDEX(Data!$F$3:$F$1379,MATCH(1,($B$3=Data!$B$3:$B$1379)*($B$4=Data!$E$3:$E$1379)*($D11=Data!$G$3:$G$1379),0)),"")</f>
        <v>Tier 2</v>
      </c>
      <c r="F11" s="7" t="str" cm="1">
        <f t="array" ref="F11">IFERROR(INDEX(Data!$BF$3:$BF$1379,MATCH(1,($B$3=Data!$B$3:$B$1379)*($B$4=Data!$E$3:$E$1379)*($D11=Data!$G$3:$G$1379),0)),"")</f>
        <v>Joel Potter</v>
      </c>
      <c r="G11" s="7" cm="1">
        <f t="array" ref="G11">IFERROR(INDEX(Data!$H$3:$H$1379,MATCH(1,($B$3=Data!$B$3:$B$1379)*($B$4=Data!$E$3:$E$1379)*($D11=Data!$G$3:$G$1379),0)),"")</f>
        <v>13</v>
      </c>
      <c r="H11" s="7" cm="1">
        <f t="array" ref="H11">IFERROR(INDEX(Data!$I$3:$I$1379,MATCH(1,($B$3=Data!$B$3:$B$1379)*($B$4=Data!$E$3:$E$1379)*($D11=Data!$G$3:$G$1379),0)),"")</f>
        <v>1</v>
      </c>
      <c r="I11" s="81">
        <f t="shared" si="0"/>
        <v>7.1428571428571425E-2</v>
      </c>
      <c r="J11" s="7" cm="1">
        <f t="array" ref="J11">IFERROR(INDEX(Data!$K$3:$K$1379,MATCH(1,($B$3=Data!$B$3:$B$1379)*($B$4=Data!$E$3:$E$1379)*($D11=Data!$G$3:$G$1379),0)),"")</f>
        <v>2</v>
      </c>
      <c r="K11" s="7" cm="1">
        <f t="array" ref="K11">IFERROR(INDEX(Data!$L$3:$L$1379,MATCH(1,($B$3=Data!$B$3:$B$1379)*($B$4=Data!$E$3:$E$1379)*($D11=Data!$G$3:$G$1379),0)),"")</f>
        <v>0</v>
      </c>
      <c r="L11" s="81">
        <f t="shared" si="1"/>
        <v>0</v>
      </c>
      <c r="M11" s="79" cm="1">
        <f t="array" ref="M11">IFERROR(INDEX(Data!$BH$3:$BH$1379,MATCH(1,($B$3=Data!$B$3:$B$1379)*($B$4=Data!$E$3:$E$1379)*($D11=Data!$G$3:$G$1379),0)),"")</f>
        <v>15</v>
      </c>
      <c r="N11" s="79" cm="1">
        <f t="array" ref="N11">IFERROR(INDEX(Data!$BI$3:$BI$1379,MATCH(1,($B$3=Data!$B$3:$B$1379)*($B$4=Data!$E$3:$E$1379)*($D11=Data!$G$3:$G$1379),0)),"")</f>
        <v>20</v>
      </c>
      <c r="O11" s="79" cm="1">
        <f t="array" ref="O11">IFERROR(INDEX(Data!$BG$3:$BG$1379,MATCH(1,($B$3=Data!$B$3:$B$1379)*($B$4=Data!$E$3:$E$1379)*($D11=Data!$G$3:$G$1379),0)),"")</f>
        <v>20</v>
      </c>
      <c r="P11" s="79" cm="1">
        <f t="array" ref="P11">IFERROR(INDEX(Data!$AA$3:$AA$1379,MATCH(1,($B$3=Data!$B$3:$B$1379)*($B$4=Data!$E$3:$E$1379)*($D11=Data!$G$3:$G$1379),0)),"")</f>
        <v>0</v>
      </c>
      <c r="Q11" s="21" t="str" cm="1">
        <f t="array" ref="Q11">IFERROR(INDEX(Data!$AV$3:$AV$1379,MATCH(1,($B$3=Data!$B$3:$B$1379)*($B$4=Data!$E$3:$E$1379)*($D11=Data!$G$3:$G$1379),0)),"")</f>
        <v/>
      </c>
      <c r="R11" s="21" t="str" cm="1">
        <f t="array" ref="R11">IFERROR(INDEX(Data!$W$3:$W$1379,MATCH(1,($B$3=Data!$B$3:$B$1379)*($B$4=Data!$E$3:$E$1379)*($D11=Data!$G$3:$G$1379),0)),"")</f>
        <v/>
      </c>
      <c r="S11" s="21" t="str" cm="1">
        <f t="array" ref="S11">IFERROR(INDEX(Data!$X$3:$X$1379,MATCH(1,($B$3=Data!$B$3:$B$1379)*($B$4=Data!$E$3:$E$1379)*($D11=Data!$G$3:$G$1379),0)),"")</f>
        <v/>
      </c>
      <c r="T11" s="81" cm="1">
        <f t="array" ref="T11">IFERROR(INDEX(Data!$AG$3:$AG$1379,MATCH(1,($B$3=Data!$B$3:$B$1379)*($B$4=Data!$E$3:$E$1379)*($D11=Data!$G$3:$G$1379),0)),"")</f>
        <v>0.93333333333333335</v>
      </c>
      <c r="U11" s="305" cm="1">
        <f t="array" ref="U11">IFERROR(INDEX(Data!$BE$3:$BE$1379,MATCH(1,($B$3=Data!$B$3:$B$1379)*($B$4=Data!$E$3:$E$1379)*($D11=Data!$G$3:$G$1379),0)),"")</f>
        <v>70</v>
      </c>
      <c r="V11" s="313" cm="1">
        <f t="array" ref="V11">IFERROR(INDEX(Data!$BK$3:$BK$1379,MATCH(1,($B$3=Data!$B$3:$B$1379)*($B$4=Data!$E$3:$E$1379)*($D11=Data!$G$3:$G$1379),0)),"")</f>
        <v>7</v>
      </c>
      <c r="W11" s="79" cm="1">
        <f t="array" ref="W11">IFERROR(INDEX(Data!$BL$3:$BL$1379,MATCH(1,($B$3=Data!$B$3:$B$1379)*($B$4=Data!$E$3:$E$1379)*($D11=Data!$G$3:$G$1379),0)),"")</f>
        <v>8</v>
      </c>
      <c r="X11" s="79" cm="1">
        <f t="array" ref="X11">IFERROR(INDEX(Data!$BM$3:$BM$1379,MATCH(1,($B$3=Data!$B$3:$B$1379)*($B$4=Data!$E$3:$E$1379)*($D11=Data!$G$3:$G$1379),0)),"")</f>
        <v>4</v>
      </c>
      <c r="Y11" s="79" cm="1">
        <f t="array" ref="Y11">IFERROR(INDEX(Data!$BN$3:$BN$1379,MATCH(1,($B$3=Data!$B$3:$B$1379)*($B$4=Data!$E$3:$E$1379)*($D11=Data!$G$3:$G$1379),0)),"")</f>
        <v>1</v>
      </c>
      <c r="Z11" s="79" cm="1">
        <f t="array" ref="Z11">IFERROR(INDEX(Data!$BO$3:$BO$1379,MATCH(1,($B$3=Data!$B$3:$B$1379)*($B$4=Data!$E$3:$E$1379)*($D11=Data!$G$3:$G$1379),0)),"")</f>
        <v>0</v>
      </c>
      <c r="AA11" s="79" cm="1">
        <f t="array" ref="AA11">IFERROR(INDEX(Data!$BP$3:$BP$1379,MATCH(1,($B$3=Data!$B$3:$B$1379)*($B$4=Data!$E$3:$E$1379)*($D11=Data!$G$3:$G$1379),0)),"")</f>
        <v>0</v>
      </c>
      <c r="AB11" s="83" cm="1">
        <f t="array" ref="AB11">IFERROR(INDEX(Data!$BQ$3:$BQ$1379,MATCH(1,($B$3=Data!$B$3:$B$1379)*($B$4=Data!$E$3:$E$1379)*($D11=Data!$G$3:$G$1379),0)),"")</f>
        <v>0</v>
      </c>
    </row>
    <row r="12" spans="1:28" x14ac:dyDescent="0.25">
      <c r="C12" s="184"/>
      <c r="D12" s="186" t="str">
        <f t="array" ref="D12">IFERROR(INDEX(Data!$G$3:$G$1379, MATCH(0, IF(($B$3=Data!$B$3:$B$1379)*($B$4=Data!$E$3:$E$1379),COUNTIF($D$3:D11, Data!$G$3:$G$1379),""),0)),"")</f>
        <v>Astrid Krueger</v>
      </c>
      <c r="E12" s="8" t="str" cm="1">
        <f t="array" ref="E12">IFERROR(INDEX(Data!$F$3:$F$1379,MATCH(1,($B$3=Data!$B$3:$B$1379)*($B$4=Data!$E$3:$E$1379)*($D12=Data!$G$3:$G$1379),0)),"")</f>
        <v>Tier 2</v>
      </c>
      <c r="F12" s="8" t="str" cm="1">
        <f t="array" ref="F12">IFERROR(INDEX(Data!$BF$3:$BF$1379,MATCH(1,($B$3=Data!$B$3:$B$1379)*($B$4=Data!$E$3:$E$1379)*($D12=Data!$G$3:$G$1379),0)),"")</f>
        <v>Joel Potter</v>
      </c>
      <c r="G12" s="8" cm="1">
        <f t="array" ref="G12">IFERROR(INDEX(Data!$H$3:$H$1379,MATCH(1,($B$3=Data!$B$3:$B$1379)*($B$4=Data!$E$3:$E$1379)*($D12=Data!$G$3:$G$1379),0)),"")</f>
        <v>0</v>
      </c>
      <c r="H12" s="8" cm="1">
        <f t="array" ref="H12">IFERROR(INDEX(Data!$I$3:$I$1379,MATCH(1,($B$3=Data!$B$3:$B$1379)*($B$4=Data!$E$3:$E$1379)*($D12=Data!$G$3:$G$1379),0)),"")</f>
        <v>0</v>
      </c>
      <c r="I12" s="82" t="str">
        <f t="shared" si="0"/>
        <v>-</v>
      </c>
      <c r="J12" s="8" cm="1">
        <f t="array" ref="J12">IFERROR(INDEX(Data!$K$3:$K$1379,MATCH(1,($B$3=Data!$B$3:$B$1379)*($B$4=Data!$E$3:$E$1379)*($D12=Data!$G$3:$G$1379),0)),"")</f>
        <v>0</v>
      </c>
      <c r="K12" s="8" cm="1">
        <f t="array" ref="K12">IFERROR(INDEX(Data!$L$3:$L$1379,MATCH(1,($B$3=Data!$B$3:$B$1379)*($B$4=Data!$E$3:$E$1379)*($D12=Data!$G$3:$G$1379),0)),"")</f>
        <v>0</v>
      </c>
      <c r="L12" s="82" t="str">
        <f t="shared" si="1"/>
        <v>-</v>
      </c>
      <c r="M12" s="80" cm="1">
        <f t="array" ref="M12">IFERROR(INDEX(Data!$BH$3:$BH$1379,MATCH(1,($B$3=Data!$B$3:$B$1379)*($B$4=Data!$E$3:$E$1379)*($D12=Data!$G$3:$G$1379),0)),"")</f>
        <v>0</v>
      </c>
      <c r="N12" s="80" cm="1">
        <f t="array" ref="N12">IFERROR(INDEX(Data!$BI$3:$BI$1379,MATCH(1,($B$3=Data!$B$3:$B$1379)*($B$4=Data!$E$3:$E$1379)*($D12=Data!$G$3:$G$1379),0)),"")</f>
        <v>27</v>
      </c>
      <c r="O12" s="80" cm="1">
        <f t="array" ref="O12">IFERROR(INDEX(Data!$BG$3:$BG$1379,MATCH(1,($B$3=Data!$B$3:$B$1379)*($B$4=Data!$E$3:$E$1379)*($D12=Data!$G$3:$G$1379),0)),"")</f>
        <v>28</v>
      </c>
      <c r="P12" s="80" cm="1">
        <f t="array" ref="P12">IFERROR(INDEX(Data!$AA$3:$AA$1379,MATCH(1,($B$3=Data!$B$3:$B$1379)*($B$4=Data!$E$3:$E$1379)*($D12=Data!$G$3:$G$1379),0)),"")</f>
        <v>1</v>
      </c>
      <c r="Q12" s="22" cm="1">
        <f t="array" ref="Q12">IFERROR(INDEX(Data!$AV$3:$AV$1379,MATCH(1,($B$3=Data!$B$3:$B$1379)*($B$4=Data!$E$3:$E$1379)*($D12=Data!$G$3:$G$1379),0)),"")</f>
        <v>0</v>
      </c>
      <c r="R12" s="22" t="str" cm="1">
        <f t="array" ref="R12">IFERROR(INDEX(Data!$W$3:$W$1379,MATCH(1,($B$3=Data!$B$3:$B$1379)*($B$4=Data!$E$3:$E$1379)*($D12=Data!$G$3:$G$1379),0)),"")</f>
        <v/>
      </c>
      <c r="S12" s="22" t="str" cm="1">
        <f t="array" ref="S12">IFERROR(INDEX(Data!$X$3:$X$1379,MATCH(1,($B$3=Data!$B$3:$B$1379)*($B$4=Data!$E$3:$E$1379)*($D12=Data!$G$3:$G$1379),0)),"")</f>
        <v/>
      </c>
      <c r="T12" s="82" t="str" cm="1">
        <f t="array" ref="T12">IFERROR(INDEX(Data!$AG$3:$AG$1379,MATCH(1,($B$3=Data!$B$3:$B$1379)*($B$4=Data!$E$3:$E$1379)*($D12=Data!$G$3:$G$1379),0)),"")</f>
        <v/>
      </c>
      <c r="U12" s="304" cm="1">
        <f t="array" ref="U12">IFERROR(INDEX(Data!$BE$3:$BE$1379,MATCH(1,($B$3=Data!$B$3:$B$1379)*($B$4=Data!$E$3:$E$1379)*($D12=Data!$G$3:$G$1379),0)),"")</f>
        <v>23</v>
      </c>
      <c r="V12" s="312" cm="1">
        <f t="array" ref="V12">IFERROR(INDEX(Data!$BK$3:$BK$1379,MATCH(1,($B$3=Data!$B$3:$B$1379)*($B$4=Data!$E$3:$E$1379)*($D12=Data!$G$3:$G$1379),0)),"")</f>
        <v>13</v>
      </c>
      <c r="W12" s="80" cm="1">
        <f t="array" ref="W12">IFERROR(INDEX(Data!$BL$3:$BL$1379,MATCH(1,($B$3=Data!$B$3:$B$1379)*($B$4=Data!$E$3:$E$1379)*($D12=Data!$G$3:$G$1379),0)),"")</f>
        <v>10</v>
      </c>
      <c r="X12" s="80" cm="1">
        <f t="array" ref="X12">IFERROR(INDEX(Data!$BM$3:$BM$1379,MATCH(1,($B$3=Data!$B$3:$B$1379)*($B$4=Data!$E$3:$E$1379)*($D12=Data!$G$3:$G$1379),0)),"")</f>
        <v>1</v>
      </c>
      <c r="Y12" s="80" cm="1">
        <f t="array" ref="Y12">IFERROR(INDEX(Data!$BN$3:$BN$1379,MATCH(1,($B$3=Data!$B$3:$B$1379)*($B$4=Data!$E$3:$E$1379)*($D12=Data!$G$3:$G$1379),0)),"")</f>
        <v>3</v>
      </c>
      <c r="Z12" s="80" cm="1">
        <f t="array" ref="Z12">IFERROR(INDEX(Data!$BO$3:$BO$1379,MATCH(1,($B$3=Data!$B$3:$B$1379)*($B$4=Data!$E$3:$E$1379)*($D12=Data!$G$3:$G$1379),0)),"")</f>
        <v>0</v>
      </c>
      <c r="AA12" s="80" cm="1">
        <f t="array" ref="AA12">IFERROR(INDEX(Data!$BP$3:$BP$1379,MATCH(1,($B$3=Data!$B$3:$B$1379)*($B$4=Data!$E$3:$E$1379)*($D12=Data!$G$3:$G$1379),0)),"")</f>
        <v>0</v>
      </c>
      <c r="AB12" s="84" cm="1">
        <f t="array" ref="AB12">IFERROR(INDEX(Data!$BQ$3:$BQ$1379,MATCH(1,($B$3=Data!$B$3:$B$1379)*($B$4=Data!$E$3:$E$1379)*($D12=Data!$G$3:$G$1379),0)),"")</f>
        <v>0</v>
      </c>
    </row>
    <row r="13" spans="1:28" x14ac:dyDescent="0.25">
      <c r="C13" s="184"/>
      <c r="D13" s="187" t="str">
        <f t="array" ref="D13">IFERROR(INDEX(Data!$G$3:$G$1379, MATCH(0, IF(($B$3=Data!$B$3:$B$1379)*($B$4=Data!$E$3:$E$1379),COUNTIF($D$3:D12, Data!$G$3:$G$1379),""),0)),"")</f>
        <v>Darius Holman</v>
      </c>
      <c r="E13" s="7" t="str" cm="1">
        <f t="array" ref="E13">IFERROR(INDEX(Data!$F$3:$F$1379,MATCH(1,($B$3=Data!$B$3:$B$1379)*($B$4=Data!$E$3:$E$1379)*($D13=Data!$G$3:$G$1379),0)),"")</f>
        <v>Tier 1</v>
      </c>
      <c r="F13" s="7" t="str" cm="1">
        <f t="array" ref="F13">IFERROR(INDEX(Data!$BF$3:$BF$1379,MATCH(1,($B$3=Data!$B$3:$B$1379)*($B$4=Data!$E$3:$E$1379)*($D13=Data!$G$3:$G$1379),0)),"")</f>
        <v>Tristan Hudson</v>
      </c>
      <c r="G13" s="7" cm="1">
        <f t="array" ref="G13">IFERROR(INDEX(Data!$H$3:$H$1379,MATCH(1,($B$3=Data!$B$3:$B$1379)*($B$4=Data!$E$3:$E$1379)*($D13=Data!$G$3:$G$1379),0)),"")</f>
        <v>34</v>
      </c>
      <c r="H13" s="7" cm="1">
        <f t="array" ref="H13">IFERROR(INDEX(Data!$I$3:$I$1379,MATCH(1,($B$3=Data!$B$3:$B$1379)*($B$4=Data!$E$3:$E$1379)*($D13=Data!$G$3:$G$1379),0)),"")</f>
        <v>1</v>
      </c>
      <c r="I13" s="81">
        <f t="shared" si="0"/>
        <v>2.8571428571428571E-2</v>
      </c>
      <c r="J13" s="7" cm="1">
        <f t="array" ref="J13">IFERROR(INDEX(Data!$K$3:$K$1379,MATCH(1,($B$3=Data!$B$3:$B$1379)*($B$4=Data!$E$3:$E$1379)*($D13=Data!$G$3:$G$1379),0)),"")</f>
        <v>6</v>
      </c>
      <c r="K13" s="7" cm="1">
        <f t="array" ref="K13">IFERROR(INDEX(Data!$L$3:$L$1379,MATCH(1,($B$3=Data!$B$3:$B$1379)*($B$4=Data!$E$3:$E$1379)*($D13=Data!$G$3:$G$1379),0)),"")</f>
        <v>0</v>
      </c>
      <c r="L13" s="81">
        <f t="shared" si="1"/>
        <v>0</v>
      </c>
      <c r="M13" s="79" cm="1">
        <f t="array" ref="M13">IFERROR(INDEX(Data!$BH$3:$BH$1379,MATCH(1,($B$3=Data!$B$3:$B$1379)*($B$4=Data!$E$3:$E$1379)*($D13=Data!$G$3:$G$1379),0)),"")</f>
        <v>49</v>
      </c>
      <c r="N13" s="79" cm="1">
        <f t="array" ref="N13">IFERROR(INDEX(Data!$BI$3:$BI$1379,MATCH(1,($B$3=Data!$B$3:$B$1379)*($B$4=Data!$E$3:$E$1379)*($D13=Data!$G$3:$G$1379),0)),"")</f>
        <v>32</v>
      </c>
      <c r="O13" s="79" cm="1">
        <f t="array" ref="O13">IFERROR(INDEX(Data!$BG$3:$BG$1379,MATCH(1,($B$3=Data!$B$3:$B$1379)*($B$4=Data!$E$3:$E$1379)*($D13=Data!$G$3:$G$1379),0)),"")</f>
        <v>32</v>
      </c>
      <c r="P13" s="79" cm="1">
        <f t="array" ref="P13">IFERROR(INDEX(Data!$AA$3:$AA$1379,MATCH(1,($B$3=Data!$B$3:$B$1379)*($B$4=Data!$E$3:$E$1379)*($D13=Data!$G$3:$G$1379),0)),"")</f>
        <v>1</v>
      </c>
      <c r="Q13" s="21" cm="1">
        <f t="array" ref="Q13">IFERROR(INDEX(Data!$AV$3:$AV$1379,MATCH(1,($B$3=Data!$B$3:$B$1379)*($B$4=Data!$E$3:$E$1379)*($D13=Data!$G$3:$G$1379),0)),"")</f>
        <v>1</v>
      </c>
      <c r="R13" s="21" t="str" cm="1">
        <f t="array" ref="R13">IFERROR(INDEX(Data!$W$3:$W$1379,MATCH(1,($B$3=Data!$B$3:$B$1379)*($B$4=Data!$E$3:$E$1379)*($D13=Data!$G$3:$G$1379),0)),"")</f>
        <v/>
      </c>
      <c r="S13" s="21" t="str" cm="1">
        <f t="array" ref="S13">IFERROR(INDEX(Data!$X$3:$X$1379,MATCH(1,($B$3=Data!$B$3:$B$1379)*($B$4=Data!$E$3:$E$1379)*($D13=Data!$G$3:$G$1379),0)),"")</f>
        <v/>
      </c>
      <c r="T13" s="81" cm="1">
        <f t="array" ref="T13">IFERROR(INDEX(Data!$AG$3:$AG$1379,MATCH(1,($B$3=Data!$B$3:$B$1379)*($B$4=Data!$E$3:$E$1379)*($D13=Data!$G$3:$G$1379),0)),"")</f>
        <v>0.97499999999999998</v>
      </c>
      <c r="U13" s="305" cm="1">
        <f t="array" ref="U13">IFERROR(INDEX(Data!$BE$3:$BE$1379,MATCH(1,($B$3=Data!$B$3:$B$1379)*($B$4=Data!$E$3:$E$1379)*($D13=Data!$G$3:$G$1379),0)),"")</f>
        <v>10</v>
      </c>
      <c r="V13" s="313" cm="1">
        <f t="array" ref="V13">IFERROR(INDEX(Data!$BK$3:$BK$1379,MATCH(1,($B$3=Data!$B$3:$B$1379)*($B$4=Data!$E$3:$E$1379)*($D13=Data!$G$3:$G$1379),0)),"")</f>
        <v>7</v>
      </c>
      <c r="W13" s="79" cm="1">
        <f t="array" ref="W13">IFERROR(INDEX(Data!$BL$3:$BL$1379,MATCH(1,($B$3=Data!$B$3:$B$1379)*($B$4=Data!$E$3:$E$1379)*($D13=Data!$G$3:$G$1379),0)),"")</f>
        <v>22</v>
      </c>
      <c r="X13" s="79" cm="1">
        <f t="array" ref="X13">IFERROR(INDEX(Data!$BM$3:$BM$1379,MATCH(1,($B$3=Data!$B$3:$B$1379)*($B$4=Data!$E$3:$E$1379)*($D13=Data!$G$3:$G$1379),0)),"")</f>
        <v>3</v>
      </c>
      <c r="Y13" s="79" cm="1">
        <f t="array" ref="Y13">IFERROR(INDEX(Data!$BN$3:$BN$1379,MATCH(1,($B$3=Data!$B$3:$B$1379)*($B$4=Data!$E$3:$E$1379)*($D13=Data!$G$3:$G$1379),0)),"")</f>
        <v>0</v>
      </c>
      <c r="Z13" s="79" cm="1">
        <f t="array" ref="Z13">IFERROR(INDEX(Data!$BO$3:$BO$1379,MATCH(1,($B$3=Data!$B$3:$B$1379)*($B$4=Data!$E$3:$E$1379)*($D13=Data!$G$3:$G$1379),0)),"")</f>
        <v>0</v>
      </c>
      <c r="AA13" s="79" cm="1">
        <f t="array" ref="AA13">IFERROR(INDEX(Data!$BP$3:$BP$1379,MATCH(1,($B$3=Data!$B$3:$B$1379)*($B$4=Data!$E$3:$E$1379)*($D13=Data!$G$3:$G$1379),0)),"")</f>
        <v>0</v>
      </c>
      <c r="AB13" s="83" cm="1">
        <f t="array" ref="AB13">IFERROR(INDEX(Data!$BQ$3:$BQ$1379,MATCH(1,($B$3=Data!$B$3:$B$1379)*($B$4=Data!$E$3:$E$1379)*($D13=Data!$G$3:$G$1379),0)),"")</f>
        <v>0</v>
      </c>
    </row>
    <row r="14" spans="1:28" x14ac:dyDescent="0.25">
      <c r="C14" s="184"/>
      <c r="D14" s="186" t="str">
        <f t="array" ref="D14">IFERROR(INDEX(Data!$G$3:$G$1379, MATCH(0, IF(($B$3=Data!$B$3:$B$1379)*($B$4=Data!$E$3:$E$1379),COUNTIF($D$3:D13, Data!$G$3:$G$1379),""),0)),"")</f>
        <v>Ela Stafford</v>
      </c>
      <c r="E14" s="8" t="str" cm="1">
        <f t="array" ref="E14">IFERROR(INDEX(Data!$F$3:$F$1379,MATCH(1,($B$3=Data!$B$3:$B$1379)*($B$4=Data!$E$3:$E$1379)*($D14=Data!$G$3:$G$1379),0)),"")</f>
        <v>Tier 2</v>
      </c>
      <c r="F14" s="8" t="str" cm="1">
        <f t="array" ref="F14">IFERROR(INDEX(Data!$BF$3:$BF$1379,MATCH(1,($B$3=Data!$B$3:$B$1379)*($B$4=Data!$E$3:$E$1379)*($D14=Data!$G$3:$G$1379),0)),"")</f>
        <v>Joel Potter</v>
      </c>
      <c r="G14" s="8" cm="1">
        <f t="array" ref="G14">IFERROR(INDEX(Data!$H$3:$H$1379,MATCH(1,($B$3=Data!$B$3:$B$1379)*($B$4=Data!$E$3:$E$1379)*($D14=Data!$G$3:$G$1379),0)),"")</f>
        <v>0</v>
      </c>
      <c r="H14" s="8" cm="1">
        <f t="array" ref="H14">IFERROR(INDEX(Data!$I$3:$I$1379,MATCH(1,($B$3=Data!$B$3:$B$1379)*($B$4=Data!$E$3:$E$1379)*($D14=Data!$G$3:$G$1379),0)),"")</f>
        <v>0</v>
      </c>
      <c r="I14" s="82" t="str">
        <f t="shared" si="0"/>
        <v>-</v>
      </c>
      <c r="J14" s="8" cm="1">
        <f t="array" ref="J14">IFERROR(INDEX(Data!$K$3:$K$1379,MATCH(1,($B$3=Data!$B$3:$B$1379)*($B$4=Data!$E$3:$E$1379)*($D14=Data!$G$3:$G$1379),0)),"")</f>
        <v>0</v>
      </c>
      <c r="K14" s="8" cm="1">
        <f t="array" ref="K14">IFERROR(INDEX(Data!$L$3:$L$1379,MATCH(1,($B$3=Data!$B$3:$B$1379)*($B$4=Data!$E$3:$E$1379)*($D14=Data!$G$3:$G$1379),0)),"")</f>
        <v>0</v>
      </c>
      <c r="L14" s="82" t="str">
        <f t="shared" si="1"/>
        <v>-</v>
      </c>
      <c r="M14" s="80" cm="1">
        <f t="array" ref="M14">IFERROR(INDEX(Data!$BH$3:$BH$1379,MATCH(1,($B$3=Data!$B$3:$B$1379)*($B$4=Data!$E$3:$E$1379)*($D14=Data!$G$3:$G$1379),0)),"")</f>
        <v>0</v>
      </c>
      <c r="N14" s="80" cm="1">
        <f t="array" ref="N14">IFERROR(INDEX(Data!$BI$3:$BI$1379,MATCH(1,($B$3=Data!$B$3:$B$1379)*($B$4=Data!$E$3:$E$1379)*($D14=Data!$G$3:$G$1379),0)),"")</f>
        <v>17</v>
      </c>
      <c r="O14" s="80" cm="1">
        <f t="array" ref="O14">IFERROR(INDEX(Data!$BG$3:$BG$1379,MATCH(1,($B$3=Data!$B$3:$B$1379)*($B$4=Data!$E$3:$E$1379)*($D14=Data!$G$3:$G$1379),0)),"")</f>
        <v>18</v>
      </c>
      <c r="P14" s="80" cm="1">
        <f t="array" ref="P14">IFERROR(INDEX(Data!$AA$3:$AA$1379,MATCH(1,($B$3=Data!$B$3:$B$1379)*($B$4=Data!$E$3:$E$1379)*($D14=Data!$G$3:$G$1379),0)),"")</f>
        <v>1</v>
      </c>
      <c r="Q14" s="22" cm="1">
        <f t="array" ref="Q14">IFERROR(INDEX(Data!$AV$3:$AV$1379,MATCH(1,($B$3=Data!$B$3:$B$1379)*($B$4=Data!$E$3:$E$1379)*($D14=Data!$G$3:$G$1379),0)),"")</f>
        <v>1</v>
      </c>
      <c r="R14" s="22" t="str" cm="1">
        <f t="array" ref="R14">IFERROR(INDEX(Data!$W$3:$W$1379,MATCH(1,($B$3=Data!$B$3:$B$1379)*($B$4=Data!$E$3:$E$1379)*($D14=Data!$G$3:$G$1379),0)),"")</f>
        <v/>
      </c>
      <c r="S14" s="22" t="str" cm="1">
        <f t="array" ref="S14">IFERROR(INDEX(Data!$X$3:$X$1379,MATCH(1,($B$3=Data!$B$3:$B$1379)*($B$4=Data!$E$3:$E$1379)*($D14=Data!$G$3:$G$1379),0)),"")</f>
        <v/>
      </c>
      <c r="T14" s="82" t="str" cm="1">
        <f t="array" ref="T14">IFERROR(INDEX(Data!$AG$3:$AG$1379,MATCH(1,($B$3=Data!$B$3:$B$1379)*($B$4=Data!$E$3:$E$1379)*($D14=Data!$G$3:$G$1379),0)),"")</f>
        <v/>
      </c>
      <c r="U14" s="304" cm="1">
        <f t="array" ref="U14">IFERROR(INDEX(Data!$BE$3:$BE$1379,MATCH(1,($B$3=Data!$B$3:$B$1379)*($B$4=Data!$E$3:$E$1379)*($D14=Data!$G$3:$G$1379),0)),"")</f>
        <v>95</v>
      </c>
      <c r="V14" s="312" cm="1">
        <f t="array" ref="V14">IFERROR(INDEX(Data!$BK$3:$BK$1379,MATCH(1,($B$3=Data!$B$3:$B$1379)*($B$4=Data!$E$3:$E$1379)*($D14=Data!$G$3:$G$1379),0)),"")</f>
        <v>16</v>
      </c>
      <c r="W14" s="80" cm="1">
        <f t="array" ref="W14">IFERROR(INDEX(Data!$BL$3:$BL$1379,MATCH(1,($B$3=Data!$B$3:$B$1379)*($B$4=Data!$E$3:$E$1379)*($D14=Data!$G$3:$G$1379),0)),"")</f>
        <v>1</v>
      </c>
      <c r="X14" s="80" cm="1">
        <f t="array" ref="X14">IFERROR(INDEX(Data!$BM$3:$BM$1379,MATCH(1,($B$3=Data!$B$3:$B$1379)*($B$4=Data!$E$3:$E$1379)*($D14=Data!$G$3:$G$1379),0)),"")</f>
        <v>0</v>
      </c>
      <c r="Y14" s="80" cm="1">
        <f t="array" ref="Y14">IFERROR(INDEX(Data!$BN$3:$BN$1379,MATCH(1,($B$3=Data!$B$3:$B$1379)*($B$4=Data!$E$3:$E$1379)*($D14=Data!$G$3:$G$1379),0)),"")</f>
        <v>0</v>
      </c>
      <c r="Z14" s="80" cm="1">
        <f t="array" ref="Z14">IFERROR(INDEX(Data!$BO$3:$BO$1379,MATCH(1,($B$3=Data!$B$3:$B$1379)*($B$4=Data!$E$3:$E$1379)*($D14=Data!$G$3:$G$1379),0)),"")</f>
        <v>0</v>
      </c>
      <c r="AA14" s="80" cm="1">
        <f t="array" ref="AA14">IFERROR(INDEX(Data!$BP$3:$BP$1379,MATCH(1,($B$3=Data!$B$3:$B$1379)*($B$4=Data!$E$3:$E$1379)*($D14=Data!$G$3:$G$1379),0)),"")</f>
        <v>0</v>
      </c>
      <c r="AB14" s="84" cm="1">
        <f t="array" ref="AB14">IFERROR(INDEX(Data!$BQ$3:$BQ$1379,MATCH(1,($B$3=Data!$B$3:$B$1379)*($B$4=Data!$E$3:$E$1379)*($D14=Data!$G$3:$G$1379),0)),"")</f>
        <v>0</v>
      </c>
    </row>
    <row r="15" spans="1:28" x14ac:dyDescent="0.25">
      <c r="C15" s="184"/>
      <c r="D15" s="187" t="str">
        <f t="array" ref="D15">IFERROR(INDEX(Data!$G$3:$G$1379, MATCH(0, IF(($B$3=Data!$B$3:$B$1379)*($B$4=Data!$E$3:$E$1379),COUNTIF($D$3:D14, Data!$G$3:$G$1379),""),0)),"")</f>
        <v>Fynn Eaton</v>
      </c>
      <c r="E15" s="7" t="str" cm="1">
        <f t="array" ref="E15">IFERROR(INDEX(Data!$F$3:$F$1379,MATCH(1,($B$3=Data!$B$3:$B$1379)*($B$4=Data!$E$3:$E$1379)*($D15=Data!$G$3:$G$1379),0)),"")</f>
        <v>Tier 1</v>
      </c>
      <c r="F15" s="7" t="str" cm="1">
        <f t="array" ref="F15">IFERROR(INDEX(Data!$BF$3:$BF$1379,MATCH(1,($B$3=Data!$B$3:$B$1379)*($B$4=Data!$E$3:$E$1379)*($D15=Data!$G$3:$G$1379),0)),"")</f>
        <v>Tristan Hudson</v>
      </c>
      <c r="G15" s="7" cm="1">
        <f t="array" ref="G15">IFERROR(INDEX(Data!$H$3:$H$1379,MATCH(1,($B$3=Data!$B$3:$B$1379)*($B$4=Data!$E$3:$E$1379)*($D15=Data!$G$3:$G$1379),0)),"")</f>
        <v>0</v>
      </c>
      <c r="H15" s="7" cm="1">
        <f t="array" ref="H15">IFERROR(INDEX(Data!$I$3:$I$1379,MATCH(1,($B$3=Data!$B$3:$B$1379)*($B$4=Data!$E$3:$E$1379)*($D15=Data!$G$3:$G$1379),0)),"")</f>
        <v>0</v>
      </c>
      <c r="I15" s="81" t="str">
        <f t="shared" si="0"/>
        <v>-</v>
      </c>
      <c r="J15" s="7" cm="1">
        <f t="array" ref="J15">IFERROR(INDEX(Data!$K$3:$K$1379,MATCH(1,($B$3=Data!$B$3:$B$1379)*($B$4=Data!$E$3:$E$1379)*($D15=Data!$G$3:$G$1379),0)),"")</f>
        <v>0</v>
      </c>
      <c r="K15" s="7" cm="1">
        <f t="array" ref="K15">IFERROR(INDEX(Data!$L$3:$L$1379,MATCH(1,($B$3=Data!$B$3:$B$1379)*($B$4=Data!$E$3:$E$1379)*($D15=Data!$G$3:$G$1379),0)),"")</f>
        <v>0</v>
      </c>
      <c r="L15" s="81" t="str">
        <f t="shared" si="1"/>
        <v>-</v>
      </c>
      <c r="M15" s="79" cm="1">
        <f t="array" ref="M15">IFERROR(INDEX(Data!$BH$3:$BH$1379,MATCH(1,($B$3=Data!$B$3:$B$1379)*($B$4=Data!$E$3:$E$1379)*($D15=Data!$G$3:$G$1379),0)),"")</f>
        <v>0</v>
      </c>
      <c r="N15" s="79" cm="1">
        <f t="array" ref="N15">IFERROR(INDEX(Data!$BI$3:$BI$1379,MATCH(1,($B$3=Data!$B$3:$B$1379)*($B$4=Data!$E$3:$E$1379)*($D15=Data!$G$3:$G$1379),0)),"")</f>
        <v>0</v>
      </c>
      <c r="O15" s="79" cm="1">
        <f t="array" ref="O15">IFERROR(INDEX(Data!$BG$3:$BG$1379,MATCH(1,($B$3=Data!$B$3:$B$1379)*($B$4=Data!$E$3:$E$1379)*($D15=Data!$G$3:$G$1379),0)),"")</f>
        <v>0</v>
      </c>
      <c r="P15" s="79" cm="1">
        <f t="array" ref="P15">IFERROR(INDEX(Data!$AA$3:$AA$1379,MATCH(1,($B$3=Data!$B$3:$B$1379)*($B$4=Data!$E$3:$E$1379)*($D15=Data!$G$3:$G$1379),0)),"")</f>
        <v>0</v>
      </c>
      <c r="Q15" s="21" t="str" cm="1">
        <f t="array" ref="Q15">IFERROR(INDEX(Data!$AV$3:$AV$1379,MATCH(1,($B$3=Data!$B$3:$B$1379)*($B$4=Data!$E$3:$E$1379)*($D15=Data!$G$3:$G$1379),0)),"")</f>
        <v/>
      </c>
      <c r="R15" s="21" t="str" cm="1">
        <f t="array" ref="R15">IFERROR(INDEX(Data!$W$3:$W$1379,MATCH(1,($B$3=Data!$B$3:$B$1379)*($B$4=Data!$E$3:$E$1379)*($D15=Data!$G$3:$G$1379),0)),"")</f>
        <v/>
      </c>
      <c r="S15" s="21" t="str" cm="1">
        <f t="array" ref="S15">IFERROR(INDEX(Data!$X$3:$X$1379,MATCH(1,($B$3=Data!$B$3:$B$1379)*($B$4=Data!$E$3:$E$1379)*($D15=Data!$G$3:$G$1379),0)),"")</f>
        <v/>
      </c>
      <c r="T15" s="81" t="str" cm="1">
        <f t="array" ref="T15">IFERROR(INDEX(Data!$AG$3:$AG$1379,MATCH(1,($B$3=Data!$B$3:$B$1379)*($B$4=Data!$E$3:$E$1379)*($D15=Data!$G$3:$G$1379),0)),"")</f>
        <v/>
      </c>
      <c r="U15" s="305" cm="1">
        <f t="array" ref="U15">IFERROR(INDEX(Data!$BE$3:$BE$1379,MATCH(1,($B$3=Data!$B$3:$B$1379)*($B$4=Data!$E$3:$E$1379)*($D15=Data!$G$3:$G$1379),0)),"")</f>
        <v>0</v>
      </c>
      <c r="V15" s="313" cm="1">
        <f t="array" ref="V15">IFERROR(INDEX(Data!$BK$3:$BK$1379,MATCH(1,($B$3=Data!$B$3:$B$1379)*($B$4=Data!$E$3:$E$1379)*($D15=Data!$G$3:$G$1379),0)),"")</f>
        <v>0</v>
      </c>
      <c r="W15" s="79" cm="1">
        <f t="array" ref="W15">IFERROR(INDEX(Data!$BL$3:$BL$1379,MATCH(1,($B$3=Data!$B$3:$B$1379)*($B$4=Data!$E$3:$E$1379)*($D15=Data!$G$3:$G$1379),0)),"")</f>
        <v>0</v>
      </c>
      <c r="X15" s="79" cm="1">
        <f t="array" ref="X15">IFERROR(INDEX(Data!$BM$3:$BM$1379,MATCH(1,($B$3=Data!$B$3:$B$1379)*($B$4=Data!$E$3:$E$1379)*($D15=Data!$G$3:$G$1379),0)),"")</f>
        <v>0</v>
      </c>
      <c r="Y15" s="79" cm="1">
        <f t="array" ref="Y15">IFERROR(INDEX(Data!$BN$3:$BN$1379,MATCH(1,($B$3=Data!$B$3:$B$1379)*($B$4=Data!$E$3:$E$1379)*($D15=Data!$G$3:$G$1379),0)),"")</f>
        <v>0</v>
      </c>
      <c r="Z15" s="79" cm="1">
        <f t="array" ref="Z15">IFERROR(INDEX(Data!$BO$3:$BO$1379,MATCH(1,($B$3=Data!$B$3:$B$1379)*($B$4=Data!$E$3:$E$1379)*($D15=Data!$G$3:$G$1379),0)),"")</f>
        <v>0</v>
      </c>
      <c r="AA15" s="79" cm="1">
        <f t="array" ref="AA15">IFERROR(INDEX(Data!$BP$3:$BP$1379,MATCH(1,($B$3=Data!$B$3:$B$1379)*($B$4=Data!$E$3:$E$1379)*($D15=Data!$G$3:$G$1379),0)),"")</f>
        <v>0</v>
      </c>
      <c r="AB15" s="83" cm="1">
        <f t="array" ref="AB15">IFERROR(INDEX(Data!$BQ$3:$BQ$1379,MATCH(1,($B$3=Data!$B$3:$B$1379)*($B$4=Data!$E$3:$E$1379)*($D15=Data!$G$3:$G$1379),0)),"")</f>
        <v>0</v>
      </c>
    </row>
    <row r="16" spans="1:28" x14ac:dyDescent="0.25">
      <c r="C16" s="184"/>
      <c r="D16" s="186" t="str">
        <f t="array" ref="D16">IFERROR(INDEX(Data!$G$3:$G$1379, MATCH(0, IF(($B$3=Data!$B$3:$B$1379)*($B$4=Data!$E$3:$E$1379),COUNTIF($D$3:D15, Data!$G$3:$G$1379),""),0)),"")</f>
        <v>Gracie Patton</v>
      </c>
      <c r="E16" s="8" t="str" cm="1">
        <f t="array" ref="E16">IFERROR(INDEX(Data!$F$3:$F$1379,MATCH(1,($B$3=Data!$B$3:$B$1379)*($B$4=Data!$E$3:$E$1379)*($D16=Data!$G$3:$G$1379),0)),"")</f>
        <v>Tier 1</v>
      </c>
      <c r="F16" s="8" t="str" cm="1">
        <f t="array" ref="F16">IFERROR(INDEX(Data!$BF$3:$BF$1379,MATCH(1,($B$3=Data!$B$3:$B$1379)*($B$4=Data!$E$3:$E$1379)*($D16=Data!$G$3:$G$1379),0)),"")</f>
        <v>Tristan Hudson</v>
      </c>
      <c r="G16" s="8" cm="1">
        <f t="array" ref="G16">IFERROR(INDEX(Data!$H$3:$H$1379,MATCH(1,($B$3=Data!$B$3:$B$1379)*($B$4=Data!$E$3:$E$1379)*($D16=Data!$G$3:$G$1379),0)),"")</f>
        <v>24</v>
      </c>
      <c r="H16" s="8" cm="1">
        <f t="array" ref="H16">IFERROR(INDEX(Data!$I$3:$I$1379,MATCH(1,($B$3=Data!$B$3:$B$1379)*($B$4=Data!$E$3:$E$1379)*($D16=Data!$G$3:$G$1379),0)),"")</f>
        <v>1</v>
      </c>
      <c r="I16" s="82">
        <f t="shared" si="0"/>
        <v>0.04</v>
      </c>
      <c r="J16" s="8" cm="1">
        <f t="array" ref="J16">IFERROR(INDEX(Data!$K$3:$K$1379,MATCH(1,($B$3=Data!$B$3:$B$1379)*($B$4=Data!$E$3:$E$1379)*($D16=Data!$G$3:$G$1379),0)),"")</f>
        <v>10</v>
      </c>
      <c r="K16" s="8" cm="1">
        <f t="array" ref="K16">IFERROR(INDEX(Data!$L$3:$L$1379,MATCH(1,($B$3=Data!$B$3:$B$1379)*($B$4=Data!$E$3:$E$1379)*($D16=Data!$G$3:$G$1379),0)),"")</f>
        <v>0</v>
      </c>
      <c r="L16" s="82">
        <f t="shared" si="1"/>
        <v>0</v>
      </c>
      <c r="M16" s="80" cm="1">
        <f t="array" ref="M16">IFERROR(INDEX(Data!$BH$3:$BH$1379,MATCH(1,($B$3=Data!$B$3:$B$1379)*($B$4=Data!$E$3:$E$1379)*($D16=Data!$G$3:$G$1379),0)),"")</f>
        <v>34</v>
      </c>
      <c r="N16" s="80" cm="1">
        <f t="array" ref="N16">IFERROR(INDEX(Data!$BI$3:$BI$1379,MATCH(1,($B$3=Data!$B$3:$B$1379)*($B$4=Data!$E$3:$E$1379)*($D16=Data!$G$3:$G$1379),0)),"")</f>
        <v>39</v>
      </c>
      <c r="O16" s="80" cm="1">
        <f t="array" ref="O16">IFERROR(INDEX(Data!$BG$3:$BG$1379,MATCH(1,($B$3=Data!$B$3:$B$1379)*($B$4=Data!$E$3:$E$1379)*($D16=Data!$G$3:$G$1379),0)),"")</f>
        <v>43</v>
      </c>
      <c r="P16" s="80" cm="1">
        <f t="array" ref="P16">IFERROR(INDEX(Data!$AA$3:$AA$1379,MATCH(1,($B$3=Data!$B$3:$B$1379)*($B$4=Data!$E$3:$E$1379)*($D16=Data!$G$3:$G$1379),0)),"")</f>
        <v>1</v>
      </c>
      <c r="Q16" s="22" cm="1">
        <f t="array" ref="Q16">IFERROR(INDEX(Data!$AV$3:$AV$1379,MATCH(1,($B$3=Data!$B$3:$B$1379)*($B$4=Data!$E$3:$E$1379)*($D16=Data!$G$3:$G$1379),0)),"")</f>
        <v>1</v>
      </c>
      <c r="R16" s="22" t="str" cm="1">
        <f t="array" ref="R16">IFERROR(INDEX(Data!$W$3:$W$1379,MATCH(1,($B$3=Data!$B$3:$B$1379)*($B$4=Data!$E$3:$E$1379)*($D16=Data!$G$3:$G$1379),0)),"")</f>
        <v/>
      </c>
      <c r="S16" s="22" t="str" cm="1">
        <f t="array" ref="S16">IFERROR(INDEX(Data!$X$3:$X$1379,MATCH(1,($B$3=Data!$B$3:$B$1379)*($B$4=Data!$E$3:$E$1379)*($D16=Data!$G$3:$G$1379),0)),"")</f>
        <v/>
      </c>
      <c r="T16" s="82" cm="1">
        <f t="array" ref="T16">IFERROR(INDEX(Data!$AG$3:$AG$1379,MATCH(1,($B$3=Data!$B$3:$B$1379)*($B$4=Data!$E$3:$E$1379)*($D16=Data!$G$3:$G$1379),0)),"")</f>
        <v>0.97058823529411764</v>
      </c>
      <c r="U16" s="304" cm="1">
        <f t="array" ref="U16">IFERROR(INDEX(Data!$BE$3:$BE$1379,MATCH(1,($B$3=Data!$B$3:$B$1379)*($B$4=Data!$E$3:$E$1379)*($D16=Data!$G$3:$G$1379),0)),"")</f>
        <v>205</v>
      </c>
      <c r="V16" s="312" cm="1">
        <f t="array" ref="V16">IFERROR(INDEX(Data!$BK$3:$BK$1379,MATCH(1,($B$3=Data!$B$3:$B$1379)*($B$4=Data!$E$3:$E$1379)*($D16=Data!$G$3:$G$1379),0)),"")</f>
        <v>17</v>
      </c>
      <c r="W16" s="80" cm="1">
        <f t="array" ref="W16">IFERROR(INDEX(Data!$BL$3:$BL$1379,MATCH(1,($B$3=Data!$B$3:$B$1379)*($B$4=Data!$E$3:$E$1379)*($D16=Data!$G$3:$G$1379),0)),"")</f>
        <v>11</v>
      </c>
      <c r="X16" s="80" cm="1">
        <f t="array" ref="X16">IFERROR(INDEX(Data!$BM$3:$BM$1379,MATCH(1,($B$3=Data!$B$3:$B$1379)*($B$4=Data!$E$3:$E$1379)*($D16=Data!$G$3:$G$1379),0)),"")</f>
        <v>8</v>
      </c>
      <c r="Y16" s="80" cm="1">
        <f t="array" ref="Y16">IFERROR(INDEX(Data!$BN$3:$BN$1379,MATCH(1,($B$3=Data!$B$3:$B$1379)*($B$4=Data!$E$3:$E$1379)*($D16=Data!$G$3:$G$1379),0)),"")</f>
        <v>3</v>
      </c>
      <c r="Z16" s="80" cm="1">
        <f t="array" ref="Z16">IFERROR(INDEX(Data!$BO$3:$BO$1379,MATCH(1,($B$3=Data!$B$3:$B$1379)*($B$4=Data!$E$3:$E$1379)*($D16=Data!$G$3:$G$1379),0)),"")</f>
        <v>0</v>
      </c>
      <c r="AA16" s="80" cm="1">
        <f t="array" ref="AA16">IFERROR(INDEX(Data!$BP$3:$BP$1379,MATCH(1,($B$3=Data!$B$3:$B$1379)*($B$4=Data!$E$3:$E$1379)*($D16=Data!$G$3:$G$1379),0)),"")</f>
        <v>0</v>
      </c>
      <c r="AB16" s="84" cm="1">
        <f t="array" ref="AB16">IFERROR(INDEX(Data!$BQ$3:$BQ$1379,MATCH(1,($B$3=Data!$B$3:$B$1379)*($B$4=Data!$E$3:$E$1379)*($D16=Data!$G$3:$G$1379),0)),"")</f>
        <v>0</v>
      </c>
    </row>
    <row r="17" spans="3:28" x14ac:dyDescent="0.25">
      <c r="C17" s="184"/>
      <c r="D17" s="187" t="str">
        <f t="array" ref="D17">IFERROR(INDEX(Data!$G$3:$G$1379, MATCH(0, IF(($B$3=Data!$B$3:$B$1379)*($B$4=Data!$E$3:$E$1379),COUNTIF($D$3:D16, Data!$G$3:$G$1379),""),0)),"")</f>
        <v>Janet Castaneda</v>
      </c>
      <c r="E17" s="7" t="str" cm="1">
        <f t="array" ref="E17">IFERROR(INDEX(Data!$F$3:$F$1379,MATCH(1,($B$3=Data!$B$3:$B$1379)*($B$4=Data!$E$3:$E$1379)*($D17=Data!$G$3:$G$1379),0)),"")</f>
        <v>Tier 1</v>
      </c>
      <c r="F17" s="7" t="str" cm="1">
        <f t="array" ref="F17">IFERROR(INDEX(Data!$BF$3:$BF$1379,MATCH(1,($B$3=Data!$B$3:$B$1379)*($B$4=Data!$E$3:$E$1379)*($D17=Data!$G$3:$G$1379),0)),"")</f>
        <v>Tristan Hudson</v>
      </c>
      <c r="G17" s="7" cm="1">
        <f t="array" ref="G17">IFERROR(INDEX(Data!$H$3:$H$1379,MATCH(1,($B$3=Data!$B$3:$B$1379)*($B$4=Data!$E$3:$E$1379)*($D17=Data!$G$3:$G$1379),0)),"")</f>
        <v>0</v>
      </c>
      <c r="H17" s="7" cm="1">
        <f t="array" ref="H17">IFERROR(INDEX(Data!$I$3:$I$1379,MATCH(1,($B$3=Data!$B$3:$B$1379)*($B$4=Data!$E$3:$E$1379)*($D17=Data!$G$3:$G$1379),0)),"")</f>
        <v>0</v>
      </c>
      <c r="I17" s="81" t="str">
        <f t="shared" si="0"/>
        <v>-</v>
      </c>
      <c r="J17" s="7" cm="1">
        <f t="array" ref="J17">IFERROR(INDEX(Data!$K$3:$K$1379,MATCH(1,($B$3=Data!$B$3:$B$1379)*($B$4=Data!$E$3:$E$1379)*($D17=Data!$G$3:$G$1379),0)),"")</f>
        <v>0</v>
      </c>
      <c r="K17" s="7" cm="1">
        <f t="array" ref="K17">IFERROR(INDEX(Data!$L$3:$L$1379,MATCH(1,($B$3=Data!$B$3:$B$1379)*($B$4=Data!$E$3:$E$1379)*($D17=Data!$G$3:$G$1379),0)),"")</f>
        <v>0</v>
      </c>
      <c r="L17" s="81" t="str">
        <f t="shared" si="1"/>
        <v>-</v>
      </c>
      <c r="M17" s="79" cm="1">
        <f t="array" ref="M17">IFERROR(INDEX(Data!$BH$3:$BH$1379,MATCH(1,($B$3=Data!$B$3:$B$1379)*($B$4=Data!$E$3:$E$1379)*($D17=Data!$G$3:$G$1379),0)),"")</f>
        <v>0</v>
      </c>
      <c r="N17" s="79" cm="1">
        <f t="array" ref="N17">IFERROR(INDEX(Data!$BI$3:$BI$1379,MATCH(1,($B$3=Data!$B$3:$B$1379)*($B$4=Data!$E$3:$E$1379)*($D17=Data!$G$3:$G$1379),0)),"")</f>
        <v>0</v>
      </c>
      <c r="O17" s="79" cm="1">
        <f t="array" ref="O17">IFERROR(INDEX(Data!$BG$3:$BG$1379,MATCH(1,($B$3=Data!$B$3:$B$1379)*($B$4=Data!$E$3:$E$1379)*($D17=Data!$G$3:$G$1379),0)),"")</f>
        <v>0</v>
      </c>
      <c r="P17" s="79" cm="1">
        <f t="array" ref="P17">IFERROR(INDEX(Data!$AA$3:$AA$1379,MATCH(1,($B$3=Data!$B$3:$B$1379)*($B$4=Data!$E$3:$E$1379)*($D17=Data!$G$3:$G$1379),0)),"")</f>
        <v>0</v>
      </c>
      <c r="Q17" s="21" t="str" cm="1">
        <f t="array" ref="Q17">IFERROR(INDEX(Data!$AV$3:$AV$1379,MATCH(1,($B$3=Data!$B$3:$B$1379)*($B$4=Data!$E$3:$E$1379)*($D17=Data!$G$3:$G$1379),0)),"")</f>
        <v/>
      </c>
      <c r="R17" s="21" t="str" cm="1">
        <f t="array" ref="R17">IFERROR(INDEX(Data!$W$3:$W$1379,MATCH(1,($B$3=Data!$B$3:$B$1379)*($B$4=Data!$E$3:$E$1379)*($D17=Data!$G$3:$G$1379),0)),"")</f>
        <v/>
      </c>
      <c r="S17" s="21" t="str" cm="1">
        <f t="array" ref="S17">IFERROR(INDEX(Data!$X$3:$X$1379,MATCH(1,($B$3=Data!$B$3:$B$1379)*($B$4=Data!$E$3:$E$1379)*($D17=Data!$G$3:$G$1379),0)),"")</f>
        <v/>
      </c>
      <c r="T17" s="81" t="str" cm="1">
        <f t="array" ref="T17">IFERROR(INDEX(Data!$AG$3:$AG$1379,MATCH(1,($B$3=Data!$B$3:$B$1379)*($B$4=Data!$E$3:$E$1379)*($D17=Data!$G$3:$G$1379),0)),"")</f>
        <v/>
      </c>
      <c r="U17" s="305" cm="1">
        <f t="array" ref="U17">IFERROR(INDEX(Data!$BE$3:$BE$1379,MATCH(1,($B$3=Data!$B$3:$B$1379)*($B$4=Data!$E$3:$E$1379)*($D17=Data!$G$3:$G$1379),0)),"")</f>
        <v>0</v>
      </c>
      <c r="V17" s="313" cm="1">
        <f t="array" ref="V17">IFERROR(INDEX(Data!$BK$3:$BK$1379,MATCH(1,($B$3=Data!$B$3:$B$1379)*($B$4=Data!$E$3:$E$1379)*($D17=Data!$G$3:$G$1379),0)),"")</f>
        <v>0</v>
      </c>
      <c r="W17" s="79" cm="1">
        <f t="array" ref="W17">IFERROR(INDEX(Data!$BL$3:$BL$1379,MATCH(1,($B$3=Data!$B$3:$B$1379)*($B$4=Data!$E$3:$E$1379)*($D17=Data!$G$3:$G$1379),0)),"")</f>
        <v>0</v>
      </c>
      <c r="X17" s="79" cm="1">
        <f t="array" ref="X17">IFERROR(INDEX(Data!$BM$3:$BM$1379,MATCH(1,($B$3=Data!$B$3:$B$1379)*($B$4=Data!$E$3:$E$1379)*($D17=Data!$G$3:$G$1379),0)),"")</f>
        <v>0</v>
      </c>
      <c r="Y17" s="79" cm="1">
        <f t="array" ref="Y17">IFERROR(INDEX(Data!$BN$3:$BN$1379,MATCH(1,($B$3=Data!$B$3:$B$1379)*($B$4=Data!$E$3:$E$1379)*($D17=Data!$G$3:$G$1379),0)),"")</f>
        <v>0</v>
      </c>
      <c r="Z17" s="79" cm="1">
        <f t="array" ref="Z17">IFERROR(INDEX(Data!$BO$3:$BO$1379,MATCH(1,($B$3=Data!$B$3:$B$1379)*($B$4=Data!$E$3:$E$1379)*($D17=Data!$G$3:$G$1379),0)),"")</f>
        <v>0</v>
      </c>
      <c r="AA17" s="79" cm="1">
        <f t="array" ref="AA17">IFERROR(INDEX(Data!$BP$3:$BP$1379,MATCH(1,($B$3=Data!$B$3:$B$1379)*($B$4=Data!$E$3:$E$1379)*($D17=Data!$G$3:$G$1379),0)),"")</f>
        <v>0</v>
      </c>
      <c r="AB17" s="83" cm="1">
        <f t="array" ref="AB17">IFERROR(INDEX(Data!$BQ$3:$BQ$1379,MATCH(1,($B$3=Data!$B$3:$B$1379)*($B$4=Data!$E$3:$E$1379)*($D17=Data!$G$3:$G$1379),0)),"")</f>
        <v>0</v>
      </c>
    </row>
    <row r="18" spans="3:28" x14ac:dyDescent="0.25">
      <c r="C18" s="184"/>
      <c r="D18" s="186" t="str">
        <f t="array" ref="D18">IFERROR(INDEX(Data!$G$3:$G$1379, MATCH(0, IF(($B$3=Data!$B$3:$B$1379)*($B$4=Data!$E$3:$E$1379),COUNTIF($D$3:D17, Data!$G$3:$G$1379),""),0)),"")</f>
        <v>Joel Potter</v>
      </c>
      <c r="E18" s="8" t="str" cm="1">
        <f t="array" ref="E18">IFERROR(INDEX(Data!$F$3:$F$1379,MATCH(1,($B$3=Data!$B$3:$B$1379)*($B$4=Data!$E$3:$E$1379)*($D18=Data!$G$3:$G$1379),0)),"")</f>
        <v>Director</v>
      </c>
      <c r="F18" s="8" t="str" cm="1">
        <f t="array" ref="F18">IFERROR(INDEX(Data!$BF$3:$BF$1379,MATCH(1,($B$3=Data!$B$3:$B$1379)*($B$4=Data!$E$3:$E$1379)*($D18=Data!$G$3:$G$1379),0)),"")</f>
        <v>Jason Pravint</v>
      </c>
      <c r="G18" s="8" cm="1">
        <f t="array" ref="G18">IFERROR(INDEX(Data!$H$3:$H$1379,MATCH(1,($B$3=Data!$B$3:$B$1379)*($B$4=Data!$E$3:$E$1379)*($D18=Data!$G$3:$G$1379),0)),"")</f>
        <v>0</v>
      </c>
      <c r="H18" s="8" cm="1">
        <f t="array" ref="H18">IFERROR(INDEX(Data!$I$3:$I$1379,MATCH(1,($B$3=Data!$B$3:$B$1379)*($B$4=Data!$E$3:$E$1379)*($D18=Data!$G$3:$G$1379),0)),"")</f>
        <v>0</v>
      </c>
      <c r="I18" s="82" t="str">
        <f t="shared" si="0"/>
        <v>-</v>
      </c>
      <c r="J18" s="8" cm="1">
        <f t="array" ref="J18">IFERROR(INDEX(Data!$K$3:$K$1379,MATCH(1,($B$3=Data!$B$3:$B$1379)*($B$4=Data!$E$3:$E$1379)*($D18=Data!$G$3:$G$1379),0)),"")</f>
        <v>0</v>
      </c>
      <c r="K18" s="8" cm="1">
        <f t="array" ref="K18">IFERROR(INDEX(Data!$L$3:$L$1379,MATCH(1,($B$3=Data!$B$3:$B$1379)*($B$4=Data!$E$3:$E$1379)*($D18=Data!$G$3:$G$1379),0)),"")</f>
        <v>0</v>
      </c>
      <c r="L18" s="82" t="str">
        <f t="shared" si="1"/>
        <v>-</v>
      </c>
      <c r="M18" s="80" cm="1">
        <f t="array" ref="M18">IFERROR(INDEX(Data!$BH$3:$BH$1379,MATCH(1,($B$3=Data!$B$3:$B$1379)*($B$4=Data!$E$3:$E$1379)*($D18=Data!$G$3:$G$1379),0)),"")</f>
        <v>4</v>
      </c>
      <c r="N18" s="80" cm="1">
        <f t="array" ref="N18">IFERROR(INDEX(Data!$BI$3:$BI$1379,MATCH(1,($B$3=Data!$B$3:$B$1379)*($B$4=Data!$E$3:$E$1379)*($D18=Data!$G$3:$G$1379),0)),"")</f>
        <v>2</v>
      </c>
      <c r="O18" s="80" cm="1">
        <f t="array" ref="O18">IFERROR(INDEX(Data!$BG$3:$BG$1379,MATCH(1,($B$3=Data!$B$3:$B$1379)*($B$4=Data!$E$3:$E$1379)*($D18=Data!$G$3:$G$1379),0)),"")</f>
        <v>2</v>
      </c>
      <c r="P18" s="80" cm="1">
        <f t="array" ref="P18">IFERROR(INDEX(Data!$AA$3:$AA$1379,MATCH(1,($B$3=Data!$B$3:$B$1379)*($B$4=Data!$E$3:$E$1379)*($D18=Data!$G$3:$G$1379),0)),"")</f>
        <v>0</v>
      </c>
      <c r="Q18" s="22" t="str" cm="1">
        <f t="array" ref="Q18">IFERROR(INDEX(Data!$AV$3:$AV$1379,MATCH(1,($B$3=Data!$B$3:$B$1379)*($B$4=Data!$E$3:$E$1379)*($D18=Data!$G$3:$G$1379),0)),"")</f>
        <v/>
      </c>
      <c r="R18" s="22" t="str" cm="1">
        <f t="array" ref="R18">IFERROR(INDEX(Data!$W$3:$W$1379,MATCH(1,($B$3=Data!$B$3:$B$1379)*($B$4=Data!$E$3:$E$1379)*($D18=Data!$G$3:$G$1379),0)),"")</f>
        <v/>
      </c>
      <c r="S18" s="22" t="str" cm="1">
        <f t="array" ref="S18">IFERROR(INDEX(Data!$X$3:$X$1379,MATCH(1,($B$3=Data!$B$3:$B$1379)*($B$4=Data!$E$3:$E$1379)*($D18=Data!$G$3:$G$1379),0)),"")</f>
        <v/>
      </c>
      <c r="T18" s="82" t="str" cm="1">
        <f t="array" ref="T18">IFERROR(INDEX(Data!$AG$3:$AG$1379,MATCH(1,($B$3=Data!$B$3:$B$1379)*($B$4=Data!$E$3:$E$1379)*($D18=Data!$G$3:$G$1379),0)),"")</f>
        <v/>
      </c>
      <c r="U18" s="304" cm="1">
        <f t="array" ref="U18">IFERROR(INDEX(Data!$BE$3:$BE$1379,MATCH(1,($B$3=Data!$B$3:$B$1379)*($B$4=Data!$E$3:$E$1379)*($D18=Data!$G$3:$G$1379),0)),"")</f>
        <v>6</v>
      </c>
      <c r="V18" s="312" cm="1">
        <f t="array" ref="V18">IFERROR(INDEX(Data!$BK$3:$BK$1379,MATCH(1,($B$3=Data!$B$3:$B$1379)*($B$4=Data!$E$3:$E$1379)*($D18=Data!$G$3:$G$1379),0)),"")</f>
        <v>0</v>
      </c>
      <c r="W18" s="80" cm="1">
        <f t="array" ref="W18">IFERROR(INDEX(Data!$BL$3:$BL$1379,MATCH(1,($B$3=Data!$B$3:$B$1379)*($B$4=Data!$E$3:$E$1379)*($D18=Data!$G$3:$G$1379),0)),"")</f>
        <v>0</v>
      </c>
      <c r="X18" s="80" cm="1">
        <f t="array" ref="X18">IFERROR(INDEX(Data!$BM$3:$BM$1379,MATCH(1,($B$3=Data!$B$3:$B$1379)*($B$4=Data!$E$3:$E$1379)*($D18=Data!$G$3:$G$1379),0)),"")</f>
        <v>1</v>
      </c>
      <c r="Y18" s="80" cm="1">
        <f t="array" ref="Y18">IFERROR(INDEX(Data!$BN$3:$BN$1379,MATCH(1,($B$3=Data!$B$3:$B$1379)*($B$4=Data!$E$3:$E$1379)*($D18=Data!$G$3:$G$1379),0)),"")</f>
        <v>1</v>
      </c>
      <c r="Z18" s="80" cm="1">
        <f t="array" ref="Z18">IFERROR(INDEX(Data!$BO$3:$BO$1379,MATCH(1,($B$3=Data!$B$3:$B$1379)*($B$4=Data!$E$3:$E$1379)*($D18=Data!$G$3:$G$1379),0)),"")</f>
        <v>0</v>
      </c>
      <c r="AA18" s="80" cm="1">
        <f t="array" ref="AA18">IFERROR(INDEX(Data!$BP$3:$BP$1379,MATCH(1,($B$3=Data!$B$3:$B$1379)*($B$4=Data!$E$3:$E$1379)*($D18=Data!$G$3:$G$1379),0)),"")</f>
        <v>0</v>
      </c>
      <c r="AB18" s="84" cm="1">
        <f t="array" ref="AB18">IFERROR(INDEX(Data!$BQ$3:$BQ$1379,MATCH(1,($B$3=Data!$B$3:$B$1379)*($B$4=Data!$E$3:$E$1379)*($D18=Data!$G$3:$G$1379),0)),"")</f>
        <v>0</v>
      </c>
    </row>
    <row r="19" spans="3:28" x14ac:dyDescent="0.25">
      <c r="C19" s="184"/>
      <c r="D19" s="187" t="str">
        <f t="array" ref="D19">IFERROR(INDEX(Data!$G$3:$G$1379, MATCH(0, IF(($B$3=Data!$B$3:$B$1379)*($B$4=Data!$E$3:$E$1379),COUNTIF($D$3:D18, Data!$G$3:$G$1379),""),0)),"")</f>
        <v>Kyron Bartlett</v>
      </c>
      <c r="E19" s="7" t="str" cm="1">
        <f t="array" ref="E19">IFERROR(INDEX(Data!$F$3:$F$1379,MATCH(1,($B$3=Data!$B$3:$B$1379)*($B$4=Data!$E$3:$E$1379)*($D19=Data!$G$3:$G$1379),0)),"")</f>
        <v>Tier 1</v>
      </c>
      <c r="F19" s="7" t="str" cm="1">
        <f t="array" ref="F19">IFERROR(INDEX(Data!$BF$3:$BF$1379,MATCH(1,($B$3=Data!$B$3:$B$1379)*($B$4=Data!$E$3:$E$1379)*($D19=Data!$G$3:$G$1379),0)),"")</f>
        <v>Tristan Hudson</v>
      </c>
      <c r="G19" s="7" cm="1">
        <f t="array" ref="G19">IFERROR(INDEX(Data!$H$3:$H$1379,MATCH(1,($B$3=Data!$B$3:$B$1379)*($B$4=Data!$E$3:$E$1379)*($D19=Data!$G$3:$G$1379),0)),"")</f>
        <v>37</v>
      </c>
      <c r="H19" s="7" cm="1">
        <f t="array" ref="H19">IFERROR(INDEX(Data!$I$3:$I$1379,MATCH(1,($B$3=Data!$B$3:$B$1379)*($B$4=Data!$E$3:$E$1379)*($D19=Data!$G$3:$G$1379),0)),"")</f>
        <v>0</v>
      </c>
      <c r="I19" s="81">
        <f t="shared" si="0"/>
        <v>0</v>
      </c>
      <c r="J19" s="7" cm="1">
        <f t="array" ref="J19">IFERROR(INDEX(Data!$K$3:$K$1379,MATCH(1,($B$3=Data!$B$3:$B$1379)*($B$4=Data!$E$3:$E$1379)*($D19=Data!$G$3:$G$1379),0)),"")</f>
        <v>6</v>
      </c>
      <c r="K19" s="7" cm="1">
        <f t="array" ref="K19">IFERROR(INDEX(Data!$L$3:$L$1379,MATCH(1,($B$3=Data!$B$3:$B$1379)*($B$4=Data!$E$3:$E$1379)*($D19=Data!$G$3:$G$1379),0)),"")</f>
        <v>0</v>
      </c>
      <c r="L19" s="81">
        <f t="shared" si="1"/>
        <v>0</v>
      </c>
      <c r="M19" s="79" cm="1">
        <f t="array" ref="M19">IFERROR(INDEX(Data!$BH$3:$BH$1379,MATCH(1,($B$3=Data!$B$3:$B$1379)*($B$4=Data!$E$3:$E$1379)*($D19=Data!$G$3:$G$1379),0)),"")</f>
        <v>44</v>
      </c>
      <c r="N19" s="79" cm="1">
        <f t="array" ref="N19">IFERROR(INDEX(Data!$BI$3:$BI$1379,MATCH(1,($B$3=Data!$B$3:$B$1379)*($B$4=Data!$E$3:$E$1379)*($D19=Data!$G$3:$G$1379),0)),"")</f>
        <v>23</v>
      </c>
      <c r="O19" s="79" cm="1">
        <f t="array" ref="O19">IFERROR(INDEX(Data!$BG$3:$BG$1379,MATCH(1,($B$3=Data!$B$3:$B$1379)*($B$4=Data!$E$3:$E$1379)*($D19=Data!$G$3:$G$1379),0)),"")</f>
        <v>23</v>
      </c>
      <c r="P19" s="79" cm="1">
        <f t="array" ref="P19">IFERROR(INDEX(Data!$AA$3:$AA$1379,MATCH(1,($B$3=Data!$B$3:$B$1379)*($B$4=Data!$E$3:$E$1379)*($D19=Data!$G$3:$G$1379),0)),"")</f>
        <v>0</v>
      </c>
      <c r="Q19" s="21" t="str" cm="1">
        <f t="array" ref="Q19">IFERROR(INDEX(Data!$AV$3:$AV$1379,MATCH(1,($B$3=Data!$B$3:$B$1379)*($B$4=Data!$E$3:$E$1379)*($D19=Data!$G$3:$G$1379),0)),"")</f>
        <v/>
      </c>
      <c r="R19" s="21" t="str" cm="1">
        <f t="array" ref="R19">IFERROR(INDEX(Data!$W$3:$W$1379,MATCH(1,($B$3=Data!$B$3:$B$1379)*($B$4=Data!$E$3:$E$1379)*($D19=Data!$G$3:$G$1379),0)),"")</f>
        <v/>
      </c>
      <c r="S19" s="21" t="str" cm="1">
        <f t="array" ref="S19">IFERROR(INDEX(Data!$X$3:$X$1379,MATCH(1,($B$3=Data!$B$3:$B$1379)*($B$4=Data!$E$3:$E$1379)*($D19=Data!$G$3:$G$1379),0)),"")</f>
        <v/>
      </c>
      <c r="T19" s="81" cm="1">
        <f t="array" ref="T19">IFERROR(INDEX(Data!$AG$3:$AG$1379,MATCH(1,($B$3=Data!$B$3:$B$1379)*($B$4=Data!$E$3:$E$1379)*($D19=Data!$G$3:$G$1379),0)),"")</f>
        <v>1</v>
      </c>
      <c r="U19" s="305" cm="1">
        <f t="array" ref="U19">IFERROR(INDEX(Data!$BE$3:$BE$1379,MATCH(1,($B$3=Data!$B$3:$B$1379)*($B$4=Data!$E$3:$E$1379)*($D19=Data!$G$3:$G$1379),0)),"")</f>
        <v>9</v>
      </c>
      <c r="V19" s="313" cm="1">
        <f t="array" ref="V19">IFERROR(INDEX(Data!$BK$3:$BK$1379,MATCH(1,($B$3=Data!$B$3:$B$1379)*($B$4=Data!$E$3:$E$1379)*($D19=Data!$G$3:$G$1379),0)),"")</f>
        <v>3</v>
      </c>
      <c r="W19" s="79" cm="1">
        <f t="array" ref="W19">IFERROR(INDEX(Data!$BL$3:$BL$1379,MATCH(1,($B$3=Data!$B$3:$B$1379)*($B$4=Data!$E$3:$E$1379)*($D19=Data!$G$3:$G$1379),0)),"")</f>
        <v>14</v>
      </c>
      <c r="X19" s="79" cm="1">
        <f t="array" ref="X19">IFERROR(INDEX(Data!$BM$3:$BM$1379,MATCH(1,($B$3=Data!$B$3:$B$1379)*($B$4=Data!$E$3:$E$1379)*($D19=Data!$G$3:$G$1379),0)),"")</f>
        <v>6</v>
      </c>
      <c r="Y19" s="79" cm="1">
        <f t="array" ref="Y19">IFERROR(INDEX(Data!$BN$3:$BN$1379,MATCH(1,($B$3=Data!$B$3:$B$1379)*($B$4=Data!$E$3:$E$1379)*($D19=Data!$G$3:$G$1379),0)),"")</f>
        <v>0</v>
      </c>
      <c r="Z19" s="79" cm="1">
        <f t="array" ref="Z19">IFERROR(INDEX(Data!$BO$3:$BO$1379,MATCH(1,($B$3=Data!$B$3:$B$1379)*($B$4=Data!$E$3:$E$1379)*($D19=Data!$G$3:$G$1379),0)),"")</f>
        <v>0</v>
      </c>
      <c r="AA19" s="79" cm="1">
        <f t="array" ref="AA19">IFERROR(INDEX(Data!$BP$3:$BP$1379,MATCH(1,($B$3=Data!$B$3:$B$1379)*($B$4=Data!$E$3:$E$1379)*($D19=Data!$G$3:$G$1379),0)),"")</f>
        <v>0</v>
      </c>
      <c r="AB19" s="83" cm="1">
        <f t="array" ref="AB19">IFERROR(INDEX(Data!$BQ$3:$BQ$1379,MATCH(1,($B$3=Data!$B$3:$B$1379)*($B$4=Data!$E$3:$E$1379)*($D19=Data!$G$3:$G$1379),0)),"")</f>
        <v>0</v>
      </c>
    </row>
    <row r="20" spans="3:28" x14ac:dyDescent="0.25">
      <c r="C20" s="184"/>
      <c r="D20" s="186" t="str">
        <f t="array" ref="D20">IFERROR(INDEX(Data!$G$3:$G$1379, MATCH(0, IF(($B$3=Data!$B$3:$B$1379)*($B$4=Data!$E$3:$E$1379),COUNTIF($D$3:D19, Data!$G$3:$G$1379),""),0)),"")</f>
        <v>Lauren Hansen</v>
      </c>
      <c r="E20" s="8" t="str" cm="1">
        <f t="array" ref="E20">IFERROR(INDEX(Data!$F$3:$F$1379,MATCH(1,($B$3=Data!$B$3:$B$1379)*($B$4=Data!$E$3:$E$1379)*($D20=Data!$G$3:$G$1379),0)),"")</f>
        <v>Tier 1</v>
      </c>
      <c r="F20" s="8" t="str" cm="1">
        <f t="array" ref="F20">IFERROR(INDEX(Data!$BF$3:$BF$1379,MATCH(1,($B$3=Data!$B$3:$B$1379)*($B$4=Data!$E$3:$E$1379)*($D20=Data!$G$3:$G$1379),0)),"")</f>
        <v>Tristan Hudson</v>
      </c>
      <c r="G20" s="8" cm="1">
        <f t="array" ref="G20">IFERROR(INDEX(Data!$H$3:$H$1379,MATCH(1,($B$3=Data!$B$3:$B$1379)*($B$4=Data!$E$3:$E$1379)*($D20=Data!$G$3:$G$1379),0)),"")</f>
        <v>32</v>
      </c>
      <c r="H20" s="8" cm="1">
        <f t="array" ref="H20">IFERROR(INDEX(Data!$I$3:$I$1379,MATCH(1,($B$3=Data!$B$3:$B$1379)*($B$4=Data!$E$3:$E$1379)*($D20=Data!$G$3:$G$1379),0)),"")</f>
        <v>0</v>
      </c>
      <c r="I20" s="82">
        <f t="shared" si="0"/>
        <v>0</v>
      </c>
      <c r="J20" s="8" cm="1">
        <f t="array" ref="J20">IFERROR(INDEX(Data!$K$3:$K$1379,MATCH(1,($B$3=Data!$B$3:$B$1379)*($B$4=Data!$E$3:$E$1379)*($D20=Data!$G$3:$G$1379),0)),"")</f>
        <v>13</v>
      </c>
      <c r="K20" s="8" cm="1">
        <f t="array" ref="K20">IFERROR(INDEX(Data!$L$3:$L$1379,MATCH(1,($B$3=Data!$B$3:$B$1379)*($B$4=Data!$E$3:$E$1379)*($D20=Data!$G$3:$G$1379),0)),"")</f>
        <v>1</v>
      </c>
      <c r="L20" s="82">
        <f t="shared" si="1"/>
        <v>7.1428571428571425E-2</v>
      </c>
      <c r="M20" s="80" cm="1">
        <f t="array" ref="M20">IFERROR(INDEX(Data!$BH$3:$BH$1379,MATCH(1,($B$3=Data!$B$3:$B$1379)*($B$4=Data!$E$3:$E$1379)*($D20=Data!$G$3:$G$1379),0)),"")</f>
        <v>47</v>
      </c>
      <c r="N20" s="80" cm="1">
        <f t="array" ref="N20">IFERROR(INDEX(Data!$BI$3:$BI$1379,MATCH(1,($B$3=Data!$B$3:$B$1379)*($B$4=Data!$E$3:$E$1379)*($D20=Data!$G$3:$G$1379),0)),"")</f>
        <v>38</v>
      </c>
      <c r="O20" s="80" cm="1">
        <f t="array" ref="O20">IFERROR(INDEX(Data!$BG$3:$BG$1379,MATCH(1,($B$3=Data!$B$3:$B$1379)*($B$4=Data!$E$3:$E$1379)*($D20=Data!$G$3:$G$1379),0)),"")</f>
        <v>36</v>
      </c>
      <c r="P20" s="80" cm="1">
        <f t="array" ref="P20">IFERROR(INDEX(Data!$AA$3:$AA$1379,MATCH(1,($B$3=Data!$B$3:$B$1379)*($B$4=Data!$E$3:$E$1379)*($D20=Data!$G$3:$G$1379),0)),"")</f>
        <v>1</v>
      </c>
      <c r="Q20" s="22" cm="1">
        <f t="array" ref="Q20">IFERROR(INDEX(Data!$AV$3:$AV$1379,MATCH(1,($B$3=Data!$B$3:$B$1379)*($B$4=Data!$E$3:$E$1379)*($D20=Data!$G$3:$G$1379),0)),"")</f>
        <v>0</v>
      </c>
      <c r="R20" s="22" t="str" cm="1">
        <f t="array" ref="R20">IFERROR(INDEX(Data!$W$3:$W$1379,MATCH(1,($B$3=Data!$B$3:$B$1379)*($B$4=Data!$E$3:$E$1379)*($D20=Data!$G$3:$G$1379),0)),"")</f>
        <v/>
      </c>
      <c r="S20" s="22" t="str" cm="1">
        <f t="array" ref="S20">IFERROR(INDEX(Data!$X$3:$X$1379,MATCH(1,($B$3=Data!$B$3:$B$1379)*($B$4=Data!$E$3:$E$1379)*($D20=Data!$G$3:$G$1379),0)),"")</f>
        <v/>
      </c>
      <c r="T20" s="82" cm="1">
        <f t="array" ref="T20">IFERROR(INDEX(Data!$AG$3:$AG$1379,MATCH(1,($B$3=Data!$B$3:$B$1379)*($B$4=Data!$E$3:$E$1379)*($D20=Data!$G$3:$G$1379),0)),"")</f>
        <v>1</v>
      </c>
      <c r="U20" s="304" cm="1">
        <f t="array" ref="U20">IFERROR(INDEX(Data!$BE$3:$BE$1379,MATCH(1,($B$3=Data!$B$3:$B$1379)*($B$4=Data!$E$3:$E$1379)*($D20=Data!$G$3:$G$1379),0)),"")</f>
        <v>18</v>
      </c>
      <c r="V20" s="312" cm="1">
        <f t="array" ref="V20">IFERROR(INDEX(Data!$BK$3:$BK$1379,MATCH(1,($B$3=Data!$B$3:$B$1379)*($B$4=Data!$E$3:$E$1379)*($D20=Data!$G$3:$G$1379),0)),"")</f>
        <v>9</v>
      </c>
      <c r="W20" s="80" cm="1">
        <f t="array" ref="W20">IFERROR(INDEX(Data!$BL$3:$BL$1379,MATCH(1,($B$3=Data!$B$3:$B$1379)*($B$4=Data!$E$3:$E$1379)*($D20=Data!$G$3:$G$1379),0)),"")</f>
        <v>18</v>
      </c>
      <c r="X20" s="80" cm="1">
        <f t="array" ref="X20">IFERROR(INDEX(Data!$BM$3:$BM$1379,MATCH(1,($B$3=Data!$B$3:$B$1379)*($B$4=Data!$E$3:$E$1379)*($D20=Data!$G$3:$G$1379),0)),"")</f>
        <v>6</v>
      </c>
      <c r="Y20" s="80" cm="1">
        <f t="array" ref="Y20">IFERROR(INDEX(Data!$BN$3:$BN$1379,MATCH(1,($B$3=Data!$B$3:$B$1379)*($B$4=Data!$E$3:$E$1379)*($D20=Data!$G$3:$G$1379),0)),"")</f>
        <v>4</v>
      </c>
      <c r="Z20" s="80" cm="1">
        <f t="array" ref="Z20">IFERROR(INDEX(Data!$BO$3:$BO$1379,MATCH(1,($B$3=Data!$B$3:$B$1379)*($B$4=Data!$E$3:$E$1379)*($D20=Data!$G$3:$G$1379),0)),"")</f>
        <v>1</v>
      </c>
      <c r="AA20" s="80" cm="1">
        <f t="array" ref="AA20">IFERROR(INDEX(Data!$BP$3:$BP$1379,MATCH(1,($B$3=Data!$B$3:$B$1379)*($B$4=Data!$E$3:$E$1379)*($D20=Data!$G$3:$G$1379),0)),"")</f>
        <v>0</v>
      </c>
      <c r="AB20" s="84" cm="1">
        <f t="array" ref="AB20">IFERROR(INDEX(Data!$BQ$3:$BQ$1379,MATCH(1,($B$3=Data!$B$3:$B$1379)*($B$4=Data!$E$3:$E$1379)*($D20=Data!$G$3:$G$1379),0)),"")</f>
        <v>0</v>
      </c>
    </row>
    <row r="21" spans="3:28" x14ac:dyDescent="0.25">
      <c r="C21" s="184"/>
      <c r="D21" s="187" t="str">
        <f t="array" ref="D21">IFERROR(INDEX(Data!$G$3:$G$1379, MATCH(0, IF(($B$3=Data!$B$3:$B$1379)*($B$4=Data!$E$3:$E$1379),COUNTIF($D$3:D20, Data!$G$3:$G$1379),""),0)),"")</f>
        <v>Lilli Valencia</v>
      </c>
      <c r="E21" s="7" t="str" cm="1">
        <f t="array" ref="E21">IFERROR(INDEX(Data!$F$3:$F$1379,MATCH(1,($B$3=Data!$B$3:$B$1379)*($B$4=Data!$E$3:$E$1379)*($D21=Data!$G$3:$G$1379),0)),"")</f>
        <v>Scheduler</v>
      </c>
      <c r="F21" s="7" t="str" cm="1">
        <f t="array" ref="F21">IFERROR(INDEX(Data!$BF$3:$BF$1379,MATCH(1,($B$3=Data!$B$3:$B$1379)*($B$4=Data!$E$3:$E$1379)*($D21=Data!$G$3:$G$1379),0)),"")</f>
        <v>Shawn David</v>
      </c>
      <c r="G21" s="7" cm="1">
        <f t="array" ref="G21">IFERROR(INDEX(Data!$H$3:$H$1379,MATCH(1,($B$3=Data!$B$3:$B$1379)*($B$4=Data!$E$3:$E$1379)*($D21=Data!$G$3:$G$1379),0)),"")</f>
        <v>0</v>
      </c>
      <c r="H21" s="7" cm="1">
        <f t="array" ref="H21">IFERROR(INDEX(Data!$I$3:$I$1379,MATCH(1,($B$3=Data!$B$3:$B$1379)*($B$4=Data!$E$3:$E$1379)*($D21=Data!$G$3:$G$1379),0)),"")</f>
        <v>0</v>
      </c>
      <c r="I21" s="81" t="str">
        <f t="shared" si="0"/>
        <v>-</v>
      </c>
      <c r="J21" s="7" cm="1">
        <f t="array" ref="J21">IFERROR(INDEX(Data!$K$3:$K$1379,MATCH(1,($B$3=Data!$B$3:$B$1379)*($B$4=Data!$E$3:$E$1379)*($D21=Data!$G$3:$G$1379),0)),"")</f>
        <v>0</v>
      </c>
      <c r="K21" s="7" cm="1">
        <f t="array" ref="K21">IFERROR(INDEX(Data!$L$3:$L$1379,MATCH(1,($B$3=Data!$B$3:$B$1379)*($B$4=Data!$E$3:$E$1379)*($D21=Data!$G$3:$G$1379),0)),"")</f>
        <v>0</v>
      </c>
      <c r="L21" s="81" t="str">
        <f t="shared" si="1"/>
        <v>-</v>
      </c>
      <c r="M21" s="79" cm="1">
        <f t="array" ref="M21">IFERROR(INDEX(Data!$BH$3:$BH$1379,MATCH(1,($B$3=Data!$B$3:$B$1379)*($B$4=Data!$E$3:$E$1379)*($D21=Data!$G$3:$G$1379),0)),"")</f>
        <v>0</v>
      </c>
      <c r="N21" s="79" cm="1">
        <f t="array" ref="N21">IFERROR(INDEX(Data!$BI$3:$BI$1379,MATCH(1,($B$3=Data!$B$3:$B$1379)*($B$4=Data!$E$3:$E$1379)*($D21=Data!$G$3:$G$1379),0)),"")</f>
        <v>0</v>
      </c>
      <c r="O21" s="79" cm="1">
        <f t="array" ref="O21">IFERROR(INDEX(Data!$BG$3:$BG$1379,MATCH(1,($B$3=Data!$B$3:$B$1379)*($B$4=Data!$E$3:$E$1379)*($D21=Data!$G$3:$G$1379),0)),"")</f>
        <v>0</v>
      </c>
      <c r="P21" s="79" cm="1">
        <f t="array" ref="P21">IFERROR(INDEX(Data!$AA$3:$AA$1379,MATCH(1,($B$3=Data!$B$3:$B$1379)*($B$4=Data!$E$3:$E$1379)*($D21=Data!$G$3:$G$1379),0)),"")</f>
        <v>0</v>
      </c>
      <c r="Q21" s="21" t="str" cm="1">
        <f t="array" ref="Q21">IFERROR(INDEX(Data!$AV$3:$AV$1379,MATCH(1,($B$3=Data!$B$3:$B$1379)*($B$4=Data!$E$3:$E$1379)*($D21=Data!$G$3:$G$1379),0)),"")</f>
        <v/>
      </c>
      <c r="R21" s="21" t="str" cm="1">
        <f t="array" ref="R21">IFERROR(INDEX(Data!$W$3:$W$1379,MATCH(1,($B$3=Data!$B$3:$B$1379)*($B$4=Data!$E$3:$E$1379)*($D21=Data!$G$3:$G$1379),0)),"")</f>
        <v/>
      </c>
      <c r="S21" s="21" t="str" cm="1">
        <f t="array" ref="S21">IFERROR(INDEX(Data!$X$3:$X$1379,MATCH(1,($B$3=Data!$B$3:$B$1379)*($B$4=Data!$E$3:$E$1379)*($D21=Data!$G$3:$G$1379),0)),"")</f>
        <v/>
      </c>
      <c r="T21" s="81" t="str" cm="1">
        <f t="array" ref="T21">IFERROR(INDEX(Data!$AG$3:$AG$1379,MATCH(1,($B$3=Data!$B$3:$B$1379)*($B$4=Data!$E$3:$E$1379)*($D21=Data!$G$3:$G$1379),0)),"")</f>
        <v/>
      </c>
      <c r="U21" s="305" cm="1">
        <f t="array" ref="U21">IFERROR(INDEX(Data!$BE$3:$BE$1379,MATCH(1,($B$3=Data!$B$3:$B$1379)*($B$4=Data!$E$3:$E$1379)*($D21=Data!$G$3:$G$1379),0)),"")</f>
        <v>22</v>
      </c>
      <c r="V21" s="313" cm="1">
        <f t="array" ref="V21">IFERROR(INDEX(Data!$BK$3:$BK$1379,MATCH(1,($B$3=Data!$B$3:$B$1379)*($B$4=Data!$E$3:$E$1379)*($D21=Data!$G$3:$G$1379),0)),"")</f>
        <v>0</v>
      </c>
      <c r="W21" s="79" cm="1">
        <f t="array" ref="W21">IFERROR(INDEX(Data!$BL$3:$BL$1379,MATCH(1,($B$3=Data!$B$3:$B$1379)*($B$4=Data!$E$3:$E$1379)*($D21=Data!$G$3:$G$1379),0)),"")</f>
        <v>0</v>
      </c>
      <c r="X21" s="79" cm="1">
        <f t="array" ref="X21">IFERROR(INDEX(Data!$BM$3:$BM$1379,MATCH(1,($B$3=Data!$B$3:$B$1379)*($B$4=Data!$E$3:$E$1379)*($D21=Data!$G$3:$G$1379),0)),"")</f>
        <v>0</v>
      </c>
      <c r="Y21" s="79" cm="1">
        <f t="array" ref="Y21">IFERROR(INDEX(Data!$BN$3:$BN$1379,MATCH(1,($B$3=Data!$B$3:$B$1379)*($B$4=Data!$E$3:$E$1379)*($D21=Data!$G$3:$G$1379),0)),"")</f>
        <v>0</v>
      </c>
      <c r="Z21" s="79" cm="1">
        <f t="array" ref="Z21">IFERROR(INDEX(Data!$BO$3:$BO$1379,MATCH(1,($B$3=Data!$B$3:$B$1379)*($B$4=Data!$E$3:$E$1379)*($D21=Data!$G$3:$G$1379),0)),"")</f>
        <v>0</v>
      </c>
      <c r="AA21" s="79" cm="1">
        <f t="array" ref="AA21">IFERROR(INDEX(Data!$BP$3:$BP$1379,MATCH(1,($B$3=Data!$B$3:$B$1379)*($B$4=Data!$E$3:$E$1379)*($D21=Data!$G$3:$G$1379),0)),"")</f>
        <v>0</v>
      </c>
      <c r="AB21" s="83" cm="1">
        <f t="array" ref="AB21">IFERROR(INDEX(Data!$BQ$3:$BQ$1379,MATCH(1,($B$3=Data!$B$3:$B$1379)*($B$4=Data!$E$3:$E$1379)*($D21=Data!$G$3:$G$1379),0)),"")</f>
        <v>0</v>
      </c>
    </row>
    <row r="22" spans="3:28" x14ac:dyDescent="0.25">
      <c r="C22" s="184"/>
      <c r="D22" s="186" t="str">
        <f t="array" ref="D22">IFERROR(INDEX(Data!$G$3:$G$1379, MATCH(0, IF(($B$3=Data!$B$3:$B$1379)*($B$4=Data!$E$3:$E$1379),COUNTIF($D$3:D21, Data!$G$3:$G$1379),""),0)),"")</f>
        <v>Mikolaj Castro</v>
      </c>
      <c r="E22" s="8" t="str" cm="1">
        <f t="array" ref="E22">IFERROR(INDEX(Data!$F$3:$F$1379,MATCH(1,($B$3=Data!$B$3:$B$1379)*($B$4=Data!$E$3:$E$1379)*($D22=Data!$G$3:$G$1379),0)),"")</f>
        <v>Tier 1</v>
      </c>
      <c r="F22" s="8" t="str" cm="1">
        <f t="array" ref="F22">IFERROR(INDEX(Data!$BF$3:$BF$1379,MATCH(1,($B$3=Data!$B$3:$B$1379)*($B$4=Data!$E$3:$E$1379)*($D22=Data!$G$3:$G$1379),0)),"")</f>
        <v>Tristan Hudson</v>
      </c>
      <c r="G22" s="8" cm="1">
        <f t="array" ref="G22">IFERROR(INDEX(Data!$H$3:$H$1379,MATCH(1,($B$3=Data!$B$3:$B$1379)*($B$4=Data!$E$3:$E$1379)*($D22=Data!$G$3:$G$1379),0)),"")</f>
        <v>34</v>
      </c>
      <c r="H22" s="8" cm="1">
        <f t="array" ref="H22">IFERROR(INDEX(Data!$I$3:$I$1379,MATCH(1,($B$3=Data!$B$3:$B$1379)*($B$4=Data!$E$3:$E$1379)*($D22=Data!$G$3:$G$1379),0)),"")</f>
        <v>2</v>
      </c>
      <c r="I22" s="82">
        <f t="shared" si="0"/>
        <v>5.5555555555555552E-2</v>
      </c>
      <c r="J22" s="8" cm="1">
        <f t="array" ref="J22">IFERROR(INDEX(Data!$K$3:$K$1379,MATCH(1,($B$3=Data!$B$3:$B$1379)*($B$4=Data!$E$3:$E$1379)*($D22=Data!$G$3:$G$1379),0)),"")</f>
        <v>8</v>
      </c>
      <c r="K22" s="8" cm="1">
        <f t="array" ref="K22">IFERROR(INDEX(Data!$L$3:$L$1379,MATCH(1,($B$3=Data!$B$3:$B$1379)*($B$4=Data!$E$3:$E$1379)*($D22=Data!$G$3:$G$1379),0)),"")</f>
        <v>0</v>
      </c>
      <c r="L22" s="82">
        <f t="shared" si="1"/>
        <v>0</v>
      </c>
      <c r="M22" s="80" cm="1">
        <f t="array" ref="M22">IFERROR(INDEX(Data!$BH$3:$BH$1379,MATCH(1,($B$3=Data!$B$3:$B$1379)*($B$4=Data!$E$3:$E$1379)*($D22=Data!$G$3:$G$1379),0)),"")</f>
        <v>42</v>
      </c>
      <c r="N22" s="80" cm="1">
        <f t="array" ref="N22">IFERROR(INDEX(Data!$BI$3:$BI$1379,MATCH(1,($B$3=Data!$B$3:$B$1379)*($B$4=Data!$E$3:$E$1379)*($D22=Data!$G$3:$G$1379),0)),"")</f>
        <v>22</v>
      </c>
      <c r="O22" s="80" cm="1">
        <f t="array" ref="O22">IFERROR(INDEX(Data!$BG$3:$BG$1379,MATCH(1,($B$3=Data!$B$3:$B$1379)*($B$4=Data!$E$3:$E$1379)*($D22=Data!$G$3:$G$1379),0)),"")</f>
        <v>27</v>
      </c>
      <c r="P22" s="80" cm="1">
        <f t="array" ref="P22">IFERROR(INDEX(Data!$AA$3:$AA$1379,MATCH(1,($B$3=Data!$B$3:$B$1379)*($B$4=Data!$E$3:$E$1379)*($D22=Data!$G$3:$G$1379),0)),"")</f>
        <v>1</v>
      </c>
      <c r="Q22" s="22" cm="1">
        <f t="array" ref="Q22">IFERROR(INDEX(Data!$AV$3:$AV$1379,MATCH(1,($B$3=Data!$B$3:$B$1379)*($B$4=Data!$E$3:$E$1379)*($D22=Data!$G$3:$G$1379),0)),"")</f>
        <v>1</v>
      </c>
      <c r="R22" s="22" t="str" cm="1">
        <f t="array" ref="R22">IFERROR(INDEX(Data!$W$3:$W$1379,MATCH(1,($B$3=Data!$B$3:$B$1379)*($B$4=Data!$E$3:$E$1379)*($D22=Data!$G$3:$G$1379),0)),"")</f>
        <v/>
      </c>
      <c r="S22" s="22" t="str" cm="1">
        <f t="array" ref="S22">IFERROR(INDEX(Data!$X$3:$X$1379,MATCH(1,($B$3=Data!$B$3:$B$1379)*($B$4=Data!$E$3:$E$1379)*($D22=Data!$G$3:$G$1379),0)),"")</f>
        <v/>
      </c>
      <c r="T22" s="82" cm="1">
        <f t="array" ref="T22">IFERROR(INDEX(Data!$AG$3:$AG$1379,MATCH(1,($B$3=Data!$B$3:$B$1379)*($B$4=Data!$E$3:$E$1379)*($D22=Data!$G$3:$G$1379),0)),"")</f>
        <v>0.97619047619047616</v>
      </c>
      <c r="U22" s="304" cm="1">
        <f t="array" ref="U22">IFERROR(INDEX(Data!$BE$3:$BE$1379,MATCH(1,($B$3=Data!$B$3:$B$1379)*($B$4=Data!$E$3:$E$1379)*($D22=Data!$G$3:$G$1379),0)),"")</f>
        <v>17</v>
      </c>
      <c r="V22" s="312" cm="1">
        <f t="array" ref="V22">IFERROR(INDEX(Data!$BK$3:$BK$1379,MATCH(1,($B$3=Data!$B$3:$B$1379)*($B$4=Data!$E$3:$E$1379)*($D22=Data!$G$3:$G$1379),0)),"")</f>
        <v>5</v>
      </c>
      <c r="W22" s="80" cm="1">
        <f t="array" ref="W22">IFERROR(INDEX(Data!$BL$3:$BL$1379,MATCH(1,($B$3=Data!$B$3:$B$1379)*($B$4=Data!$E$3:$E$1379)*($D22=Data!$G$3:$G$1379),0)),"")</f>
        <v>11</v>
      </c>
      <c r="X22" s="80" cm="1">
        <f t="array" ref="X22">IFERROR(INDEX(Data!$BM$3:$BM$1379,MATCH(1,($B$3=Data!$B$3:$B$1379)*($B$4=Data!$E$3:$E$1379)*($D22=Data!$G$3:$G$1379),0)),"")</f>
        <v>6</v>
      </c>
      <c r="Y22" s="80" cm="1">
        <f t="array" ref="Y22">IFERROR(INDEX(Data!$BN$3:$BN$1379,MATCH(1,($B$3=Data!$B$3:$B$1379)*($B$4=Data!$E$3:$E$1379)*($D22=Data!$G$3:$G$1379),0)),"")</f>
        <v>0</v>
      </c>
      <c r="Z22" s="80" cm="1">
        <f t="array" ref="Z22">IFERROR(INDEX(Data!$BO$3:$BO$1379,MATCH(1,($B$3=Data!$B$3:$B$1379)*($B$4=Data!$E$3:$E$1379)*($D22=Data!$G$3:$G$1379),0)),"")</f>
        <v>0</v>
      </c>
      <c r="AA22" s="80" cm="1">
        <f t="array" ref="AA22">IFERROR(INDEX(Data!$BP$3:$BP$1379,MATCH(1,($B$3=Data!$B$3:$B$1379)*($B$4=Data!$E$3:$E$1379)*($D22=Data!$G$3:$G$1379),0)),"")</f>
        <v>0</v>
      </c>
      <c r="AB22" s="84" cm="1">
        <f t="array" ref="AB22">IFERROR(INDEX(Data!$BQ$3:$BQ$1379,MATCH(1,($B$3=Data!$B$3:$B$1379)*($B$4=Data!$E$3:$E$1379)*($D22=Data!$G$3:$G$1379),0)),"")</f>
        <v>0</v>
      </c>
    </row>
    <row r="23" spans="3:28" x14ac:dyDescent="0.25">
      <c r="C23" s="184"/>
      <c r="D23" s="187" t="str">
        <f t="array" ref="D23">IFERROR(INDEX(Data!$G$3:$G$1379, MATCH(0, IF(($B$3=Data!$B$3:$B$1379)*($B$4=Data!$E$3:$E$1379),COUNTIF($D$3:D22, Data!$G$3:$G$1379),""),0)),"")</f>
        <v>Mustafa Key</v>
      </c>
      <c r="E23" s="7" t="str" cm="1">
        <f t="array" ref="E23">IFERROR(INDEX(Data!$F$3:$F$1379,MATCH(1,($B$3=Data!$B$3:$B$1379)*($B$4=Data!$E$3:$E$1379)*($D23=Data!$G$3:$G$1379),0)),"")</f>
        <v>Tier 1</v>
      </c>
      <c r="F23" s="7" t="str" cm="1">
        <f t="array" ref="F23">IFERROR(INDEX(Data!$BF$3:$BF$1379,MATCH(1,($B$3=Data!$B$3:$B$1379)*($B$4=Data!$E$3:$E$1379)*($D23=Data!$G$3:$G$1379),0)),"")</f>
        <v>Tristan Hudson</v>
      </c>
      <c r="G23" s="7" cm="1">
        <f t="array" ref="G23">IFERROR(INDEX(Data!$H$3:$H$1379,MATCH(1,($B$3=Data!$B$3:$B$1379)*($B$4=Data!$E$3:$E$1379)*($D23=Data!$G$3:$G$1379),0)),"")</f>
        <v>29</v>
      </c>
      <c r="H23" s="7" cm="1">
        <f t="array" ref="H23">IFERROR(INDEX(Data!$I$3:$I$1379,MATCH(1,($B$3=Data!$B$3:$B$1379)*($B$4=Data!$E$3:$E$1379)*($D23=Data!$G$3:$G$1379),0)),"")</f>
        <v>0</v>
      </c>
      <c r="I23" s="81">
        <f t="shared" si="0"/>
        <v>0</v>
      </c>
      <c r="J23" s="7" cm="1">
        <f t="array" ref="J23">IFERROR(INDEX(Data!$K$3:$K$1379,MATCH(1,($B$3=Data!$B$3:$B$1379)*($B$4=Data!$E$3:$E$1379)*($D23=Data!$G$3:$G$1379),0)),"")</f>
        <v>11</v>
      </c>
      <c r="K23" s="7" cm="1">
        <f t="array" ref="K23">IFERROR(INDEX(Data!$L$3:$L$1379,MATCH(1,($B$3=Data!$B$3:$B$1379)*($B$4=Data!$E$3:$E$1379)*($D23=Data!$G$3:$G$1379),0)),"")</f>
        <v>1</v>
      </c>
      <c r="L23" s="81">
        <f t="shared" si="1"/>
        <v>8.3333333333333329E-2</v>
      </c>
      <c r="M23" s="79" cm="1">
        <f t="array" ref="M23">IFERROR(INDEX(Data!$BH$3:$BH$1379,MATCH(1,($B$3=Data!$B$3:$B$1379)*($B$4=Data!$E$3:$E$1379)*($D23=Data!$G$3:$G$1379),0)),"")</f>
        <v>43</v>
      </c>
      <c r="N23" s="79" cm="1">
        <f t="array" ref="N23">IFERROR(INDEX(Data!$BI$3:$BI$1379,MATCH(1,($B$3=Data!$B$3:$B$1379)*($B$4=Data!$E$3:$E$1379)*($D23=Data!$G$3:$G$1379),0)),"")</f>
        <v>37</v>
      </c>
      <c r="O23" s="79" cm="1">
        <f t="array" ref="O23">IFERROR(INDEX(Data!$BG$3:$BG$1379,MATCH(1,($B$3=Data!$B$3:$B$1379)*($B$4=Data!$E$3:$E$1379)*($D23=Data!$G$3:$G$1379),0)),"")</f>
        <v>37</v>
      </c>
      <c r="P23" s="79" cm="1">
        <f t="array" ref="P23">IFERROR(INDEX(Data!$AA$3:$AA$1379,MATCH(1,($B$3=Data!$B$3:$B$1379)*($B$4=Data!$E$3:$E$1379)*($D23=Data!$G$3:$G$1379),0)),"")</f>
        <v>1</v>
      </c>
      <c r="Q23" s="21" cm="1">
        <f t="array" ref="Q23">IFERROR(INDEX(Data!$AV$3:$AV$1379,MATCH(1,($B$3=Data!$B$3:$B$1379)*($B$4=Data!$E$3:$E$1379)*($D23=Data!$G$3:$G$1379),0)),"")</f>
        <v>0</v>
      </c>
      <c r="R23" s="21" t="str" cm="1">
        <f t="array" ref="R23">IFERROR(INDEX(Data!$W$3:$W$1379,MATCH(1,($B$3=Data!$B$3:$B$1379)*($B$4=Data!$E$3:$E$1379)*($D23=Data!$G$3:$G$1379),0)),"")</f>
        <v/>
      </c>
      <c r="S23" s="21" t="str" cm="1">
        <f t="array" ref="S23">IFERROR(INDEX(Data!$X$3:$X$1379,MATCH(1,($B$3=Data!$B$3:$B$1379)*($B$4=Data!$E$3:$E$1379)*($D23=Data!$G$3:$G$1379),0)),"")</f>
        <v/>
      </c>
      <c r="T23" s="81" cm="1">
        <f t="array" ref="T23">IFERROR(INDEX(Data!$AG$3:$AG$1379,MATCH(1,($B$3=Data!$B$3:$B$1379)*($B$4=Data!$E$3:$E$1379)*($D23=Data!$G$3:$G$1379),0)),"")</f>
        <v>0.95</v>
      </c>
      <c r="U23" s="305" cm="1">
        <f t="array" ref="U23">IFERROR(INDEX(Data!$BE$3:$BE$1379,MATCH(1,($B$3=Data!$B$3:$B$1379)*($B$4=Data!$E$3:$E$1379)*($D23=Data!$G$3:$G$1379),0)),"")</f>
        <v>26</v>
      </c>
      <c r="V23" s="313" cm="1">
        <f t="array" ref="V23">IFERROR(INDEX(Data!$BK$3:$BK$1379,MATCH(1,($B$3=Data!$B$3:$B$1379)*($B$4=Data!$E$3:$E$1379)*($D23=Data!$G$3:$G$1379),0)),"")</f>
        <v>10</v>
      </c>
      <c r="W23" s="79" cm="1">
        <f t="array" ref="W23">IFERROR(INDEX(Data!$BL$3:$BL$1379,MATCH(1,($B$3=Data!$B$3:$B$1379)*($B$4=Data!$E$3:$E$1379)*($D23=Data!$G$3:$G$1379),0)),"")</f>
        <v>16</v>
      </c>
      <c r="X23" s="79" cm="1">
        <f t="array" ref="X23">IFERROR(INDEX(Data!$BM$3:$BM$1379,MATCH(1,($B$3=Data!$B$3:$B$1379)*($B$4=Data!$E$3:$E$1379)*($D23=Data!$G$3:$G$1379),0)),"")</f>
        <v>9</v>
      </c>
      <c r="Y23" s="79" cm="1">
        <f t="array" ref="Y23">IFERROR(INDEX(Data!$BN$3:$BN$1379,MATCH(1,($B$3=Data!$B$3:$B$1379)*($B$4=Data!$E$3:$E$1379)*($D23=Data!$G$3:$G$1379),0)),"")</f>
        <v>0</v>
      </c>
      <c r="Z23" s="79" cm="1">
        <f t="array" ref="Z23">IFERROR(INDEX(Data!$BO$3:$BO$1379,MATCH(1,($B$3=Data!$B$3:$B$1379)*($B$4=Data!$E$3:$E$1379)*($D23=Data!$G$3:$G$1379),0)),"")</f>
        <v>1</v>
      </c>
      <c r="AA23" s="79" cm="1">
        <f t="array" ref="AA23">IFERROR(INDEX(Data!$BP$3:$BP$1379,MATCH(1,($B$3=Data!$B$3:$B$1379)*($B$4=Data!$E$3:$E$1379)*($D23=Data!$G$3:$G$1379),0)),"")</f>
        <v>0</v>
      </c>
      <c r="AB23" s="83" cm="1">
        <f t="array" ref="AB23">IFERROR(INDEX(Data!$BQ$3:$BQ$1379,MATCH(1,($B$3=Data!$B$3:$B$1379)*($B$4=Data!$E$3:$E$1379)*($D23=Data!$G$3:$G$1379),0)),"")</f>
        <v>1</v>
      </c>
    </row>
    <row r="24" spans="3:28" x14ac:dyDescent="0.25">
      <c r="C24" s="184"/>
      <c r="D24" s="186" t="str">
        <f t="array" ref="D24">IFERROR(INDEX(Data!$G$3:$G$1379, MATCH(0, IF(($B$3=Data!$B$3:$B$1379)*($B$4=Data!$E$3:$E$1379),COUNTIF($D$3:D23, Data!$G$3:$G$1379),""),0)),"")</f>
        <v>Noel Perkins</v>
      </c>
      <c r="E24" s="8" t="str" cm="1">
        <f t="array" ref="E24">IFERROR(INDEX(Data!$F$3:$F$1379,MATCH(1,($B$3=Data!$B$3:$B$1379)*($B$4=Data!$E$3:$E$1379)*($D24=Data!$G$3:$G$1379),0)),"")</f>
        <v>Tier 2</v>
      </c>
      <c r="F24" s="8" t="str" cm="1">
        <f t="array" ref="F24">IFERROR(INDEX(Data!$BF$3:$BF$1379,MATCH(1,($B$3=Data!$B$3:$B$1379)*($B$4=Data!$E$3:$E$1379)*($D24=Data!$G$3:$G$1379),0)),"")</f>
        <v>Joel Potter</v>
      </c>
      <c r="G24" s="8" cm="1">
        <f t="array" ref="G24">IFERROR(INDEX(Data!$H$3:$H$1379,MATCH(1,($B$3=Data!$B$3:$B$1379)*($B$4=Data!$E$3:$E$1379)*($D24=Data!$G$3:$G$1379),0)),"")</f>
        <v>10</v>
      </c>
      <c r="H24" s="8" cm="1">
        <f t="array" ref="H24">IFERROR(INDEX(Data!$I$3:$I$1379,MATCH(1,($B$3=Data!$B$3:$B$1379)*($B$4=Data!$E$3:$E$1379)*($D24=Data!$G$3:$G$1379),0)),"")</f>
        <v>0</v>
      </c>
      <c r="I24" s="82">
        <f t="shared" si="0"/>
        <v>0</v>
      </c>
      <c r="J24" s="8" cm="1">
        <f t="array" ref="J24">IFERROR(INDEX(Data!$K$3:$K$1379,MATCH(1,($B$3=Data!$B$3:$B$1379)*($B$4=Data!$E$3:$E$1379)*($D24=Data!$G$3:$G$1379),0)),"")</f>
        <v>4</v>
      </c>
      <c r="K24" s="8" cm="1">
        <f t="array" ref="K24">IFERROR(INDEX(Data!$L$3:$L$1379,MATCH(1,($B$3=Data!$B$3:$B$1379)*($B$4=Data!$E$3:$E$1379)*($D24=Data!$G$3:$G$1379),0)),"")</f>
        <v>0</v>
      </c>
      <c r="L24" s="82">
        <f t="shared" si="1"/>
        <v>0</v>
      </c>
      <c r="M24" s="80" cm="1">
        <f t="array" ref="M24">IFERROR(INDEX(Data!$BH$3:$BH$1379,MATCH(1,($B$3=Data!$B$3:$B$1379)*($B$4=Data!$E$3:$E$1379)*($D24=Data!$G$3:$G$1379),0)),"")</f>
        <v>17</v>
      </c>
      <c r="N24" s="80" cm="1">
        <f t="array" ref="N24">IFERROR(INDEX(Data!$BI$3:$BI$1379,MATCH(1,($B$3=Data!$B$3:$B$1379)*($B$4=Data!$E$3:$E$1379)*($D24=Data!$G$3:$G$1379),0)),"")</f>
        <v>10</v>
      </c>
      <c r="O24" s="80" cm="1">
        <f t="array" ref="O24">IFERROR(INDEX(Data!$BG$3:$BG$1379,MATCH(1,($B$3=Data!$B$3:$B$1379)*($B$4=Data!$E$3:$E$1379)*($D24=Data!$G$3:$G$1379),0)),"")</f>
        <v>10</v>
      </c>
      <c r="P24" s="80" cm="1">
        <f t="array" ref="P24">IFERROR(INDEX(Data!$AA$3:$AA$1379,MATCH(1,($B$3=Data!$B$3:$B$1379)*($B$4=Data!$E$3:$E$1379)*($D24=Data!$G$3:$G$1379),0)),"")</f>
        <v>2</v>
      </c>
      <c r="Q24" s="22" cm="1">
        <f t="array" ref="Q24">IFERROR(INDEX(Data!$AV$3:$AV$1379,MATCH(1,($B$3=Data!$B$3:$B$1379)*($B$4=Data!$E$3:$E$1379)*($D24=Data!$G$3:$G$1379),0)),"")</f>
        <v>1</v>
      </c>
      <c r="R24" s="22" t="str" cm="1">
        <f t="array" ref="R24">IFERROR(INDEX(Data!$W$3:$W$1379,MATCH(1,($B$3=Data!$B$3:$B$1379)*($B$4=Data!$E$3:$E$1379)*($D24=Data!$G$3:$G$1379),0)),"")</f>
        <v/>
      </c>
      <c r="S24" s="22" t="str" cm="1">
        <f t="array" ref="S24">IFERROR(INDEX(Data!$X$3:$X$1379,MATCH(1,($B$3=Data!$B$3:$B$1379)*($B$4=Data!$E$3:$E$1379)*($D24=Data!$G$3:$G$1379),0)),"")</f>
        <v/>
      </c>
      <c r="T24" s="82" cm="1">
        <f t="array" ref="T24">IFERROR(INDEX(Data!$AG$3:$AG$1379,MATCH(1,($B$3=Data!$B$3:$B$1379)*($B$4=Data!$E$3:$E$1379)*($D24=Data!$G$3:$G$1379),0)),"")</f>
        <v>0.9285714285714286</v>
      </c>
      <c r="U24" s="304" cm="1">
        <f t="array" ref="U24">IFERROR(INDEX(Data!$BE$3:$BE$1379,MATCH(1,($B$3=Data!$B$3:$B$1379)*($B$4=Data!$E$3:$E$1379)*($D24=Data!$G$3:$G$1379),0)),"")</f>
        <v>26</v>
      </c>
      <c r="V24" s="312" cm="1">
        <f t="array" ref="V24">IFERROR(INDEX(Data!$BK$3:$BK$1379,MATCH(1,($B$3=Data!$B$3:$B$1379)*($B$4=Data!$E$3:$E$1379)*($D24=Data!$G$3:$G$1379),0)),"")</f>
        <v>1</v>
      </c>
      <c r="W24" s="80" cm="1">
        <f t="array" ref="W24">IFERROR(INDEX(Data!$BL$3:$BL$1379,MATCH(1,($B$3=Data!$B$3:$B$1379)*($B$4=Data!$E$3:$E$1379)*($D24=Data!$G$3:$G$1379),0)),"")</f>
        <v>4</v>
      </c>
      <c r="X24" s="80" cm="1">
        <f t="array" ref="X24">IFERROR(INDEX(Data!$BM$3:$BM$1379,MATCH(1,($B$3=Data!$B$3:$B$1379)*($B$4=Data!$E$3:$E$1379)*($D24=Data!$G$3:$G$1379),0)),"")</f>
        <v>4</v>
      </c>
      <c r="Y24" s="80" cm="1">
        <f t="array" ref="Y24">IFERROR(INDEX(Data!$BN$3:$BN$1379,MATCH(1,($B$3=Data!$B$3:$B$1379)*($B$4=Data!$E$3:$E$1379)*($D24=Data!$G$3:$G$1379),0)),"")</f>
        <v>0</v>
      </c>
      <c r="Z24" s="80" cm="1">
        <f t="array" ref="Z24">IFERROR(INDEX(Data!$BO$3:$BO$1379,MATCH(1,($B$3=Data!$B$3:$B$1379)*($B$4=Data!$E$3:$E$1379)*($D24=Data!$G$3:$G$1379),0)),"")</f>
        <v>1</v>
      </c>
      <c r="AA24" s="80" cm="1">
        <f t="array" ref="AA24">IFERROR(INDEX(Data!$BP$3:$BP$1379,MATCH(1,($B$3=Data!$B$3:$B$1379)*($B$4=Data!$E$3:$E$1379)*($D24=Data!$G$3:$G$1379),0)),"")</f>
        <v>0</v>
      </c>
      <c r="AB24" s="84" cm="1">
        <f t="array" ref="AB24">IFERROR(INDEX(Data!$BQ$3:$BQ$1379,MATCH(1,($B$3=Data!$B$3:$B$1379)*($B$4=Data!$E$3:$E$1379)*($D24=Data!$G$3:$G$1379),0)),"")</f>
        <v>0</v>
      </c>
    </row>
    <row r="25" spans="3:28" x14ac:dyDescent="0.25">
      <c r="C25" s="184"/>
      <c r="D25" s="187" t="str">
        <f t="array" ref="D25">IFERROR(INDEX(Data!$G$3:$G$1379, MATCH(0, IF(($B$3=Data!$B$3:$B$1379)*($B$4=Data!$E$3:$E$1379),COUNTIF($D$3:D24, Data!$G$3:$G$1379),""),0)),"")</f>
        <v>Ollie Melton</v>
      </c>
      <c r="E25" s="7" t="str" cm="1">
        <f t="array" ref="E25">IFERROR(INDEX(Data!$F$3:$F$1379,MATCH(1,($B$3=Data!$B$3:$B$1379)*($B$4=Data!$E$3:$E$1379)*($D25=Data!$G$3:$G$1379),0)),"")</f>
        <v>HR Coordinator</v>
      </c>
      <c r="F25" s="7" t="str" cm="1">
        <f t="array" ref="F25">IFERROR(INDEX(Data!$BF$3:$BF$1379,MATCH(1,($B$3=Data!$B$3:$B$1379)*($B$4=Data!$E$3:$E$1379)*($D25=Data!$G$3:$G$1379),0)),"")</f>
        <v>Joel Potter</v>
      </c>
      <c r="G25" s="7" cm="1">
        <f t="array" ref="G25">IFERROR(INDEX(Data!$H$3:$H$1379,MATCH(1,($B$3=Data!$B$3:$B$1379)*($B$4=Data!$E$3:$E$1379)*($D25=Data!$G$3:$G$1379),0)),"")</f>
        <v>0</v>
      </c>
      <c r="H25" s="7" cm="1">
        <f t="array" ref="H25">IFERROR(INDEX(Data!$I$3:$I$1379,MATCH(1,($B$3=Data!$B$3:$B$1379)*($B$4=Data!$E$3:$E$1379)*($D25=Data!$G$3:$G$1379),0)),"")</f>
        <v>0</v>
      </c>
      <c r="I25" s="81" t="str">
        <f t="shared" si="0"/>
        <v>-</v>
      </c>
      <c r="J25" s="7" cm="1">
        <f t="array" ref="J25">IFERROR(INDEX(Data!$K$3:$K$1379,MATCH(1,($B$3=Data!$B$3:$B$1379)*($B$4=Data!$E$3:$E$1379)*($D25=Data!$G$3:$G$1379),0)),"")</f>
        <v>0</v>
      </c>
      <c r="K25" s="7" cm="1">
        <f t="array" ref="K25">IFERROR(INDEX(Data!$L$3:$L$1379,MATCH(1,($B$3=Data!$B$3:$B$1379)*($B$4=Data!$E$3:$E$1379)*($D25=Data!$G$3:$G$1379),0)),"")</f>
        <v>0</v>
      </c>
      <c r="L25" s="81" t="str">
        <f t="shared" si="1"/>
        <v>-</v>
      </c>
      <c r="M25" s="79" cm="1">
        <f t="array" ref="M25">IFERROR(INDEX(Data!$BH$3:$BH$1379,MATCH(1,($B$3=Data!$B$3:$B$1379)*($B$4=Data!$E$3:$E$1379)*($D25=Data!$G$3:$G$1379),0)),"")</f>
        <v>16</v>
      </c>
      <c r="N25" s="79" cm="1">
        <f t="array" ref="N25">IFERROR(INDEX(Data!$BI$3:$BI$1379,MATCH(1,($B$3=Data!$B$3:$B$1379)*($B$4=Data!$E$3:$E$1379)*($D25=Data!$G$3:$G$1379),0)),"")</f>
        <v>1</v>
      </c>
      <c r="O25" s="79" cm="1">
        <f t="array" ref="O25">IFERROR(INDEX(Data!$BG$3:$BG$1379,MATCH(1,($B$3=Data!$B$3:$B$1379)*($B$4=Data!$E$3:$E$1379)*($D25=Data!$G$3:$G$1379),0)),"")</f>
        <v>1</v>
      </c>
      <c r="P25" s="79" cm="1">
        <f t="array" ref="P25">IFERROR(INDEX(Data!$AA$3:$AA$1379,MATCH(1,($B$3=Data!$B$3:$B$1379)*($B$4=Data!$E$3:$E$1379)*($D25=Data!$G$3:$G$1379),0)),"")</f>
        <v>0</v>
      </c>
      <c r="Q25" s="21" t="str" cm="1">
        <f t="array" ref="Q25">IFERROR(INDEX(Data!$AV$3:$AV$1379,MATCH(1,($B$3=Data!$B$3:$B$1379)*($B$4=Data!$E$3:$E$1379)*($D25=Data!$G$3:$G$1379),0)),"")</f>
        <v/>
      </c>
      <c r="R25" s="21" t="str" cm="1">
        <f t="array" ref="R25">IFERROR(INDEX(Data!$W$3:$W$1379,MATCH(1,($B$3=Data!$B$3:$B$1379)*($B$4=Data!$E$3:$E$1379)*($D25=Data!$G$3:$G$1379),0)),"")</f>
        <v/>
      </c>
      <c r="S25" s="21" t="str" cm="1">
        <f t="array" ref="S25">IFERROR(INDEX(Data!$X$3:$X$1379,MATCH(1,($B$3=Data!$B$3:$B$1379)*($B$4=Data!$E$3:$E$1379)*($D25=Data!$G$3:$G$1379),0)),"")</f>
        <v/>
      </c>
      <c r="T25" s="81" t="str" cm="1">
        <f t="array" ref="T25">IFERROR(INDEX(Data!$AG$3:$AG$1379,MATCH(1,($B$3=Data!$B$3:$B$1379)*($B$4=Data!$E$3:$E$1379)*($D25=Data!$G$3:$G$1379),0)),"")</f>
        <v/>
      </c>
      <c r="U25" s="305" cm="1">
        <f t="array" ref="U25">IFERROR(INDEX(Data!$BE$3:$BE$1379,MATCH(1,($B$3=Data!$B$3:$B$1379)*($B$4=Data!$E$3:$E$1379)*($D25=Data!$G$3:$G$1379),0)),"")</f>
        <v>0</v>
      </c>
      <c r="V25" s="313" cm="1">
        <f t="array" ref="V25">IFERROR(INDEX(Data!$BK$3:$BK$1379,MATCH(1,($B$3=Data!$B$3:$B$1379)*($B$4=Data!$E$3:$E$1379)*($D25=Data!$G$3:$G$1379),0)),"")</f>
        <v>1</v>
      </c>
      <c r="W25" s="79" cm="1">
        <f t="array" ref="W25">IFERROR(INDEX(Data!$BL$3:$BL$1379,MATCH(1,($B$3=Data!$B$3:$B$1379)*($B$4=Data!$E$3:$E$1379)*($D25=Data!$G$3:$G$1379),0)),"")</f>
        <v>0</v>
      </c>
      <c r="X25" s="79" cm="1">
        <f t="array" ref="X25">IFERROR(INDEX(Data!$BM$3:$BM$1379,MATCH(1,($B$3=Data!$B$3:$B$1379)*($B$4=Data!$E$3:$E$1379)*($D25=Data!$G$3:$G$1379),0)),"")</f>
        <v>0</v>
      </c>
      <c r="Y25" s="79" cm="1">
        <f t="array" ref="Y25">IFERROR(INDEX(Data!$BN$3:$BN$1379,MATCH(1,($B$3=Data!$B$3:$B$1379)*($B$4=Data!$E$3:$E$1379)*($D25=Data!$G$3:$G$1379),0)),"")</f>
        <v>0</v>
      </c>
      <c r="Z25" s="79" cm="1">
        <f t="array" ref="Z25">IFERROR(INDEX(Data!$BO$3:$BO$1379,MATCH(1,($B$3=Data!$B$3:$B$1379)*($B$4=Data!$E$3:$E$1379)*($D25=Data!$G$3:$G$1379),0)),"")</f>
        <v>0</v>
      </c>
      <c r="AA25" s="79" cm="1">
        <f t="array" ref="AA25">IFERROR(INDEX(Data!$BP$3:$BP$1379,MATCH(1,($B$3=Data!$B$3:$B$1379)*($B$4=Data!$E$3:$E$1379)*($D25=Data!$G$3:$G$1379),0)),"")</f>
        <v>0</v>
      </c>
      <c r="AB25" s="83" cm="1">
        <f t="array" ref="AB25">IFERROR(INDEX(Data!$BQ$3:$BQ$1379,MATCH(1,($B$3=Data!$B$3:$B$1379)*($B$4=Data!$E$3:$E$1379)*($D25=Data!$G$3:$G$1379),0)),"")</f>
        <v>0</v>
      </c>
    </row>
    <row r="26" spans="3:28" x14ac:dyDescent="0.25">
      <c r="C26" s="184"/>
      <c r="D26" s="186" t="str">
        <f t="array" ref="D26">IFERROR(INDEX(Data!$G$3:$G$1379, MATCH(0, IF(($B$3=Data!$B$3:$B$1379)*($B$4=Data!$E$3:$E$1379),COUNTIF($D$3:D25, Data!$G$3:$G$1379),""),0)),"")</f>
        <v>Rehan Rowland Santiago</v>
      </c>
      <c r="E26" s="8" t="str" cm="1">
        <f t="array" ref="E26">IFERROR(INDEX(Data!$F$3:$F$1379,MATCH(1,($B$3=Data!$B$3:$B$1379)*($B$4=Data!$E$3:$E$1379)*($D26=Data!$G$3:$G$1379),0)),"")</f>
        <v>Tier 2</v>
      </c>
      <c r="F26" s="8" t="str" cm="1">
        <f t="array" ref="F26">IFERROR(INDEX(Data!$BF$3:$BF$1379,MATCH(1,($B$3=Data!$B$3:$B$1379)*($B$4=Data!$E$3:$E$1379)*($D26=Data!$G$3:$G$1379),0)),"")</f>
        <v>Joel Potter</v>
      </c>
      <c r="G26" s="8" cm="1">
        <f t="array" ref="G26">IFERROR(INDEX(Data!$H$3:$H$1379,MATCH(1,($B$3=Data!$B$3:$B$1379)*($B$4=Data!$E$3:$E$1379)*($D26=Data!$G$3:$G$1379),0)),"")</f>
        <v>0</v>
      </c>
      <c r="H26" s="8" cm="1">
        <f t="array" ref="H26">IFERROR(INDEX(Data!$I$3:$I$1379,MATCH(1,($B$3=Data!$B$3:$B$1379)*($B$4=Data!$E$3:$E$1379)*($D26=Data!$G$3:$G$1379),0)),"")</f>
        <v>0</v>
      </c>
      <c r="I26" s="82" t="str">
        <f t="shared" si="0"/>
        <v>-</v>
      </c>
      <c r="J26" s="8" cm="1">
        <f t="array" ref="J26">IFERROR(INDEX(Data!$K$3:$K$1379,MATCH(1,($B$3=Data!$B$3:$B$1379)*($B$4=Data!$E$3:$E$1379)*($D26=Data!$G$3:$G$1379),0)),"")</f>
        <v>0</v>
      </c>
      <c r="K26" s="8" cm="1">
        <f t="array" ref="K26">IFERROR(INDEX(Data!$L$3:$L$1379,MATCH(1,($B$3=Data!$B$3:$B$1379)*($B$4=Data!$E$3:$E$1379)*($D26=Data!$G$3:$G$1379),0)),"")</f>
        <v>0</v>
      </c>
      <c r="L26" s="82" t="str">
        <f t="shared" si="1"/>
        <v>-</v>
      </c>
      <c r="M26" s="80" cm="1">
        <f t="array" ref="M26">IFERROR(INDEX(Data!$BH$3:$BH$1379,MATCH(1,($B$3=Data!$B$3:$B$1379)*($B$4=Data!$E$3:$E$1379)*($D26=Data!$G$3:$G$1379),0)),"")</f>
        <v>0</v>
      </c>
      <c r="N26" s="80" cm="1">
        <f t="array" ref="N26">IFERROR(INDEX(Data!$BI$3:$BI$1379,MATCH(1,($B$3=Data!$B$3:$B$1379)*($B$4=Data!$E$3:$E$1379)*($D26=Data!$G$3:$G$1379),0)),"")</f>
        <v>14</v>
      </c>
      <c r="O26" s="80" cm="1">
        <f t="array" ref="O26">IFERROR(INDEX(Data!$BG$3:$BG$1379,MATCH(1,($B$3=Data!$B$3:$B$1379)*($B$4=Data!$E$3:$E$1379)*($D26=Data!$G$3:$G$1379),0)),"")</f>
        <v>15</v>
      </c>
      <c r="P26" s="80" cm="1">
        <f t="array" ref="P26">IFERROR(INDEX(Data!$AA$3:$AA$1379,MATCH(1,($B$3=Data!$B$3:$B$1379)*($B$4=Data!$E$3:$E$1379)*($D26=Data!$G$3:$G$1379),0)),"")</f>
        <v>0</v>
      </c>
      <c r="Q26" s="22" t="str" cm="1">
        <f t="array" ref="Q26">IFERROR(INDEX(Data!$AV$3:$AV$1379,MATCH(1,($B$3=Data!$B$3:$B$1379)*($B$4=Data!$E$3:$E$1379)*($D26=Data!$G$3:$G$1379),0)),"")</f>
        <v/>
      </c>
      <c r="R26" s="22" t="str" cm="1">
        <f t="array" ref="R26">IFERROR(INDEX(Data!$W$3:$W$1379,MATCH(1,($B$3=Data!$B$3:$B$1379)*($B$4=Data!$E$3:$E$1379)*($D26=Data!$G$3:$G$1379),0)),"")</f>
        <v/>
      </c>
      <c r="S26" s="22" t="str" cm="1">
        <f t="array" ref="S26">IFERROR(INDEX(Data!$X$3:$X$1379,MATCH(1,($B$3=Data!$B$3:$B$1379)*($B$4=Data!$E$3:$E$1379)*($D26=Data!$G$3:$G$1379),0)),"")</f>
        <v/>
      </c>
      <c r="T26" s="82" t="str" cm="1">
        <f t="array" ref="T26">IFERROR(INDEX(Data!$AG$3:$AG$1379,MATCH(1,($B$3=Data!$B$3:$B$1379)*($B$4=Data!$E$3:$E$1379)*($D26=Data!$G$3:$G$1379),0)),"")</f>
        <v/>
      </c>
      <c r="U26" s="304" cm="1">
        <f t="array" ref="U26">IFERROR(INDEX(Data!$BE$3:$BE$1379,MATCH(1,($B$3=Data!$B$3:$B$1379)*($B$4=Data!$E$3:$E$1379)*($D26=Data!$G$3:$G$1379),0)),"")</f>
        <v>421</v>
      </c>
      <c r="V26" s="312" cm="1">
        <f t="array" ref="V26">IFERROR(INDEX(Data!$BK$3:$BK$1379,MATCH(1,($B$3=Data!$B$3:$B$1379)*($B$4=Data!$E$3:$E$1379)*($D26=Data!$G$3:$G$1379),0)),"")</f>
        <v>14</v>
      </c>
      <c r="W26" s="80" cm="1">
        <f t="array" ref="W26">IFERROR(INDEX(Data!$BL$3:$BL$1379,MATCH(1,($B$3=Data!$B$3:$B$1379)*($B$4=Data!$E$3:$E$1379)*($D26=Data!$G$3:$G$1379),0)),"")</f>
        <v>0</v>
      </c>
      <c r="X26" s="80" cm="1">
        <f t="array" ref="X26">IFERROR(INDEX(Data!$BM$3:$BM$1379,MATCH(1,($B$3=Data!$B$3:$B$1379)*($B$4=Data!$E$3:$E$1379)*($D26=Data!$G$3:$G$1379),0)),"")</f>
        <v>0</v>
      </c>
      <c r="Y26" s="80" cm="1">
        <f t="array" ref="Y26">IFERROR(INDEX(Data!$BN$3:$BN$1379,MATCH(1,($B$3=Data!$B$3:$B$1379)*($B$4=Data!$E$3:$E$1379)*($D26=Data!$G$3:$G$1379),0)),"")</f>
        <v>0</v>
      </c>
      <c r="Z26" s="80" cm="1">
        <f t="array" ref="Z26">IFERROR(INDEX(Data!$BO$3:$BO$1379,MATCH(1,($B$3=Data!$B$3:$B$1379)*($B$4=Data!$E$3:$E$1379)*($D26=Data!$G$3:$G$1379),0)),"")</f>
        <v>0</v>
      </c>
      <c r="AA26" s="80" cm="1">
        <f t="array" ref="AA26">IFERROR(INDEX(Data!$BP$3:$BP$1379,MATCH(1,($B$3=Data!$B$3:$B$1379)*($B$4=Data!$E$3:$E$1379)*($D26=Data!$G$3:$G$1379),0)),"")</f>
        <v>0</v>
      </c>
      <c r="AB26" s="84" cm="1">
        <f t="array" ref="AB26">IFERROR(INDEX(Data!$BQ$3:$BQ$1379,MATCH(1,($B$3=Data!$B$3:$B$1379)*($B$4=Data!$E$3:$E$1379)*($D26=Data!$G$3:$G$1379),0)),"")</f>
        <v>0</v>
      </c>
    </row>
    <row r="27" spans="3:28" x14ac:dyDescent="0.25">
      <c r="C27" s="184"/>
      <c r="D27" s="187" t="str">
        <f t="array" ref="D27">IFERROR(INDEX(Data!$G$3:$G$1379, MATCH(0, IF(($B$3=Data!$B$3:$B$1379)*($B$4=Data!$E$3:$E$1379),COUNTIF($D$3:D26, Data!$G$3:$G$1379),""),0)),"")</f>
        <v>Sharon Ray</v>
      </c>
      <c r="E27" s="7" t="str" cm="1">
        <f t="array" ref="E27">IFERROR(INDEX(Data!$F$3:$F$1379,MATCH(1,($B$3=Data!$B$3:$B$1379)*($B$4=Data!$E$3:$E$1379)*($D27=Data!$G$3:$G$1379),0)),"")</f>
        <v>Tier 2</v>
      </c>
      <c r="F27" s="7" t="str" cm="1">
        <f t="array" ref="F27">IFERROR(INDEX(Data!$BF$3:$BF$1379,MATCH(1,($B$3=Data!$B$3:$B$1379)*($B$4=Data!$E$3:$E$1379)*($D27=Data!$G$3:$G$1379),0)),"")</f>
        <v>Joel Potter</v>
      </c>
      <c r="G27" s="7" cm="1">
        <f t="array" ref="G27">IFERROR(INDEX(Data!$H$3:$H$1379,MATCH(1,($B$3=Data!$B$3:$B$1379)*($B$4=Data!$E$3:$E$1379)*($D27=Data!$G$3:$G$1379),0)),"")</f>
        <v>0</v>
      </c>
      <c r="H27" s="7" cm="1">
        <f t="array" ref="H27">IFERROR(INDEX(Data!$I$3:$I$1379,MATCH(1,($B$3=Data!$B$3:$B$1379)*($B$4=Data!$E$3:$E$1379)*($D27=Data!$G$3:$G$1379),0)),"")</f>
        <v>0</v>
      </c>
      <c r="I27" s="81" t="str">
        <f t="shared" si="0"/>
        <v>-</v>
      </c>
      <c r="J27" s="7" cm="1">
        <f t="array" ref="J27">IFERROR(INDEX(Data!$K$3:$K$1379,MATCH(1,($B$3=Data!$B$3:$B$1379)*($B$4=Data!$E$3:$E$1379)*($D27=Data!$G$3:$G$1379),0)),"")</f>
        <v>0</v>
      </c>
      <c r="K27" s="7" cm="1">
        <f t="array" ref="K27">IFERROR(INDEX(Data!$L$3:$L$1379,MATCH(1,($B$3=Data!$B$3:$B$1379)*($B$4=Data!$E$3:$E$1379)*($D27=Data!$G$3:$G$1379),0)),"")</f>
        <v>0</v>
      </c>
      <c r="L27" s="81" t="str">
        <f t="shared" si="1"/>
        <v>-</v>
      </c>
      <c r="M27" s="79" cm="1">
        <f t="array" ref="M27">IFERROR(INDEX(Data!$BH$3:$BH$1379,MATCH(1,($B$3=Data!$B$3:$B$1379)*($B$4=Data!$E$3:$E$1379)*($D27=Data!$G$3:$G$1379),0)),"")</f>
        <v>0</v>
      </c>
      <c r="N27" s="79" cm="1">
        <f t="array" ref="N27">IFERROR(INDEX(Data!$BI$3:$BI$1379,MATCH(1,($B$3=Data!$B$3:$B$1379)*($B$4=Data!$E$3:$E$1379)*($D27=Data!$G$3:$G$1379),0)),"")</f>
        <v>0</v>
      </c>
      <c r="O27" s="79" cm="1">
        <f t="array" ref="O27">IFERROR(INDEX(Data!$BG$3:$BG$1379,MATCH(1,($B$3=Data!$B$3:$B$1379)*($B$4=Data!$E$3:$E$1379)*($D27=Data!$G$3:$G$1379),0)),"")</f>
        <v>0</v>
      </c>
      <c r="P27" s="79" cm="1">
        <f t="array" ref="P27">IFERROR(INDEX(Data!$AA$3:$AA$1379,MATCH(1,($B$3=Data!$B$3:$B$1379)*($B$4=Data!$E$3:$E$1379)*($D27=Data!$G$3:$G$1379),0)),"")</f>
        <v>0</v>
      </c>
      <c r="Q27" s="21" t="str" cm="1">
        <f t="array" ref="Q27">IFERROR(INDEX(Data!$AV$3:$AV$1379,MATCH(1,($B$3=Data!$B$3:$B$1379)*($B$4=Data!$E$3:$E$1379)*($D27=Data!$G$3:$G$1379),0)),"")</f>
        <v/>
      </c>
      <c r="R27" s="21" t="str" cm="1">
        <f t="array" ref="R27">IFERROR(INDEX(Data!$W$3:$W$1379,MATCH(1,($B$3=Data!$B$3:$B$1379)*($B$4=Data!$E$3:$E$1379)*($D27=Data!$G$3:$G$1379),0)),"")</f>
        <v/>
      </c>
      <c r="S27" s="21" t="str" cm="1">
        <f t="array" ref="S27">IFERROR(INDEX(Data!$X$3:$X$1379,MATCH(1,($B$3=Data!$B$3:$B$1379)*($B$4=Data!$E$3:$E$1379)*($D27=Data!$G$3:$G$1379),0)),"")</f>
        <v/>
      </c>
      <c r="T27" s="81" t="str" cm="1">
        <f t="array" ref="T27">IFERROR(INDEX(Data!$AG$3:$AG$1379,MATCH(1,($B$3=Data!$B$3:$B$1379)*($B$4=Data!$E$3:$E$1379)*($D27=Data!$G$3:$G$1379),0)),"")</f>
        <v/>
      </c>
      <c r="U27" s="305" cm="1">
        <f t="array" ref="U27">IFERROR(INDEX(Data!$BE$3:$BE$1379,MATCH(1,($B$3=Data!$B$3:$B$1379)*($B$4=Data!$E$3:$E$1379)*($D27=Data!$G$3:$G$1379),0)),"")</f>
        <v>29</v>
      </c>
      <c r="V27" s="313" cm="1">
        <f t="array" ref="V27">IFERROR(INDEX(Data!$BK$3:$BK$1379,MATCH(1,($B$3=Data!$B$3:$B$1379)*($B$4=Data!$E$3:$E$1379)*($D27=Data!$G$3:$G$1379),0)),"")</f>
        <v>0</v>
      </c>
      <c r="W27" s="79" cm="1">
        <f t="array" ref="W27">IFERROR(INDEX(Data!$BL$3:$BL$1379,MATCH(1,($B$3=Data!$B$3:$B$1379)*($B$4=Data!$E$3:$E$1379)*($D27=Data!$G$3:$G$1379),0)),"")</f>
        <v>0</v>
      </c>
      <c r="X27" s="79" cm="1">
        <f t="array" ref="X27">IFERROR(INDEX(Data!$BM$3:$BM$1379,MATCH(1,($B$3=Data!$B$3:$B$1379)*($B$4=Data!$E$3:$E$1379)*($D27=Data!$G$3:$G$1379),0)),"")</f>
        <v>0</v>
      </c>
      <c r="Y27" s="79" cm="1">
        <f t="array" ref="Y27">IFERROR(INDEX(Data!$BN$3:$BN$1379,MATCH(1,($B$3=Data!$B$3:$B$1379)*($B$4=Data!$E$3:$E$1379)*($D27=Data!$G$3:$G$1379),0)),"")</f>
        <v>0</v>
      </c>
      <c r="Z27" s="79" cm="1">
        <f t="array" ref="Z27">IFERROR(INDEX(Data!$BO$3:$BO$1379,MATCH(1,($B$3=Data!$B$3:$B$1379)*($B$4=Data!$E$3:$E$1379)*($D27=Data!$G$3:$G$1379),0)),"")</f>
        <v>0</v>
      </c>
      <c r="AA27" s="79" cm="1">
        <f t="array" ref="AA27">IFERROR(INDEX(Data!$BP$3:$BP$1379,MATCH(1,($B$3=Data!$B$3:$B$1379)*($B$4=Data!$E$3:$E$1379)*($D27=Data!$G$3:$G$1379),0)),"")</f>
        <v>0</v>
      </c>
      <c r="AB27" s="83" cm="1">
        <f t="array" ref="AB27">IFERROR(INDEX(Data!$BQ$3:$BQ$1379,MATCH(1,($B$3=Data!$B$3:$B$1379)*($B$4=Data!$E$3:$E$1379)*($D27=Data!$G$3:$G$1379),0)),"")</f>
        <v>0</v>
      </c>
    </row>
    <row r="28" spans="3:28" x14ac:dyDescent="0.25">
      <c r="C28" s="184"/>
      <c r="D28" s="186" t="str">
        <f t="array" ref="D28">IFERROR(INDEX(Data!$G$3:$G$1379, MATCH(0, IF(($B$3=Data!$B$3:$B$1379)*($B$4=Data!$E$3:$E$1379),COUNTIF($D$3:D27, Data!$G$3:$G$1379),""),0)),"")</f>
        <v>Shawn David</v>
      </c>
      <c r="E28" s="8" t="str" cm="1">
        <f t="array" ref="E28">IFERROR(INDEX(Data!$F$3:$F$1379,MATCH(1,($B$3=Data!$B$3:$B$1379)*($B$4=Data!$E$3:$E$1379)*($D28=Data!$G$3:$G$1379),0)),"")</f>
        <v>Scheduler Lead</v>
      </c>
      <c r="F28" s="8" t="str" cm="1">
        <f t="array" ref="F28">IFERROR(INDEX(Data!$BF$3:$BF$1379,MATCH(1,($B$3=Data!$B$3:$B$1379)*($B$4=Data!$E$3:$E$1379)*($D28=Data!$G$3:$G$1379),0)),"")</f>
        <v>Joel Potter</v>
      </c>
      <c r="G28" s="8" cm="1">
        <f t="array" ref="G28">IFERROR(INDEX(Data!$H$3:$H$1379,MATCH(1,($B$3=Data!$B$3:$B$1379)*($B$4=Data!$E$3:$E$1379)*($D28=Data!$G$3:$G$1379),0)),"")</f>
        <v>0</v>
      </c>
      <c r="H28" s="8" cm="1">
        <f t="array" ref="H28">IFERROR(INDEX(Data!$I$3:$I$1379,MATCH(1,($B$3=Data!$B$3:$B$1379)*($B$4=Data!$E$3:$E$1379)*($D28=Data!$G$3:$G$1379),0)),"")</f>
        <v>0</v>
      </c>
      <c r="I28" s="82" t="str">
        <f t="shared" si="0"/>
        <v>-</v>
      </c>
      <c r="J28" s="8" cm="1">
        <f t="array" ref="J28">IFERROR(INDEX(Data!$K$3:$K$1379,MATCH(1,($B$3=Data!$B$3:$B$1379)*($B$4=Data!$E$3:$E$1379)*($D28=Data!$G$3:$G$1379),0)),"")</f>
        <v>0</v>
      </c>
      <c r="K28" s="8" cm="1">
        <f t="array" ref="K28">IFERROR(INDEX(Data!$L$3:$L$1379,MATCH(1,($B$3=Data!$B$3:$B$1379)*($B$4=Data!$E$3:$E$1379)*($D28=Data!$G$3:$G$1379),0)),"")</f>
        <v>0</v>
      </c>
      <c r="L28" s="82" t="str">
        <f t="shared" si="1"/>
        <v>-</v>
      </c>
      <c r="M28" s="80" cm="1">
        <f t="array" ref="M28">IFERROR(INDEX(Data!$BH$3:$BH$1379,MATCH(1,($B$3=Data!$B$3:$B$1379)*($B$4=Data!$E$3:$E$1379)*($D28=Data!$G$3:$G$1379),0)),"")</f>
        <v>0</v>
      </c>
      <c r="N28" s="80" cm="1">
        <f t="array" ref="N28">IFERROR(INDEX(Data!$BI$3:$BI$1379,MATCH(1,($B$3=Data!$B$3:$B$1379)*($B$4=Data!$E$3:$E$1379)*($D28=Data!$G$3:$G$1379),0)),"")</f>
        <v>0</v>
      </c>
      <c r="O28" s="80" cm="1">
        <f t="array" ref="O28">IFERROR(INDEX(Data!$BG$3:$BG$1379,MATCH(1,($B$3=Data!$B$3:$B$1379)*($B$4=Data!$E$3:$E$1379)*($D28=Data!$G$3:$G$1379),0)),"")</f>
        <v>0</v>
      </c>
      <c r="P28" s="80" cm="1">
        <f t="array" ref="P28">IFERROR(INDEX(Data!$AA$3:$AA$1379,MATCH(1,($B$3=Data!$B$3:$B$1379)*($B$4=Data!$E$3:$E$1379)*($D28=Data!$G$3:$G$1379),0)),"")</f>
        <v>0</v>
      </c>
      <c r="Q28" s="22" t="str" cm="1">
        <f t="array" ref="Q28">IFERROR(INDEX(Data!$AV$3:$AV$1379,MATCH(1,($B$3=Data!$B$3:$B$1379)*($B$4=Data!$E$3:$E$1379)*($D28=Data!$G$3:$G$1379),0)),"")</f>
        <v/>
      </c>
      <c r="R28" s="22" t="str" cm="1">
        <f t="array" ref="R28">IFERROR(INDEX(Data!$W$3:$W$1379,MATCH(1,($B$3=Data!$B$3:$B$1379)*($B$4=Data!$E$3:$E$1379)*($D28=Data!$G$3:$G$1379),0)),"")</f>
        <v/>
      </c>
      <c r="S28" s="22" t="str" cm="1">
        <f t="array" ref="S28">IFERROR(INDEX(Data!$X$3:$X$1379,MATCH(1,($B$3=Data!$B$3:$B$1379)*($B$4=Data!$E$3:$E$1379)*($D28=Data!$G$3:$G$1379),0)),"")</f>
        <v/>
      </c>
      <c r="T28" s="82" t="str" cm="1">
        <f t="array" ref="T28">IFERROR(INDEX(Data!$AG$3:$AG$1379,MATCH(1,($B$3=Data!$B$3:$B$1379)*($B$4=Data!$E$3:$E$1379)*($D28=Data!$G$3:$G$1379),0)),"")</f>
        <v/>
      </c>
      <c r="U28" s="304" cm="1">
        <f t="array" ref="U28">IFERROR(INDEX(Data!$BE$3:$BE$1379,MATCH(1,($B$3=Data!$B$3:$B$1379)*($B$4=Data!$E$3:$E$1379)*($D28=Data!$G$3:$G$1379),0)),"")</f>
        <v>4</v>
      </c>
      <c r="V28" s="312" cm="1">
        <f t="array" ref="V28">IFERROR(INDEX(Data!$BK$3:$BK$1379,MATCH(1,($B$3=Data!$B$3:$B$1379)*($B$4=Data!$E$3:$E$1379)*($D28=Data!$G$3:$G$1379),0)),"")</f>
        <v>0</v>
      </c>
      <c r="W28" s="80" cm="1">
        <f t="array" ref="W28">IFERROR(INDEX(Data!$BL$3:$BL$1379,MATCH(1,($B$3=Data!$B$3:$B$1379)*($B$4=Data!$E$3:$E$1379)*($D28=Data!$G$3:$G$1379),0)),"")</f>
        <v>0</v>
      </c>
      <c r="X28" s="80" cm="1">
        <f t="array" ref="X28">IFERROR(INDEX(Data!$BM$3:$BM$1379,MATCH(1,($B$3=Data!$B$3:$B$1379)*($B$4=Data!$E$3:$E$1379)*($D28=Data!$G$3:$G$1379),0)),"")</f>
        <v>0</v>
      </c>
      <c r="Y28" s="80" cm="1">
        <f t="array" ref="Y28">IFERROR(INDEX(Data!$BN$3:$BN$1379,MATCH(1,($B$3=Data!$B$3:$B$1379)*($B$4=Data!$E$3:$E$1379)*($D28=Data!$G$3:$G$1379),0)),"")</f>
        <v>0</v>
      </c>
      <c r="Z28" s="80" cm="1">
        <f t="array" ref="Z28">IFERROR(INDEX(Data!$BO$3:$BO$1379,MATCH(1,($B$3=Data!$B$3:$B$1379)*($B$4=Data!$E$3:$E$1379)*($D28=Data!$G$3:$G$1379),0)),"")</f>
        <v>0</v>
      </c>
      <c r="AA28" s="80" cm="1">
        <f t="array" ref="AA28">IFERROR(INDEX(Data!$BP$3:$BP$1379,MATCH(1,($B$3=Data!$B$3:$B$1379)*($B$4=Data!$E$3:$E$1379)*($D28=Data!$G$3:$G$1379),0)),"")</f>
        <v>0</v>
      </c>
      <c r="AB28" s="84" cm="1">
        <f t="array" ref="AB28">IFERROR(INDEX(Data!$BQ$3:$BQ$1379,MATCH(1,($B$3=Data!$B$3:$B$1379)*($B$4=Data!$E$3:$E$1379)*($D28=Data!$G$3:$G$1379),0)),"")</f>
        <v>0</v>
      </c>
    </row>
    <row r="29" spans="3:28" x14ac:dyDescent="0.25">
      <c r="C29" s="184"/>
      <c r="D29" s="187" t="str">
        <f t="array" ref="D29">IFERROR(INDEX(Data!$G$3:$G$1379, MATCH(0, IF(($B$3=Data!$B$3:$B$1379)*($B$4=Data!$E$3:$E$1379),COUNTIF($D$3:D28, Data!$G$3:$G$1379),""),0)),"")</f>
        <v>Travis Holden</v>
      </c>
      <c r="E29" s="7" t="str" cm="1">
        <f t="array" ref="E29">IFERROR(INDEX(Data!$F$3:$F$1379,MATCH(1,($B$3=Data!$B$3:$B$1379)*($B$4=Data!$E$3:$E$1379)*($D29=Data!$G$3:$G$1379),0)),"")</f>
        <v>Tier 1</v>
      </c>
      <c r="F29" s="7" t="str" cm="1">
        <f t="array" ref="F29">IFERROR(INDEX(Data!$BF$3:$BF$1379,MATCH(1,($B$3=Data!$B$3:$B$1379)*($B$4=Data!$E$3:$E$1379)*($D29=Data!$G$3:$G$1379),0)),"")</f>
        <v>Tristan Hudson</v>
      </c>
      <c r="G29" s="7" cm="1">
        <f t="array" ref="G29">IFERROR(INDEX(Data!$H$3:$H$1379,MATCH(1,($B$3=Data!$B$3:$B$1379)*($B$4=Data!$E$3:$E$1379)*($D29=Data!$G$3:$G$1379),0)),"")</f>
        <v>30</v>
      </c>
      <c r="H29" s="7" cm="1">
        <f t="array" ref="H29">IFERROR(INDEX(Data!$I$3:$I$1379,MATCH(1,($B$3=Data!$B$3:$B$1379)*($B$4=Data!$E$3:$E$1379)*($D29=Data!$G$3:$G$1379),0)),"")</f>
        <v>0</v>
      </c>
      <c r="I29" s="81">
        <f t="shared" si="0"/>
        <v>0</v>
      </c>
      <c r="J29" s="7" cm="1">
        <f t="array" ref="J29">IFERROR(INDEX(Data!$K$3:$K$1379,MATCH(1,($B$3=Data!$B$3:$B$1379)*($B$4=Data!$E$3:$E$1379)*($D29=Data!$G$3:$G$1379),0)),"")</f>
        <v>13</v>
      </c>
      <c r="K29" s="7" cm="1">
        <f t="array" ref="K29">IFERROR(INDEX(Data!$L$3:$L$1379,MATCH(1,($B$3=Data!$B$3:$B$1379)*($B$4=Data!$E$3:$E$1379)*($D29=Data!$G$3:$G$1379),0)),"")</f>
        <v>0</v>
      </c>
      <c r="L29" s="81">
        <f t="shared" si="1"/>
        <v>0</v>
      </c>
      <c r="M29" s="79" cm="1">
        <f t="array" ref="M29">IFERROR(INDEX(Data!$BH$3:$BH$1379,MATCH(1,($B$3=Data!$B$3:$B$1379)*($B$4=Data!$E$3:$E$1379)*($D29=Data!$G$3:$G$1379),0)),"")</f>
        <v>47</v>
      </c>
      <c r="N29" s="79" cm="1">
        <f t="array" ref="N29">IFERROR(INDEX(Data!$BI$3:$BI$1379,MATCH(1,($B$3=Data!$B$3:$B$1379)*($B$4=Data!$E$3:$E$1379)*($D29=Data!$G$3:$G$1379),0)),"")</f>
        <v>33</v>
      </c>
      <c r="O29" s="79" cm="1">
        <f t="array" ref="O29">IFERROR(INDEX(Data!$BG$3:$BG$1379,MATCH(1,($B$3=Data!$B$3:$B$1379)*($B$4=Data!$E$3:$E$1379)*($D29=Data!$G$3:$G$1379),0)),"")</f>
        <v>32</v>
      </c>
      <c r="P29" s="79" cm="1">
        <f t="array" ref="P29">IFERROR(INDEX(Data!$AA$3:$AA$1379,MATCH(1,($B$3=Data!$B$3:$B$1379)*($B$4=Data!$E$3:$E$1379)*($D29=Data!$G$3:$G$1379),0)),"")</f>
        <v>1</v>
      </c>
      <c r="Q29" s="21" cm="1">
        <f t="array" ref="Q29">IFERROR(INDEX(Data!$AV$3:$AV$1379,MATCH(1,($B$3=Data!$B$3:$B$1379)*($B$4=Data!$E$3:$E$1379)*($D29=Data!$G$3:$G$1379),0)),"")</f>
        <v>1</v>
      </c>
      <c r="R29" s="21" t="str" cm="1">
        <f t="array" ref="R29">IFERROR(INDEX(Data!$W$3:$W$1379,MATCH(1,($B$3=Data!$B$3:$B$1379)*($B$4=Data!$E$3:$E$1379)*($D29=Data!$G$3:$G$1379),0)),"")</f>
        <v/>
      </c>
      <c r="S29" s="21" t="str" cm="1">
        <f t="array" ref="S29">IFERROR(INDEX(Data!$X$3:$X$1379,MATCH(1,($B$3=Data!$B$3:$B$1379)*($B$4=Data!$E$3:$E$1379)*($D29=Data!$G$3:$G$1379),0)),"")</f>
        <v/>
      </c>
      <c r="T29" s="81" cm="1">
        <f t="array" ref="T29">IFERROR(INDEX(Data!$AG$3:$AG$1379,MATCH(1,($B$3=Data!$B$3:$B$1379)*($B$4=Data!$E$3:$E$1379)*($D29=Data!$G$3:$G$1379),0)),"")</f>
        <v>1</v>
      </c>
      <c r="U29" s="305" cm="1">
        <f t="array" ref="U29">IFERROR(INDEX(Data!$BE$3:$BE$1379,MATCH(1,($B$3=Data!$B$3:$B$1379)*($B$4=Data!$E$3:$E$1379)*($D29=Data!$G$3:$G$1379),0)),"")</f>
        <v>14</v>
      </c>
      <c r="V29" s="313" cm="1">
        <f t="array" ref="V29">IFERROR(INDEX(Data!$BK$3:$BK$1379,MATCH(1,($B$3=Data!$B$3:$B$1379)*($B$4=Data!$E$3:$E$1379)*($D29=Data!$G$3:$G$1379),0)),"")</f>
        <v>5</v>
      </c>
      <c r="W29" s="79" cm="1">
        <f t="array" ref="W29">IFERROR(INDEX(Data!$BL$3:$BL$1379,MATCH(1,($B$3=Data!$B$3:$B$1379)*($B$4=Data!$E$3:$E$1379)*($D29=Data!$G$3:$G$1379),0)),"")</f>
        <v>18</v>
      </c>
      <c r="X29" s="79" cm="1">
        <f t="array" ref="X29">IFERROR(INDEX(Data!$BM$3:$BM$1379,MATCH(1,($B$3=Data!$B$3:$B$1379)*($B$4=Data!$E$3:$E$1379)*($D29=Data!$G$3:$G$1379),0)),"")</f>
        <v>9</v>
      </c>
      <c r="Y29" s="79" cm="1">
        <f t="array" ref="Y29">IFERROR(INDEX(Data!$BN$3:$BN$1379,MATCH(1,($B$3=Data!$B$3:$B$1379)*($B$4=Data!$E$3:$E$1379)*($D29=Data!$G$3:$G$1379),0)),"")</f>
        <v>0</v>
      </c>
      <c r="Z29" s="79" cm="1">
        <f t="array" ref="Z29">IFERROR(INDEX(Data!$BO$3:$BO$1379,MATCH(1,($B$3=Data!$B$3:$B$1379)*($B$4=Data!$E$3:$E$1379)*($D29=Data!$G$3:$G$1379),0)),"")</f>
        <v>1</v>
      </c>
      <c r="AA29" s="79" cm="1">
        <f t="array" ref="AA29">IFERROR(INDEX(Data!$BP$3:$BP$1379,MATCH(1,($B$3=Data!$B$3:$B$1379)*($B$4=Data!$E$3:$E$1379)*($D29=Data!$G$3:$G$1379),0)),"")</f>
        <v>0</v>
      </c>
      <c r="AB29" s="83" cm="1">
        <f t="array" ref="AB29">IFERROR(INDEX(Data!$BQ$3:$BQ$1379,MATCH(1,($B$3=Data!$B$3:$B$1379)*($B$4=Data!$E$3:$E$1379)*($D29=Data!$G$3:$G$1379),0)),"")</f>
        <v>0</v>
      </c>
    </row>
    <row r="30" spans="3:28" x14ac:dyDescent="0.25">
      <c r="C30" s="184"/>
      <c r="D30" s="186" t="str">
        <f t="array" ref="D30">IFERROR(INDEX(Data!$G$3:$G$1379, MATCH(0, IF(($B$3=Data!$B$3:$B$1379)*($B$4=Data!$E$3:$E$1379),COUNTIF($D$3:D29, Data!$G$3:$G$1379),""),0)),"")</f>
        <v>Virginia Bray</v>
      </c>
      <c r="E30" s="8" t="str" cm="1">
        <f t="array" ref="E30">IFERROR(INDEX(Data!$F$3:$F$1379,MATCH(1,($B$3=Data!$B$3:$B$1379)*($B$4=Data!$E$3:$E$1379)*($D30=Data!$G$3:$G$1379),0)),"")</f>
        <v>Tier 1</v>
      </c>
      <c r="F30" s="8" t="str" cm="1">
        <f t="array" ref="F30">IFERROR(INDEX(Data!$BF$3:$BF$1379,MATCH(1,($B$3=Data!$B$3:$B$1379)*($B$4=Data!$E$3:$E$1379)*($D30=Data!$G$3:$G$1379),0)),"")</f>
        <v>Tristan Hudson</v>
      </c>
      <c r="G30" s="8" cm="1">
        <f t="array" ref="G30">IFERROR(INDEX(Data!$H$3:$H$1379,MATCH(1,($B$3=Data!$B$3:$B$1379)*($B$4=Data!$E$3:$E$1379)*($D30=Data!$G$3:$G$1379),0)),"")</f>
        <v>31</v>
      </c>
      <c r="H30" s="8" cm="1">
        <f t="array" ref="H30">IFERROR(INDEX(Data!$I$3:$I$1379,MATCH(1,($B$3=Data!$B$3:$B$1379)*($B$4=Data!$E$3:$E$1379)*($D30=Data!$G$3:$G$1379),0)),"")</f>
        <v>0</v>
      </c>
      <c r="I30" s="82">
        <f t="shared" si="0"/>
        <v>0</v>
      </c>
      <c r="J30" s="8" cm="1">
        <f t="array" ref="J30">IFERROR(INDEX(Data!$K$3:$K$1379,MATCH(1,($B$3=Data!$B$3:$B$1379)*($B$4=Data!$E$3:$E$1379)*($D30=Data!$G$3:$G$1379),0)),"")</f>
        <v>8</v>
      </c>
      <c r="K30" s="8" cm="1">
        <f t="array" ref="K30">IFERROR(INDEX(Data!$L$3:$L$1379,MATCH(1,($B$3=Data!$B$3:$B$1379)*($B$4=Data!$E$3:$E$1379)*($D30=Data!$G$3:$G$1379),0)),"")</f>
        <v>0</v>
      </c>
      <c r="L30" s="82">
        <f t="shared" si="1"/>
        <v>0</v>
      </c>
      <c r="M30" s="80" cm="1">
        <f t="array" ref="M30">IFERROR(INDEX(Data!$BH$3:$BH$1379,MATCH(1,($B$3=Data!$B$3:$B$1379)*($B$4=Data!$E$3:$E$1379)*($D30=Data!$G$3:$G$1379),0)),"")</f>
        <v>45</v>
      </c>
      <c r="N30" s="80" cm="1">
        <f t="array" ref="N30">IFERROR(INDEX(Data!$BI$3:$BI$1379,MATCH(1,($B$3=Data!$B$3:$B$1379)*($B$4=Data!$E$3:$E$1379)*($D30=Data!$G$3:$G$1379),0)),"")</f>
        <v>44</v>
      </c>
      <c r="O30" s="80" cm="1">
        <f t="array" ref="O30">IFERROR(INDEX(Data!$BG$3:$BG$1379,MATCH(1,($B$3=Data!$B$3:$B$1379)*($B$4=Data!$E$3:$E$1379)*($D30=Data!$G$3:$G$1379),0)),"")</f>
        <v>39</v>
      </c>
      <c r="P30" s="80" cm="1">
        <f t="array" ref="P30">IFERROR(INDEX(Data!$AA$3:$AA$1379,MATCH(1,($B$3=Data!$B$3:$B$1379)*($B$4=Data!$E$3:$E$1379)*($D30=Data!$G$3:$G$1379),0)),"")</f>
        <v>1</v>
      </c>
      <c r="Q30" s="22" cm="1">
        <f t="array" ref="Q30">IFERROR(INDEX(Data!$AV$3:$AV$1379,MATCH(1,($B$3=Data!$B$3:$B$1379)*($B$4=Data!$E$3:$E$1379)*($D30=Data!$G$3:$G$1379),0)),"")</f>
        <v>1</v>
      </c>
      <c r="R30" s="22" t="str" cm="1">
        <f t="array" ref="R30">IFERROR(INDEX(Data!$W$3:$W$1379,MATCH(1,($B$3=Data!$B$3:$B$1379)*($B$4=Data!$E$3:$E$1379)*($D30=Data!$G$3:$G$1379),0)),"")</f>
        <v/>
      </c>
      <c r="S30" s="22" t="str" cm="1">
        <f t="array" ref="S30">IFERROR(INDEX(Data!$X$3:$X$1379,MATCH(1,($B$3=Data!$B$3:$B$1379)*($B$4=Data!$E$3:$E$1379)*($D30=Data!$G$3:$G$1379),0)),"")</f>
        <v/>
      </c>
      <c r="T30" s="82" cm="1">
        <f t="array" ref="T30">IFERROR(INDEX(Data!$AG$3:$AG$1379,MATCH(1,($B$3=Data!$B$3:$B$1379)*($B$4=Data!$E$3:$E$1379)*($D30=Data!$G$3:$G$1379),0)),"")</f>
        <v>0.94871794871794868</v>
      </c>
      <c r="U30" s="304" cm="1">
        <f t="array" ref="U30">IFERROR(INDEX(Data!$BE$3:$BE$1379,MATCH(1,($B$3=Data!$B$3:$B$1379)*($B$4=Data!$E$3:$E$1379)*($D30=Data!$G$3:$G$1379),0)),"")</f>
        <v>208</v>
      </c>
      <c r="V30" s="312" cm="1">
        <f t="array" ref="V30">IFERROR(INDEX(Data!$BK$3:$BK$1379,MATCH(1,($B$3=Data!$B$3:$B$1379)*($B$4=Data!$E$3:$E$1379)*($D30=Data!$G$3:$G$1379),0)),"")</f>
        <v>26</v>
      </c>
      <c r="W30" s="80" cm="1">
        <f t="array" ref="W30">IFERROR(INDEX(Data!$BL$3:$BL$1379,MATCH(1,($B$3=Data!$B$3:$B$1379)*($B$4=Data!$E$3:$E$1379)*($D30=Data!$G$3:$G$1379),0)),"")</f>
        <v>12</v>
      </c>
      <c r="X30" s="80" cm="1">
        <f t="array" ref="X30">IFERROR(INDEX(Data!$BM$3:$BM$1379,MATCH(1,($B$3=Data!$B$3:$B$1379)*($B$4=Data!$E$3:$E$1379)*($D30=Data!$G$3:$G$1379),0)),"")</f>
        <v>4</v>
      </c>
      <c r="Y30" s="80" cm="1">
        <f t="array" ref="Y30">IFERROR(INDEX(Data!$BN$3:$BN$1379,MATCH(1,($B$3=Data!$B$3:$B$1379)*($B$4=Data!$E$3:$E$1379)*($D30=Data!$G$3:$G$1379),0)),"")</f>
        <v>1</v>
      </c>
      <c r="Z30" s="80" cm="1">
        <f t="array" ref="Z30">IFERROR(INDEX(Data!$BO$3:$BO$1379,MATCH(1,($B$3=Data!$B$3:$B$1379)*($B$4=Data!$E$3:$E$1379)*($D30=Data!$G$3:$G$1379),0)),"")</f>
        <v>0</v>
      </c>
      <c r="AA30" s="80" cm="1">
        <f t="array" ref="AA30">IFERROR(INDEX(Data!$BP$3:$BP$1379,MATCH(1,($B$3=Data!$B$3:$B$1379)*($B$4=Data!$E$3:$E$1379)*($D30=Data!$G$3:$G$1379),0)),"")</f>
        <v>1</v>
      </c>
      <c r="AB30" s="84" cm="1">
        <f t="array" ref="AB30">IFERROR(INDEX(Data!$BQ$3:$BQ$1379,MATCH(1,($B$3=Data!$B$3:$B$1379)*($B$4=Data!$E$3:$E$1379)*($D30=Data!$G$3:$G$1379),0)),"")</f>
        <v>0</v>
      </c>
    </row>
    <row r="31" spans="3:28" x14ac:dyDescent="0.25">
      <c r="C31" s="184"/>
      <c r="D31" s="187" t="str">
        <f t="array" ref="D31">IFERROR(INDEX(Data!$G$3:$G$1379, MATCH(0, IF(($B$3=Data!$B$3:$B$1379)*($B$4=Data!$E$3:$E$1379),COUNTIF($D$3:D30, Data!$G$3:$G$1379),""),0)),"")</f>
        <v>Whitney Ferguson</v>
      </c>
      <c r="E31" s="7" t="str" cm="1">
        <f t="array" ref="E31">IFERROR(INDEX(Data!$F$3:$F$1379,MATCH(1,($B$3=Data!$B$3:$B$1379)*($B$4=Data!$E$3:$E$1379)*($D31=Data!$G$3:$G$1379),0)),"")</f>
        <v>Tier 1</v>
      </c>
      <c r="F31" s="7" t="str" cm="1">
        <f t="array" ref="F31">IFERROR(INDEX(Data!$BF$3:$BF$1379,MATCH(1,($B$3=Data!$B$3:$B$1379)*($B$4=Data!$E$3:$E$1379)*($D31=Data!$G$3:$G$1379),0)),"")</f>
        <v>Tristan Hudson</v>
      </c>
      <c r="G31" s="7" cm="1">
        <f t="array" ref="G31">IFERROR(INDEX(Data!$H$3:$H$1379,MATCH(1,($B$3=Data!$B$3:$B$1379)*($B$4=Data!$E$3:$E$1379)*($D31=Data!$G$3:$G$1379),0)),"")</f>
        <v>14</v>
      </c>
      <c r="H31" s="7" cm="1">
        <f t="array" ref="H31">IFERROR(INDEX(Data!$I$3:$I$1379,MATCH(1,($B$3=Data!$B$3:$B$1379)*($B$4=Data!$E$3:$E$1379)*($D31=Data!$G$3:$G$1379),0)),"")</f>
        <v>0</v>
      </c>
      <c r="I31" s="81">
        <f t="shared" si="0"/>
        <v>0</v>
      </c>
      <c r="J31" s="7" cm="1">
        <f t="array" ref="J31">IFERROR(INDEX(Data!$K$3:$K$1379,MATCH(1,($B$3=Data!$B$3:$B$1379)*($B$4=Data!$E$3:$E$1379)*($D31=Data!$G$3:$G$1379),0)),"")</f>
        <v>7</v>
      </c>
      <c r="K31" s="7" cm="1">
        <f t="array" ref="K31">IFERROR(INDEX(Data!$L$3:$L$1379,MATCH(1,($B$3=Data!$B$3:$B$1379)*($B$4=Data!$E$3:$E$1379)*($D31=Data!$G$3:$G$1379),0)),"")</f>
        <v>2</v>
      </c>
      <c r="L31" s="81">
        <f t="shared" si="1"/>
        <v>0.22222222222222221</v>
      </c>
      <c r="M31" s="79" cm="1">
        <f t="array" ref="M31">IFERROR(INDEX(Data!$BH$3:$BH$1379,MATCH(1,($B$3=Data!$B$3:$B$1379)*($B$4=Data!$E$3:$E$1379)*($D31=Data!$G$3:$G$1379),0)),"")</f>
        <v>17</v>
      </c>
      <c r="N31" s="79" cm="1">
        <f t="array" ref="N31">IFERROR(INDEX(Data!$BI$3:$BI$1379,MATCH(1,($B$3=Data!$B$3:$B$1379)*($B$4=Data!$E$3:$E$1379)*($D31=Data!$G$3:$G$1379),0)),"")</f>
        <v>13</v>
      </c>
      <c r="O31" s="79" cm="1">
        <f t="array" ref="O31">IFERROR(INDEX(Data!$BG$3:$BG$1379,MATCH(1,($B$3=Data!$B$3:$B$1379)*($B$4=Data!$E$3:$E$1379)*($D31=Data!$G$3:$G$1379),0)),"")</f>
        <v>14</v>
      </c>
      <c r="P31" s="79" cm="1">
        <f t="array" ref="P31">IFERROR(INDEX(Data!$AA$3:$AA$1379,MATCH(1,($B$3=Data!$B$3:$B$1379)*($B$4=Data!$E$3:$E$1379)*($D31=Data!$G$3:$G$1379),0)),"")</f>
        <v>1</v>
      </c>
      <c r="Q31" s="21" cm="1">
        <f t="array" ref="Q31">IFERROR(INDEX(Data!$AV$3:$AV$1379,MATCH(1,($B$3=Data!$B$3:$B$1379)*($B$4=Data!$E$3:$E$1379)*($D31=Data!$G$3:$G$1379),0)),"")</f>
        <v>1</v>
      </c>
      <c r="R31" s="21" t="str" cm="1">
        <f t="array" ref="R31">IFERROR(INDEX(Data!$W$3:$W$1379,MATCH(1,($B$3=Data!$B$3:$B$1379)*($B$4=Data!$E$3:$E$1379)*($D31=Data!$G$3:$G$1379),0)),"")</f>
        <v/>
      </c>
      <c r="S31" s="21" t="str" cm="1">
        <f t="array" ref="S31">IFERROR(INDEX(Data!$X$3:$X$1379,MATCH(1,($B$3=Data!$B$3:$B$1379)*($B$4=Data!$E$3:$E$1379)*($D31=Data!$G$3:$G$1379),0)),"")</f>
        <v/>
      </c>
      <c r="T31" s="81" cm="1">
        <f t="array" ref="T31">IFERROR(INDEX(Data!$AG$3:$AG$1379,MATCH(1,($B$3=Data!$B$3:$B$1379)*($B$4=Data!$E$3:$E$1379)*($D31=Data!$G$3:$G$1379),0)),"")</f>
        <v>0.95238095238095233</v>
      </c>
      <c r="U31" s="305" cm="1">
        <f t="array" ref="U31">IFERROR(INDEX(Data!$BE$3:$BE$1379,MATCH(1,($B$3=Data!$B$3:$B$1379)*($B$4=Data!$E$3:$E$1379)*($D31=Data!$G$3:$G$1379),0)),"")</f>
        <v>4</v>
      </c>
      <c r="V31" s="313" cm="1">
        <f t="array" ref="V31">IFERROR(INDEX(Data!$BK$3:$BK$1379,MATCH(1,($B$3=Data!$B$3:$B$1379)*($B$4=Data!$E$3:$E$1379)*($D31=Data!$G$3:$G$1379),0)),"")</f>
        <v>2</v>
      </c>
      <c r="W31" s="79" cm="1">
        <f t="array" ref="W31">IFERROR(INDEX(Data!$BL$3:$BL$1379,MATCH(1,($B$3=Data!$B$3:$B$1379)*($B$4=Data!$E$3:$E$1379)*($D31=Data!$G$3:$G$1379),0)),"")</f>
        <v>7</v>
      </c>
      <c r="X31" s="79" cm="1">
        <f t="array" ref="X31">IFERROR(INDEX(Data!$BM$3:$BM$1379,MATCH(1,($B$3=Data!$B$3:$B$1379)*($B$4=Data!$E$3:$E$1379)*($D31=Data!$G$3:$G$1379),0)),"")</f>
        <v>3</v>
      </c>
      <c r="Y31" s="79" cm="1">
        <f t="array" ref="Y31">IFERROR(INDEX(Data!$BN$3:$BN$1379,MATCH(1,($B$3=Data!$B$3:$B$1379)*($B$4=Data!$E$3:$E$1379)*($D31=Data!$G$3:$G$1379),0)),"")</f>
        <v>1</v>
      </c>
      <c r="Z31" s="79" cm="1">
        <f t="array" ref="Z31">IFERROR(INDEX(Data!$BO$3:$BO$1379,MATCH(1,($B$3=Data!$B$3:$B$1379)*($B$4=Data!$E$3:$E$1379)*($D31=Data!$G$3:$G$1379),0)),"")</f>
        <v>0</v>
      </c>
      <c r="AA31" s="79" cm="1">
        <f t="array" ref="AA31">IFERROR(INDEX(Data!$BP$3:$BP$1379,MATCH(1,($B$3=Data!$B$3:$B$1379)*($B$4=Data!$E$3:$E$1379)*($D31=Data!$G$3:$G$1379),0)),"")</f>
        <v>0</v>
      </c>
      <c r="AB31" s="83" cm="1">
        <f t="array" ref="AB31">IFERROR(INDEX(Data!$BQ$3:$BQ$1379,MATCH(1,($B$3=Data!$B$3:$B$1379)*($B$4=Data!$E$3:$E$1379)*($D31=Data!$G$3:$G$1379),0)),"")</f>
        <v>0</v>
      </c>
    </row>
    <row r="32" spans="3:28" x14ac:dyDescent="0.25">
      <c r="C32" s="184"/>
      <c r="D32" s="186" t="str">
        <f t="array" ref="D32">IFERROR(INDEX(Data!$G$3:$G$1379, MATCH(0, IF(($B$3=Data!$B$3:$B$1379)*($B$4=Data!$E$3:$E$1379),COUNTIF($D$3:D31, Data!$G$3:$G$1379),""),0)),"")</f>
        <v>Yasmin Branch</v>
      </c>
      <c r="E32" s="8" t="str" cm="1">
        <f t="array" ref="E32">IFERROR(INDEX(Data!$F$3:$F$1379,MATCH(1,($B$3=Data!$B$3:$B$1379)*($B$4=Data!$E$3:$E$1379)*($D32=Data!$G$3:$G$1379),0)),"")</f>
        <v>Tier 1</v>
      </c>
      <c r="F32" s="8" t="str" cm="1">
        <f t="array" ref="F32">IFERROR(INDEX(Data!$BF$3:$BF$1379,MATCH(1,($B$3=Data!$B$3:$B$1379)*($B$4=Data!$E$3:$E$1379)*($D32=Data!$G$3:$G$1379),0)),"")</f>
        <v>Tristan Hudson</v>
      </c>
      <c r="G32" s="8" cm="1">
        <f t="array" ref="G32">IFERROR(INDEX(Data!$H$3:$H$1379,MATCH(1,($B$3=Data!$B$3:$B$1379)*($B$4=Data!$E$3:$E$1379)*($D32=Data!$G$3:$G$1379),0)),"")</f>
        <v>42</v>
      </c>
      <c r="H32" s="8" cm="1">
        <f t="array" ref="H32">IFERROR(INDEX(Data!$I$3:$I$1379,MATCH(1,($B$3=Data!$B$3:$B$1379)*($B$4=Data!$E$3:$E$1379)*($D32=Data!$G$3:$G$1379),0)),"")</f>
        <v>1</v>
      </c>
      <c r="I32" s="82">
        <f t="shared" si="0"/>
        <v>2.3255813953488372E-2</v>
      </c>
      <c r="J32" s="8" cm="1">
        <f t="array" ref="J32">IFERROR(INDEX(Data!$K$3:$K$1379,MATCH(1,($B$3=Data!$B$3:$B$1379)*($B$4=Data!$E$3:$E$1379)*($D32=Data!$G$3:$G$1379),0)),"")</f>
        <v>11</v>
      </c>
      <c r="K32" s="8" cm="1">
        <f t="array" ref="K32">IFERROR(INDEX(Data!$L$3:$L$1379,MATCH(1,($B$3=Data!$B$3:$B$1379)*($B$4=Data!$E$3:$E$1379)*($D32=Data!$G$3:$G$1379),0)),"")</f>
        <v>0</v>
      </c>
      <c r="L32" s="82">
        <f t="shared" si="1"/>
        <v>0</v>
      </c>
      <c r="M32" s="80" cm="1">
        <f t="array" ref="M32">IFERROR(INDEX(Data!$BH$3:$BH$1379,MATCH(1,($B$3=Data!$B$3:$B$1379)*($B$4=Data!$E$3:$E$1379)*($D32=Data!$G$3:$G$1379),0)),"")</f>
        <v>51</v>
      </c>
      <c r="N32" s="80" cm="1">
        <f t="array" ref="N32">IFERROR(INDEX(Data!$BI$3:$BI$1379,MATCH(1,($B$3=Data!$B$3:$B$1379)*($B$4=Data!$E$3:$E$1379)*($D32=Data!$G$3:$G$1379),0)),"")</f>
        <v>38</v>
      </c>
      <c r="O32" s="80" cm="1">
        <f t="array" ref="O32">IFERROR(INDEX(Data!$BG$3:$BG$1379,MATCH(1,($B$3=Data!$B$3:$B$1379)*($B$4=Data!$E$3:$E$1379)*($D32=Data!$G$3:$G$1379),0)),"")</f>
        <v>37</v>
      </c>
      <c r="P32" s="80" cm="1">
        <f t="array" ref="P32">IFERROR(INDEX(Data!$AA$3:$AA$1379,MATCH(1,($B$3=Data!$B$3:$B$1379)*($B$4=Data!$E$3:$E$1379)*($D32=Data!$G$3:$G$1379),0)),"")</f>
        <v>1</v>
      </c>
      <c r="Q32" s="22" cm="1">
        <f t="array" ref="Q32">IFERROR(INDEX(Data!$AV$3:$AV$1379,MATCH(1,($B$3=Data!$B$3:$B$1379)*($B$4=Data!$E$3:$E$1379)*($D32=Data!$G$3:$G$1379),0)),"")</f>
        <v>1</v>
      </c>
      <c r="R32" s="22" t="str" cm="1">
        <f t="array" ref="R32">IFERROR(INDEX(Data!$W$3:$W$1379,MATCH(1,($B$3=Data!$B$3:$B$1379)*($B$4=Data!$E$3:$E$1379)*($D32=Data!$G$3:$G$1379),0)),"")</f>
        <v/>
      </c>
      <c r="S32" s="22" t="str" cm="1">
        <f t="array" ref="S32">IFERROR(INDEX(Data!$X$3:$X$1379,MATCH(1,($B$3=Data!$B$3:$B$1379)*($B$4=Data!$E$3:$E$1379)*($D32=Data!$G$3:$G$1379),0)),"")</f>
        <v/>
      </c>
      <c r="T32" s="82" cm="1">
        <f t="array" ref="T32">IFERROR(INDEX(Data!$AG$3:$AG$1379,MATCH(1,($B$3=Data!$B$3:$B$1379)*($B$4=Data!$E$3:$E$1379)*($D32=Data!$G$3:$G$1379),0)),"")</f>
        <v>1</v>
      </c>
      <c r="U32" s="304" cm="1">
        <f t="array" ref="U32">IFERROR(INDEX(Data!$BE$3:$BE$1379,MATCH(1,($B$3=Data!$B$3:$B$1379)*($B$4=Data!$E$3:$E$1379)*($D32=Data!$G$3:$G$1379),0)),"")</f>
        <v>179</v>
      </c>
      <c r="V32" s="312" cm="1">
        <f t="array" ref="V32">IFERROR(INDEX(Data!$BK$3:$BK$1379,MATCH(1,($B$3=Data!$B$3:$B$1379)*($B$4=Data!$E$3:$E$1379)*($D32=Data!$G$3:$G$1379),0)),"")</f>
        <v>21</v>
      </c>
      <c r="W32" s="80" cm="1">
        <f t="array" ref="W32">IFERROR(INDEX(Data!$BL$3:$BL$1379,MATCH(1,($B$3=Data!$B$3:$B$1379)*($B$4=Data!$E$3:$E$1379)*($D32=Data!$G$3:$G$1379),0)),"")</f>
        <v>10</v>
      </c>
      <c r="X32" s="80" cm="1">
        <f t="array" ref="X32">IFERROR(INDEX(Data!$BM$3:$BM$1379,MATCH(1,($B$3=Data!$B$3:$B$1379)*($B$4=Data!$E$3:$E$1379)*($D32=Data!$G$3:$G$1379),0)),"")</f>
        <v>7</v>
      </c>
      <c r="Y32" s="80" cm="1">
        <f t="array" ref="Y32">IFERROR(INDEX(Data!$BN$3:$BN$1379,MATCH(1,($B$3=Data!$B$3:$B$1379)*($B$4=Data!$E$3:$E$1379)*($D32=Data!$G$3:$G$1379),0)),"")</f>
        <v>0</v>
      </c>
      <c r="Z32" s="80" cm="1">
        <f t="array" ref="Z32">IFERROR(INDEX(Data!$BO$3:$BO$1379,MATCH(1,($B$3=Data!$B$3:$B$1379)*($B$4=Data!$E$3:$E$1379)*($D32=Data!$G$3:$G$1379),0)),"")</f>
        <v>0</v>
      </c>
      <c r="AA32" s="80" cm="1">
        <f t="array" ref="AA32">IFERROR(INDEX(Data!$BP$3:$BP$1379,MATCH(1,($B$3=Data!$B$3:$B$1379)*($B$4=Data!$E$3:$E$1379)*($D32=Data!$G$3:$G$1379),0)),"")</f>
        <v>0</v>
      </c>
      <c r="AB32" s="84" cm="1">
        <f t="array" ref="AB32">IFERROR(INDEX(Data!$BQ$3:$BQ$1379,MATCH(1,($B$3=Data!$B$3:$B$1379)*($B$4=Data!$E$3:$E$1379)*($D32=Data!$G$3:$G$1379),0)),"")</f>
        <v>0</v>
      </c>
    </row>
    <row r="33" spans="3:28" x14ac:dyDescent="0.25">
      <c r="C33" s="184"/>
      <c r="D33" s="187" t="str">
        <f t="array" ref="D33">IFERROR(INDEX(Data!$G$3:$G$1379, MATCH(0, IF(($B$3=Data!$B$3:$B$1379)*($B$4=Data!$E$3:$E$1379),COUNTIF($D$3:D32, Data!$G$3:$G$1379),""),0)),"")</f>
        <v/>
      </c>
      <c r="E33" s="7" t="str" cm="1">
        <f t="array" ref="E33">IFERROR(INDEX(Data!$F$3:$F$1379,MATCH(1,($B$3=Data!$B$3:$B$1379)*($B$4=Data!$E$3:$E$1379)*($D33=Data!$G$3:$G$1379),0)),"")</f>
        <v/>
      </c>
      <c r="F33" s="7" t="str" cm="1">
        <f t="array" ref="F33">IFERROR(INDEX(Data!$BF$3:$BF$1379,MATCH(1,($B$3=Data!$B$3:$B$1379)*($B$4=Data!$E$3:$E$1379)*($D33=Data!$G$3:$G$1379),0)),"")</f>
        <v/>
      </c>
      <c r="G33" s="7" t="str" cm="1">
        <f t="array" ref="G33">IFERROR(INDEX(Data!$H$3:$H$1379,MATCH(1,($B$3=Data!$B$3:$B$1379)*($B$4=Data!$E$3:$E$1379)*($D33=Data!$G$3:$G$1379),0)),"")</f>
        <v/>
      </c>
      <c r="H33" s="7" t="str" cm="1">
        <f t="array" ref="H33">IFERROR(INDEX(Data!$I$3:$I$1379,MATCH(1,($B$3=Data!$B$3:$B$1379)*($B$4=Data!$E$3:$E$1379)*($D33=Data!$G$3:$G$1379),0)),"")</f>
        <v/>
      </c>
      <c r="I33" s="81" t="str">
        <f t="shared" si="0"/>
        <v>-</v>
      </c>
      <c r="J33" s="7" t="str" cm="1">
        <f t="array" ref="J33">IFERROR(INDEX(Data!$K$3:$K$1379,MATCH(1,($B$3=Data!$B$3:$B$1379)*($B$4=Data!$E$3:$E$1379)*($D33=Data!$G$3:$G$1379),0)),"")</f>
        <v/>
      </c>
      <c r="K33" s="7" t="str" cm="1">
        <f t="array" ref="K33">IFERROR(INDEX(Data!$L$3:$L$1379,MATCH(1,($B$3=Data!$B$3:$B$1379)*($B$4=Data!$E$3:$E$1379)*($D33=Data!$G$3:$G$1379),0)),"")</f>
        <v/>
      </c>
      <c r="L33" s="81" t="str">
        <f t="shared" si="1"/>
        <v>-</v>
      </c>
      <c r="M33" s="79" t="str" cm="1">
        <f t="array" ref="M33">IFERROR(INDEX(Data!$BH$3:$BH$1379,MATCH(1,($B$3=Data!$B$3:$B$1379)*($B$4=Data!$E$3:$E$1379)*($D33=Data!$G$3:$G$1379),0)),"")</f>
        <v/>
      </c>
      <c r="N33" s="79" t="str" cm="1">
        <f t="array" ref="N33">IFERROR(INDEX(Data!$BI$3:$BI$1379,MATCH(1,($B$3=Data!$B$3:$B$1379)*($B$4=Data!$E$3:$E$1379)*($D33=Data!$G$3:$G$1379),0)),"")</f>
        <v/>
      </c>
      <c r="O33" s="79" t="str" cm="1">
        <f t="array" ref="O33">IFERROR(INDEX(Data!$BG$3:$BG$1379,MATCH(1,($B$3=Data!$B$3:$B$1379)*($B$4=Data!$E$3:$E$1379)*($D33=Data!$G$3:$G$1379),0)),"")</f>
        <v/>
      </c>
      <c r="P33" s="79" t="str" cm="1">
        <f t="array" ref="P33">IFERROR(INDEX(Data!$AA$3:$AA$1379,MATCH(1,($B$3=Data!$B$3:$B$1379)*($B$4=Data!$E$3:$E$1379)*($D33=Data!$G$3:$G$1379),0)),"")</f>
        <v/>
      </c>
      <c r="Q33" s="21" t="str" cm="1">
        <f t="array" ref="Q33">IFERROR(INDEX(Data!$AV$3:$AV$1379,MATCH(1,($B$3=Data!$B$3:$B$1379)*($B$4=Data!$E$3:$E$1379)*($D33=Data!$G$3:$G$1379),0)),"")</f>
        <v/>
      </c>
      <c r="R33" s="21" t="str" cm="1">
        <f t="array" ref="R33">IFERROR(INDEX(Data!$W$3:$W$1379,MATCH(1,($B$3=Data!$B$3:$B$1379)*($B$4=Data!$E$3:$E$1379)*($D33=Data!$G$3:$G$1379),0)),"")</f>
        <v/>
      </c>
      <c r="S33" s="21" t="str" cm="1">
        <f t="array" ref="S33">IFERROR(INDEX(Data!$X$3:$X$1379,MATCH(1,($B$3=Data!$B$3:$B$1379)*($B$4=Data!$E$3:$E$1379)*($D33=Data!$G$3:$G$1379),0)),"")</f>
        <v/>
      </c>
      <c r="T33" s="81" t="str" cm="1">
        <f t="array" ref="T33">IFERROR(INDEX(Data!$AG$3:$AG$1379,MATCH(1,($B$3=Data!$B$3:$B$1379)*($B$4=Data!$E$3:$E$1379)*($D33=Data!$G$3:$G$1379),0)),"")</f>
        <v/>
      </c>
      <c r="U33" s="305" t="str" cm="1">
        <f t="array" ref="U33">IFERROR(INDEX(Data!$BE$3:$BE$1379,MATCH(1,($B$3=Data!$B$3:$B$1379)*($B$4=Data!$E$3:$E$1379)*($D33=Data!$G$3:$G$1379),0)),"")</f>
        <v/>
      </c>
      <c r="V33" s="313" t="str" cm="1">
        <f t="array" ref="V33">IFERROR(INDEX(Data!$BK$3:$BK$1379,MATCH(1,($B$3=Data!$B$3:$B$1379)*($B$4=Data!$E$3:$E$1379)*($D33=Data!$G$3:$G$1379),0)),"")</f>
        <v/>
      </c>
      <c r="W33" s="79" t="str" cm="1">
        <f t="array" ref="W33">IFERROR(INDEX(Data!$BL$3:$BL$1379,MATCH(1,($B$3=Data!$B$3:$B$1379)*($B$4=Data!$E$3:$E$1379)*($D33=Data!$G$3:$G$1379),0)),"")</f>
        <v/>
      </c>
      <c r="X33" s="79" t="str" cm="1">
        <f t="array" ref="X33">IFERROR(INDEX(Data!$BM$3:$BM$1379,MATCH(1,($B$3=Data!$B$3:$B$1379)*($B$4=Data!$E$3:$E$1379)*($D33=Data!$G$3:$G$1379),0)),"")</f>
        <v/>
      </c>
      <c r="Y33" s="79" t="str" cm="1">
        <f t="array" ref="Y33">IFERROR(INDEX(Data!$BN$3:$BN$1379,MATCH(1,($B$3=Data!$B$3:$B$1379)*($B$4=Data!$E$3:$E$1379)*($D33=Data!$G$3:$G$1379),0)),"")</f>
        <v/>
      </c>
      <c r="Z33" s="79" t="str" cm="1">
        <f t="array" ref="Z33">IFERROR(INDEX(Data!$BO$3:$BO$1379,MATCH(1,($B$3=Data!$B$3:$B$1379)*($B$4=Data!$E$3:$E$1379)*($D33=Data!$G$3:$G$1379),0)),"")</f>
        <v/>
      </c>
      <c r="AA33" s="79" t="str" cm="1">
        <f t="array" ref="AA33">IFERROR(INDEX(Data!$BP$3:$BP$1379,MATCH(1,($B$3=Data!$B$3:$B$1379)*($B$4=Data!$E$3:$E$1379)*($D33=Data!$G$3:$G$1379),0)),"")</f>
        <v/>
      </c>
      <c r="AB33" s="83" t="str" cm="1">
        <f t="array" ref="AB33">IFERROR(INDEX(Data!$BQ$3:$BQ$1379,MATCH(1,($B$3=Data!$B$3:$B$1379)*($B$4=Data!$E$3:$E$1379)*($D33=Data!$G$3:$G$1379),0)),"")</f>
        <v/>
      </c>
    </row>
    <row r="34" spans="3:28" x14ac:dyDescent="0.25">
      <c r="C34" s="184"/>
      <c r="D34" s="186" t="str">
        <f t="array" ref="D34">IFERROR(INDEX(Data!$G$3:$G$1379, MATCH(0, IF(($B$3=Data!$B$3:$B$1379)*($B$4=Data!$E$3:$E$1379),COUNTIF($D$3:D33, Data!$G$3:$G$1379),""),0)),"")</f>
        <v/>
      </c>
      <c r="E34" s="8" t="str" cm="1">
        <f t="array" ref="E34">IFERROR(INDEX(Data!$F$3:$F$1379,MATCH(1,($B$3=Data!$B$3:$B$1379)*($B$4=Data!$E$3:$E$1379)*($D34=Data!$G$3:$G$1379),0)),"")</f>
        <v/>
      </c>
      <c r="F34" s="8" t="str" cm="1">
        <f t="array" ref="F34">IFERROR(INDEX(Data!$BF$3:$BF$1379,MATCH(1,($B$3=Data!$B$3:$B$1379)*($B$4=Data!$E$3:$E$1379)*($D34=Data!$G$3:$G$1379),0)),"")</f>
        <v/>
      </c>
      <c r="G34" s="8" t="str" cm="1">
        <f t="array" ref="G34">IFERROR(INDEX(Data!$H$3:$H$1379,MATCH(1,($B$3=Data!$B$3:$B$1379)*($B$4=Data!$E$3:$E$1379)*($D34=Data!$G$3:$G$1379),0)),"")</f>
        <v/>
      </c>
      <c r="H34" s="8" t="str" cm="1">
        <f t="array" ref="H34">IFERROR(INDEX(Data!$I$3:$I$1379,MATCH(1,($B$3=Data!$B$3:$B$1379)*($B$4=Data!$E$3:$E$1379)*($D34=Data!$G$3:$G$1379),0)),"")</f>
        <v/>
      </c>
      <c r="I34" s="82" t="str">
        <f t="shared" si="0"/>
        <v>-</v>
      </c>
      <c r="J34" s="8" t="str" cm="1">
        <f t="array" ref="J34">IFERROR(INDEX(Data!$K$3:$K$1379,MATCH(1,($B$3=Data!$B$3:$B$1379)*($B$4=Data!$E$3:$E$1379)*($D34=Data!$G$3:$G$1379),0)),"")</f>
        <v/>
      </c>
      <c r="K34" s="8" t="str" cm="1">
        <f t="array" ref="K34">IFERROR(INDEX(Data!$L$3:$L$1379,MATCH(1,($B$3=Data!$B$3:$B$1379)*($B$4=Data!$E$3:$E$1379)*($D34=Data!$G$3:$G$1379),0)),"")</f>
        <v/>
      </c>
      <c r="L34" s="82" t="str">
        <f t="shared" si="1"/>
        <v>-</v>
      </c>
      <c r="M34" s="80" t="str" cm="1">
        <f t="array" ref="M34">IFERROR(INDEX(Data!$BH$3:$BH$1379,MATCH(1,($B$3=Data!$B$3:$B$1379)*($B$4=Data!$E$3:$E$1379)*($D34=Data!$G$3:$G$1379),0)),"")</f>
        <v/>
      </c>
      <c r="N34" s="80" t="str" cm="1">
        <f t="array" ref="N34">IFERROR(INDEX(Data!$BI$3:$BI$1379,MATCH(1,($B$3=Data!$B$3:$B$1379)*($B$4=Data!$E$3:$E$1379)*($D34=Data!$G$3:$G$1379),0)),"")</f>
        <v/>
      </c>
      <c r="O34" s="80" t="str" cm="1">
        <f t="array" ref="O34">IFERROR(INDEX(Data!$BG$3:$BG$1379,MATCH(1,($B$3=Data!$B$3:$B$1379)*($B$4=Data!$E$3:$E$1379)*($D34=Data!$G$3:$G$1379),0)),"")</f>
        <v/>
      </c>
      <c r="P34" s="80" t="str" cm="1">
        <f t="array" ref="P34">IFERROR(INDEX(Data!$AA$3:$AA$1379,MATCH(1,($B$3=Data!$B$3:$B$1379)*($B$4=Data!$E$3:$E$1379)*($D34=Data!$G$3:$G$1379),0)),"")</f>
        <v/>
      </c>
      <c r="Q34" s="22" t="str" cm="1">
        <f t="array" ref="Q34">IFERROR(INDEX(Data!$AV$3:$AV$1379,MATCH(1,($B$3=Data!$B$3:$B$1379)*($B$4=Data!$E$3:$E$1379)*($D34=Data!$G$3:$G$1379),0)),"")</f>
        <v/>
      </c>
      <c r="R34" s="22" t="str" cm="1">
        <f t="array" ref="R34">IFERROR(INDEX(Data!$W$3:$W$1379,MATCH(1,($B$3=Data!$B$3:$B$1379)*($B$4=Data!$E$3:$E$1379)*($D34=Data!$G$3:$G$1379),0)),"")</f>
        <v/>
      </c>
      <c r="S34" s="22" t="str" cm="1">
        <f t="array" ref="S34">IFERROR(INDEX(Data!$X$3:$X$1379,MATCH(1,($B$3=Data!$B$3:$B$1379)*($B$4=Data!$E$3:$E$1379)*($D34=Data!$G$3:$G$1379),0)),"")</f>
        <v/>
      </c>
      <c r="T34" s="82" t="str" cm="1">
        <f t="array" ref="T34">IFERROR(INDEX(Data!$AG$3:$AG$1379,MATCH(1,($B$3=Data!$B$3:$B$1379)*($B$4=Data!$E$3:$E$1379)*($D34=Data!$G$3:$G$1379),0)),"")</f>
        <v/>
      </c>
      <c r="U34" s="304" t="str" cm="1">
        <f t="array" ref="U34">IFERROR(INDEX(Data!$BE$3:$BE$1379,MATCH(1,($B$3=Data!$B$3:$B$1379)*($B$4=Data!$E$3:$E$1379)*($D34=Data!$G$3:$G$1379),0)),"")</f>
        <v/>
      </c>
      <c r="V34" s="312" t="str" cm="1">
        <f t="array" ref="V34">IFERROR(INDEX(Data!$BK$3:$BK$1379,MATCH(1,($B$3=Data!$B$3:$B$1379)*($B$4=Data!$E$3:$E$1379)*($D34=Data!$G$3:$G$1379),0)),"")</f>
        <v/>
      </c>
      <c r="W34" s="80" t="str" cm="1">
        <f t="array" ref="W34">IFERROR(INDEX(Data!$BL$3:$BL$1379,MATCH(1,($B$3=Data!$B$3:$B$1379)*($B$4=Data!$E$3:$E$1379)*($D34=Data!$G$3:$G$1379),0)),"")</f>
        <v/>
      </c>
      <c r="X34" s="80" t="str" cm="1">
        <f t="array" ref="X34">IFERROR(INDEX(Data!$BM$3:$BM$1379,MATCH(1,($B$3=Data!$B$3:$B$1379)*($B$4=Data!$E$3:$E$1379)*($D34=Data!$G$3:$G$1379),0)),"")</f>
        <v/>
      </c>
      <c r="Y34" s="80" t="str" cm="1">
        <f t="array" ref="Y34">IFERROR(INDEX(Data!$BN$3:$BN$1379,MATCH(1,($B$3=Data!$B$3:$B$1379)*($B$4=Data!$E$3:$E$1379)*($D34=Data!$G$3:$G$1379),0)),"")</f>
        <v/>
      </c>
      <c r="Z34" s="80" t="str" cm="1">
        <f t="array" ref="Z34">IFERROR(INDEX(Data!$BO$3:$BO$1379,MATCH(1,($B$3=Data!$B$3:$B$1379)*($B$4=Data!$E$3:$E$1379)*($D34=Data!$G$3:$G$1379),0)),"")</f>
        <v/>
      </c>
      <c r="AA34" s="80" t="str" cm="1">
        <f t="array" ref="AA34">IFERROR(INDEX(Data!$BP$3:$BP$1379,MATCH(1,($B$3=Data!$B$3:$B$1379)*($B$4=Data!$E$3:$E$1379)*($D34=Data!$G$3:$G$1379),0)),"")</f>
        <v/>
      </c>
      <c r="AB34" s="84" t="str" cm="1">
        <f t="array" ref="AB34">IFERROR(INDEX(Data!$BQ$3:$BQ$1379,MATCH(1,($B$3=Data!$B$3:$B$1379)*($B$4=Data!$E$3:$E$1379)*($D34=Data!$G$3:$G$1379),0)),"")</f>
        <v/>
      </c>
    </row>
    <row r="35" spans="3:28" x14ac:dyDescent="0.25">
      <c r="C35" s="184"/>
      <c r="D35" s="187" t="str">
        <f t="array" ref="D35">IFERROR(INDEX(Data!$G$3:$G$1379, MATCH(0, IF(($B$3=Data!$B$3:$B$1379)*($B$4=Data!$E$3:$E$1379),COUNTIF($D$3:D34, Data!$G$3:$G$1379),""),0)),"")</f>
        <v/>
      </c>
      <c r="E35" s="7" t="str" cm="1">
        <f t="array" ref="E35">IFERROR(INDEX(Data!$F$3:$F$1379,MATCH(1,($B$3=Data!$B$3:$B$1379)*($B$4=Data!$E$3:$E$1379)*($D35=Data!$G$3:$G$1379),0)),"")</f>
        <v/>
      </c>
      <c r="F35" s="7" t="str" cm="1">
        <f t="array" ref="F35">IFERROR(INDEX(Data!$BF$3:$BF$1379,MATCH(1,($B$3=Data!$B$3:$B$1379)*($B$4=Data!$E$3:$E$1379)*($D35=Data!$G$3:$G$1379),0)),"")</f>
        <v/>
      </c>
      <c r="G35" s="7" t="str" cm="1">
        <f t="array" ref="G35">IFERROR(INDEX(Data!$H$3:$H$1379,MATCH(1,($B$3=Data!$B$3:$B$1379)*($B$4=Data!$E$3:$E$1379)*($D35=Data!$G$3:$G$1379),0)),"")</f>
        <v/>
      </c>
      <c r="H35" s="7" t="str" cm="1">
        <f t="array" ref="H35">IFERROR(INDEX(Data!$I$3:$I$1379,MATCH(1,($B$3=Data!$B$3:$B$1379)*($B$4=Data!$E$3:$E$1379)*($D35=Data!$G$3:$G$1379),0)),"")</f>
        <v/>
      </c>
      <c r="I35" s="81" t="str">
        <f t="shared" si="0"/>
        <v>-</v>
      </c>
      <c r="J35" s="7" t="str" cm="1">
        <f t="array" ref="J35">IFERROR(INDEX(Data!$K$3:$K$1379,MATCH(1,($B$3=Data!$B$3:$B$1379)*($B$4=Data!$E$3:$E$1379)*($D35=Data!$G$3:$G$1379),0)),"")</f>
        <v/>
      </c>
      <c r="K35" s="7" t="str" cm="1">
        <f t="array" ref="K35">IFERROR(INDEX(Data!$L$3:$L$1379,MATCH(1,($B$3=Data!$B$3:$B$1379)*($B$4=Data!$E$3:$E$1379)*($D35=Data!$G$3:$G$1379),0)),"")</f>
        <v/>
      </c>
      <c r="L35" s="81" t="str">
        <f t="shared" si="1"/>
        <v>-</v>
      </c>
      <c r="M35" s="79" t="str" cm="1">
        <f t="array" ref="M35">IFERROR(INDEX(Data!$BH$3:$BH$1379,MATCH(1,($B$3=Data!$B$3:$B$1379)*($B$4=Data!$E$3:$E$1379)*($D35=Data!$G$3:$G$1379),0)),"")</f>
        <v/>
      </c>
      <c r="N35" s="79" t="str" cm="1">
        <f t="array" ref="N35">IFERROR(INDEX(Data!$BI$3:$BI$1379,MATCH(1,($B$3=Data!$B$3:$B$1379)*($B$4=Data!$E$3:$E$1379)*($D35=Data!$G$3:$G$1379),0)),"")</f>
        <v/>
      </c>
      <c r="O35" s="79" t="str" cm="1">
        <f t="array" ref="O35">IFERROR(INDEX(Data!$BG$3:$BG$1379,MATCH(1,($B$3=Data!$B$3:$B$1379)*($B$4=Data!$E$3:$E$1379)*($D35=Data!$G$3:$G$1379),0)),"")</f>
        <v/>
      </c>
      <c r="P35" s="79" t="str" cm="1">
        <f t="array" ref="P35">IFERROR(INDEX(Data!$AA$3:$AA$1379,MATCH(1,($B$3=Data!$B$3:$B$1379)*($B$4=Data!$E$3:$E$1379)*($D35=Data!$G$3:$G$1379),0)),"")</f>
        <v/>
      </c>
      <c r="Q35" s="21" t="str" cm="1">
        <f t="array" ref="Q35">IFERROR(INDEX(Data!$AV$3:$AV$1379,MATCH(1,($B$3=Data!$B$3:$B$1379)*($B$4=Data!$E$3:$E$1379)*($D35=Data!$G$3:$G$1379),0)),"")</f>
        <v/>
      </c>
      <c r="R35" s="21" t="str" cm="1">
        <f t="array" ref="R35">IFERROR(INDEX(Data!$W$3:$W$1379,MATCH(1,($B$3=Data!$B$3:$B$1379)*($B$4=Data!$E$3:$E$1379)*($D35=Data!$G$3:$G$1379),0)),"")</f>
        <v/>
      </c>
      <c r="S35" s="21" t="str" cm="1">
        <f t="array" ref="S35">IFERROR(INDEX(Data!$X$3:$X$1379,MATCH(1,($B$3=Data!$B$3:$B$1379)*($B$4=Data!$E$3:$E$1379)*($D35=Data!$G$3:$G$1379),0)),"")</f>
        <v/>
      </c>
      <c r="T35" s="81" t="str" cm="1">
        <f t="array" ref="T35">IFERROR(INDEX(Data!$AG$3:$AG$1379,MATCH(1,($B$3=Data!$B$3:$B$1379)*($B$4=Data!$E$3:$E$1379)*($D35=Data!$G$3:$G$1379),0)),"")</f>
        <v/>
      </c>
      <c r="U35" s="305" t="str" cm="1">
        <f t="array" ref="U35">IFERROR(INDEX(Data!$BE$3:$BE$1379,MATCH(1,($B$3=Data!$B$3:$B$1379)*($B$4=Data!$E$3:$E$1379)*($D35=Data!$G$3:$G$1379),0)),"")</f>
        <v/>
      </c>
      <c r="V35" s="313" t="str" cm="1">
        <f t="array" ref="V35">IFERROR(INDEX(Data!$BK$3:$BK$1379,MATCH(1,($B$3=Data!$B$3:$B$1379)*($B$4=Data!$E$3:$E$1379)*($D35=Data!$G$3:$G$1379),0)),"")</f>
        <v/>
      </c>
      <c r="W35" s="79" t="str" cm="1">
        <f t="array" ref="W35">IFERROR(INDEX(Data!$BL$3:$BL$1379,MATCH(1,($B$3=Data!$B$3:$B$1379)*($B$4=Data!$E$3:$E$1379)*($D35=Data!$G$3:$G$1379),0)),"")</f>
        <v/>
      </c>
      <c r="X35" s="79" t="str" cm="1">
        <f t="array" ref="X35">IFERROR(INDEX(Data!$BM$3:$BM$1379,MATCH(1,($B$3=Data!$B$3:$B$1379)*($B$4=Data!$E$3:$E$1379)*($D35=Data!$G$3:$G$1379),0)),"")</f>
        <v/>
      </c>
      <c r="Y35" s="79" t="str" cm="1">
        <f t="array" ref="Y35">IFERROR(INDEX(Data!$BN$3:$BN$1379,MATCH(1,($B$3=Data!$B$3:$B$1379)*($B$4=Data!$E$3:$E$1379)*($D35=Data!$G$3:$G$1379),0)),"")</f>
        <v/>
      </c>
      <c r="Z35" s="79" t="str" cm="1">
        <f t="array" ref="Z35">IFERROR(INDEX(Data!$BO$3:$BO$1379,MATCH(1,($B$3=Data!$B$3:$B$1379)*($B$4=Data!$E$3:$E$1379)*($D35=Data!$G$3:$G$1379),0)),"")</f>
        <v/>
      </c>
      <c r="AA35" s="79" t="str" cm="1">
        <f t="array" ref="AA35">IFERROR(INDEX(Data!$BP$3:$BP$1379,MATCH(1,($B$3=Data!$B$3:$B$1379)*($B$4=Data!$E$3:$E$1379)*($D35=Data!$G$3:$G$1379),0)),"")</f>
        <v/>
      </c>
      <c r="AB35" s="83" t="str" cm="1">
        <f t="array" ref="AB35">IFERROR(INDEX(Data!$BQ$3:$BQ$1379,MATCH(1,($B$3=Data!$B$3:$B$1379)*($B$4=Data!$E$3:$E$1379)*($D35=Data!$G$3:$G$1379),0)),"")</f>
        <v/>
      </c>
    </row>
    <row r="36" spans="3:28" x14ac:dyDescent="0.25">
      <c r="C36" s="184"/>
      <c r="D36" s="186" t="str">
        <f t="array" ref="D36">IFERROR(INDEX(Data!$G$3:$G$1379, MATCH(0, IF(($B$3=Data!$B$3:$B$1379)*($B$4=Data!$E$3:$E$1379),COUNTIF($D$3:D35, Data!$G$3:$G$1379),""),0)),"")</f>
        <v/>
      </c>
      <c r="E36" s="8" t="str" cm="1">
        <f t="array" ref="E36">IFERROR(INDEX(Data!$F$3:$F$1379,MATCH(1,($B$3=Data!$B$3:$B$1379)*($B$4=Data!$E$3:$E$1379)*($D36=Data!$G$3:$G$1379),0)),"")</f>
        <v/>
      </c>
      <c r="F36" s="8" t="str" cm="1">
        <f t="array" ref="F36">IFERROR(INDEX(Data!$BF$3:$BF$1379,MATCH(1,($B$3=Data!$B$3:$B$1379)*($B$4=Data!$E$3:$E$1379)*($D36=Data!$G$3:$G$1379),0)),"")</f>
        <v/>
      </c>
      <c r="G36" s="8" t="str" cm="1">
        <f t="array" ref="G36">IFERROR(INDEX(Data!$H$3:$H$1379,MATCH(1,($B$3=Data!$B$3:$B$1379)*($B$4=Data!$E$3:$E$1379)*($D36=Data!$G$3:$G$1379),0)),"")</f>
        <v/>
      </c>
      <c r="H36" s="8" t="str" cm="1">
        <f t="array" ref="H36">IFERROR(INDEX(Data!$I$3:$I$1379,MATCH(1,($B$3=Data!$B$3:$B$1379)*($B$4=Data!$E$3:$E$1379)*($D36=Data!$G$3:$G$1379),0)),"")</f>
        <v/>
      </c>
      <c r="I36" s="82" t="str">
        <f t="shared" si="0"/>
        <v>-</v>
      </c>
      <c r="J36" s="8" t="str" cm="1">
        <f t="array" ref="J36">IFERROR(INDEX(Data!$K$3:$K$1379,MATCH(1,($B$3=Data!$B$3:$B$1379)*($B$4=Data!$E$3:$E$1379)*($D36=Data!$G$3:$G$1379),0)),"")</f>
        <v/>
      </c>
      <c r="K36" s="8" t="str" cm="1">
        <f t="array" ref="K36">IFERROR(INDEX(Data!$L$3:$L$1379,MATCH(1,($B$3=Data!$B$3:$B$1379)*($B$4=Data!$E$3:$E$1379)*($D36=Data!$G$3:$G$1379),0)),"")</f>
        <v/>
      </c>
      <c r="L36" s="82" t="str">
        <f t="shared" si="1"/>
        <v>-</v>
      </c>
      <c r="M36" s="80" t="str" cm="1">
        <f t="array" ref="M36">IFERROR(INDEX(Data!$BH$3:$BH$1379,MATCH(1,($B$3=Data!$B$3:$B$1379)*($B$4=Data!$E$3:$E$1379)*($D36=Data!$G$3:$G$1379),0)),"")</f>
        <v/>
      </c>
      <c r="N36" s="80" t="str" cm="1">
        <f t="array" ref="N36">IFERROR(INDEX(Data!$BI$3:$BI$1379,MATCH(1,($B$3=Data!$B$3:$B$1379)*($B$4=Data!$E$3:$E$1379)*($D36=Data!$G$3:$G$1379),0)),"")</f>
        <v/>
      </c>
      <c r="O36" s="80" t="str" cm="1">
        <f t="array" ref="O36">IFERROR(INDEX(Data!$BG$3:$BG$1379,MATCH(1,($B$3=Data!$B$3:$B$1379)*($B$4=Data!$E$3:$E$1379)*($D36=Data!$G$3:$G$1379),0)),"")</f>
        <v/>
      </c>
      <c r="P36" s="80" t="str" cm="1">
        <f t="array" ref="P36">IFERROR(INDEX(Data!$AA$3:$AA$1379,MATCH(1,($B$3=Data!$B$3:$B$1379)*($B$4=Data!$E$3:$E$1379)*($D36=Data!$G$3:$G$1379),0)),"")</f>
        <v/>
      </c>
      <c r="Q36" s="22" t="str" cm="1">
        <f t="array" ref="Q36">IFERROR(INDEX(Data!$AV$3:$AV$1379,MATCH(1,($B$3=Data!$B$3:$B$1379)*($B$4=Data!$E$3:$E$1379)*($D36=Data!$G$3:$G$1379),0)),"")</f>
        <v/>
      </c>
      <c r="R36" s="22" t="str" cm="1">
        <f t="array" ref="R36">IFERROR(INDEX(Data!$W$3:$W$1379,MATCH(1,($B$3=Data!$B$3:$B$1379)*($B$4=Data!$E$3:$E$1379)*($D36=Data!$G$3:$G$1379),0)),"")</f>
        <v/>
      </c>
      <c r="S36" s="22" t="str" cm="1">
        <f t="array" ref="S36">IFERROR(INDEX(Data!$X$3:$X$1379,MATCH(1,($B$3=Data!$B$3:$B$1379)*($B$4=Data!$E$3:$E$1379)*($D36=Data!$G$3:$G$1379),0)),"")</f>
        <v/>
      </c>
      <c r="T36" s="82" t="str" cm="1">
        <f t="array" ref="T36">IFERROR(INDEX(Data!$AG$3:$AG$1379,MATCH(1,($B$3=Data!$B$3:$B$1379)*($B$4=Data!$E$3:$E$1379)*($D36=Data!$G$3:$G$1379),0)),"")</f>
        <v/>
      </c>
      <c r="U36" s="304" t="str" cm="1">
        <f t="array" ref="U36">IFERROR(INDEX(Data!$BE$3:$BE$1379,MATCH(1,($B$3=Data!$B$3:$B$1379)*($B$4=Data!$E$3:$E$1379)*($D36=Data!$G$3:$G$1379),0)),"")</f>
        <v/>
      </c>
      <c r="V36" s="312" t="str" cm="1">
        <f t="array" ref="V36">IFERROR(INDEX(Data!$BK$3:$BK$1379,MATCH(1,($B$3=Data!$B$3:$B$1379)*($B$4=Data!$E$3:$E$1379)*($D36=Data!$G$3:$G$1379),0)),"")</f>
        <v/>
      </c>
      <c r="W36" s="80" t="str" cm="1">
        <f t="array" ref="W36">IFERROR(INDEX(Data!$BL$3:$BL$1379,MATCH(1,($B$3=Data!$B$3:$B$1379)*($B$4=Data!$E$3:$E$1379)*($D36=Data!$G$3:$G$1379),0)),"")</f>
        <v/>
      </c>
      <c r="X36" s="80" t="str" cm="1">
        <f t="array" ref="X36">IFERROR(INDEX(Data!$BM$3:$BM$1379,MATCH(1,($B$3=Data!$B$3:$B$1379)*($B$4=Data!$E$3:$E$1379)*($D36=Data!$G$3:$G$1379),0)),"")</f>
        <v/>
      </c>
      <c r="Y36" s="80" t="str" cm="1">
        <f t="array" ref="Y36">IFERROR(INDEX(Data!$BN$3:$BN$1379,MATCH(1,($B$3=Data!$B$3:$B$1379)*($B$4=Data!$E$3:$E$1379)*($D36=Data!$G$3:$G$1379),0)),"")</f>
        <v/>
      </c>
      <c r="Z36" s="80" t="str" cm="1">
        <f t="array" ref="Z36">IFERROR(INDEX(Data!$BO$3:$BO$1379,MATCH(1,($B$3=Data!$B$3:$B$1379)*($B$4=Data!$E$3:$E$1379)*($D36=Data!$G$3:$G$1379),0)),"")</f>
        <v/>
      </c>
      <c r="AA36" s="80" t="str" cm="1">
        <f t="array" ref="AA36">IFERROR(INDEX(Data!$BP$3:$BP$1379,MATCH(1,($B$3=Data!$B$3:$B$1379)*($B$4=Data!$E$3:$E$1379)*($D36=Data!$G$3:$G$1379),0)),"")</f>
        <v/>
      </c>
      <c r="AB36" s="84" t="str" cm="1">
        <f t="array" ref="AB36">IFERROR(INDEX(Data!$BQ$3:$BQ$1379,MATCH(1,($B$3=Data!$B$3:$B$1379)*($B$4=Data!$E$3:$E$1379)*($D36=Data!$G$3:$G$1379),0)),"")</f>
        <v/>
      </c>
    </row>
    <row r="37" spans="3:28" x14ac:dyDescent="0.25">
      <c r="C37" s="184"/>
      <c r="D37" s="187" t="str">
        <f t="array" ref="D37">IFERROR(INDEX(Data!$G$3:$G$1379, MATCH(0, IF(($B$3=Data!$B$3:$B$1379)*($B$4=Data!$E$3:$E$1379),COUNTIF($D$3:D36, Data!$G$3:$G$1379),""),0)),"")</f>
        <v/>
      </c>
      <c r="E37" s="7" t="str" cm="1">
        <f t="array" ref="E37">IFERROR(INDEX(Data!$F$3:$F$1379,MATCH(1,($B$3=Data!$B$3:$B$1379)*($B$4=Data!$E$3:$E$1379)*($D37=Data!$G$3:$G$1379),0)),"")</f>
        <v/>
      </c>
      <c r="F37" s="7" t="str" cm="1">
        <f t="array" ref="F37">IFERROR(INDEX(Data!$BF$3:$BF$1379,MATCH(1,($B$3=Data!$B$3:$B$1379)*($B$4=Data!$E$3:$E$1379)*($D37=Data!$G$3:$G$1379),0)),"")</f>
        <v/>
      </c>
      <c r="G37" s="7" t="str" cm="1">
        <f t="array" ref="G37">IFERROR(INDEX(Data!$H$3:$H$1379,MATCH(1,($B$3=Data!$B$3:$B$1379)*($B$4=Data!$E$3:$E$1379)*($D37=Data!$G$3:$G$1379),0)),"")</f>
        <v/>
      </c>
      <c r="H37" s="7" t="str" cm="1">
        <f t="array" ref="H37">IFERROR(INDEX(Data!$I$3:$I$1379,MATCH(1,($B$3=Data!$B$3:$B$1379)*($B$4=Data!$E$3:$E$1379)*($D37=Data!$G$3:$G$1379),0)),"")</f>
        <v/>
      </c>
      <c r="I37" s="81" t="str">
        <f t="shared" si="0"/>
        <v>-</v>
      </c>
      <c r="J37" s="7" t="str" cm="1">
        <f t="array" ref="J37">IFERROR(INDEX(Data!$K$3:$K$1379,MATCH(1,($B$3=Data!$B$3:$B$1379)*($B$4=Data!$E$3:$E$1379)*($D37=Data!$G$3:$G$1379),0)),"")</f>
        <v/>
      </c>
      <c r="K37" s="7" t="str" cm="1">
        <f t="array" ref="K37">IFERROR(INDEX(Data!$L$3:$L$1379,MATCH(1,($B$3=Data!$B$3:$B$1379)*($B$4=Data!$E$3:$E$1379)*($D37=Data!$G$3:$G$1379),0)),"")</f>
        <v/>
      </c>
      <c r="L37" s="81" t="str">
        <f t="shared" si="1"/>
        <v>-</v>
      </c>
      <c r="M37" s="79" t="str" cm="1">
        <f t="array" ref="M37">IFERROR(INDEX(Data!$BH$3:$BH$1379,MATCH(1,($B$3=Data!$B$3:$B$1379)*($B$4=Data!$E$3:$E$1379)*($D37=Data!$G$3:$G$1379),0)),"")</f>
        <v/>
      </c>
      <c r="N37" s="79" t="str" cm="1">
        <f t="array" ref="N37">IFERROR(INDEX(Data!$BI$3:$BI$1379,MATCH(1,($B$3=Data!$B$3:$B$1379)*($B$4=Data!$E$3:$E$1379)*($D37=Data!$G$3:$G$1379),0)),"")</f>
        <v/>
      </c>
      <c r="O37" s="79" t="str" cm="1">
        <f t="array" ref="O37">IFERROR(INDEX(Data!$BG$3:$BG$1379,MATCH(1,($B$3=Data!$B$3:$B$1379)*($B$4=Data!$E$3:$E$1379)*($D37=Data!$G$3:$G$1379),0)),"")</f>
        <v/>
      </c>
      <c r="P37" s="79" t="str" cm="1">
        <f t="array" ref="P37">IFERROR(INDEX(Data!$AA$3:$AA$1379,MATCH(1,($B$3=Data!$B$3:$B$1379)*($B$4=Data!$E$3:$E$1379)*($D37=Data!$G$3:$G$1379),0)),"")</f>
        <v/>
      </c>
      <c r="Q37" s="21" t="str" cm="1">
        <f t="array" ref="Q37">IFERROR(INDEX(Data!$AV$3:$AV$1379,MATCH(1,($B$3=Data!$B$3:$B$1379)*($B$4=Data!$E$3:$E$1379)*($D37=Data!$G$3:$G$1379),0)),"")</f>
        <v/>
      </c>
      <c r="R37" s="21" t="str" cm="1">
        <f t="array" ref="R37">IFERROR(INDEX(Data!$W$3:$W$1379,MATCH(1,($B$3=Data!$B$3:$B$1379)*($B$4=Data!$E$3:$E$1379)*($D37=Data!$G$3:$G$1379),0)),"")</f>
        <v/>
      </c>
      <c r="S37" s="21" t="str" cm="1">
        <f t="array" ref="S37">IFERROR(INDEX(Data!$X$3:$X$1379,MATCH(1,($B$3=Data!$B$3:$B$1379)*($B$4=Data!$E$3:$E$1379)*($D37=Data!$G$3:$G$1379),0)),"")</f>
        <v/>
      </c>
      <c r="T37" s="81" t="str" cm="1">
        <f t="array" ref="T37">IFERROR(INDEX(Data!$AG$3:$AG$1379,MATCH(1,($B$3=Data!$B$3:$B$1379)*($B$4=Data!$E$3:$E$1379)*($D37=Data!$G$3:$G$1379),0)),"")</f>
        <v/>
      </c>
      <c r="U37" s="305" t="str" cm="1">
        <f t="array" ref="U37">IFERROR(INDEX(Data!$BE$3:$BE$1379,MATCH(1,($B$3=Data!$B$3:$B$1379)*($B$4=Data!$E$3:$E$1379)*($D37=Data!$G$3:$G$1379),0)),"")</f>
        <v/>
      </c>
      <c r="V37" s="313" t="str" cm="1">
        <f t="array" ref="V37">IFERROR(INDEX(Data!$BK$3:$BK$1379,MATCH(1,($B$3=Data!$B$3:$B$1379)*($B$4=Data!$E$3:$E$1379)*($D37=Data!$G$3:$G$1379),0)),"")</f>
        <v/>
      </c>
      <c r="W37" s="79" t="str" cm="1">
        <f t="array" ref="W37">IFERROR(INDEX(Data!$BL$3:$BL$1379,MATCH(1,($B$3=Data!$B$3:$B$1379)*($B$4=Data!$E$3:$E$1379)*($D37=Data!$G$3:$G$1379),0)),"")</f>
        <v/>
      </c>
      <c r="X37" s="79" t="str" cm="1">
        <f t="array" ref="X37">IFERROR(INDEX(Data!$BM$3:$BM$1379,MATCH(1,($B$3=Data!$B$3:$B$1379)*($B$4=Data!$E$3:$E$1379)*($D37=Data!$G$3:$G$1379),0)),"")</f>
        <v/>
      </c>
      <c r="Y37" s="79" t="str" cm="1">
        <f t="array" ref="Y37">IFERROR(INDEX(Data!$BN$3:$BN$1379,MATCH(1,($B$3=Data!$B$3:$B$1379)*($B$4=Data!$E$3:$E$1379)*($D37=Data!$G$3:$G$1379),0)),"")</f>
        <v/>
      </c>
      <c r="Z37" s="79" t="str" cm="1">
        <f t="array" ref="Z37">IFERROR(INDEX(Data!$BO$3:$BO$1379,MATCH(1,($B$3=Data!$B$3:$B$1379)*($B$4=Data!$E$3:$E$1379)*($D37=Data!$G$3:$G$1379),0)),"")</f>
        <v/>
      </c>
      <c r="AA37" s="79" t="str" cm="1">
        <f t="array" ref="AA37">IFERROR(INDEX(Data!$BP$3:$BP$1379,MATCH(1,($B$3=Data!$B$3:$B$1379)*($B$4=Data!$E$3:$E$1379)*($D37=Data!$G$3:$G$1379),0)),"")</f>
        <v/>
      </c>
      <c r="AB37" s="83" t="str" cm="1">
        <f t="array" ref="AB37">IFERROR(INDEX(Data!$BQ$3:$BQ$1379,MATCH(1,($B$3=Data!$B$3:$B$1379)*($B$4=Data!$E$3:$E$1379)*($D37=Data!$G$3:$G$1379),0)),"")</f>
        <v/>
      </c>
    </row>
    <row r="38" spans="3:28" x14ac:dyDescent="0.25">
      <c r="C38" s="184"/>
      <c r="D38" s="186" t="str">
        <f t="array" ref="D38">IFERROR(INDEX(Data!$G$3:$G$1379, MATCH(0, IF(($B$3=Data!$B$3:$B$1379)*($B$4=Data!$E$3:$E$1379),COUNTIF($D$3:D37, Data!$G$3:$G$1379),""),0)),"")</f>
        <v/>
      </c>
      <c r="E38" s="8" t="str" cm="1">
        <f t="array" ref="E38">IFERROR(INDEX(Data!$F$3:$F$1379,MATCH(1,($B$3=Data!$B$3:$B$1379)*($B$4=Data!$E$3:$E$1379)*($D38=Data!$G$3:$G$1379),0)),"")</f>
        <v/>
      </c>
      <c r="F38" s="8" t="str" cm="1">
        <f t="array" ref="F38">IFERROR(INDEX(Data!$BF$3:$BF$1379,MATCH(1,($B$3=Data!$B$3:$B$1379)*($B$4=Data!$E$3:$E$1379)*($D38=Data!$G$3:$G$1379),0)),"")</f>
        <v/>
      </c>
      <c r="G38" s="8" t="str" cm="1">
        <f t="array" ref="G38">IFERROR(INDEX(Data!$H$3:$H$1379,MATCH(1,($B$3=Data!$B$3:$B$1379)*($B$4=Data!$E$3:$E$1379)*($D38=Data!$G$3:$G$1379),0)),"")</f>
        <v/>
      </c>
      <c r="H38" s="8" t="str" cm="1">
        <f t="array" ref="H38">IFERROR(INDEX(Data!$I$3:$I$1379,MATCH(1,($B$3=Data!$B$3:$B$1379)*($B$4=Data!$E$3:$E$1379)*($D38=Data!$G$3:$G$1379),0)),"")</f>
        <v/>
      </c>
      <c r="I38" s="82" t="str">
        <f t="shared" si="0"/>
        <v>-</v>
      </c>
      <c r="J38" s="8" t="str" cm="1">
        <f t="array" ref="J38">IFERROR(INDEX(Data!$K$3:$K$1379,MATCH(1,($B$3=Data!$B$3:$B$1379)*($B$4=Data!$E$3:$E$1379)*($D38=Data!$G$3:$G$1379),0)),"")</f>
        <v/>
      </c>
      <c r="K38" s="8" t="str" cm="1">
        <f t="array" ref="K38">IFERROR(INDEX(Data!$L$3:$L$1379,MATCH(1,($B$3=Data!$B$3:$B$1379)*($B$4=Data!$E$3:$E$1379)*($D38=Data!$G$3:$G$1379),0)),"")</f>
        <v/>
      </c>
      <c r="L38" s="82" t="str">
        <f t="shared" si="1"/>
        <v>-</v>
      </c>
      <c r="M38" s="80" t="str" cm="1">
        <f t="array" ref="M38">IFERROR(INDEX(Data!$BH$3:$BH$1379,MATCH(1,($B$3=Data!$B$3:$B$1379)*($B$4=Data!$E$3:$E$1379)*($D38=Data!$G$3:$G$1379),0)),"")</f>
        <v/>
      </c>
      <c r="N38" s="80" t="str" cm="1">
        <f t="array" ref="N38">IFERROR(INDEX(Data!$BI$3:$BI$1379,MATCH(1,($B$3=Data!$B$3:$B$1379)*($B$4=Data!$E$3:$E$1379)*($D38=Data!$G$3:$G$1379),0)),"")</f>
        <v/>
      </c>
      <c r="O38" s="80" t="str" cm="1">
        <f t="array" ref="O38">IFERROR(INDEX(Data!$BG$3:$BG$1379,MATCH(1,($B$3=Data!$B$3:$B$1379)*($B$4=Data!$E$3:$E$1379)*($D38=Data!$G$3:$G$1379),0)),"")</f>
        <v/>
      </c>
      <c r="P38" s="80" t="str" cm="1">
        <f t="array" ref="P38">IFERROR(INDEX(Data!$AA$3:$AA$1379,MATCH(1,($B$3=Data!$B$3:$B$1379)*($B$4=Data!$E$3:$E$1379)*($D38=Data!$G$3:$G$1379),0)),"")</f>
        <v/>
      </c>
      <c r="Q38" s="22" t="str" cm="1">
        <f t="array" ref="Q38">IFERROR(INDEX(Data!$AV$3:$AV$1379,MATCH(1,($B$3=Data!$B$3:$B$1379)*($B$4=Data!$E$3:$E$1379)*($D38=Data!$G$3:$G$1379),0)),"")</f>
        <v/>
      </c>
      <c r="R38" s="22" t="str" cm="1">
        <f t="array" ref="R38">IFERROR(INDEX(Data!$W$3:$W$1379,MATCH(1,($B$3=Data!$B$3:$B$1379)*($B$4=Data!$E$3:$E$1379)*($D38=Data!$G$3:$G$1379),0)),"")</f>
        <v/>
      </c>
      <c r="S38" s="22" t="str" cm="1">
        <f t="array" ref="S38">IFERROR(INDEX(Data!$X$3:$X$1379,MATCH(1,($B$3=Data!$B$3:$B$1379)*($B$4=Data!$E$3:$E$1379)*($D38=Data!$G$3:$G$1379),0)),"")</f>
        <v/>
      </c>
      <c r="T38" s="82" t="str" cm="1">
        <f t="array" ref="T38">IFERROR(INDEX(Data!$AG$3:$AG$1379,MATCH(1,($B$3=Data!$B$3:$B$1379)*($B$4=Data!$E$3:$E$1379)*($D38=Data!$G$3:$G$1379),0)),"")</f>
        <v/>
      </c>
      <c r="U38" s="304" t="str" cm="1">
        <f t="array" ref="U38">IFERROR(INDEX(Data!$BE$3:$BE$1379,MATCH(1,($B$3=Data!$B$3:$B$1379)*($B$4=Data!$E$3:$E$1379)*($D38=Data!$G$3:$G$1379),0)),"")</f>
        <v/>
      </c>
      <c r="V38" s="312" t="str" cm="1">
        <f t="array" ref="V38">IFERROR(INDEX(Data!$BK$3:$BK$1379,MATCH(1,($B$3=Data!$B$3:$B$1379)*($B$4=Data!$E$3:$E$1379)*($D38=Data!$G$3:$G$1379),0)),"")</f>
        <v/>
      </c>
      <c r="W38" s="80" t="str" cm="1">
        <f t="array" ref="W38">IFERROR(INDEX(Data!$BL$3:$BL$1379,MATCH(1,($B$3=Data!$B$3:$B$1379)*($B$4=Data!$E$3:$E$1379)*($D38=Data!$G$3:$G$1379),0)),"")</f>
        <v/>
      </c>
      <c r="X38" s="80" t="str" cm="1">
        <f t="array" ref="X38">IFERROR(INDEX(Data!$BM$3:$BM$1379,MATCH(1,($B$3=Data!$B$3:$B$1379)*($B$4=Data!$E$3:$E$1379)*($D38=Data!$G$3:$G$1379),0)),"")</f>
        <v/>
      </c>
      <c r="Y38" s="80" t="str" cm="1">
        <f t="array" ref="Y38">IFERROR(INDEX(Data!$BN$3:$BN$1379,MATCH(1,($B$3=Data!$B$3:$B$1379)*($B$4=Data!$E$3:$E$1379)*($D38=Data!$G$3:$G$1379),0)),"")</f>
        <v/>
      </c>
      <c r="Z38" s="80" t="str" cm="1">
        <f t="array" ref="Z38">IFERROR(INDEX(Data!$BO$3:$BO$1379,MATCH(1,($B$3=Data!$B$3:$B$1379)*($B$4=Data!$E$3:$E$1379)*($D38=Data!$G$3:$G$1379),0)),"")</f>
        <v/>
      </c>
      <c r="AA38" s="80" t="str" cm="1">
        <f t="array" ref="AA38">IFERROR(INDEX(Data!$BP$3:$BP$1379,MATCH(1,($B$3=Data!$B$3:$B$1379)*($B$4=Data!$E$3:$E$1379)*($D38=Data!$G$3:$G$1379),0)),"")</f>
        <v/>
      </c>
      <c r="AB38" s="84" t="str" cm="1">
        <f t="array" ref="AB38">IFERROR(INDEX(Data!$BQ$3:$BQ$1379,MATCH(1,($B$3=Data!$B$3:$B$1379)*($B$4=Data!$E$3:$E$1379)*($D38=Data!$G$3:$G$1379),0)),"")</f>
        <v/>
      </c>
    </row>
    <row r="39" spans="3:28" x14ac:dyDescent="0.25">
      <c r="C39" s="184"/>
      <c r="D39" s="187" t="str">
        <f t="array" ref="D39">IFERROR(INDEX(Data!$G$3:$G$1379, MATCH(0, IF(($B$3=Data!$B$3:$B$1379)*($B$4=Data!$E$3:$E$1379),COUNTIF($D$3:D38, Data!$G$3:$G$1379),""),0)),"")</f>
        <v/>
      </c>
      <c r="E39" s="7" t="str" cm="1">
        <f t="array" ref="E39">IFERROR(INDEX(Data!$F$3:$F$1379,MATCH(1,($B$3=Data!$B$3:$B$1379)*($B$4=Data!$E$3:$E$1379)*($D39=Data!$G$3:$G$1379),0)),"")</f>
        <v/>
      </c>
      <c r="F39" s="7" t="str" cm="1">
        <f t="array" ref="F39">IFERROR(INDEX(Data!$BF$3:$BF$1379,MATCH(1,($B$3=Data!$B$3:$B$1379)*($B$4=Data!$E$3:$E$1379)*($D39=Data!$G$3:$G$1379),0)),"")</f>
        <v/>
      </c>
      <c r="G39" s="7" t="str" cm="1">
        <f t="array" ref="G39">IFERROR(INDEX(Data!$H$3:$H$1379,MATCH(1,($B$3=Data!$B$3:$B$1379)*($B$4=Data!$E$3:$E$1379)*($D39=Data!$G$3:$G$1379),0)),"")</f>
        <v/>
      </c>
      <c r="H39" s="7" t="str" cm="1">
        <f t="array" ref="H39">IFERROR(INDEX(Data!$I$3:$I$1379,MATCH(1,($B$3=Data!$B$3:$B$1379)*($B$4=Data!$E$3:$E$1379)*($D39=Data!$G$3:$G$1379),0)),"")</f>
        <v/>
      </c>
      <c r="I39" s="81" t="str">
        <f t="shared" si="0"/>
        <v>-</v>
      </c>
      <c r="J39" s="7" t="str" cm="1">
        <f t="array" ref="J39">IFERROR(INDEX(Data!$K$3:$K$1379,MATCH(1,($B$3=Data!$B$3:$B$1379)*($B$4=Data!$E$3:$E$1379)*($D39=Data!$G$3:$G$1379),0)),"")</f>
        <v/>
      </c>
      <c r="K39" s="7" t="str" cm="1">
        <f t="array" ref="K39">IFERROR(INDEX(Data!$L$3:$L$1379,MATCH(1,($B$3=Data!$B$3:$B$1379)*($B$4=Data!$E$3:$E$1379)*($D39=Data!$G$3:$G$1379),0)),"")</f>
        <v/>
      </c>
      <c r="L39" s="81" t="str">
        <f t="shared" si="1"/>
        <v>-</v>
      </c>
      <c r="M39" s="79" t="str" cm="1">
        <f t="array" ref="M39">IFERROR(INDEX(Data!$BH$3:$BH$1379,MATCH(1,($B$3=Data!$B$3:$B$1379)*($B$4=Data!$E$3:$E$1379)*($D39=Data!$G$3:$G$1379),0)),"")</f>
        <v/>
      </c>
      <c r="N39" s="79" t="str" cm="1">
        <f t="array" ref="N39">IFERROR(INDEX(Data!$BI$3:$BI$1379,MATCH(1,($B$3=Data!$B$3:$B$1379)*($B$4=Data!$E$3:$E$1379)*($D39=Data!$G$3:$G$1379),0)),"")</f>
        <v/>
      </c>
      <c r="O39" s="79" t="str" cm="1">
        <f t="array" ref="O39">IFERROR(INDEX(Data!$BG$3:$BG$1379,MATCH(1,($B$3=Data!$B$3:$B$1379)*($B$4=Data!$E$3:$E$1379)*($D39=Data!$G$3:$G$1379),0)),"")</f>
        <v/>
      </c>
      <c r="P39" s="79" t="str" cm="1">
        <f t="array" ref="P39">IFERROR(INDEX(Data!$AA$3:$AA$1379,MATCH(1,($B$3=Data!$B$3:$B$1379)*($B$4=Data!$E$3:$E$1379)*($D39=Data!$G$3:$G$1379),0)),"")</f>
        <v/>
      </c>
      <c r="Q39" s="21" t="str" cm="1">
        <f t="array" ref="Q39">IFERROR(INDEX(Data!$AV$3:$AV$1379,MATCH(1,($B$3=Data!$B$3:$B$1379)*($B$4=Data!$E$3:$E$1379)*($D39=Data!$G$3:$G$1379),0)),"")</f>
        <v/>
      </c>
      <c r="R39" s="21" t="str" cm="1">
        <f t="array" ref="R39">IFERROR(INDEX(Data!$W$3:$W$1379,MATCH(1,($B$3=Data!$B$3:$B$1379)*($B$4=Data!$E$3:$E$1379)*($D39=Data!$G$3:$G$1379),0)),"")</f>
        <v/>
      </c>
      <c r="S39" s="21" t="str" cm="1">
        <f t="array" ref="S39">IFERROR(INDEX(Data!$X$3:$X$1379,MATCH(1,($B$3=Data!$B$3:$B$1379)*($B$4=Data!$E$3:$E$1379)*($D39=Data!$G$3:$G$1379),0)),"")</f>
        <v/>
      </c>
      <c r="T39" s="81" t="str" cm="1">
        <f t="array" ref="T39">IFERROR(INDEX(Data!$AG$3:$AG$1379,MATCH(1,($B$3=Data!$B$3:$B$1379)*($B$4=Data!$E$3:$E$1379)*($D39=Data!$G$3:$G$1379),0)),"")</f>
        <v/>
      </c>
      <c r="U39" s="305" t="str" cm="1">
        <f t="array" ref="U39">IFERROR(INDEX(Data!$BE$3:$BE$1379,MATCH(1,($B$3=Data!$B$3:$B$1379)*($B$4=Data!$E$3:$E$1379)*($D39=Data!$G$3:$G$1379),0)),"")</f>
        <v/>
      </c>
      <c r="V39" s="313" t="str" cm="1">
        <f t="array" ref="V39">IFERROR(INDEX(Data!$BK$3:$BK$1379,MATCH(1,($B$3=Data!$B$3:$B$1379)*($B$4=Data!$E$3:$E$1379)*($D39=Data!$G$3:$G$1379),0)),"")</f>
        <v/>
      </c>
      <c r="W39" s="79" t="str" cm="1">
        <f t="array" ref="W39">IFERROR(INDEX(Data!$BL$3:$BL$1379,MATCH(1,($B$3=Data!$B$3:$B$1379)*($B$4=Data!$E$3:$E$1379)*($D39=Data!$G$3:$G$1379),0)),"")</f>
        <v/>
      </c>
      <c r="X39" s="79" t="str" cm="1">
        <f t="array" ref="X39">IFERROR(INDEX(Data!$BM$3:$BM$1379,MATCH(1,($B$3=Data!$B$3:$B$1379)*($B$4=Data!$E$3:$E$1379)*($D39=Data!$G$3:$G$1379),0)),"")</f>
        <v/>
      </c>
      <c r="Y39" s="79" t="str" cm="1">
        <f t="array" ref="Y39">IFERROR(INDEX(Data!$BN$3:$BN$1379,MATCH(1,($B$3=Data!$B$3:$B$1379)*($B$4=Data!$E$3:$E$1379)*($D39=Data!$G$3:$G$1379),0)),"")</f>
        <v/>
      </c>
      <c r="Z39" s="79" t="str" cm="1">
        <f t="array" ref="Z39">IFERROR(INDEX(Data!$BO$3:$BO$1379,MATCH(1,($B$3=Data!$B$3:$B$1379)*($B$4=Data!$E$3:$E$1379)*($D39=Data!$G$3:$G$1379),0)),"")</f>
        <v/>
      </c>
      <c r="AA39" s="79" t="str" cm="1">
        <f t="array" ref="AA39">IFERROR(INDEX(Data!$BP$3:$BP$1379,MATCH(1,($B$3=Data!$B$3:$B$1379)*($B$4=Data!$E$3:$E$1379)*($D39=Data!$G$3:$G$1379),0)),"")</f>
        <v/>
      </c>
      <c r="AB39" s="83" t="str" cm="1">
        <f t="array" ref="AB39">IFERROR(INDEX(Data!$BQ$3:$BQ$1379,MATCH(1,($B$3=Data!$B$3:$B$1379)*($B$4=Data!$E$3:$E$1379)*($D39=Data!$G$3:$G$1379),0)),"")</f>
        <v/>
      </c>
    </row>
    <row r="40" spans="3:28" x14ac:dyDescent="0.25">
      <c r="C40" s="184"/>
      <c r="D40" s="188" t="str">
        <f t="array" ref="D40">IFERROR(INDEX(Data!$G$3:$G$1379, MATCH(0, IF(($B$3=Data!$B$3:$B$1379)*($B$4=Data!$E$3:$E$1379),COUNTIF($D$3:D39, Data!$G$3:$G$1379),""),0)),"")</f>
        <v/>
      </c>
      <c r="E40" s="103" t="str" cm="1">
        <f t="array" ref="E40">IFERROR(INDEX(Data!$F$3:$F$1379,MATCH(1,($B$3=Data!$B$3:$B$1379)*($B$4=Data!$E$3:$E$1379)*($D40=Data!$G$3:$G$1379),0)),"")</f>
        <v/>
      </c>
      <c r="F40" s="103" t="str" cm="1">
        <f t="array" ref="F40">IFERROR(INDEX(Data!$BF$3:$BF$1379,MATCH(1,($B$3=Data!$B$3:$B$1379)*($B$4=Data!$E$3:$E$1379)*($D40=Data!$G$3:$G$1379),0)),"")</f>
        <v/>
      </c>
      <c r="G40" s="103" t="str" cm="1">
        <f t="array" ref="G40">IFERROR(INDEX(Data!$H$3:$H$1379,MATCH(1,($B$3=Data!$B$3:$B$1379)*($B$4=Data!$E$3:$E$1379)*($D40=Data!$G$3:$G$1379),0)),"")</f>
        <v/>
      </c>
      <c r="H40" s="103" t="str" cm="1">
        <f t="array" ref="H40">IFERROR(INDEX(Data!$I$3:$I$1379,MATCH(1,($B$3=Data!$B$3:$B$1379)*($B$4=Data!$E$3:$E$1379)*($D40=Data!$G$3:$G$1379),0)),"")</f>
        <v/>
      </c>
      <c r="I40" s="104" t="str">
        <f t="shared" si="0"/>
        <v>-</v>
      </c>
      <c r="J40" s="103" t="str" cm="1">
        <f t="array" ref="J40">IFERROR(INDEX(Data!$K$3:$K$1379,MATCH(1,($B$3=Data!$B$3:$B$1379)*($B$4=Data!$E$3:$E$1379)*($D40=Data!$G$3:$G$1379),0)),"")</f>
        <v/>
      </c>
      <c r="K40" s="103" t="str" cm="1">
        <f t="array" ref="K40">IFERROR(INDEX(Data!$L$3:$L$1379,MATCH(1,($B$3=Data!$B$3:$B$1379)*($B$4=Data!$E$3:$E$1379)*($D40=Data!$G$3:$G$1379),0)),"")</f>
        <v/>
      </c>
      <c r="L40" s="104" t="str">
        <f t="shared" si="1"/>
        <v>-</v>
      </c>
      <c r="M40" s="105" t="str" cm="1">
        <f t="array" ref="M40">IFERROR(INDEX(Data!$BH$3:$BH$1379,MATCH(1,($B$3=Data!$B$3:$B$1379)*($B$4=Data!$E$3:$E$1379)*($D40=Data!$G$3:$G$1379),0)),"")</f>
        <v/>
      </c>
      <c r="N40" s="105" t="str" cm="1">
        <f t="array" ref="N40">IFERROR(INDEX(Data!$BI$3:$BI$1379,MATCH(1,($B$3=Data!$B$3:$B$1379)*($B$4=Data!$E$3:$E$1379)*($D40=Data!$G$3:$G$1379),0)),"")</f>
        <v/>
      </c>
      <c r="O40" s="105" t="str" cm="1">
        <f t="array" ref="O40">IFERROR(INDEX(Data!$BG$3:$BG$1379,MATCH(1,($B$3=Data!$B$3:$B$1379)*($B$4=Data!$E$3:$E$1379)*($D40=Data!$G$3:$G$1379),0)),"")</f>
        <v/>
      </c>
      <c r="P40" s="105" t="str" cm="1">
        <f t="array" ref="P40">IFERROR(INDEX(Data!$AA$3:$AA$1379,MATCH(1,($B$3=Data!$B$3:$B$1379)*($B$4=Data!$E$3:$E$1379)*($D40=Data!$G$3:$G$1379),0)),"")</f>
        <v/>
      </c>
      <c r="Q40" s="102" t="str" cm="1">
        <f t="array" ref="Q40">IFERROR(INDEX(Data!$AV$3:$AV$1379,MATCH(1,($B$3=Data!$B$3:$B$1379)*($B$4=Data!$E$3:$E$1379)*($D40=Data!$G$3:$G$1379),0)),"")</f>
        <v/>
      </c>
      <c r="R40" s="102" t="str" cm="1">
        <f t="array" ref="R40">IFERROR(INDEX(Data!$W$3:$W$1379,MATCH(1,($B$3=Data!$B$3:$B$1379)*($B$4=Data!$E$3:$E$1379)*($D40=Data!$G$3:$G$1379),0)),"")</f>
        <v/>
      </c>
      <c r="S40" s="102" t="str" cm="1">
        <f t="array" ref="S40">IFERROR(INDEX(Data!$X$3:$X$1379,MATCH(1,($B$3=Data!$B$3:$B$1379)*($B$4=Data!$E$3:$E$1379)*($D40=Data!$G$3:$G$1379),0)),"")</f>
        <v/>
      </c>
      <c r="T40" s="104" t="str" cm="1">
        <f t="array" ref="T40">IFERROR(INDEX(Data!$AG$3:$AG$1379,MATCH(1,($B$3=Data!$B$3:$B$1379)*($B$4=Data!$E$3:$E$1379)*($D40=Data!$G$3:$G$1379),0)),"")</f>
        <v/>
      </c>
      <c r="U40" s="306" t="str" cm="1">
        <f t="array" ref="U40">IFERROR(INDEX(Data!$BE$3:$BE$1379,MATCH(1,($B$3=Data!$B$3:$B$1379)*($B$4=Data!$E$3:$E$1379)*($D40=Data!$G$3:$G$1379),0)),"")</f>
        <v/>
      </c>
      <c r="V40" s="314" t="str" cm="1">
        <f t="array" ref="V40">IFERROR(INDEX(Data!$BK$3:$BK$1379,MATCH(1,($B$3=Data!$B$3:$B$1379)*($B$4=Data!$E$3:$E$1379)*($D40=Data!$G$3:$G$1379),0)),"")</f>
        <v/>
      </c>
      <c r="W40" s="105" t="str" cm="1">
        <f t="array" ref="W40">IFERROR(INDEX(Data!$BL$3:$BL$1379,MATCH(1,($B$3=Data!$B$3:$B$1379)*($B$4=Data!$E$3:$E$1379)*($D40=Data!$G$3:$G$1379),0)),"")</f>
        <v/>
      </c>
      <c r="X40" s="105" t="str" cm="1">
        <f t="array" ref="X40">IFERROR(INDEX(Data!$BM$3:$BM$1379,MATCH(1,($B$3=Data!$B$3:$B$1379)*($B$4=Data!$E$3:$E$1379)*($D40=Data!$G$3:$G$1379),0)),"")</f>
        <v/>
      </c>
      <c r="Y40" s="105" t="str" cm="1">
        <f t="array" ref="Y40">IFERROR(INDEX(Data!$BN$3:$BN$1379,MATCH(1,($B$3=Data!$B$3:$B$1379)*($B$4=Data!$E$3:$E$1379)*($D40=Data!$G$3:$G$1379),0)),"")</f>
        <v/>
      </c>
      <c r="Z40" s="105" t="str" cm="1">
        <f t="array" ref="Z40">IFERROR(INDEX(Data!$BO$3:$BO$1379,MATCH(1,($B$3=Data!$B$3:$B$1379)*($B$4=Data!$E$3:$E$1379)*($D40=Data!$G$3:$G$1379),0)),"")</f>
        <v/>
      </c>
      <c r="AA40" s="105" t="str" cm="1">
        <f t="array" ref="AA40">IFERROR(INDEX(Data!$BP$3:$BP$1379,MATCH(1,($B$3=Data!$B$3:$B$1379)*($B$4=Data!$E$3:$E$1379)*($D40=Data!$G$3:$G$1379),0)),"")</f>
        <v/>
      </c>
      <c r="AB40" s="106" t="str" cm="1">
        <f t="array" ref="AB40">IFERROR(INDEX(Data!$BQ$3:$BQ$1379,MATCH(1,($B$3=Data!$B$3:$B$1379)*($B$4=Data!$E$3:$E$1379)*($D40=Data!$G$3:$G$1379),0)),"")</f>
        <v/>
      </c>
    </row>
    <row r="41" spans="3:28" x14ac:dyDescent="0.25">
      <c r="C41" s="184"/>
      <c r="D41" s="189" t="str">
        <f t="array" ref="D41">IFERROR(INDEX(Data!$G$3:$G$1379, MATCH(0, IF(($B$3=Data!$B$3:$B$1379)*($B$4=Data!$E$3:$E$1379),COUNTIF($D$3:D40, Data!$G$3:$G$1379),""),0)),"")</f>
        <v/>
      </c>
      <c r="E41" s="120" t="str" cm="1">
        <f t="array" ref="E41">IFERROR(INDEX(Data!$F$3:$F$1379,MATCH(1,($B$3=Data!$B$3:$B$1379)*($B$4=Data!$E$3:$E$1379)*($D41=Data!$G$3:$G$1379),0)),"")</f>
        <v/>
      </c>
      <c r="F41" s="120" t="str" cm="1">
        <f t="array" ref="F41">IFERROR(INDEX(Data!$BF$3:$BF$1379,MATCH(1,($B$3=Data!$B$3:$B$1379)*($B$4=Data!$E$3:$E$1379)*($D41=Data!$G$3:$G$1379),0)),"")</f>
        <v/>
      </c>
      <c r="G41" s="120" t="str" cm="1">
        <f t="array" ref="G41">IFERROR(INDEX(Data!$H$3:$H$1379,MATCH(1,($B$3=Data!$B$3:$B$1379)*($B$4=Data!$E$3:$E$1379)*($D41=Data!$G$3:$G$1379),0)),"")</f>
        <v/>
      </c>
      <c r="H41" s="120" t="str" cm="1">
        <f t="array" ref="H41">IFERROR(INDEX(Data!$I$3:$I$1379,MATCH(1,($B$3=Data!$B$3:$B$1379)*($B$4=Data!$E$3:$E$1379)*($D41=Data!$G$3:$G$1379),0)),"")</f>
        <v/>
      </c>
      <c r="I41" s="121" t="str">
        <f t="shared" si="0"/>
        <v>-</v>
      </c>
      <c r="J41" s="120" t="str" cm="1">
        <f t="array" ref="J41">IFERROR(INDEX(Data!$K$3:$K$1379,MATCH(1,($B$3=Data!$B$3:$B$1379)*($B$4=Data!$E$3:$E$1379)*($D41=Data!$G$3:$G$1379),0)),"")</f>
        <v/>
      </c>
      <c r="K41" s="120" t="str" cm="1">
        <f t="array" ref="K41">IFERROR(INDEX(Data!$L$3:$L$1379,MATCH(1,($B$3=Data!$B$3:$B$1379)*($B$4=Data!$E$3:$E$1379)*($D41=Data!$G$3:$G$1379),0)),"")</f>
        <v/>
      </c>
      <c r="L41" s="121" t="str">
        <f t="shared" si="1"/>
        <v>-</v>
      </c>
      <c r="M41" s="122" t="str" cm="1">
        <f t="array" ref="M41">IFERROR(INDEX(Data!$BH$3:$BH$1379,MATCH(1,($B$3=Data!$B$3:$B$1379)*($B$4=Data!$E$3:$E$1379)*($D41=Data!$G$3:$G$1379),0)),"")</f>
        <v/>
      </c>
      <c r="N41" s="122" t="str" cm="1">
        <f t="array" ref="N41">IFERROR(INDEX(Data!$BI$3:$BI$1379,MATCH(1,($B$3=Data!$B$3:$B$1379)*($B$4=Data!$E$3:$E$1379)*($D41=Data!$G$3:$G$1379),0)),"")</f>
        <v/>
      </c>
      <c r="O41" s="122" t="str" cm="1">
        <f t="array" ref="O41">IFERROR(INDEX(Data!$BG$3:$BG$1379,MATCH(1,($B$3=Data!$B$3:$B$1379)*($B$4=Data!$E$3:$E$1379)*($D41=Data!$G$3:$G$1379),0)),"")</f>
        <v/>
      </c>
      <c r="P41" s="122" t="str" cm="1">
        <f t="array" ref="P41">IFERROR(INDEX(Data!$AA$3:$AA$1379,MATCH(1,($B$3=Data!$B$3:$B$1379)*($B$4=Data!$E$3:$E$1379)*($D41=Data!$G$3:$G$1379),0)),"")</f>
        <v/>
      </c>
      <c r="Q41" s="123" t="str" cm="1">
        <f t="array" ref="Q41">IFERROR(INDEX(Data!$AV$3:$AV$1379,MATCH(1,($B$3=Data!$B$3:$B$1379)*($B$4=Data!$E$3:$E$1379)*($D41=Data!$G$3:$G$1379),0)),"")</f>
        <v/>
      </c>
      <c r="R41" s="123" t="str" cm="1">
        <f t="array" ref="R41">IFERROR(INDEX(Data!$W$3:$W$1379,MATCH(1,($B$3=Data!$B$3:$B$1379)*($B$4=Data!$E$3:$E$1379)*($D41=Data!$G$3:$G$1379),0)),"")</f>
        <v/>
      </c>
      <c r="S41" s="123" t="str" cm="1">
        <f t="array" ref="S41">IFERROR(INDEX(Data!$X$3:$X$1379,MATCH(1,($B$3=Data!$B$3:$B$1379)*($B$4=Data!$E$3:$E$1379)*($D41=Data!$G$3:$G$1379),0)),"")</f>
        <v/>
      </c>
      <c r="T41" s="121" t="str" cm="1">
        <f t="array" ref="T41">IFERROR(INDEX(Data!$AG$3:$AG$1379,MATCH(1,($B$3=Data!$B$3:$B$1379)*($B$4=Data!$E$3:$E$1379)*($D41=Data!$G$3:$G$1379),0)),"")</f>
        <v/>
      </c>
      <c r="U41" s="307" t="str" cm="1">
        <f t="array" ref="U41">IFERROR(INDEX(Data!$BE$3:$BE$1379,MATCH(1,($B$3=Data!$B$3:$B$1379)*($B$4=Data!$E$3:$E$1379)*($D41=Data!$G$3:$G$1379),0)),"")</f>
        <v/>
      </c>
      <c r="V41" s="315" t="str" cm="1">
        <f t="array" ref="V41">IFERROR(INDEX(Data!$BK$3:$BK$1379,MATCH(1,($B$3=Data!$B$3:$B$1379)*($B$4=Data!$E$3:$E$1379)*($D41=Data!$G$3:$G$1379),0)),"")</f>
        <v/>
      </c>
      <c r="W41" s="122" t="str" cm="1">
        <f t="array" ref="W41">IFERROR(INDEX(Data!$BL$3:$BL$1379,MATCH(1,($B$3=Data!$B$3:$B$1379)*($B$4=Data!$E$3:$E$1379)*($D41=Data!$G$3:$G$1379),0)),"")</f>
        <v/>
      </c>
      <c r="X41" s="122" t="str" cm="1">
        <f t="array" ref="X41">IFERROR(INDEX(Data!$BM$3:$BM$1379,MATCH(1,($B$3=Data!$B$3:$B$1379)*($B$4=Data!$E$3:$E$1379)*($D41=Data!$G$3:$G$1379),0)),"")</f>
        <v/>
      </c>
      <c r="Y41" s="122" t="str" cm="1">
        <f t="array" ref="Y41">IFERROR(INDEX(Data!$BN$3:$BN$1379,MATCH(1,($B$3=Data!$B$3:$B$1379)*($B$4=Data!$E$3:$E$1379)*($D41=Data!$G$3:$G$1379),0)),"")</f>
        <v/>
      </c>
      <c r="Z41" s="122" t="str" cm="1">
        <f t="array" ref="Z41">IFERROR(INDEX(Data!$BO$3:$BO$1379,MATCH(1,($B$3=Data!$B$3:$B$1379)*($B$4=Data!$E$3:$E$1379)*($D41=Data!$G$3:$G$1379),0)),"")</f>
        <v/>
      </c>
      <c r="AA41" s="122" t="str" cm="1">
        <f t="array" ref="AA41">IFERROR(INDEX(Data!$BP$3:$BP$1379,MATCH(1,($B$3=Data!$B$3:$B$1379)*($B$4=Data!$E$3:$E$1379)*($D41=Data!$G$3:$G$1379),0)),"")</f>
        <v/>
      </c>
      <c r="AB41" s="124" t="str" cm="1">
        <f t="array" ref="AB41">IFERROR(INDEX(Data!$BQ$3:$BQ$1379,MATCH(1,($B$3=Data!$B$3:$B$1379)*($B$4=Data!$E$3:$E$1379)*($D41=Data!$G$3:$G$1379),0)),"")</f>
        <v/>
      </c>
    </row>
    <row r="42" spans="3:28" ht="15.75" thickBot="1" x14ac:dyDescent="0.3">
      <c r="C42" s="184"/>
      <c r="D42" s="190" t="str">
        <f t="array" ref="D42">IFERROR(INDEX(Data!$G$3:$G$1379, MATCH(0, IF(($B$3=Data!$B$3:$B$1379)*($B$4=Data!$E$3:$E$1379),COUNTIF($D$3:D41, Data!$G$3:$G$1379),""),0)),"")</f>
        <v/>
      </c>
      <c r="E42" s="76" t="str" cm="1">
        <f t="array" ref="E42">IFERROR(INDEX(Data!$F$3:$F$1379,MATCH(1,($B$3=Data!$B$3:$B$1379)*($B$4=Data!$E$3:$E$1379)*($D42=Data!$G$3:$G$1379),0)),"")</f>
        <v/>
      </c>
      <c r="F42" s="76" t="str" cm="1">
        <f t="array" ref="F42">IFERROR(INDEX(Data!$BF$3:$BF$1379,MATCH(1,($B$3=Data!$B$3:$B$1379)*($B$4=Data!$E$3:$E$1379)*($D42=Data!$G$3:$G$1379),0)),"")</f>
        <v/>
      </c>
      <c r="G42" s="76" t="str" cm="1">
        <f t="array" ref="G42">IFERROR(INDEX(Data!$H$3:$H$1379,MATCH(1,($B$3=Data!$B$3:$B$1379)*($B$4=Data!$E$3:$E$1379)*($D42=Data!$G$3:$G$1379),0)),"")</f>
        <v/>
      </c>
      <c r="H42" s="76" t="str" cm="1">
        <f t="array" ref="H42">IFERROR(INDEX(Data!$I$3:$I$1379,MATCH(1,($B$3=Data!$B$3:$B$1379)*($B$4=Data!$E$3:$E$1379)*($D42=Data!$G$3:$G$1379),0)),"")</f>
        <v/>
      </c>
      <c r="I42" s="125" t="str">
        <f t="shared" si="0"/>
        <v>-</v>
      </c>
      <c r="J42" s="76" t="str" cm="1">
        <f t="array" ref="J42">IFERROR(INDEX(Data!$K$3:$K$1379,MATCH(1,($B$3=Data!$B$3:$B$1379)*($B$4=Data!$E$3:$E$1379)*($D42=Data!$G$3:$G$1379),0)),"")</f>
        <v/>
      </c>
      <c r="K42" s="76" t="str" cm="1">
        <f t="array" ref="K42">IFERROR(INDEX(Data!$L$3:$L$1379,MATCH(1,($B$3=Data!$B$3:$B$1379)*($B$4=Data!$E$3:$E$1379)*($D42=Data!$G$3:$G$1379),0)),"")</f>
        <v/>
      </c>
      <c r="L42" s="125" t="str">
        <f t="shared" si="1"/>
        <v>-</v>
      </c>
      <c r="M42" s="126" t="str" cm="1">
        <f t="array" ref="M42">IFERROR(INDEX(Data!$BH$3:$BH$1379,MATCH(1,($B$3=Data!$B$3:$B$1379)*($B$4=Data!$E$3:$E$1379)*($D42=Data!$G$3:$G$1379),0)),"")</f>
        <v/>
      </c>
      <c r="N42" s="126" t="str" cm="1">
        <f t="array" ref="N42">IFERROR(INDEX(Data!$BI$3:$BI$1379,MATCH(1,($B$3=Data!$B$3:$B$1379)*($B$4=Data!$E$3:$E$1379)*($D42=Data!$G$3:$G$1379),0)),"")</f>
        <v/>
      </c>
      <c r="O42" s="126" t="str" cm="1">
        <f t="array" ref="O42">IFERROR(INDEX(Data!$BG$3:$BG$1379,MATCH(1,($B$3=Data!$B$3:$B$1379)*($B$4=Data!$E$3:$E$1379)*($D42=Data!$G$3:$G$1379),0)),"")</f>
        <v/>
      </c>
      <c r="P42" s="126" t="str" cm="1">
        <f t="array" ref="P42">IFERROR(INDEX(Data!$AA$3:$AA$1379,MATCH(1,($B$3=Data!$B$3:$B$1379)*($B$4=Data!$E$3:$E$1379)*($D42=Data!$G$3:$G$1379),0)),"")</f>
        <v/>
      </c>
      <c r="Q42" s="77" t="str" cm="1">
        <f t="array" ref="Q42">IFERROR(INDEX(Data!$AV$3:$AV$1379,MATCH(1,($B$3=Data!$B$3:$B$1379)*($B$4=Data!$E$3:$E$1379)*($D42=Data!$G$3:$G$1379),0)),"")</f>
        <v/>
      </c>
      <c r="R42" s="77" t="str" cm="1">
        <f t="array" ref="R42">IFERROR(INDEX(Data!$W$3:$W$1379,MATCH(1,($B$3=Data!$B$3:$B$1379)*($B$4=Data!$E$3:$E$1379)*($D42=Data!$G$3:$G$1379),0)),"")</f>
        <v/>
      </c>
      <c r="S42" s="77" t="str" cm="1">
        <f t="array" ref="S42">IFERROR(INDEX(Data!$X$3:$X$1379,MATCH(1,($B$3=Data!$B$3:$B$1379)*($B$4=Data!$E$3:$E$1379)*($D42=Data!$G$3:$G$1379),0)),"")</f>
        <v/>
      </c>
      <c r="T42" s="125" t="str" cm="1">
        <f t="array" ref="T42">IFERROR(INDEX(Data!$AG$3:$AG$1379,MATCH(1,($B$3=Data!$B$3:$B$1379)*($B$4=Data!$E$3:$E$1379)*($D42=Data!$G$3:$G$1379),0)),"")</f>
        <v/>
      </c>
      <c r="U42" s="308" t="str" cm="1">
        <f t="array" ref="U42">IFERROR(INDEX(Data!$BE$3:$BE$1379,MATCH(1,($B$3=Data!$B$3:$B$1379)*($B$4=Data!$E$3:$E$1379)*($D42=Data!$G$3:$G$1379),0)),"")</f>
        <v/>
      </c>
      <c r="V42" s="316" t="str" cm="1">
        <f t="array" ref="V42">IFERROR(INDEX(Data!$BK$3:$BK$1379,MATCH(1,($B$3=Data!$B$3:$B$1379)*($B$4=Data!$E$3:$E$1379)*($D42=Data!$G$3:$G$1379),0)),"")</f>
        <v/>
      </c>
      <c r="W42" s="126" t="str" cm="1">
        <f t="array" ref="W42">IFERROR(INDEX(Data!$BL$3:$BL$1379,MATCH(1,($B$3=Data!$B$3:$B$1379)*($B$4=Data!$E$3:$E$1379)*($D42=Data!$G$3:$G$1379),0)),"")</f>
        <v/>
      </c>
      <c r="X42" s="126" t="str" cm="1">
        <f t="array" ref="X42">IFERROR(INDEX(Data!$BM$3:$BM$1379,MATCH(1,($B$3=Data!$B$3:$B$1379)*($B$4=Data!$E$3:$E$1379)*($D42=Data!$G$3:$G$1379),0)),"")</f>
        <v/>
      </c>
      <c r="Y42" s="126" t="str" cm="1">
        <f t="array" ref="Y42">IFERROR(INDEX(Data!$BN$3:$BN$1379,MATCH(1,($B$3=Data!$B$3:$B$1379)*($B$4=Data!$E$3:$E$1379)*($D42=Data!$G$3:$G$1379),0)),"")</f>
        <v/>
      </c>
      <c r="Z42" s="126" t="str" cm="1">
        <f t="array" ref="Z42">IFERROR(INDEX(Data!$BO$3:$BO$1379,MATCH(1,($B$3=Data!$B$3:$B$1379)*($B$4=Data!$E$3:$E$1379)*($D42=Data!$G$3:$G$1379),0)),"")</f>
        <v/>
      </c>
      <c r="AA42" s="126" t="str" cm="1">
        <f t="array" ref="AA42">IFERROR(INDEX(Data!$BP$3:$BP$1379,MATCH(1,($B$3=Data!$B$3:$B$1379)*($B$4=Data!$E$3:$E$1379)*($D42=Data!$G$3:$G$1379),0)),"")</f>
        <v/>
      </c>
      <c r="AB42" s="127" t="str" cm="1">
        <f t="array" ref="AB42">IFERROR(INDEX(Data!$BQ$3:$BQ$1379,MATCH(1,($B$3=Data!$B$3:$B$1379)*($B$4=Data!$E$3:$E$1379)*($D42=Data!$G$3:$G$1379),0)),"")</f>
        <v/>
      </c>
    </row>
  </sheetData>
  <mergeCells count="11">
    <mergeCell ref="AA3:AA4"/>
    <mergeCell ref="AB3:AB4"/>
    <mergeCell ref="V2:AA2"/>
    <mergeCell ref="D3:D4"/>
    <mergeCell ref="E3:E4"/>
    <mergeCell ref="Z3:Z4"/>
    <mergeCell ref="C3:C4"/>
    <mergeCell ref="F3:F4"/>
    <mergeCell ref="W3:W4"/>
    <mergeCell ref="X3:X4"/>
    <mergeCell ref="Y3:Y4"/>
  </mergeCells>
  <conditionalFormatting sqref="Q5:Q42">
    <cfRule type="cellIs" dxfId="18" priority="7" operator="lessThan">
      <formula>0.8</formula>
    </cfRule>
    <cfRule type="cellIs" dxfId="17" priority="8" operator="greaterThan">
      <formula>0.849999</formula>
    </cfRule>
    <cfRule type="cellIs" dxfId="16" priority="9" operator="between">
      <formula>0.8</formula>
      <formula>0.84999</formula>
    </cfRule>
    <cfRule type="cellIs" dxfId="15" priority="10" operator="greaterThan">
      <formula>0.699999</formula>
    </cfRule>
    <cfRule type="cellIs" dxfId="14" priority="11" operator="between">
      <formula>0.7</formula>
      <formula>0.64999</formula>
    </cfRule>
  </conditionalFormatting>
  <conditionalFormatting sqref="Q5:R42">
    <cfRule type="cellIs" dxfId="13" priority="3" operator="lessThan">
      <formula>0.64999</formula>
    </cfRule>
  </conditionalFormatting>
  <conditionalFormatting sqref="R5:R42">
    <cfRule type="cellIs" dxfId="12" priority="1" operator="greaterThan">
      <formula>0.699999</formula>
    </cfRule>
    <cfRule type="cellIs" dxfId="11" priority="2" operator="between">
      <formula>0.7</formula>
      <formula>0.64999</formula>
    </cfRule>
    <cfRule type="cellIs" dxfId="10" priority="24" operator="between">
      <formula>0.7</formula>
      <formula>0.74999</formula>
    </cfRule>
    <cfRule type="cellIs" dxfId="9" priority="25" operator="greaterThan">
      <formula>0.74999</formula>
    </cfRule>
  </conditionalFormatting>
  <conditionalFormatting sqref="R5:T42">
    <cfRule type="cellIs" dxfId="8" priority="20" operator="lessThan">
      <formula>0.75</formula>
    </cfRule>
  </conditionalFormatting>
  <conditionalFormatting sqref="S5:S42">
    <cfRule type="cellIs" dxfId="7" priority="4" operator="lessThan">
      <formula>0.75</formula>
    </cfRule>
    <cfRule type="cellIs" dxfId="6" priority="5" operator="between">
      <formula>0.7</formula>
      <formula>0.74999</formula>
    </cfRule>
    <cfRule type="cellIs" dxfId="5" priority="6" operator="greaterThan">
      <formula>0.74999</formula>
    </cfRule>
  </conditionalFormatting>
  <conditionalFormatting sqref="S5:T42">
    <cfRule type="cellIs" dxfId="4" priority="21" operator="between">
      <formula>0.75</formula>
      <formula>0.79999</formula>
    </cfRule>
    <cfRule type="cellIs" dxfId="3" priority="22" operator="greaterThan">
      <formula>0.79999</formula>
    </cfRule>
  </conditionalFormatting>
  <conditionalFormatting sqref="T5:T42">
    <cfRule type="cellIs" dxfId="2" priority="14" operator="lessThan">
      <formula>0.79999</formula>
    </cfRule>
    <cfRule type="cellIs" dxfId="1" priority="15" operator="between">
      <formula>0.8</formula>
      <formula>0.84998</formula>
    </cfRule>
    <cfRule type="cellIs" dxfId="0" priority="16" operator="greaterThan">
      <formula>0.84999</formula>
    </cfRule>
  </conditionalFormatting>
  <dataValidations count="1">
    <dataValidation type="list" allowBlank="1" showInputMessage="1" showErrorMessage="1" sqref="B3" xr:uid="{F0C417B9-0995-450A-96BC-B76966AC5D97}">
      <formula1>Region</formula1>
    </dataValidation>
  </dataValidations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CC7E235-DB36-496B-8CBE-F43C5BD742CF}">
          <x14:formula1>
            <xm:f>Dropdowns!$H$3:$H$10</xm:f>
          </x14:formula1>
          <xm:sqref>B4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791F0-4366-4D90-A846-9D7BEC8D735E}">
  <sheetPr>
    <tabColor theme="8" tint="0.39997558519241921"/>
  </sheetPr>
  <dimension ref="A1:F4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42578125" style="62" bestFit="1" customWidth="1"/>
    <col min="2" max="2" width="8.85546875" style="19" bestFit="1" customWidth="1"/>
    <col min="3" max="3" width="19.5703125" style="19" bestFit="1" customWidth="1"/>
    <col min="4" max="4" width="10.140625" style="19" customWidth="1"/>
    <col min="5" max="5" width="20.42578125" style="19" customWidth="1"/>
    <col min="6" max="6" width="14.5703125" style="36" bestFit="1" customWidth="1"/>
  </cols>
  <sheetData>
    <row r="1" spans="1:6" s="49" customFormat="1" x14ac:dyDescent="0.25">
      <c r="A1" s="390" t="s">
        <v>2444</v>
      </c>
      <c r="B1" s="320" t="s">
        <v>2445</v>
      </c>
      <c r="C1" s="320" t="s">
        <v>2446</v>
      </c>
      <c r="D1" s="320" t="s">
        <v>366</v>
      </c>
      <c r="E1" s="320" t="s">
        <v>2447</v>
      </c>
      <c r="F1" s="411" t="s">
        <v>2448</v>
      </c>
    </row>
    <row r="2" spans="1:6" x14ac:dyDescent="0.25">
      <c r="A2" s="37" t="s">
        <v>4928</v>
      </c>
      <c r="B2" s="19">
        <v>6940966</v>
      </c>
      <c r="C2" s="19" t="s">
        <v>7608</v>
      </c>
      <c r="D2" s="19" t="str">
        <f>VLOOKUP(A2,IC!$B$2:$C$1358,2,FALSE)</f>
        <v>Phone</v>
      </c>
      <c r="E2" s="19" t="s">
        <v>2450</v>
      </c>
      <c r="F2" s="36">
        <v>45632.569861111115</v>
      </c>
    </row>
    <row r="3" spans="1:6" x14ac:dyDescent="0.25">
      <c r="A3" s="37" t="s">
        <v>5681</v>
      </c>
      <c r="B3" s="19">
        <v>34712719</v>
      </c>
      <c r="C3" s="19" t="s">
        <v>7587</v>
      </c>
      <c r="D3" s="19" t="s">
        <v>341</v>
      </c>
      <c r="E3" s="19" t="s">
        <v>2450</v>
      </c>
      <c r="F3" s="36">
        <v>45631.517175925925</v>
      </c>
    </row>
    <row r="4" spans="1:6" x14ac:dyDescent="0.25">
      <c r="A4" s="37" t="s">
        <v>5080</v>
      </c>
      <c r="B4" s="19">
        <v>34712719</v>
      </c>
      <c r="C4" s="19" t="s">
        <v>7587</v>
      </c>
      <c r="D4" s="19" t="s">
        <v>341</v>
      </c>
      <c r="E4" s="19" t="s">
        <v>2450</v>
      </c>
      <c r="F4" s="36">
        <v>45632.431018518517</v>
      </c>
    </row>
    <row r="5" spans="1:6" x14ac:dyDescent="0.25">
      <c r="A5" s="37" t="s">
        <v>5030</v>
      </c>
      <c r="B5" s="19">
        <v>34712719</v>
      </c>
      <c r="C5" s="19" t="s">
        <v>7587</v>
      </c>
      <c r="D5" s="19" t="s">
        <v>341</v>
      </c>
      <c r="E5" s="19" t="s">
        <v>2450</v>
      </c>
      <c r="F5" s="36">
        <v>45632.48300925926</v>
      </c>
    </row>
    <row r="6" spans="1:6" x14ac:dyDescent="0.25">
      <c r="A6" s="37" t="s">
        <v>4985</v>
      </c>
      <c r="B6" s="19">
        <v>34712719</v>
      </c>
      <c r="C6" s="19" t="s">
        <v>7587</v>
      </c>
      <c r="D6" s="19" t="s">
        <v>148</v>
      </c>
      <c r="E6" s="19" t="s">
        <v>2449</v>
      </c>
      <c r="F6" s="36">
        <v>45632.51966435185</v>
      </c>
    </row>
    <row r="7" spans="1:6" x14ac:dyDescent="0.25">
      <c r="A7" s="37" t="s">
        <v>6509</v>
      </c>
      <c r="B7" s="19">
        <v>39089991</v>
      </c>
      <c r="C7" s="19" t="s">
        <v>7602</v>
      </c>
      <c r="D7" s="19" t="s">
        <v>341</v>
      </c>
      <c r="E7" s="19" t="s">
        <v>2450</v>
      </c>
      <c r="F7" s="36">
        <v>45630.135914351849</v>
      </c>
    </row>
    <row r="8" spans="1:6" x14ac:dyDescent="0.25">
      <c r="A8" s="37" t="s">
        <v>5339</v>
      </c>
      <c r="B8" s="19">
        <v>39089991</v>
      </c>
      <c r="C8" s="19" t="s">
        <v>7602</v>
      </c>
      <c r="D8" s="19" t="s">
        <v>341</v>
      </c>
      <c r="E8" s="19" t="s">
        <v>2450</v>
      </c>
      <c r="F8" s="36">
        <v>45632.121296296296</v>
      </c>
    </row>
    <row r="9" spans="1:6" x14ac:dyDescent="0.25">
      <c r="A9" s="37" t="s">
        <v>4482</v>
      </c>
      <c r="B9" s="19">
        <v>39089991</v>
      </c>
      <c r="C9" s="19" t="s">
        <v>7602</v>
      </c>
      <c r="D9" s="19" t="s">
        <v>148</v>
      </c>
      <c r="E9" s="19" t="s">
        <v>2449</v>
      </c>
      <c r="F9" s="36">
        <v>45628.208113425928</v>
      </c>
    </row>
    <row r="10" spans="1:6" x14ac:dyDescent="0.25">
      <c r="A10" s="37" t="s">
        <v>4555</v>
      </c>
      <c r="B10" s="19">
        <v>30419382</v>
      </c>
      <c r="C10" s="19" t="s">
        <v>7567</v>
      </c>
      <c r="D10" s="19" t="s">
        <v>341</v>
      </c>
      <c r="E10" s="19" t="s">
        <v>2450</v>
      </c>
      <c r="F10" s="36">
        <v>45628.084814814814</v>
      </c>
    </row>
    <row r="11" spans="1:6" x14ac:dyDescent="0.25">
      <c r="A11" s="37" t="s">
        <v>4925</v>
      </c>
      <c r="B11" s="19">
        <v>34484776</v>
      </c>
      <c r="C11" s="19" t="s">
        <v>7585</v>
      </c>
      <c r="D11" s="19" t="s">
        <v>148</v>
      </c>
      <c r="E11" s="19" t="s">
        <v>2449</v>
      </c>
      <c r="F11" s="36">
        <v>45632.569571759261</v>
      </c>
    </row>
    <row r="12" spans="1:6" x14ac:dyDescent="0.25">
      <c r="A12" s="37" t="s">
        <v>4961</v>
      </c>
      <c r="B12" s="19">
        <v>30349005</v>
      </c>
      <c r="C12" s="19" t="s">
        <v>7552</v>
      </c>
      <c r="D12" s="19" t="s">
        <v>341</v>
      </c>
      <c r="E12" s="19" t="s">
        <v>2450</v>
      </c>
      <c r="F12" s="36">
        <v>45632.540717592594</v>
      </c>
    </row>
    <row r="13" spans="1:6" x14ac:dyDescent="0.25">
      <c r="A13" s="37" t="s">
        <v>3895</v>
      </c>
      <c r="B13" s="19">
        <v>30349005</v>
      </c>
      <c r="C13" s="19" t="s">
        <v>7552</v>
      </c>
      <c r="D13" s="19" t="s">
        <v>148</v>
      </c>
      <c r="E13" s="19" t="s">
        <v>2449</v>
      </c>
      <c r="F13" s="36">
        <v>45628.664525462962</v>
      </c>
    </row>
    <row r="14" spans="1:6" x14ac:dyDescent="0.25">
      <c r="A14" s="37" t="s">
        <v>6082</v>
      </c>
      <c r="B14" s="19">
        <v>30349005</v>
      </c>
      <c r="C14" s="19" t="s">
        <v>7552</v>
      </c>
      <c r="D14" s="19" t="s">
        <v>148</v>
      </c>
      <c r="E14" s="19" t="s">
        <v>2449</v>
      </c>
      <c r="F14" s="36">
        <v>45630.695810185185</v>
      </c>
    </row>
    <row r="15" spans="1:6" x14ac:dyDescent="0.25">
      <c r="A15" s="37" t="s">
        <v>3749</v>
      </c>
      <c r="B15" s="19">
        <v>34713125</v>
      </c>
      <c r="C15" s="19" t="s">
        <v>7589</v>
      </c>
      <c r="D15" s="19" t="s">
        <v>341</v>
      </c>
      <c r="E15" s="19" t="s">
        <v>2450</v>
      </c>
      <c r="F15" s="36">
        <v>45629.08630787037</v>
      </c>
    </row>
    <row r="16" spans="1:6" x14ac:dyDescent="0.25">
      <c r="A16" s="37" t="s">
        <v>3698</v>
      </c>
      <c r="B16" s="19">
        <v>34713125</v>
      </c>
      <c r="C16" s="19" t="s">
        <v>7589</v>
      </c>
      <c r="D16" s="19" t="s">
        <v>341</v>
      </c>
      <c r="E16" s="19" t="s">
        <v>2450</v>
      </c>
      <c r="F16" s="36">
        <v>45629.165625000001</v>
      </c>
    </row>
    <row r="17" spans="1:6" x14ac:dyDescent="0.25">
      <c r="A17" s="37" t="s">
        <v>3571</v>
      </c>
      <c r="B17" s="19">
        <v>34713125</v>
      </c>
      <c r="C17" s="19" t="s">
        <v>7589</v>
      </c>
      <c r="D17" s="19" t="s">
        <v>341</v>
      </c>
      <c r="E17" s="19" t="s">
        <v>2450</v>
      </c>
      <c r="F17" s="36">
        <v>45629.30972222222</v>
      </c>
    </row>
    <row r="18" spans="1:6" x14ac:dyDescent="0.25">
      <c r="A18" s="37" t="s">
        <v>3571</v>
      </c>
      <c r="B18" s="19">
        <v>34713125</v>
      </c>
      <c r="C18" s="19" t="s">
        <v>7589</v>
      </c>
      <c r="D18" s="19" t="s">
        <v>341</v>
      </c>
      <c r="E18" s="19" t="s">
        <v>2450</v>
      </c>
      <c r="F18" s="36">
        <v>45629.309965277775</v>
      </c>
    </row>
    <row r="19" spans="1:6" x14ac:dyDescent="0.25">
      <c r="A19" s="37" t="s">
        <v>3571</v>
      </c>
      <c r="B19" s="19">
        <v>34713125</v>
      </c>
      <c r="C19" s="19" t="s">
        <v>7589</v>
      </c>
      <c r="D19" s="19" t="s">
        <v>341</v>
      </c>
      <c r="E19" s="19" t="s">
        <v>2450</v>
      </c>
      <c r="F19" s="36">
        <v>45629.310289351852</v>
      </c>
    </row>
    <row r="20" spans="1:6" x14ac:dyDescent="0.25">
      <c r="A20" s="37" t="s">
        <v>6517</v>
      </c>
      <c r="B20" s="19">
        <v>34713125</v>
      </c>
      <c r="C20" s="19" t="s">
        <v>7589</v>
      </c>
      <c r="D20" s="19" t="s">
        <v>341</v>
      </c>
      <c r="E20" s="19" t="s">
        <v>2450</v>
      </c>
      <c r="F20" s="36">
        <v>45630.089120370372</v>
      </c>
    </row>
    <row r="21" spans="1:6" x14ac:dyDescent="0.25">
      <c r="A21" s="37" t="s">
        <v>5172</v>
      </c>
      <c r="B21" s="19">
        <v>34713125</v>
      </c>
      <c r="C21" s="19" t="s">
        <v>7589</v>
      </c>
      <c r="D21" s="19" t="s">
        <v>341</v>
      </c>
      <c r="E21" s="19" t="s">
        <v>2450</v>
      </c>
      <c r="F21" s="36">
        <v>45632.380891203706</v>
      </c>
    </row>
    <row r="22" spans="1:6" x14ac:dyDescent="0.25">
      <c r="A22" s="37" t="s">
        <v>5166</v>
      </c>
      <c r="B22" s="19">
        <v>34713125</v>
      </c>
      <c r="C22" s="19" t="s">
        <v>7589</v>
      </c>
      <c r="D22" s="19" t="s">
        <v>341</v>
      </c>
      <c r="E22" s="19" t="s">
        <v>2450</v>
      </c>
      <c r="F22" s="36">
        <v>45632.390243055554</v>
      </c>
    </row>
    <row r="23" spans="1:6" x14ac:dyDescent="0.25">
      <c r="A23" s="37" t="s">
        <v>4477</v>
      </c>
      <c r="B23" s="19">
        <v>34713125</v>
      </c>
      <c r="C23" s="19" t="s">
        <v>7589</v>
      </c>
      <c r="D23" s="19" t="s">
        <v>148</v>
      </c>
      <c r="E23" s="19" t="s">
        <v>2449</v>
      </c>
      <c r="F23" s="36">
        <v>45628.218831018516</v>
      </c>
    </row>
    <row r="24" spans="1:6" x14ac:dyDescent="0.25">
      <c r="A24" s="37" t="s">
        <v>5979</v>
      </c>
      <c r="B24" s="19">
        <v>34713125</v>
      </c>
      <c r="C24" s="19" t="s">
        <v>7589</v>
      </c>
      <c r="D24" s="19" t="s">
        <v>148</v>
      </c>
      <c r="E24" s="19" t="s">
        <v>2449</v>
      </c>
      <c r="F24" s="36">
        <v>45631.098287037035</v>
      </c>
    </row>
    <row r="25" spans="1:6" x14ac:dyDescent="0.25">
      <c r="A25" s="37" t="s">
        <v>5349</v>
      </c>
      <c r="B25" s="19">
        <v>34713125</v>
      </c>
      <c r="C25" s="19" t="s">
        <v>7589</v>
      </c>
      <c r="D25" s="19" t="s">
        <v>148</v>
      </c>
      <c r="E25" s="19" t="s">
        <v>2449</v>
      </c>
      <c r="F25" s="36">
        <v>45632.087175925924</v>
      </c>
    </row>
    <row r="26" spans="1:6" x14ac:dyDescent="0.25">
      <c r="A26" s="37" t="s">
        <v>5289</v>
      </c>
      <c r="B26" s="19">
        <v>34713125</v>
      </c>
      <c r="C26" s="19" t="s">
        <v>7589</v>
      </c>
      <c r="D26" s="19" t="s">
        <v>148</v>
      </c>
      <c r="E26" s="19" t="s">
        <v>2449</v>
      </c>
      <c r="F26" s="36">
        <v>45632.20590277778</v>
      </c>
    </row>
    <row r="27" spans="1:6" x14ac:dyDescent="0.25">
      <c r="A27" s="37" t="s">
        <v>5270</v>
      </c>
      <c r="B27" s="19">
        <v>34713125</v>
      </c>
      <c r="C27" s="19" t="s">
        <v>7589</v>
      </c>
      <c r="D27" s="19" t="s">
        <v>148</v>
      </c>
      <c r="E27" s="19" t="s">
        <v>2449</v>
      </c>
      <c r="F27" s="36">
        <v>45632.226226851853</v>
      </c>
    </row>
    <row r="28" spans="1:6" x14ac:dyDescent="0.25">
      <c r="A28" s="37" t="s">
        <v>5208</v>
      </c>
      <c r="B28" s="19">
        <v>6940926</v>
      </c>
      <c r="C28" s="19" t="s">
        <v>7610</v>
      </c>
      <c r="D28" s="19" t="s">
        <v>148</v>
      </c>
      <c r="E28" s="19" t="s">
        <v>2449</v>
      </c>
      <c r="F28" s="36">
        <v>45632.333831018521</v>
      </c>
    </row>
    <row r="29" spans="1:6" x14ac:dyDescent="0.25">
      <c r="A29" s="37" t="s">
        <v>3129</v>
      </c>
      <c r="B29" s="19">
        <v>30256987</v>
      </c>
      <c r="C29" s="19" t="s">
        <v>7559</v>
      </c>
      <c r="D29" s="19" t="s">
        <v>148</v>
      </c>
      <c r="E29" s="19" t="s">
        <v>2449</v>
      </c>
      <c r="F29" s="36">
        <v>45629.73641203704</v>
      </c>
    </row>
    <row r="30" spans="1:6" x14ac:dyDescent="0.25">
      <c r="A30" s="37" t="s">
        <v>5774</v>
      </c>
      <c r="B30" s="19">
        <v>34712908</v>
      </c>
      <c r="C30" s="19" t="s">
        <v>7588</v>
      </c>
      <c r="D30" s="19" t="s">
        <v>148</v>
      </c>
      <c r="E30" s="19" t="s">
        <v>2449</v>
      </c>
      <c r="F30" s="36">
        <v>45631.429386574076</v>
      </c>
    </row>
    <row r="31" spans="1:6" x14ac:dyDescent="0.25">
      <c r="A31" s="37" t="s">
        <v>4626</v>
      </c>
      <c r="B31" s="19">
        <v>2693866</v>
      </c>
      <c r="C31" s="19" t="s">
        <v>7560</v>
      </c>
      <c r="D31" s="19" t="s">
        <v>341</v>
      </c>
      <c r="E31" s="19" t="s">
        <v>2450</v>
      </c>
      <c r="F31" s="36">
        <v>45627.804108796299</v>
      </c>
    </row>
    <row r="32" spans="1:6" x14ac:dyDescent="0.25">
      <c r="A32" s="37" t="s">
        <v>4332</v>
      </c>
      <c r="B32" s="19">
        <v>34484319</v>
      </c>
      <c r="C32" s="19" t="s">
        <v>7581</v>
      </c>
      <c r="D32" s="19" t="s">
        <v>341</v>
      </c>
      <c r="E32" s="19" t="s">
        <v>2450</v>
      </c>
      <c r="F32" s="36">
        <v>45628.382245370369</v>
      </c>
    </row>
    <row r="33" spans="1:6" x14ac:dyDescent="0.25">
      <c r="A33" s="37" t="s">
        <v>3808</v>
      </c>
      <c r="B33" s="19">
        <v>34484319</v>
      </c>
      <c r="C33" s="19" t="s">
        <v>7581</v>
      </c>
      <c r="D33" s="19" t="s">
        <v>341</v>
      </c>
      <c r="E33" s="19" t="s">
        <v>2450</v>
      </c>
      <c r="F33" s="36">
        <v>45628.745185185187</v>
      </c>
    </row>
    <row r="34" spans="1:6" x14ac:dyDescent="0.25">
      <c r="A34" s="37" t="s">
        <v>3152</v>
      </c>
      <c r="B34" s="19">
        <v>34484319</v>
      </c>
      <c r="C34" s="19" t="s">
        <v>7581</v>
      </c>
      <c r="D34" s="19" t="s">
        <v>148</v>
      </c>
      <c r="E34" s="19" t="s">
        <v>2449</v>
      </c>
      <c r="F34" s="36">
        <v>45629.704583333332</v>
      </c>
    </row>
    <row r="35" spans="1:6" x14ac:dyDescent="0.25">
      <c r="A35" s="37" t="s">
        <v>6396</v>
      </c>
      <c r="B35" s="19">
        <v>19408590</v>
      </c>
      <c r="C35" s="19" t="s">
        <v>7613</v>
      </c>
      <c r="D35" s="19" t="s">
        <v>148</v>
      </c>
      <c r="E35" s="19" t="s">
        <v>2449</v>
      </c>
      <c r="F35" s="36">
        <v>45630.368032407408</v>
      </c>
    </row>
    <row r="36" spans="1:6" x14ac:dyDescent="0.25">
      <c r="A36" s="37" t="s">
        <v>5558</v>
      </c>
      <c r="B36" s="19">
        <v>39262196</v>
      </c>
      <c r="C36" s="19" t="s">
        <v>7596</v>
      </c>
      <c r="D36" s="19" t="s">
        <v>148</v>
      </c>
      <c r="E36" s="19" t="s">
        <v>2449</v>
      </c>
      <c r="F36" s="36">
        <v>45631.607777777775</v>
      </c>
    </row>
    <row r="37" spans="1:6" x14ac:dyDescent="0.25">
      <c r="A37" s="37" t="s">
        <v>3333</v>
      </c>
      <c r="B37" s="19">
        <v>38946275</v>
      </c>
      <c r="C37" s="19" t="s">
        <v>7592</v>
      </c>
      <c r="D37" s="19" t="s">
        <v>148</v>
      </c>
      <c r="E37" s="19" t="s">
        <v>2449</v>
      </c>
      <c r="F37" s="36">
        <v>45629.547083333331</v>
      </c>
    </row>
    <row r="38" spans="1:6" x14ac:dyDescent="0.25">
      <c r="A38" s="37" t="s">
        <v>3472</v>
      </c>
      <c r="B38" s="19">
        <v>25400916</v>
      </c>
      <c r="C38" s="19" t="s">
        <v>7564</v>
      </c>
      <c r="D38" s="19" t="s">
        <v>148</v>
      </c>
      <c r="E38" s="19" t="s">
        <v>2449</v>
      </c>
      <c r="F38" s="36">
        <v>45629.426527777781</v>
      </c>
    </row>
    <row r="39" spans="1:6" x14ac:dyDescent="0.25">
      <c r="A39" s="37" t="s">
        <v>5788</v>
      </c>
      <c r="B39" s="19">
        <v>34775534</v>
      </c>
      <c r="C39" s="19" t="s">
        <v>7591</v>
      </c>
      <c r="D39" s="19" t="s">
        <v>341</v>
      </c>
      <c r="E39" s="19" t="s">
        <v>2450</v>
      </c>
      <c r="F39" s="36">
        <v>45631.413460648146</v>
      </c>
    </row>
    <row r="40" spans="1:6" x14ac:dyDescent="0.25">
      <c r="A40" s="37" t="s">
        <v>3886</v>
      </c>
      <c r="B40" s="19">
        <v>34484671</v>
      </c>
      <c r="C40" s="19" t="s">
        <v>7584</v>
      </c>
      <c r="D40" s="19" t="s">
        <v>341</v>
      </c>
      <c r="E40" s="19" t="s">
        <v>2450</v>
      </c>
      <c r="F40" s="36">
        <v>45628.670636574076</v>
      </c>
    </row>
  </sheetData>
  <autoFilter ref="A1:F1" xr:uid="{36C791F0-4366-4D90-A846-9D7BEC8D735E}">
    <sortState xmlns:xlrd2="http://schemas.microsoft.com/office/spreadsheetml/2017/richdata2" ref="A2:F53">
      <sortCondition ref="C1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23C04-B57B-4099-8B87-29CFFEFBD962}">
  <sheetPr>
    <tabColor theme="8" tint="0.39997558519241921"/>
  </sheetPr>
  <dimension ref="A1:N172"/>
  <sheetViews>
    <sheetView workbookViewId="0">
      <pane ySplit="1" topLeftCell="A2" activePane="bottomLeft" state="frozen"/>
      <selection pane="bottomLeft" activeCell="F17" sqref="F17"/>
    </sheetView>
  </sheetViews>
  <sheetFormatPr defaultColWidth="8.7109375" defaultRowHeight="15" x14ac:dyDescent="0.25"/>
  <cols>
    <col min="1" max="1" width="20.5703125" style="19" bestFit="1" customWidth="1"/>
    <col min="2" max="2" width="15.42578125" style="62" bestFit="1" customWidth="1"/>
    <col min="3" max="3" width="8.85546875" style="19" bestFit="1" customWidth="1"/>
    <col min="4" max="4" width="8.28515625" style="19" bestFit="1" customWidth="1"/>
    <col min="5" max="6" width="14.5703125" style="19" bestFit="1" customWidth="1"/>
    <col min="7" max="7" width="9.85546875" style="19" customWidth="1"/>
    <col min="8" max="8" width="8.7109375" style="19"/>
    <col min="9" max="10" width="19.28515625" style="19" hidden="1" customWidth="1"/>
    <col min="11" max="13" width="18.85546875" style="19" hidden="1" customWidth="1"/>
    <col min="14" max="14" width="18.140625" style="19" hidden="1" customWidth="1"/>
    <col min="15" max="16384" width="8.7109375" style="19"/>
  </cols>
  <sheetData>
    <row r="1" spans="1:14" s="35" customFormat="1" x14ac:dyDescent="0.25">
      <c r="A1" s="15" t="s">
        <v>2451</v>
      </c>
      <c r="B1" s="382" t="s">
        <v>2452</v>
      </c>
      <c r="C1" s="15" t="s">
        <v>2445</v>
      </c>
      <c r="D1" s="15" t="s">
        <v>2453</v>
      </c>
      <c r="E1" s="15" t="s">
        <v>2454</v>
      </c>
      <c r="F1" s="15" t="s">
        <v>2455</v>
      </c>
      <c r="G1" s="15" t="s">
        <v>2456</v>
      </c>
      <c r="H1" s="15" t="s">
        <v>6</v>
      </c>
      <c r="I1" s="326" t="s">
        <v>2466</v>
      </c>
      <c r="J1" s="326" t="s">
        <v>2467</v>
      </c>
      <c r="K1" s="379" t="s">
        <v>7534</v>
      </c>
      <c r="L1" s="379" t="s">
        <v>7536</v>
      </c>
      <c r="M1" s="379" t="s">
        <v>7535</v>
      </c>
      <c r="N1" s="379" t="s">
        <v>7537</v>
      </c>
    </row>
    <row r="2" spans="1:14" x14ac:dyDescent="0.25">
      <c r="A2" s="19" t="s">
        <v>7608</v>
      </c>
      <c r="B2" s="62">
        <v>591145480942</v>
      </c>
      <c r="C2" s="19">
        <v>6940966</v>
      </c>
      <c r="D2" s="19">
        <v>377308</v>
      </c>
      <c r="E2" s="229">
        <v>45628.324618055558</v>
      </c>
      <c r="F2" s="229">
        <v>45628.709143518521</v>
      </c>
      <c r="G2" s="19">
        <v>33222</v>
      </c>
      <c r="H2" s="19" t="str">
        <f>VLOOKUP(C2,Team!$K$5:$M$91,3,FALSE)</f>
        <v>AMER</v>
      </c>
      <c r="I2" s="19">
        <v>5</v>
      </c>
      <c r="J2" s="19">
        <v>15</v>
      </c>
      <c r="K2" s="197">
        <f>IFERROR($E2+($I2/24),"")</f>
        <v>45628.532951388894</v>
      </c>
      <c r="L2" s="197">
        <f>IFERROR($F2+($I2/24),"")</f>
        <v>45628.917476851857</v>
      </c>
      <c r="M2" s="197">
        <f>IFERROR($E2+($J2/24),"")</f>
        <v>45628.949618055558</v>
      </c>
      <c r="N2" s="197">
        <f>IFERROR($F2+($J2/24),"")</f>
        <v>45629.334143518521</v>
      </c>
    </row>
    <row r="3" spans="1:14" x14ac:dyDescent="0.25">
      <c r="A3" s="19" t="s">
        <v>7608</v>
      </c>
      <c r="B3" s="62">
        <v>591433082847</v>
      </c>
      <c r="C3" s="19">
        <v>6940966</v>
      </c>
      <c r="D3" s="19">
        <v>377308</v>
      </c>
      <c r="E3" s="229">
        <v>45629.331030092595</v>
      </c>
      <c r="F3" s="229">
        <v>45629.708506944444</v>
      </c>
      <c r="G3" s="19">
        <v>32613</v>
      </c>
      <c r="H3" s="19" t="str">
        <f>VLOOKUP(C3,Team!$K$5:$M$91,3,FALSE)</f>
        <v>AMER</v>
      </c>
      <c r="I3" s="19">
        <v>5</v>
      </c>
      <c r="J3" s="19">
        <v>15</v>
      </c>
      <c r="K3" s="197">
        <f t="shared" ref="K3:K65" si="0">IFERROR($E3+(I3/24),"")</f>
        <v>45629.539363425931</v>
      </c>
      <c r="L3" s="197">
        <f t="shared" ref="L3:L65" si="1">IFERROR($F3+($I3/24),"")</f>
        <v>45629.91684027778</v>
      </c>
      <c r="M3" s="197">
        <f t="shared" ref="M3:M65" si="2">IFERROR($E3+($J3/24),"")</f>
        <v>45629.956030092595</v>
      </c>
      <c r="N3" s="197">
        <f t="shared" ref="N3:N65" si="3">IFERROR($F3+($J3/24),"")</f>
        <v>45630.333506944444</v>
      </c>
    </row>
    <row r="4" spans="1:14" x14ac:dyDescent="0.25">
      <c r="A4" s="19" t="s">
        <v>7608</v>
      </c>
      <c r="B4" s="62">
        <v>591433627011</v>
      </c>
      <c r="C4" s="19">
        <v>6940966</v>
      </c>
      <c r="D4" s="19">
        <v>377308</v>
      </c>
      <c r="E4" s="229">
        <v>45630.331643518519</v>
      </c>
      <c r="F4" s="229">
        <v>45630.708379629628</v>
      </c>
      <c r="G4" s="19">
        <v>32550</v>
      </c>
      <c r="H4" s="19" t="str">
        <f>VLOOKUP(C4,Team!$K$5:$M$91,3,FALSE)</f>
        <v>AMER</v>
      </c>
      <c r="I4" s="19">
        <v>5</v>
      </c>
      <c r="J4" s="19">
        <v>15</v>
      </c>
      <c r="K4" s="197">
        <f t="shared" si="0"/>
        <v>45630.539976851855</v>
      </c>
      <c r="L4" s="197">
        <f t="shared" si="1"/>
        <v>45630.916712962964</v>
      </c>
      <c r="M4" s="197">
        <f t="shared" si="2"/>
        <v>45630.956643518519</v>
      </c>
      <c r="N4" s="197">
        <f t="shared" si="3"/>
        <v>45631.333379629628</v>
      </c>
    </row>
    <row r="5" spans="1:14" x14ac:dyDescent="0.25">
      <c r="A5" s="19" t="s">
        <v>7608</v>
      </c>
      <c r="B5" s="62">
        <v>591434144474</v>
      </c>
      <c r="C5" s="19">
        <v>6940966</v>
      </c>
      <c r="D5" s="19">
        <v>377308</v>
      </c>
      <c r="E5" s="229">
        <v>45631.333877314813</v>
      </c>
      <c r="F5" s="229">
        <v>45631.708692129629</v>
      </c>
      <c r="G5" s="19">
        <v>32383</v>
      </c>
      <c r="H5" s="19" t="str">
        <f>VLOOKUP(C5,Team!$K$5:$M$91,3,FALSE)</f>
        <v>AMER</v>
      </c>
      <c r="I5" s="19">
        <v>5</v>
      </c>
      <c r="J5" s="19">
        <v>15</v>
      </c>
      <c r="K5" s="197">
        <f t="shared" si="0"/>
        <v>45631.542210648149</v>
      </c>
      <c r="L5" s="197">
        <f t="shared" si="1"/>
        <v>45631.917025462964</v>
      </c>
      <c r="M5" s="197">
        <f t="shared" si="2"/>
        <v>45631.958877314813</v>
      </c>
      <c r="N5" s="197">
        <f t="shared" si="3"/>
        <v>45632.333692129629</v>
      </c>
    </row>
    <row r="6" spans="1:14" x14ac:dyDescent="0.25">
      <c r="A6" s="19" t="s">
        <v>7608</v>
      </c>
      <c r="B6" s="62">
        <v>591761648205</v>
      </c>
      <c r="C6" s="19">
        <v>6940966</v>
      </c>
      <c r="D6" s="19">
        <v>377308</v>
      </c>
      <c r="E6" s="229">
        <v>45632.329398148147</v>
      </c>
      <c r="F6" s="229">
        <v>45632.709201388891</v>
      </c>
      <c r="G6" s="19">
        <v>32814</v>
      </c>
      <c r="H6" s="19" t="str">
        <f>VLOOKUP(C6,Team!$K$5:$M$91,3,FALSE)</f>
        <v>AMER</v>
      </c>
      <c r="I6" s="19">
        <v>5</v>
      </c>
      <c r="J6" s="19">
        <v>15</v>
      </c>
      <c r="K6" s="197">
        <f t="shared" si="0"/>
        <v>45632.537731481483</v>
      </c>
      <c r="L6" s="197">
        <f t="shared" si="1"/>
        <v>45632.917534722226</v>
      </c>
      <c r="M6" s="197">
        <f t="shared" si="2"/>
        <v>45632.954398148147</v>
      </c>
      <c r="N6" s="197">
        <f t="shared" si="3"/>
        <v>45633.334201388891</v>
      </c>
    </row>
    <row r="7" spans="1:14" x14ac:dyDescent="0.25">
      <c r="A7" s="19" t="s">
        <v>7587</v>
      </c>
      <c r="B7" s="62">
        <v>591145504210</v>
      </c>
      <c r="C7" s="19">
        <v>34712719</v>
      </c>
      <c r="D7" s="19">
        <v>377308</v>
      </c>
      <c r="E7" s="229">
        <v>45628.372442129628</v>
      </c>
      <c r="F7" s="229">
        <v>45628.750324074077</v>
      </c>
      <c r="G7" s="19">
        <v>32648</v>
      </c>
      <c r="H7" s="19" t="str">
        <f>VLOOKUP(C7,Team!$K$5:$M$91,3,FALSE)</f>
        <v>AMER</v>
      </c>
      <c r="I7" s="19">
        <v>5</v>
      </c>
      <c r="J7" s="19">
        <v>15</v>
      </c>
      <c r="K7" s="197">
        <f t="shared" si="0"/>
        <v>45628.580775462964</v>
      </c>
      <c r="L7" s="197">
        <f t="shared" si="1"/>
        <v>45628.958657407413</v>
      </c>
      <c r="M7" s="197">
        <f t="shared" si="2"/>
        <v>45628.997442129628</v>
      </c>
      <c r="N7" s="197">
        <f t="shared" si="3"/>
        <v>45629.375324074077</v>
      </c>
    </row>
    <row r="8" spans="1:14" x14ac:dyDescent="0.25">
      <c r="A8" s="19" t="s">
        <v>7587</v>
      </c>
      <c r="B8" s="62">
        <v>591433100933</v>
      </c>
      <c r="C8" s="19">
        <v>34712719</v>
      </c>
      <c r="D8" s="19">
        <v>377308</v>
      </c>
      <c r="E8" s="229">
        <v>45629.367638888885</v>
      </c>
      <c r="F8" s="229">
        <v>45629.514548611114</v>
      </c>
      <c r="G8" s="19">
        <v>12692</v>
      </c>
      <c r="H8" s="19" t="str">
        <f>VLOOKUP(C8,Team!$K$5:$M$91,3,FALSE)</f>
        <v>AMER</v>
      </c>
      <c r="I8" s="19">
        <v>5</v>
      </c>
      <c r="J8" s="19">
        <v>15</v>
      </c>
      <c r="K8" s="197">
        <f t="shared" si="0"/>
        <v>45629.575972222221</v>
      </c>
      <c r="L8" s="197">
        <f t="shared" si="1"/>
        <v>45629.72288194445</v>
      </c>
      <c r="M8" s="197">
        <f t="shared" si="2"/>
        <v>45629.992638888885</v>
      </c>
      <c r="N8" s="197">
        <f t="shared" si="3"/>
        <v>45630.139548611114</v>
      </c>
    </row>
    <row r="9" spans="1:14" x14ac:dyDescent="0.25">
      <c r="A9" s="19" t="s">
        <v>7587</v>
      </c>
      <c r="B9" s="62">
        <v>591433255845</v>
      </c>
      <c r="C9" s="19">
        <v>34712719</v>
      </c>
      <c r="D9" s="19">
        <v>377308</v>
      </c>
      <c r="E9" s="229">
        <v>45629.514652777776</v>
      </c>
      <c r="F9" s="229">
        <v>45629.75105324074</v>
      </c>
      <c r="G9" s="19">
        <v>20425</v>
      </c>
      <c r="H9" s="19" t="str">
        <f>VLOOKUP(C9,Team!$K$5:$M$91,3,FALSE)</f>
        <v>AMER</v>
      </c>
      <c r="I9" s="19">
        <v>5</v>
      </c>
      <c r="J9" s="19">
        <v>15</v>
      </c>
      <c r="K9" s="197">
        <f t="shared" si="0"/>
        <v>45629.722986111112</v>
      </c>
      <c r="L9" s="197">
        <f t="shared" si="1"/>
        <v>45629.959386574075</v>
      </c>
      <c r="M9" s="197">
        <f t="shared" si="2"/>
        <v>45630.139652777776</v>
      </c>
      <c r="N9" s="197">
        <f t="shared" si="3"/>
        <v>45630.37605324074</v>
      </c>
    </row>
    <row r="10" spans="1:14" x14ac:dyDescent="0.25">
      <c r="A10" s="19" t="s">
        <v>7587</v>
      </c>
      <c r="B10" s="62">
        <v>591433645148</v>
      </c>
      <c r="C10" s="19">
        <v>34712719</v>
      </c>
      <c r="D10" s="19">
        <v>377308</v>
      </c>
      <c r="E10" s="229">
        <v>45630.371967592589</v>
      </c>
      <c r="F10" s="229">
        <v>45630.750104166669</v>
      </c>
      <c r="G10" s="19">
        <v>32671</v>
      </c>
      <c r="H10" s="19" t="str">
        <f>VLOOKUP(C10,Team!$K$5:$M$91,3,FALSE)</f>
        <v>AMER</v>
      </c>
      <c r="I10" s="19">
        <v>5</v>
      </c>
      <c r="J10" s="19">
        <v>15</v>
      </c>
      <c r="K10" s="197">
        <f t="shared" si="0"/>
        <v>45630.580300925925</v>
      </c>
      <c r="L10" s="197">
        <f t="shared" si="1"/>
        <v>45630.958437500005</v>
      </c>
      <c r="M10" s="197">
        <f t="shared" si="2"/>
        <v>45630.996967592589</v>
      </c>
      <c r="N10" s="197">
        <f t="shared" si="3"/>
        <v>45631.375104166669</v>
      </c>
    </row>
    <row r="11" spans="1:14" x14ac:dyDescent="0.25">
      <c r="A11" s="19" t="s">
        <v>7587</v>
      </c>
      <c r="B11" s="62">
        <v>591434165572</v>
      </c>
      <c r="C11" s="19">
        <v>34712719</v>
      </c>
      <c r="D11" s="19">
        <v>377308</v>
      </c>
      <c r="E11" s="229">
        <v>45631.376539351855</v>
      </c>
      <c r="F11" s="229">
        <v>45631.750520833331</v>
      </c>
      <c r="G11" s="19">
        <v>32311</v>
      </c>
      <c r="H11" s="19" t="str">
        <f>VLOOKUP(C11,Team!$K$5:$M$91,3,FALSE)</f>
        <v>AMER</v>
      </c>
      <c r="I11" s="19">
        <v>5</v>
      </c>
      <c r="J11" s="19">
        <v>15</v>
      </c>
      <c r="K11" s="197">
        <f t="shared" si="0"/>
        <v>45631.584872685191</v>
      </c>
      <c r="L11" s="197">
        <f t="shared" si="1"/>
        <v>45631.958854166667</v>
      </c>
      <c r="M11" s="197">
        <f t="shared" si="2"/>
        <v>45632.001539351855</v>
      </c>
      <c r="N11" s="197">
        <f t="shared" si="3"/>
        <v>45632.375520833331</v>
      </c>
    </row>
    <row r="12" spans="1:14" x14ac:dyDescent="0.25">
      <c r="A12" s="19" t="s">
        <v>7587</v>
      </c>
      <c r="B12" s="62">
        <v>591761669886</v>
      </c>
      <c r="C12" s="19">
        <v>34712719</v>
      </c>
      <c r="D12" s="19">
        <v>377308</v>
      </c>
      <c r="E12" s="229">
        <v>45632.374583333331</v>
      </c>
      <c r="F12" s="229">
        <v>45632.521423611113</v>
      </c>
      <c r="G12" s="19">
        <v>12686</v>
      </c>
      <c r="H12" s="19" t="str">
        <f>VLOOKUP(C12,Team!$K$5:$M$91,3,FALSE)</f>
        <v>AMER</v>
      </c>
      <c r="I12" s="19">
        <v>5</v>
      </c>
      <c r="J12" s="19">
        <v>15</v>
      </c>
      <c r="K12" s="197">
        <f t="shared" si="0"/>
        <v>45632.582916666666</v>
      </c>
      <c r="L12" s="197">
        <f t="shared" si="1"/>
        <v>45632.729756944449</v>
      </c>
      <c r="M12" s="197">
        <f t="shared" si="2"/>
        <v>45632.999583333331</v>
      </c>
      <c r="N12" s="197">
        <f t="shared" si="3"/>
        <v>45633.146423611113</v>
      </c>
    </row>
    <row r="13" spans="1:14" x14ac:dyDescent="0.25">
      <c r="A13" s="19" t="s">
        <v>7587</v>
      </c>
      <c r="B13" s="62">
        <v>591761820250</v>
      </c>
      <c r="C13" s="19">
        <v>34712719</v>
      </c>
      <c r="D13" s="19">
        <v>377308</v>
      </c>
      <c r="E13" s="229">
        <v>45632.52584490741</v>
      </c>
      <c r="F13" s="229">
        <v>45632.750023148146</v>
      </c>
      <c r="G13" s="19">
        <v>19369</v>
      </c>
      <c r="H13" s="19" t="str">
        <f>VLOOKUP(C13,Team!$K$5:$M$91,3,FALSE)</f>
        <v>AMER</v>
      </c>
      <c r="I13" s="19">
        <v>5</v>
      </c>
      <c r="J13" s="19">
        <v>15</v>
      </c>
      <c r="K13" s="197">
        <f t="shared" si="0"/>
        <v>45632.734178240746</v>
      </c>
      <c r="L13" s="197">
        <f t="shared" si="1"/>
        <v>45632.958356481482</v>
      </c>
      <c r="M13" s="197">
        <f t="shared" si="2"/>
        <v>45633.15084490741</v>
      </c>
      <c r="N13" s="197">
        <f t="shared" si="3"/>
        <v>45633.375023148146</v>
      </c>
    </row>
    <row r="14" spans="1:14" x14ac:dyDescent="0.25">
      <c r="A14" s="19" t="s">
        <v>7542</v>
      </c>
      <c r="B14" s="62">
        <v>591145505589</v>
      </c>
      <c r="C14" s="19">
        <v>15333041</v>
      </c>
      <c r="D14" s="19">
        <v>377308</v>
      </c>
      <c r="E14" s="229">
        <v>45628.374513888892</v>
      </c>
      <c r="F14" s="229">
        <v>45628.753553240742</v>
      </c>
      <c r="G14" s="19">
        <v>32749</v>
      </c>
      <c r="H14" s="19" t="str">
        <f>VLOOKUP(C14,Team!$K$5:$M$91,3,FALSE)</f>
        <v>AMER</v>
      </c>
      <c r="I14" s="19">
        <v>5</v>
      </c>
      <c r="J14" s="19">
        <v>15</v>
      </c>
      <c r="K14" s="197">
        <f t="shared" si="0"/>
        <v>45628.582847222227</v>
      </c>
      <c r="L14" s="197">
        <f t="shared" si="1"/>
        <v>45628.961886574078</v>
      </c>
      <c r="M14" s="197">
        <f t="shared" si="2"/>
        <v>45628.999513888892</v>
      </c>
      <c r="N14" s="197">
        <f t="shared" si="3"/>
        <v>45629.378553240742</v>
      </c>
    </row>
    <row r="15" spans="1:14" x14ac:dyDescent="0.25">
      <c r="A15" s="19" t="s">
        <v>7542</v>
      </c>
      <c r="B15" s="62">
        <v>591433657680</v>
      </c>
      <c r="C15" s="19">
        <v>15333041</v>
      </c>
      <c r="D15" s="19">
        <v>377308</v>
      </c>
      <c r="E15" s="229">
        <v>45630.382569444446</v>
      </c>
      <c r="F15" s="229">
        <v>45630.75141203704</v>
      </c>
      <c r="G15" s="19">
        <v>31868</v>
      </c>
      <c r="H15" s="19" t="str">
        <f>VLOOKUP(C15,Team!$K$5:$M$91,3,FALSE)</f>
        <v>AMER</v>
      </c>
      <c r="I15" s="19">
        <v>5</v>
      </c>
      <c r="J15" s="19">
        <v>15</v>
      </c>
      <c r="K15" s="197">
        <f t="shared" si="0"/>
        <v>45630.590902777782</v>
      </c>
      <c r="L15" s="197">
        <f t="shared" si="1"/>
        <v>45630.959745370375</v>
      </c>
      <c r="M15" s="197">
        <f t="shared" si="2"/>
        <v>45631.007569444446</v>
      </c>
      <c r="N15" s="197">
        <f t="shared" si="3"/>
        <v>45631.37641203704</v>
      </c>
    </row>
    <row r="16" spans="1:14" x14ac:dyDescent="0.25">
      <c r="A16" s="19" t="s">
        <v>7542</v>
      </c>
      <c r="B16" s="62">
        <v>591434162329</v>
      </c>
      <c r="C16" s="19">
        <v>15333041</v>
      </c>
      <c r="D16" s="19">
        <v>377308</v>
      </c>
      <c r="E16" s="229">
        <v>45631.373564814814</v>
      </c>
      <c r="F16" s="229">
        <v>45631.759733796294</v>
      </c>
      <c r="G16" s="19">
        <v>33364</v>
      </c>
      <c r="H16" s="19" t="str">
        <f>VLOOKUP(C16,Team!$K$5:$M$91,3,FALSE)</f>
        <v>AMER</v>
      </c>
      <c r="I16" s="19">
        <v>5</v>
      </c>
      <c r="J16" s="19">
        <v>15</v>
      </c>
      <c r="K16" s="197">
        <f t="shared" si="0"/>
        <v>45631.58189814815</v>
      </c>
      <c r="L16" s="197">
        <f t="shared" si="1"/>
        <v>45631.96806712963</v>
      </c>
      <c r="M16" s="197">
        <f t="shared" si="2"/>
        <v>45631.998564814814</v>
      </c>
      <c r="N16" s="197">
        <f t="shared" si="3"/>
        <v>45632.384733796294</v>
      </c>
    </row>
    <row r="17" spans="1:14" x14ac:dyDescent="0.25">
      <c r="A17" s="19" t="s">
        <v>7542</v>
      </c>
      <c r="B17" s="62">
        <v>591761677456</v>
      </c>
      <c r="C17" s="19">
        <v>15333041</v>
      </c>
      <c r="D17" s="19">
        <v>377308</v>
      </c>
      <c r="E17" s="229">
        <v>45632.380532407406</v>
      </c>
      <c r="F17" s="229">
        <v>45632.764513888891</v>
      </c>
      <c r="G17" s="19">
        <v>33175</v>
      </c>
      <c r="H17" s="19" t="str">
        <f>VLOOKUP(C17,Team!$K$5:$M$91,3,FALSE)</f>
        <v>AMER</v>
      </c>
      <c r="I17" s="19">
        <v>5</v>
      </c>
      <c r="J17" s="19">
        <v>15</v>
      </c>
      <c r="K17" s="197">
        <f t="shared" si="0"/>
        <v>45632.588865740741</v>
      </c>
      <c r="L17" s="197">
        <f t="shared" si="1"/>
        <v>45632.972847222227</v>
      </c>
      <c r="M17" s="197">
        <f t="shared" si="2"/>
        <v>45633.005532407406</v>
      </c>
      <c r="N17" s="197">
        <f t="shared" si="3"/>
        <v>45633.389513888891</v>
      </c>
    </row>
    <row r="18" spans="1:14" x14ac:dyDescent="0.25">
      <c r="A18" s="19" t="s">
        <v>7603</v>
      </c>
      <c r="B18" s="62">
        <v>591145480983</v>
      </c>
      <c r="C18" s="19">
        <v>39355652</v>
      </c>
      <c r="D18" s="19">
        <v>377308</v>
      </c>
      <c r="E18" s="229">
        <v>45628.325011574074</v>
      </c>
      <c r="F18" s="229">
        <v>45628.70853009259</v>
      </c>
      <c r="G18" s="19">
        <v>33135</v>
      </c>
      <c r="H18" s="19" t="str">
        <f>VLOOKUP(C18,Team!$K$5:$M$91,3,FALSE)</f>
        <v>AMER</v>
      </c>
      <c r="I18" s="19">
        <v>5</v>
      </c>
      <c r="J18" s="19">
        <v>15</v>
      </c>
      <c r="K18" s="197">
        <f t="shared" si="0"/>
        <v>45628.53334490741</v>
      </c>
      <c r="L18" s="197">
        <f t="shared" si="1"/>
        <v>45628.916863425926</v>
      </c>
      <c r="M18" s="197">
        <f t="shared" si="2"/>
        <v>45628.950011574074</v>
      </c>
      <c r="N18" s="197">
        <f t="shared" si="3"/>
        <v>45629.33353009259</v>
      </c>
    </row>
    <row r="19" spans="1:14" x14ac:dyDescent="0.25">
      <c r="A19" s="19" t="s">
        <v>7603</v>
      </c>
      <c r="B19" s="62">
        <v>591433085427</v>
      </c>
      <c r="C19" s="19">
        <v>39355652</v>
      </c>
      <c r="D19" s="19">
        <v>377308</v>
      </c>
      <c r="E19" s="229">
        <v>45629.337476851855</v>
      </c>
      <c r="F19" s="229">
        <v>45629.709270833337</v>
      </c>
      <c r="G19" s="19">
        <v>32122</v>
      </c>
      <c r="H19" s="19" t="str">
        <f>VLOOKUP(C19,Team!$K$5:$M$91,3,FALSE)</f>
        <v>AMER</v>
      </c>
      <c r="I19" s="19">
        <v>5</v>
      </c>
      <c r="J19" s="19">
        <v>15</v>
      </c>
      <c r="K19" s="197">
        <f t="shared" si="0"/>
        <v>45629.545810185191</v>
      </c>
      <c r="L19" s="197">
        <f t="shared" si="1"/>
        <v>45629.917604166672</v>
      </c>
      <c r="M19" s="197">
        <f t="shared" si="2"/>
        <v>45629.962476851855</v>
      </c>
      <c r="N19" s="197">
        <f t="shared" si="3"/>
        <v>45630.334270833337</v>
      </c>
    </row>
    <row r="20" spans="1:14" x14ac:dyDescent="0.25">
      <c r="A20" s="19" t="s">
        <v>7603</v>
      </c>
      <c r="B20" s="62">
        <v>591433626940</v>
      </c>
      <c r="C20" s="19">
        <v>39355652</v>
      </c>
      <c r="D20" s="19">
        <v>377308</v>
      </c>
      <c r="E20" s="229">
        <v>45630.331261574072</v>
      </c>
      <c r="F20" s="229">
        <v>45630.709131944444</v>
      </c>
      <c r="G20" s="19">
        <v>32647</v>
      </c>
      <c r="H20" s="19" t="str">
        <f>VLOOKUP(C20,Team!$K$5:$M$91,3,FALSE)</f>
        <v>AMER</v>
      </c>
      <c r="I20" s="19">
        <v>5</v>
      </c>
      <c r="J20" s="19">
        <v>15</v>
      </c>
      <c r="K20" s="197">
        <f t="shared" si="0"/>
        <v>45630.539594907408</v>
      </c>
      <c r="L20" s="197">
        <f t="shared" si="1"/>
        <v>45630.91746527778</v>
      </c>
      <c r="M20" s="197">
        <f t="shared" si="2"/>
        <v>45630.956261574072</v>
      </c>
      <c r="N20" s="197">
        <f t="shared" si="3"/>
        <v>45631.334131944444</v>
      </c>
    </row>
    <row r="21" spans="1:14" x14ac:dyDescent="0.25">
      <c r="A21" s="19" t="s">
        <v>7603</v>
      </c>
      <c r="B21" s="62">
        <v>591434145571</v>
      </c>
      <c r="C21" s="19">
        <v>39355652</v>
      </c>
      <c r="D21" s="19">
        <v>377308</v>
      </c>
      <c r="E21" s="229">
        <v>45631.336412037039</v>
      </c>
      <c r="F21" s="229">
        <v>45631.708368055559</v>
      </c>
      <c r="G21" s="19">
        <v>32137</v>
      </c>
      <c r="H21" s="19" t="str">
        <f>VLOOKUP(C21,Team!$K$5:$M$91,3,FALSE)</f>
        <v>AMER</v>
      </c>
      <c r="I21" s="19">
        <v>5</v>
      </c>
      <c r="J21" s="19">
        <v>15</v>
      </c>
      <c r="K21" s="197">
        <f t="shared" si="0"/>
        <v>45631.544745370375</v>
      </c>
      <c r="L21" s="197">
        <f t="shared" si="1"/>
        <v>45631.916701388895</v>
      </c>
      <c r="M21" s="197">
        <f t="shared" si="2"/>
        <v>45631.961412037039</v>
      </c>
      <c r="N21" s="197">
        <f t="shared" si="3"/>
        <v>45632.333368055559</v>
      </c>
    </row>
    <row r="22" spans="1:14" x14ac:dyDescent="0.25">
      <c r="A22" s="19" t="s">
        <v>7603</v>
      </c>
      <c r="B22" s="62">
        <v>591761648415</v>
      </c>
      <c r="C22" s="19">
        <v>39355652</v>
      </c>
      <c r="D22" s="19">
        <v>377308</v>
      </c>
      <c r="E22" s="229">
        <v>45632.33079861111</v>
      </c>
      <c r="F22" s="229">
        <v>45632.708506944444</v>
      </c>
      <c r="G22" s="19">
        <v>32633</v>
      </c>
      <c r="H22" s="19" t="str">
        <f>VLOOKUP(C22,Team!$K$5:$M$91,3,FALSE)</f>
        <v>AMER</v>
      </c>
      <c r="I22" s="19">
        <v>5</v>
      </c>
      <c r="J22" s="19">
        <v>15</v>
      </c>
      <c r="K22" s="197">
        <f t="shared" si="0"/>
        <v>45632.539131944446</v>
      </c>
      <c r="L22" s="197">
        <f t="shared" si="1"/>
        <v>45632.91684027778</v>
      </c>
      <c r="M22" s="197">
        <f t="shared" si="2"/>
        <v>45632.95579861111</v>
      </c>
      <c r="N22" s="197">
        <f t="shared" si="3"/>
        <v>45633.333506944444</v>
      </c>
    </row>
    <row r="23" spans="1:14" x14ac:dyDescent="0.25">
      <c r="A23" s="19" t="s">
        <v>7585</v>
      </c>
      <c r="B23" s="62">
        <v>591145505896</v>
      </c>
      <c r="C23" s="19">
        <v>34484776</v>
      </c>
      <c r="D23" s="19">
        <v>377308</v>
      </c>
      <c r="E23" s="229">
        <v>45628.374884259261</v>
      </c>
      <c r="F23" s="229">
        <v>45628.42423611111</v>
      </c>
      <c r="G23" s="19">
        <v>4263</v>
      </c>
      <c r="H23" s="19" t="str">
        <f>VLOOKUP(C23,Team!$K$5:$M$91,3,FALSE)</f>
        <v>AMER</v>
      </c>
      <c r="I23" s="19">
        <v>5</v>
      </c>
      <c r="J23" s="19">
        <v>15</v>
      </c>
      <c r="K23" s="197">
        <f t="shared" si="0"/>
        <v>45628.583217592597</v>
      </c>
      <c r="L23" s="197">
        <f t="shared" si="1"/>
        <v>45628.632569444446</v>
      </c>
      <c r="M23" s="197">
        <f t="shared" si="2"/>
        <v>45628.999884259261</v>
      </c>
      <c r="N23" s="197">
        <f t="shared" si="3"/>
        <v>45629.04923611111</v>
      </c>
    </row>
    <row r="24" spans="1:14" x14ac:dyDescent="0.25">
      <c r="A24" s="19" t="s">
        <v>7585</v>
      </c>
      <c r="B24" s="62">
        <v>591432560667</v>
      </c>
      <c r="C24" s="19">
        <v>34484776</v>
      </c>
      <c r="D24" s="19">
        <v>377308</v>
      </c>
      <c r="E24" s="229">
        <v>45628.425266203703</v>
      </c>
      <c r="F24" s="229">
        <v>45628.750289351854</v>
      </c>
      <c r="G24" s="19">
        <v>28082</v>
      </c>
      <c r="H24" s="19" t="str">
        <f>VLOOKUP(C24,Team!$K$5:$M$91,3,FALSE)</f>
        <v>AMER</v>
      </c>
      <c r="I24" s="19">
        <v>5</v>
      </c>
      <c r="J24" s="19">
        <v>15</v>
      </c>
      <c r="K24" s="197">
        <f t="shared" si="0"/>
        <v>45628.633599537039</v>
      </c>
      <c r="L24" s="197">
        <f t="shared" si="1"/>
        <v>45628.95862268519</v>
      </c>
      <c r="M24" s="197">
        <f t="shared" si="2"/>
        <v>45629.050266203703</v>
      </c>
      <c r="N24" s="197">
        <f t="shared" si="3"/>
        <v>45629.375289351854</v>
      </c>
    </row>
    <row r="25" spans="1:14" x14ac:dyDescent="0.25">
      <c r="A25" s="19" t="s">
        <v>7585</v>
      </c>
      <c r="B25" s="62">
        <v>591433082063</v>
      </c>
      <c r="C25" s="19">
        <v>34484776</v>
      </c>
      <c r="D25" s="19">
        <v>377308</v>
      </c>
      <c r="E25" s="229">
        <v>45629.325810185182</v>
      </c>
      <c r="F25" s="229">
        <v>45629.708495370367</v>
      </c>
      <c r="G25" s="19">
        <v>33064</v>
      </c>
      <c r="H25" s="19" t="str">
        <f>VLOOKUP(C25,Team!$K$5:$M$91,3,FALSE)</f>
        <v>AMER</v>
      </c>
      <c r="I25" s="19">
        <v>5</v>
      </c>
      <c r="J25" s="19">
        <v>15</v>
      </c>
      <c r="K25" s="197">
        <f t="shared" si="0"/>
        <v>45629.534143518518</v>
      </c>
      <c r="L25" s="197">
        <f t="shared" si="1"/>
        <v>45629.916828703703</v>
      </c>
      <c r="M25" s="197">
        <f t="shared" si="2"/>
        <v>45629.950810185182</v>
      </c>
      <c r="N25" s="197">
        <f t="shared" si="3"/>
        <v>45630.333495370367</v>
      </c>
    </row>
    <row r="26" spans="1:14" x14ac:dyDescent="0.25">
      <c r="A26" s="19" t="s">
        <v>7585</v>
      </c>
      <c r="B26" s="62">
        <v>591433632082</v>
      </c>
      <c r="C26" s="19">
        <v>34484776</v>
      </c>
      <c r="D26" s="19">
        <v>377308</v>
      </c>
      <c r="E26" s="229">
        <v>45630.344537037039</v>
      </c>
      <c r="F26" s="229">
        <v>45630.543506944443</v>
      </c>
      <c r="G26" s="19">
        <v>17190</v>
      </c>
      <c r="H26" s="19" t="str">
        <f>VLOOKUP(C26,Team!$K$5:$M$91,3,FALSE)</f>
        <v>AMER</v>
      </c>
      <c r="I26" s="19">
        <v>5</v>
      </c>
      <c r="J26" s="19">
        <v>15</v>
      </c>
      <c r="K26" s="197">
        <f t="shared" si="0"/>
        <v>45630.552870370375</v>
      </c>
      <c r="L26" s="197">
        <f t="shared" si="1"/>
        <v>45630.751840277779</v>
      </c>
      <c r="M26" s="197">
        <f t="shared" si="2"/>
        <v>45630.969537037039</v>
      </c>
      <c r="N26" s="197">
        <f t="shared" si="3"/>
        <v>45631.168506944443</v>
      </c>
    </row>
    <row r="27" spans="1:14" x14ac:dyDescent="0.25">
      <c r="A27" s="19" t="s">
        <v>7585</v>
      </c>
      <c r="B27" s="62">
        <v>591433826622</v>
      </c>
      <c r="C27" s="19">
        <v>34484776</v>
      </c>
      <c r="D27" s="19">
        <v>377308</v>
      </c>
      <c r="E27" s="229">
        <v>45630.546307870369</v>
      </c>
      <c r="F27" s="229">
        <v>45630.708553240744</v>
      </c>
      <c r="G27" s="19">
        <v>14017</v>
      </c>
      <c r="H27" s="19" t="str">
        <f>VLOOKUP(C27,Team!$K$5:$M$91,3,FALSE)</f>
        <v>AMER</v>
      </c>
      <c r="I27" s="19">
        <v>5</v>
      </c>
      <c r="J27" s="19">
        <v>15</v>
      </c>
      <c r="K27" s="197">
        <f t="shared" si="0"/>
        <v>45630.754641203705</v>
      </c>
      <c r="L27" s="197">
        <f t="shared" si="1"/>
        <v>45630.916886574079</v>
      </c>
      <c r="M27" s="197">
        <f t="shared" si="2"/>
        <v>45631.171307870369</v>
      </c>
      <c r="N27" s="197">
        <f t="shared" si="3"/>
        <v>45631.333553240744</v>
      </c>
    </row>
    <row r="28" spans="1:14" x14ac:dyDescent="0.25">
      <c r="A28" s="19" t="s">
        <v>7585</v>
      </c>
      <c r="B28" s="62">
        <v>591434143247</v>
      </c>
      <c r="C28" s="19">
        <v>34484776</v>
      </c>
      <c r="D28" s="19">
        <v>377308</v>
      </c>
      <c r="E28" s="229">
        <v>45631.330127314817</v>
      </c>
      <c r="F28" s="229">
        <v>45631.708564814813</v>
      </c>
      <c r="G28" s="19">
        <v>32697</v>
      </c>
      <c r="H28" s="19" t="str">
        <f>VLOOKUP(C28,Team!$K$5:$M$91,3,FALSE)</f>
        <v>AMER</v>
      </c>
      <c r="I28" s="19">
        <v>5</v>
      </c>
      <c r="J28" s="19">
        <v>15</v>
      </c>
      <c r="K28" s="197">
        <f t="shared" si="0"/>
        <v>45631.538460648153</v>
      </c>
      <c r="L28" s="197">
        <f t="shared" si="1"/>
        <v>45631.916898148149</v>
      </c>
      <c r="M28" s="197">
        <f t="shared" si="2"/>
        <v>45631.955127314817</v>
      </c>
      <c r="N28" s="197">
        <f t="shared" si="3"/>
        <v>45632.333564814813</v>
      </c>
    </row>
    <row r="29" spans="1:14" x14ac:dyDescent="0.25">
      <c r="A29" s="19" t="s">
        <v>7585</v>
      </c>
      <c r="B29" s="62">
        <v>591761648770</v>
      </c>
      <c r="C29" s="19">
        <v>34484776</v>
      </c>
      <c r="D29" s="19">
        <v>377308</v>
      </c>
      <c r="E29" s="229">
        <v>45632.332511574074</v>
      </c>
      <c r="F29" s="229">
        <v>45632.70989583333</v>
      </c>
      <c r="G29" s="19">
        <v>32605</v>
      </c>
      <c r="H29" s="19" t="str">
        <f>VLOOKUP(C29,Team!$K$5:$M$91,3,FALSE)</f>
        <v>AMER</v>
      </c>
      <c r="I29" s="19">
        <v>5</v>
      </c>
      <c r="J29" s="19">
        <v>15</v>
      </c>
      <c r="K29" s="197">
        <f t="shared" si="0"/>
        <v>45632.540844907409</v>
      </c>
      <c r="L29" s="197">
        <f t="shared" si="1"/>
        <v>45632.918229166666</v>
      </c>
      <c r="M29" s="197">
        <f t="shared" si="2"/>
        <v>45632.957511574074</v>
      </c>
      <c r="N29" s="197">
        <f t="shared" si="3"/>
        <v>45633.33489583333</v>
      </c>
    </row>
    <row r="30" spans="1:14" x14ac:dyDescent="0.25">
      <c r="A30" s="19" t="s">
        <v>7552</v>
      </c>
      <c r="B30" s="62">
        <v>591145485005</v>
      </c>
      <c r="C30" s="19">
        <v>30349005</v>
      </c>
      <c r="D30" s="19">
        <v>377308</v>
      </c>
      <c r="E30" s="229">
        <v>45628.337546296294</v>
      </c>
      <c r="F30" s="229">
        <v>45628.549583333333</v>
      </c>
      <c r="G30" s="19">
        <v>18319</v>
      </c>
      <c r="H30" s="19" t="str">
        <f>VLOOKUP(C30,Team!$K$5:$M$91,3,FALSE)</f>
        <v>AMER</v>
      </c>
      <c r="I30" s="19">
        <v>5</v>
      </c>
      <c r="J30" s="19">
        <v>15</v>
      </c>
      <c r="K30" s="197">
        <f t="shared" si="0"/>
        <v>45628.54587962963</v>
      </c>
      <c r="L30" s="197">
        <f t="shared" si="1"/>
        <v>45628.757916666669</v>
      </c>
      <c r="M30" s="197">
        <f t="shared" si="2"/>
        <v>45628.962546296294</v>
      </c>
      <c r="N30" s="197">
        <f t="shared" si="3"/>
        <v>45629.174583333333</v>
      </c>
    </row>
    <row r="31" spans="1:14" x14ac:dyDescent="0.25">
      <c r="A31" s="19" t="s">
        <v>7552</v>
      </c>
      <c r="B31" s="62">
        <v>591432735692</v>
      </c>
      <c r="C31" s="19">
        <v>30349005</v>
      </c>
      <c r="D31" s="19">
        <v>377308</v>
      </c>
      <c r="E31" s="229">
        <v>45628.556539351855</v>
      </c>
      <c r="F31" s="229">
        <v>45628.709826388891</v>
      </c>
      <c r="G31" s="19">
        <v>13243</v>
      </c>
      <c r="H31" s="19" t="str">
        <f>VLOOKUP(C31,Team!$K$5:$M$91,3,FALSE)</f>
        <v>AMER</v>
      </c>
      <c r="I31" s="19">
        <v>5</v>
      </c>
      <c r="J31" s="19">
        <v>15</v>
      </c>
      <c r="K31" s="197">
        <f t="shared" si="0"/>
        <v>45628.764872685191</v>
      </c>
      <c r="L31" s="197">
        <f t="shared" si="1"/>
        <v>45628.918159722227</v>
      </c>
      <c r="M31" s="197">
        <f t="shared" si="2"/>
        <v>45629.181539351855</v>
      </c>
      <c r="N31" s="197">
        <f t="shared" si="3"/>
        <v>45629.334826388891</v>
      </c>
    </row>
    <row r="32" spans="1:14" x14ac:dyDescent="0.25">
      <c r="A32" s="19" t="s">
        <v>7552</v>
      </c>
      <c r="B32" s="62">
        <v>591433084830</v>
      </c>
      <c r="C32" s="19">
        <v>30349005</v>
      </c>
      <c r="D32" s="19">
        <v>377308</v>
      </c>
      <c r="E32" s="229">
        <v>45629.335879629631</v>
      </c>
      <c r="F32" s="229">
        <v>45629.703310185185</v>
      </c>
      <c r="G32" s="19">
        <v>31746</v>
      </c>
      <c r="H32" s="19" t="str">
        <f>VLOOKUP(C32,Team!$K$5:$M$91,3,FALSE)</f>
        <v>AMER</v>
      </c>
      <c r="I32" s="19">
        <v>5</v>
      </c>
      <c r="J32" s="19">
        <v>15</v>
      </c>
      <c r="K32" s="197">
        <f t="shared" si="0"/>
        <v>45629.544212962966</v>
      </c>
      <c r="L32" s="197">
        <f t="shared" si="1"/>
        <v>45629.911643518521</v>
      </c>
      <c r="M32" s="197">
        <f t="shared" si="2"/>
        <v>45629.960879629631</v>
      </c>
      <c r="N32" s="197">
        <f t="shared" si="3"/>
        <v>45630.328310185185</v>
      </c>
    </row>
    <row r="33" spans="1:14" x14ac:dyDescent="0.25">
      <c r="A33" s="19" t="s">
        <v>7552</v>
      </c>
      <c r="B33" s="62">
        <v>591433488461</v>
      </c>
      <c r="C33" s="19">
        <v>30349005</v>
      </c>
      <c r="D33" s="19">
        <v>377308</v>
      </c>
      <c r="E33" s="229">
        <v>45629.703402777777</v>
      </c>
      <c r="F33" s="229">
        <v>45629.709062499998</v>
      </c>
      <c r="G33" s="19">
        <v>489</v>
      </c>
      <c r="H33" s="19" t="str">
        <f>VLOOKUP(C33,Team!$K$5:$M$91,3,FALSE)</f>
        <v>AMER</v>
      </c>
      <c r="I33" s="19">
        <v>5</v>
      </c>
      <c r="J33" s="19">
        <v>15</v>
      </c>
      <c r="K33" s="197">
        <f t="shared" si="0"/>
        <v>45629.911736111113</v>
      </c>
      <c r="L33" s="197">
        <f t="shared" si="1"/>
        <v>45629.917395833334</v>
      </c>
      <c r="M33" s="197">
        <f t="shared" si="2"/>
        <v>45630.328402777777</v>
      </c>
      <c r="N33" s="197">
        <f t="shared" si="3"/>
        <v>45630.334062499998</v>
      </c>
    </row>
    <row r="34" spans="1:14" x14ac:dyDescent="0.25">
      <c r="A34" s="19" t="s">
        <v>7552</v>
      </c>
      <c r="B34" s="62">
        <v>591433631020</v>
      </c>
      <c r="C34" s="19">
        <v>30349005</v>
      </c>
      <c r="D34" s="19">
        <v>377308</v>
      </c>
      <c r="E34" s="229">
        <v>45630.341828703706</v>
      </c>
      <c r="F34" s="229">
        <v>45630.708796296298</v>
      </c>
      <c r="G34" s="19">
        <v>31705</v>
      </c>
      <c r="H34" s="19" t="str">
        <f>VLOOKUP(C34,Team!$K$5:$M$91,3,FALSE)</f>
        <v>AMER</v>
      </c>
      <c r="I34" s="19">
        <v>5</v>
      </c>
      <c r="J34" s="19">
        <v>15</v>
      </c>
      <c r="K34" s="197">
        <f t="shared" si="0"/>
        <v>45630.550162037041</v>
      </c>
      <c r="L34" s="197">
        <f t="shared" si="1"/>
        <v>45630.917129629634</v>
      </c>
      <c r="M34" s="197">
        <f t="shared" si="2"/>
        <v>45630.966828703706</v>
      </c>
      <c r="N34" s="197">
        <f t="shared" si="3"/>
        <v>45631.333796296298</v>
      </c>
    </row>
    <row r="35" spans="1:14" x14ac:dyDescent="0.25">
      <c r="A35" s="19" t="s">
        <v>7552</v>
      </c>
      <c r="B35" s="62">
        <v>591434142929</v>
      </c>
      <c r="C35" s="19">
        <v>30349005</v>
      </c>
      <c r="D35" s="19">
        <v>377308</v>
      </c>
      <c r="E35" s="229">
        <v>45631.327673611115</v>
      </c>
      <c r="F35" s="229">
        <v>45631.710462962961</v>
      </c>
      <c r="G35" s="19">
        <v>33073</v>
      </c>
      <c r="H35" s="19" t="str">
        <f>VLOOKUP(C35,Team!$K$5:$M$91,3,FALSE)</f>
        <v>AMER</v>
      </c>
      <c r="I35" s="19">
        <v>5</v>
      </c>
      <c r="J35" s="19">
        <v>15</v>
      </c>
      <c r="K35" s="197">
        <f t="shared" si="0"/>
        <v>45631.53600694445</v>
      </c>
      <c r="L35" s="197">
        <f t="shared" si="1"/>
        <v>45631.918796296297</v>
      </c>
      <c r="M35" s="197">
        <f t="shared" si="2"/>
        <v>45631.952673611115</v>
      </c>
      <c r="N35" s="197">
        <f t="shared" si="3"/>
        <v>45632.335462962961</v>
      </c>
    </row>
    <row r="36" spans="1:14" x14ac:dyDescent="0.25">
      <c r="A36" s="19" t="s">
        <v>7552</v>
      </c>
      <c r="B36" s="62">
        <v>591761645058</v>
      </c>
      <c r="C36" s="19">
        <v>30349005</v>
      </c>
      <c r="D36" s="19">
        <v>377308</v>
      </c>
      <c r="E36" s="229">
        <v>45632.305092592593</v>
      </c>
      <c r="F36" s="229">
        <v>45632.708877314813</v>
      </c>
      <c r="G36" s="19">
        <v>34887</v>
      </c>
      <c r="H36" s="19" t="str">
        <f>VLOOKUP(C36,Team!$K$5:$M$91,3,FALSE)</f>
        <v>AMER</v>
      </c>
      <c r="I36" s="19">
        <v>5</v>
      </c>
      <c r="J36" s="19">
        <v>15</v>
      </c>
      <c r="K36" s="197">
        <f t="shared" si="0"/>
        <v>45632.513425925928</v>
      </c>
      <c r="L36" s="197">
        <f t="shared" si="1"/>
        <v>45632.917210648149</v>
      </c>
      <c r="M36" s="197">
        <f t="shared" si="2"/>
        <v>45632.930092592593</v>
      </c>
      <c r="N36" s="197">
        <f t="shared" si="3"/>
        <v>45633.333877314813</v>
      </c>
    </row>
    <row r="37" spans="1:14" x14ac:dyDescent="0.25">
      <c r="A37" s="19" t="s">
        <v>7610</v>
      </c>
      <c r="B37" s="62">
        <v>591145480552</v>
      </c>
      <c r="C37" s="19">
        <v>6940926</v>
      </c>
      <c r="D37" s="19">
        <v>377308</v>
      </c>
      <c r="E37" s="229">
        <v>45628.321759259263</v>
      </c>
      <c r="F37" s="229">
        <v>45628.709907407407</v>
      </c>
      <c r="G37" s="19">
        <v>33535</v>
      </c>
      <c r="H37" s="19" t="str">
        <f>VLOOKUP(C37,Team!$K$5:$M$91,3,FALSE)</f>
        <v>AMER</v>
      </c>
      <c r="I37" s="19">
        <v>5</v>
      </c>
      <c r="J37" s="19">
        <v>15</v>
      </c>
      <c r="K37" s="197">
        <f t="shared" si="0"/>
        <v>45628.530092592599</v>
      </c>
      <c r="L37" s="197">
        <f t="shared" si="1"/>
        <v>45628.918240740742</v>
      </c>
      <c r="M37" s="197">
        <f t="shared" si="2"/>
        <v>45628.946759259263</v>
      </c>
      <c r="N37" s="197">
        <f t="shared" si="3"/>
        <v>45629.334907407407</v>
      </c>
    </row>
    <row r="38" spans="1:14" x14ac:dyDescent="0.25">
      <c r="A38" s="19" t="s">
        <v>7610</v>
      </c>
      <c r="B38" s="62">
        <v>591433111670</v>
      </c>
      <c r="C38" s="19">
        <v>6940926</v>
      </c>
      <c r="D38" s="19">
        <v>377308</v>
      </c>
      <c r="E38" s="229">
        <v>45629.380347222221</v>
      </c>
      <c r="F38" s="229">
        <v>45629.7500462963</v>
      </c>
      <c r="G38" s="19">
        <v>31942</v>
      </c>
      <c r="H38" s="19" t="str">
        <f>VLOOKUP(C38,Team!$K$5:$M$91,3,FALSE)</f>
        <v>AMER</v>
      </c>
      <c r="I38" s="19">
        <v>5</v>
      </c>
      <c r="J38" s="19">
        <v>15</v>
      </c>
      <c r="K38" s="197">
        <f t="shared" si="0"/>
        <v>45629.588680555556</v>
      </c>
      <c r="L38" s="197">
        <f t="shared" si="1"/>
        <v>45629.958379629636</v>
      </c>
      <c r="M38" s="197">
        <f t="shared" si="2"/>
        <v>45630.005347222221</v>
      </c>
      <c r="N38" s="197">
        <f t="shared" si="3"/>
        <v>45630.3750462963</v>
      </c>
    </row>
    <row r="39" spans="1:14" x14ac:dyDescent="0.25">
      <c r="A39" s="19" t="s">
        <v>7610</v>
      </c>
      <c r="B39" s="62">
        <v>591433640079</v>
      </c>
      <c r="C39" s="19">
        <v>6940926</v>
      </c>
      <c r="D39" s="19">
        <v>377308</v>
      </c>
      <c r="E39" s="229">
        <v>45630.361875000002</v>
      </c>
      <c r="F39" s="229">
        <v>45630.750717592593</v>
      </c>
      <c r="G39" s="19">
        <v>33596</v>
      </c>
      <c r="H39" s="19" t="str">
        <f>VLOOKUP(C39,Team!$K$5:$M$91,3,FALSE)</f>
        <v>AMER</v>
      </c>
      <c r="I39" s="19">
        <v>5</v>
      </c>
      <c r="J39" s="19">
        <v>15</v>
      </c>
      <c r="K39" s="197">
        <f t="shared" si="0"/>
        <v>45630.570208333338</v>
      </c>
      <c r="L39" s="197">
        <f t="shared" si="1"/>
        <v>45630.959050925929</v>
      </c>
      <c r="M39" s="197">
        <f t="shared" si="2"/>
        <v>45630.986875000002</v>
      </c>
      <c r="N39" s="197">
        <f t="shared" si="3"/>
        <v>45631.375717592593</v>
      </c>
    </row>
    <row r="40" spans="1:14" x14ac:dyDescent="0.25">
      <c r="A40" s="19" t="s">
        <v>7610</v>
      </c>
      <c r="B40" s="62">
        <v>591434158233</v>
      </c>
      <c r="C40" s="19">
        <v>6940926</v>
      </c>
      <c r="D40" s="19">
        <v>377308</v>
      </c>
      <c r="E40" s="229">
        <v>45631.365451388891</v>
      </c>
      <c r="F40" s="229">
        <v>45632.334560185183</v>
      </c>
      <c r="G40" s="19">
        <v>83730</v>
      </c>
      <c r="H40" s="19" t="str">
        <f>VLOOKUP(C40,Team!$K$5:$M$91,3,FALSE)</f>
        <v>AMER</v>
      </c>
      <c r="I40" s="19">
        <v>5</v>
      </c>
      <c r="J40" s="19">
        <v>15</v>
      </c>
      <c r="K40" s="197">
        <f t="shared" si="0"/>
        <v>45631.573784722226</v>
      </c>
      <c r="L40" s="197">
        <f t="shared" si="1"/>
        <v>45632.542893518519</v>
      </c>
      <c r="M40" s="197">
        <f t="shared" si="2"/>
        <v>45631.990451388891</v>
      </c>
      <c r="N40" s="197">
        <f t="shared" si="3"/>
        <v>45632.959560185183</v>
      </c>
    </row>
    <row r="41" spans="1:14" x14ac:dyDescent="0.25">
      <c r="A41" s="19" t="s">
        <v>7610</v>
      </c>
      <c r="B41" s="62">
        <v>591761665099</v>
      </c>
      <c r="C41" s="19">
        <v>6940926</v>
      </c>
      <c r="D41" s="19">
        <v>377308</v>
      </c>
      <c r="E41" s="229">
        <v>45632.365868055553</v>
      </c>
      <c r="F41" s="229">
        <v>45632.751921296294</v>
      </c>
      <c r="G41" s="19">
        <v>33355</v>
      </c>
      <c r="H41" s="19" t="str">
        <f>VLOOKUP(C41,Team!$K$5:$M$91,3,FALSE)</f>
        <v>AMER</v>
      </c>
      <c r="I41" s="19">
        <v>5</v>
      </c>
      <c r="J41" s="19">
        <v>15</v>
      </c>
      <c r="K41" s="197">
        <f t="shared" si="0"/>
        <v>45632.574201388888</v>
      </c>
      <c r="L41" s="197">
        <f t="shared" si="1"/>
        <v>45632.96025462963</v>
      </c>
      <c r="M41" s="197">
        <f t="shared" si="2"/>
        <v>45632.990868055553</v>
      </c>
      <c r="N41" s="197">
        <f t="shared" si="3"/>
        <v>45633.376921296294</v>
      </c>
    </row>
    <row r="42" spans="1:14" x14ac:dyDescent="0.25">
      <c r="A42" s="19" t="s">
        <v>7588</v>
      </c>
      <c r="B42" s="62">
        <v>591145489325</v>
      </c>
      <c r="C42" s="19">
        <v>34712908</v>
      </c>
      <c r="D42" s="19">
        <v>377308</v>
      </c>
      <c r="E42" s="229">
        <v>45628.347824074073</v>
      </c>
      <c r="F42" s="229">
        <v>45628.729398148149</v>
      </c>
      <c r="G42" s="19">
        <v>32967</v>
      </c>
      <c r="H42" s="19" t="str">
        <f>VLOOKUP(C42,Team!$K$5:$M$91,3,FALSE)</f>
        <v>AMER</v>
      </c>
      <c r="I42" s="19">
        <v>5</v>
      </c>
      <c r="J42" s="19">
        <v>15</v>
      </c>
      <c r="K42" s="197">
        <f t="shared" si="0"/>
        <v>45628.556157407409</v>
      </c>
      <c r="L42" s="197">
        <f t="shared" si="1"/>
        <v>45628.937731481485</v>
      </c>
      <c r="M42" s="197">
        <f t="shared" si="2"/>
        <v>45628.972824074073</v>
      </c>
      <c r="N42" s="197">
        <f t="shared" si="3"/>
        <v>45629.354398148149</v>
      </c>
    </row>
    <row r="43" spans="1:14" x14ac:dyDescent="0.25">
      <c r="A43" s="19" t="s">
        <v>7588</v>
      </c>
      <c r="B43" s="62">
        <v>591433092446</v>
      </c>
      <c r="C43" s="19">
        <v>34712908</v>
      </c>
      <c r="D43" s="19">
        <v>377308</v>
      </c>
      <c r="E43" s="229">
        <v>45629.35355324074</v>
      </c>
      <c r="F43" s="229">
        <v>45629.729386574072</v>
      </c>
      <c r="G43" s="19">
        <v>32471</v>
      </c>
      <c r="H43" s="19" t="str">
        <f>VLOOKUP(C43,Team!$K$5:$M$91,3,FALSE)</f>
        <v>AMER</v>
      </c>
      <c r="I43" s="19">
        <v>5</v>
      </c>
      <c r="J43" s="19">
        <v>15</v>
      </c>
      <c r="K43" s="197">
        <f t="shared" si="0"/>
        <v>45629.561886574076</v>
      </c>
      <c r="L43" s="197">
        <f t="shared" si="1"/>
        <v>45629.937719907408</v>
      </c>
      <c r="M43" s="197">
        <f t="shared" si="2"/>
        <v>45629.97855324074</v>
      </c>
      <c r="N43" s="197">
        <f t="shared" si="3"/>
        <v>45630.354386574072</v>
      </c>
    </row>
    <row r="44" spans="1:14" x14ac:dyDescent="0.25">
      <c r="A44" s="19" t="s">
        <v>7588</v>
      </c>
      <c r="B44" s="62">
        <v>591433631884</v>
      </c>
      <c r="C44" s="19">
        <v>34712908</v>
      </c>
      <c r="D44" s="19">
        <v>377308</v>
      </c>
      <c r="E44" s="229">
        <v>45630.344027777777</v>
      </c>
      <c r="F44" s="229">
        <v>45630.729398148149</v>
      </c>
      <c r="G44" s="19">
        <v>33296</v>
      </c>
      <c r="H44" s="19" t="str">
        <f>VLOOKUP(C44,Team!$K$5:$M$91,3,FALSE)</f>
        <v>AMER</v>
      </c>
      <c r="I44" s="19">
        <v>5</v>
      </c>
      <c r="J44" s="19">
        <v>15</v>
      </c>
      <c r="K44" s="197">
        <f t="shared" si="0"/>
        <v>45630.552361111113</v>
      </c>
      <c r="L44" s="197">
        <f t="shared" si="1"/>
        <v>45630.937731481485</v>
      </c>
      <c r="M44" s="197">
        <f t="shared" si="2"/>
        <v>45630.969027777777</v>
      </c>
      <c r="N44" s="197">
        <f t="shared" si="3"/>
        <v>45631.354398148149</v>
      </c>
    </row>
    <row r="45" spans="1:14" x14ac:dyDescent="0.25">
      <c r="A45" s="19" t="s">
        <v>7588</v>
      </c>
      <c r="B45" s="62">
        <v>591434149580</v>
      </c>
      <c r="C45" s="19">
        <v>34712908</v>
      </c>
      <c r="D45" s="19">
        <v>377308</v>
      </c>
      <c r="E45" s="229">
        <v>45631.34652777778</v>
      </c>
      <c r="F45" s="229">
        <v>45631.729444444441</v>
      </c>
      <c r="G45" s="19">
        <v>33084</v>
      </c>
      <c r="H45" s="19" t="str">
        <f>VLOOKUP(C45,Team!$K$5:$M$91,3,FALSE)</f>
        <v>AMER</v>
      </c>
      <c r="I45" s="19">
        <v>5</v>
      </c>
      <c r="J45" s="19">
        <v>15</v>
      </c>
      <c r="K45" s="197">
        <f t="shared" si="0"/>
        <v>45631.554861111115</v>
      </c>
      <c r="L45" s="197">
        <f t="shared" si="1"/>
        <v>45631.937777777777</v>
      </c>
      <c r="M45" s="197">
        <f t="shared" si="2"/>
        <v>45631.97152777778</v>
      </c>
      <c r="N45" s="197">
        <f t="shared" si="3"/>
        <v>45632.354444444441</v>
      </c>
    </row>
    <row r="46" spans="1:14" x14ac:dyDescent="0.25">
      <c r="A46" s="19" t="s">
        <v>7588</v>
      </c>
      <c r="B46" s="62">
        <v>591761655064</v>
      </c>
      <c r="C46" s="19">
        <v>34712908</v>
      </c>
      <c r="D46" s="19">
        <v>377308</v>
      </c>
      <c r="E46" s="229">
        <v>45632.344363425924</v>
      </c>
      <c r="F46" s="229">
        <v>45632.736273148148</v>
      </c>
      <c r="G46" s="19">
        <v>33861</v>
      </c>
      <c r="H46" s="19" t="str">
        <f>VLOOKUP(C46,Team!$K$5:$M$91,3,FALSE)</f>
        <v>AMER</v>
      </c>
      <c r="I46" s="19">
        <v>5</v>
      </c>
      <c r="J46" s="19">
        <v>15</v>
      </c>
      <c r="K46" s="197">
        <f t="shared" si="0"/>
        <v>45632.55269675926</v>
      </c>
      <c r="L46" s="197">
        <f t="shared" si="1"/>
        <v>45632.944606481484</v>
      </c>
      <c r="M46" s="197">
        <f t="shared" si="2"/>
        <v>45632.969363425924</v>
      </c>
      <c r="N46" s="197">
        <f t="shared" si="3"/>
        <v>45633.361273148148</v>
      </c>
    </row>
    <row r="47" spans="1:14" x14ac:dyDescent="0.25">
      <c r="A47" s="19" t="s">
        <v>7555</v>
      </c>
      <c r="B47" s="62">
        <v>591433293408</v>
      </c>
      <c r="C47" s="19">
        <v>30349003</v>
      </c>
      <c r="D47" s="19">
        <v>377309</v>
      </c>
      <c r="E47" s="229">
        <v>45629.544560185182</v>
      </c>
      <c r="F47" s="229">
        <v>45629.547800925924</v>
      </c>
      <c r="G47" s="19">
        <v>279</v>
      </c>
      <c r="H47" s="19" t="str">
        <f>VLOOKUP(C47,Team!$K$5:$M$91,3,FALSE)</f>
        <v>AMER</v>
      </c>
      <c r="I47" s="19">
        <v>5</v>
      </c>
      <c r="J47" s="19">
        <v>15</v>
      </c>
      <c r="K47" s="197">
        <f t="shared" si="0"/>
        <v>45629.752893518518</v>
      </c>
      <c r="L47" s="197">
        <f t="shared" si="1"/>
        <v>45629.75613425926</v>
      </c>
      <c r="M47" s="197">
        <f t="shared" si="2"/>
        <v>45630.169560185182</v>
      </c>
      <c r="N47" s="197">
        <f t="shared" si="3"/>
        <v>45630.172800925924</v>
      </c>
    </row>
    <row r="48" spans="1:14" x14ac:dyDescent="0.25">
      <c r="A48" s="19" t="s">
        <v>7555</v>
      </c>
      <c r="B48" s="62">
        <v>591433911248</v>
      </c>
      <c r="C48" s="19">
        <v>30349003</v>
      </c>
      <c r="D48" s="19">
        <v>377309</v>
      </c>
      <c r="E48" s="229">
        <v>45630.618321759262</v>
      </c>
      <c r="F48" s="229">
        <v>45630.619525462964</v>
      </c>
      <c r="G48" s="19">
        <v>103</v>
      </c>
      <c r="H48" s="19" t="str">
        <f>VLOOKUP(C48,Team!$K$5:$M$91,3,FALSE)</f>
        <v>AMER</v>
      </c>
      <c r="I48" s="19">
        <v>5</v>
      </c>
      <c r="J48" s="19">
        <v>15</v>
      </c>
      <c r="K48" s="197">
        <f t="shared" si="0"/>
        <v>45630.826655092598</v>
      </c>
      <c r="L48" s="197">
        <f t="shared" si="1"/>
        <v>45630.8278587963</v>
      </c>
      <c r="M48" s="197">
        <f t="shared" si="2"/>
        <v>45631.243321759262</v>
      </c>
      <c r="N48" s="197">
        <f t="shared" si="3"/>
        <v>45631.244525462964</v>
      </c>
    </row>
    <row r="49" spans="1:14" x14ac:dyDescent="0.25">
      <c r="A49" s="19" t="s">
        <v>7569</v>
      </c>
      <c r="B49" s="62">
        <v>591433081543</v>
      </c>
      <c r="C49" s="19">
        <v>6941858</v>
      </c>
      <c r="D49" s="19">
        <v>377308</v>
      </c>
      <c r="E49" s="229">
        <v>45629.320104166669</v>
      </c>
      <c r="F49" s="229">
        <v>45629.710798611108</v>
      </c>
      <c r="G49" s="19">
        <v>33755</v>
      </c>
      <c r="H49" s="19" t="str">
        <f>VLOOKUP(C49,Team!$K$5:$M$91,3,FALSE)</f>
        <v>AMER</v>
      </c>
      <c r="I49" s="19">
        <v>5</v>
      </c>
      <c r="J49" s="19">
        <v>15</v>
      </c>
      <c r="K49" s="197">
        <f t="shared" si="0"/>
        <v>45629.528437500005</v>
      </c>
      <c r="L49" s="197">
        <f t="shared" si="1"/>
        <v>45629.919131944444</v>
      </c>
      <c r="M49" s="197">
        <f t="shared" si="2"/>
        <v>45629.945104166669</v>
      </c>
      <c r="N49" s="197">
        <f t="shared" si="3"/>
        <v>45630.335798611108</v>
      </c>
    </row>
    <row r="50" spans="1:14" x14ac:dyDescent="0.25">
      <c r="A50" s="19" t="s">
        <v>7569</v>
      </c>
      <c r="B50" s="62">
        <v>591433626424</v>
      </c>
      <c r="C50" s="19">
        <v>6941858</v>
      </c>
      <c r="D50" s="19">
        <v>377308</v>
      </c>
      <c r="E50" s="229">
        <v>45630.327731481484</v>
      </c>
      <c r="F50" s="229">
        <v>45630.713692129626</v>
      </c>
      <c r="G50" s="19">
        <v>33347</v>
      </c>
      <c r="H50" s="19" t="str">
        <f>VLOOKUP(C50,Team!$K$5:$M$91,3,FALSE)</f>
        <v>AMER</v>
      </c>
      <c r="I50" s="19">
        <v>5</v>
      </c>
      <c r="J50" s="19">
        <v>15</v>
      </c>
      <c r="K50" s="197">
        <f t="shared" si="0"/>
        <v>45630.53606481482</v>
      </c>
      <c r="L50" s="197">
        <f t="shared" si="1"/>
        <v>45630.922025462962</v>
      </c>
      <c r="M50" s="197">
        <f t="shared" si="2"/>
        <v>45630.952731481484</v>
      </c>
      <c r="N50" s="197">
        <f t="shared" si="3"/>
        <v>45631.338692129626</v>
      </c>
    </row>
    <row r="51" spans="1:14" x14ac:dyDescent="0.25">
      <c r="A51" s="19" t="s">
        <v>7569</v>
      </c>
      <c r="B51" s="62">
        <v>591434143099</v>
      </c>
      <c r="C51" s="19">
        <v>6941858</v>
      </c>
      <c r="D51" s="19">
        <v>377308</v>
      </c>
      <c r="E51" s="229">
        <v>45631.329074074078</v>
      </c>
      <c r="F51" s="229">
        <v>45631.709444444445</v>
      </c>
      <c r="G51" s="19">
        <v>32863</v>
      </c>
      <c r="H51" s="19" t="str">
        <f>VLOOKUP(C51,Team!$K$5:$M$91,3,FALSE)</f>
        <v>AMER</v>
      </c>
      <c r="I51" s="19">
        <v>5</v>
      </c>
      <c r="J51" s="19">
        <v>15</v>
      </c>
      <c r="K51" s="197">
        <f t="shared" si="0"/>
        <v>45631.537407407413</v>
      </c>
      <c r="L51" s="197">
        <f t="shared" si="1"/>
        <v>45631.91777777778</v>
      </c>
      <c r="M51" s="197">
        <f t="shared" si="2"/>
        <v>45631.954074074078</v>
      </c>
      <c r="N51" s="197">
        <f t="shared" si="3"/>
        <v>45632.334444444445</v>
      </c>
    </row>
    <row r="52" spans="1:14" x14ac:dyDescent="0.25">
      <c r="A52" s="19" t="s">
        <v>7569</v>
      </c>
      <c r="B52" s="62">
        <v>591761647665</v>
      </c>
      <c r="C52" s="19">
        <v>6941858</v>
      </c>
      <c r="D52" s="19">
        <v>377308</v>
      </c>
      <c r="E52" s="229">
        <v>45632.325196759259</v>
      </c>
      <c r="F52" s="229">
        <v>45632.709039351852</v>
      </c>
      <c r="G52" s="19">
        <v>33163</v>
      </c>
      <c r="H52" s="19" t="str">
        <f>VLOOKUP(C52,Team!$K$5:$M$91,3,FALSE)</f>
        <v>AMER</v>
      </c>
      <c r="I52" s="19">
        <v>5</v>
      </c>
      <c r="J52" s="19">
        <v>15</v>
      </c>
      <c r="K52" s="197">
        <f t="shared" si="0"/>
        <v>45632.533530092594</v>
      </c>
      <c r="L52" s="197">
        <f t="shared" si="1"/>
        <v>45632.917372685188</v>
      </c>
      <c r="M52" s="197">
        <f t="shared" si="2"/>
        <v>45632.950196759259</v>
      </c>
      <c r="N52" s="197">
        <f t="shared" si="3"/>
        <v>45633.334039351852</v>
      </c>
    </row>
    <row r="53" spans="1:14" x14ac:dyDescent="0.25">
      <c r="A53" s="19" t="s">
        <v>7581</v>
      </c>
      <c r="B53" s="62">
        <v>591145502231</v>
      </c>
      <c r="C53" s="19">
        <v>34484319</v>
      </c>
      <c r="D53" s="19">
        <v>377308</v>
      </c>
      <c r="E53" s="229">
        <v>45628.369097222225</v>
      </c>
      <c r="F53" s="229">
        <v>45628.750162037039</v>
      </c>
      <c r="G53" s="19">
        <v>32923</v>
      </c>
      <c r="H53" s="19" t="str">
        <f>VLOOKUP(C53,Team!$K$5:$M$91,3,FALSE)</f>
        <v>AMER</v>
      </c>
      <c r="I53" s="19">
        <v>5</v>
      </c>
      <c r="J53" s="19">
        <v>15</v>
      </c>
      <c r="K53" s="197">
        <f t="shared" si="0"/>
        <v>45628.577430555561</v>
      </c>
      <c r="L53" s="197">
        <f t="shared" si="1"/>
        <v>45628.958495370374</v>
      </c>
      <c r="M53" s="197">
        <f t="shared" si="2"/>
        <v>45628.994097222225</v>
      </c>
      <c r="N53" s="197">
        <f t="shared" si="3"/>
        <v>45629.375162037039</v>
      </c>
    </row>
    <row r="54" spans="1:14" x14ac:dyDescent="0.25">
      <c r="A54" s="19" t="s">
        <v>7581</v>
      </c>
      <c r="B54" s="62">
        <v>591433109729</v>
      </c>
      <c r="C54" s="19">
        <v>34484319</v>
      </c>
      <c r="D54" s="19">
        <v>377308</v>
      </c>
      <c r="E54" s="229">
        <v>45629.377800925926</v>
      </c>
      <c r="F54" s="229">
        <v>45629.758599537039</v>
      </c>
      <c r="G54" s="19">
        <v>32901</v>
      </c>
      <c r="H54" s="19" t="str">
        <f>VLOOKUP(C54,Team!$K$5:$M$91,3,FALSE)</f>
        <v>AMER</v>
      </c>
      <c r="I54" s="19">
        <v>5</v>
      </c>
      <c r="J54" s="19">
        <v>15</v>
      </c>
      <c r="K54" s="197">
        <f t="shared" si="0"/>
        <v>45629.586134259262</v>
      </c>
      <c r="L54" s="197">
        <f t="shared" si="1"/>
        <v>45629.966932870375</v>
      </c>
      <c r="M54" s="197">
        <f t="shared" si="2"/>
        <v>45630.002800925926</v>
      </c>
      <c r="N54" s="197">
        <f t="shared" si="3"/>
        <v>45630.383599537039</v>
      </c>
    </row>
    <row r="55" spans="1:14" x14ac:dyDescent="0.25">
      <c r="A55" s="19" t="s">
        <v>7581</v>
      </c>
      <c r="B55" s="62">
        <v>591433647099</v>
      </c>
      <c r="C55" s="19">
        <v>34484319</v>
      </c>
      <c r="D55" s="19">
        <v>377308</v>
      </c>
      <c r="E55" s="229">
        <v>45630.3752662037</v>
      </c>
      <c r="F55" s="229">
        <v>45630.737719907411</v>
      </c>
      <c r="G55" s="19">
        <v>31316</v>
      </c>
      <c r="H55" s="19" t="str">
        <f>VLOOKUP(C55,Team!$K$5:$M$91,3,FALSE)</f>
        <v>AMER</v>
      </c>
      <c r="I55" s="19">
        <v>5</v>
      </c>
      <c r="J55" s="19">
        <v>15</v>
      </c>
      <c r="K55" s="197">
        <f t="shared" si="0"/>
        <v>45630.583599537036</v>
      </c>
      <c r="L55" s="197">
        <f t="shared" si="1"/>
        <v>45630.946053240747</v>
      </c>
      <c r="M55" s="197">
        <f t="shared" si="2"/>
        <v>45631.0002662037</v>
      </c>
      <c r="N55" s="197">
        <f t="shared" si="3"/>
        <v>45631.362719907411</v>
      </c>
    </row>
    <row r="56" spans="1:14" x14ac:dyDescent="0.25">
      <c r="A56" s="19" t="s">
        <v>7581</v>
      </c>
      <c r="B56" s="62">
        <v>591434039631</v>
      </c>
      <c r="C56" s="19">
        <v>34484319</v>
      </c>
      <c r="D56" s="19">
        <v>377308</v>
      </c>
      <c r="E56" s="229">
        <v>45630.740671296298</v>
      </c>
      <c r="F56" s="229">
        <v>45630.751319444447</v>
      </c>
      <c r="G56" s="19">
        <v>920</v>
      </c>
      <c r="H56" s="19" t="str">
        <f>VLOOKUP(C56,Team!$K$5:$M$91,3,FALSE)</f>
        <v>AMER</v>
      </c>
      <c r="I56" s="19">
        <v>5</v>
      </c>
      <c r="J56" s="19">
        <v>15</v>
      </c>
      <c r="K56" s="197">
        <f t="shared" si="0"/>
        <v>45630.949004629634</v>
      </c>
      <c r="L56" s="197">
        <f t="shared" si="1"/>
        <v>45630.959652777783</v>
      </c>
      <c r="M56" s="197">
        <f t="shared" si="2"/>
        <v>45631.365671296298</v>
      </c>
      <c r="N56" s="197">
        <f t="shared" si="3"/>
        <v>45631.376319444447</v>
      </c>
    </row>
    <row r="57" spans="1:14" x14ac:dyDescent="0.25">
      <c r="A57" s="19" t="s">
        <v>7581</v>
      </c>
      <c r="B57" s="62">
        <v>591434160506</v>
      </c>
      <c r="C57" s="19">
        <v>34484319</v>
      </c>
      <c r="D57" s="19">
        <v>377308</v>
      </c>
      <c r="E57" s="229">
        <v>45631.369953703703</v>
      </c>
      <c r="F57" s="229">
        <v>45631.763113425928</v>
      </c>
      <c r="G57" s="19">
        <v>33968</v>
      </c>
      <c r="H57" s="19" t="str">
        <f>VLOOKUP(C57,Team!$K$5:$M$91,3,FALSE)</f>
        <v>AMER</v>
      </c>
      <c r="I57" s="19">
        <v>5</v>
      </c>
      <c r="J57" s="19">
        <v>15</v>
      </c>
      <c r="K57" s="197">
        <f t="shared" si="0"/>
        <v>45631.578287037039</v>
      </c>
      <c r="L57" s="197">
        <f t="shared" si="1"/>
        <v>45631.971446759264</v>
      </c>
      <c r="M57" s="197">
        <f t="shared" si="2"/>
        <v>45631.994953703703</v>
      </c>
      <c r="N57" s="197">
        <f t="shared" si="3"/>
        <v>45632.388113425928</v>
      </c>
    </row>
    <row r="58" spans="1:14" x14ac:dyDescent="0.25">
      <c r="A58" s="19" t="s">
        <v>7581</v>
      </c>
      <c r="B58" s="62">
        <v>591761664983</v>
      </c>
      <c r="C58" s="19">
        <v>34484319</v>
      </c>
      <c r="D58" s="19">
        <v>377308</v>
      </c>
      <c r="E58" s="229">
        <v>45632.365659722222</v>
      </c>
      <c r="F58" s="229">
        <v>45632.753634259258</v>
      </c>
      <c r="G58" s="19">
        <v>33520</v>
      </c>
      <c r="H58" s="19" t="str">
        <f>VLOOKUP(C58,Team!$K$5:$M$91,3,FALSE)</f>
        <v>AMER</v>
      </c>
      <c r="I58" s="19">
        <v>5</v>
      </c>
      <c r="J58" s="19">
        <v>15</v>
      </c>
      <c r="K58" s="197">
        <f t="shared" si="0"/>
        <v>45632.573993055557</v>
      </c>
      <c r="L58" s="197">
        <f t="shared" si="1"/>
        <v>45632.961967592593</v>
      </c>
      <c r="M58" s="197">
        <f t="shared" si="2"/>
        <v>45632.990659722222</v>
      </c>
      <c r="N58" s="197">
        <f t="shared" si="3"/>
        <v>45633.378634259258</v>
      </c>
    </row>
    <row r="59" spans="1:14" x14ac:dyDescent="0.25">
      <c r="A59" s="19" t="s">
        <v>7596</v>
      </c>
      <c r="B59" s="62">
        <v>591145503899</v>
      </c>
      <c r="C59" s="19">
        <v>39262196</v>
      </c>
      <c r="D59" s="19">
        <v>377308</v>
      </c>
      <c r="E59" s="229">
        <v>45628.371979166666</v>
      </c>
      <c r="F59" s="229">
        <v>45628.752592592595</v>
      </c>
      <c r="G59" s="19">
        <v>32884</v>
      </c>
      <c r="H59" s="19" t="str">
        <f>VLOOKUP(C59,Team!$K$5:$M$91,3,FALSE)</f>
        <v>AMER</v>
      </c>
      <c r="I59" s="19">
        <v>5</v>
      </c>
      <c r="J59" s="19">
        <v>15</v>
      </c>
      <c r="K59" s="197">
        <f t="shared" si="0"/>
        <v>45628.580312500002</v>
      </c>
      <c r="L59" s="197">
        <f t="shared" si="1"/>
        <v>45628.96092592593</v>
      </c>
      <c r="M59" s="197">
        <f t="shared" si="2"/>
        <v>45628.996979166666</v>
      </c>
      <c r="N59" s="197">
        <f t="shared" si="3"/>
        <v>45629.377592592595</v>
      </c>
    </row>
    <row r="60" spans="1:14" x14ac:dyDescent="0.25">
      <c r="A60" s="19" t="s">
        <v>7596</v>
      </c>
      <c r="B60" s="62">
        <v>591433103807</v>
      </c>
      <c r="C60" s="19">
        <v>39262196</v>
      </c>
      <c r="D60" s="19">
        <v>377308</v>
      </c>
      <c r="E60" s="229">
        <v>45629.372754629629</v>
      </c>
      <c r="F60" s="229">
        <v>45629.751608796294</v>
      </c>
      <c r="G60" s="19">
        <v>32733</v>
      </c>
      <c r="H60" s="19" t="str">
        <f>VLOOKUP(C60,Team!$K$5:$M$91,3,FALSE)</f>
        <v>AMER</v>
      </c>
      <c r="I60" s="19">
        <v>5</v>
      </c>
      <c r="J60" s="19">
        <v>15</v>
      </c>
      <c r="K60" s="197">
        <f t="shared" si="0"/>
        <v>45629.581087962964</v>
      </c>
      <c r="L60" s="197">
        <f t="shared" si="1"/>
        <v>45629.95994212963</v>
      </c>
      <c r="M60" s="197">
        <f t="shared" si="2"/>
        <v>45629.997754629629</v>
      </c>
      <c r="N60" s="197">
        <f t="shared" si="3"/>
        <v>45630.376608796294</v>
      </c>
    </row>
    <row r="61" spans="1:14" x14ac:dyDescent="0.25">
      <c r="A61" s="19" t="s">
        <v>7596</v>
      </c>
      <c r="B61" s="62">
        <v>591433644996</v>
      </c>
      <c r="C61" s="19">
        <v>39262196</v>
      </c>
      <c r="D61" s="19">
        <v>377308</v>
      </c>
      <c r="E61" s="229">
        <v>45630.371678240743</v>
      </c>
      <c r="F61" s="229">
        <v>45630.768923611111</v>
      </c>
      <c r="G61" s="19">
        <v>34322</v>
      </c>
      <c r="H61" s="19" t="str">
        <f>VLOOKUP(C61,Team!$K$5:$M$91,3,FALSE)</f>
        <v>AMER</v>
      </c>
      <c r="I61" s="19">
        <v>5</v>
      </c>
      <c r="J61" s="19">
        <v>15</v>
      </c>
      <c r="K61" s="197">
        <f t="shared" si="0"/>
        <v>45630.580011574079</v>
      </c>
      <c r="L61" s="197">
        <f t="shared" si="1"/>
        <v>45630.977256944447</v>
      </c>
      <c r="M61" s="197">
        <f t="shared" si="2"/>
        <v>45630.996678240743</v>
      </c>
      <c r="N61" s="197">
        <f t="shared" si="3"/>
        <v>45631.393923611111</v>
      </c>
    </row>
    <row r="62" spans="1:14" x14ac:dyDescent="0.25">
      <c r="A62" s="19" t="s">
        <v>7596</v>
      </c>
      <c r="B62" s="62">
        <v>591434161102</v>
      </c>
      <c r="C62" s="19">
        <v>39262196</v>
      </c>
      <c r="D62" s="19">
        <v>377308</v>
      </c>
      <c r="E62" s="229">
        <v>45631.37127314815</v>
      </c>
      <c r="F62" s="229">
        <v>45631.75267361111</v>
      </c>
      <c r="G62" s="19">
        <v>32953</v>
      </c>
      <c r="H62" s="19" t="str">
        <f>VLOOKUP(C62,Team!$K$5:$M$91,3,FALSE)</f>
        <v>AMER</v>
      </c>
      <c r="I62" s="19">
        <v>5</v>
      </c>
      <c r="J62" s="19">
        <v>15</v>
      </c>
      <c r="K62" s="197">
        <f t="shared" si="0"/>
        <v>45631.579606481486</v>
      </c>
      <c r="L62" s="197">
        <f t="shared" si="1"/>
        <v>45631.961006944446</v>
      </c>
      <c r="M62" s="197">
        <f t="shared" si="2"/>
        <v>45631.99627314815</v>
      </c>
      <c r="N62" s="197">
        <f t="shared" si="3"/>
        <v>45632.37767361111</v>
      </c>
    </row>
    <row r="63" spans="1:14" x14ac:dyDescent="0.25">
      <c r="A63" s="19" t="s">
        <v>7596</v>
      </c>
      <c r="B63" s="62">
        <v>591761668177</v>
      </c>
      <c r="C63" s="19">
        <v>39262196</v>
      </c>
      <c r="D63" s="19">
        <v>377308</v>
      </c>
      <c r="E63" s="229">
        <v>45632.371493055558</v>
      </c>
      <c r="F63" s="229">
        <v>45632.75141203704</v>
      </c>
      <c r="G63" s="19">
        <v>32824</v>
      </c>
      <c r="H63" s="19" t="str">
        <f>VLOOKUP(C63,Team!$K$5:$M$91,3,FALSE)</f>
        <v>AMER</v>
      </c>
      <c r="I63" s="19">
        <v>5</v>
      </c>
      <c r="J63" s="19">
        <v>15</v>
      </c>
      <c r="K63" s="197">
        <f t="shared" si="0"/>
        <v>45632.579826388894</v>
      </c>
      <c r="L63" s="197">
        <f t="shared" si="1"/>
        <v>45632.959745370375</v>
      </c>
      <c r="M63" s="197">
        <f t="shared" si="2"/>
        <v>45632.996493055558</v>
      </c>
      <c r="N63" s="197">
        <f t="shared" si="3"/>
        <v>45633.37641203704</v>
      </c>
    </row>
    <row r="64" spans="1:14" x14ac:dyDescent="0.25">
      <c r="A64" s="19" t="s">
        <v>7592</v>
      </c>
      <c r="B64" s="62">
        <v>591145496936</v>
      </c>
      <c r="C64" s="19">
        <v>38946275</v>
      </c>
      <c r="D64" s="19">
        <v>377308</v>
      </c>
      <c r="E64" s="229">
        <v>45628.360937500001</v>
      </c>
      <c r="F64" s="229">
        <v>45628.729537037034</v>
      </c>
      <c r="G64" s="19">
        <v>31846</v>
      </c>
      <c r="H64" s="19" t="str">
        <f>VLOOKUP(C64,Team!$K$5:$M$91,3,FALSE)</f>
        <v>AMER</v>
      </c>
      <c r="I64" s="19">
        <v>5</v>
      </c>
      <c r="J64" s="19">
        <v>15</v>
      </c>
      <c r="K64" s="197">
        <f t="shared" si="0"/>
        <v>45628.569270833337</v>
      </c>
      <c r="L64" s="197">
        <f t="shared" si="1"/>
        <v>45628.93787037037</v>
      </c>
      <c r="M64" s="197">
        <f t="shared" si="2"/>
        <v>45628.985937500001</v>
      </c>
      <c r="N64" s="197">
        <f t="shared" si="3"/>
        <v>45629.354537037034</v>
      </c>
    </row>
    <row r="65" spans="1:14" x14ac:dyDescent="0.25">
      <c r="A65" s="19" t="s">
        <v>7592</v>
      </c>
      <c r="B65" s="62">
        <v>591433091521</v>
      </c>
      <c r="C65" s="19">
        <v>38946275</v>
      </c>
      <c r="D65" s="19">
        <v>377308</v>
      </c>
      <c r="E65" s="229">
        <v>45629.3515625</v>
      </c>
      <c r="F65" s="229">
        <v>45629.730046296296</v>
      </c>
      <c r="G65" s="19">
        <v>32701</v>
      </c>
      <c r="H65" s="19" t="str">
        <f>VLOOKUP(C65,Team!$K$5:$M$91,3,FALSE)</f>
        <v>AMER</v>
      </c>
      <c r="I65" s="19">
        <v>5</v>
      </c>
      <c r="J65" s="19">
        <v>15</v>
      </c>
      <c r="K65" s="197">
        <f t="shared" si="0"/>
        <v>45629.559895833336</v>
      </c>
      <c r="L65" s="197">
        <f t="shared" si="1"/>
        <v>45629.938379629632</v>
      </c>
      <c r="M65" s="197">
        <f t="shared" si="2"/>
        <v>45629.9765625</v>
      </c>
      <c r="N65" s="197">
        <f t="shared" si="3"/>
        <v>45630.355046296296</v>
      </c>
    </row>
    <row r="66" spans="1:14" x14ac:dyDescent="0.25">
      <c r="A66" s="19" t="s">
        <v>7592</v>
      </c>
      <c r="B66" s="62">
        <v>591433633317</v>
      </c>
      <c r="C66" s="19">
        <v>38946275</v>
      </c>
      <c r="D66" s="19">
        <v>377308</v>
      </c>
      <c r="E66" s="229">
        <v>45630.347615740742</v>
      </c>
      <c r="F66" s="229">
        <v>45630.729849537034</v>
      </c>
      <c r="G66" s="19">
        <v>33024</v>
      </c>
      <c r="H66" s="19" t="str">
        <f>VLOOKUP(C66,Team!$K$5:$M$91,3,FALSE)</f>
        <v>AMER</v>
      </c>
      <c r="I66" s="19">
        <v>5</v>
      </c>
      <c r="J66" s="19">
        <v>15</v>
      </c>
      <c r="K66" s="197">
        <f t="shared" ref="K66:K129" si="4">IFERROR($E66+(I66/24),"")</f>
        <v>45630.555949074078</v>
      </c>
      <c r="L66" s="197">
        <f t="shared" ref="L66:L129" si="5">IFERROR($F66+($I66/24),"")</f>
        <v>45630.93818287037</v>
      </c>
      <c r="M66" s="197">
        <f t="shared" ref="M66:M129" si="6">IFERROR($E66+($J66/24),"")</f>
        <v>45630.972615740742</v>
      </c>
      <c r="N66" s="197">
        <f t="shared" ref="N66:N129" si="7">IFERROR($F66+($J66/24),"")</f>
        <v>45631.354849537034</v>
      </c>
    </row>
    <row r="67" spans="1:14" x14ac:dyDescent="0.25">
      <c r="A67" s="19" t="s">
        <v>7592</v>
      </c>
      <c r="B67" s="62">
        <v>591434151693</v>
      </c>
      <c r="C67" s="19">
        <v>38946275</v>
      </c>
      <c r="D67" s="19">
        <v>377308</v>
      </c>
      <c r="E67" s="229">
        <v>45631.35193287037</v>
      </c>
      <c r="F67" s="229">
        <v>45631.549062500002</v>
      </c>
      <c r="G67" s="19">
        <v>17032</v>
      </c>
      <c r="H67" s="19" t="str">
        <f>VLOOKUP(C67,Team!$K$5:$M$91,3,FALSE)</f>
        <v>AMER</v>
      </c>
      <c r="I67" s="19">
        <v>5</v>
      </c>
      <c r="J67" s="19">
        <v>15</v>
      </c>
      <c r="K67" s="197">
        <f t="shared" si="4"/>
        <v>45631.560266203705</v>
      </c>
      <c r="L67" s="197">
        <f t="shared" si="5"/>
        <v>45631.757395833338</v>
      </c>
      <c r="M67" s="197">
        <f t="shared" si="6"/>
        <v>45631.97693287037</v>
      </c>
      <c r="N67" s="197">
        <f t="shared" si="7"/>
        <v>45632.174062500002</v>
      </c>
    </row>
    <row r="68" spans="1:14" x14ac:dyDescent="0.25">
      <c r="A68" s="19" t="s">
        <v>7592</v>
      </c>
      <c r="B68" s="62">
        <v>591434376818</v>
      </c>
      <c r="C68" s="19">
        <v>38946275</v>
      </c>
      <c r="D68" s="19">
        <v>377308</v>
      </c>
      <c r="E68" s="229">
        <v>45631.579652777778</v>
      </c>
      <c r="F68" s="229">
        <v>45631.730856481481</v>
      </c>
      <c r="G68" s="19">
        <v>13063</v>
      </c>
      <c r="H68" s="19" t="str">
        <f>VLOOKUP(C68,Team!$K$5:$M$91,3,FALSE)</f>
        <v>AMER</v>
      </c>
      <c r="I68" s="19">
        <v>5</v>
      </c>
      <c r="J68" s="19">
        <v>15</v>
      </c>
      <c r="K68" s="197">
        <f t="shared" si="4"/>
        <v>45631.787986111114</v>
      </c>
      <c r="L68" s="197">
        <f t="shared" si="5"/>
        <v>45631.939189814817</v>
      </c>
      <c r="M68" s="197">
        <f t="shared" si="6"/>
        <v>45632.204652777778</v>
      </c>
      <c r="N68" s="197">
        <f t="shared" si="7"/>
        <v>45632.355856481481</v>
      </c>
    </row>
    <row r="69" spans="1:14" x14ac:dyDescent="0.25">
      <c r="A69" s="19" t="s">
        <v>7592</v>
      </c>
      <c r="B69" s="62">
        <v>591761655676</v>
      </c>
      <c r="C69" s="19">
        <v>38946275</v>
      </c>
      <c r="D69" s="19">
        <v>377308</v>
      </c>
      <c r="E69" s="229">
        <v>45632.345983796295</v>
      </c>
      <c r="F69" s="229">
        <v>45632.403368055559</v>
      </c>
      <c r="G69" s="19">
        <v>4957</v>
      </c>
      <c r="H69" s="19" t="str">
        <f>VLOOKUP(C69,Team!$K$5:$M$91,3,FALSE)</f>
        <v>AMER</v>
      </c>
      <c r="I69" s="19">
        <v>5</v>
      </c>
      <c r="J69" s="19">
        <v>15</v>
      </c>
      <c r="K69" s="197">
        <f t="shared" si="4"/>
        <v>45632.55431712963</v>
      </c>
      <c r="L69" s="197">
        <f t="shared" si="5"/>
        <v>45632.611701388894</v>
      </c>
      <c r="M69" s="197">
        <f t="shared" si="6"/>
        <v>45632.970983796295</v>
      </c>
      <c r="N69" s="197">
        <f t="shared" si="7"/>
        <v>45633.028368055559</v>
      </c>
    </row>
    <row r="70" spans="1:14" x14ac:dyDescent="0.25">
      <c r="A70" s="19" t="s">
        <v>7592</v>
      </c>
      <c r="B70" s="62">
        <v>591761696614</v>
      </c>
      <c r="C70" s="19">
        <v>38946275</v>
      </c>
      <c r="D70" s="19">
        <v>377308</v>
      </c>
      <c r="E70" s="229">
        <v>45632.405659722222</v>
      </c>
      <c r="F70" s="229">
        <v>45632.72923611111</v>
      </c>
      <c r="G70" s="19">
        <v>27956</v>
      </c>
      <c r="H70" s="19" t="str">
        <f>VLOOKUP(C70,Team!$K$5:$M$91,3,FALSE)</f>
        <v>AMER</v>
      </c>
      <c r="I70" s="19">
        <v>5</v>
      </c>
      <c r="J70" s="19">
        <v>15</v>
      </c>
      <c r="K70" s="197">
        <f t="shared" si="4"/>
        <v>45632.613993055558</v>
      </c>
      <c r="L70" s="197">
        <f t="shared" si="5"/>
        <v>45632.937569444446</v>
      </c>
      <c r="M70" s="197">
        <f t="shared" si="6"/>
        <v>45633.030659722222</v>
      </c>
      <c r="N70" s="197">
        <f t="shared" si="7"/>
        <v>45633.35423611111</v>
      </c>
    </row>
    <row r="71" spans="1:14" x14ac:dyDescent="0.25">
      <c r="A71" s="19" t="s">
        <v>7564</v>
      </c>
      <c r="B71" s="62">
        <v>591145494714</v>
      </c>
      <c r="C71" s="19">
        <v>25400916</v>
      </c>
      <c r="D71" s="19">
        <v>377308</v>
      </c>
      <c r="E71" s="229">
        <v>45628.35732638889</v>
      </c>
      <c r="F71" s="229">
        <v>45628.729305555556</v>
      </c>
      <c r="G71" s="19">
        <v>32138</v>
      </c>
      <c r="H71" s="19" t="str">
        <f>VLOOKUP(C71,Team!$K$5:$M$91,3,FALSE)</f>
        <v>AMER</v>
      </c>
      <c r="I71" s="19">
        <v>5</v>
      </c>
      <c r="J71" s="19">
        <v>15</v>
      </c>
      <c r="K71" s="197">
        <f t="shared" si="4"/>
        <v>45628.565659722226</v>
      </c>
      <c r="L71" s="197">
        <f t="shared" si="5"/>
        <v>45628.937638888892</v>
      </c>
      <c r="M71" s="197">
        <f t="shared" si="6"/>
        <v>45628.98232638889</v>
      </c>
      <c r="N71" s="197">
        <f t="shared" si="7"/>
        <v>45629.354305555556</v>
      </c>
    </row>
    <row r="72" spans="1:14" x14ac:dyDescent="0.25">
      <c r="A72" s="19" t="s">
        <v>7564</v>
      </c>
      <c r="B72" s="62">
        <v>591433097076</v>
      </c>
      <c r="C72" s="19">
        <v>25400916</v>
      </c>
      <c r="D72" s="19">
        <v>377308</v>
      </c>
      <c r="E72" s="229">
        <v>45629.360868055555</v>
      </c>
      <c r="F72" s="229">
        <v>45629.729247685187</v>
      </c>
      <c r="G72" s="19">
        <v>31827</v>
      </c>
      <c r="H72" s="19" t="str">
        <f>VLOOKUP(C72,Team!$K$5:$M$91,3,FALSE)</f>
        <v>AMER</v>
      </c>
      <c r="I72" s="19">
        <v>5</v>
      </c>
      <c r="J72" s="19">
        <v>15</v>
      </c>
      <c r="K72" s="197">
        <f t="shared" si="4"/>
        <v>45629.569201388891</v>
      </c>
      <c r="L72" s="197">
        <f t="shared" si="5"/>
        <v>45629.937581018523</v>
      </c>
      <c r="M72" s="197">
        <f t="shared" si="6"/>
        <v>45629.985868055555</v>
      </c>
      <c r="N72" s="197">
        <f t="shared" si="7"/>
        <v>45630.354247685187</v>
      </c>
    </row>
    <row r="73" spans="1:14" x14ac:dyDescent="0.25">
      <c r="A73" s="19" t="s">
        <v>7571</v>
      </c>
      <c r="B73" s="62">
        <v>591145481135</v>
      </c>
      <c r="C73" s="19">
        <v>25400917</v>
      </c>
      <c r="D73" s="19">
        <v>377308</v>
      </c>
      <c r="E73" s="229">
        <v>45628.326238425929</v>
      </c>
      <c r="F73" s="229">
        <v>45628.714131944442</v>
      </c>
      <c r="G73" s="19">
        <v>33513</v>
      </c>
      <c r="H73" s="19" t="str">
        <f>VLOOKUP(C73,Team!$K$5:$M$91,3,FALSE)</f>
        <v>AMER</v>
      </c>
      <c r="I73" s="19">
        <v>5</v>
      </c>
      <c r="J73" s="19">
        <v>15</v>
      </c>
      <c r="K73" s="197">
        <f t="shared" si="4"/>
        <v>45628.534571759265</v>
      </c>
      <c r="L73" s="197">
        <f t="shared" si="5"/>
        <v>45628.922465277778</v>
      </c>
      <c r="M73" s="197">
        <f t="shared" si="6"/>
        <v>45628.951238425929</v>
      </c>
      <c r="N73" s="197">
        <f t="shared" si="7"/>
        <v>45629.339131944442</v>
      </c>
    </row>
    <row r="74" spans="1:14" x14ac:dyDescent="0.25">
      <c r="A74" s="19" t="s">
        <v>7571</v>
      </c>
      <c r="B74" s="62">
        <v>591433137899</v>
      </c>
      <c r="C74" s="19">
        <v>25400917</v>
      </c>
      <c r="D74" s="19">
        <v>377308</v>
      </c>
      <c r="E74" s="229">
        <v>45629.412731481483</v>
      </c>
      <c r="F74" s="229">
        <v>45629.711539351854</v>
      </c>
      <c r="G74" s="19">
        <v>25817</v>
      </c>
      <c r="H74" s="19" t="str">
        <f>VLOOKUP(C74,Team!$K$5:$M$91,3,FALSE)</f>
        <v>AMER</v>
      </c>
      <c r="I74" s="19">
        <v>5</v>
      </c>
      <c r="J74" s="19">
        <v>15</v>
      </c>
      <c r="K74" s="197">
        <f t="shared" si="4"/>
        <v>45629.621064814819</v>
      </c>
      <c r="L74" s="197">
        <f t="shared" si="5"/>
        <v>45629.91987268519</v>
      </c>
      <c r="M74" s="197">
        <f t="shared" si="6"/>
        <v>45630.037731481483</v>
      </c>
      <c r="N74" s="197">
        <f t="shared" si="7"/>
        <v>45630.336539351854</v>
      </c>
    </row>
    <row r="75" spans="1:14" x14ac:dyDescent="0.25">
      <c r="A75" s="19" t="s">
        <v>7571</v>
      </c>
      <c r="B75" s="62">
        <v>591433630263</v>
      </c>
      <c r="C75" s="19">
        <v>25400917</v>
      </c>
      <c r="D75" s="19">
        <v>377308</v>
      </c>
      <c r="E75" s="229">
        <v>45630.339629629627</v>
      </c>
      <c r="F75" s="229">
        <v>45630.708402777775</v>
      </c>
      <c r="G75" s="19">
        <v>31861</v>
      </c>
      <c r="H75" s="19" t="str">
        <f>VLOOKUP(C75,Team!$K$5:$M$91,3,FALSE)</f>
        <v>AMER</v>
      </c>
      <c r="I75" s="19">
        <v>5</v>
      </c>
      <c r="J75" s="19">
        <v>15</v>
      </c>
      <c r="K75" s="197">
        <f t="shared" si="4"/>
        <v>45630.547962962963</v>
      </c>
      <c r="L75" s="197">
        <f t="shared" si="5"/>
        <v>45630.91673611111</v>
      </c>
      <c r="M75" s="197">
        <f t="shared" si="6"/>
        <v>45630.964629629627</v>
      </c>
      <c r="N75" s="197">
        <f t="shared" si="7"/>
        <v>45631.333402777775</v>
      </c>
    </row>
    <row r="76" spans="1:14" x14ac:dyDescent="0.25">
      <c r="A76" s="19" t="s">
        <v>7571</v>
      </c>
      <c r="B76" s="62">
        <v>591434144112</v>
      </c>
      <c r="C76" s="19">
        <v>25400917</v>
      </c>
      <c r="D76" s="19">
        <v>377308</v>
      </c>
      <c r="E76" s="229">
        <v>45631.333391203705</v>
      </c>
      <c r="F76" s="229">
        <v>45631.70853009259</v>
      </c>
      <c r="G76" s="19">
        <v>32411</v>
      </c>
      <c r="H76" s="19" t="str">
        <f>VLOOKUP(C76,Team!$K$5:$M$91,3,FALSE)</f>
        <v>AMER</v>
      </c>
      <c r="I76" s="19">
        <v>5</v>
      </c>
      <c r="J76" s="19">
        <v>15</v>
      </c>
      <c r="K76" s="197">
        <f t="shared" si="4"/>
        <v>45631.541724537041</v>
      </c>
      <c r="L76" s="197">
        <f t="shared" si="5"/>
        <v>45631.916863425926</v>
      </c>
      <c r="M76" s="197">
        <f t="shared" si="6"/>
        <v>45631.958391203705</v>
      </c>
      <c r="N76" s="197">
        <f t="shared" si="7"/>
        <v>45632.33353009259</v>
      </c>
    </row>
    <row r="77" spans="1:14" x14ac:dyDescent="0.25">
      <c r="A77" s="19" t="s">
        <v>7571</v>
      </c>
      <c r="B77" s="62">
        <v>591761648430</v>
      </c>
      <c r="C77" s="19">
        <v>25400917</v>
      </c>
      <c r="D77" s="19">
        <v>377308</v>
      </c>
      <c r="E77" s="229">
        <v>45632.33090277778</v>
      </c>
      <c r="F77" s="229">
        <v>45632.708553240744</v>
      </c>
      <c r="G77" s="19">
        <v>32628</v>
      </c>
      <c r="H77" s="19" t="str">
        <f>VLOOKUP(C77,Team!$K$5:$M$91,3,FALSE)</f>
        <v>AMER</v>
      </c>
      <c r="I77" s="19">
        <v>5</v>
      </c>
      <c r="J77" s="19">
        <v>15</v>
      </c>
      <c r="K77" s="197">
        <f t="shared" si="4"/>
        <v>45632.539236111115</v>
      </c>
      <c r="L77" s="197">
        <f t="shared" si="5"/>
        <v>45632.916886574079</v>
      </c>
      <c r="M77" s="197">
        <f t="shared" si="6"/>
        <v>45632.95590277778</v>
      </c>
      <c r="N77" s="197">
        <f t="shared" si="7"/>
        <v>45633.333553240744</v>
      </c>
    </row>
    <row r="78" spans="1:14" x14ac:dyDescent="0.25">
      <c r="A78" s="19" t="s">
        <v>7584</v>
      </c>
      <c r="B78" s="62">
        <v>591145504827</v>
      </c>
      <c r="C78" s="19">
        <v>34484671</v>
      </c>
      <c r="D78" s="19">
        <v>377308</v>
      </c>
      <c r="E78" s="229">
        <v>45628.373344907406</v>
      </c>
      <c r="F78" s="229">
        <v>45628.764618055553</v>
      </c>
      <c r="G78" s="19">
        <v>33805</v>
      </c>
      <c r="H78" s="19" t="str">
        <f>VLOOKUP(C78,Team!$K$5:$M$91,3,FALSE)</f>
        <v>AMER</v>
      </c>
      <c r="I78" s="19">
        <v>5</v>
      </c>
      <c r="J78" s="19">
        <v>15</v>
      </c>
      <c r="K78" s="197">
        <f t="shared" si="4"/>
        <v>45628.581678240742</v>
      </c>
      <c r="L78" s="197">
        <f t="shared" si="5"/>
        <v>45628.972951388889</v>
      </c>
      <c r="M78" s="197">
        <f t="shared" si="6"/>
        <v>45628.998344907406</v>
      </c>
      <c r="N78" s="197">
        <f t="shared" si="7"/>
        <v>45629.389618055553</v>
      </c>
    </row>
    <row r="79" spans="1:14" x14ac:dyDescent="0.25">
      <c r="A79" s="19" t="s">
        <v>7584</v>
      </c>
      <c r="B79" s="62">
        <v>591433104470</v>
      </c>
      <c r="C79" s="19">
        <v>34484671</v>
      </c>
      <c r="D79" s="19">
        <v>377308</v>
      </c>
      <c r="E79" s="229">
        <v>45629.373900462961</v>
      </c>
      <c r="F79" s="229">
        <v>45629.754699074074</v>
      </c>
      <c r="G79" s="19">
        <v>32900</v>
      </c>
      <c r="H79" s="19" t="str">
        <f>VLOOKUP(C79,Team!$K$5:$M$91,3,FALSE)</f>
        <v>AMER</v>
      </c>
      <c r="I79" s="19">
        <v>5</v>
      </c>
      <c r="J79" s="19">
        <v>15</v>
      </c>
      <c r="K79" s="197">
        <f t="shared" si="4"/>
        <v>45629.582233796296</v>
      </c>
      <c r="L79" s="197">
        <f t="shared" si="5"/>
        <v>45629.96303240741</v>
      </c>
      <c r="M79" s="197">
        <f t="shared" si="6"/>
        <v>45629.998900462961</v>
      </c>
      <c r="N79" s="197">
        <f t="shared" si="7"/>
        <v>45630.379699074074</v>
      </c>
    </row>
    <row r="80" spans="1:14" x14ac:dyDescent="0.25">
      <c r="A80" s="19" t="s">
        <v>7584</v>
      </c>
      <c r="B80" s="62">
        <v>591433646325</v>
      </c>
      <c r="C80" s="19">
        <v>34484671</v>
      </c>
      <c r="D80" s="19">
        <v>377308</v>
      </c>
      <c r="E80" s="229">
        <v>45630.374236111114</v>
      </c>
      <c r="F80" s="229">
        <v>45630.631053240744</v>
      </c>
      <c r="G80" s="19">
        <v>22188</v>
      </c>
      <c r="H80" s="19" t="str">
        <f>VLOOKUP(C80,Team!$K$5:$M$91,3,FALSE)</f>
        <v>AMER</v>
      </c>
      <c r="I80" s="19">
        <v>5</v>
      </c>
      <c r="J80" s="19">
        <v>15</v>
      </c>
      <c r="K80" s="197">
        <f t="shared" si="4"/>
        <v>45630.58256944445</v>
      </c>
      <c r="L80" s="197">
        <f t="shared" si="5"/>
        <v>45630.83938657408</v>
      </c>
      <c r="M80" s="197">
        <f t="shared" si="6"/>
        <v>45630.999236111114</v>
      </c>
      <c r="N80" s="197">
        <f t="shared" si="7"/>
        <v>45631.256053240744</v>
      </c>
    </row>
    <row r="81" spans="1:14" x14ac:dyDescent="0.25">
      <c r="A81" s="19" t="s">
        <v>7584</v>
      </c>
      <c r="B81" s="62">
        <v>591433929610</v>
      </c>
      <c r="C81" s="19">
        <v>34484671</v>
      </c>
      <c r="D81" s="19">
        <v>377308</v>
      </c>
      <c r="E81" s="229">
        <v>45630.634641203702</v>
      </c>
      <c r="F81" s="229">
        <v>45630.756168981483</v>
      </c>
      <c r="G81" s="19">
        <v>10499</v>
      </c>
      <c r="H81" s="19" t="str">
        <f>VLOOKUP(C81,Team!$K$5:$M$91,3,FALSE)</f>
        <v>AMER</v>
      </c>
      <c r="I81" s="19">
        <v>5</v>
      </c>
      <c r="J81" s="19">
        <v>15</v>
      </c>
      <c r="K81" s="197">
        <f t="shared" si="4"/>
        <v>45630.842974537038</v>
      </c>
      <c r="L81" s="197">
        <f t="shared" si="5"/>
        <v>45630.964502314819</v>
      </c>
      <c r="M81" s="197">
        <f t="shared" si="6"/>
        <v>45631.259641203702</v>
      </c>
      <c r="N81" s="197">
        <f t="shared" si="7"/>
        <v>45631.381168981483</v>
      </c>
    </row>
    <row r="82" spans="1:14" x14ac:dyDescent="0.25">
      <c r="A82" s="19" t="s">
        <v>7584</v>
      </c>
      <c r="B82" s="62">
        <v>591434163962</v>
      </c>
      <c r="C82" s="19">
        <v>34484671</v>
      </c>
      <c r="D82" s="19">
        <v>377308</v>
      </c>
      <c r="E82" s="229">
        <v>45631.375543981485</v>
      </c>
      <c r="F82" s="229">
        <v>45631.758692129632</v>
      </c>
      <c r="G82" s="19">
        <v>33104</v>
      </c>
      <c r="H82" s="19" t="str">
        <f>VLOOKUP(C82,Team!$K$5:$M$91,3,FALSE)</f>
        <v>AMER</v>
      </c>
      <c r="I82" s="19">
        <v>5</v>
      </c>
      <c r="J82" s="19">
        <v>15</v>
      </c>
      <c r="K82" s="197">
        <f t="shared" si="4"/>
        <v>45631.583877314821</v>
      </c>
      <c r="L82" s="197">
        <f t="shared" si="5"/>
        <v>45631.967025462967</v>
      </c>
      <c r="M82" s="197">
        <f t="shared" si="6"/>
        <v>45632.000543981485</v>
      </c>
      <c r="N82" s="197">
        <f t="shared" si="7"/>
        <v>45632.383692129632</v>
      </c>
    </row>
    <row r="83" spans="1:14" x14ac:dyDescent="0.25">
      <c r="A83" s="19" t="s">
        <v>7584</v>
      </c>
      <c r="B83" s="62">
        <v>591761670759</v>
      </c>
      <c r="C83" s="19">
        <v>34484671</v>
      </c>
      <c r="D83" s="19">
        <v>377308</v>
      </c>
      <c r="E83" s="229">
        <v>45632.375381944446</v>
      </c>
      <c r="F83" s="229">
        <v>45632.759201388886</v>
      </c>
      <c r="G83" s="19">
        <v>33162</v>
      </c>
      <c r="H83" s="19" t="str">
        <f>VLOOKUP(C83,Team!$K$5:$M$91,3,FALSE)</f>
        <v>AMER</v>
      </c>
      <c r="I83" s="19">
        <v>5</v>
      </c>
      <c r="J83" s="19">
        <v>15</v>
      </c>
      <c r="K83" s="197">
        <f t="shared" si="4"/>
        <v>45632.583715277782</v>
      </c>
      <c r="L83" s="197">
        <f t="shared" si="5"/>
        <v>45632.967534722222</v>
      </c>
      <c r="M83" s="197">
        <f t="shared" si="6"/>
        <v>45633.000381944446</v>
      </c>
      <c r="N83" s="197">
        <f t="shared" si="7"/>
        <v>45633.384201388886</v>
      </c>
    </row>
    <row r="84" spans="1:14" x14ac:dyDescent="0.25">
      <c r="A84" s="19" t="s">
        <v>7568</v>
      </c>
      <c r="B84" s="62">
        <v>591432985046</v>
      </c>
      <c r="C84" s="19">
        <v>30257708</v>
      </c>
      <c r="D84" s="19">
        <v>377304</v>
      </c>
      <c r="E84" s="229">
        <v>45629.424189814818</v>
      </c>
      <c r="F84" s="229">
        <v>45629.715821759259</v>
      </c>
      <c r="G84" s="19">
        <v>25197</v>
      </c>
      <c r="H84" s="19" t="str">
        <f>VLOOKUP(C84,Team!$K$5:$M$91,3,FALSE)</f>
        <v>APAC</v>
      </c>
      <c r="I84" s="19">
        <v>5</v>
      </c>
      <c r="J84" s="19">
        <v>15</v>
      </c>
      <c r="K84" s="197">
        <f t="shared" si="4"/>
        <v>45629.632523148153</v>
      </c>
      <c r="L84" s="197">
        <f t="shared" si="5"/>
        <v>45629.924155092594</v>
      </c>
      <c r="M84" s="197">
        <f t="shared" si="6"/>
        <v>45630.049189814818</v>
      </c>
      <c r="N84" s="197">
        <f t="shared" si="7"/>
        <v>45630.340821759259</v>
      </c>
    </row>
    <row r="85" spans="1:14" x14ac:dyDescent="0.25">
      <c r="A85" s="19" t="s">
        <v>7568</v>
      </c>
      <c r="B85" s="62">
        <v>591433513308</v>
      </c>
      <c r="C85" s="19">
        <v>30257708</v>
      </c>
      <c r="D85" s="19">
        <v>377304</v>
      </c>
      <c r="E85" s="229">
        <v>45630.395740740743</v>
      </c>
      <c r="F85" s="229">
        <v>45630.687581018516</v>
      </c>
      <c r="G85" s="19">
        <v>25215</v>
      </c>
      <c r="H85" s="19" t="str">
        <f>VLOOKUP(C85,Team!$K$5:$M$91,3,FALSE)</f>
        <v>APAC</v>
      </c>
      <c r="I85" s="19">
        <v>5</v>
      </c>
      <c r="J85" s="19">
        <v>15</v>
      </c>
      <c r="K85" s="197">
        <f t="shared" si="4"/>
        <v>45630.604074074079</v>
      </c>
      <c r="L85" s="197">
        <f t="shared" si="5"/>
        <v>45630.895914351851</v>
      </c>
      <c r="M85" s="197">
        <f t="shared" si="6"/>
        <v>45631.020740740743</v>
      </c>
      <c r="N85" s="197">
        <f t="shared" si="7"/>
        <v>45631.312581018516</v>
      </c>
    </row>
    <row r="86" spans="1:14" x14ac:dyDescent="0.25">
      <c r="A86" s="19" t="s">
        <v>7568</v>
      </c>
      <c r="B86" s="62">
        <v>591434021515</v>
      </c>
      <c r="C86" s="19">
        <v>30257708</v>
      </c>
      <c r="D86" s="19">
        <v>377304</v>
      </c>
      <c r="E86" s="229">
        <v>45631.387731481482</v>
      </c>
      <c r="F86" s="229">
        <v>45631.708449074074</v>
      </c>
      <c r="G86" s="19">
        <v>27709</v>
      </c>
      <c r="H86" s="19" t="str">
        <f>VLOOKUP(C86,Team!$K$5:$M$91,3,FALSE)</f>
        <v>APAC</v>
      </c>
      <c r="I86" s="19">
        <v>5</v>
      </c>
      <c r="J86" s="19">
        <v>15</v>
      </c>
      <c r="K86" s="197">
        <f t="shared" si="4"/>
        <v>45631.596064814818</v>
      </c>
      <c r="L86" s="197">
        <f t="shared" si="5"/>
        <v>45631.91678240741</v>
      </c>
      <c r="M86" s="197">
        <f t="shared" si="6"/>
        <v>45632.012731481482</v>
      </c>
      <c r="N86" s="197">
        <f t="shared" si="7"/>
        <v>45632.333449074074</v>
      </c>
    </row>
    <row r="87" spans="1:14" x14ac:dyDescent="0.25">
      <c r="A87" s="19" t="s">
        <v>7568</v>
      </c>
      <c r="B87" s="62">
        <v>591434526886</v>
      </c>
      <c r="C87" s="19">
        <v>30257708</v>
      </c>
      <c r="D87" s="19">
        <v>377304</v>
      </c>
      <c r="E87" s="229">
        <v>45632.386608796296</v>
      </c>
      <c r="F87" s="229">
        <v>45632.708784722221</v>
      </c>
      <c r="G87" s="19">
        <v>27835</v>
      </c>
      <c r="H87" s="19" t="str">
        <f>VLOOKUP(C87,Team!$K$5:$M$91,3,FALSE)</f>
        <v>APAC</v>
      </c>
      <c r="I87" s="19">
        <v>5</v>
      </c>
      <c r="J87" s="19">
        <v>15</v>
      </c>
      <c r="K87" s="197">
        <f t="shared" si="4"/>
        <v>45632.594942129632</v>
      </c>
      <c r="L87" s="197">
        <f t="shared" si="5"/>
        <v>45632.917118055557</v>
      </c>
      <c r="M87" s="197">
        <f t="shared" si="6"/>
        <v>45633.011608796296</v>
      </c>
      <c r="N87" s="197">
        <f t="shared" si="7"/>
        <v>45633.333784722221</v>
      </c>
    </row>
    <row r="88" spans="1:14" x14ac:dyDescent="0.25">
      <c r="A88" s="19" t="s">
        <v>7546</v>
      </c>
      <c r="B88" s="62">
        <v>591145404933</v>
      </c>
      <c r="C88" s="19">
        <v>20755984</v>
      </c>
      <c r="D88" s="19">
        <v>377305</v>
      </c>
      <c r="E88" s="229">
        <v>45628.379351851851</v>
      </c>
      <c r="F88" s="229">
        <v>45628.79283564815</v>
      </c>
      <c r="G88" s="19">
        <v>35725</v>
      </c>
      <c r="H88" s="19" t="str">
        <f>VLOOKUP(C88,Team!$K$5:$M$91,3,FALSE)</f>
        <v>APAC</v>
      </c>
      <c r="I88" s="19">
        <v>5</v>
      </c>
      <c r="J88" s="19">
        <v>15</v>
      </c>
      <c r="K88" s="197">
        <f t="shared" si="4"/>
        <v>45628.587685185186</v>
      </c>
      <c r="L88" s="197">
        <f t="shared" si="5"/>
        <v>45629.001168981486</v>
      </c>
      <c r="M88" s="197">
        <f t="shared" si="6"/>
        <v>45629.004351851851</v>
      </c>
      <c r="N88" s="197">
        <f t="shared" si="7"/>
        <v>45629.41783564815</v>
      </c>
    </row>
    <row r="89" spans="1:14" x14ac:dyDescent="0.25">
      <c r="A89" s="19" t="s">
        <v>7546</v>
      </c>
      <c r="B89" s="62">
        <v>591434015786</v>
      </c>
      <c r="C89" s="19">
        <v>20755984</v>
      </c>
      <c r="D89" s="19">
        <v>377305</v>
      </c>
      <c r="E89" s="229">
        <v>45631.381550925929</v>
      </c>
      <c r="F89" s="229">
        <v>45631.763483796298</v>
      </c>
      <c r="G89" s="19">
        <v>32998</v>
      </c>
      <c r="H89" s="19" t="str">
        <f>VLOOKUP(C89,Team!$K$5:$M$91,3,FALSE)</f>
        <v>APAC</v>
      </c>
      <c r="I89" s="19">
        <v>5</v>
      </c>
      <c r="J89" s="19">
        <v>15</v>
      </c>
      <c r="K89" s="197">
        <f t="shared" si="4"/>
        <v>45631.589884259265</v>
      </c>
      <c r="L89" s="197">
        <f t="shared" si="5"/>
        <v>45631.971817129634</v>
      </c>
      <c r="M89" s="197">
        <f t="shared" si="6"/>
        <v>45632.006550925929</v>
      </c>
      <c r="N89" s="197">
        <f t="shared" si="7"/>
        <v>45632.388483796298</v>
      </c>
    </row>
    <row r="90" spans="1:14" x14ac:dyDescent="0.25">
      <c r="A90" s="19" t="s">
        <v>7567</v>
      </c>
      <c r="B90" s="62">
        <v>591145429924</v>
      </c>
      <c r="C90" s="19">
        <v>30419382</v>
      </c>
      <c r="D90" s="19">
        <v>377305</v>
      </c>
      <c r="E90" s="229">
        <v>45628.448946759258</v>
      </c>
      <c r="F90" s="229">
        <v>45628.625613425924</v>
      </c>
      <c r="G90" s="19">
        <v>15264</v>
      </c>
      <c r="H90" s="19" t="str">
        <f>VLOOKUP(C90,Team!$K$5:$M$91,3,FALSE)</f>
        <v>APAC</v>
      </c>
      <c r="I90" s="19">
        <v>5</v>
      </c>
      <c r="J90" s="19">
        <v>15</v>
      </c>
      <c r="K90" s="197">
        <f t="shared" si="4"/>
        <v>45628.657280092593</v>
      </c>
      <c r="L90" s="197">
        <f t="shared" si="5"/>
        <v>45628.83394675926</v>
      </c>
      <c r="M90" s="197">
        <f t="shared" si="6"/>
        <v>45629.073946759258</v>
      </c>
      <c r="N90" s="197">
        <f t="shared" si="7"/>
        <v>45629.250613425924</v>
      </c>
    </row>
    <row r="91" spans="1:14" x14ac:dyDescent="0.25">
      <c r="A91" s="19" t="s">
        <v>7567</v>
      </c>
      <c r="B91" s="62">
        <v>591145467782</v>
      </c>
      <c r="C91" s="19">
        <v>30419382</v>
      </c>
      <c r="D91" s="19">
        <v>377305</v>
      </c>
      <c r="E91" s="229">
        <v>45628.675833333335</v>
      </c>
      <c r="F91" s="229">
        <v>45628.791909722226</v>
      </c>
      <c r="G91" s="19">
        <v>10029</v>
      </c>
      <c r="H91" s="19" t="str">
        <f>VLOOKUP(C91,Team!$K$5:$M$91,3,FALSE)</f>
        <v>APAC</v>
      </c>
      <c r="I91" s="19">
        <v>5</v>
      </c>
      <c r="J91" s="19">
        <v>15</v>
      </c>
      <c r="K91" s="197">
        <f t="shared" si="4"/>
        <v>45628.88416666667</v>
      </c>
      <c r="L91" s="197">
        <f t="shared" si="5"/>
        <v>45629.000243055561</v>
      </c>
      <c r="M91" s="197">
        <f t="shared" si="6"/>
        <v>45629.300833333335</v>
      </c>
      <c r="N91" s="197">
        <f t="shared" si="7"/>
        <v>45629.416909722226</v>
      </c>
    </row>
    <row r="92" spans="1:14" x14ac:dyDescent="0.25">
      <c r="A92" s="19" t="s">
        <v>7567</v>
      </c>
      <c r="B92" s="62">
        <v>591433009960</v>
      </c>
      <c r="C92" s="19">
        <v>30419382</v>
      </c>
      <c r="D92" s="19">
        <v>377305</v>
      </c>
      <c r="E92" s="229">
        <v>45629.455810185187</v>
      </c>
      <c r="F92" s="229">
        <v>45629.678240740737</v>
      </c>
      <c r="G92" s="19">
        <v>19217</v>
      </c>
      <c r="H92" s="19" t="str">
        <f>VLOOKUP(C92,Team!$K$5:$M$91,3,FALSE)</f>
        <v>APAC</v>
      </c>
      <c r="I92" s="19">
        <v>5</v>
      </c>
      <c r="J92" s="19">
        <v>15</v>
      </c>
      <c r="K92" s="197">
        <f t="shared" si="4"/>
        <v>45629.664143518523</v>
      </c>
      <c r="L92" s="197">
        <f t="shared" si="5"/>
        <v>45629.886574074073</v>
      </c>
      <c r="M92" s="197">
        <f t="shared" si="6"/>
        <v>45630.080810185187</v>
      </c>
      <c r="N92" s="197">
        <f t="shared" si="7"/>
        <v>45630.303240740737</v>
      </c>
    </row>
    <row r="93" spans="1:14" x14ac:dyDescent="0.25">
      <c r="A93" s="19" t="s">
        <v>7567</v>
      </c>
      <c r="B93" s="62">
        <v>591433072990</v>
      </c>
      <c r="C93" s="19">
        <v>30419382</v>
      </c>
      <c r="D93" s="19">
        <v>377305</v>
      </c>
      <c r="E93" s="229">
        <v>45629.730185185188</v>
      </c>
      <c r="F93" s="229">
        <v>45629.79178240741</v>
      </c>
      <c r="G93" s="19">
        <v>5321</v>
      </c>
      <c r="H93" s="19" t="str">
        <f>VLOOKUP(C93,Team!$K$5:$M$91,3,FALSE)</f>
        <v>APAC</v>
      </c>
      <c r="I93" s="19">
        <v>5</v>
      </c>
      <c r="J93" s="19">
        <v>15</v>
      </c>
      <c r="K93" s="197">
        <f t="shared" si="4"/>
        <v>45629.938518518524</v>
      </c>
      <c r="L93" s="197">
        <f t="shared" si="5"/>
        <v>45630.000115740746</v>
      </c>
      <c r="M93" s="197">
        <f t="shared" si="6"/>
        <v>45630.355185185188</v>
      </c>
      <c r="N93" s="197">
        <f t="shared" si="7"/>
        <v>45630.41678240741</v>
      </c>
    </row>
    <row r="94" spans="1:14" x14ac:dyDescent="0.25">
      <c r="A94" s="19" t="s">
        <v>7567</v>
      </c>
      <c r="B94" s="62">
        <v>591433556146</v>
      </c>
      <c r="C94" s="19">
        <v>30419382</v>
      </c>
      <c r="D94" s="19">
        <v>377305</v>
      </c>
      <c r="E94" s="229">
        <v>45630.449155092596</v>
      </c>
      <c r="F94" s="229">
        <v>45630.630127314813</v>
      </c>
      <c r="G94" s="19">
        <v>15636</v>
      </c>
      <c r="H94" s="19" t="str">
        <f>VLOOKUP(C94,Team!$K$5:$M$91,3,FALSE)</f>
        <v>APAC</v>
      </c>
      <c r="I94" s="19">
        <v>5</v>
      </c>
      <c r="J94" s="19">
        <v>15</v>
      </c>
      <c r="K94" s="197">
        <f t="shared" si="4"/>
        <v>45630.657488425932</v>
      </c>
      <c r="L94" s="197">
        <f t="shared" si="5"/>
        <v>45630.838460648149</v>
      </c>
      <c r="M94" s="197">
        <f t="shared" si="6"/>
        <v>45631.074155092596</v>
      </c>
      <c r="N94" s="197">
        <f t="shared" si="7"/>
        <v>45631.255127314813</v>
      </c>
    </row>
    <row r="95" spans="1:14" x14ac:dyDescent="0.25">
      <c r="A95" s="19" t="s">
        <v>7567</v>
      </c>
      <c r="B95" s="62">
        <v>591433615839</v>
      </c>
      <c r="C95" s="19">
        <v>30419382</v>
      </c>
      <c r="D95" s="19">
        <v>377305</v>
      </c>
      <c r="E95" s="229">
        <v>45630.675567129627</v>
      </c>
      <c r="F95" s="229">
        <v>45630.79173611111</v>
      </c>
      <c r="G95" s="19">
        <v>10036</v>
      </c>
      <c r="H95" s="19" t="str">
        <f>VLOOKUP(C95,Team!$K$5:$M$91,3,FALSE)</f>
        <v>APAC</v>
      </c>
      <c r="I95" s="19">
        <v>5</v>
      </c>
      <c r="J95" s="19">
        <v>15</v>
      </c>
      <c r="K95" s="197">
        <f t="shared" si="4"/>
        <v>45630.883900462963</v>
      </c>
      <c r="L95" s="197">
        <f t="shared" si="5"/>
        <v>45631.000069444446</v>
      </c>
      <c r="M95" s="197">
        <f t="shared" si="6"/>
        <v>45631.300567129627</v>
      </c>
      <c r="N95" s="197">
        <f t="shared" si="7"/>
        <v>45631.41673611111</v>
      </c>
    </row>
    <row r="96" spans="1:14" x14ac:dyDescent="0.25">
      <c r="A96" s="19" t="s">
        <v>7567</v>
      </c>
      <c r="B96" s="62">
        <v>591761554297</v>
      </c>
      <c r="C96" s="19">
        <v>30419382</v>
      </c>
      <c r="D96" s="19">
        <v>377305</v>
      </c>
      <c r="E96" s="229">
        <v>45632.418368055558</v>
      </c>
      <c r="F96" s="229">
        <v>45632.750219907408</v>
      </c>
      <c r="G96" s="19">
        <v>28671</v>
      </c>
      <c r="H96" s="19" t="str">
        <f>VLOOKUP(C96,Team!$K$5:$M$91,3,FALSE)</f>
        <v>APAC</v>
      </c>
      <c r="I96" s="19">
        <v>5</v>
      </c>
      <c r="J96" s="19">
        <v>15</v>
      </c>
      <c r="K96" s="197">
        <f t="shared" si="4"/>
        <v>45632.626701388894</v>
      </c>
      <c r="L96" s="197">
        <f t="shared" si="5"/>
        <v>45632.958553240744</v>
      </c>
      <c r="M96" s="197">
        <f t="shared" si="6"/>
        <v>45633.043368055558</v>
      </c>
      <c r="N96" s="197">
        <f t="shared" si="7"/>
        <v>45633.375219907408</v>
      </c>
    </row>
    <row r="97" spans="1:14" x14ac:dyDescent="0.25">
      <c r="A97" s="19" t="s">
        <v>7554</v>
      </c>
      <c r="B97" s="62">
        <v>591433493951</v>
      </c>
      <c r="C97" s="19">
        <v>20755808</v>
      </c>
      <c r="D97" s="19">
        <v>377304</v>
      </c>
      <c r="E97" s="229">
        <v>45630.375601851854</v>
      </c>
      <c r="F97" s="229">
        <v>45630.503437500003</v>
      </c>
      <c r="G97" s="19">
        <v>11045</v>
      </c>
      <c r="H97" s="19" t="str">
        <f>VLOOKUP(C97,Team!$K$5:$M$91,3,FALSE)</f>
        <v>APAC</v>
      </c>
      <c r="I97" s="19">
        <v>5</v>
      </c>
      <c r="J97" s="19">
        <v>15</v>
      </c>
      <c r="K97" s="197">
        <f t="shared" si="4"/>
        <v>45630.58393518519</v>
      </c>
      <c r="L97" s="197">
        <f t="shared" si="5"/>
        <v>45630.711770833339</v>
      </c>
      <c r="M97" s="197">
        <f t="shared" si="6"/>
        <v>45631.000601851854</v>
      </c>
      <c r="N97" s="197">
        <f t="shared" si="7"/>
        <v>45631.128437500003</v>
      </c>
    </row>
    <row r="98" spans="1:14" x14ac:dyDescent="0.25">
      <c r="A98" s="19" t="s">
        <v>7554</v>
      </c>
      <c r="B98" s="62">
        <v>591433597635</v>
      </c>
      <c r="C98" s="19">
        <v>20755808</v>
      </c>
      <c r="D98" s="19">
        <v>377304</v>
      </c>
      <c r="E98" s="229">
        <v>45630.549756944441</v>
      </c>
      <c r="F98" s="229">
        <v>45630.71162037037</v>
      </c>
      <c r="G98" s="19">
        <v>13984</v>
      </c>
      <c r="H98" s="19" t="str">
        <f>VLOOKUP(C98,Team!$K$5:$M$91,3,FALSE)</f>
        <v>APAC</v>
      </c>
      <c r="I98" s="19">
        <v>5</v>
      </c>
      <c r="J98" s="19">
        <v>15</v>
      </c>
      <c r="K98" s="197">
        <f t="shared" si="4"/>
        <v>45630.758090277777</v>
      </c>
      <c r="L98" s="197">
        <f t="shared" si="5"/>
        <v>45630.919953703706</v>
      </c>
      <c r="M98" s="197">
        <f t="shared" si="6"/>
        <v>45631.174756944441</v>
      </c>
      <c r="N98" s="197">
        <f t="shared" si="7"/>
        <v>45631.33662037037</v>
      </c>
    </row>
    <row r="99" spans="1:14" x14ac:dyDescent="0.25">
      <c r="A99" s="19" t="s">
        <v>7554</v>
      </c>
      <c r="B99" s="62">
        <v>591434009728</v>
      </c>
      <c r="C99" s="19">
        <v>20755808</v>
      </c>
      <c r="D99" s="19">
        <v>377304</v>
      </c>
      <c r="E99" s="229">
        <v>45631.375092592592</v>
      </c>
      <c r="F99" s="229">
        <v>45632.340266203704</v>
      </c>
      <c r="G99" s="19">
        <v>83391</v>
      </c>
      <c r="H99" s="19" t="str">
        <f>VLOOKUP(C99,Team!$K$5:$M$91,3,FALSE)</f>
        <v>APAC</v>
      </c>
      <c r="I99" s="19">
        <v>5</v>
      </c>
      <c r="J99" s="19">
        <v>15</v>
      </c>
      <c r="K99" s="197">
        <f t="shared" si="4"/>
        <v>45631.583425925928</v>
      </c>
      <c r="L99" s="197">
        <f t="shared" si="5"/>
        <v>45632.54859953704</v>
      </c>
      <c r="M99" s="197">
        <f t="shared" si="6"/>
        <v>45632.000092592592</v>
      </c>
      <c r="N99" s="197">
        <f t="shared" si="7"/>
        <v>45632.965266203704</v>
      </c>
    </row>
    <row r="100" spans="1:14" x14ac:dyDescent="0.25">
      <c r="A100" s="19" t="s">
        <v>7554</v>
      </c>
      <c r="B100" s="62">
        <v>591434544727</v>
      </c>
      <c r="C100" s="19">
        <v>20755808</v>
      </c>
      <c r="D100" s="19">
        <v>377304</v>
      </c>
      <c r="E100" s="229">
        <v>45632.4065162037</v>
      </c>
      <c r="F100" s="229">
        <v>45632.739849537036</v>
      </c>
      <c r="G100" s="19">
        <v>28799</v>
      </c>
      <c r="H100" s="19" t="str">
        <f>VLOOKUP(C100,Team!$K$5:$M$91,3,FALSE)</f>
        <v>APAC</v>
      </c>
      <c r="I100" s="19">
        <v>5</v>
      </c>
      <c r="J100" s="19">
        <v>15</v>
      </c>
      <c r="K100" s="197">
        <f t="shared" si="4"/>
        <v>45632.614849537036</v>
      </c>
      <c r="L100" s="197">
        <f t="shared" si="5"/>
        <v>45632.948182870372</v>
      </c>
      <c r="M100" s="197">
        <f t="shared" si="6"/>
        <v>45633.0315162037</v>
      </c>
      <c r="N100" s="197">
        <f t="shared" si="7"/>
        <v>45633.364849537036</v>
      </c>
    </row>
    <row r="101" spans="1:14" x14ac:dyDescent="0.25">
      <c r="A101" s="19" t="s">
        <v>7559</v>
      </c>
      <c r="B101" s="62">
        <v>591145385672</v>
      </c>
      <c r="C101" s="19">
        <v>30256987</v>
      </c>
      <c r="D101" s="19">
        <v>377304</v>
      </c>
      <c r="E101" s="229">
        <v>45628.336006944446</v>
      </c>
      <c r="F101" s="229">
        <v>45628.677118055559</v>
      </c>
      <c r="G101" s="19">
        <v>29471</v>
      </c>
      <c r="H101" s="19" t="str">
        <f>VLOOKUP(C101,Team!$K$5:$M$91,3,FALSE)</f>
        <v>APAC</v>
      </c>
      <c r="I101" s="19">
        <v>5</v>
      </c>
      <c r="J101" s="19">
        <v>15</v>
      </c>
      <c r="K101" s="197">
        <f t="shared" si="4"/>
        <v>45628.544340277782</v>
      </c>
      <c r="L101" s="197">
        <f t="shared" si="5"/>
        <v>45628.885451388895</v>
      </c>
      <c r="M101" s="197">
        <f t="shared" si="6"/>
        <v>45628.961006944446</v>
      </c>
      <c r="N101" s="197">
        <f t="shared" si="7"/>
        <v>45629.302118055559</v>
      </c>
    </row>
    <row r="102" spans="1:14" x14ac:dyDescent="0.25">
      <c r="A102" s="19" t="s">
        <v>7559</v>
      </c>
      <c r="B102" s="62">
        <v>591432876150</v>
      </c>
      <c r="C102" s="19">
        <v>30256987</v>
      </c>
      <c r="D102" s="19">
        <v>377304</v>
      </c>
      <c r="E102" s="229">
        <v>45629.327187499999</v>
      </c>
      <c r="F102" s="229">
        <v>45629.666805555556</v>
      </c>
      <c r="G102" s="19">
        <v>29342</v>
      </c>
      <c r="H102" s="19" t="str">
        <f>VLOOKUP(C102,Team!$K$5:$M$91,3,FALSE)</f>
        <v>APAC</v>
      </c>
      <c r="I102" s="19">
        <v>5</v>
      </c>
      <c r="J102" s="19">
        <v>15</v>
      </c>
      <c r="K102" s="197">
        <f t="shared" si="4"/>
        <v>45629.535520833335</v>
      </c>
      <c r="L102" s="197">
        <f t="shared" si="5"/>
        <v>45629.875138888892</v>
      </c>
      <c r="M102" s="197">
        <f t="shared" si="6"/>
        <v>45629.952187499999</v>
      </c>
      <c r="N102" s="197">
        <f t="shared" si="7"/>
        <v>45630.291805555556</v>
      </c>
    </row>
    <row r="103" spans="1:14" x14ac:dyDescent="0.25">
      <c r="A103" s="19" t="s">
        <v>7559</v>
      </c>
      <c r="B103" s="62">
        <v>591433444952</v>
      </c>
      <c r="C103" s="19">
        <v>30256987</v>
      </c>
      <c r="D103" s="19">
        <v>377304</v>
      </c>
      <c r="E103" s="229">
        <v>45630.332638888889</v>
      </c>
      <c r="F103" s="229">
        <v>45630.667060185187</v>
      </c>
      <c r="G103" s="19">
        <v>28894</v>
      </c>
      <c r="H103" s="19" t="str">
        <f>VLOOKUP(C103,Team!$K$5:$M$91,3,FALSE)</f>
        <v>APAC</v>
      </c>
      <c r="I103" s="19">
        <v>5</v>
      </c>
      <c r="J103" s="19">
        <v>15</v>
      </c>
      <c r="K103" s="197">
        <f t="shared" si="4"/>
        <v>45630.540972222225</v>
      </c>
      <c r="L103" s="197">
        <f t="shared" si="5"/>
        <v>45630.875393518523</v>
      </c>
      <c r="M103" s="197">
        <f t="shared" si="6"/>
        <v>45630.957638888889</v>
      </c>
      <c r="N103" s="197">
        <f t="shared" si="7"/>
        <v>45631.292060185187</v>
      </c>
    </row>
    <row r="104" spans="1:14" x14ac:dyDescent="0.25">
      <c r="A104" s="19" t="s">
        <v>7559</v>
      </c>
      <c r="B104" s="62">
        <v>591433958095</v>
      </c>
      <c r="C104" s="19">
        <v>30256987</v>
      </c>
      <c r="D104" s="19">
        <v>377304</v>
      </c>
      <c r="E104" s="229">
        <v>45631.327465277776</v>
      </c>
      <c r="F104" s="229">
        <v>45631.666712962964</v>
      </c>
      <c r="G104" s="19">
        <v>29310</v>
      </c>
      <c r="H104" s="19" t="str">
        <f>VLOOKUP(C104,Team!$K$5:$M$91,3,FALSE)</f>
        <v>APAC</v>
      </c>
      <c r="I104" s="19">
        <v>5</v>
      </c>
      <c r="J104" s="19">
        <v>15</v>
      </c>
      <c r="K104" s="197">
        <f t="shared" si="4"/>
        <v>45631.535798611112</v>
      </c>
      <c r="L104" s="197">
        <f t="shared" si="5"/>
        <v>45631.8750462963</v>
      </c>
      <c r="M104" s="197">
        <f t="shared" si="6"/>
        <v>45631.952465277776</v>
      </c>
      <c r="N104" s="197">
        <f t="shared" si="7"/>
        <v>45632.291712962964</v>
      </c>
    </row>
    <row r="105" spans="1:14" x14ac:dyDescent="0.25">
      <c r="A105" s="19" t="s">
        <v>7559</v>
      </c>
      <c r="B105" s="62">
        <v>591434474895</v>
      </c>
      <c r="C105" s="19">
        <v>30256987</v>
      </c>
      <c r="D105" s="19">
        <v>377304</v>
      </c>
      <c r="E105" s="229">
        <v>45632.335381944446</v>
      </c>
      <c r="F105" s="229">
        <v>45632.67796296296</v>
      </c>
      <c r="G105" s="19">
        <v>29599</v>
      </c>
      <c r="H105" s="19" t="str">
        <f>VLOOKUP(C105,Team!$K$5:$M$91,3,FALSE)</f>
        <v>APAC</v>
      </c>
      <c r="I105" s="19">
        <v>5</v>
      </c>
      <c r="J105" s="19">
        <v>15</v>
      </c>
      <c r="K105" s="197">
        <f t="shared" si="4"/>
        <v>45632.543715277781</v>
      </c>
      <c r="L105" s="197">
        <f t="shared" si="5"/>
        <v>45632.886296296296</v>
      </c>
      <c r="M105" s="197">
        <f t="shared" si="6"/>
        <v>45632.960381944446</v>
      </c>
      <c r="N105" s="197">
        <f t="shared" si="7"/>
        <v>45633.30296296296</v>
      </c>
    </row>
    <row r="106" spans="1:14" x14ac:dyDescent="0.25">
      <c r="A106" s="19" t="s">
        <v>7560</v>
      </c>
      <c r="B106" s="62">
        <v>591145383490</v>
      </c>
      <c r="C106" s="19">
        <v>2693866</v>
      </c>
      <c r="D106" s="19">
        <v>377305</v>
      </c>
      <c r="E106" s="229">
        <v>45628.331307870372</v>
      </c>
      <c r="F106" s="229">
        <v>45628.418449074074</v>
      </c>
      <c r="G106" s="19">
        <v>7529</v>
      </c>
      <c r="H106" s="19" t="str">
        <f>VLOOKUP(C106,Team!$K$5:$M$91,3,FALSE)</f>
        <v>APAC</v>
      </c>
      <c r="I106" s="19">
        <v>5</v>
      </c>
      <c r="J106" s="19">
        <v>15</v>
      </c>
      <c r="K106" s="197">
        <f t="shared" si="4"/>
        <v>45628.539641203708</v>
      </c>
      <c r="L106" s="197">
        <f t="shared" si="5"/>
        <v>45628.626782407409</v>
      </c>
      <c r="M106" s="197">
        <f t="shared" si="6"/>
        <v>45628.956307870372</v>
      </c>
      <c r="N106" s="197">
        <f t="shared" si="7"/>
        <v>45629.043449074074</v>
      </c>
    </row>
    <row r="107" spans="1:14" x14ac:dyDescent="0.25">
      <c r="A107" s="19" t="s">
        <v>7560</v>
      </c>
      <c r="B107" s="62">
        <v>591145422588</v>
      </c>
      <c r="C107" s="19">
        <v>2693866</v>
      </c>
      <c r="D107" s="19">
        <v>377305</v>
      </c>
      <c r="E107" s="229">
        <v>45628.424247685187</v>
      </c>
      <c r="F107" s="229">
        <v>45628.48878472222</v>
      </c>
      <c r="G107" s="19">
        <v>5575</v>
      </c>
      <c r="H107" s="19" t="str">
        <f>VLOOKUP(C107,Team!$K$5:$M$91,3,FALSE)</f>
        <v>APAC</v>
      </c>
      <c r="I107" s="19">
        <v>5</v>
      </c>
      <c r="J107" s="19">
        <v>15</v>
      </c>
      <c r="K107" s="197">
        <f t="shared" si="4"/>
        <v>45628.632581018523</v>
      </c>
      <c r="L107" s="197">
        <f t="shared" si="5"/>
        <v>45628.697118055556</v>
      </c>
      <c r="M107" s="197">
        <f t="shared" si="6"/>
        <v>45629.049247685187</v>
      </c>
      <c r="N107" s="197">
        <f t="shared" si="7"/>
        <v>45629.11378472222</v>
      </c>
    </row>
    <row r="108" spans="1:14" x14ac:dyDescent="0.25">
      <c r="A108" s="19" t="s">
        <v>7560</v>
      </c>
      <c r="B108" s="62">
        <v>591145441066</v>
      </c>
      <c r="C108" s="19">
        <v>2693866</v>
      </c>
      <c r="D108" s="19">
        <v>377305</v>
      </c>
      <c r="E108" s="229">
        <v>45628.490162037036</v>
      </c>
      <c r="F108" s="229">
        <v>45628.68445601852</v>
      </c>
      <c r="G108" s="19">
        <v>16786</v>
      </c>
      <c r="H108" s="19" t="str">
        <f>VLOOKUP(C108,Team!$K$5:$M$91,3,FALSE)</f>
        <v>APAC</v>
      </c>
      <c r="I108" s="19">
        <v>5</v>
      </c>
      <c r="J108" s="19">
        <v>15</v>
      </c>
      <c r="K108" s="197">
        <f t="shared" si="4"/>
        <v>45628.698495370372</v>
      </c>
      <c r="L108" s="197">
        <f t="shared" si="5"/>
        <v>45628.892789351856</v>
      </c>
      <c r="M108" s="197">
        <f t="shared" si="6"/>
        <v>45629.115162037036</v>
      </c>
      <c r="N108" s="197">
        <f t="shared" si="7"/>
        <v>45629.30945601852</v>
      </c>
    </row>
    <row r="109" spans="1:14" x14ac:dyDescent="0.25">
      <c r="A109" s="19" t="s">
        <v>7560</v>
      </c>
      <c r="B109" s="62">
        <v>591432891154</v>
      </c>
      <c r="C109" s="19">
        <v>2693866</v>
      </c>
      <c r="D109" s="19">
        <v>377305</v>
      </c>
      <c r="E109" s="229">
        <v>45629.338912037034</v>
      </c>
      <c r="F109" s="229">
        <v>45629.557372685187</v>
      </c>
      <c r="G109" s="19">
        <v>18875</v>
      </c>
      <c r="H109" s="19" t="str">
        <f>VLOOKUP(C109,Team!$K$5:$M$91,3,FALSE)</f>
        <v>APAC</v>
      </c>
      <c r="I109" s="19">
        <v>5</v>
      </c>
      <c r="J109" s="19">
        <v>15</v>
      </c>
      <c r="K109" s="197">
        <f t="shared" si="4"/>
        <v>45629.54724537037</v>
      </c>
      <c r="L109" s="197">
        <f t="shared" si="5"/>
        <v>45629.765706018523</v>
      </c>
      <c r="M109" s="197">
        <f t="shared" si="6"/>
        <v>45629.963912037034</v>
      </c>
      <c r="N109" s="197">
        <f t="shared" si="7"/>
        <v>45630.182372685187</v>
      </c>
    </row>
    <row r="110" spans="1:14" x14ac:dyDescent="0.25">
      <c r="A110" s="19" t="s">
        <v>7560</v>
      </c>
      <c r="B110" s="62">
        <v>591433059838</v>
      </c>
      <c r="C110" s="19">
        <v>2693866</v>
      </c>
      <c r="D110" s="19">
        <v>377305</v>
      </c>
      <c r="E110" s="229">
        <v>45629.586840277778</v>
      </c>
      <c r="F110" s="229">
        <v>45629.678564814814</v>
      </c>
      <c r="G110" s="19">
        <v>7924</v>
      </c>
      <c r="H110" s="19" t="str">
        <f>VLOOKUP(C110,Team!$K$5:$M$91,3,FALSE)</f>
        <v>APAC</v>
      </c>
      <c r="I110" s="19">
        <v>5</v>
      </c>
      <c r="J110" s="19">
        <v>15</v>
      </c>
      <c r="K110" s="197">
        <f t="shared" si="4"/>
        <v>45629.795173611114</v>
      </c>
      <c r="L110" s="197">
        <f t="shared" si="5"/>
        <v>45629.88689814815</v>
      </c>
      <c r="M110" s="197">
        <f t="shared" si="6"/>
        <v>45630.211840277778</v>
      </c>
      <c r="N110" s="197">
        <f t="shared" si="7"/>
        <v>45630.303564814814</v>
      </c>
    </row>
    <row r="111" spans="1:14" x14ac:dyDescent="0.25">
      <c r="A111" s="19" t="s">
        <v>7560</v>
      </c>
      <c r="B111" s="62">
        <v>591433974546</v>
      </c>
      <c r="C111" s="19">
        <v>2693866</v>
      </c>
      <c r="D111" s="19">
        <v>377305</v>
      </c>
      <c r="E111" s="229">
        <v>45631.342233796298</v>
      </c>
      <c r="F111" s="229">
        <v>45631.67460648148</v>
      </c>
      <c r="G111" s="19">
        <v>28716</v>
      </c>
      <c r="H111" s="19" t="str">
        <f>VLOOKUP(C111,Team!$K$5:$M$91,3,FALSE)</f>
        <v>APAC</v>
      </c>
      <c r="I111" s="19">
        <v>5</v>
      </c>
      <c r="J111" s="19">
        <v>15</v>
      </c>
      <c r="K111" s="197">
        <f t="shared" si="4"/>
        <v>45631.550567129634</v>
      </c>
      <c r="L111" s="197">
        <f t="shared" si="5"/>
        <v>45631.882939814815</v>
      </c>
      <c r="M111" s="197">
        <f t="shared" si="6"/>
        <v>45631.967233796298</v>
      </c>
      <c r="N111" s="197">
        <f t="shared" si="7"/>
        <v>45632.29960648148</v>
      </c>
    </row>
    <row r="112" spans="1:14" x14ac:dyDescent="0.25">
      <c r="A112" s="19" t="s">
        <v>7560</v>
      </c>
      <c r="B112" s="62">
        <v>591434476278</v>
      </c>
      <c r="C112" s="19">
        <v>2693866</v>
      </c>
      <c r="D112" s="19">
        <v>377305</v>
      </c>
      <c r="E112" s="229">
        <v>45632.336481481485</v>
      </c>
      <c r="F112" s="229">
        <v>45632.532037037039</v>
      </c>
      <c r="G112" s="19">
        <v>16895</v>
      </c>
      <c r="H112" s="19" t="str">
        <f>VLOOKUP(C112,Team!$K$5:$M$91,3,FALSE)</f>
        <v>APAC</v>
      </c>
      <c r="I112" s="19">
        <v>5</v>
      </c>
      <c r="J112" s="19">
        <v>15</v>
      </c>
      <c r="K112" s="197">
        <f t="shared" si="4"/>
        <v>45632.544814814821</v>
      </c>
      <c r="L112" s="197">
        <f t="shared" si="5"/>
        <v>45632.740370370375</v>
      </c>
      <c r="M112" s="197">
        <f t="shared" si="6"/>
        <v>45632.961481481485</v>
      </c>
      <c r="N112" s="197">
        <f t="shared" si="7"/>
        <v>45633.157037037039</v>
      </c>
    </row>
    <row r="113" spans="1:14" x14ac:dyDescent="0.25">
      <c r="A113" s="19" t="s">
        <v>7560</v>
      </c>
      <c r="B113" s="62">
        <v>591761615198</v>
      </c>
      <c r="C113" s="19">
        <v>2693866</v>
      </c>
      <c r="D113" s="19">
        <v>377305</v>
      </c>
      <c r="E113" s="229">
        <v>45632.550578703704</v>
      </c>
      <c r="F113" s="229">
        <v>45632.703275462962</v>
      </c>
      <c r="G113" s="19">
        <v>13192</v>
      </c>
      <c r="H113" s="19" t="str">
        <f>VLOOKUP(C113,Team!$K$5:$M$91,3,FALSE)</f>
        <v>APAC</v>
      </c>
      <c r="I113" s="19">
        <v>5</v>
      </c>
      <c r="J113" s="19">
        <v>15</v>
      </c>
      <c r="K113" s="197">
        <f t="shared" si="4"/>
        <v>45632.758912037039</v>
      </c>
      <c r="L113" s="197">
        <f t="shared" si="5"/>
        <v>45632.911608796298</v>
      </c>
      <c r="M113" s="197">
        <f t="shared" si="6"/>
        <v>45633.175578703704</v>
      </c>
      <c r="N113" s="197">
        <f t="shared" si="7"/>
        <v>45633.328275462962</v>
      </c>
    </row>
    <row r="114" spans="1:14" x14ac:dyDescent="0.25">
      <c r="A114" s="19" t="s">
        <v>578</v>
      </c>
      <c r="B114" s="62">
        <v>591145407272</v>
      </c>
      <c r="C114" s="19">
        <v>6966930</v>
      </c>
      <c r="D114" s="19">
        <v>377305</v>
      </c>
      <c r="E114" s="229">
        <v>45628.384814814817</v>
      </c>
      <c r="F114" s="229">
        <v>45628.718692129631</v>
      </c>
      <c r="G114" s="19">
        <v>28847</v>
      </c>
      <c r="H114" s="19" t="str">
        <f>VLOOKUP(C114,Team!$K$5:$M$91,3,FALSE)</f>
        <v>APAC</v>
      </c>
      <c r="I114" s="19">
        <v>5</v>
      </c>
      <c r="J114" s="19">
        <v>15</v>
      </c>
      <c r="K114" s="197">
        <f t="shared" si="4"/>
        <v>45628.593148148153</v>
      </c>
      <c r="L114" s="197">
        <f t="shared" si="5"/>
        <v>45628.927025462966</v>
      </c>
      <c r="M114" s="197">
        <f t="shared" si="6"/>
        <v>45629.009814814817</v>
      </c>
      <c r="N114" s="197">
        <f t="shared" si="7"/>
        <v>45629.343692129631</v>
      </c>
    </row>
    <row r="115" spans="1:14" x14ac:dyDescent="0.25">
      <c r="A115" s="19" t="s">
        <v>578</v>
      </c>
      <c r="B115" s="62">
        <v>591434083698</v>
      </c>
      <c r="C115" s="19">
        <v>6966930</v>
      </c>
      <c r="D115" s="19">
        <v>377305</v>
      </c>
      <c r="E115" s="229">
        <v>45631.468599537038</v>
      </c>
      <c r="F115" s="229">
        <v>45631.676689814813</v>
      </c>
      <c r="G115" s="19">
        <v>17979</v>
      </c>
      <c r="H115" s="19" t="str">
        <f>VLOOKUP(C115,Team!$K$5:$M$91,3,FALSE)</f>
        <v>APAC</v>
      </c>
      <c r="I115" s="19">
        <v>5</v>
      </c>
      <c r="J115" s="19">
        <v>15</v>
      </c>
      <c r="K115" s="197">
        <f t="shared" si="4"/>
        <v>45631.676932870374</v>
      </c>
      <c r="L115" s="197">
        <f t="shared" si="5"/>
        <v>45631.885023148148</v>
      </c>
      <c r="M115" s="197">
        <f t="shared" si="6"/>
        <v>45632.093599537038</v>
      </c>
      <c r="N115" s="197">
        <f t="shared" si="7"/>
        <v>45632.301689814813</v>
      </c>
    </row>
    <row r="116" spans="1:14" x14ac:dyDescent="0.25">
      <c r="A116" s="19" t="s">
        <v>7600</v>
      </c>
      <c r="B116" s="62">
        <v>591145440797</v>
      </c>
      <c r="C116" s="19">
        <v>6991908</v>
      </c>
      <c r="D116" s="19">
        <v>377304</v>
      </c>
      <c r="E116" s="229">
        <v>45628.489155092589</v>
      </c>
      <c r="F116" s="229">
        <v>45628.833564814813</v>
      </c>
      <c r="G116" s="19">
        <v>29757</v>
      </c>
      <c r="H116" s="19" t="str">
        <f>VLOOKUP(C116,Team!$K$5:$M$91,3,FALSE)</f>
        <v>APAC</v>
      </c>
      <c r="I116" s="19">
        <v>5</v>
      </c>
      <c r="J116" s="19">
        <v>15</v>
      </c>
      <c r="K116" s="197">
        <f t="shared" si="4"/>
        <v>45628.697488425925</v>
      </c>
      <c r="L116" s="197">
        <f t="shared" si="5"/>
        <v>45629.041898148149</v>
      </c>
      <c r="M116" s="197">
        <f t="shared" si="6"/>
        <v>45629.114155092589</v>
      </c>
      <c r="N116" s="197">
        <f t="shared" si="7"/>
        <v>45629.458564814813</v>
      </c>
    </row>
    <row r="117" spans="1:14" x14ac:dyDescent="0.25">
      <c r="A117" s="19" t="s">
        <v>7600</v>
      </c>
      <c r="B117" s="62">
        <v>591433580104</v>
      </c>
      <c r="C117" s="19">
        <v>6991908</v>
      </c>
      <c r="D117" s="19">
        <v>377304</v>
      </c>
      <c r="E117" s="229">
        <v>45630.490902777776</v>
      </c>
      <c r="F117" s="229">
        <v>45630.83357638889</v>
      </c>
      <c r="G117" s="19">
        <v>29607</v>
      </c>
      <c r="H117" s="19" t="str">
        <f>VLOOKUP(C117,Team!$K$5:$M$91,3,FALSE)</f>
        <v>APAC</v>
      </c>
      <c r="I117" s="19">
        <v>5</v>
      </c>
      <c r="J117" s="19">
        <v>15</v>
      </c>
      <c r="K117" s="197">
        <f t="shared" si="4"/>
        <v>45630.699236111112</v>
      </c>
      <c r="L117" s="197">
        <f t="shared" si="5"/>
        <v>45631.041909722226</v>
      </c>
      <c r="M117" s="197">
        <f t="shared" si="6"/>
        <v>45631.115902777776</v>
      </c>
      <c r="N117" s="197">
        <f t="shared" si="7"/>
        <v>45631.45857638889</v>
      </c>
    </row>
    <row r="118" spans="1:14" x14ac:dyDescent="0.25">
      <c r="A118" s="19" t="s">
        <v>7600</v>
      </c>
      <c r="B118" s="62">
        <v>591434096278</v>
      </c>
      <c r="C118" s="19">
        <v>6991908</v>
      </c>
      <c r="D118" s="19">
        <v>377304</v>
      </c>
      <c r="E118" s="229">
        <v>45631.492152777777</v>
      </c>
      <c r="F118" s="229">
        <v>45631.83394675926</v>
      </c>
      <c r="G118" s="19">
        <v>29531</v>
      </c>
      <c r="H118" s="19" t="str">
        <f>VLOOKUP(C118,Team!$K$5:$M$91,3,FALSE)</f>
        <v>APAC</v>
      </c>
      <c r="I118" s="19">
        <v>5</v>
      </c>
      <c r="J118" s="19">
        <v>15</v>
      </c>
      <c r="K118" s="197">
        <f t="shared" si="4"/>
        <v>45631.700486111113</v>
      </c>
      <c r="L118" s="197">
        <f t="shared" si="5"/>
        <v>45632.042280092595</v>
      </c>
      <c r="M118" s="197">
        <f t="shared" si="6"/>
        <v>45632.117152777777</v>
      </c>
      <c r="N118" s="197">
        <f t="shared" si="7"/>
        <v>45632.45894675926</v>
      </c>
    </row>
    <row r="119" spans="1:14" x14ac:dyDescent="0.25">
      <c r="A119" s="19" t="s">
        <v>7550</v>
      </c>
      <c r="B119" s="62">
        <v>591145429818</v>
      </c>
      <c r="C119" s="19">
        <v>6759993</v>
      </c>
      <c r="D119" s="19">
        <v>377305</v>
      </c>
      <c r="E119" s="229">
        <v>45628.44866898148</v>
      </c>
      <c r="F119" s="229">
        <v>45628.792708333334</v>
      </c>
      <c r="G119" s="19">
        <v>29725</v>
      </c>
      <c r="H119" s="19" t="str">
        <f>VLOOKUP(C119,Team!$K$5:$M$91,3,FALSE)</f>
        <v>APAC</v>
      </c>
      <c r="I119" s="19">
        <v>5</v>
      </c>
      <c r="J119" s="19">
        <v>15</v>
      </c>
      <c r="K119" s="197">
        <f t="shared" si="4"/>
        <v>45628.657002314816</v>
      </c>
      <c r="L119" s="197">
        <f t="shared" si="5"/>
        <v>45629.00104166667</v>
      </c>
      <c r="M119" s="197">
        <f t="shared" si="6"/>
        <v>45629.07366898148</v>
      </c>
      <c r="N119" s="197">
        <f t="shared" si="7"/>
        <v>45629.417708333334</v>
      </c>
    </row>
    <row r="120" spans="1:14" x14ac:dyDescent="0.25">
      <c r="A120" s="19" t="s">
        <v>7550</v>
      </c>
      <c r="B120" s="62">
        <v>591433004887</v>
      </c>
      <c r="C120" s="19">
        <v>6759993</v>
      </c>
      <c r="D120" s="19">
        <v>377305</v>
      </c>
      <c r="E120" s="229">
        <v>45629.449166666665</v>
      </c>
      <c r="F120" s="229">
        <v>45629.451319444444</v>
      </c>
      <c r="G120" s="19">
        <v>185</v>
      </c>
      <c r="H120" s="19" t="str">
        <f>VLOOKUP(C120,Team!$K$5:$M$91,3,FALSE)</f>
        <v>APAC</v>
      </c>
      <c r="I120" s="19">
        <v>5</v>
      </c>
      <c r="J120" s="19">
        <v>15</v>
      </c>
      <c r="K120" s="197">
        <f t="shared" si="4"/>
        <v>45629.657500000001</v>
      </c>
      <c r="L120" s="197">
        <f t="shared" si="5"/>
        <v>45629.65965277778</v>
      </c>
      <c r="M120" s="197">
        <f t="shared" si="6"/>
        <v>45630.074166666665</v>
      </c>
      <c r="N120" s="197">
        <f t="shared" si="7"/>
        <v>45630.076319444444</v>
      </c>
    </row>
    <row r="121" spans="1:14" x14ac:dyDescent="0.25">
      <c r="A121" s="19" t="s">
        <v>7550</v>
      </c>
      <c r="B121" s="62">
        <v>591433006455</v>
      </c>
      <c r="C121" s="19">
        <v>6759993</v>
      </c>
      <c r="D121" s="19">
        <v>377305</v>
      </c>
      <c r="E121" s="229">
        <v>45629.45140046296</v>
      </c>
      <c r="F121" s="229">
        <v>45629.660879629628</v>
      </c>
      <c r="G121" s="19">
        <v>18098</v>
      </c>
      <c r="H121" s="19" t="str">
        <f>VLOOKUP(C121,Team!$K$5:$M$91,3,FALSE)</f>
        <v>APAC</v>
      </c>
      <c r="I121" s="19">
        <v>5</v>
      </c>
      <c r="J121" s="19">
        <v>15</v>
      </c>
      <c r="K121" s="197">
        <f t="shared" si="4"/>
        <v>45629.659733796296</v>
      </c>
      <c r="L121" s="197">
        <f t="shared" si="5"/>
        <v>45629.869212962964</v>
      </c>
      <c r="M121" s="197">
        <f t="shared" si="6"/>
        <v>45630.07640046296</v>
      </c>
      <c r="N121" s="197">
        <f t="shared" si="7"/>
        <v>45630.285879629628</v>
      </c>
    </row>
    <row r="122" spans="1:14" x14ac:dyDescent="0.25">
      <c r="A122" s="19" t="s">
        <v>7550</v>
      </c>
      <c r="B122" s="62">
        <v>591433071286</v>
      </c>
      <c r="C122" s="19">
        <v>6759993</v>
      </c>
      <c r="D122" s="19">
        <v>377305</v>
      </c>
      <c r="E122" s="229">
        <v>45629.680763888886</v>
      </c>
      <c r="F122" s="229">
        <v>45629.791909722226</v>
      </c>
      <c r="G122" s="19">
        <v>9602</v>
      </c>
      <c r="H122" s="19" t="str">
        <f>VLOOKUP(C122,Team!$K$5:$M$91,3,FALSE)</f>
        <v>APAC</v>
      </c>
      <c r="I122" s="19">
        <v>5</v>
      </c>
      <c r="J122" s="19">
        <v>15</v>
      </c>
      <c r="K122" s="197">
        <f t="shared" si="4"/>
        <v>45629.889097222222</v>
      </c>
      <c r="L122" s="197">
        <f t="shared" si="5"/>
        <v>45630.000243055561</v>
      </c>
      <c r="M122" s="197">
        <f t="shared" si="6"/>
        <v>45630.305763888886</v>
      </c>
      <c r="N122" s="197">
        <f t="shared" si="7"/>
        <v>45630.416909722226</v>
      </c>
    </row>
    <row r="123" spans="1:14" x14ac:dyDescent="0.25">
      <c r="A123" s="19" t="s">
        <v>7550</v>
      </c>
      <c r="B123" s="62">
        <v>591433554789</v>
      </c>
      <c r="C123" s="19">
        <v>6759993</v>
      </c>
      <c r="D123" s="19">
        <v>377305</v>
      </c>
      <c r="E123" s="229">
        <v>45630.447222222225</v>
      </c>
      <c r="F123" s="229">
        <v>45630.647511574076</v>
      </c>
      <c r="G123" s="19">
        <v>17304</v>
      </c>
      <c r="H123" s="19" t="str">
        <f>VLOOKUP(C123,Team!$K$5:$M$91,3,FALSE)</f>
        <v>APAC</v>
      </c>
      <c r="I123" s="19">
        <v>5</v>
      </c>
      <c r="J123" s="19">
        <v>15</v>
      </c>
      <c r="K123" s="197">
        <f t="shared" si="4"/>
        <v>45630.655555555561</v>
      </c>
      <c r="L123" s="197">
        <f t="shared" si="5"/>
        <v>45630.855844907412</v>
      </c>
      <c r="M123" s="197">
        <f t="shared" si="6"/>
        <v>45631.072222222225</v>
      </c>
      <c r="N123" s="197">
        <f t="shared" si="7"/>
        <v>45631.272511574076</v>
      </c>
    </row>
    <row r="124" spans="1:14" x14ac:dyDescent="0.25">
      <c r="A124" s="19" t="s">
        <v>7550</v>
      </c>
      <c r="B124" s="62">
        <v>591433615682</v>
      </c>
      <c r="C124" s="19">
        <v>6759993</v>
      </c>
      <c r="D124" s="19">
        <v>377305</v>
      </c>
      <c r="E124" s="229">
        <v>45630.672349537039</v>
      </c>
      <c r="F124" s="229">
        <v>45630.791898148149</v>
      </c>
      <c r="G124" s="19">
        <v>10329</v>
      </c>
      <c r="H124" s="19" t="str">
        <f>VLOOKUP(C124,Team!$K$5:$M$91,3,FALSE)</f>
        <v>APAC</v>
      </c>
      <c r="I124" s="19">
        <v>5</v>
      </c>
      <c r="J124" s="19">
        <v>15</v>
      </c>
      <c r="K124" s="197">
        <f t="shared" si="4"/>
        <v>45630.880682870375</v>
      </c>
      <c r="L124" s="197">
        <f t="shared" si="5"/>
        <v>45631.000231481485</v>
      </c>
      <c r="M124" s="197">
        <f t="shared" si="6"/>
        <v>45631.297349537039</v>
      </c>
      <c r="N124" s="197">
        <f t="shared" si="7"/>
        <v>45631.416898148149</v>
      </c>
    </row>
    <row r="125" spans="1:14" x14ac:dyDescent="0.25">
      <c r="A125" s="19" t="s">
        <v>7550</v>
      </c>
      <c r="B125" s="62">
        <v>591434070243</v>
      </c>
      <c r="C125" s="19">
        <v>6759993</v>
      </c>
      <c r="D125" s="19">
        <v>377305</v>
      </c>
      <c r="E125" s="229">
        <v>45631.447824074072</v>
      </c>
      <c r="F125" s="229">
        <v>45631.792754629627</v>
      </c>
      <c r="G125" s="19">
        <v>29802</v>
      </c>
      <c r="H125" s="19" t="str">
        <f>VLOOKUP(C125,Team!$K$5:$M$91,3,FALSE)</f>
        <v>APAC</v>
      </c>
      <c r="I125" s="19">
        <v>5</v>
      </c>
      <c r="J125" s="19">
        <v>15</v>
      </c>
      <c r="K125" s="197">
        <f t="shared" si="4"/>
        <v>45631.656157407408</v>
      </c>
      <c r="L125" s="197">
        <f t="shared" si="5"/>
        <v>45632.001087962963</v>
      </c>
      <c r="M125" s="197">
        <f t="shared" si="6"/>
        <v>45632.072824074072</v>
      </c>
      <c r="N125" s="197">
        <f t="shared" si="7"/>
        <v>45632.417754629627</v>
      </c>
    </row>
    <row r="126" spans="1:14" x14ac:dyDescent="0.25">
      <c r="A126" s="19" t="s">
        <v>7550</v>
      </c>
      <c r="B126" s="62">
        <v>591434544097</v>
      </c>
      <c r="C126" s="19">
        <v>6759993</v>
      </c>
      <c r="D126" s="19">
        <v>377305</v>
      </c>
      <c r="E126" s="229">
        <v>45632.405740740738</v>
      </c>
      <c r="F126" s="229">
        <v>45632.750104166669</v>
      </c>
      <c r="G126" s="19">
        <v>29752</v>
      </c>
      <c r="H126" s="19" t="str">
        <f>VLOOKUP(C126,Team!$K$5:$M$91,3,FALSE)</f>
        <v>APAC</v>
      </c>
      <c r="I126" s="19">
        <v>5</v>
      </c>
      <c r="J126" s="19">
        <v>15</v>
      </c>
      <c r="K126" s="197">
        <f t="shared" si="4"/>
        <v>45632.614074074074</v>
      </c>
      <c r="L126" s="197">
        <f t="shared" si="5"/>
        <v>45632.958437500005</v>
      </c>
      <c r="M126" s="197">
        <f t="shared" si="6"/>
        <v>45633.030740740738</v>
      </c>
      <c r="N126" s="197">
        <f t="shared" si="7"/>
        <v>45633.375104166669</v>
      </c>
    </row>
    <row r="127" spans="1:14" x14ac:dyDescent="0.25">
      <c r="A127" s="19" t="s">
        <v>7574</v>
      </c>
      <c r="B127" s="62">
        <v>591145386925</v>
      </c>
      <c r="C127" s="19">
        <v>30118134</v>
      </c>
      <c r="D127" s="19">
        <v>377305</v>
      </c>
      <c r="E127" s="229">
        <v>45628.338495370372</v>
      </c>
      <c r="F127" s="229">
        <v>45628.672430555554</v>
      </c>
      <c r="G127" s="19">
        <v>28851</v>
      </c>
      <c r="H127" s="19" t="str">
        <f>VLOOKUP(C127,Team!$K$5:$M$91,3,FALSE)</f>
        <v>APAC</v>
      </c>
      <c r="I127" s="19">
        <v>5</v>
      </c>
      <c r="J127" s="19">
        <v>15</v>
      </c>
      <c r="K127" s="197">
        <f t="shared" si="4"/>
        <v>45628.546828703707</v>
      </c>
      <c r="L127" s="197">
        <f t="shared" si="5"/>
        <v>45628.88076388889</v>
      </c>
      <c r="M127" s="197">
        <f t="shared" si="6"/>
        <v>45628.963495370372</v>
      </c>
      <c r="N127" s="197">
        <f t="shared" si="7"/>
        <v>45629.297430555554</v>
      </c>
    </row>
    <row r="128" spans="1:14" x14ac:dyDescent="0.25">
      <c r="A128" s="19" t="s">
        <v>7574</v>
      </c>
      <c r="B128" s="62">
        <v>591432915163</v>
      </c>
      <c r="C128" s="19">
        <v>30118134</v>
      </c>
      <c r="D128" s="19">
        <v>377305</v>
      </c>
      <c r="E128" s="229">
        <v>45629.357673611114</v>
      </c>
      <c r="F128" s="229">
        <v>45629.557719907411</v>
      </c>
      <c r="G128" s="19">
        <v>17284</v>
      </c>
      <c r="H128" s="19" t="str">
        <f>VLOOKUP(C128,Team!$K$5:$M$91,3,FALSE)</f>
        <v>APAC</v>
      </c>
      <c r="I128" s="19">
        <v>5</v>
      </c>
      <c r="J128" s="19">
        <v>15</v>
      </c>
      <c r="K128" s="197">
        <f t="shared" si="4"/>
        <v>45629.566006944449</v>
      </c>
      <c r="L128" s="197">
        <f t="shared" si="5"/>
        <v>45629.766053240746</v>
      </c>
      <c r="M128" s="197">
        <f t="shared" si="6"/>
        <v>45629.982673611114</v>
      </c>
      <c r="N128" s="197">
        <f t="shared" si="7"/>
        <v>45630.182719907411</v>
      </c>
    </row>
    <row r="129" spans="1:14" x14ac:dyDescent="0.25">
      <c r="A129" s="19" t="s">
        <v>7574</v>
      </c>
      <c r="B129" s="62">
        <v>591433058885</v>
      </c>
      <c r="C129" s="19">
        <v>30118134</v>
      </c>
      <c r="D129" s="19">
        <v>377305</v>
      </c>
      <c r="E129" s="229">
        <v>45629.582418981481</v>
      </c>
      <c r="F129" s="229">
        <v>45629.67696759259</v>
      </c>
      <c r="G129" s="19">
        <v>8169</v>
      </c>
      <c r="H129" s="19" t="str">
        <f>VLOOKUP(C129,Team!$K$5:$M$91,3,FALSE)</f>
        <v>APAC</v>
      </c>
      <c r="I129" s="19">
        <v>5</v>
      </c>
      <c r="J129" s="19">
        <v>15</v>
      </c>
      <c r="K129" s="197">
        <f t="shared" si="4"/>
        <v>45629.790752314817</v>
      </c>
      <c r="L129" s="197">
        <f t="shared" si="5"/>
        <v>45629.885300925926</v>
      </c>
      <c r="M129" s="197">
        <f t="shared" si="6"/>
        <v>45630.207418981481</v>
      </c>
      <c r="N129" s="197">
        <f t="shared" si="7"/>
        <v>45630.30196759259</v>
      </c>
    </row>
    <row r="130" spans="1:14" x14ac:dyDescent="0.25">
      <c r="A130" s="19" t="s">
        <v>7574</v>
      </c>
      <c r="B130" s="62">
        <v>591433472965</v>
      </c>
      <c r="C130" s="19">
        <v>30118134</v>
      </c>
      <c r="D130" s="19">
        <v>377305</v>
      </c>
      <c r="E130" s="229">
        <v>45630.356145833335</v>
      </c>
      <c r="F130" s="229">
        <v>45630.605312500003</v>
      </c>
      <c r="G130" s="19">
        <v>21527</v>
      </c>
      <c r="H130" s="19" t="str">
        <f>VLOOKUP(C130,Team!$K$5:$M$91,3,FALSE)</f>
        <v>APAC</v>
      </c>
      <c r="I130" s="19">
        <v>5</v>
      </c>
      <c r="J130" s="19">
        <v>15</v>
      </c>
      <c r="K130" s="197">
        <f t="shared" ref="K130:K170" si="8">IFERROR($E130+(I130/24),"")</f>
        <v>45630.564479166671</v>
      </c>
      <c r="L130" s="197">
        <f t="shared" ref="L130:L170" si="9">IFERROR($F130+($I130/24),"")</f>
        <v>45630.813645833339</v>
      </c>
      <c r="M130" s="197">
        <f t="shared" ref="M130:M170" si="10">IFERROR($E130+($J130/24),"")</f>
        <v>45630.981145833335</v>
      </c>
      <c r="N130" s="197">
        <f t="shared" ref="N130:N170" si="11">IFERROR($F130+($J130/24),"")</f>
        <v>45631.230312500003</v>
      </c>
    </row>
    <row r="131" spans="1:14" x14ac:dyDescent="0.25">
      <c r="A131" s="19" t="s">
        <v>7574</v>
      </c>
      <c r="B131" s="62">
        <v>591433612060</v>
      </c>
      <c r="C131" s="19">
        <v>30118134</v>
      </c>
      <c r="D131" s="19">
        <v>377305</v>
      </c>
      <c r="E131" s="229">
        <v>45630.630057870374</v>
      </c>
      <c r="F131" s="229">
        <v>45630.670185185183</v>
      </c>
      <c r="G131" s="19">
        <v>3467</v>
      </c>
      <c r="H131" s="19" t="str">
        <f>VLOOKUP(C131,Team!$K$5:$M$91,3,FALSE)</f>
        <v>APAC</v>
      </c>
      <c r="I131" s="19">
        <v>5</v>
      </c>
      <c r="J131" s="19">
        <v>15</v>
      </c>
      <c r="K131" s="197">
        <f t="shared" si="8"/>
        <v>45630.83839120371</v>
      </c>
      <c r="L131" s="197">
        <f t="shared" si="9"/>
        <v>45630.878518518519</v>
      </c>
      <c r="M131" s="197">
        <f t="shared" si="10"/>
        <v>45631.255057870374</v>
      </c>
      <c r="N131" s="197">
        <f t="shared" si="11"/>
        <v>45631.295185185183</v>
      </c>
    </row>
    <row r="132" spans="1:14" x14ac:dyDescent="0.25">
      <c r="A132" s="19" t="s">
        <v>7574</v>
      </c>
      <c r="B132" s="62">
        <v>591433966956</v>
      </c>
      <c r="C132" s="19">
        <v>30118134</v>
      </c>
      <c r="D132" s="19">
        <v>377305</v>
      </c>
      <c r="E132" s="229">
        <v>45631.335648148146</v>
      </c>
      <c r="F132" s="229">
        <v>45631.343240740738</v>
      </c>
      <c r="G132" s="19">
        <v>656</v>
      </c>
      <c r="H132" s="19" t="str">
        <f>VLOOKUP(C132,Team!$K$5:$M$91,3,FALSE)</f>
        <v>APAC</v>
      </c>
      <c r="I132" s="19">
        <v>5</v>
      </c>
      <c r="J132" s="19">
        <v>15</v>
      </c>
      <c r="K132" s="197">
        <f t="shared" si="8"/>
        <v>45631.543981481482</v>
      </c>
      <c r="L132" s="197">
        <f t="shared" si="9"/>
        <v>45631.551574074074</v>
      </c>
      <c r="M132" s="197">
        <f t="shared" si="10"/>
        <v>45631.960648148146</v>
      </c>
      <c r="N132" s="197">
        <f t="shared" si="11"/>
        <v>45631.968240740738</v>
      </c>
    </row>
    <row r="133" spans="1:14" x14ac:dyDescent="0.25">
      <c r="A133" s="19" t="s">
        <v>7574</v>
      </c>
      <c r="B133" s="62">
        <v>591433975998</v>
      </c>
      <c r="C133" s="19">
        <v>30118134</v>
      </c>
      <c r="D133" s="19">
        <v>377305</v>
      </c>
      <c r="E133" s="229">
        <v>45631.343460648146</v>
      </c>
      <c r="F133" s="229">
        <v>45631.603576388887</v>
      </c>
      <c r="G133" s="19">
        <v>22474</v>
      </c>
      <c r="H133" s="19" t="str">
        <f>VLOOKUP(C133,Team!$K$5:$M$91,3,FALSE)</f>
        <v>APAC</v>
      </c>
      <c r="I133" s="19">
        <v>5</v>
      </c>
      <c r="J133" s="19">
        <v>15</v>
      </c>
      <c r="K133" s="197">
        <f t="shared" si="8"/>
        <v>45631.551793981482</v>
      </c>
      <c r="L133" s="197">
        <f t="shared" si="9"/>
        <v>45631.811909722222</v>
      </c>
      <c r="M133" s="197">
        <f t="shared" si="10"/>
        <v>45631.968460648146</v>
      </c>
      <c r="N133" s="197">
        <f t="shared" si="11"/>
        <v>45632.228576388887</v>
      </c>
    </row>
    <row r="134" spans="1:14" x14ac:dyDescent="0.25">
      <c r="A134" s="19" t="s">
        <v>7574</v>
      </c>
      <c r="B134" s="62">
        <v>591434127817</v>
      </c>
      <c r="C134" s="19">
        <v>30118134</v>
      </c>
      <c r="D134" s="19">
        <v>377305</v>
      </c>
      <c r="E134" s="229">
        <v>45631.633773148147</v>
      </c>
      <c r="F134" s="229">
        <v>45631.647731481484</v>
      </c>
      <c r="G134" s="19">
        <v>1206</v>
      </c>
      <c r="H134" s="19" t="str">
        <f>VLOOKUP(C134,Team!$K$5:$M$91,3,FALSE)</f>
        <v>APAC</v>
      </c>
      <c r="I134" s="19">
        <v>5</v>
      </c>
      <c r="J134" s="19">
        <v>15</v>
      </c>
      <c r="K134" s="197">
        <f t="shared" si="8"/>
        <v>45631.842106481483</v>
      </c>
      <c r="L134" s="197">
        <f t="shared" si="9"/>
        <v>45631.85606481482</v>
      </c>
      <c r="M134" s="197">
        <f t="shared" si="10"/>
        <v>45632.258773148147</v>
      </c>
      <c r="N134" s="197">
        <f t="shared" si="11"/>
        <v>45632.272731481484</v>
      </c>
    </row>
    <row r="135" spans="1:14" x14ac:dyDescent="0.25">
      <c r="A135" s="19" t="s">
        <v>7574</v>
      </c>
      <c r="B135" s="62">
        <v>591434475389</v>
      </c>
      <c r="C135" s="19">
        <v>30118134</v>
      </c>
      <c r="D135" s="19">
        <v>377305</v>
      </c>
      <c r="E135" s="229">
        <v>45632.335775462961</v>
      </c>
      <c r="F135" s="229">
        <v>45632.587951388887</v>
      </c>
      <c r="G135" s="19">
        <v>21787</v>
      </c>
      <c r="H135" s="19" t="str">
        <f>VLOOKUP(C135,Team!$K$5:$M$91,3,FALSE)</f>
        <v>APAC</v>
      </c>
      <c r="I135" s="19">
        <v>5</v>
      </c>
      <c r="J135" s="19">
        <v>15</v>
      </c>
      <c r="K135" s="197">
        <f t="shared" si="8"/>
        <v>45632.544108796297</v>
      </c>
      <c r="L135" s="197">
        <f t="shared" si="9"/>
        <v>45632.796284722222</v>
      </c>
      <c r="M135" s="197">
        <f t="shared" si="10"/>
        <v>45632.960775462961</v>
      </c>
      <c r="N135" s="197">
        <f t="shared" si="11"/>
        <v>45633.212951388887</v>
      </c>
    </row>
    <row r="136" spans="1:14" x14ac:dyDescent="0.25">
      <c r="A136" s="19" t="s">
        <v>7574</v>
      </c>
      <c r="B136" s="62">
        <v>591761628798</v>
      </c>
      <c r="C136" s="19">
        <v>30118134</v>
      </c>
      <c r="D136" s="19">
        <v>377305</v>
      </c>
      <c r="E136" s="229">
        <v>45632.627858796295</v>
      </c>
      <c r="F136" s="229">
        <v>45632.674525462964</v>
      </c>
      <c r="G136" s="19">
        <v>4031</v>
      </c>
      <c r="H136" s="19" t="str">
        <f>VLOOKUP(C136,Team!$K$5:$M$91,3,FALSE)</f>
        <v>APAC</v>
      </c>
      <c r="I136" s="19">
        <v>5</v>
      </c>
      <c r="J136" s="19">
        <v>15</v>
      </c>
      <c r="K136" s="197">
        <f t="shared" si="8"/>
        <v>45632.836192129631</v>
      </c>
      <c r="L136" s="197">
        <f t="shared" si="9"/>
        <v>45632.8828587963</v>
      </c>
      <c r="M136" s="197">
        <f t="shared" si="10"/>
        <v>45633.252858796295</v>
      </c>
      <c r="N136" s="197">
        <f t="shared" si="11"/>
        <v>45633.299525462964</v>
      </c>
    </row>
    <row r="137" spans="1:14" x14ac:dyDescent="0.25">
      <c r="A137" s="19" t="s">
        <v>7602</v>
      </c>
      <c r="B137" s="62">
        <v>591145471556</v>
      </c>
      <c r="C137" s="19">
        <v>39089991</v>
      </c>
      <c r="D137" s="19">
        <v>377300</v>
      </c>
      <c r="E137" s="229">
        <v>45628.100185185183</v>
      </c>
      <c r="F137" s="229">
        <v>45628.459189814814</v>
      </c>
      <c r="G137" s="19">
        <v>31018</v>
      </c>
      <c r="H137" s="19" t="str">
        <f>VLOOKUP(C137,Team!$K$5:$M$91,3,FALSE)</f>
        <v>EMEA</v>
      </c>
      <c r="I137" s="19">
        <v>5</v>
      </c>
      <c r="J137" s="19">
        <v>15</v>
      </c>
      <c r="K137" s="197">
        <f t="shared" si="8"/>
        <v>45628.308518518519</v>
      </c>
      <c r="L137" s="197">
        <f t="shared" si="9"/>
        <v>45628.667523148149</v>
      </c>
      <c r="M137" s="197">
        <f t="shared" si="10"/>
        <v>45628.725185185183</v>
      </c>
      <c r="N137" s="197">
        <f t="shared" si="11"/>
        <v>45629.084189814814</v>
      </c>
    </row>
    <row r="138" spans="1:14" x14ac:dyDescent="0.25">
      <c r="A138" s="19" t="s">
        <v>7602</v>
      </c>
      <c r="B138" s="62">
        <v>591433074356</v>
      </c>
      <c r="C138" s="19">
        <v>39089991</v>
      </c>
      <c r="D138" s="19">
        <v>377300</v>
      </c>
      <c r="E138" s="229">
        <v>45629.098379629628</v>
      </c>
      <c r="F138" s="229">
        <v>45629.458692129629</v>
      </c>
      <c r="G138" s="19">
        <v>31130</v>
      </c>
      <c r="H138" s="19" t="str">
        <f>VLOOKUP(C138,Team!$K$5:$M$91,3,FALSE)</f>
        <v>EMEA</v>
      </c>
      <c r="I138" s="19">
        <v>5</v>
      </c>
      <c r="J138" s="19">
        <v>15</v>
      </c>
      <c r="K138" s="197">
        <f t="shared" si="8"/>
        <v>45629.306712962964</v>
      </c>
      <c r="L138" s="197">
        <f t="shared" si="9"/>
        <v>45629.667025462964</v>
      </c>
      <c r="M138" s="197">
        <f t="shared" si="10"/>
        <v>45629.723379629628</v>
      </c>
      <c r="N138" s="197">
        <f t="shared" si="11"/>
        <v>45630.083692129629</v>
      </c>
    </row>
    <row r="139" spans="1:14" x14ac:dyDescent="0.25">
      <c r="A139" s="19" t="s">
        <v>7602</v>
      </c>
      <c r="B139" s="62">
        <v>591433618656</v>
      </c>
      <c r="C139" s="19">
        <v>39089991</v>
      </c>
      <c r="D139" s="19">
        <v>377300</v>
      </c>
      <c r="E139" s="229">
        <v>45630.092442129629</v>
      </c>
      <c r="F139" s="229">
        <v>45630.13722222222</v>
      </c>
      <c r="G139" s="19">
        <v>3869</v>
      </c>
      <c r="H139" s="19" t="str">
        <f>VLOOKUP(C139,Team!$K$5:$M$91,3,FALSE)</f>
        <v>EMEA</v>
      </c>
      <c r="I139" s="19">
        <v>5</v>
      </c>
      <c r="J139" s="19">
        <v>15</v>
      </c>
      <c r="K139" s="197">
        <f t="shared" si="8"/>
        <v>45630.300775462965</v>
      </c>
      <c r="L139" s="197">
        <f t="shared" si="9"/>
        <v>45630.345555555556</v>
      </c>
      <c r="M139" s="197">
        <f t="shared" si="10"/>
        <v>45630.717442129629</v>
      </c>
      <c r="N139" s="197">
        <f t="shared" si="11"/>
        <v>45630.76222222222</v>
      </c>
    </row>
    <row r="140" spans="1:14" x14ac:dyDescent="0.25">
      <c r="A140" s="19" t="s">
        <v>7602</v>
      </c>
      <c r="B140" s="62">
        <v>591433619971</v>
      </c>
      <c r="C140" s="19">
        <v>39089991</v>
      </c>
      <c r="D140" s="19">
        <v>377300</v>
      </c>
      <c r="E140" s="229">
        <v>45630.140034722222</v>
      </c>
      <c r="F140" s="229">
        <v>45630.458368055559</v>
      </c>
      <c r="G140" s="19">
        <v>27503</v>
      </c>
      <c r="H140" s="19" t="str">
        <f>VLOOKUP(C140,Team!$K$5:$M$91,3,FALSE)</f>
        <v>EMEA</v>
      </c>
      <c r="I140" s="19">
        <v>5</v>
      </c>
      <c r="J140" s="19">
        <v>15</v>
      </c>
      <c r="K140" s="197">
        <f t="shared" si="8"/>
        <v>45630.348368055558</v>
      </c>
      <c r="L140" s="197">
        <f t="shared" si="9"/>
        <v>45630.666701388895</v>
      </c>
      <c r="M140" s="197">
        <f t="shared" si="10"/>
        <v>45630.765034722222</v>
      </c>
      <c r="N140" s="197">
        <f t="shared" si="11"/>
        <v>45631.083368055559</v>
      </c>
    </row>
    <row r="141" spans="1:14" x14ac:dyDescent="0.25">
      <c r="A141" s="19" t="s">
        <v>7602</v>
      </c>
      <c r="B141" s="62">
        <v>591434134601</v>
      </c>
      <c r="C141" s="19">
        <v>39089991</v>
      </c>
      <c r="D141" s="19">
        <v>377300</v>
      </c>
      <c r="E141" s="229">
        <v>45631.089201388888</v>
      </c>
      <c r="F141" s="229">
        <v>45631.367534722223</v>
      </c>
      <c r="G141" s="19">
        <v>24047</v>
      </c>
      <c r="H141" s="19" t="str">
        <f>VLOOKUP(C141,Team!$K$5:$M$91,3,FALSE)</f>
        <v>EMEA</v>
      </c>
      <c r="I141" s="19">
        <v>5</v>
      </c>
      <c r="J141" s="19">
        <v>15</v>
      </c>
      <c r="K141" s="197">
        <f t="shared" si="8"/>
        <v>45631.297534722224</v>
      </c>
      <c r="L141" s="197">
        <f t="shared" si="9"/>
        <v>45631.575868055559</v>
      </c>
      <c r="M141" s="197">
        <f t="shared" si="10"/>
        <v>45631.714201388888</v>
      </c>
      <c r="N141" s="197">
        <f t="shared" si="11"/>
        <v>45631.992534722223</v>
      </c>
    </row>
    <row r="142" spans="1:14" x14ac:dyDescent="0.25">
      <c r="A142" s="19" t="s">
        <v>7602</v>
      </c>
      <c r="B142" s="62">
        <v>591761636865</v>
      </c>
      <c r="C142" s="19">
        <v>39089991</v>
      </c>
      <c r="D142" s="19">
        <v>377300</v>
      </c>
      <c r="E142" s="229">
        <v>45632.093171296299</v>
      </c>
      <c r="F142" s="229">
        <v>45632.121689814812</v>
      </c>
      <c r="G142" s="19">
        <v>2463</v>
      </c>
      <c r="H142" s="19" t="str">
        <f>VLOOKUP(C142,Team!$K$5:$M$91,3,FALSE)</f>
        <v>EMEA</v>
      </c>
      <c r="I142" s="19">
        <v>5</v>
      </c>
      <c r="J142" s="19">
        <v>15</v>
      </c>
      <c r="K142" s="197">
        <f t="shared" si="8"/>
        <v>45632.301504629635</v>
      </c>
      <c r="L142" s="197">
        <f t="shared" si="9"/>
        <v>45632.330023148148</v>
      </c>
      <c r="M142" s="197">
        <f t="shared" si="10"/>
        <v>45632.718171296299</v>
      </c>
      <c r="N142" s="197">
        <f t="shared" si="11"/>
        <v>45632.746689814812</v>
      </c>
    </row>
    <row r="143" spans="1:14" x14ac:dyDescent="0.25">
      <c r="A143" s="19" t="s">
        <v>7602</v>
      </c>
      <c r="B143" s="62">
        <v>591761637752</v>
      </c>
      <c r="C143" s="19">
        <v>39089991</v>
      </c>
      <c r="D143" s="19">
        <v>377300</v>
      </c>
      <c r="E143" s="229">
        <v>45632.123761574076</v>
      </c>
      <c r="F143" s="229">
        <v>45632.458668981482</v>
      </c>
      <c r="G143" s="19">
        <v>28935</v>
      </c>
      <c r="H143" s="19" t="str">
        <f>VLOOKUP(C143,Team!$K$5:$M$91,3,FALSE)</f>
        <v>EMEA</v>
      </c>
      <c r="I143" s="19">
        <v>5</v>
      </c>
      <c r="J143" s="19">
        <v>15</v>
      </c>
      <c r="K143" s="197">
        <f t="shared" si="8"/>
        <v>45632.332094907411</v>
      </c>
      <c r="L143" s="197">
        <f t="shared" si="9"/>
        <v>45632.667002314818</v>
      </c>
      <c r="M143" s="197">
        <f t="shared" si="10"/>
        <v>45632.748761574076</v>
      </c>
      <c r="N143" s="197">
        <f t="shared" si="11"/>
        <v>45633.083668981482</v>
      </c>
    </row>
    <row r="144" spans="1:14" x14ac:dyDescent="0.25">
      <c r="A144" s="19" t="s">
        <v>123</v>
      </c>
      <c r="B144" s="62">
        <v>591434136199</v>
      </c>
      <c r="C144" s="19">
        <v>2629832</v>
      </c>
      <c r="D144" s="19">
        <v>377301</v>
      </c>
      <c r="E144" s="229">
        <v>45631.133518518516</v>
      </c>
      <c r="F144" s="229">
        <v>45631.251944444448</v>
      </c>
      <c r="G144" s="19">
        <v>10231</v>
      </c>
      <c r="H144" s="19" t="e">
        <f>VLOOKUP(C144,Team!$K$5:$M$91,3,FALSE)</f>
        <v>#N/A</v>
      </c>
      <c r="I144" s="19">
        <v>5</v>
      </c>
      <c r="J144" s="19">
        <v>15</v>
      </c>
      <c r="K144" s="197">
        <f t="shared" si="8"/>
        <v>45631.341851851852</v>
      </c>
      <c r="L144" s="197">
        <f t="shared" si="9"/>
        <v>45631.460277777784</v>
      </c>
      <c r="M144" s="197">
        <f t="shared" si="10"/>
        <v>45631.758518518516</v>
      </c>
      <c r="N144" s="197">
        <f t="shared" si="11"/>
        <v>45631.876944444448</v>
      </c>
    </row>
    <row r="145" spans="1:14" x14ac:dyDescent="0.25">
      <c r="A145" s="19" t="s">
        <v>7589</v>
      </c>
      <c r="B145" s="62">
        <v>591145474257</v>
      </c>
      <c r="C145" s="19">
        <v>34713125</v>
      </c>
      <c r="D145" s="19">
        <v>377300</v>
      </c>
      <c r="E145" s="229">
        <v>45628.201967592591</v>
      </c>
      <c r="F145" s="229">
        <v>45628.45888888889</v>
      </c>
      <c r="G145" s="19">
        <v>22198</v>
      </c>
      <c r="H145" s="19" t="str">
        <f>VLOOKUP(C145,Team!$K$5:$M$91,3,FALSE)</f>
        <v>EMEA</v>
      </c>
      <c r="I145" s="19">
        <v>5</v>
      </c>
      <c r="J145" s="19">
        <v>15</v>
      </c>
      <c r="K145" s="197">
        <f t="shared" si="8"/>
        <v>45628.410300925927</v>
      </c>
      <c r="L145" s="197">
        <f t="shared" si="9"/>
        <v>45628.667222222226</v>
      </c>
      <c r="M145" s="197">
        <f t="shared" si="10"/>
        <v>45628.826967592591</v>
      </c>
      <c r="N145" s="197">
        <f t="shared" si="11"/>
        <v>45629.08388888889</v>
      </c>
    </row>
    <row r="146" spans="1:14" x14ac:dyDescent="0.25">
      <c r="A146" s="19" t="s">
        <v>7589</v>
      </c>
      <c r="B146" s="62">
        <v>591433074053</v>
      </c>
      <c r="C146" s="19">
        <v>34713125</v>
      </c>
      <c r="D146" s="19">
        <v>377300</v>
      </c>
      <c r="E146" s="229">
        <v>45629.086006944446</v>
      </c>
      <c r="F146" s="229">
        <v>45629.218912037039</v>
      </c>
      <c r="G146" s="19">
        <v>11482</v>
      </c>
      <c r="H146" s="19" t="str">
        <f>VLOOKUP(C146,Team!$K$5:$M$91,3,FALSE)</f>
        <v>EMEA</v>
      </c>
      <c r="I146" s="19">
        <v>5</v>
      </c>
      <c r="J146" s="19">
        <v>15</v>
      </c>
      <c r="K146" s="197">
        <f t="shared" si="8"/>
        <v>45629.294340277782</v>
      </c>
      <c r="L146" s="197">
        <f t="shared" si="9"/>
        <v>45629.427245370374</v>
      </c>
      <c r="M146" s="197">
        <f t="shared" si="10"/>
        <v>45629.711006944446</v>
      </c>
      <c r="N146" s="197">
        <f t="shared" si="11"/>
        <v>45629.843912037039</v>
      </c>
    </row>
    <row r="147" spans="1:14" x14ac:dyDescent="0.25">
      <c r="A147" s="19" t="s">
        <v>7589</v>
      </c>
      <c r="B147" s="62">
        <v>591433079640</v>
      </c>
      <c r="C147" s="19">
        <v>34713125</v>
      </c>
      <c r="D147" s="19">
        <v>377300</v>
      </c>
      <c r="E147" s="229">
        <v>45629.292847222219</v>
      </c>
      <c r="F147" s="229">
        <v>45629.310671296298</v>
      </c>
      <c r="G147" s="19">
        <v>1540</v>
      </c>
      <c r="H147" s="19" t="str">
        <f>VLOOKUP(C147,Team!$K$5:$M$91,3,FALSE)</f>
        <v>EMEA</v>
      </c>
      <c r="I147" s="19">
        <v>5</v>
      </c>
      <c r="J147" s="19">
        <v>15</v>
      </c>
      <c r="K147" s="197">
        <f t="shared" si="8"/>
        <v>45629.501180555555</v>
      </c>
      <c r="L147" s="197">
        <f t="shared" si="9"/>
        <v>45629.519004629634</v>
      </c>
      <c r="M147" s="197">
        <f t="shared" si="10"/>
        <v>45629.917847222219</v>
      </c>
      <c r="N147" s="197">
        <f t="shared" si="11"/>
        <v>45629.935671296298</v>
      </c>
    </row>
    <row r="148" spans="1:14" x14ac:dyDescent="0.25">
      <c r="A148" s="19" t="s">
        <v>7589</v>
      </c>
      <c r="B148" s="62">
        <v>591433081150</v>
      </c>
      <c r="C148" s="19">
        <v>34713125</v>
      </c>
      <c r="D148" s="19">
        <v>377300</v>
      </c>
      <c r="E148" s="229">
        <v>45629.314895833333</v>
      </c>
      <c r="F148" s="229">
        <v>45629.458472222221</v>
      </c>
      <c r="G148" s="19">
        <v>12405</v>
      </c>
      <c r="H148" s="19" t="str">
        <f>VLOOKUP(C148,Team!$K$5:$M$91,3,FALSE)</f>
        <v>EMEA</v>
      </c>
      <c r="I148" s="19">
        <v>5</v>
      </c>
      <c r="J148" s="19">
        <v>15</v>
      </c>
      <c r="K148" s="197">
        <f t="shared" si="8"/>
        <v>45629.523229166669</v>
      </c>
      <c r="L148" s="197">
        <f t="shared" si="9"/>
        <v>45629.666805555556</v>
      </c>
      <c r="M148" s="197">
        <f t="shared" si="10"/>
        <v>45629.939895833333</v>
      </c>
      <c r="N148" s="197">
        <f t="shared" si="11"/>
        <v>45630.083472222221</v>
      </c>
    </row>
    <row r="149" spans="1:14" x14ac:dyDescent="0.25">
      <c r="A149" s="19" t="s">
        <v>7589</v>
      </c>
      <c r="B149" s="62">
        <v>591433618557</v>
      </c>
      <c r="C149" s="19">
        <v>34713125</v>
      </c>
      <c r="D149" s="19">
        <v>377300</v>
      </c>
      <c r="E149" s="229">
        <v>45630.087789351855</v>
      </c>
      <c r="F149" s="229">
        <v>45630.458622685182</v>
      </c>
      <c r="G149" s="19">
        <v>32040</v>
      </c>
      <c r="H149" s="19" t="str">
        <f>VLOOKUP(C149,Team!$K$5:$M$91,3,FALSE)</f>
        <v>EMEA</v>
      </c>
      <c r="I149" s="19">
        <v>5</v>
      </c>
      <c r="J149" s="19">
        <v>15</v>
      </c>
      <c r="K149" s="197">
        <f t="shared" si="8"/>
        <v>45630.296122685191</v>
      </c>
      <c r="L149" s="197">
        <f t="shared" si="9"/>
        <v>45630.666956018518</v>
      </c>
      <c r="M149" s="197">
        <f t="shared" si="10"/>
        <v>45630.712789351855</v>
      </c>
      <c r="N149" s="197">
        <f t="shared" si="11"/>
        <v>45631.083622685182</v>
      </c>
    </row>
    <row r="150" spans="1:14" x14ac:dyDescent="0.25">
      <c r="A150" s="19" t="s">
        <v>7589</v>
      </c>
      <c r="B150" s="62">
        <v>591434134669</v>
      </c>
      <c r="C150" s="19">
        <v>34713125</v>
      </c>
      <c r="D150" s="19">
        <v>377300</v>
      </c>
      <c r="E150" s="229">
        <v>45631.091805555552</v>
      </c>
      <c r="F150" s="229">
        <v>45631.45890046296</v>
      </c>
      <c r="G150" s="19">
        <v>31716</v>
      </c>
      <c r="H150" s="19" t="str">
        <f>VLOOKUP(C150,Team!$K$5:$M$91,3,FALSE)</f>
        <v>EMEA</v>
      </c>
      <c r="I150" s="19">
        <v>5</v>
      </c>
      <c r="J150" s="19">
        <v>15</v>
      </c>
      <c r="K150" s="197">
        <f t="shared" si="8"/>
        <v>45631.300138888888</v>
      </c>
      <c r="L150" s="197">
        <f t="shared" si="9"/>
        <v>45631.667233796295</v>
      </c>
      <c r="M150" s="197">
        <f t="shared" si="10"/>
        <v>45631.716805555552</v>
      </c>
      <c r="N150" s="197">
        <f t="shared" si="11"/>
        <v>45632.08390046296</v>
      </c>
    </row>
    <row r="151" spans="1:14" x14ac:dyDescent="0.25">
      <c r="A151" s="19" t="s">
        <v>7589</v>
      </c>
      <c r="B151" s="62">
        <v>591761636585</v>
      </c>
      <c r="C151" s="19">
        <v>34713125</v>
      </c>
      <c r="D151" s="19">
        <v>377300</v>
      </c>
      <c r="E151" s="229">
        <v>45632.083761574075</v>
      </c>
      <c r="F151" s="229">
        <v>45632.426446759258</v>
      </c>
      <c r="G151" s="19">
        <v>29608</v>
      </c>
      <c r="H151" s="19" t="str">
        <f>VLOOKUP(C151,Team!$K$5:$M$91,3,FALSE)</f>
        <v>EMEA</v>
      </c>
      <c r="I151" s="19">
        <v>5</v>
      </c>
      <c r="J151" s="19">
        <v>15</v>
      </c>
      <c r="K151" s="197">
        <f t="shared" si="8"/>
        <v>45632.292094907411</v>
      </c>
      <c r="L151" s="197">
        <f t="shared" si="9"/>
        <v>45632.634780092594</v>
      </c>
      <c r="M151" s="197">
        <f t="shared" si="10"/>
        <v>45632.708761574075</v>
      </c>
      <c r="N151" s="197">
        <f t="shared" si="11"/>
        <v>45633.051446759258</v>
      </c>
    </row>
    <row r="152" spans="1:14" x14ac:dyDescent="0.25">
      <c r="A152" s="19" t="s">
        <v>7606</v>
      </c>
      <c r="B152" s="62">
        <v>591145474231</v>
      </c>
      <c r="C152" s="19">
        <v>39483598</v>
      </c>
      <c r="D152" s="19">
        <v>2441596</v>
      </c>
      <c r="E152" s="229">
        <v>45628.200474537036</v>
      </c>
      <c r="F152" s="229">
        <v>45628.486574074072</v>
      </c>
      <c r="G152" s="19">
        <v>24719</v>
      </c>
      <c r="H152" s="19" t="str">
        <f>VLOOKUP(C152,Team!$K$5:$M$91,3,FALSE)</f>
        <v>EMEA</v>
      </c>
      <c r="I152" s="19">
        <v>5</v>
      </c>
      <c r="J152" s="19">
        <v>15</v>
      </c>
      <c r="K152" s="197">
        <f t="shared" si="8"/>
        <v>45628.408807870372</v>
      </c>
      <c r="L152" s="197">
        <f t="shared" si="9"/>
        <v>45628.694907407407</v>
      </c>
      <c r="M152" s="197">
        <f t="shared" si="10"/>
        <v>45628.825474537036</v>
      </c>
      <c r="N152" s="197">
        <f t="shared" si="11"/>
        <v>45629.111574074072</v>
      </c>
    </row>
    <row r="153" spans="1:14" x14ac:dyDescent="0.25">
      <c r="A153" s="19" t="s">
        <v>7606</v>
      </c>
      <c r="B153" s="62">
        <v>591433076745</v>
      </c>
      <c r="C153" s="19">
        <v>39483598</v>
      </c>
      <c r="D153" s="19">
        <v>2441596</v>
      </c>
      <c r="E153" s="229">
        <v>45629.1874537037</v>
      </c>
      <c r="F153" s="229">
        <v>45629.396192129629</v>
      </c>
      <c r="G153" s="19">
        <v>18035</v>
      </c>
      <c r="H153" s="19" t="str">
        <f>VLOOKUP(C153,Team!$K$5:$M$91,3,FALSE)</f>
        <v>EMEA</v>
      </c>
      <c r="I153" s="19">
        <v>5</v>
      </c>
      <c r="J153" s="19">
        <v>15</v>
      </c>
      <c r="K153" s="197">
        <f t="shared" si="8"/>
        <v>45629.395787037036</v>
      </c>
      <c r="L153" s="197">
        <f t="shared" si="9"/>
        <v>45629.604525462964</v>
      </c>
      <c r="M153" s="197">
        <f t="shared" si="10"/>
        <v>45629.8124537037</v>
      </c>
      <c r="N153" s="197">
        <f t="shared" si="11"/>
        <v>45630.021192129629</v>
      </c>
    </row>
    <row r="154" spans="1:14" x14ac:dyDescent="0.25">
      <c r="A154" s="19" t="s">
        <v>7606</v>
      </c>
      <c r="B154" s="62">
        <v>591433132667</v>
      </c>
      <c r="C154" s="19">
        <v>39483598</v>
      </c>
      <c r="D154" s="19">
        <v>2441596</v>
      </c>
      <c r="E154" s="229">
        <v>45629.406446759262</v>
      </c>
      <c r="F154" s="229">
        <v>45629.472071759257</v>
      </c>
      <c r="G154" s="19">
        <v>5669</v>
      </c>
      <c r="H154" s="19" t="str">
        <f>VLOOKUP(C154,Team!$K$5:$M$91,3,FALSE)</f>
        <v>EMEA</v>
      </c>
      <c r="I154" s="19">
        <v>5</v>
      </c>
      <c r="J154" s="19">
        <v>15</v>
      </c>
      <c r="K154" s="197">
        <f t="shared" si="8"/>
        <v>45629.614780092597</v>
      </c>
      <c r="L154" s="197">
        <f t="shared" si="9"/>
        <v>45629.680405092593</v>
      </c>
      <c r="M154" s="197">
        <f t="shared" si="10"/>
        <v>45630.031446759262</v>
      </c>
      <c r="N154" s="197">
        <f t="shared" si="11"/>
        <v>45630.097071759257</v>
      </c>
    </row>
    <row r="155" spans="1:14" x14ac:dyDescent="0.25">
      <c r="A155" s="19" t="s">
        <v>7606</v>
      </c>
      <c r="B155" s="62">
        <v>591433620938</v>
      </c>
      <c r="C155" s="19">
        <v>39483598</v>
      </c>
      <c r="D155" s="19">
        <v>2441596</v>
      </c>
      <c r="E155" s="229">
        <v>45630.184560185182</v>
      </c>
      <c r="F155" s="229">
        <v>45630.309328703705</v>
      </c>
      <c r="G155" s="19">
        <v>10779</v>
      </c>
      <c r="H155" s="19" t="str">
        <f>VLOOKUP(C155,Team!$K$5:$M$91,3,FALSE)</f>
        <v>EMEA</v>
      </c>
      <c r="I155" s="19">
        <v>5</v>
      </c>
      <c r="J155" s="19">
        <v>15</v>
      </c>
      <c r="K155" s="197">
        <f t="shared" si="8"/>
        <v>45630.392893518518</v>
      </c>
      <c r="L155" s="197">
        <f t="shared" si="9"/>
        <v>45630.51766203704</v>
      </c>
      <c r="M155" s="197">
        <f t="shared" si="10"/>
        <v>45630.809560185182</v>
      </c>
      <c r="N155" s="197">
        <f t="shared" si="11"/>
        <v>45630.934328703705</v>
      </c>
    </row>
    <row r="156" spans="1:14" x14ac:dyDescent="0.25">
      <c r="A156" s="19" t="s">
        <v>7606</v>
      </c>
      <c r="B156" s="62">
        <v>591433625667</v>
      </c>
      <c r="C156" s="19">
        <v>39483598</v>
      </c>
      <c r="D156" s="19">
        <v>2441596</v>
      </c>
      <c r="E156" s="229">
        <v>45630.319166666668</v>
      </c>
      <c r="F156" s="229">
        <v>45630.353564814817</v>
      </c>
      <c r="G156" s="19">
        <v>2972</v>
      </c>
      <c r="H156" s="19" t="str">
        <f>VLOOKUP(C156,Team!$K$5:$M$91,3,FALSE)</f>
        <v>EMEA</v>
      </c>
      <c r="I156" s="19">
        <v>5</v>
      </c>
      <c r="J156" s="19">
        <v>15</v>
      </c>
      <c r="K156" s="197">
        <f t="shared" si="8"/>
        <v>45630.527500000004</v>
      </c>
      <c r="L156" s="197">
        <f t="shared" si="9"/>
        <v>45630.561898148153</v>
      </c>
      <c r="M156" s="197">
        <f t="shared" si="10"/>
        <v>45630.944166666668</v>
      </c>
      <c r="N156" s="197">
        <f t="shared" si="11"/>
        <v>45630.978564814817</v>
      </c>
    </row>
    <row r="157" spans="1:14" x14ac:dyDescent="0.25">
      <c r="A157" s="19" t="s">
        <v>7606</v>
      </c>
      <c r="B157" s="62">
        <v>591433695597</v>
      </c>
      <c r="C157" s="19">
        <v>39483598</v>
      </c>
      <c r="D157" s="19">
        <v>2441596</v>
      </c>
      <c r="E157" s="229">
        <v>45630.427881944444</v>
      </c>
      <c r="F157" s="229">
        <v>45630.52244212963</v>
      </c>
      <c r="G157" s="19">
        <v>8170</v>
      </c>
      <c r="H157" s="19" t="str">
        <f>VLOOKUP(C157,Team!$K$5:$M$91,3,FALSE)</f>
        <v>EMEA</v>
      </c>
      <c r="I157" s="19">
        <v>5</v>
      </c>
      <c r="J157" s="19">
        <v>15</v>
      </c>
      <c r="K157" s="197">
        <f t="shared" si="8"/>
        <v>45630.63621527778</v>
      </c>
      <c r="L157" s="197">
        <f t="shared" si="9"/>
        <v>45630.730775462966</v>
      </c>
      <c r="M157" s="197">
        <f t="shared" si="10"/>
        <v>45631.052881944444</v>
      </c>
      <c r="N157" s="197">
        <f t="shared" si="11"/>
        <v>45631.14744212963</v>
      </c>
    </row>
    <row r="158" spans="1:14" x14ac:dyDescent="0.25">
      <c r="A158" s="19" t="s">
        <v>7606</v>
      </c>
      <c r="B158" s="62">
        <v>591434137452</v>
      </c>
      <c r="C158" s="19">
        <v>39483598</v>
      </c>
      <c r="D158" s="19">
        <v>2441596</v>
      </c>
      <c r="E158" s="229">
        <v>45631.197800925926</v>
      </c>
      <c r="F158" s="229">
        <v>45631.292881944442</v>
      </c>
      <c r="G158" s="19">
        <v>8215</v>
      </c>
      <c r="H158" s="19" t="str">
        <f>VLOOKUP(C158,Team!$K$5:$M$91,3,FALSE)</f>
        <v>EMEA</v>
      </c>
      <c r="I158" s="19">
        <v>5</v>
      </c>
      <c r="J158" s="19">
        <v>15</v>
      </c>
      <c r="K158" s="197">
        <f t="shared" si="8"/>
        <v>45631.406134259261</v>
      </c>
      <c r="L158" s="197">
        <f t="shared" si="9"/>
        <v>45631.501215277778</v>
      </c>
      <c r="M158" s="197">
        <f t="shared" si="10"/>
        <v>45631.822800925926</v>
      </c>
      <c r="N158" s="197">
        <f t="shared" si="11"/>
        <v>45631.917881944442</v>
      </c>
    </row>
    <row r="159" spans="1:14" x14ac:dyDescent="0.25">
      <c r="A159" s="19" t="s">
        <v>7606</v>
      </c>
      <c r="B159" s="62">
        <v>591761640659</v>
      </c>
      <c r="C159" s="19">
        <v>39483598</v>
      </c>
      <c r="D159" s="19">
        <v>2441596</v>
      </c>
      <c r="E159" s="229">
        <v>45632.209699074076</v>
      </c>
      <c r="F159" s="229">
        <v>45632.273298611108</v>
      </c>
      <c r="G159" s="19">
        <v>5494</v>
      </c>
      <c r="H159" s="19" t="str">
        <f>VLOOKUP(C159,Team!$K$5:$M$91,3,FALSE)</f>
        <v>EMEA</v>
      </c>
      <c r="I159" s="19">
        <v>5</v>
      </c>
      <c r="J159" s="19">
        <v>15</v>
      </c>
      <c r="K159" s="197">
        <f t="shared" si="8"/>
        <v>45632.418032407411</v>
      </c>
      <c r="L159" s="197">
        <f t="shared" si="9"/>
        <v>45632.481631944444</v>
      </c>
      <c r="M159" s="197">
        <f t="shared" si="10"/>
        <v>45632.834699074076</v>
      </c>
      <c r="N159" s="197">
        <f t="shared" si="11"/>
        <v>45632.898298611108</v>
      </c>
    </row>
    <row r="160" spans="1:14" x14ac:dyDescent="0.25">
      <c r="A160" s="19" t="s">
        <v>7613</v>
      </c>
      <c r="B160" s="62">
        <v>591145471584</v>
      </c>
      <c r="C160" s="19">
        <v>19408590</v>
      </c>
      <c r="D160" s="19">
        <v>377300</v>
      </c>
      <c r="E160" s="229">
        <v>45628.100972222222</v>
      </c>
      <c r="F160" s="229">
        <v>45628.422534722224</v>
      </c>
      <c r="G160" s="19">
        <v>27782</v>
      </c>
      <c r="H160" s="19" t="str">
        <f>VLOOKUP(C160,Team!$K$5:$M$91,3,FALSE)</f>
        <v>EMEA</v>
      </c>
      <c r="I160" s="19">
        <v>5</v>
      </c>
      <c r="J160" s="19">
        <v>15</v>
      </c>
      <c r="K160" s="197">
        <f t="shared" si="8"/>
        <v>45628.309305555558</v>
      </c>
      <c r="L160" s="197">
        <f t="shared" si="9"/>
        <v>45628.630868055559</v>
      </c>
      <c r="M160" s="197">
        <f t="shared" si="10"/>
        <v>45628.725972222222</v>
      </c>
      <c r="N160" s="197">
        <f t="shared" si="11"/>
        <v>45629.047534722224</v>
      </c>
    </row>
    <row r="161" spans="1:14" x14ac:dyDescent="0.25">
      <c r="A161" s="19" t="s">
        <v>7613</v>
      </c>
      <c r="B161" s="62">
        <v>591433074289</v>
      </c>
      <c r="C161" s="19">
        <v>19408590</v>
      </c>
      <c r="D161" s="19">
        <v>377300</v>
      </c>
      <c r="E161" s="229">
        <v>45629.094814814816</v>
      </c>
      <c r="F161" s="229">
        <v>45629.45140046296</v>
      </c>
      <c r="G161" s="19">
        <v>30808</v>
      </c>
      <c r="H161" s="19" t="str">
        <f>VLOOKUP(C161,Team!$K$5:$M$91,3,FALSE)</f>
        <v>EMEA</v>
      </c>
      <c r="I161" s="19">
        <v>5</v>
      </c>
      <c r="J161" s="19">
        <v>15</v>
      </c>
      <c r="K161" s="197">
        <f t="shared" si="8"/>
        <v>45629.303148148152</v>
      </c>
      <c r="L161" s="197">
        <f t="shared" si="9"/>
        <v>45629.659733796296</v>
      </c>
      <c r="M161" s="197">
        <f t="shared" si="10"/>
        <v>45629.719814814816</v>
      </c>
      <c r="N161" s="197">
        <f t="shared" si="11"/>
        <v>45630.07640046296</v>
      </c>
    </row>
    <row r="162" spans="1:14" x14ac:dyDescent="0.25">
      <c r="A162" s="19" t="s">
        <v>7613</v>
      </c>
      <c r="B162" s="62">
        <v>591433618511</v>
      </c>
      <c r="C162" s="19">
        <v>19408590</v>
      </c>
      <c r="D162" s="19">
        <v>377300</v>
      </c>
      <c r="E162" s="229">
        <v>45630.084965277776</v>
      </c>
      <c r="F162" s="229">
        <v>45630.444282407407</v>
      </c>
      <c r="G162" s="19">
        <v>31044</v>
      </c>
      <c r="H162" s="19" t="str">
        <f>VLOOKUP(C162,Team!$K$5:$M$91,3,FALSE)</f>
        <v>EMEA</v>
      </c>
      <c r="I162" s="19">
        <v>5</v>
      </c>
      <c r="J162" s="19">
        <v>15</v>
      </c>
      <c r="K162" s="197">
        <f t="shared" si="8"/>
        <v>45630.293298611112</v>
      </c>
      <c r="L162" s="197">
        <f t="shared" si="9"/>
        <v>45630.652615740742</v>
      </c>
      <c r="M162" s="197">
        <f t="shared" si="10"/>
        <v>45630.709965277776</v>
      </c>
      <c r="N162" s="197">
        <f t="shared" si="11"/>
        <v>45631.069282407407</v>
      </c>
    </row>
    <row r="163" spans="1:14" x14ac:dyDescent="0.25">
      <c r="A163" s="19" t="s">
        <v>7613</v>
      </c>
      <c r="B163" s="62">
        <v>591434134524</v>
      </c>
      <c r="C163" s="19">
        <v>19408590</v>
      </c>
      <c r="D163" s="19">
        <v>377300</v>
      </c>
      <c r="E163" s="229">
        <v>45631.085555555554</v>
      </c>
      <c r="F163" s="229">
        <v>45631.351631944446</v>
      </c>
      <c r="G163" s="19">
        <v>22989</v>
      </c>
      <c r="H163" s="19" t="str">
        <f>VLOOKUP(C163,Team!$K$5:$M$91,3,FALSE)</f>
        <v>EMEA</v>
      </c>
      <c r="I163" s="19">
        <v>5</v>
      </c>
      <c r="J163" s="19">
        <v>15</v>
      </c>
      <c r="K163" s="197">
        <f t="shared" si="8"/>
        <v>45631.293888888889</v>
      </c>
      <c r="L163" s="197">
        <f t="shared" si="9"/>
        <v>45631.559965277782</v>
      </c>
      <c r="M163" s="197">
        <f t="shared" si="10"/>
        <v>45631.710555555554</v>
      </c>
      <c r="N163" s="197">
        <f t="shared" si="11"/>
        <v>45631.976631944446</v>
      </c>
    </row>
    <row r="164" spans="1:14" x14ac:dyDescent="0.25">
      <c r="A164" s="19" t="s">
        <v>7613</v>
      </c>
      <c r="B164" s="62">
        <v>591761636803</v>
      </c>
      <c r="C164" s="19">
        <v>19408590</v>
      </c>
      <c r="D164" s="19">
        <v>377300</v>
      </c>
      <c r="E164" s="229">
        <v>45632.09103009259</v>
      </c>
      <c r="F164" s="229">
        <v>45632.422731481478</v>
      </c>
      <c r="G164" s="19">
        <v>28659</v>
      </c>
      <c r="H164" s="19" t="str">
        <f>VLOOKUP(C164,Team!$K$5:$M$91,3,FALSE)</f>
        <v>EMEA</v>
      </c>
      <c r="I164" s="19">
        <v>5</v>
      </c>
      <c r="J164" s="19">
        <v>15</v>
      </c>
      <c r="K164" s="197">
        <f t="shared" si="8"/>
        <v>45632.299363425926</v>
      </c>
      <c r="L164" s="197">
        <f t="shared" si="9"/>
        <v>45632.631064814814</v>
      </c>
      <c r="M164" s="197">
        <f t="shared" si="10"/>
        <v>45632.71603009259</v>
      </c>
      <c r="N164" s="197">
        <f t="shared" si="11"/>
        <v>45633.047731481478</v>
      </c>
    </row>
    <row r="165" spans="1:14" x14ac:dyDescent="0.25">
      <c r="A165" s="19" t="s">
        <v>7604</v>
      </c>
      <c r="B165" s="62">
        <v>591145473905</v>
      </c>
      <c r="C165" s="19">
        <v>39355753</v>
      </c>
      <c r="D165" s="19">
        <v>2441596</v>
      </c>
      <c r="E165" s="229">
        <v>45628.185983796298</v>
      </c>
      <c r="F165" s="229">
        <v>45628.508645833332</v>
      </c>
      <c r="G165" s="19">
        <v>27878</v>
      </c>
      <c r="H165" s="19" t="str">
        <f>VLOOKUP(C165,Team!$K$5:$M$91,3,FALSE)</f>
        <v>EMEA</v>
      </c>
      <c r="I165" s="19">
        <v>5</v>
      </c>
      <c r="J165" s="19">
        <v>15</v>
      </c>
      <c r="K165" s="197">
        <f t="shared" si="8"/>
        <v>45628.394317129634</v>
      </c>
      <c r="L165" s="197">
        <f t="shared" si="9"/>
        <v>45628.716979166667</v>
      </c>
      <c r="M165" s="197">
        <f t="shared" si="10"/>
        <v>45628.810983796298</v>
      </c>
      <c r="N165" s="197">
        <f t="shared" si="11"/>
        <v>45629.133645833332</v>
      </c>
    </row>
    <row r="166" spans="1:14" x14ac:dyDescent="0.25">
      <c r="A166" s="19" t="s">
        <v>7604</v>
      </c>
      <c r="B166" s="62">
        <v>591433076813</v>
      </c>
      <c r="C166" s="19">
        <v>39355753</v>
      </c>
      <c r="D166" s="19">
        <v>2441596</v>
      </c>
      <c r="E166" s="229">
        <v>45629.190416666665</v>
      </c>
      <c r="F166" s="229">
        <v>45629.292407407411</v>
      </c>
      <c r="G166" s="19">
        <v>8812</v>
      </c>
      <c r="H166" s="19" t="str">
        <f>VLOOKUP(C166,Team!$K$5:$M$91,3,FALSE)</f>
        <v>EMEA</v>
      </c>
      <c r="I166" s="19">
        <v>5</v>
      </c>
      <c r="J166" s="19">
        <v>15</v>
      </c>
      <c r="K166" s="197">
        <f t="shared" si="8"/>
        <v>45629.39875</v>
      </c>
      <c r="L166" s="197">
        <f t="shared" si="9"/>
        <v>45629.500740740747</v>
      </c>
      <c r="M166" s="197">
        <f t="shared" si="10"/>
        <v>45629.815416666665</v>
      </c>
      <c r="N166" s="197">
        <f t="shared" si="11"/>
        <v>45629.917407407411</v>
      </c>
    </row>
    <row r="167" spans="1:14" x14ac:dyDescent="0.25">
      <c r="A167" s="19" t="s">
        <v>7604</v>
      </c>
      <c r="B167" s="62">
        <v>591433084710</v>
      </c>
      <c r="C167" s="19">
        <v>39355753</v>
      </c>
      <c r="D167" s="19">
        <v>2441596</v>
      </c>
      <c r="E167" s="229">
        <v>45629.335601851853</v>
      </c>
      <c r="F167" s="229">
        <v>45629.525729166664</v>
      </c>
      <c r="G167" s="19">
        <v>16426</v>
      </c>
      <c r="H167" s="19" t="str">
        <f>VLOOKUP(C167,Team!$K$5:$M$91,3,FALSE)</f>
        <v>EMEA</v>
      </c>
      <c r="I167" s="19">
        <v>5</v>
      </c>
      <c r="J167" s="19">
        <v>15</v>
      </c>
      <c r="K167" s="197">
        <f t="shared" si="8"/>
        <v>45629.543935185189</v>
      </c>
      <c r="L167" s="197">
        <f t="shared" si="9"/>
        <v>45629.7340625</v>
      </c>
      <c r="M167" s="197">
        <f t="shared" si="10"/>
        <v>45629.960601851853</v>
      </c>
      <c r="N167" s="197">
        <f t="shared" si="11"/>
        <v>45630.150729166664</v>
      </c>
    </row>
    <row r="168" spans="1:14" x14ac:dyDescent="0.25">
      <c r="A168" s="19" t="s">
        <v>7604</v>
      </c>
      <c r="B168" s="62">
        <v>591434239421</v>
      </c>
      <c r="C168" s="19">
        <v>39355753</v>
      </c>
      <c r="D168" s="19">
        <v>2441596</v>
      </c>
      <c r="E168" s="229">
        <v>45631.458657407406</v>
      </c>
      <c r="F168" s="229">
        <v>45631.510706018518</v>
      </c>
      <c r="G168" s="19">
        <v>4496</v>
      </c>
      <c r="H168" s="19" t="str">
        <f>VLOOKUP(C168,Team!$K$5:$M$91,3,FALSE)</f>
        <v>EMEA</v>
      </c>
      <c r="I168" s="19">
        <v>5</v>
      </c>
      <c r="J168" s="19">
        <v>15</v>
      </c>
      <c r="K168" s="197">
        <f t="shared" si="8"/>
        <v>45631.666990740741</v>
      </c>
      <c r="L168" s="197">
        <f t="shared" si="9"/>
        <v>45631.719039351854</v>
      </c>
      <c r="M168" s="197">
        <f t="shared" si="10"/>
        <v>45632.083657407406</v>
      </c>
      <c r="N168" s="197">
        <f t="shared" si="11"/>
        <v>45632.135706018518</v>
      </c>
    </row>
    <row r="169" spans="1:14" x14ac:dyDescent="0.25">
      <c r="A169" s="19" t="s">
        <v>7604</v>
      </c>
      <c r="B169" s="62">
        <v>591761640359</v>
      </c>
      <c r="C169" s="19">
        <v>39355753</v>
      </c>
      <c r="D169" s="19">
        <v>2441596</v>
      </c>
      <c r="E169" s="229">
        <v>45632.199791666666</v>
      </c>
      <c r="F169" s="229">
        <v>45632.528055555558</v>
      </c>
      <c r="G169" s="19">
        <v>28362</v>
      </c>
      <c r="H169" s="19" t="str">
        <f>VLOOKUP(C169,Team!$K$5:$M$91,3,FALSE)</f>
        <v>EMEA</v>
      </c>
      <c r="I169" s="19">
        <v>5</v>
      </c>
      <c r="J169" s="19">
        <v>15</v>
      </c>
      <c r="K169" s="197">
        <f t="shared" si="8"/>
        <v>45632.408125000002</v>
      </c>
      <c r="L169" s="197">
        <f t="shared" si="9"/>
        <v>45632.736388888894</v>
      </c>
      <c r="M169" s="197">
        <f t="shared" si="10"/>
        <v>45632.824791666666</v>
      </c>
      <c r="N169" s="197">
        <f t="shared" si="11"/>
        <v>45633.153055555558</v>
      </c>
    </row>
    <row r="170" spans="1:14" x14ac:dyDescent="0.25">
      <c r="A170" s="19" t="s">
        <v>72</v>
      </c>
      <c r="B170" s="62">
        <v>591433075519</v>
      </c>
      <c r="C170" s="19">
        <v>20755385</v>
      </c>
      <c r="D170" s="19">
        <v>377301</v>
      </c>
      <c r="E170" s="229">
        <v>45629.148541666669</v>
      </c>
      <c r="F170" s="229">
        <v>45629.167118055557</v>
      </c>
      <c r="G170" s="19">
        <v>1605</v>
      </c>
      <c r="H170" s="19" t="e">
        <f>VLOOKUP(C170,Team!$K$5:$M$91,3,FALSE)</f>
        <v>#N/A</v>
      </c>
      <c r="I170" s="19">
        <v>5</v>
      </c>
      <c r="J170" s="19">
        <v>15</v>
      </c>
      <c r="K170" s="197">
        <f t="shared" si="8"/>
        <v>45629.356875000005</v>
      </c>
      <c r="L170" s="197">
        <f t="shared" si="9"/>
        <v>45629.375451388893</v>
      </c>
      <c r="M170" s="197">
        <f t="shared" si="10"/>
        <v>45629.773541666669</v>
      </c>
      <c r="N170" s="197">
        <f t="shared" si="11"/>
        <v>45629.792118055557</v>
      </c>
    </row>
    <row r="171" spans="1:14" x14ac:dyDescent="0.25">
      <c r="A171" s="19" t="s">
        <v>7591</v>
      </c>
      <c r="B171" s="62">
        <v>591434134560</v>
      </c>
      <c r="C171" s="19">
        <v>34775534</v>
      </c>
      <c r="D171" s="19">
        <v>377300</v>
      </c>
      <c r="E171" s="229">
        <v>45631.087442129632</v>
      </c>
      <c r="F171" s="229">
        <v>45631.458541666667</v>
      </c>
      <c r="G171" s="19">
        <v>32062</v>
      </c>
      <c r="H171" s="19" t="str">
        <f>VLOOKUP(C171,Team!$K$5:$M$91,3,FALSE)</f>
        <v>EMEA</v>
      </c>
      <c r="I171" s="19">
        <v>5</v>
      </c>
      <c r="J171" s="19">
        <v>15</v>
      </c>
      <c r="K171" s="197">
        <f t="shared" ref="K171:K172" si="12">IFERROR($E171+(I171/24),"")</f>
        <v>45631.295775462968</v>
      </c>
      <c r="L171" s="197">
        <f t="shared" ref="L171:L172" si="13">IFERROR($F171+($I171/24),"")</f>
        <v>45631.666875000003</v>
      </c>
      <c r="M171" s="197">
        <f t="shared" ref="M171:M172" si="14">IFERROR($E171+($J171/24),"")</f>
        <v>45631.712442129632</v>
      </c>
      <c r="N171" s="197">
        <f t="shared" ref="N171:N172" si="15">IFERROR($F171+($J171/24),"")</f>
        <v>45632.083541666667</v>
      </c>
    </row>
    <row r="172" spans="1:14" x14ac:dyDescent="0.25">
      <c r="A172" s="19" t="s">
        <v>7591</v>
      </c>
      <c r="B172" s="62">
        <v>591761637018</v>
      </c>
      <c r="C172" s="19">
        <v>34775534</v>
      </c>
      <c r="D172" s="19">
        <v>377300</v>
      </c>
      <c r="E172" s="229">
        <v>45632.099305555559</v>
      </c>
      <c r="F172" s="229">
        <v>45632.421388888892</v>
      </c>
      <c r="G172" s="19">
        <v>27827</v>
      </c>
      <c r="H172" s="19" t="str">
        <f>VLOOKUP(C172,Team!$K$5:$M$91,3,FALSE)</f>
        <v>EMEA</v>
      </c>
      <c r="I172" s="19">
        <v>5</v>
      </c>
      <c r="J172" s="19">
        <v>15</v>
      </c>
      <c r="K172" s="197">
        <f t="shared" si="12"/>
        <v>45632.307638888895</v>
      </c>
      <c r="L172" s="197">
        <f t="shared" si="13"/>
        <v>45632.629722222227</v>
      </c>
      <c r="M172" s="197">
        <f t="shared" si="14"/>
        <v>45632.724305555559</v>
      </c>
      <c r="N172" s="197">
        <f t="shared" si="15"/>
        <v>45633.046388888892</v>
      </c>
    </row>
  </sheetData>
  <autoFilter ref="A1:N1" xr:uid="{53123C04-B57B-4099-8B87-29CFFEFBD962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2FA1B-CA5B-4ACE-8DC2-EF3B7FC04CD9}">
  <dimension ref="B2:F1101"/>
  <sheetViews>
    <sheetView workbookViewId="0">
      <pane ySplit="2" topLeftCell="A3" activePane="bottomLeft" state="frozen"/>
      <selection pane="bottomLeft" activeCell="E736" sqref="E736"/>
    </sheetView>
  </sheetViews>
  <sheetFormatPr defaultRowHeight="15" x14ac:dyDescent="0.25"/>
  <cols>
    <col min="1" max="1" width="3" customWidth="1"/>
    <col min="2" max="2" width="12.140625" style="247" customWidth="1"/>
    <col min="3" max="3" width="8.85546875" style="399" customWidth="1"/>
    <col min="4" max="4" width="8.7109375" style="400"/>
    <col min="5" max="5" width="24.5703125" style="400" customWidth="1"/>
    <col min="6" max="6" width="12.28515625" style="264" customWidth="1"/>
  </cols>
  <sheetData>
    <row r="2" spans="2:6" ht="15.75" thickBot="1" x14ac:dyDescent="0.3">
      <c r="B2" s="402" t="s">
        <v>231</v>
      </c>
      <c r="C2" s="403" t="s">
        <v>0</v>
      </c>
      <c r="D2" s="403" t="s">
        <v>367</v>
      </c>
      <c r="E2" s="403" t="s">
        <v>415</v>
      </c>
      <c r="F2" s="404" t="s">
        <v>416</v>
      </c>
    </row>
    <row r="3" spans="2:6" x14ac:dyDescent="0.25">
      <c r="B3" s="243">
        <v>44928</v>
      </c>
      <c r="C3" s="244" t="s">
        <v>233</v>
      </c>
      <c r="D3" s="245" t="s">
        <v>417</v>
      </c>
      <c r="E3" s="245" t="s">
        <v>418</v>
      </c>
      <c r="F3" s="246" t="s">
        <v>233</v>
      </c>
    </row>
    <row r="4" spans="2:6" x14ac:dyDescent="0.25">
      <c r="B4" s="247">
        <v>44929</v>
      </c>
      <c r="C4" s="399" t="s">
        <v>233</v>
      </c>
      <c r="D4" s="400" t="s">
        <v>417</v>
      </c>
      <c r="E4" s="400" t="s">
        <v>418</v>
      </c>
      <c r="F4" s="248" t="s">
        <v>233</v>
      </c>
    </row>
    <row r="5" spans="2:6" x14ac:dyDescent="0.25">
      <c r="B5" s="247">
        <v>44930</v>
      </c>
      <c r="C5" s="399" t="s">
        <v>233</v>
      </c>
      <c r="D5" s="400" t="s">
        <v>417</v>
      </c>
      <c r="E5" s="400" t="s">
        <v>418</v>
      </c>
      <c r="F5" s="248" t="s">
        <v>233</v>
      </c>
    </row>
    <row r="6" spans="2:6" x14ac:dyDescent="0.25">
      <c r="B6" s="247">
        <v>44931</v>
      </c>
      <c r="C6" s="399" t="s">
        <v>233</v>
      </c>
      <c r="D6" s="400" t="s">
        <v>417</v>
      </c>
      <c r="E6" s="400" t="s">
        <v>418</v>
      </c>
      <c r="F6" s="248" t="s">
        <v>233</v>
      </c>
    </row>
    <row r="7" spans="2:6" x14ac:dyDescent="0.25">
      <c r="B7" s="247">
        <v>44932</v>
      </c>
      <c r="C7" s="399" t="s">
        <v>233</v>
      </c>
      <c r="D7" s="400" t="s">
        <v>417</v>
      </c>
      <c r="E7" s="400" t="s">
        <v>418</v>
      </c>
      <c r="F7" s="248" t="s">
        <v>233</v>
      </c>
    </row>
    <row r="8" spans="2:6" x14ac:dyDescent="0.25">
      <c r="B8" s="247">
        <v>44933</v>
      </c>
      <c r="C8" s="399" t="s">
        <v>233</v>
      </c>
      <c r="D8" s="400" t="s">
        <v>417</v>
      </c>
      <c r="E8" s="400" t="s">
        <v>418</v>
      </c>
      <c r="F8" s="248" t="s">
        <v>233</v>
      </c>
    </row>
    <row r="9" spans="2:6" x14ac:dyDescent="0.25">
      <c r="B9" s="247">
        <v>44934</v>
      </c>
      <c r="C9" s="399" t="s">
        <v>233</v>
      </c>
      <c r="D9" s="400" t="s">
        <v>417</v>
      </c>
      <c r="E9" s="400" t="s">
        <v>418</v>
      </c>
      <c r="F9" s="248" t="s">
        <v>233</v>
      </c>
    </row>
    <row r="10" spans="2:6" x14ac:dyDescent="0.25">
      <c r="B10" s="249">
        <v>44935</v>
      </c>
      <c r="C10" s="405" t="s">
        <v>233</v>
      </c>
      <c r="D10" s="406" t="s">
        <v>419</v>
      </c>
      <c r="E10" s="406" t="s">
        <v>420</v>
      </c>
      <c r="F10" s="248" t="s">
        <v>233</v>
      </c>
    </row>
    <row r="11" spans="2:6" x14ac:dyDescent="0.25">
      <c r="B11" s="249">
        <v>44936</v>
      </c>
      <c r="C11" s="405" t="s">
        <v>233</v>
      </c>
      <c r="D11" s="406" t="s">
        <v>419</v>
      </c>
      <c r="E11" s="406" t="s">
        <v>420</v>
      </c>
      <c r="F11" s="248" t="s">
        <v>233</v>
      </c>
    </row>
    <row r="12" spans="2:6" x14ac:dyDescent="0.25">
      <c r="B12" s="249">
        <v>44937</v>
      </c>
      <c r="C12" s="405" t="s">
        <v>233</v>
      </c>
      <c r="D12" s="406" t="s">
        <v>419</v>
      </c>
      <c r="E12" s="406" t="s">
        <v>420</v>
      </c>
      <c r="F12" s="248" t="s">
        <v>233</v>
      </c>
    </row>
    <row r="13" spans="2:6" x14ac:dyDescent="0.25">
      <c r="B13" s="249">
        <v>44938</v>
      </c>
      <c r="C13" s="405" t="s">
        <v>233</v>
      </c>
      <c r="D13" s="406" t="s">
        <v>419</v>
      </c>
      <c r="E13" s="406" t="s">
        <v>420</v>
      </c>
      <c r="F13" s="248" t="s">
        <v>233</v>
      </c>
    </row>
    <row r="14" spans="2:6" x14ac:dyDescent="0.25">
      <c r="B14" s="249">
        <v>44939</v>
      </c>
      <c r="C14" s="405" t="s">
        <v>233</v>
      </c>
      <c r="D14" s="406" t="s">
        <v>419</v>
      </c>
      <c r="E14" s="406" t="s">
        <v>420</v>
      </c>
      <c r="F14" s="248" t="s">
        <v>233</v>
      </c>
    </row>
    <row r="15" spans="2:6" x14ac:dyDescent="0.25">
      <c r="B15" s="249">
        <v>44940</v>
      </c>
      <c r="C15" s="405" t="s">
        <v>233</v>
      </c>
      <c r="D15" s="406" t="s">
        <v>419</v>
      </c>
      <c r="E15" s="406" t="s">
        <v>420</v>
      </c>
      <c r="F15" s="248" t="s">
        <v>233</v>
      </c>
    </row>
    <row r="16" spans="2:6" x14ac:dyDescent="0.25">
      <c r="B16" s="249">
        <v>44941</v>
      </c>
      <c r="C16" s="405" t="s">
        <v>233</v>
      </c>
      <c r="D16" s="406" t="s">
        <v>419</v>
      </c>
      <c r="E16" s="406" t="s">
        <v>420</v>
      </c>
      <c r="F16" s="248" t="s">
        <v>233</v>
      </c>
    </row>
    <row r="17" spans="2:6" x14ac:dyDescent="0.25">
      <c r="B17" s="247">
        <v>44942</v>
      </c>
      <c r="C17" s="399" t="s">
        <v>233</v>
      </c>
      <c r="D17" s="400" t="s">
        <v>421</v>
      </c>
      <c r="E17" s="400" t="s">
        <v>422</v>
      </c>
      <c r="F17" s="248" t="s">
        <v>233</v>
      </c>
    </row>
    <row r="18" spans="2:6" x14ac:dyDescent="0.25">
      <c r="B18" s="247">
        <v>44943</v>
      </c>
      <c r="C18" s="399" t="s">
        <v>233</v>
      </c>
      <c r="D18" s="400" t="s">
        <v>421</v>
      </c>
      <c r="E18" s="400" t="s">
        <v>422</v>
      </c>
      <c r="F18" s="248" t="s">
        <v>233</v>
      </c>
    </row>
    <row r="19" spans="2:6" x14ac:dyDescent="0.25">
      <c r="B19" s="247">
        <v>44944</v>
      </c>
      <c r="C19" s="399" t="s">
        <v>233</v>
      </c>
      <c r="D19" s="400" t="s">
        <v>421</v>
      </c>
      <c r="E19" s="400" t="s">
        <v>422</v>
      </c>
      <c r="F19" s="248" t="s">
        <v>233</v>
      </c>
    </row>
    <row r="20" spans="2:6" x14ac:dyDescent="0.25">
      <c r="B20" s="247">
        <v>44945</v>
      </c>
      <c r="C20" s="399" t="s">
        <v>233</v>
      </c>
      <c r="D20" s="400" t="s">
        <v>421</v>
      </c>
      <c r="E20" s="400" t="s">
        <v>422</v>
      </c>
      <c r="F20" s="248" t="s">
        <v>233</v>
      </c>
    </row>
    <row r="21" spans="2:6" x14ac:dyDescent="0.25">
      <c r="B21" s="247">
        <v>44946</v>
      </c>
      <c r="C21" s="399" t="s">
        <v>233</v>
      </c>
      <c r="D21" s="400" t="s">
        <v>421</v>
      </c>
      <c r="E21" s="400" t="s">
        <v>422</v>
      </c>
      <c r="F21" s="248" t="s">
        <v>233</v>
      </c>
    </row>
    <row r="22" spans="2:6" x14ac:dyDescent="0.25">
      <c r="B22" s="247">
        <v>44947</v>
      </c>
      <c r="C22" s="399" t="s">
        <v>233</v>
      </c>
      <c r="D22" s="400" t="s">
        <v>421</v>
      </c>
      <c r="E22" s="400" t="s">
        <v>422</v>
      </c>
      <c r="F22" s="248" t="s">
        <v>233</v>
      </c>
    </row>
    <row r="23" spans="2:6" x14ac:dyDescent="0.25">
      <c r="B23" s="247">
        <v>44948</v>
      </c>
      <c r="C23" s="399" t="s">
        <v>233</v>
      </c>
      <c r="D23" s="400" t="s">
        <v>421</v>
      </c>
      <c r="E23" s="400" t="s">
        <v>422</v>
      </c>
      <c r="F23" s="248" t="s">
        <v>233</v>
      </c>
    </row>
    <row r="24" spans="2:6" x14ac:dyDescent="0.25">
      <c r="B24" s="249">
        <v>44949</v>
      </c>
      <c r="C24" s="405" t="s">
        <v>233</v>
      </c>
      <c r="D24" s="406" t="s">
        <v>423</v>
      </c>
      <c r="E24" s="406" t="s">
        <v>424</v>
      </c>
      <c r="F24" s="248" t="s">
        <v>233</v>
      </c>
    </row>
    <row r="25" spans="2:6" x14ac:dyDescent="0.25">
      <c r="B25" s="249">
        <v>44950</v>
      </c>
      <c r="C25" s="405" t="s">
        <v>233</v>
      </c>
      <c r="D25" s="406" t="s">
        <v>423</v>
      </c>
      <c r="E25" s="406" t="s">
        <v>424</v>
      </c>
      <c r="F25" s="248" t="s">
        <v>233</v>
      </c>
    </row>
    <row r="26" spans="2:6" x14ac:dyDescent="0.25">
      <c r="B26" s="249">
        <v>44951</v>
      </c>
      <c r="C26" s="405" t="s">
        <v>233</v>
      </c>
      <c r="D26" s="406" t="s">
        <v>423</v>
      </c>
      <c r="E26" s="406" t="s">
        <v>424</v>
      </c>
      <c r="F26" s="248" t="s">
        <v>233</v>
      </c>
    </row>
    <row r="27" spans="2:6" x14ac:dyDescent="0.25">
      <c r="B27" s="249">
        <v>44952</v>
      </c>
      <c r="C27" s="405" t="s">
        <v>233</v>
      </c>
      <c r="D27" s="406" t="s">
        <v>423</v>
      </c>
      <c r="E27" s="406" t="s">
        <v>424</v>
      </c>
      <c r="F27" s="248" t="s">
        <v>233</v>
      </c>
    </row>
    <row r="28" spans="2:6" x14ac:dyDescent="0.25">
      <c r="B28" s="249">
        <v>44953</v>
      </c>
      <c r="C28" s="405" t="s">
        <v>233</v>
      </c>
      <c r="D28" s="406" t="s">
        <v>423</v>
      </c>
      <c r="E28" s="406" t="s">
        <v>424</v>
      </c>
      <c r="F28" s="248" t="s">
        <v>233</v>
      </c>
    </row>
    <row r="29" spans="2:6" x14ac:dyDescent="0.25">
      <c r="B29" s="249">
        <v>44954</v>
      </c>
      <c r="C29" s="405" t="s">
        <v>233</v>
      </c>
      <c r="D29" s="406" t="s">
        <v>423</v>
      </c>
      <c r="E29" s="406" t="s">
        <v>424</v>
      </c>
      <c r="F29" s="248" t="s">
        <v>233</v>
      </c>
    </row>
    <row r="30" spans="2:6" ht="15.75" thickBot="1" x14ac:dyDescent="0.3">
      <c r="B30" s="250">
        <v>44955</v>
      </c>
      <c r="C30" s="251" t="s">
        <v>233</v>
      </c>
      <c r="D30" s="252" t="s">
        <v>423</v>
      </c>
      <c r="E30" s="252" t="s">
        <v>424</v>
      </c>
      <c r="F30" s="253" t="s">
        <v>233</v>
      </c>
    </row>
    <row r="31" spans="2:6" x14ac:dyDescent="0.25">
      <c r="B31" s="243">
        <v>44956</v>
      </c>
      <c r="C31" s="244" t="s">
        <v>233</v>
      </c>
      <c r="D31" s="245" t="s">
        <v>425</v>
      </c>
      <c r="E31" s="245" t="s">
        <v>426</v>
      </c>
      <c r="F31" s="254" t="s">
        <v>239</v>
      </c>
    </row>
    <row r="32" spans="2:6" x14ac:dyDescent="0.25">
      <c r="B32" s="247">
        <v>44957</v>
      </c>
      <c r="C32" s="399" t="s">
        <v>233</v>
      </c>
      <c r="D32" s="400" t="s">
        <v>425</v>
      </c>
      <c r="E32" s="400" t="s">
        <v>426</v>
      </c>
      <c r="F32" s="255" t="s">
        <v>239</v>
      </c>
    </row>
    <row r="33" spans="2:6" x14ac:dyDescent="0.25">
      <c r="B33" s="247">
        <v>44958</v>
      </c>
      <c r="C33" s="399" t="s">
        <v>239</v>
      </c>
      <c r="D33" s="400" t="s">
        <v>425</v>
      </c>
      <c r="E33" s="400" t="s">
        <v>426</v>
      </c>
      <c r="F33" s="255" t="s">
        <v>239</v>
      </c>
    </row>
    <row r="34" spans="2:6" x14ac:dyDescent="0.25">
      <c r="B34" s="247">
        <v>44959</v>
      </c>
      <c r="C34" s="399" t="s">
        <v>239</v>
      </c>
      <c r="D34" s="400" t="s">
        <v>425</v>
      </c>
      <c r="E34" s="400" t="s">
        <v>426</v>
      </c>
      <c r="F34" s="255" t="s">
        <v>239</v>
      </c>
    </row>
    <row r="35" spans="2:6" x14ac:dyDescent="0.25">
      <c r="B35" s="247">
        <v>44960</v>
      </c>
      <c r="C35" s="399" t="s">
        <v>239</v>
      </c>
      <c r="D35" s="400" t="s">
        <v>425</v>
      </c>
      <c r="E35" s="400" t="s">
        <v>426</v>
      </c>
      <c r="F35" s="255" t="s">
        <v>239</v>
      </c>
    </row>
    <row r="36" spans="2:6" x14ac:dyDescent="0.25">
      <c r="B36" s="247">
        <v>44961</v>
      </c>
      <c r="C36" s="399" t="s">
        <v>239</v>
      </c>
      <c r="D36" s="400" t="s">
        <v>425</v>
      </c>
      <c r="E36" s="400" t="s">
        <v>426</v>
      </c>
      <c r="F36" s="255" t="s">
        <v>239</v>
      </c>
    </row>
    <row r="37" spans="2:6" x14ac:dyDescent="0.25">
      <c r="B37" s="247">
        <v>44962</v>
      </c>
      <c r="C37" s="399" t="s">
        <v>239</v>
      </c>
      <c r="D37" s="400" t="s">
        <v>425</v>
      </c>
      <c r="E37" s="400" t="s">
        <v>426</v>
      </c>
      <c r="F37" s="255" t="s">
        <v>239</v>
      </c>
    </row>
    <row r="38" spans="2:6" x14ac:dyDescent="0.25">
      <c r="B38" s="249">
        <v>44963</v>
      </c>
      <c r="C38" s="405" t="s">
        <v>239</v>
      </c>
      <c r="D38" s="406" t="s">
        <v>427</v>
      </c>
      <c r="E38" s="406" t="s">
        <v>428</v>
      </c>
      <c r="F38" s="255" t="s">
        <v>239</v>
      </c>
    </row>
    <row r="39" spans="2:6" x14ac:dyDescent="0.25">
      <c r="B39" s="249">
        <v>44964</v>
      </c>
      <c r="C39" s="405" t="s">
        <v>239</v>
      </c>
      <c r="D39" s="406" t="s">
        <v>427</v>
      </c>
      <c r="E39" s="406" t="s">
        <v>428</v>
      </c>
      <c r="F39" s="255" t="s">
        <v>239</v>
      </c>
    </row>
    <row r="40" spans="2:6" x14ac:dyDescent="0.25">
      <c r="B40" s="249">
        <v>44965</v>
      </c>
      <c r="C40" s="405" t="s">
        <v>239</v>
      </c>
      <c r="D40" s="406" t="s">
        <v>427</v>
      </c>
      <c r="E40" s="406" t="s">
        <v>428</v>
      </c>
      <c r="F40" s="255" t="s">
        <v>239</v>
      </c>
    </row>
    <row r="41" spans="2:6" x14ac:dyDescent="0.25">
      <c r="B41" s="249">
        <v>44966</v>
      </c>
      <c r="C41" s="405" t="s">
        <v>239</v>
      </c>
      <c r="D41" s="406" t="s">
        <v>427</v>
      </c>
      <c r="E41" s="406" t="s">
        <v>428</v>
      </c>
      <c r="F41" s="255" t="s">
        <v>239</v>
      </c>
    </row>
    <row r="42" spans="2:6" x14ac:dyDescent="0.25">
      <c r="B42" s="249">
        <v>44967</v>
      </c>
      <c r="C42" s="405" t="s">
        <v>239</v>
      </c>
      <c r="D42" s="406" t="s">
        <v>427</v>
      </c>
      <c r="E42" s="406" t="s">
        <v>428</v>
      </c>
      <c r="F42" s="255" t="s">
        <v>239</v>
      </c>
    </row>
    <row r="43" spans="2:6" x14ac:dyDescent="0.25">
      <c r="B43" s="249">
        <v>44968</v>
      </c>
      <c r="C43" s="405" t="s">
        <v>239</v>
      </c>
      <c r="D43" s="406" t="s">
        <v>427</v>
      </c>
      <c r="E43" s="406" t="s">
        <v>428</v>
      </c>
      <c r="F43" s="255" t="s">
        <v>239</v>
      </c>
    </row>
    <row r="44" spans="2:6" x14ac:dyDescent="0.25">
      <c r="B44" s="249">
        <v>44969</v>
      </c>
      <c r="C44" s="405" t="s">
        <v>239</v>
      </c>
      <c r="D44" s="406" t="s">
        <v>427</v>
      </c>
      <c r="E44" s="406" t="s">
        <v>428</v>
      </c>
      <c r="F44" s="255" t="s">
        <v>239</v>
      </c>
    </row>
    <row r="45" spans="2:6" x14ac:dyDescent="0.25">
      <c r="B45" s="247">
        <v>44970</v>
      </c>
      <c r="C45" s="399" t="s">
        <v>239</v>
      </c>
      <c r="D45" s="400" t="s">
        <v>429</v>
      </c>
      <c r="E45" s="400" t="s">
        <v>430</v>
      </c>
      <c r="F45" s="255" t="s">
        <v>239</v>
      </c>
    </row>
    <row r="46" spans="2:6" x14ac:dyDescent="0.25">
      <c r="B46" s="247">
        <v>44971</v>
      </c>
      <c r="C46" s="399" t="s">
        <v>239</v>
      </c>
      <c r="D46" s="400" t="s">
        <v>429</v>
      </c>
      <c r="E46" s="400" t="s">
        <v>430</v>
      </c>
      <c r="F46" s="255" t="s">
        <v>239</v>
      </c>
    </row>
    <row r="47" spans="2:6" x14ac:dyDescent="0.25">
      <c r="B47" s="247">
        <v>44972</v>
      </c>
      <c r="C47" s="399" t="s">
        <v>239</v>
      </c>
      <c r="D47" s="400" t="s">
        <v>429</v>
      </c>
      <c r="E47" s="400" t="s">
        <v>430</v>
      </c>
      <c r="F47" s="255" t="s">
        <v>239</v>
      </c>
    </row>
    <row r="48" spans="2:6" x14ac:dyDescent="0.25">
      <c r="B48" s="247">
        <v>44973</v>
      </c>
      <c r="C48" s="399" t="s">
        <v>239</v>
      </c>
      <c r="D48" s="400" t="s">
        <v>429</v>
      </c>
      <c r="E48" s="400" t="s">
        <v>430</v>
      </c>
      <c r="F48" s="255" t="s">
        <v>239</v>
      </c>
    </row>
    <row r="49" spans="2:6" x14ac:dyDescent="0.25">
      <c r="B49" s="247">
        <v>44974</v>
      </c>
      <c r="C49" s="399" t="s">
        <v>239</v>
      </c>
      <c r="D49" s="400" t="s">
        <v>429</v>
      </c>
      <c r="E49" s="400" t="s">
        <v>430</v>
      </c>
      <c r="F49" s="255" t="s">
        <v>239</v>
      </c>
    </row>
    <row r="50" spans="2:6" x14ac:dyDescent="0.25">
      <c r="B50" s="247">
        <v>44975</v>
      </c>
      <c r="C50" s="399" t="s">
        <v>239</v>
      </c>
      <c r="D50" s="400" t="s">
        <v>429</v>
      </c>
      <c r="E50" s="400" t="s">
        <v>430</v>
      </c>
      <c r="F50" s="255" t="s">
        <v>239</v>
      </c>
    </row>
    <row r="51" spans="2:6" x14ac:dyDescent="0.25">
      <c r="B51" s="247">
        <v>44976</v>
      </c>
      <c r="C51" s="399" t="s">
        <v>239</v>
      </c>
      <c r="D51" s="400" t="s">
        <v>429</v>
      </c>
      <c r="E51" s="400" t="s">
        <v>430</v>
      </c>
      <c r="F51" s="255" t="s">
        <v>239</v>
      </c>
    </row>
    <row r="52" spans="2:6" x14ac:dyDescent="0.25">
      <c r="B52" s="249">
        <v>44977</v>
      </c>
      <c r="C52" s="405" t="s">
        <v>239</v>
      </c>
      <c r="D52" s="406" t="s">
        <v>431</v>
      </c>
      <c r="E52" s="406" t="s">
        <v>432</v>
      </c>
      <c r="F52" s="255" t="s">
        <v>239</v>
      </c>
    </row>
    <row r="53" spans="2:6" x14ac:dyDescent="0.25">
      <c r="B53" s="249">
        <v>44978</v>
      </c>
      <c r="C53" s="405" t="s">
        <v>239</v>
      </c>
      <c r="D53" s="406" t="s">
        <v>431</v>
      </c>
      <c r="E53" s="406" t="s">
        <v>432</v>
      </c>
      <c r="F53" s="255" t="s">
        <v>239</v>
      </c>
    </row>
    <row r="54" spans="2:6" x14ac:dyDescent="0.25">
      <c r="B54" s="249">
        <v>44979</v>
      </c>
      <c r="C54" s="405" t="s">
        <v>239</v>
      </c>
      <c r="D54" s="406" t="s">
        <v>431</v>
      </c>
      <c r="E54" s="406" t="s">
        <v>432</v>
      </c>
      <c r="F54" s="255" t="s">
        <v>239</v>
      </c>
    </row>
    <row r="55" spans="2:6" x14ac:dyDescent="0.25">
      <c r="B55" s="249">
        <v>44980</v>
      </c>
      <c r="C55" s="405" t="s">
        <v>239</v>
      </c>
      <c r="D55" s="406" t="s">
        <v>431</v>
      </c>
      <c r="E55" s="406" t="s">
        <v>432</v>
      </c>
      <c r="F55" s="255" t="s">
        <v>239</v>
      </c>
    </row>
    <row r="56" spans="2:6" x14ac:dyDescent="0.25">
      <c r="B56" s="249">
        <v>44981</v>
      </c>
      <c r="C56" s="405" t="s">
        <v>239</v>
      </c>
      <c r="D56" s="406" t="s">
        <v>431</v>
      </c>
      <c r="E56" s="406" t="s">
        <v>432</v>
      </c>
      <c r="F56" s="255" t="s">
        <v>239</v>
      </c>
    </row>
    <row r="57" spans="2:6" x14ac:dyDescent="0.25">
      <c r="B57" s="249">
        <v>44982</v>
      </c>
      <c r="C57" s="405" t="s">
        <v>239</v>
      </c>
      <c r="D57" s="406" t="s">
        <v>431</v>
      </c>
      <c r="E57" s="406" t="s">
        <v>432</v>
      </c>
      <c r="F57" s="255" t="s">
        <v>239</v>
      </c>
    </row>
    <row r="58" spans="2:6" ht="15.75" thickBot="1" x14ac:dyDescent="0.3">
      <c r="B58" s="250">
        <v>44983</v>
      </c>
      <c r="C58" s="251" t="s">
        <v>239</v>
      </c>
      <c r="D58" s="252" t="s">
        <v>431</v>
      </c>
      <c r="E58" s="252" t="s">
        <v>432</v>
      </c>
      <c r="F58" s="256" t="s">
        <v>239</v>
      </c>
    </row>
    <row r="59" spans="2:6" x14ac:dyDescent="0.25">
      <c r="B59" s="243">
        <v>44984</v>
      </c>
      <c r="C59" s="244" t="s">
        <v>239</v>
      </c>
      <c r="D59" s="245" t="s">
        <v>433</v>
      </c>
      <c r="E59" s="245" t="s">
        <v>434</v>
      </c>
      <c r="F59" s="246" t="s">
        <v>250</v>
      </c>
    </row>
    <row r="60" spans="2:6" x14ac:dyDescent="0.25">
      <c r="B60" s="247">
        <v>44985</v>
      </c>
      <c r="C60" s="399" t="s">
        <v>239</v>
      </c>
      <c r="D60" s="400" t="s">
        <v>433</v>
      </c>
      <c r="E60" s="400" t="s">
        <v>434</v>
      </c>
      <c r="F60" s="248" t="s">
        <v>250</v>
      </c>
    </row>
    <row r="61" spans="2:6" x14ac:dyDescent="0.25">
      <c r="B61" s="247">
        <v>44986</v>
      </c>
      <c r="C61" s="399" t="s">
        <v>250</v>
      </c>
      <c r="D61" s="400" t="s">
        <v>433</v>
      </c>
      <c r="E61" s="400" t="s">
        <v>434</v>
      </c>
      <c r="F61" s="248" t="s">
        <v>250</v>
      </c>
    </row>
    <row r="62" spans="2:6" x14ac:dyDescent="0.25">
      <c r="B62" s="247">
        <v>44987</v>
      </c>
      <c r="C62" s="399" t="s">
        <v>250</v>
      </c>
      <c r="D62" s="400" t="s">
        <v>433</v>
      </c>
      <c r="E62" s="400" t="s">
        <v>434</v>
      </c>
      <c r="F62" s="248" t="s">
        <v>250</v>
      </c>
    </row>
    <row r="63" spans="2:6" x14ac:dyDescent="0.25">
      <c r="B63" s="247">
        <v>44988</v>
      </c>
      <c r="C63" s="399" t="s">
        <v>250</v>
      </c>
      <c r="D63" s="400" t="s">
        <v>433</v>
      </c>
      <c r="E63" s="400" t="s">
        <v>434</v>
      </c>
      <c r="F63" s="248" t="s">
        <v>250</v>
      </c>
    </row>
    <row r="64" spans="2:6" x14ac:dyDescent="0.25">
      <c r="B64" s="247">
        <v>44989</v>
      </c>
      <c r="C64" s="399" t="s">
        <v>250</v>
      </c>
      <c r="D64" s="400" t="s">
        <v>433</v>
      </c>
      <c r="E64" s="400" t="s">
        <v>434</v>
      </c>
      <c r="F64" s="248" t="s">
        <v>250</v>
      </c>
    </row>
    <row r="65" spans="2:6" x14ac:dyDescent="0.25">
      <c r="B65" s="247">
        <v>44990</v>
      </c>
      <c r="C65" s="399" t="s">
        <v>250</v>
      </c>
      <c r="D65" s="400" t="s">
        <v>433</v>
      </c>
      <c r="E65" s="400" t="s">
        <v>434</v>
      </c>
      <c r="F65" s="248" t="s">
        <v>250</v>
      </c>
    </row>
    <row r="66" spans="2:6" x14ac:dyDescent="0.25">
      <c r="B66" s="249">
        <v>44991</v>
      </c>
      <c r="C66" s="405" t="s">
        <v>250</v>
      </c>
      <c r="D66" s="406" t="s">
        <v>435</v>
      </c>
      <c r="E66" s="406" t="s">
        <v>436</v>
      </c>
      <c r="F66" s="248" t="s">
        <v>250</v>
      </c>
    </row>
    <row r="67" spans="2:6" x14ac:dyDescent="0.25">
      <c r="B67" s="249">
        <v>44992</v>
      </c>
      <c r="C67" s="405" t="s">
        <v>250</v>
      </c>
      <c r="D67" s="406" t="s">
        <v>435</v>
      </c>
      <c r="E67" s="406" t="s">
        <v>436</v>
      </c>
      <c r="F67" s="248" t="s">
        <v>250</v>
      </c>
    </row>
    <row r="68" spans="2:6" x14ac:dyDescent="0.25">
      <c r="B68" s="249">
        <v>44993</v>
      </c>
      <c r="C68" s="405" t="s">
        <v>250</v>
      </c>
      <c r="D68" s="406" t="s">
        <v>435</v>
      </c>
      <c r="E68" s="406" t="s">
        <v>436</v>
      </c>
      <c r="F68" s="248" t="s">
        <v>250</v>
      </c>
    </row>
    <row r="69" spans="2:6" x14ac:dyDescent="0.25">
      <c r="B69" s="249">
        <v>44994</v>
      </c>
      <c r="C69" s="405" t="s">
        <v>250</v>
      </c>
      <c r="D69" s="406" t="s">
        <v>435</v>
      </c>
      <c r="E69" s="406" t="s">
        <v>436</v>
      </c>
      <c r="F69" s="248" t="s">
        <v>250</v>
      </c>
    </row>
    <row r="70" spans="2:6" x14ac:dyDescent="0.25">
      <c r="B70" s="249">
        <v>44995</v>
      </c>
      <c r="C70" s="405" t="s">
        <v>250</v>
      </c>
      <c r="D70" s="406" t="s">
        <v>435</v>
      </c>
      <c r="E70" s="406" t="s">
        <v>436</v>
      </c>
      <c r="F70" s="248" t="s">
        <v>250</v>
      </c>
    </row>
    <row r="71" spans="2:6" x14ac:dyDescent="0.25">
      <c r="B71" s="249">
        <v>44996</v>
      </c>
      <c r="C71" s="405" t="s">
        <v>250</v>
      </c>
      <c r="D71" s="406" t="s">
        <v>435</v>
      </c>
      <c r="E71" s="406" t="s">
        <v>436</v>
      </c>
      <c r="F71" s="248" t="s">
        <v>250</v>
      </c>
    </row>
    <row r="72" spans="2:6" x14ac:dyDescent="0.25">
      <c r="B72" s="249">
        <v>44997</v>
      </c>
      <c r="C72" s="405" t="s">
        <v>250</v>
      </c>
      <c r="D72" s="406" t="s">
        <v>435</v>
      </c>
      <c r="E72" s="406" t="s">
        <v>436</v>
      </c>
      <c r="F72" s="248" t="s">
        <v>250</v>
      </c>
    </row>
    <row r="73" spans="2:6" x14ac:dyDescent="0.25">
      <c r="B73" s="247">
        <v>44998</v>
      </c>
      <c r="C73" s="399" t="s">
        <v>250</v>
      </c>
      <c r="D73" s="400" t="s">
        <v>437</v>
      </c>
      <c r="E73" s="400" t="s">
        <v>438</v>
      </c>
      <c r="F73" s="248" t="s">
        <v>250</v>
      </c>
    </row>
    <row r="74" spans="2:6" x14ac:dyDescent="0.25">
      <c r="B74" s="247">
        <v>44999</v>
      </c>
      <c r="C74" s="399" t="s">
        <v>250</v>
      </c>
      <c r="D74" s="400" t="s">
        <v>437</v>
      </c>
      <c r="E74" s="400" t="s">
        <v>438</v>
      </c>
      <c r="F74" s="248" t="s">
        <v>250</v>
      </c>
    </row>
    <row r="75" spans="2:6" x14ac:dyDescent="0.25">
      <c r="B75" s="247">
        <v>45000</v>
      </c>
      <c r="C75" s="399" t="s">
        <v>250</v>
      </c>
      <c r="D75" s="400" t="s">
        <v>437</v>
      </c>
      <c r="E75" s="400" t="s">
        <v>438</v>
      </c>
      <c r="F75" s="248" t="s">
        <v>250</v>
      </c>
    </row>
    <row r="76" spans="2:6" x14ac:dyDescent="0.25">
      <c r="B76" s="247">
        <v>45001</v>
      </c>
      <c r="C76" s="399" t="s">
        <v>250</v>
      </c>
      <c r="D76" s="400" t="s">
        <v>437</v>
      </c>
      <c r="E76" s="400" t="s">
        <v>438</v>
      </c>
      <c r="F76" s="248" t="s">
        <v>250</v>
      </c>
    </row>
    <row r="77" spans="2:6" x14ac:dyDescent="0.25">
      <c r="B77" s="247">
        <v>45002</v>
      </c>
      <c r="C77" s="399" t="s">
        <v>250</v>
      </c>
      <c r="D77" s="400" t="s">
        <v>437</v>
      </c>
      <c r="E77" s="400" t="s">
        <v>438</v>
      </c>
      <c r="F77" s="248" t="s">
        <v>250</v>
      </c>
    </row>
    <row r="78" spans="2:6" x14ac:dyDescent="0.25">
      <c r="B78" s="247">
        <v>45003</v>
      </c>
      <c r="C78" s="399" t="s">
        <v>250</v>
      </c>
      <c r="D78" s="400" t="s">
        <v>437</v>
      </c>
      <c r="E78" s="400" t="s">
        <v>438</v>
      </c>
      <c r="F78" s="248" t="s">
        <v>250</v>
      </c>
    </row>
    <row r="79" spans="2:6" x14ac:dyDescent="0.25">
      <c r="B79" s="247">
        <v>45004</v>
      </c>
      <c r="C79" s="399" t="s">
        <v>250</v>
      </c>
      <c r="D79" s="400" t="s">
        <v>437</v>
      </c>
      <c r="E79" s="400" t="s">
        <v>438</v>
      </c>
      <c r="F79" s="248" t="s">
        <v>250</v>
      </c>
    </row>
    <row r="80" spans="2:6" x14ac:dyDescent="0.25">
      <c r="B80" s="249">
        <v>45005</v>
      </c>
      <c r="C80" s="405" t="s">
        <v>250</v>
      </c>
      <c r="D80" s="406" t="s">
        <v>439</v>
      </c>
      <c r="E80" s="406" t="s">
        <v>440</v>
      </c>
      <c r="F80" s="248" t="s">
        <v>250</v>
      </c>
    </row>
    <row r="81" spans="2:6" x14ac:dyDescent="0.25">
      <c r="B81" s="249">
        <v>45006</v>
      </c>
      <c r="C81" s="405" t="s">
        <v>250</v>
      </c>
      <c r="D81" s="406" t="s">
        <v>439</v>
      </c>
      <c r="E81" s="406" t="s">
        <v>440</v>
      </c>
      <c r="F81" s="248" t="s">
        <v>250</v>
      </c>
    </row>
    <row r="82" spans="2:6" x14ac:dyDescent="0.25">
      <c r="B82" s="249">
        <v>45007</v>
      </c>
      <c r="C82" s="405" t="s">
        <v>250</v>
      </c>
      <c r="D82" s="406" t="s">
        <v>439</v>
      </c>
      <c r="E82" s="406" t="s">
        <v>440</v>
      </c>
      <c r="F82" s="248" t="s">
        <v>250</v>
      </c>
    </row>
    <row r="83" spans="2:6" x14ac:dyDescent="0.25">
      <c r="B83" s="249">
        <v>45008</v>
      </c>
      <c r="C83" s="405" t="s">
        <v>250</v>
      </c>
      <c r="D83" s="406" t="s">
        <v>439</v>
      </c>
      <c r="E83" s="406" t="s">
        <v>440</v>
      </c>
      <c r="F83" s="248" t="s">
        <v>250</v>
      </c>
    </row>
    <row r="84" spans="2:6" x14ac:dyDescent="0.25">
      <c r="B84" s="249">
        <v>45009</v>
      </c>
      <c r="C84" s="405" t="s">
        <v>250</v>
      </c>
      <c r="D84" s="406" t="s">
        <v>439</v>
      </c>
      <c r="E84" s="406" t="s">
        <v>440</v>
      </c>
      <c r="F84" s="248" t="s">
        <v>250</v>
      </c>
    </row>
    <row r="85" spans="2:6" x14ac:dyDescent="0.25">
      <c r="B85" s="249">
        <v>45010</v>
      </c>
      <c r="C85" s="405" t="s">
        <v>250</v>
      </c>
      <c r="D85" s="406" t="s">
        <v>439</v>
      </c>
      <c r="E85" s="406" t="s">
        <v>440</v>
      </c>
      <c r="F85" s="248" t="s">
        <v>250</v>
      </c>
    </row>
    <row r="86" spans="2:6" x14ac:dyDescent="0.25">
      <c r="B86" s="249">
        <v>45011</v>
      </c>
      <c r="C86" s="405" t="s">
        <v>250</v>
      </c>
      <c r="D86" s="406" t="s">
        <v>439</v>
      </c>
      <c r="E86" s="406" t="s">
        <v>440</v>
      </c>
      <c r="F86" s="248" t="s">
        <v>250</v>
      </c>
    </row>
    <row r="87" spans="2:6" x14ac:dyDescent="0.25">
      <c r="B87" s="247">
        <v>45012</v>
      </c>
      <c r="C87" s="399" t="s">
        <v>250</v>
      </c>
      <c r="D87" s="400" t="s">
        <v>441</v>
      </c>
      <c r="E87" s="400" t="s">
        <v>442</v>
      </c>
      <c r="F87" s="248" t="s">
        <v>250</v>
      </c>
    </row>
    <row r="88" spans="2:6" x14ac:dyDescent="0.25">
      <c r="B88" s="247">
        <v>45013</v>
      </c>
      <c r="C88" s="399" t="s">
        <v>250</v>
      </c>
      <c r="D88" s="400" t="s">
        <v>441</v>
      </c>
      <c r="E88" s="400" t="s">
        <v>442</v>
      </c>
      <c r="F88" s="248" t="s">
        <v>250</v>
      </c>
    </row>
    <row r="89" spans="2:6" x14ac:dyDescent="0.25">
      <c r="B89" s="247">
        <v>45014</v>
      </c>
      <c r="C89" s="399" t="s">
        <v>250</v>
      </c>
      <c r="D89" s="400" t="s">
        <v>441</v>
      </c>
      <c r="E89" s="400" t="s">
        <v>442</v>
      </c>
      <c r="F89" s="248" t="s">
        <v>250</v>
      </c>
    </row>
    <row r="90" spans="2:6" x14ac:dyDescent="0.25">
      <c r="B90" s="247">
        <v>45015</v>
      </c>
      <c r="C90" s="399" t="s">
        <v>250</v>
      </c>
      <c r="D90" s="400" t="s">
        <v>441</v>
      </c>
      <c r="E90" s="400" t="s">
        <v>442</v>
      </c>
      <c r="F90" s="248" t="s">
        <v>250</v>
      </c>
    </row>
    <row r="91" spans="2:6" x14ac:dyDescent="0.25">
      <c r="B91" s="247">
        <v>45016</v>
      </c>
      <c r="C91" s="399" t="s">
        <v>250</v>
      </c>
      <c r="D91" s="400" t="s">
        <v>441</v>
      </c>
      <c r="E91" s="400" t="s">
        <v>442</v>
      </c>
      <c r="F91" s="248" t="s">
        <v>250</v>
      </c>
    </row>
    <row r="92" spans="2:6" x14ac:dyDescent="0.25">
      <c r="B92" s="247">
        <v>45017</v>
      </c>
      <c r="C92" s="399" t="s">
        <v>251</v>
      </c>
      <c r="D92" s="400" t="s">
        <v>441</v>
      </c>
      <c r="E92" s="400" t="s">
        <v>442</v>
      </c>
      <c r="F92" s="248" t="s">
        <v>250</v>
      </c>
    </row>
    <row r="93" spans="2:6" ht="15.75" thickBot="1" x14ac:dyDescent="0.3">
      <c r="B93" s="257">
        <v>45018</v>
      </c>
      <c r="C93" s="258" t="s">
        <v>251</v>
      </c>
      <c r="D93" s="259" t="s">
        <v>441</v>
      </c>
      <c r="E93" s="259" t="s">
        <v>442</v>
      </c>
      <c r="F93" s="253" t="s">
        <v>250</v>
      </c>
    </row>
    <row r="94" spans="2:6" x14ac:dyDescent="0.25">
      <c r="B94" s="260">
        <v>45019</v>
      </c>
      <c r="C94" s="261" t="s">
        <v>251</v>
      </c>
      <c r="D94" s="262" t="s">
        <v>443</v>
      </c>
      <c r="E94" s="262" t="s">
        <v>444</v>
      </c>
      <c r="F94" s="263" t="s">
        <v>251</v>
      </c>
    </row>
    <row r="95" spans="2:6" x14ac:dyDescent="0.25">
      <c r="B95" s="249">
        <v>45020</v>
      </c>
      <c r="C95" s="405" t="s">
        <v>251</v>
      </c>
      <c r="D95" s="406" t="s">
        <v>443</v>
      </c>
      <c r="E95" s="406" t="s">
        <v>444</v>
      </c>
      <c r="F95" s="264" t="s">
        <v>251</v>
      </c>
    </row>
    <row r="96" spans="2:6" x14ac:dyDescent="0.25">
      <c r="B96" s="249">
        <v>45021</v>
      </c>
      <c r="C96" s="405" t="s">
        <v>251</v>
      </c>
      <c r="D96" s="406" t="s">
        <v>443</v>
      </c>
      <c r="E96" s="406" t="s">
        <v>444</v>
      </c>
      <c r="F96" s="264" t="s">
        <v>251</v>
      </c>
    </row>
    <row r="97" spans="2:6" x14ac:dyDescent="0.25">
      <c r="B97" s="249">
        <v>45022</v>
      </c>
      <c r="C97" s="405" t="s">
        <v>251</v>
      </c>
      <c r="D97" s="406" t="s">
        <v>443</v>
      </c>
      <c r="E97" s="406" t="s">
        <v>444</v>
      </c>
      <c r="F97" s="264" t="s">
        <v>251</v>
      </c>
    </row>
    <row r="98" spans="2:6" x14ac:dyDescent="0.25">
      <c r="B98" s="249">
        <v>45023</v>
      </c>
      <c r="C98" s="405" t="s">
        <v>251</v>
      </c>
      <c r="D98" s="406" t="s">
        <v>443</v>
      </c>
      <c r="E98" s="406" t="s">
        <v>444</v>
      </c>
      <c r="F98" s="264" t="s">
        <v>251</v>
      </c>
    </row>
    <row r="99" spans="2:6" x14ac:dyDescent="0.25">
      <c r="B99" s="249">
        <v>45024</v>
      </c>
      <c r="C99" s="405" t="s">
        <v>251</v>
      </c>
      <c r="D99" s="406" t="s">
        <v>443</v>
      </c>
      <c r="E99" s="406" t="s">
        <v>444</v>
      </c>
      <c r="F99" s="264" t="s">
        <v>251</v>
      </c>
    </row>
    <row r="100" spans="2:6" x14ac:dyDescent="0.25">
      <c r="B100" s="249">
        <v>45025</v>
      </c>
      <c r="C100" s="405" t="s">
        <v>251</v>
      </c>
      <c r="D100" s="406" t="s">
        <v>443</v>
      </c>
      <c r="E100" s="406" t="s">
        <v>444</v>
      </c>
      <c r="F100" s="264" t="s">
        <v>251</v>
      </c>
    </row>
    <row r="101" spans="2:6" x14ac:dyDescent="0.25">
      <c r="B101" s="247">
        <v>45026</v>
      </c>
      <c r="C101" s="399" t="s">
        <v>251</v>
      </c>
      <c r="D101" s="400" t="s">
        <v>445</v>
      </c>
      <c r="E101" s="400" t="s">
        <v>446</v>
      </c>
      <c r="F101" s="264" t="s">
        <v>251</v>
      </c>
    </row>
    <row r="102" spans="2:6" x14ac:dyDescent="0.25">
      <c r="B102" s="247">
        <v>45027</v>
      </c>
      <c r="C102" s="399" t="s">
        <v>251</v>
      </c>
      <c r="D102" s="400" t="s">
        <v>445</v>
      </c>
      <c r="E102" s="400" t="s">
        <v>446</v>
      </c>
      <c r="F102" s="264" t="s">
        <v>251</v>
      </c>
    </row>
    <row r="103" spans="2:6" x14ac:dyDescent="0.25">
      <c r="B103" s="247">
        <v>45028</v>
      </c>
      <c r="C103" s="399" t="s">
        <v>251</v>
      </c>
      <c r="D103" s="400" t="s">
        <v>445</v>
      </c>
      <c r="E103" s="400" t="s">
        <v>446</v>
      </c>
      <c r="F103" s="264" t="s">
        <v>251</v>
      </c>
    </row>
    <row r="104" spans="2:6" x14ac:dyDescent="0.25">
      <c r="B104" s="247">
        <v>45029</v>
      </c>
      <c r="C104" s="399" t="s">
        <v>251</v>
      </c>
      <c r="D104" s="400" t="s">
        <v>445</v>
      </c>
      <c r="E104" s="400" t="s">
        <v>446</v>
      </c>
      <c r="F104" s="264" t="s">
        <v>251</v>
      </c>
    </row>
    <row r="105" spans="2:6" x14ac:dyDescent="0.25">
      <c r="B105" s="247">
        <v>45030</v>
      </c>
      <c r="C105" s="399" t="s">
        <v>251</v>
      </c>
      <c r="D105" s="400" t="s">
        <v>445</v>
      </c>
      <c r="E105" s="400" t="s">
        <v>446</v>
      </c>
      <c r="F105" s="264" t="s">
        <v>251</v>
      </c>
    </row>
    <row r="106" spans="2:6" x14ac:dyDescent="0.25">
      <c r="B106" s="247">
        <v>45031</v>
      </c>
      <c r="C106" s="399" t="s">
        <v>251</v>
      </c>
      <c r="D106" s="400" t="s">
        <v>445</v>
      </c>
      <c r="E106" s="400" t="s">
        <v>446</v>
      </c>
      <c r="F106" s="264" t="s">
        <v>251</v>
      </c>
    </row>
    <row r="107" spans="2:6" x14ac:dyDescent="0.25">
      <c r="B107" s="247">
        <v>45032</v>
      </c>
      <c r="C107" s="399" t="s">
        <v>251</v>
      </c>
      <c r="D107" s="400" t="s">
        <v>445</v>
      </c>
      <c r="E107" s="400" t="s">
        <v>446</v>
      </c>
      <c r="F107" s="264" t="s">
        <v>251</v>
      </c>
    </row>
    <row r="108" spans="2:6" x14ac:dyDescent="0.25">
      <c r="B108" s="249">
        <v>45033</v>
      </c>
      <c r="C108" s="405" t="s">
        <v>251</v>
      </c>
      <c r="D108" s="406" t="s">
        <v>447</v>
      </c>
      <c r="E108" s="406" t="s">
        <v>448</v>
      </c>
      <c r="F108" s="264" t="s">
        <v>251</v>
      </c>
    </row>
    <row r="109" spans="2:6" x14ac:dyDescent="0.25">
      <c r="B109" s="249">
        <v>45034</v>
      </c>
      <c r="C109" s="405" t="s">
        <v>251</v>
      </c>
      <c r="D109" s="406" t="s">
        <v>447</v>
      </c>
      <c r="E109" s="406" t="s">
        <v>448</v>
      </c>
      <c r="F109" s="264" t="s">
        <v>251</v>
      </c>
    </row>
    <row r="110" spans="2:6" x14ac:dyDescent="0.25">
      <c r="B110" s="249">
        <v>45035</v>
      </c>
      <c r="C110" s="405" t="s">
        <v>251</v>
      </c>
      <c r="D110" s="406" t="s">
        <v>447</v>
      </c>
      <c r="E110" s="406" t="s">
        <v>448</v>
      </c>
      <c r="F110" s="264" t="s">
        <v>251</v>
      </c>
    </row>
    <row r="111" spans="2:6" x14ac:dyDescent="0.25">
      <c r="B111" s="249">
        <v>45036</v>
      </c>
      <c r="C111" s="405" t="s">
        <v>251</v>
      </c>
      <c r="D111" s="406" t="s">
        <v>447</v>
      </c>
      <c r="E111" s="406" t="s">
        <v>448</v>
      </c>
      <c r="F111" s="264" t="s">
        <v>251</v>
      </c>
    </row>
    <row r="112" spans="2:6" x14ac:dyDescent="0.25">
      <c r="B112" s="249">
        <v>45037</v>
      </c>
      <c r="C112" s="405" t="s">
        <v>251</v>
      </c>
      <c r="D112" s="406" t="s">
        <v>447</v>
      </c>
      <c r="E112" s="406" t="s">
        <v>448</v>
      </c>
      <c r="F112" s="264" t="s">
        <v>251</v>
      </c>
    </row>
    <row r="113" spans="2:6" x14ac:dyDescent="0.25">
      <c r="B113" s="249">
        <v>45038</v>
      </c>
      <c r="C113" s="405" t="s">
        <v>251</v>
      </c>
      <c r="D113" s="406" t="s">
        <v>447</v>
      </c>
      <c r="E113" s="406" t="s">
        <v>448</v>
      </c>
      <c r="F113" s="264" t="s">
        <v>251</v>
      </c>
    </row>
    <row r="114" spans="2:6" x14ac:dyDescent="0.25">
      <c r="B114" s="249">
        <v>45039</v>
      </c>
      <c r="C114" s="405" t="s">
        <v>251</v>
      </c>
      <c r="D114" s="406" t="s">
        <v>447</v>
      </c>
      <c r="E114" s="406" t="s">
        <v>448</v>
      </c>
      <c r="F114" s="264" t="s">
        <v>251</v>
      </c>
    </row>
    <row r="115" spans="2:6" x14ac:dyDescent="0.25">
      <c r="B115" s="247">
        <v>45040</v>
      </c>
      <c r="C115" s="399" t="s">
        <v>251</v>
      </c>
      <c r="D115" s="400" t="s">
        <v>449</v>
      </c>
      <c r="E115" s="400" t="s">
        <v>450</v>
      </c>
      <c r="F115" s="264" t="s">
        <v>251</v>
      </c>
    </row>
    <row r="116" spans="2:6" x14ac:dyDescent="0.25">
      <c r="B116" s="247">
        <v>45041</v>
      </c>
      <c r="C116" s="399" t="s">
        <v>251</v>
      </c>
      <c r="D116" s="400" t="s">
        <v>449</v>
      </c>
      <c r="E116" s="400" t="s">
        <v>450</v>
      </c>
      <c r="F116" s="264" t="s">
        <v>251</v>
      </c>
    </row>
    <row r="117" spans="2:6" x14ac:dyDescent="0.25">
      <c r="B117" s="247">
        <v>45042</v>
      </c>
      <c r="C117" s="399" t="s">
        <v>251</v>
      </c>
      <c r="D117" s="400" t="s">
        <v>449</v>
      </c>
      <c r="E117" s="400" t="s">
        <v>450</v>
      </c>
      <c r="F117" s="264" t="s">
        <v>251</v>
      </c>
    </row>
    <row r="118" spans="2:6" x14ac:dyDescent="0.25">
      <c r="B118" s="247">
        <v>45043</v>
      </c>
      <c r="C118" s="399" t="s">
        <v>251</v>
      </c>
      <c r="D118" s="400" t="s">
        <v>449</v>
      </c>
      <c r="E118" s="400" t="s">
        <v>450</v>
      </c>
      <c r="F118" s="264" t="s">
        <v>251</v>
      </c>
    </row>
    <row r="119" spans="2:6" x14ac:dyDescent="0.25">
      <c r="B119" s="247">
        <v>45044</v>
      </c>
      <c r="C119" s="399" t="s">
        <v>251</v>
      </c>
      <c r="D119" s="400" t="s">
        <v>449</v>
      </c>
      <c r="E119" s="400" t="s">
        <v>450</v>
      </c>
      <c r="F119" s="264" t="s">
        <v>251</v>
      </c>
    </row>
    <row r="120" spans="2:6" x14ac:dyDescent="0.25">
      <c r="B120" s="247">
        <v>45045</v>
      </c>
      <c r="C120" s="399" t="s">
        <v>251</v>
      </c>
      <c r="D120" s="400" t="s">
        <v>449</v>
      </c>
      <c r="E120" s="400" t="s">
        <v>450</v>
      </c>
      <c r="F120" s="264" t="s">
        <v>251</v>
      </c>
    </row>
    <row r="121" spans="2:6" ht="15.75" thickBot="1" x14ac:dyDescent="0.3">
      <c r="B121" s="257">
        <v>45046</v>
      </c>
      <c r="C121" s="258" t="s">
        <v>251</v>
      </c>
      <c r="D121" s="259" t="s">
        <v>449</v>
      </c>
      <c r="E121" s="259" t="s">
        <v>450</v>
      </c>
      <c r="F121" s="265" t="s">
        <v>251</v>
      </c>
    </row>
    <row r="122" spans="2:6" x14ac:dyDescent="0.25">
      <c r="B122" s="260">
        <v>45047</v>
      </c>
      <c r="C122" s="261" t="s">
        <v>252</v>
      </c>
      <c r="D122" s="262" t="s">
        <v>451</v>
      </c>
      <c r="E122" s="262" t="s">
        <v>452</v>
      </c>
      <c r="F122" s="246" t="s">
        <v>252</v>
      </c>
    </row>
    <row r="123" spans="2:6" x14ac:dyDescent="0.25">
      <c r="B123" s="249">
        <v>45048</v>
      </c>
      <c r="C123" s="405" t="s">
        <v>252</v>
      </c>
      <c r="D123" s="406" t="s">
        <v>451</v>
      </c>
      <c r="E123" s="406" t="s">
        <v>452</v>
      </c>
      <c r="F123" s="248" t="s">
        <v>252</v>
      </c>
    </row>
    <row r="124" spans="2:6" x14ac:dyDescent="0.25">
      <c r="B124" s="249">
        <v>45049</v>
      </c>
      <c r="C124" s="405" t="s">
        <v>252</v>
      </c>
      <c r="D124" s="406" t="s">
        <v>451</v>
      </c>
      <c r="E124" s="406" t="s">
        <v>452</v>
      </c>
      <c r="F124" s="248" t="s">
        <v>252</v>
      </c>
    </row>
    <row r="125" spans="2:6" x14ac:dyDescent="0.25">
      <c r="B125" s="249">
        <v>45050</v>
      </c>
      <c r="C125" s="405" t="s">
        <v>252</v>
      </c>
      <c r="D125" s="406" t="s">
        <v>451</v>
      </c>
      <c r="E125" s="406" t="s">
        <v>452</v>
      </c>
      <c r="F125" s="248" t="s">
        <v>252</v>
      </c>
    </row>
    <row r="126" spans="2:6" x14ac:dyDescent="0.25">
      <c r="B126" s="249">
        <v>45051</v>
      </c>
      <c r="C126" s="405" t="s">
        <v>252</v>
      </c>
      <c r="D126" s="406" t="s">
        <v>451</v>
      </c>
      <c r="E126" s="406" t="s">
        <v>452</v>
      </c>
      <c r="F126" s="248" t="s">
        <v>252</v>
      </c>
    </row>
    <row r="127" spans="2:6" x14ac:dyDescent="0.25">
      <c r="B127" s="249">
        <v>45052</v>
      </c>
      <c r="C127" s="405" t="s">
        <v>252</v>
      </c>
      <c r="D127" s="406" t="s">
        <v>451</v>
      </c>
      <c r="E127" s="406" t="s">
        <v>452</v>
      </c>
      <c r="F127" s="248" t="s">
        <v>252</v>
      </c>
    </row>
    <row r="128" spans="2:6" x14ac:dyDescent="0.25">
      <c r="B128" s="249">
        <v>45053</v>
      </c>
      <c r="C128" s="405" t="s">
        <v>252</v>
      </c>
      <c r="D128" s="406" t="s">
        <v>451</v>
      </c>
      <c r="E128" s="406" t="s">
        <v>452</v>
      </c>
      <c r="F128" s="248" t="s">
        <v>252</v>
      </c>
    </row>
    <row r="129" spans="2:6" x14ac:dyDescent="0.25">
      <c r="B129" s="247">
        <v>45054</v>
      </c>
      <c r="C129" s="399" t="s">
        <v>252</v>
      </c>
      <c r="D129" s="400" t="s">
        <v>453</v>
      </c>
      <c r="E129" s="400" t="s">
        <v>454</v>
      </c>
      <c r="F129" s="248" t="s">
        <v>252</v>
      </c>
    </row>
    <row r="130" spans="2:6" x14ac:dyDescent="0.25">
      <c r="B130" s="247">
        <v>45055</v>
      </c>
      <c r="C130" s="399" t="s">
        <v>252</v>
      </c>
      <c r="D130" s="400" t="s">
        <v>453</v>
      </c>
      <c r="E130" s="400" t="s">
        <v>454</v>
      </c>
      <c r="F130" s="248" t="s">
        <v>252</v>
      </c>
    </row>
    <row r="131" spans="2:6" x14ac:dyDescent="0.25">
      <c r="B131" s="247">
        <v>45056</v>
      </c>
      <c r="C131" s="399" t="s">
        <v>252</v>
      </c>
      <c r="D131" s="400" t="s">
        <v>453</v>
      </c>
      <c r="E131" s="400" t="s">
        <v>454</v>
      </c>
      <c r="F131" s="248" t="s">
        <v>252</v>
      </c>
    </row>
    <row r="132" spans="2:6" x14ac:dyDescent="0.25">
      <c r="B132" s="247">
        <v>45057</v>
      </c>
      <c r="C132" s="399" t="s">
        <v>252</v>
      </c>
      <c r="D132" s="400" t="s">
        <v>453</v>
      </c>
      <c r="E132" s="400" t="s">
        <v>454</v>
      </c>
      <c r="F132" s="248" t="s">
        <v>252</v>
      </c>
    </row>
    <row r="133" spans="2:6" x14ac:dyDescent="0.25">
      <c r="B133" s="247">
        <v>45058</v>
      </c>
      <c r="C133" s="399" t="s">
        <v>252</v>
      </c>
      <c r="D133" s="400" t="s">
        <v>453</v>
      </c>
      <c r="E133" s="400" t="s">
        <v>454</v>
      </c>
      <c r="F133" s="248" t="s">
        <v>252</v>
      </c>
    </row>
    <row r="134" spans="2:6" x14ac:dyDescent="0.25">
      <c r="B134" s="247">
        <v>45059</v>
      </c>
      <c r="C134" s="399" t="s">
        <v>252</v>
      </c>
      <c r="D134" s="400" t="s">
        <v>453</v>
      </c>
      <c r="E134" s="400" t="s">
        <v>454</v>
      </c>
      <c r="F134" s="248" t="s">
        <v>252</v>
      </c>
    </row>
    <row r="135" spans="2:6" x14ac:dyDescent="0.25">
      <c r="B135" s="247">
        <v>45060</v>
      </c>
      <c r="C135" s="399" t="s">
        <v>252</v>
      </c>
      <c r="D135" s="400" t="s">
        <v>453</v>
      </c>
      <c r="E135" s="400" t="s">
        <v>454</v>
      </c>
      <c r="F135" s="248" t="s">
        <v>252</v>
      </c>
    </row>
    <row r="136" spans="2:6" x14ac:dyDescent="0.25">
      <c r="B136" s="249">
        <v>45061</v>
      </c>
      <c r="C136" s="405" t="s">
        <v>252</v>
      </c>
      <c r="D136" s="406" t="s">
        <v>455</v>
      </c>
      <c r="E136" s="406" t="s">
        <v>456</v>
      </c>
      <c r="F136" s="248" t="s">
        <v>252</v>
      </c>
    </row>
    <row r="137" spans="2:6" x14ac:dyDescent="0.25">
      <c r="B137" s="249">
        <v>45062</v>
      </c>
      <c r="C137" s="405" t="s">
        <v>252</v>
      </c>
      <c r="D137" s="406" t="s">
        <v>455</v>
      </c>
      <c r="E137" s="406" t="s">
        <v>456</v>
      </c>
      <c r="F137" s="248" t="s">
        <v>252</v>
      </c>
    </row>
    <row r="138" spans="2:6" x14ac:dyDescent="0.25">
      <c r="B138" s="249">
        <v>45063</v>
      </c>
      <c r="C138" s="405" t="s">
        <v>252</v>
      </c>
      <c r="D138" s="406" t="s">
        <v>455</v>
      </c>
      <c r="E138" s="406" t="s">
        <v>456</v>
      </c>
      <c r="F138" s="248" t="s">
        <v>252</v>
      </c>
    </row>
    <row r="139" spans="2:6" x14ac:dyDescent="0.25">
      <c r="B139" s="249">
        <v>45064</v>
      </c>
      <c r="C139" s="405" t="s">
        <v>252</v>
      </c>
      <c r="D139" s="406" t="s">
        <v>455</v>
      </c>
      <c r="E139" s="406" t="s">
        <v>456</v>
      </c>
      <c r="F139" s="248" t="s">
        <v>252</v>
      </c>
    </row>
    <row r="140" spans="2:6" x14ac:dyDescent="0.25">
      <c r="B140" s="249">
        <v>45065</v>
      </c>
      <c r="C140" s="405" t="s">
        <v>252</v>
      </c>
      <c r="D140" s="406" t="s">
        <v>455</v>
      </c>
      <c r="E140" s="406" t="s">
        <v>456</v>
      </c>
      <c r="F140" s="248" t="s">
        <v>252</v>
      </c>
    </row>
    <row r="141" spans="2:6" x14ac:dyDescent="0.25">
      <c r="B141" s="249">
        <v>45066</v>
      </c>
      <c r="C141" s="405" t="s">
        <v>252</v>
      </c>
      <c r="D141" s="406" t="s">
        <v>455</v>
      </c>
      <c r="E141" s="406" t="s">
        <v>456</v>
      </c>
      <c r="F141" s="248" t="s">
        <v>252</v>
      </c>
    </row>
    <row r="142" spans="2:6" x14ac:dyDescent="0.25">
      <c r="B142" s="249">
        <v>45067</v>
      </c>
      <c r="C142" s="405" t="s">
        <v>252</v>
      </c>
      <c r="D142" s="406" t="s">
        <v>455</v>
      </c>
      <c r="E142" s="406" t="s">
        <v>456</v>
      </c>
      <c r="F142" s="248" t="s">
        <v>252</v>
      </c>
    </row>
    <row r="143" spans="2:6" x14ac:dyDescent="0.25">
      <c r="B143" s="247">
        <v>45068</v>
      </c>
      <c r="C143" s="399" t="s">
        <v>252</v>
      </c>
      <c r="D143" s="400" t="s">
        <v>457</v>
      </c>
      <c r="E143" s="400" t="s">
        <v>458</v>
      </c>
      <c r="F143" s="248" t="s">
        <v>252</v>
      </c>
    </row>
    <row r="144" spans="2:6" x14ac:dyDescent="0.25">
      <c r="B144" s="247">
        <v>45069</v>
      </c>
      <c r="C144" s="399" t="s">
        <v>252</v>
      </c>
      <c r="D144" s="400" t="s">
        <v>457</v>
      </c>
      <c r="E144" s="400" t="s">
        <v>458</v>
      </c>
      <c r="F144" s="248" t="s">
        <v>252</v>
      </c>
    </row>
    <row r="145" spans="2:6" x14ac:dyDescent="0.25">
      <c r="B145" s="247">
        <v>45070</v>
      </c>
      <c r="C145" s="399" t="s">
        <v>252</v>
      </c>
      <c r="D145" s="400" t="s">
        <v>457</v>
      </c>
      <c r="E145" s="400" t="s">
        <v>458</v>
      </c>
      <c r="F145" s="248" t="s">
        <v>252</v>
      </c>
    </row>
    <row r="146" spans="2:6" x14ac:dyDescent="0.25">
      <c r="B146" s="247">
        <v>45071</v>
      </c>
      <c r="C146" s="399" t="s">
        <v>252</v>
      </c>
      <c r="D146" s="400" t="s">
        <v>457</v>
      </c>
      <c r="E146" s="400" t="s">
        <v>458</v>
      </c>
      <c r="F146" s="248" t="s">
        <v>252</v>
      </c>
    </row>
    <row r="147" spans="2:6" x14ac:dyDescent="0.25">
      <c r="B147" s="247">
        <v>45072</v>
      </c>
      <c r="C147" s="399" t="s">
        <v>252</v>
      </c>
      <c r="D147" s="400" t="s">
        <v>457</v>
      </c>
      <c r="E147" s="400" t="s">
        <v>458</v>
      </c>
      <c r="F147" s="248" t="s">
        <v>252</v>
      </c>
    </row>
    <row r="148" spans="2:6" x14ac:dyDescent="0.25">
      <c r="B148" s="247">
        <v>45073</v>
      </c>
      <c r="C148" s="399" t="s">
        <v>252</v>
      </c>
      <c r="D148" s="400" t="s">
        <v>457</v>
      </c>
      <c r="E148" s="400" t="s">
        <v>458</v>
      </c>
      <c r="F148" s="248" t="s">
        <v>252</v>
      </c>
    </row>
    <row r="149" spans="2:6" ht="15.75" thickBot="1" x14ac:dyDescent="0.3">
      <c r="B149" s="257">
        <v>45074</v>
      </c>
      <c r="C149" s="258" t="s">
        <v>252</v>
      </c>
      <c r="D149" s="259" t="s">
        <v>457</v>
      </c>
      <c r="E149" s="259" t="s">
        <v>458</v>
      </c>
      <c r="F149" s="253" t="s">
        <v>252</v>
      </c>
    </row>
    <row r="150" spans="2:6" x14ac:dyDescent="0.25">
      <c r="B150" s="260">
        <v>45075</v>
      </c>
      <c r="C150" s="261" t="s">
        <v>252</v>
      </c>
      <c r="D150" s="262" t="s">
        <v>459</v>
      </c>
      <c r="E150" s="262" t="s">
        <v>460</v>
      </c>
      <c r="F150" s="254" t="s">
        <v>253</v>
      </c>
    </row>
    <row r="151" spans="2:6" x14ac:dyDescent="0.25">
      <c r="B151" s="249">
        <v>45076</v>
      </c>
      <c r="C151" s="405" t="s">
        <v>252</v>
      </c>
      <c r="D151" s="406" t="s">
        <v>459</v>
      </c>
      <c r="E151" s="406" t="s">
        <v>460</v>
      </c>
      <c r="F151" s="255" t="s">
        <v>253</v>
      </c>
    </row>
    <row r="152" spans="2:6" x14ac:dyDescent="0.25">
      <c r="B152" s="249">
        <v>45077</v>
      </c>
      <c r="C152" s="405" t="s">
        <v>252</v>
      </c>
      <c r="D152" s="406" t="s">
        <v>459</v>
      </c>
      <c r="E152" s="406" t="s">
        <v>460</v>
      </c>
      <c r="F152" s="255" t="s">
        <v>253</v>
      </c>
    </row>
    <row r="153" spans="2:6" x14ac:dyDescent="0.25">
      <c r="B153" s="249">
        <v>45078</v>
      </c>
      <c r="C153" s="405" t="s">
        <v>253</v>
      </c>
      <c r="D153" s="406" t="s">
        <v>459</v>
      </c>
      <c r="E153" s="406" t="s">
        <v>460</v>
      </c>
      <c r="F153" s="255" t="s">
        <v>253</v>
      </c>
    </row>
    <row r="154" spans="2:6" x14ac:dyDescent="0.25">
      <c r="B154" s="249">
        <v>45079</v>
      </c>
      <c r="C154" s="405" t="s">
        <v>253</v>
      </c>
      <c r="D154" s="406" t="s">
        <v>459</v>
      </c>
      <c r="E154" s="406" t="s">
        <v>460</v>
      </c>
      <c r="F154" s="255" t="s">
        <v>253</v>
      </c>
    </row>
    <row r="155" spans="2:6" x14ac:dyDescent="0.25">
      <c r="B155" s="249">
        <v>45080</v>
      </c>
      <c r="C155" s="405" t="s">
        <v>253</v>
      </c>
      <c r="D155" s="406" t="s">
        <v>459</v>
      </c>
      <c r="E155" s="406" t="s">
        <v>460</v>
      </c>
      <c r="F155" s="255" t="s">
        <v>253</v>
      </c>
    </row>
    <row r="156" spans="2:6" x14ac:dyDescent="0.25">
      <c r="B156" s="249">
        <v>45081</v>
      </c>
      <c r="C156" s="405" t="s">
        <v>253</v>
      </c>
      <c r="D156" s="406" t="s">
        <v>459</v>
      </c>
      <c r="E156" s="406" t="s">
        <v>460</v>
      </c>
      <c r="F156" s="255" t="s">
        <v>253</v>
      </c>
    </row>
    <row r="157" spans="2:6" x14ac:dyDescent="0.25">
      <c r="B157" s="247">
        <v>45082</v>
      </c>
      <c r="C157" s="399" t="s">
        <v>253</v>
      </c>
      <c r="D157" s="400" t="s">
        <v>461</v>
      </c>
      <c r="E157" s="400" t="s">
        <v>462</v>
      </c>
      <c r="F157" s="255" t="s">
        <v>253</v>
      </c>
    </row>
    <row r="158" spans="2:6" x14ac:dyDescent="0.25">
      <c r="B158" s="247">
        <v>45083</v>
      </c>
      <c r="C158" s="399" t="s">
        <v>253</v>
      </c>
      <c r="D158" s="400" t="s">
        <v>461</v>
      </c>
      <c r="E158" s="400" t="s">
        <v>462</v>
      </c>
      <c r="F158" s="255" t="s">
        <v>253</v>
      </c>
    </row>
    <row r="159" spans="2:6" x14ac:dyDescent="0.25">
      <c r="B159" s="247">
        <v>45084</v>
      </c>
      <c r="C159" s="399" t="s">
        <v>253</v>
      </c>
      <c r="D159" s="400" t="s">
        <v>461</v>
      </c>
      <c r="E159" s="400" t="s">
        <v>462</v>
      </c>
      <c r="F159" s="255" t="s">
        <v>253</v>
      </c>
    </row>
    <row r="160" spans="2:6" x14ac:dyDescent="0.25">
      <c r="B160" s="247">
        <v>45085</v>
      </c>
      <c r="C160" s="399" t="s">
        <v>253</v>
      </c>
      <c r="D160" s="400" t="s">
        <v>461</v>
      </c>
      <c r="E160" s="400" t="s">
        <v>462</v>
      </c>
      <c r="F160" s="255" t="s">
        <v>253</v>
      </c>
    </row>
    <row r="161" spans="2:6" x14ac:dyDescent="0.25">
      <c r="B161" s="247">
        <v>45086</v>
      </c>
      <c r="C161" s="399" t="s">
        <v>253</v>
      </c>
      <c r="D161" s="400" t="s">
        <v>461</v>
      </c>
      <c r="E161" s="400" t="s">
        <v>462</v>
      </c>
      <c r="F161" s="255" t="s">
        <v>253</v>
      </c>
    </row>
    <row r="162" spans="2:6" x14ac:dyDescent="0.25">
      <c r="B162" s="247">
        <v>45087</v>
      </c>
      <c r="C162" s="399" t="s">
        <v>253</v>
      </c>
      <c r="D162" s="400" t="s">
        <v>461</v>
      </c>
      <c r="E162" s="400" t="s">
        <v>462</v>
      </c>
      <c r="F162" s="255" t="s">
        <v>253</v>
      </c>
    </row>
    <row r="163" spans="2:6" x14ac:dyDescent="0.25">
      <c r="B163" s="247">
        <v>45088</v>
      </c>
      <c r="C163" s="399" t="s">
        <v>253</v>
      </c>
      <c r="D163" s="400" t="s">
        <v>461</v>
      </c>
      <c r="E163" s="400" t="s">
        <v>462</v>
      </c>
      <c r="F163" s="255" t="s">
        <v>253</v>
      </c>
    </row>
    <row r="164" spans="2:6" x14ac:dyDescent="0.25">
      <c r="B164" s="249">
        <v>45089</v>
      </c>
      <c r="C164" s="405" t="s">
        <v>253</v>
      </c>
      <c r="D164" s="406" t="s">
        <v>463</v>
      </c>
      <c r="E164" s="406" t="s">
        <v>464</v>
      </c>
      <c r="F164" s="255" t="s">
        <v>253</v>
      </c>
    </row>
    <row r="165" spans="2:6" x14ac:dyDescent="0.25">
      <c r="B165" s="249">
        <v>45090</v>
      </c>
      <c r="C165" s="405" t="s">
        <v>253</v>
      </c>
      <c r="D165" s="406" t="s">
        <v>463</v>
      </c>
      <c r="E165" s="406" t="s">
        <v>464</v>
      </c>
      <c r="F165" s="255" t="s">
        <v>253</v>
      </c>
    </row>
    <row r="166" spans="2:6" x14ac:dyDescent="0.25">
      <c r="B166" s="249">
        <v>45091</v>
      </c>
      <c r="C166" s="405" t="s">
        <v>253</v>
      </c>
      <c r="D166" s="406" t="s">
        <v>463</v>
      </c>
      <c r="E166" s="406" t="s">
        <v>464</v>
      </c>
      <c r="F166" s="255" t="s">
        <v>253</v>
      </c>
    </row>
    <row r="167" spans="2:6" x14ac:dyDescent="0.25">
      <c r="B167" s="249">
        <v>45092</v>
      </c>
      <c r="C167" s="405" t="s">
        <v>253</v>
      </c>
      <c r="D167" s="406" t="s">
        <v>463</v>
      </c>
      <c r="E167" s="406" t="s">
        <v>464</v>
      </c>
      <c r="F167" s="255" t="s">
        <v>253</v>
      </c>
    </row>
    <row r="168" spans="2:6" x14ac:dyDescent="0.25">
      <c r="B168" s="249">
        <v>45093</v>
      </c>
      <c r="C168" s="405" t="s">
        <v>253</v>
      </c>
      <c r="D168" s="406" t="s">
        <v>463</v>
      </c>
      <c r="E168" s="406" t="s">
        <v>464</v>
      </c>
      <c r="F168" s="255" t="s">
        <v>253</v>
      </c>
    </row>
    <row r="169" spans="2:6" x14ac:dyDescent="0.25">
      <c r="B169" s="249">
        <v>45094</v>
      </c>
      <c r="C169" s="405" t="s">
        <v>253</v>
      </c>
      <c r="D169" s="406" t="s">
        <v>463</v>
      </c>
      <c r="E169" s="406" t="s">
        <v>464</v>
      </c>
      <c r="F169" s="255" t="s">
        <v>253</v>
      </c>
    </row>
    <row r="170" spans="2:6" x14ac:dyDescent="0.25">
      <c r="B170" s="249">
        <v>45095</v>
      </c>
      <c r="C170" s="405" t="s">
        <v>253</v>
      </c>
      <c r="D170" s="406" t="s">
        <v>463</v>
      </c>
      <c r="E170" s="406" t="s">
        <v>464</v>
      </c>
      <c r="F170" s="255" t="s">
        <v>253</v>
      </c>
    </row>
    <row r="171" spans="2:6" x14ac:dyDescent="0.25">
      <c r="B171" s="247">
        <v>45096</v>
      </c>
      <c r="C171" s="399" t="s">
        <v>253</v>
      </c>
      <c r="D171" s="400" t="s">
        <v>465</v>
      </c>
      <c r="E171" s="400" t="s">
        <v>466</v>
      </c>
      <c r="F171" s="255" t="s">
        <v>253</v>
      </c>
    </row>
    <row r="172" spans="2:6" x14ac:dyDescent="0.25">
      <c r="B172" s="247">
        <v>45097</v>
      </c>
      <c r="C172" s="399" t="s">
        <v>253</v>
      </c>
      <c r="D172" s="400" t="s">
        <v>465</v>
      </c>
      <c r="E172" s="400" t="s">
        <v>466</v>
      </c>
      <c r="F172" s="255" t="s">
        <v>253</v>
      </c>
    </row>
    <row r="173" spans="2:6" x14ac:dyDescent="0.25">
      <c r="B173" s="247">
        <v>45098</v>
      </c>
      <c r="C173" s="399" t="s">
        <v>253</v>
      </c>
      <c r="D173" s="400" t="s">
        <v>465</v>
      </c>
      <c r="E173" s="400" t="s">
        <v>466</v>
      </c>
      <c r="F173" s="255" t="s">
        <v>253</v>
      </c>
    </row>
    <row r="174" spans="2:6" x14ac:dyDescent="0.25">
      <c r="B174" s="247">
        <v>45099</v>
      </c>
      <c r="C174" s="399" t="s">
        <v>253</v>
      </c>
      <c r="D174" s="400" t="s">
        <v>465</v>
      </c>
      <c r="E174" s="400" t="s">
        <v>466</v>
      </c>
      <c r="F174" s="255" t="s">
        <v>253</v>
      </c>
    </row>
    <row r="175" spans="2:6" x14ac:dyDescent="0.25">
      <c r="B175" s="247">
        <v>45100</v>
      </c>
      <c r="C175" s="399" t="s">
        <v>253</v>
      </c>
      <c r="D175" s="400" t="s">
        <v>465</v>
      </c>
      <c r="E175" s="400" t="s">
        <v>466</v>
      </c>
      <c r="F175" s="255" t="s">
        <v>253</v>
      </c>
    </row>
    <row r="176" spans="2:6" x14ac:dyDescent="0.25">
      <c r="B176" s="247">
        <v>45101</v>
      </c>
      <c r="C176" s="399" t="s">
        <v>253</v>
      </c>
      <c r="D176" s="400" t="s">
        <v>465</v>
      </c>
      <c r="E176" s="400" t="s">
        <v>466</v>
      </c>
      <c r="F176" s="255" t="s">
        <v>253</v>
      </c>
    </row>
    <row r="177" spans="2:6" x14ac:dyDescent="0.25">
      <c r="B177" s="247">
        <v>45102</v>
      </c>
      <c r="C177" s="399" t="s">
        <v>253</v>
      </c>
      <c r="D177" s="400" t="s">
        <v>465</v>
      </c>
      <c r="E177" s="400" t="s">
        <v>466</v>
      </c>
      <c r="F177" s="255" t="s">
        <v>253</v>
      </c>
    </row>
    <row r="178" spans="2:6" x14ac:dyDescent="0.25">
      <c r="B178" s="249">
        <v>45103</v>
      </c>
      <c r="C178" s="405" t="s">
        <v>253</v>
      </c>
      <c r="D178" s="406" t="s">
        <v>467</v>
      </c>
      <c r="E178" s="406" t="s">
        <v>468</v>
      </c>
      <c r="F178" s="255" t="s">
        <v>253</v>
      </c>
    </row>
    <row r="179" spans="2:6" x14ac:dyDescent="0.25">
      <c r="B179" s="249">
        <v>45104</v>
      </c>
      <c r="C179" s="405" t="s">
        <v>253</v>
      </c>
      <c r="D179" s="406" t="s">
        <v>467</v>
      </c>
      <c r="E179" s="406" t="s">
        <v>468</v>
      </c>
      <c r="F179" s="255" t="s">
        <v>253</v>
      </c>
    </row>
    <row r="180" spans="2:6" x14ac:dyDescent="0.25">
      <c r="B180" s="249">
        <v>45105</v>
      </c>
      <c r="C180" s="405" t="s">
        <v>253</v>
      </c>
      <c r="D180" s="406" t="s">
        <v>467</v>
      </c>
      <c r="E180" s="406" t="s">
        <v>468</v>
      </c>
      <c r="F180" s="255" t="s">
        <v>253</v>
      </c>
    </row>
    <row r="181" spans="2:6" x14ac:dyDescent="0.25">
      <c r="B181" s="249">
        <v>45106</v>
      </c>
      <c r="C181" s="405" t="s">
        <v>253</v>
      </c>
      <c r="D181" s="406" t="s">
        <v>467</v>
      </c>
      <c r="E181" s="406" t="s">
        <v>468</v>
      </c>
      <c r="F181" s="255" t="s">
        <v>253</v>
      </c>
    </row>
    <row r="182" spans="2:6" x14ac:dyDescent="0.25">
      <c r="B182" s="249">
        <v>45107</v>
      </c>
      <c r="C182" s="405" t="s">
        <v>253</v>
      </c>
      <c r="D182" s="406" t="s">
        <v>467</v>
      </c>
      <c r="E182" s="406" t="s">
        <v>468</v>
      </c>
      <c r="F182" s="255" t="s">
        <v>253</v>
      </c>
    </row>
    <row r="183" spans="2:6" x14ac:dyDescent="0.25">
      <c r="B183" s="249">
        <v>45108</v>
      </c>
      <c r="C183" s="405" t="s">
        <v>254</v>
      </c>
      <c r="D183" s="406" t="s">
        <v>467</v>
      </c>
      <c r="E183" s="406" t="s">
        <v>468</v>
      </c>
      <c r="F183" s="255" t="s">
        <v>253</v>
      </c>
    </row>
    <row r="184" spans="2:6" ht="15.75" thickBot="1" x14ac:dyDescent="0.3">
      <c r="B184" s="250">
        <v>45109</v>
      </c>
      <c r="C184" s="251" t="s">
        <v>254</v>
      </c>
      <c r="D184" s="252" t="s">
        <v>467</v>
      </c>
      <c r="E184" s="252" t="s">
        <v>468</v>
      </c>
      <c r="F184" s="256" t="s">
        <v>253</v>
      </c>
    </row>
    <row r="185" spans="2:6" x14ac:dyDescent="0.25">
      <c r="B185" s="243">
        <v>45110</v>
      </c>
      <c r="C185" s="244" t="s">
        <v>254</v>
      </c>
      <c r="D185" s="245" t="s">
        <v>469</v>
      </c>
      <c r="E185" s="245" t="s">
        <v>470</v>
      </c>
      <c r="F185" s="246" t="s">
        <v>254</v>
      </c>
    </row>
    <row r="186" spans="2:6" x14ac:dyDescent="0.25">
      <c r="B186" s="247">
        <v>45111</v>
      </c>
      <c r="C186" s="399" t="s">
        <v>254</v>
      </c>
      <c r="D186" s="400" t="s">
        <v>469</v>
      </c>
      <c r="E186" s="400" t="s">
        <v>470</v>
      </c>
      <c r="F186" s="248" t="s">
        <v>254</v>
      </c>
    </row>
    <row r="187" spans="2:6" x14ac:dyDescent="0.25">
      <c r="B187" s="247">
        <v>45112</v>
      </c>
      <c r="C187" s="399" t="s">
        <v>254</v>
      </c>
      <c r="D187" s="400" t="s">
        <v>469</v>
      </c>
      <c r="E187" s="400" t="s">
        <v>470</v>
      </c>
      <c r="F187" s="248" t="s">
        <v>254</v>
      </c>
    </row>
    <row r="188" spans="2:6" x14ac:dyDescent="0.25">
      <c r="B188" s="247">
        <v>45113</v>
      </c>
      <c r="C188" s="399" t="s">
        <v>254</v>
      </c>
      <c r="D188" s="400" t="s">
        <v>469</v>
      </c>
      <c r="E188" s="400" t="s">
        <v>470</v>
      </c>
      <c r="F188" s="248" t="s">
        <v>254</v>
      </c>
    </row>
    <row r="189" spans="2:6" x14ac:dyDescent="0.25">
      <c r="B189" s="247">
        <v>45114</v>
      </c>
      <c r="C189" s="399" t="s">
        <v>254</v>
      </c>
      <c r="D189" s="400" t="s">
        <v>469</v>
      </c>
      <c r="E189" s="400" t="s">
        <v>470</v>
      </c>
      <c r="F189" s="248" t="s">
        <v>254</v>
      </c>
    </row>
    <row r="190" spans="2:6" x14ac:dyDescent="0.25">
      <c r="B190" s="247">
        <v>45115</v>
      </c>
      <c r="C190" s="399" t="s">
        <v>254</v>
      </c>
      <c r="D190" s="400" t="s">
        <v>469</v>
      </c>
      <c r="E190" s="400" t="s">
        <v>470</v>
      </c>
      <c r="F190" s="248" t="s">
        <v>254</v>
      </c>
    </row>
    <row r="191" spans="2:6" x14ac:dyDescent="0.25">
      <c r="B191" s="247">
        <v>45116</v>
      </c>
      <c r="C191" s="399" t="s">
        <v>254</v>
      </c>
      <c r="D191" s="400" t="s">
        <v>469</v>
      </c>
      <c r="E191" s="400" t="s">
        <v>470</v>
      </c>
      <c r="F191" s="248" t="s">
        <v>254</v>
      </c>
    </row>
    <row r="192" spans="2:6" x14ac:dyDescent="0.25">
      <c r="B192" s="249">
        <v>45117</v>
      </c>
      <c r="C192" s="405" t="s">
        <v>254</v>
      </c>
      <c r="D192" s="406" t="s">
        <v>471</v>
      </c>
      <c r="E192" s="406" t="s">
        <v>472</v>
      </c>
      <c r="F192" s="248" t="s">
        <v>254</v>
      </c>
    </row>
    <row r="193" spans="2:6" x14ac:dyDescent="0.25">
      <c r="B193" s="249">
        <v>45118</v>
      </c>
      <c r="C193" s="405" t="s">
        <v>254</v>
      </c>
      <c r="D193" s="406" t="s">
        <v>471</v>
      </c>
      <c r="E193" s="406" t="s">
        <v>472</v>
      </c>
      <c r="F193" s="248" t="s">
        <v>254</v>
      </c>
    </row>
    <row r="194" spans="2:6" x14ac:dyDescent="0.25">
      <c r="B194" s="249">
        <v>45119</v>
      </c>
      <c r="C194" s="405" t="s">
        <v>254</v>
      </c>
      <c r="D194" s="406" t="s">
        <v>471</v>
      </c>
      <c r="E194" s="406" t="s">
        <v>472</v>
      </c>
      <c r="F194" s="248" t="s">
        <v>254</v>
      </c>
    </row>
    <row r="195" spans="2:6" x14ac:dyDescent="0.25">
      <c r="B195" s="249">
        <v>45120</v>
      </c>
      <c r="C195" s="405" t="s">
        <v>254</v>
      </c>
      <c r="D195" s="406" t="s">
        <v>471</v>
      </c>
      <c r="E195" s="406" t="s">
        <v>472</v>
      </c>
      <c r="F195" s="248" t="s">
        <v>254</v>
      </c>
    </row>
    <row r="196" spans="2:6" x14ac:dyDescent="0.25">
      <c r="B196" s="249">
        <v>45121</v>
      </c>
      <c r="C196" s="405" t="s">
        <v>254</v>
      </c>
      <c r="D196" s="406" t="s">
        <v>471</v>
      </c>
      <c r="E196" s="406" t="s">
        <v>472</v>
      </c>
      <c r="F196" s="248" t="s">
        <v>254</v>
      </c>
    </row>
    <row r="197" spans="2:6" x14ac:dyDescent="0.25">
      <c r="B197" s="249">
        <v>45122</v>
      </c>
      <c r="C197" s="405" t="s">
        <v>254</v>
      </c>
      <c r="D197" s="406" t="s">
        <v>471</v>
      </c>
      <c r="E197" s="406" t="s">
        <v>472</v>
      </c>
      <c r="F197" s="248" t="s">
        <v>254</v>
      </c>
    </row>
    <row r="198" spans="2:6" x14ac:dyDescent="0.25">
      <c r="B198" s="249">
        <v>45123</v>
      </c>
      <c r="C198" s="405" t="s">
        <v>254</v>
      </c>
      <c r="D198" s="406" t="s">
        <v>471</v>
      </c>
      <c r="E198" s="406" t="s">
        <v>472</v>
      </c>
      <c r="F198" s="248" t="s">
        <v>254</v>
      </c>
    </row>
    <row r="199" spans="2:6" x14ac:dyDescent="0.25">
      <c r="B199" s="247">
        <v>45124</v>
      </c>
      <c r="C199" s="399" t="s">
        <v>254</v>
      </c>
      <c r="D199" s="400" t="s">
        <v>473</v>
      </c>
      <c r="E199" s="400" t="s">
        <v>474</v>
      </c>
      <c r="F199" s="248" t="s">
        <v>254</v>
      </c>
    </row>
    <row r="200" spans="2:6" x14ac:dyDescent="0.25">
      <c r="B200" s="247">
        <v>45125</v>
      </c>
      <c r="C200" s="399" t="s">
        <v>254</v>
      </c>
      <c r="D200" s="400" t="s">
        <v>473</v>
      </c>
      <c r="E200" s="400" t="s">
        <v>474</v>
      </c>
      <c r="F200" s="248" t="s">
        <v>254</v>
      </c>
    </row>
    <row r="201" spans="2:6" x14ac:dyDescent="0.25">
      <c r="B201" s="247">
        <v>45126</v>
      </c>
      <c r="C201" s="399" t="s">
        <v>254</v>
      </c>
      <c r="D201" s="400" t="s">
        <v>473</v>
      </c>
      <c r="E201" s="400" t="s">
        <v>474</v>
      </c>
      <c r="F201" s="248" t="s">
        <v>254</v>
      </c>
    </row>
    <row r="202" spans="2:6" x14ac:dyDescent="0.25">
      <c r="B202" s="247">
        <v>45127</v>
      </c>
      <c r="C202" s="399" t="s">
        <v>254</v>
      </c>
      <c r="D202" s="400" t="s">
        <v>473</v>
      </c>
      <c r="E202" s="400" t="s">
        <v>474</v>
      </c>
      <c r="F202" s="248" t="s">
        <v>254</v>
      </c>
    </row>
    <row r="203" spans="2:6" x14ac:dyDescent="0.25">
      <c r="B203" s="247">
        <v>45128</v>
      </c>
      <c r="C203" s="399" t="s">
        <v>254</v>
      </c>
      <c r="D203" s="400" t="s">
        <v>473</v>
      </c>
      <c r="E203" s="400" t="s">
        <v>474</v>
      </c>
      <c r="F203" s="248" t="s">
        <v>254</v>
      </c>
    </row>
    <row r="204" spans="2:6" x14ac:dyDescent="0.25">
      <c r="B204" s="247">
        <v>45129</v>
      </c>
      <c r="C204" s="399" t="s">
        <v>254</v>
      </c>
      <c r="D204" s="400" t="s">
        <v>473</v>
      </c>
      <c r="E204" s="400" t="s">
        <v>474</v>
      </c>
      <c r="F204" s="248" t="s">
        <v>254</v>
      </c>
    </row>
    <row r="205" spans="2:6" x14ac:dyDescent="0.25">
      <c r="B205" s="247">
        <v>45130</v>
      </c>
      <c r="C205" s="399" t="s">
        <v>254</v>
      </c>
      <c r="D205" s="400" t="s">
        <v>473</v>
      </c>
      <c r="E205" s="400" t="s">
        <v>474</v>
      </c>
      <c r="F205" s="248" t="s">
        <v>254</v>
      </c>
    </row>
    <row r="206" spans="2:6" x14ac:dyDescent="0.25">
      <c r="B206" s="249">
        <v>45131</v>
      </c>
      <c r="C206" s="405" t="s">
        <v>254</v>
      </c>
      <c r="D206" s="406" t="s">
        <v>475</v>
      </c>
      <c r="E206" s="406" t="s">
        <v>476</v>
      </c>
      <c r="F206" s="248" t="s">
        <v>254</v>
      </c>
    </row>
    <row r="207" spans="2:6" x14ac:dyDescent="0.25">
      <c r="B207" s="249">
        <v>45132</v>
      </c>
      <c r="C207" s="405" t="s">
        <v>254</v>
      </c>
      <c r="D207" s="406" t="s">
        <v>475</v>
      </c>
      <c r="E207" s="406" t="s">
        <v>476</v>
      </c>
      <c r="F207" s="248" t="s">
        <v>254</v>
      </c>
    </row>
    <row r="208" spans="2:6" x14ac:dyDescent="0.25">
      <c r="B208" s="249">
        <v>45133</v>
      </c>
      <c r="C208" s="405" t="s">
        <v>254</v>
      </c>
      <c r="D208" s="406" t="s">
        <v>475</v>
      </c>
      <c r="E208" s="406" t="s">
        <v>476</v>
      </c>
      <c r="F208" s="248" t="s">
        <v>254</v>
      </c>
    </row>
    <row r="209" spans="2:6" x14ac:dyDescent="0.25">
      <c r="B209" s="249">
        <v>45134</v>
      </c>
      <c r="C209" s="405" t="s">
        <v>254</v>
      </c>
      <c r="D209" s="406" t="s">
        <v>475</v>
      </c>
      <c r="E209" s="406" t="s">
        <v>476</v>
      </c>
      <c r="F209" s="248" t="s">
        <v>254</v>
      </c>
    </row>
    <row r="210" spans="2:6" x14ac:dyDescent="0.25">
      <c r="B210" s="249">
        <v>45135</v>
      </c>
      <c r="C210" s="405" t="s">
        <v>254</v>
      </c>
      <c r="D210" s="406" t="s">
        <v>475</v>
      </c>
      <c r="E210" s="406" t="s">
        <v>476</v>
      </c>
      <c r="F210" s="248" t="s">
        <v>254</v>
      </c>
    </row>
    <row r="211" spans="2:6" x14ac:dyDescent="0.25">
      <c r="B211" s="249">
        <v>45136</v>
      </c>
      <c r="C211" s="405" t="s">
        <v>254</v>
      </c>
      <c r="D211" s="406" t="s">
        <v>475</v>
      </c>
      <c r="E211" s="406" t="s">
        <v>476</v>
      </c>
      <c r="F211" s="248" t="s">
        <v>254</v>
      </c>
    </row>
    <row r="212" spans="2:6" ht="15.75" thickBot="1" x14ac:dyDescent="0.3">
      <c r="B212" s="250">
        <v>45137</v>
      </c>
      <c r="C212" s="251" t="s">
        <v>254</v>
      </c>
      <c r="D212" s="252" t="s">
        <v>475</v>
      </c>
      <c r="E212" s="252" t="s">
        <v>476</v>
      </c>
      <c r="F212" s="253" t="s">
        <v>254</v>
      </c>
    </row>
    <row r="213" spans="2:6" x14ac:dyDescent="0.25">
      <c r="B213" s="243">
        <v>45138</v>
      </c>
      <c r="C213" s="244" t="s">
        <v>254</v>
      </c>
      <c r="D213" s="245" t="s">
        <v>477</v>
      </c>
      <c r="E213" s="245" t="s">
        <v>478</v>
      </c>
      <c r="F213" s="263" t="s">
        <v>255</v>
      </c>
    </row>
    <row r="214" spans="2:6" x14ac:dyDescent="0.25">
      <c r="B214" s="247">
        <v>45139</v>
      </c>
      <c r="C214" s="399" t="s">
        <v>255</v>
      </c>
      <c r="D214" s="400" t="s">
        <v>477</v>
      </c>
      <c r="E214" s="400" t="s">
        <v>478</v>
      </c>
      <c r="F214" s="264" t="s">
        <v>255</v>
      </c>
    </row>
    <row r="215" spans="2:6" x14ac:dyDescent="0.25">
      <c r="B215" s="247">
        <v>45140</v>
      </c>
      <c r="C215" s="399" t="s">
        <v>255</v>
      </c>
      <c r="D215" s="400" t="s">
        <v>477</v>
      </c>
      <c r="E215" s="400" t="s">
        <v>478</v>
      </c>
      <c r="F215" s="264" t="s">
        <v>255</v>
      </c>
    </row>
    <row r="216" spans="2:6" x14ac:dyDescent="0.25">
      <c r="B216" s="247">
        <v>45141</v>
      </c>
      <c r="C216" s="399" t="s">
        <v>255</v>
      </c>
      <c r="D216" s="400" t="s">
        <v>477</v>
      </c>
      <c r="E216" s="400" t="s">
        <v>478</v>
      </c>
      <c r="F216" s="264" t="s">
        <v>255</v>
      </c>
    </row>
    <row r="217" spans="2:6" x14ac:dyDescent="0.25">
      <c r="B217" s="247">
        <v>45142</v>
      </c>
      <c r="C217" s="399" t="s">
        <v>255</v>
      </c>
      <c r="D217" s="400" t="s">
        <v>477</v>
      </c>
      <c r="E217" s="400" t="s">
        <v>478</v>
      </c>
      <c r="F217" s="264" t="s">
        <v>255</v>
      </c>
    </row>
    <row r="218" spans="2:6" x14ac:dyDescent="0.25">
      <c r="B218" s="247">
        <v>45143</v>
      </c>
      <c r="C218" s="399" t="s">
        <v>255</v>
      </c>
      <c r="D218" s="400" t="s">
        <v>477</v>
      </c>
      <c r="E218" s="400" t="s">
        <v>478</v>
      </c>
      <c r="F218" s="264" t="s">
        <v>255</v>
      </c>
    </row>
    <row r="219" spans="2:6" x14ac:dyDescent="0.25">
      <c r="B219" s="247">
        <v>45144</v>
      </c>
      <c r="C219" s="399" t="s">
        <v>255</v>
      </c>
      <c r="D219" s="400" t="s">
        <v>477</v>
      </c>
      <c r="E219" s="400" t="s">
        <v>478</v>
      </c>
      <c r="F219" s="264" t="s">
        <v>255</v>
      </c>
    </row>
    <row r="220" spans="2:6" x14ac:dyDescent="0.25">
      <c r="B220" s="249">
        <v>45145</v>
      </c>
      <c r="C220" s="405" t="s">
        <v>255</v>
      </c>
      <c r="D220" s="406" t="s">
        <v>479</v>
      </c>
      <c r="E220" s="406" t="s">
        <v>480</v>
      </c>
      <c r="F220" s="264" t="s">
        <v>255</v>
      </c>
    </row>
    <row r="221" spans="2:6" x14ac:dyDescent="0.25">
      <c r="B221" s="249">
        <v>45146</v>
      </c>
      <c r="C221" s="405" t="s">
        <v>255</v>
      </c>
      <c r="D221" s="406" t="s">
        <v>479</v>
      </c>
      <c r="E221" s="406" t="s">
        <v>480</v>
      </c>
      <c r="F221" s="264" t="s">
        <v>255</v>
      </c>
    </row>
    <row r="222" spans="2:6" x14ac:dyDescent="0.25">
      <c r="B222" s="249">
        <v>45147</v>
      </c>
      <c r="C222" s="405" t="s">
        <v>255</v>
      </c>
      <c r="D222" s="406" t="s">
        <v>479</v>
      </c>
      <c r="E222" s="406" t="s">
        <v>480</v>
      </c>
      <c r="F222" s="264" t="s">
        <v>255</v>
      </c>
    </row>
    <row r="223" spans="2:6" x14ac:dyDescent="0.25">
      <c r="B223" s="249">
        <v>45148</v>
      </c>
      <c r="C223" s="405" t="s">
        <v>255</v>
      </c>
      <c r="D223" s="406" t="s">
        <v>479</v>
      </c>
      <c r="E223" s="406" t="s">
        <v>480</v>
      </c>
      <c r="F223" s="264" t="s">
        <v>255</v>
      </c>
    </row>
    <row r="224" spans="2:6" x14ac:dyDescent="0.25">
      <c r="B224" s="249">
        <v>45149</v>
      </c>
      <c r="C224" s="405" t="s">
        <v>255</v>
      </c>
      <c r="D224" s="406" t="s">
        <v>479</v>
      </c>
      <c r="E224" s="406" t="s">
        <v>480</v>
      </c>
      <c r="F224" s="264" t="s">
        <v>255</v>
      </c>
    </row>
    <row r="225" spans="2:6" x14ac:dyDescent="0.25">
      <c r="B225" s="249">
        <v>45150</v>
      </c>
      <c r="C225" s="405" t="s">
        <v>255</v>
      </c>
      <c r="D225" s="406" t="s">
        <v>479</v>
      </c>
      <c r="E225" s="406" t="s">
        <v>480</v>
      </c>
      <c r="F225" s="264" t="s">
        <v>255</v>
      </c>
    </row>
    <row r="226" spans="2:6" x14ac:dyDescent="0.25">
      <c r="B226" s="249">
        <v>45151</v>
      </c>
      <c r="C226" s="405" t="s">
        <v>255</v>
      </c>
      <c r="D226" s="406" t="s">
        <v>479</v>
      </c>
      <c r="E226" s="406" t="s">
        <v>480</v>
      </c>
      <c r="F226" s="264" t="s">
        <v>255</v>
      </c>
    </row>
    <row r="227" spans="2:6" x14ac:dyDescent="0.25">
      <c r="B227" s="247">
        <v>45152</v>
      </c>
      <c r="C227" s="399" t="s">
        <v>255</v>
      </c>
      <c r="D227" s="400" t="s">
        <v>481</v>
      </c>
      <c r="E227" s="400" t="s">
        <v>482</v>
      </c>
      <c r="F227" s="264" t="s">
        <v>255</v>
      </c>
    </row>
    <row r="228" spans="2:6" x14ac:dyDescent="0.25">
      <c r="B228" s="247">
        <v>45153</v>
      </c>
      <c r="C228" s="399" t="s">
        <v>255</v>
      </c>
      <c r="D228" s="400" t="s">
        <v>481</v>
      </c>
      <c r="E228" s="400" t="s">
        <v>482</v>
      </c>
      <c r="F228" s="264" t="s">
        <v>255</v>
      </c>
    </row>
    <row r="229" spans="2:6" x14ac:dyDescent="0.25">
      <c r="B229" s="247">
        <v>45154</v>
      </c>
      <c r="C229" s="399" t="s">
        <v>255</v>
      </c>
      <c r="D229" s="400" t="s">
        <v>481</v>
      </c>
      <c r="E229" s="400" t="s">
        <v>482</v>
      </c>
      <c r="F229" s="264" t="s">
        <v>255</v>
      </c>
    </row>
    <row r="230" spans="2:6" x14ac:dyDescent="0.25">
      <c r="B230" s="247">
        <v>45155</v>
      </c>
      <c r="C230" s="399" t="s">
        <v>255</v>
      </c>
      <c r="D230" s="400" t="s">
        <v>481</v>
      </c>
      <c r="E230" s="400" t="s">
        <v>482</v>
      </c>
      <c r="F230" s="264" t="s">
        <v>255</v>
      </c>
    </row>
    <row r="231" spans="2:6" x14ac:dyDescent="0.25">
      <c r="B231" s="247">
        <v>45156</v>
      </c>
      <c r="C231" s="399" t="s">
        <v>255</v>
      </c>
      <c r="D231" s="400" t="s">
        <v>481</v>
      </c>
      <c r="E231" s="400" t="s">
        <v>482</v>
      </c>
      <c r="F231" s="264" t="s">
        <v>255</v>
      </c>
    </row>
    <row r="232" spans="2:6" x14ac:dyDescent="0.25">
      <c r="B232" s="247">
        <v>45157</v>
      </c>
      <c r="C232" s="399" t="s">
        <v>255</v>
      </c>
      <c r="D232" s="400" t="s">
        <v>481</v>
      </c>
      <c r="E232" s="400" t="s">
        <v>482</v>
      </c>
      <c r="F232" s="264" t="s">
        <v>255</v>
      </c>
    </row>
    <row r="233" spans="2:6" x14ac:dyDescent="0.25">
      <c r="B233" s="247">
        <v>45158</v>
      </c>
      <c r="C233" s="399" t="s">
        <v>255</v>
      </c>
      <c r="D233" s="400" t="s">
        <v>481</v>
      </c>
      <c r="E233" s="400" t="s">
        <v>483</v>
      </c>
      <c r="F233" s="264" t="s">
        <v>255</v>
      </c>
    </row>
    <row r="234" spans="2:6" x14ac:dyDescent="0.25">
      <c r="B234" s="249">
        <v>45159</v>
      </c>
      <c r="C234" s="405" t="s">
        <v>255</v>
      </c>
      <c r="D234" s="406" t="s">
        <v>484</v>
      </c>
      <c r="E234" s="406" t="s">
        <v>483</v>
      </c>
      <c r="F234" s="264" t="s">
        <v>255</v>
      </c>
    </row>
    <row r="235" spans="2:6" x14ac:dyDescent="0.25">
      <c r="B235" s="249">
        <v>45160</v>
      </c>
      <c r="C235" s="405" t="s">
        <v>255</v>
      </c>
      <c r="D235" s="406" t="s">
        <v>484</v>
      </c>
      <c r="E235" s="406" t="s">
        <v>483</v>
      </c>
      <c r="F235" s="264" t="s">
        <v>255</v>
      </c>
    </row>
    <row r="236" spans="2:6" x14ac:dyDescent="0.25">
      <c r="B236" s="249">
        <v>45161</v>
      </c>
      <c r="C236" s="405" t="s">
        <v>255</v>
      </c>
      <c r="D236" s="406" t="s">
        <v>484</v>
      </c>
      <c r="E236" s="406" t="s">
        <v>483</v>
      </c>
      <c r="F236" s="264" t="s">
        <v>255</v>
      </c>
    </row>
    <row r="237" spans="2:6" x14ac:dyDescent="0.25">
      <c r="B237" s="249">
        <v>45162</v>
      </c>
      <c r="C237" s="405" t="s">
        <v>255</v>
      </c>
      <c r="D237" s="406" t="s">
        <v>484</v>
      </c>
      <c r="E237" s="406" t="s">
        <v>483</v>
      </c>
      <c r="F237" s="264" t="s">
        <v>255</v>
      </c>
    </row>
    <row r="238" spans="2:6" x14ac:dyDescent="0.25">
      <c r="B238" s="249">
        <v>45163</v>
      </c>
      <c r="C238" s="405" t="s">
        <v>255</v>
      </c>
      <c r="D238" s="406" t="s">
        <v>484</v>
      </c>
      <c r="E238" s="406" t="s">
        <v>483</v>
      </c>
      <c r="F238" s="264" t="s">
        <v>255</v>
      </c>
    </row>
    <row r="239" spans="2:6" x14ac:dyDescent="0.25">
      <c r="B239" s="249">
        <v>45164</v>
      </c>
      <c r="C239" s="405" t="s">
        <v>255</v>
      </c>
      <c r="D239" s="406" t="s">
        <v>484</v>
      </c>
      <c r="E239" s="406" t="s">
        <v>483</v>
      </c>
      <c r="F239" s="264" t="s">
        <v>255</v>
      </c>
    </row>
    <row r="240" spans="2:6" ht="15.75" thickBot="1" x14ac:dyDescent="0.3">
      <c r="B240" s="250">
        <v>45165</v>
      </c>
      <c r="C240" s="251" t="s">
        <v>255</v>
      </c>
      <c r="D240" s="252" t="s">
        <v>484</v>
      </c>
      <c r="E240" s="252" t="s">
        <v>483</v>
      </c>
      <c r="F240" s="265" t="s">
        <v>255</v>
      </c>
    </row>
    <row r="241" spans="2:6" x14ac:dyDescent="0.25">
      <c r="B241" s="243">
        <v>45166</v>
      </c>
      <c r="C241" s="244" t="s">
        <v>255</v>
      </c>
      <c r="D241" s="245" t="s">
        <v>485</v>
      </c>
      <c r="E241" s="245" t="s">
        <v>486</v>
      </c>
      <c r="F241" s="246" t="s">
        <v>256</v>
      </c>
    </row>
    <row r="242" spans="2:6" x14ac:dyDescent="0.25">
      <c r="B242" s="247">
        <v>45167</v>
      </c>
      <c r="C242" s="399" t="s">
        <v>255</v>
      </c>
      <c r="D242" s="400" t="s">
        <v>485</v>
      </c>
      <c r="E242" s="400" t="s">
        <v>486</v>
      </c>
      <c r="F242" s="248" t="s">
        <v>256</v>
      </c>
    </row>
    <row r="243" spans="2:6" x14ac:dyDescent="0.25">
      <c r="B243" s="247">
        <v>45168</v>
      </c>
      <c r="C243" s="399" t="s">
        <v>255</v>
      </c>
      <c r="D243" s="400" t="s">
        <v>485</v>
      </c>
      <c r="E243" s="400" t="s">
        <v>486</v>
      </c>
      <c r="F243" s="248" t="s">
        <v>256</v>
      </c>
    </row>
    <row r="244" spans="2:6" x14ac:dyDescent="0.25">
      <c r="B244" s="247">
        <v>45169</v>
      </c>
      <c r="C244" s="399" t="s">
        <v>255</v>
      </c>
      <c r="D244" s="400" t="s">
        <v>485</v>
      </c>
      <c r="E244" s="400" t="s">
        <v>486</v>
      </c>
      <c r="F244" s="248" t="s">
        <v>256</v>
      </c>
    </row>
    <row r="245" spans="2:6" x14ac:dyDescent="0.25">
      <c r="B245" s="247">
        <v>45170</v>
      </c>
      <c r="C245" s="399" t="s">
        <v>256</v>
      </c>
      <c r="D245" s="400" t="s">
        <v>485</v>
      </c>
      <c r="E245" s="400" t="s">
        <v>486</v>
      </c>
      <c r="F245" s="248" t="s">
        <v>256</v>
      </c>
    </row>
    <row r="246" spans="2:6" x14ac:dyDescent="0.25">
      <c r="B246" s="247">
        <v>45171</v>
      </c>
      <c r="C246" s="399" t="s">
        <v>256</v>
      </c>
      <c r="D246" s="400" t="s">
        <v>485</v>
      </c>
      <c r="E246" s="400" t="s">
        <v>486</v>
      </c>
      <c r="F246" s="248" t="s">
        <v>256</v>
      </c>
    </row>
    <row r="247" spans="2:6" x14ac:dyDescent="0.25">
      <c r="B247" s="247">
        <v>45172</v>
      </c>
      <c r="C247" s="399" t="s">
        <v>256</v>
      </c>
      <c r="D247" s="400" t="s">
        <v>485</v>
      </c>
      <c r="E247" s="400" t="s">
        <v>486</v>
      </c>
      <c r="F247" s="248" t="s">
        <v>256</v>
      </c>
    </row>
    <row r="248" spans="2:6" x14ac:dyDescent="0.25">
      <c r="B248" s="249">
        <v>45173</v>
      </c>
      <c r="C248" s="405" t="s">
        <v>256</v>
      </c>
      <c r="D248" s="406" t="s">
        <v>487</v>
      </c>
      <c r="E248" s="406" t="s">
        <v>488</v>
      </c>
      <c r="F248" s="248" t="s">
        <v>256</v>
      </c>
    </row>
    <row r="249" spans="2:6" x14ac:dyDescent="0.25">
      <c r="B249" s="249">
        <v>45174</v>
      </c>
      <c r="C249" s="405" t="s">
        <v>256</v>
      </c>
      <c r="D249" s="406" t="s">
        <v>487</v>
      </c>
      <c r="E249" s="406" t="s">
        <v>488</v>
      </c>
      <c r="F249" s="248" t="s">
        <v>256</v>
      </c>
    </row>
    <row r="250" spans="2:6" x14ac:dyDescent="0.25">
      <c r="B250" s="249">
        <v>45175</v>
      </c>
      <c r="C250" s="405" t="s">
        <v>256</v>
      </c>
      <c r="D250" s="406" t="s">
        <v>487</v>
      </c>
      <c r="E250" s="406" t="s">
        <v>488</v>
      </c>
      <c r="F250" s="248" t="s">
        <v>256</v>
      </c>
    </row>
    <row r="251" spans="2:6" x14ac:dyDescent="0.25">
      <c r="B251" s="249">
        <v>45176</v>
      </c>
      <c r="C251" s="405" t="s">
        <v>256</v>
      </c>
      <c r="D251" s="406" t="s">
        <v>487</v>
      </c>
      <c r="E251" s="406" t="s">
        <v>488</v>
      </c>
      <c r="F251" s="248" t="s">
        <v>256</v>
      </c>
    </row>
    <row r="252" spans="2:6" x14ac:dyDescent="0.25">
      <c r="B252" s="249">
        <v>45177</v>
      </c>
      <c r="C252" s="405" t="s">
        <v>256</v>
      </c>
      <c r="D252" s="406" t="s">
        <v>487</v>
      </c>
      <c r="E252" s="406" t="s">
        <v>488</v>
      </c>
      <c r="F252" s="248" t="s">
        <v>256</v>
      </c>
    </row>
    <row r="253" spans="2:6" x14ac:dyDescent="0.25">
      <c r="B253" s="249">
        <v>45178</v>
      </c>
      <c r="C253" s="405" t="s">
        <v>256</v>
      </c>
      <c r="D253" s="406" t="s">
        <v>487</v>
      </c>
      <c r="E253" s="406" t="s">
        <v>488</v>
      </c>
      <c r="F253" s="248" t="s">
        <v>256</v>
      </c>
    </row>
    <row r="254" spans="2:6" x14ac:dyDescent="0.25">
      <c r="B254" s="249">
        <v>45179</v>
      </c>
      <c r="C254" s="405" t="s">
        <v>256</v>
      </c>
      <c r="D254" s="406" t="s">
        <v>487</v>
      </c>
      <c r="E254" s="406" t="s">
        <v>488</v>
      </c>
      <c r="F254" s="248" t="s">
        <v>256</v>
      </c>
    </row>
    <row r="255" spans="2:6" x14ac:dyDescent="0.25">
      <c r="B255" s="247">
        <v>45180</v>
      </c>
      <c r="C255" s="399" t="s">
        <v>256</v>
      </c>
      <c r="D255" s="400" t="s">
        <v>489</v>
      </c>
      <c r="E255" s="400" t="s">
        <v>490</v>
      </c>
      <c r="F255" s="248" t="s">
        <v>256</v>
      </c>
    </row>
    <row r="256" spans="2:6" x14ac:dyDescent="0.25">
      <c r="B256" s="247">
        <v>45181</v>
      </c>
      <c r="C256" s="399" t="s">
        <v>256</v>
      </c>
      <c r="D256" s="400" t="s">
        <v>489</v>
      </c>
      <c r="E256" s="400" t="s">
        <v>490</v>
      </c>
      <c r="F256" s="248" t="s">
        <v>256</v>
      </c>
    </row>
    <row r="257" spans="2:6" x14ac:dyDescent="0.25">
      <c r="B257" s="247">
        <v>45182</v>
      </c>
      <c r="C257" s="399" t="s">
        <v>256</v>
      </c>
      <c r="D257" s="400" t="s">
        <v>489</v>
      </c>
      <c r="E257" s="400" t="s">
        <v>490</v>
      </c>
      <c r="F257" s="248" t="s">
        <v>256</v>
      </c>
    </row>
    <row r="258" spans="2:6" x14ac:dyDescent="0.25">
      <c r="B258" s="247">
        <v>45183</v>
      </c>
      <c r="C258" s="399" t="s">
        <v>256</v>
      </c>
      <c r="D258" s="400" t="s">
        <v>489</v>
      </c>
      <c r="E258" s="400" t="s">
        <v>490</v>
      </c>
      <c r="F258" s="248" t="s">
        <v>256</v>
      </c>
    </row>
    <row r="259" spans="2:6" x14ac:dyDescent="0.25">
      <c r="B259" s="247">
        <v>45184</v>
      </c>
      <c r="C259" s="399" t="s">
        <v>256</v>
      </c>
      <c r="D259" s="400" t="s">
        <v>489</v>
      </c>
      <c r="E259" s="400" t="s">
        <v>490</v>
      </c>
      <c r="F259" s="248" t="s">
        <v>256</v>
      </c>
    </row>
    <row r="260" spans="2:6" x14ac:dyDescent="0.25">
      <c r="B260" s="247">
        <v>45185</v>
      </c>
      <c r="C260" s="399" t="s">
        <v>256</v>
      </c>
      <c r="D260" s="400" t="s">
        <v>489</v>
      </c>
      <c r="E260" s="400" t="s">
        <v>490</v>
      </c>
      <c r="F260" s="248" t="s">
        <v>256</v>
      </c>
    </row>
    <row r="261" spans="2:6" x14ac:dyDescent="0.25">
      <c r="B261" s="247">
        <v>45186</v>
      </c>
      <c r="C261" s="399" t="s">
        <v>256</v>
      </c>
      <c r="D261" s="400" t="s">
        <v>489</v>
      </c>
      <c r="E261" s="400" t="s">
        <v>490</v>
      </c>
      <c r="F261" s="248" t="s">
        <v>256</v>
      </c>
    </row>
    <row r="262" spans="2:6" x14ac:dyDescent="0.25">
      <c r="B262" s="249">
        <v>45187</v>
      </c>
      <c r="C262" s="405" t="s">
        <v>256</v>
      </c>
      <c r="D262" s="406" t="s">
        <v>491</v>
      </c>
      <c r="E262" s="406" t="s">
        <v>492</v>
      </c>
      <c r="F262" s="248" t="s">
        <v>256</v>
      </c>
    </row>
    <row r="263" spans="2:6" x14ac:dyDescent="0.25">
      <c r="B263" s="249">
        <v>45188</v>
      </c>
      <c r="C263" s="405" t="s">
        <v>256</v>
      </c>
      <c r="D263" s="406" t="s">
        <v>491</v>
      </c>
      <c r="E263" s="406" t="s">
        <v>492</v>
      </c>
      <c r="F263" s="248" t="s">
        <v>256</v>
      </c>
    </row>
    <row r="264" spans="2:6" x14ac:dyDescent="0.25">
      <c r="B264" s="249">
        <v>45189</v>
      </c>
      <c r="C264" s="405" t="s">
        <v>256</v>
      </c>
      <c r="D264" s="406" t="s">
        <v>491</v>
      </c>
      <c r="E264" s="406" t="s">
        <v>492</v>
      </c>
      <c r="F264" s="248" t="s">
        <v>256</v>
      </c>
    </row>
    <row r="265" spans="2:6" x14ac:dyDescent="0.25">
      <c r="B265" s="249">
        <v>45190</v>
      </c>
      <c r="C265" s="405" t="s">
        <v>256</v>
      </c>
      <c r="D265" s="406" t="s">
        <v>491</v>
      </c>
      <c r="E265" s="406" t="s">
        <v>492</v>
      </c>
      <c r="F265" s="248" t="s">
        <v>256</v>
      </c>
    </row>
    <row r="266" spans="2:6" x14ac:dyDescent="0.25">
      <c r="B266" s="249">
        <v>45191</v>
      </c>
      <c r="C266" s="405" t="s">
        <v>256</v>
      </c>
      <c r="D266" s="406" t="s">
        <v>491</v>
      </c>
      <c r="E266" s="406" t="s">
        <v>492</v>
      </c>
      <c r="F266" s="248" t="s">
        <v>256</v>
      </c>
    </row>
    <row r="267" spans="2:6" x14ac:dyDescent="0.25">
      <c r="B267" s="249">
        <v>45192</v>
      </c>
      <c r="C267" s="405" t="s">
        <v>256</v>
      </c>
      <c r="D267" s="406" t="s">
        <v>491</v>
      </c>
      <c r="E267" s="406" t="s">
        <v>492</v>
      </c>
      <c r="F267" s="248" t="s">
        <v>256</v>
      </c>
    </row>
    <row r="268" spans="2:6" x14ac:dyDescent="0.25">
      <c r="B268" s="249">
        <v>45193</v>
      </c>
      <c r="C268" s="405" t="s">
        <v>256</v>
      </c>
      <c r="D268" s="406" t="s">
        <v>491</v>
      </c>
      <c r="E268" s="406" t="s">
        <v>492</v>
      </c>
      <c r="F268" s="248" t="s">
        <v>256</v>
      </c>
    </row>
    <row r="269" spans="2:6" x14ac:dyDescent="0.25">
      <c r="B269" s="247">
        <v>45194</v>
      </c>
      <c r="C269" s="399" t="s">
        <v>256</v>
      </c>
      <c r="D269" s="400" t="s">
        <v>493</v>
      </c>
      <c r="E269" s="400" t="s">
        <v>494</v>
      </c>
      <c r="F269" s="248" t="s">
        <v>256</v>
      </c>
    </row>
    <row r="270" spans="2:6" x14ac:dyDescent="0.25">
      <c r="B270" s="247">
        <v>45195</v>
      </c>
      <c r="C270" s="399" t="s">
        <v>256</v>
      </c>
      <c r="D270" s="400" t="s">
        <v>493</v>
      </c>
      <c r="E270" s="400" t="s">
        <v>494</v>
      </c>
      <c r="F270" s="248" t="s">
        <v>256</v>
      </c>
    </row>
    <row r="271" spans="2:6" x14ac:dyDescent="0.25">
      <c r="B271" s="247">
        <v>45196</v>
      </c>
      <c r="C271" s="399" t="s">
        <v>256</v>
      </c>
      <c r="D271" s="400" t="s">
        <v>493</v>
      </c>
      <c r="E271" s="400" t="s">
        <v>494</v>
      </c>
      <c r="F271" s="248" t="s">
        <v>256</v>
      </c>
    </row>
    <row r="272" spans="2:6" x14ac:dyDescent="0.25">
      <c r="B272" s="247">
        <v>45197</v>
      </c>
      <c r="C272" s="399" t="s">
        <v>256</v>
      </c>
      <c r="D272" s="400" t="s">
        <v>493</v>
      </c>
      <c r="E272" s="400" t="s">
        <v>494</v>
      </c>
      <c r="F272" s="248" t="s">
        <v>256</v>
      </c>
    </row>
    <row r="273" spans="2:6" x14ac:dyDescent="0.25">
      <c r="B273" s="247">
        <v>45198</v>
      </c>
      <c r="C273" s="399" t="s">
        <v>256</v>
      </c>
      <c r="D273" s="400" t="s">
        <v>493</v>
      </c>
      <c r="E273" s="400" t="s">
        <v>494</v>
      </c>
      <c r="F273" s="248" t="s">
        <v>256</v>
      </c>
    </row>
    <row r="274" spans="2:6" x14ac:dyDescent="0.25">
      <c r="B274" s="247">
        <v>45199</v>
      </c>
      <c r="C274" s="399" t="s">
        <v>256</v>
      </c>
      <c r="D274" s="400" t="s">
        <v>493</v>
      </c>
      <c r="E274" s="400" t="s">
        <v>494</v>
      </c>
      <c r="F274" s="248" t="s">
        <v>256</v>
      </c>
    </row>
    <row r="275" spans="2:6" ht="15.75" thickBot="1" x14ac:dyDescent="0.3">
      <c r="B275" s="257">
        <v>45200</v>
      </c>
      <c r="C275" s="258" t="s">
        <v>257</v>
      </c>
      <c r="D275" s="259" t="s">
        <v>493</v>
      </c>
      <c r="E275" s="259" t="s">
        <v>494</v>
      </c>
      <c r="F275" s="253" t="s">
        <v>256</v>
      </c>
    </row>
    <row r="276" spans="2:6" x14ac:dyDescent="0.25">
      <c r="B276" s="260">
        <v>45201</v>
      </c>
      <c r="C276" s="261" t="s">
        <v>257</v>
      </c>
      <c r="D276" s="262" t="s">
        <v>495</v>
      </c>
      <c r="E276" s="262" t="s">
        <v>496</v>
      </c>
      <c r="F276" s="263" t="s">
        <v>257</v>
      </c>
    </row>
    <row r="277" spans="2:6" x14ac:dyDescent="0.25">
      <c r="B277" s="249">
        <v>45202</v>
      </c>
      <c r="C277" s="405" t="s">
        <v>257</v>
      </c>
      <c r="D277" s="406" t="s">
        <v>495</v>
      </c>
      <c r="E277" s="406" t="s">
        <v>496</v>
      </c>
      <c r="F277" s="264" t="s">
        <v>257</v>
      </c>
    </row>
    <row r="278" spans="2:6" x14ac:dyDescent="0.25">
      <c r="B278" s="249">
        <v>45203</v>
      </c>
      <c r="C278" s="405" t="s">
        <v>257</v>
      </c>
      <c r="D278" s="406" t="s">
        <v>495</v>
      </c>
      <c r="E278" s="406" t="s">
        <v>496</v>
      </c>
      <c r="F278" s="264" t="s">
        <v>257</v>
      </c>
    </row>
    <row r="279" spans="2:6" x14ac:dyDescent="0.25">
      <c r="B279" s="249">
        <v>45204</v>
      </c>
      <c r="C279" s="405" t="s">
        <v>257</v>
      </c>
      <c r="D279" s="406" t="s">
        <v>495</v>
      </c>
      <c r="E279" s="406" t="s">
        <v>496</v>
      </c>
      <c r="F279" s="264" t="s">
        <v>257</v>
      </c>
    </row>
    <row r="280" spans="2:6" x14ac:dyDescent="0.25">
      <c r="B280" s="249">
        <v>45205</v>
      </c>
      <c r="C280" s="405" t="s">
        <v>257</v>
      </c>
      <c r="D280" s="406" t="s">
        <v>495</v>
      </c>
      <c r="E280" s="406" t="s">
        <v>496</v>
      </c>
      <c r="F280" s="264" t="s">
        <v>257</v>
      </c>
    </row>
    <row r="281" spans="2:6" x14ac:dyDescent="0.25">
      <c r="B281" s="249">
        <v>45206</v>
      </c>
      <c r="C281" s="405" t="s">
        <v>257</v>
      </c>
      <c r="D281" s="406" t="s">
        <v>495</v>
      </c>
      <c r="E281" s="406" t="s">
        <v>496</v>
      </c>
      <c r="F281" s="264" t="s">
        <v>257</v>
      </c>
    </row>
    <row r="282" spans="2:6" x14ac:dyDescent="0.25">
      <c r="B282" s="249">
        <v>45207</v>
      </c>
      <c r="C282" s="405" t="s">
        <v>257</v>
      </c>
      <c r="D282" s="406" t="s">
        <v>495</v>
      </c>
      <c r="E282" s="406" t="s">
        <v>496</v>
      </c>
      <c r="F282" s="264" t="s">
        <v>257</v>
      </c>
    </row>
    <row r="283" spans="2:6" x14ac:dyDescent="0.25">
      <c r="B283" s="247">
        <v>45208</v>
      </c>
      <c r="C283" s="399" t="s">
        <v>257</v>
      </c>
      <c r="D283" s="400" t="s">
        <v>497</v>
      </c>
      <c r="E283" s="400" t="s">
        <v>498</v>
      </c>
      <c r="F283" s="264" t="s">
        <v>257</v>
      </c>
    </row>
    <row r="284" spans="2:6" x14ac:dyDescent="0.25">
      <c r="B284" s="247">
        <v>45209</v>
      </c>
      <c r="C284" s="399" t="s">
        <v>257</v>
      </c>
      <c r="D284" s="400" t="s">
        <v>497</v>
      </c>
      <c r="E284" s="400" t="s">
        <v>498</v>
      </c>
      <c r="F284" s="264" t="s">
        <v>257</v>
      </c>
    </row>
    <row r="285" spans="2:6" x14ac:dyDescent="0.25">
      <c r="B285" s="247">
        <v>45210</v>
      </c>
      <c r="C285" s="399" t="s">
        <v>257</v>
      </c>
      <c r="D285" s="400" t="s">
        <v>497</v>
      </c>
      <c r="E285" s="400" t="s">
        <v>498</v>
      </c>
      <c r="F285" s="264" t="s">
        <v>257</v>
      </c>
    </row>
    <row r="286" spans="2:6" x14ac:dyDescent="0.25">
      <c r="B286" s="247">
        <v>45211</v>
      </c>
      <c r="C286" s="399" t="s">
        <v>257</v>
      </c>
      <c r="D286" s="400" t="s">
        <v>497</v>
      </c>
      <c r="E286" s="400" t="s">
        <v>498</v>
      </c>
      <c r="F286" s="264" t="s">
        <v>257</v>
      </c>
    </row>
    <row r="287" spans="2:6" x14ac:dyDescent="0.25">
      <c r="B287" s="247">
        <v>45212</v>
      </c>
      <c r="C287" s="399" t="s">
        <v>257</v>
      </c>
      <c r="D287" s="400" t="s">
        <v>497</v>
      </c>
      <c r="E287" s="400" t="s">
        <v>498</v>
      </c>
      <c r="F287" s="264" t="s">
        <v>257</v>
      </c>
    </row>
    <row r="288" spans="2:6" x14ac:dyDescent="0.25">
      <c r="B288" s="247">
        <v>45213</v>
      </c>
      <c r="C288" s="399" t="s">
        <v>257</v>
      </c>
      <c r="D288" s="400" t="s">
        <v>497</v>
      </c>
      <c r="E288" s="400" t="s">
        <v>498</v>
      </c>
      <c r="F288" s="264" t="s">
        <v>257</v>
      </c>
    </row>
    <row r="289" spans="2:6" x14ac:dyDescent="0.25">
      <c r="B289" s="247">
        <v>45214</v>
      </c>
      <c r="C289" s="399" t="s">
        <v>257</v>
      </c>
      <c r="D289" s="400" t="s">
        <v>497</v>
      </c>
      <c r="E289" s="400" t="s">
        <v>498</v>
      </c>
      <c r="F289" s="264" t="s">
        <v>257</v>
      </c>
    </row>
    <row r="290" spans="2:6" x14ac:dyDescent="0.25">
      <c r="B290" s="249">
        <v>45215</v>
      </c>
      <c r="C290" s="405" t="s">
        <v>257</v>
      </c>
      <c r="D290" s="406" t="s">
        <v>499</v>
      </c>
      <c r="E290" s="406" t="s">
        <v>500</v>
      </c>
      <c r="F290" s="264" t="s">
        <v>257</v>
      </c>
    </row>
    <row r="291" spans="2:6" x14ac:dyDescent="0.25">
      <c r="B291" s="249">
        <v>45216</v>
      </c>
      <c r="C291" s="405" t="s">
        <v>257</v>
      </c>
      <c r="D291" s="406" t="s">
        <v>499</v>
      </c>
      <c r="E291" s="406" t="s">
        <v>500</v>
      </c>
      <c r="F291" s="264" t="s">
        <v>257</v>
      </c>
    </row>
    <row r="292" spans="2:6" x14ac:dyDescent="0.25">
      <c r="B292" s="249">
        <v>45217</v>
      </c>
      <c r="C292" s="405" t="s">
        <v>257</v>
      </c>
      <c r="D292" s="406" t="s">
        <v>499</v>
      </c>
      <c r="E292" s="406" t="s">
        <v>500</v>
      </c>
      <c r="F292" s="264" t="s">
        <v>257</v>
      </c>
    </row>
    <row r="293" spans="2:6" x14ac:dyDescent="0.25">
      <c r="B293" s="249">
        <v>45218</v>
      </c>
      <c r="C293" s="405" t="s">
        <v>257</v>
      </c>
      <c r="D293" s="406" t="s">
        <v>499</v>
      </c>
      <c r="E293" s="406" t="s">
        <v>500</v>
      </c>
      <c r="F293" s="264" t="s">
        <v>257</v>
      </c>
    </row>
    <row r="294" spans="2:6" x14ac:dyDescent="0.25">
      <c r="B294" s="249">
        <v>45219</v>
      </c>
      <c r="C294" s="405" t="s">
        <v>257</v>
      </c>
      <c r="D294" s="406" t="s">
        <v>499</v>
      </c>
      <c r="E294" s="406" t="s">
        <v>500</v>
      </c>
      <c r="F294" s="264" t="s">
        <v>257</v>
      </c>
    </row>
    <row r="295" spans="2:6" x14ac:dyDescent="0.25">
      <c r="B295" s="249">
        <v>45220</v>
      </c>
      <c r="C295" s="405" t="s">
        <v>257</v>
      </c>
      <c r="D295" s="406" t="s">
        <v>499</v>
      </c>
      <c r="E295" s="406" t="s">
        <v>500</v>
      </c>
      <c r="F295" s="264" t="s">
        <v>257</v>
      </c>
    </row>
    <row r="296" spans="2:6" x14ac:dyDescent="0.25">
      <c r="B296" s="249">
        <v>45221</v>
      </c>
      <c r="C296" s="405" t="s">
        <v>257</v>
      </c>
      <c r="D296" s="406" t="s">
        <v>499</v>
      </c>
      <c r="E296" s="406" t="s">
        <v>500</v>
      </c>
      <c r="F296" s="264" t="s">
        <v>257</v>
      </c>
    </row>
    <row r="297" spans="2:6" x14ac:dyDescent="0.25">
      <c r="B297" s="247">
        <v>45222</v>
      </c>
      <c r="C297" s="399" t="s">
        <v>257</v>
      </c>
      <c r="D297" s="400" t="s">
        <v>501</v>
      </c>
      <c r="E297" s="400" t="s">
        <v>502</v>
      </c>
      <c r="F297" s="264" t="s">
        <v>257</v>
      </c>
    </row>
    <row r="298" spans="2:6" x14ac:dyDescent="0.25">
      <c r="B298" s="247">
        <v>45223</v>
      </c>
      <c r="C298" s="399" t="s">
        <v>257</v>
      </c>
      <c r="D298" s="400" t="s">
        <v>501</v>
      </c>
      <c r="E298" s="400" t="s">
        <v>502</v>
      </c>
      <c r="F298" s="264" t="s">
        <v>257</v>
      </c>
    </row>
    <row r="299" spans="2:6" x14ac:dyDescent="0.25">
      <c r="B299" s="247">
        <v>45224</v>
      </c>
      <c r="C299" s="399" t="s">
        <v>257</v>
      </c>
      <c r="D299" s="400" t="s">
        <v>501</v>
      </c>
      <c r="E299" s="400" t="s">
        <v>502</v>
      </c>
      <c r="F299" s="264" t="s">
        <v>257</v>
      </c>
    </row>
    <row r="300" spans="2:6" x14ac:dyDescent="0.25">
      <c r="B300" s="247">
        <v>45225</v>
      </c>
      <c r="C300" s="399" t="s">
        <v>257</v>
      </c>
      <c r="D300" s="400" t="s">
        <v>501</v>
      </c>
      <c r="E300" s="400" t="s">
        <v>502</v>
      </c>
      <c r="F300" s="264" t="s">
        <v>257</v>
      </c>
    </row>
    <row r="301" spans="2:6" x14ac:dyDescent="0.25">
      <c r="B301" s="247">
        <v>45226</v>
      </c>
      <c r="C301" s="399" t="s">
        <v>257</v>
      </c>
      <c r="D301" s="400" t="s">
        <v>501</v>
      </c>
      <c r="E301" s="400" t="s">
        <v>502</v>
      </c>
      <c r="F301" s="264" t="s">
        <v>257</v>
      </c>
    </row>
    <row r="302" spans="2:6" x14ac:dyDescent="0.25">
      <c r="B302" s="247">
        <v>45227</v>
      </c>
      <c r="C302" s="399" t="s">
        <v>257</v>
      </c>
      <c r="D302" s="400" t="s">
        <v>501</v>
      </c>
      <c r="E302" s="400" t="s">
        <v>502</v>
      </c>
      <c r="F302" s="264" t="s">
        <v>257</v>
      </c>
    </row>
    <row r="303" spans="2:6" ht="15.75" thickBot="1" x14ac:dyDescent="0.3">
      <c r="B303" s="257">
        <v>45228</v>
      </c>
      <c r="C303" s="258" t="s">
        <v>257</v>
      </c>
      <c r="D303" s="259" t="s">
        <v>501</v>
      </c>
      <c r="E303" s="259" t="s">
        <v>502</v>
      </c>
      <c r="F303" s="265" t="s">
        <v>257</v>
      </c>
    </row>
    <row r="304" spans="2:6" x14ac:dyDescent="0.25">
      <c r="B304" s="260">
        <v>45229</v>
      </c>
      <c r="C304" s="261" t="s">
        <v>257</v>
      </c>
      <c r="D304" s="262" t="s">
        <v>503</v>
      </c>
      <c r="E304" s="262" t="s">
        <v>368</v>
      </c>
      <c r="F304" s="246" t="s">
        <v>258</v>
      </c>
    </row>
    <row r="305" spans="2:6" x14ac:dyDescent="0.25">
      <c r="B305" s="249">
        <v>45230</v>
      </c>
      <c r="C305" s="405" t="s">
        <v>257</v>
      </c>
      <c r="D305" s="406" t="s">
        <v>503</v>
      </c>
      <c r="E305" s="406" t="s">
        <v>368</v>
      </c>
      <c r="F305" s="248" t="s">
        <v>258</v>
      </c>
    </row>
    <row r="306" spans="2:6" x14ac:dyDescent="0.25">
      <c r="B306" s="249">
        <v>45231</v>
      </c>
      <c r="C306" s="405" t="s">
        <v>258</v>
      </c>
      <c r="D306" s="406" t="s">
        <v>503</v>
      </c>
      <c r="E306" s="406" t="s">
        <v>368</v>
      </c>
      <c r="F306" s="248" t="s">
        <v>258</v>
      </c>
    </row>
    <row r="307" spans="2:6" x14ac:dyDescent="0.25">
      <c r="B307" s="249">
        <v>45232</v>
      </c>
      <c r="C307" s="405" t="s">
        <v>258</v>
      </c>
      <c r="D307" s="406" t="s">
        <v>503</v>
      </c>
      <c r="E307" s="406" t="s">
        <v>368</v>
      </c>
      <c r="F307" s="248" t="s">
        <v>258</v>
      </c>
    </row>
    <row r="308" spans="2:6" x14ac:dyDescent="0.25">
      <c r="B308" s="249">
        <v>45233</v>
      </c>
      <c r="C308" s="405" t="s">
        <v>258</v>
      </c>
      <c r="D308" s="406" t="s">
        <v>503</v>
      </c>
      <c r="E308" s="406" t="s">
        <v>368</v>
      </c>
      <c r="F308" s="248" t="s">
        <v>258</v>
      </c>
    </row>
    <row r="309" spans="2:6" x14ac:dyDescent="0.25">
      <c r="B309" s="249">
        <v>45234</v>
      </c>
      <c r="C309" s="405" t="s">
        <v>258</v>
      </c>
      <c r="D309" s="406" t="s">
        <v>503</v>
      </c>
      <c r="E309" s="406" t="s">
        <v>368</v>
      </c>
      <c r="F309" s="248" t="s">
        <v>258</v>
      </c>
    </row>
    <row r="310" spans="2:6" x14ac:dyDescent="0.25">
      <c r="B310" s="249">
        <v>45235</v>
      </c>
      <c r="C310" s="405" t="s">
        <v>258</v>
      </c>
      <c r="D310" s="406" t="s">
        <v>503</v>
      </c>
      <c r="E310" s="406" t="s">
        <v>368</v>
      </c>
      <c r="F310" s="248" t="s">
        <v>258</v>
      </c>
    </row>
    <row r="311" spans="2:6" x14ac:dyDescent="0.25">
      <c r="B311" s="247">
        <v>45236</v>
      </c>
      <c r="C311" s="399" t="s">
        <v>258</v>
      </c>
      <c r="D311" s="407" t="s">
        <v>504</v>
      </c>
      <c r="E311" s="407" t="s">
        <v>370</v>
      </c>
      <c r="F311" s="248" t="s">
        <v>258</v>
      </c>
    </row>
    <row r="312" spans="2:6" x14ac:dyDescent="0.25">
      <c r="B312" s="247">
        <v>45237</v>
      </c>
      <c r="C312" s="399" t="s">
        <v>258</v>
      </c>
      <c r="D312" s="407" t="s">
        <v>504</v>
      </c>
      <c r="E312" s="407" t="s">
        <v>370</v>
      </c>
      <c r="F312" s="248" t="s">
        <v>258</v>
      </c>
    </row>
    <row r="313" spans="2:6" x14ac:dyDescent="0.25">
      <c r="B313" s="247">
        <v>45238</v>
      </c>
      <c r="C313" s="399" t="s">
        <v>258</v>
      </c>
      <c r="D313" s="407" t="s">
        <v>504</v>
      </c>
      <c r="E313" s="407" t="s">
        <v>370</v>
      </c>
      <c r="F313" s="248" t="s">
        <v>258</v>
      </c>
    </row>
    <row r="314" spans="2:6" x14ac:dyDescent="0.25">
      <c r="B314" s="247">
        <v>45239</v>
      </c>
      <c r="C314" s="399" t="s">
        <v>258</v>
      </c>
      <c r="D314" s="407" t="s">
        <v>504</v>
      </c>
      <c r="E314" s="407" t="s">
        <v>370</v>
      </c>
      <c r="F314" s="248" t="s">
        <v>258</v>
      </c>
    </row>
    <row r="315" spans="2:6" x14ac:dyDescent="0.25">
      <c r="B315" s="247">
        <v>45240</v>
      </c>
      <c r="C315" s="399" t="s">
        <v>258</v>
      </c>
      <c r="D315" s="407" t="s">
        <v>504</v>
      </c>
      <c r="E315" s="407" t="s">
        <v>370</v>
      </c>
      <c r="F315" s="248" t="s">
        <v>258</v>
      </c>
    </row>
    <row r="316" spans="2:6" x14ac:dyDescent="0.25">
      <c r="B316" s="247">
        <v>45241</v>
      </c>
      <c r="C316" s="399" t="s">
        <v>258</v>
      </c>
      <c r="D316" s="407" t="s">
        <v>504</v>
      </c>
      <c r="E316" s="407" t="s">
        <v>370</v>
      </c>
      <c r="F316" s="248" t="s">
        <v>258</v>
      </c>
    </row>
    <row r="317" spans="2:6" x14ac:dyDescent="0.25">
      <c r="B317" s="247">
        <v>45242</v>
      </c>
      <c r="C317" s="399" t="s">
        <v>258</v>
      </c>
      <c r="D317" s="407" t="s">
        <v>504</v>
      </c>
      <c r="E317" s="407" t="s">
        <v>370</v>
      </c>
      <c r="F317" s="248" t="s">
        <v>258</v>
      </c>
    </row>
    <row r="318" spans="2:6" x14ac:dyDescent="0.25">
      <c r="B318" s="249">
        <v>45243</v>
      </c>
      <c r="C318" s="405" t="s">
        <v>258</v>
      </c>
      <c r="D318" s="406" t="s">
        <v>505</v>
      </c>
      <c r="E318" s="406" t="s">
        <v>506</v>
      </c>
      <c r="F318" s="248" t="s">
        <v>258</v>
      </c>
    </row>
    <row r="319" spans="2:6" x14ac:dyDescent="0.25">
      <c r="B319" s="249">
        <v>45244</v>
      </c>
      <c r="C319" s="405" t="s">
        <v>258</v>
      </c>
      <c r="D319" s="406" t="s">
        <v>505</v>
      </c>
      <c r="E319" s="406" t="s">
        <v>506</v>
      </c>
      <c r="F319" s="248" t="s">
        <v>258</v>
      </c>
    </row>
    <row r="320" spans="2:6" x14ac:dyDescent="0.25">
      <c r="B320" s="249">
        <v>45245</v>
      </c>
      <c r="C320" s="405" t="s">
        <v>258</v>
      </c>
      <c r="D320" s="406" t="s">
        <v>505</v>
      </c>
      <c r="E320" s="406" t="s">
        <v>506</v>
      </c>
      <c r="F320" s="248" t="s">
        <v>258</v>
      </c>
    </row>
    <row r="321" spans="2:6" x14ac:dyDescent="0.25">
      <c r="B321" s="249">
        <v>45246</v>
      </c>
      <c r="C321" s="405" t="s">
        <v>258</v>
      </c>
      <c r="D321" s="406" t="s">
        <v>505</v>
      </c>
      <c r="E321" s="406" t="s">
        <v>506</v>
      </c>
      <c r="F321" s="248" t="s">
        <v>258</v>
      </c>
    </row>
    <row r="322" spans="2:6" x14ac:dyDescent="0.25">
      <c r="B322" s="249">
        <v>45247</v>
      </c>
      <c r="C322" s="405" t="s">
        <v>258</v>
      </c>
      <c r="D322" s="406" t="s">
        <v>505</v>
      </c>
      <c r="E322" s="406" t="s">
        <v>506</v>
      </c>
      <c r="F322" s="248" t="s">
        <v>258</v>
      </c>
    </row>
    <row r="323" spans="2:6" x14ac:dyDescent="0.25">
      <c r="B323" s="249">
        <v>45248</v>
      </c>
      <c r="C323" s="405" t="s">
        <v>258</v>
      </c>
      <c r="D323" s="406" t="s">
        <v>505</v>
      </c>
      <c r="E323" s="406" t="s">
        <v>506</v>
      </c>
      <c r="F323" s="248" t="s">
        <v>258</v>
      </c>
    </row>
    <row r="324" spans="2:6" x14ac:dyDescent="0.25">
      <c r="B324" s="249">
        <v>45249</v>
      </c>
      <c r="C324" s="405" t="s">
        <v>258</v>
      </c>
      <c r="D324" s="406" t="s">
        <v>505</v>
      </c>
      <c r="E324" s="406" t="s">
        <v>506</v>
      </c>
      <c r="F324" s="248" t="s">
        <v>258</v>
      </c>
    </row>
    <row r="325" spans="2:6" x14ac:dyDescent="0.25">
      <c r="B325" s="247">
        <v>45250</v>
      </c>
      <c r="C325" s="399" t="s">
        <v>258</v>
      </c>
      <c r="D325" s="400" t="s">
        <v>507</v>
      </c>
      <c r="E325" s="407" t="s">
        <v>508</v>
      </c>
      <c r="F325" s="248" t="s">
        <v>258</v>
      </c>
    </row>
    <row r="326" spans="2:6" x14ac:dyDescent="0.25">
      <c r="B326" s="247">
        <v>45251</v>
      </c>
      <c r="C326" s="399" t="s">
        <v>258</v>
      </c>
      <c r="D326" s="400" t="s">
        <v>507</v>
      </c>
      <c r="E326" s="407" t="s">
        <v>508</v>
      </c>
      <c r="F326" s="248" t="s">
        <v>258</v>
      </c>
    </row>
    <row r="327" spans="2:6" x14ac:dyDescent="0.25">
      <c r="B327" s="247">
        <v>45252</v>
      </c>
      <c r="C327" s="399" t="s">
        <v>258</v>
      </c>
      <c r="D327" s="400" t="s">
        <v>507</v>
      </c>
      <c r="E327" s="407" t="s">
        <v>508</v>
      </c>
      <c r="F327" s="248" t="s">
        <v>258</v>
      </c>
    </row>
    <row r="328" spans="2:6" x14ac:dyDescent="0.25">
      <c r="B328" s="247">
        <v>45253</v>
      </c>
      <c r="C328" s="399" t="s">
        <v>258</v>
      </c>
      <c r="D328" s="400" t="s">
        <v>507</v>
      </c>
      <c r="E328" s="407" t="s">
        <v>508</v>
      </c>
      <c r="F328" s="248" t="s">
        <v>258</v>
      </c>
    </row>
    <row r="329" spans="2:6" x14ac:dyDescent="0.25">
      <c r="B329" s="247">
        <v>45254</v>
      </c>
      <c r="C329" s="399" t="s">
        <v>258</v>
      </c>
      <c r="D329" s="400" t="s">
        <v>507</v>
      </c>
      <c r="E329" s="407" t="s">
        <v>508</v>
      </c>
      <c r="F329" s="248" t="s">
        <v>258</v>
      </c>
    </row>
    <row r="330" spans="2:6" x14ac:dyDescent="0.25">
      <c r="B330" s="247">
        <v>45255</v>
      </c>
      <c r="C330" s="399" t="s">
        <v>258</v>
      </c>
      <c r="D330" s="400" t="s">
        <v>507</v>
      </c>
      <c r="E330" s="407" t="s">
        <v>508</v>
      </c>
      <c r="F330" s="248" t="s">
        <v>258</v>
      </c>
    </row>
    <row r="331" spans="2:6" ht="15.75" thickBot="1" x14ac:dyDescent="0.3">
      <c r="B331" s="257">
        <v>45256</v>
      </c>
      <c r="C331" s="258" t="s">
        <v>258</v>
      </c>
      <c r="D331" s="259" t="s">
        <v>507</v>
      </c>
      <c r="E331" s="266" t="s">
        <v>509</v>
      </c>
      <c r="F331" s="253" t="s">
        <v>258</v>
      </c>
    </row>
    <row r="332" spans="2:6" x14ac:dyDescent="0.25">
      <c r="B332" s="260">
        <v>45257</v>
      </c>
      <c r="C332" s="261" t="s">
        <v>258</v>
      </c>
      <c r="D332" s="262" t="s">
        <v>510</v>
      </c>
      <c r="E332" s="262" t="s">
        <v>509</v>
      </c>
      <c r="F332" s="263" t="s">
        <v>259</v>
      </c>
    </row>
    <row r="333" spans="2:6" x14ac:dyDescent="0.25">
      <c r="B333" s="249">
        <v>45258</v>
      </c>
      <c r="C333" s="405" t="s">
        <v>258</v>
      </c>
      <c r="D333" s="406" t="s">
        <v>510</v>
      </c>
      <c r="E333" s="406" t="s">
        <v>509</v>
      </c>
      <c r="F333" s="264" t="s">
        <v>259</v>
      </c>
    </row>
    <row r="334" spans="2:6" x14ac:dyDescent="0.25">
      <c r="B334" s="249">
        <v>45259</v>
      </c>
      <c r="C334" s="405" t="s">
        <v>258</v>
      </c>
      <c r="D334" s="406" t="s">
        <v>510</v>
      </c>
      <c r="E334" s="406" t="s">
        <v>509</v>
      </c>
      <c r="F334" s="264" t="s">
        <v>259</v>
      </c>
    </row>
    <row r="335" spans="2:6" x14ac:dyDescent="0.25">
      <c r="B335" s="249">
        <v>45260</v>
      </c>
      <c r="C335" s="405" t="s">
        <v>258</v>
      </c>
      <c r="D335" s="406" t="s">
        <v>510</v>
      </c>
      <c r="E335" s="406" t="s">
        <v>509</v>
      </c>
      <c r="F335" s="264" t="s">
        <v>259</v>
      </c>
    </row>
    <row r="336" spans="2:6" x14ac:dyDescent="0.25">
      <c r="B336" s="249">
        <v>45261</v>
      </c>
      <c r="C336" s="405" t="s">
        <v>259</v>
      </c>
      <c r="D336" s="406" t="s">
        <v>510</v>
      </c>
      <c r="E336" s="406" t="s">
        <v>509</v>
      </c>
      <c r="F336" s="264" t="s">
        <v>259</v>
      </c>
    </row>
    <row r="337" spans="2:6" x14ac:dyDescent="0.25">
      <c r="B337" s="249">
        <v>45262</v>
      </c>
      <c r="C337" s="405" t="s">
        <v>259</v>
      </c>
      <c r="D337" s="406" t="s">
        <v>510</v>
      </c>
      <c r="E337" s="406" t="s">
        <v>509</v>
      </c>
      <c r="F337" s="264" t="s">
        <v>259</v>
      </c>
    </row>
    <row r="338" spans="2:6" x14ac:dyDescent="0.25">
      <c r="B338" s="249">
        <v>45263</v>
      </c>
      <c r="C338" s="405" t="s">
        <v>259</v>
      </c>
      <c r="D338" s="406" t="s">
        <v>511</v>
      </c>
      <c r="E338" s="406" t="s">
        <v>288</v>
      </c>
      <c r="F338" s="264" t="s">
        <v>259</v>
      </c>
    </row>
    <row r="339" spans="2:6" x14ac:dyDescent="0.25">
      <c r="B339" s="247">
        <v>45264</v>
      </c>
      <c r="C339" s="399" t="s">
        <v>259</v>
      </c>
      <c r="D339" s="400" t="s">
        <v>511</v>
      </c>
      <c r="E339" s="407" t="s">
        <v>288</v>
      </c>
      <c r="F339" s="264" t="s">
        <v>259</v>
      </c>
    </row>
    <row r="340" spans="2:6" x14ac:dyDescent="0.25">
      <c r="B340" s="247">
        <v>45265</v>
      </c>
      <c r="C340" s="399" t="s">
        <v>259</v>
      </c>
      <c r="D340" s="400" t="s">
        <v>511</v>
      </c>
      <c r="E340" s="407" t="s">
        <v>288</v>
      </c>
      <c r="F340" s="264" t="s">
        <v>259</v>
      </c>
    </row>
    <row r="341" spans="2:6" x14ac:dyDescent="0.25">
      <c r="B341" s="247">
        <v>45266</v>
      </c>
      <c r="C341" s="399" t="s">
        <v>259</v>
      </c>
      <c r="D341" s="400" t="s">
        <v>511</v>
      </c>
      <c r="E341" s="407" t="s">
        <v>288</v>
      </c>
      <c r="F341" s="264" t="s">
        <v>259</v>
      </c>
    </row>
    <row r="342" spans="2:6" x14ac:dyDescent="0.25">
      <c r="B342" s="247">
        <v>45267</v>
      </c>
      <c r="C342" s="399" t="s">
        <v>259</v>
      </c>
      <c r="D342" s="400" t="s">
        <v>511</v>
      </c>
      <c r="E342" s="407" t="s">
        <v>288</v>
      </c>
      <c r="F342" s="264" t="s">
        <v>259</v>
      </c>
    </row>
    <row r="343" spans="2:6" x14ac:dyDescent="0.25">
      <c r="B343" s="247">
        <v>45268</v>
      </c>
      <c r="C343" s="399" t="s">
        <v>259</v>
      </c>
      <c r="D343" s="400" t="s">
        <v>511</v>
      </c>
      <c r="E343" s="407" t="s">
        <v>288</v>
      </c>
      <c r="F343" s="264" t="s">
        <v>259</v>
      </c>
    </row>
    <row r="344" spans="2:6" x14ac:dyDescent="0.25">
      <c r="B344" s="247">
        <v>45269</v>
      </c>
      <c r="C344" s="399" t="s">
        <v>259</v>
      </c>
      <c r="D344" s="400" t="s">
        <v>511</v>
      </c>
      <c r="E344" s="407" t="s">
        <v>288</v>
      </c>
      <c r="F344" s="264" t="s">
        <v>259</v>
      </c>
    </row>
    <row r="345" spans="2:6" x14ac:dyDescent="0.25">
      <c r="B345" s="247">
        <v>45270</v>
      </c>
      <c r="C345" s="399" t="s">
        <v>259</v>
      </c>
      <c r="D345" s="400" t="s">
        <v>512</v>
      </c>
      <c r="E345" s="407" t="s">
        <v>301</v>
      </c>
      <c r="F345" s="264" t="s">
        <v>259</v>
      </c>
    </row>
    <row r="346" spans="2:6" x14ac:dyDescent="0.25">
      <c r="B346" s="249">
        <v>45271</v>
      </c>
      <c r="C346" s="405" t="s">
        <v>259</v>
      </c>
      <c r="D346" s="406" t="s">
        <v>512</v>
      </c>
      <c r="E346" s="406" t="s">
        <v>301</v>
      </c>
      <c r="F346" s="264" t="s">
        <v>259</v>
      </c>
    </row>
    <row r="347" spans="2:6" x14ac:dyDescent="0.25">
      <c r="B347" s="249">
        <v>45272</v>
      </c>
      <c r="C347" s="405" t="s">
        <v>259</v>
      </c>
      <c r="D347" s="406" t="s">
        <v>512</v>
      </c>
      <c r="E347" s="406" t="s">
        <v>301</v>
      </c>
      <c r="F347" s="264" t="s">
        <v>259</v>
      </c>
    </row>
    <row r="348" spans="2:6" x14ac:dyDescent="0.25">
      <c r="B348" s="249">
        <v>45273</v>
      </c>
      <c r="C348" s="405" t="s">
        <v>259</v>
      </c>
      <c r="D348" s="406" t="s">
        <v>512</v>
      </c>
      <c r="E348" s="406" t="s">
        <v>301</v>
      </c>
      <c r="F348" s="264" t="s">
        <v>259</v>
      </c>
    </row>
    <row r="349" spans="2:6" x14ac:dyDescent="0.25">
      <c r="B349" s="249">
        <v>45274</v>
      </c>
      <c r="C349" s="405" t="s">
        <v>259</v>
      </c>
      <c r="D349" s="406" t="s">
        <v>512</v>
      </c>
      <c r="E349" s="406" t="s">
        <v>301</v>
      </c>
      <c r="F349" s="264" t="s">
        <v>259</v>
      </c>
    </row>
    <row r="350" spans="2:6" x14ac:dyDescent="0.25">
      <c r="B350" s="249">
        <v>45275</v>
      </c>
      <c r="C350" s="405" t="s">
        <v>259</v>
      </c>
      <c r="D350" s="406" t="s">
        <v>512</v>
      </c>
      <c r="E350" s="406" t="s">
        <v>301</v>
      </c>
      <c r="F350" s="264" t="s">
        <v>259</v>
      </c>
    </row>
    <row r="351" spans="2:6" x14ac:dyDescent="0.25">
      <c r="B351" s="249">
        <v>45276</v>
      </c>
      <c r="C351" s="405" t="s">
        <v>259</v>
      </c>
      <c r="D351" s="406" t="s">
        <v>512</v>
      </c>
      <c r="E351" s="406" t="s">
        <v>301</v>
      </c>
      <c r="F351" s="264" t="s">
        <v>259</v>
      </c>
    </row>
    <row r="352" spans="2:6" x14ac:dyDescent="0.25">
      <c r="B352" s="249">
        <v>45277</v>
      </c>
      <c r="C352" s="405" t="s">
        <v>259</v>
      </c>
      <c r="D352" s="406" t="s">
        <v>513</v>
      </c>
      <c r="E352" s="406" t="s">
        <v>302</v>
      </c>
      <c r="F352" s="264" t="s">
        <v>259</v>
      </c>
    </row>
    <row r="353" spans="2:6" x14ac:dyDescent="0.25">
      <c r="B353" s="247">
        <v>45278</v>
      </c>
      <c r="C353" s="399" t="s">
        <v>259</v>
      </c>
      <c r="D353" s="400" t="s">
        <v>513</v>
      </c>
      <c r="E353" s="400" t="s">
        <v>302</v>
      </c>
      <c r="F353" s="264" t="s">
        <v>259</v>
      </c>
    </row>
    <row r="354" spans="2:6" x14ac:dyDescent="0.25">
      <c r="B354" s="247">
        <v>45279</v>
      </c>
      <c r="C354" s="399" t="s">
        <v>259</v>
      </c>
      <c r="D354" s="400" t="s">
        <v>513</v>
      </c>
      <c r="E354" s="400" t="s">
        <v>302</v>
      </c>
      <c r="F354" s="264" t="s">
        <v>259</v>
      </c>
    </row>
    <row r="355" spans="2:6" x14ac:dyDescent="0.25">
      <c r="B355" s="247">
        <v>45280</v>
      </c>
      <c r="C355" s="399" t="s">
        <v>259</v>
      </c>
      <c r="D355" s="400" t="s">
        <v>513</v>
      </c>
      <c r="E355" s="400" t="s">
        <v>302</v>
      </c>
      <c r="F355" s="264" t="s">
        <v>259</v>
      </c>
    </row>
    <row r="356" spans="2:6" x14ac:dyDescent="0.25">
      <c r="B356" s="247">
        <v>45281</v>
      </c>
      <c r="C356" s="399" t="s">
        <v>259</v>
      </c>
      <c r="D356" s="400" t="s">
        <v>513</v>
      </c>
      <c r="E356" s="400" t="s">
        <v>302</v>
      </c>
      <c r="F356" s="264" t="s">
        <v>259</v>
      </c>
    </row>
    <row r="357" spans="2:6" x14ac:dyDescent="0.25">
      <c r="B357" s="247">
        <v>45282</v>
      </c>
      <c r="C357" s="399" t="s">
        <v>259</v>
      </c>
      <c r="D357" s="400" t="s">
        <v>513</v>
      </c>
      <c r="E357" s="400" t="s">
        <v>302</v>
      </c>
      <c r="F357" s="264" t="s">
        <v>259</v>
      </c>
    </row>
    <row r="358" spans="2:6" x14ac:dyDescent="0.25">
      <c r="B358" s="247">
        <v>45283</v>
      </c>
      <c r="C358" s="399" t="s">
        <v>259</v>
      </c>
      <c r="D358" s="400" t="s">
        <v>513</v>
      </c>
      <c r="E358" s="400" t="s">
        <v>302</v>
      </c>
      <c r="F358" s="264" t="s">
        <v>259</v>
      </c>
    </row>
    <row r="359" spans="2:6" x14ac:dyDescent="0.25">
      <c r="B359" s="247">
        <v>45284</v>
      </c>
      <c r="C359" s="399" t="s">
        <v>259</v>
      </c>
      <c r="D359" s="400" t="s">
        <v>514</v>
      </c>
      <c r="E359" s="400" t="s">
        <v>303</v>
      </c>
      <c r="F359" s="264" t="s">
        <v>259</v>
      </c>
    </row>
    <row r="360" spans="2:6" x14ac:dyDescent="0.25">
      <c r="B360" s="249">
        <v>45285</v>
      </c>
      <c r="C360" s="405" t="s">
        <v>259</v>
      </c>
      <c r="D360" s="406" t="s">
        <v>514</v>
      </c>
      <c r="E360" s="406" t="s">
        <v>303</v>
      </c>
      <c r="F360" s="267" t="s">
        <v>259</v>
      </c>
    </row>
    <row r="361" spans="2:6" x14ac:dyDescent="0.25">
      <c r="B361" s="249">
        <v>45286</v>
      </c>
      <c r="C361" s="405" t="s">
        <v>259</v>
      </c>
      <c r="D361" s="406" t="s">
        <v>514</v>
      </c>
      <c r="E361" s="406" t="s">
        <v>303</v>
      </c>
      <c r="F361" s="267" t="s">
        <v>259</v>
      </c>
    </row>
    <row r="362" spans="2:6" x14ac:dyDescent="0.25">
      <c r="B362" s="249">
        <v>45287</v>
      </c>
      <c r="C362" s="405" t="s">
        <v>259</v>
      </c>
      <c r="D362" s="406" t="s">
        <v>514</v>
      </c>
      <c r="E362" s="406" t="s">
        <v>303</v>
      </c>
      <c r="F362" s="267" t="s">
        <v>259</v>
      </c>
    </row>
    <row r="363" spans="2:6" x14ac:dyDescent="0.25">
      <c r="B363" s="249">
        <v>45288</v>
      </c>
      <c r="C363" s="405" t="s">
        <v>259</v>
      </c>
      <c r="D363" s="406" t="s">
        <v>514</v>
      </c>
      <c r="E363" s="406" t="s">
        <v>303</v>
      </c>
      <c r="F363" s="267" t="s">
        <v>259</v>
      </c>
    </row>
    <row r="364" spans="2:6" x14ac:dyDescent="0.25">
      <c r="B364" s="249">
        <v>45289</v>
      </c>
      <c r="C364" s="405" t="s">
        <v>259</v>
      </c>
      <c r="D364" s="406" t="s">
        <v>514</v>
      </c>
      <c r="E364" s="406" t="s">
        <v>303</v>
      </c>
      <c r="F364" s="267" t="s">
        <v>259</v>
      </c>
    </row>
    <row r="365" spans="2:6" x14ac:dyDescent="0.25">
      <c r="B365" s="249">
        <v>45290</v>
      </c>
      <c r="C365" s="405" t="s">
        <v>259</v>
      </c>
      <c r="D365" s="406" t="s">
        <v>514</v>
      </c>
      <c r="E365" s="406" t="s">
        <v>303</v>
      </c>
      <c r="F365" s="267" t="s">
        <v>259</v>
      </c>
    </row>
    <row r="366" spans="2:6" x14ac:dyDescent="0.25">
      <c r="B366" s="247">
        <v>45291</v>
      </c>
      <c r="C366" s="399" t="s">
        <v>259</v>
      </c>
      <c r="D366" s="400" t="s">
        <v>515</v>
      </c>
      <c r="E366" s="400" t="s">
        <v>516</v>
      </c>
      <c r="F366" s="264" t="s">
        <v>259</v>
      </c>
    </row>
    <row r="367" spans="2:6" x14ac:dyDescent="0.25">
      <c r="B367" s="247">
        <v>45292</v>
      </c>
      <c r="C367" s="399" t="s">
        <v>259</v>
      </c>
      <c r="D367" s="400" t="s">
        <v>515</v>
      </c>
      <c r="E367" s="400" t="s">
        <v>516</v>
      </c>
      <c r="F367" s="264" t="s">
        <v>259</v>
      </c>
    </row>
    <row r="368" spans="2:6" x14ac:dyDescent="0.25">
      <c r="B368" s="247">
        <v>45293</v>
      </c>
      <c r="C368" s="399" t="s">
        <v>259</v>
      </c>
      <c r="D368" s="400" t="s">
        <v>515</v>
      </c>
      <c r="E368" s="400" t="s">
        <v>516</v>
      </c>
      <c r="F368" s="264" t="s">
        <v>259</v>
      </c>
    </row>
    <row r="369" spans="2:6" x14ac:dyDescent="0.25">
      <c r="B369" s="247">
        <v>45294</v>
      </c>
      <c r="C369" s="399" t="s">
        <v>259</v>
      </c>
      <c r="D369" s="400" t="s">
        <v>515</v>
      </c>
      <c r="E369" s="400" t="s">
        <v>516</v>
      </c>
      <c r="F369" s="264" t="s">
        <v>259</v>
      </c>
    </row>
    <row r="370" spans="2:6" x14ac:dyDescent="0.25">
      <c r="B370" s="247">
        <v>45295</v>
      </c>
      <c r="C370" s="399" t="s">
        <v>259</v>
      </c>
      <c r="D370" s="400" t="s">
        <v>515</v>
      </c>
      <c r="E370" s="400" t="s">
        <v>516</v>
      </c>
      <c r="F370" s="264" t="s">
        <v>259</v>
      </c>
    </row>
    <row r="371" spans="2:6" x14ac:dyDescent="0.25">
      <c r="B371" s="247">
        <v>45296</v>
      </c>
      <c r="C371" s="399" t="s">
        <v>259</v>
      </c>
      <c r="D371" s="400" t="s">
        <v>515</v>
      </c>
      <c r="E371" s="400" t="s">
        <v>516</v>
      </c>
      <c r="F371" s="264" t="s">
        <v>259</v>
      </c>
    </row>
    <row r="372" spans="2:6" x14ac:dyDescent="0.25">
      <c r="B372" s="247">
        <v>45297</v>
      </c>
      <c r="C372" s="399" t="s">
        <v>259</v>
      </c>
      <c r="D372" s="400" t="s">
        <v>515</v>
      </c>
      <c r="E372" s="400" t="s">
        <v>516</v>
      </c>
      <c r="F372" s="264" t="s">
        <v>259</v>
      </c>
    </row>
    <row r="373" spans="2:6" x14ac:dyDescent="0.25">
      <c r="B373" s="249">
        <v>45298</v>
      </c>
      <c r="C373" s="405" t="s">
        <v>410</v>
      </c>
      <c r="D373" s="406" t="s">
        <v>417</v>
      </c>
      <c r="E373" s="406" t="s">
        <v>316</v>
      </c>
      <c r="F373" s="267" t="s">
        <v>410</v>
      </c>
    </row>
    <row r="374" spans="2:6" x14ac:dyDescent="0.25">
      <c r="B374" s="249">
        <v>45299</v>
      </c>
      <c r="C374" s="405" t="s">
        <v>410</v>
      </c>
      <c r="D374" s="406" t="s">
        <v>417</v>
      </c>
      <c r="E374" s="406" t="s">
        <v>316</v>
      </c>
      <c r="F374" s="267" t="s">
        <v>410</v>
      </c>
    </row>
    <row r="375" spans="2:6" x14ac:dyDescent="0.25">
      <c r="B375" s="249">
        <v>45300</v>
      </c>
      <c r="C375" s="405" t="s">
        <v>410</v>
      </c>
      <c r="D375" s="406" t="s">
        <v>417</v>
      </c>
      <c r="E375" s="406" t="s">
        <v>316</v>
      </c>
      <c r="F375" s="267" t="s">
        <v>410</v>
      </c>
    </row>
    <row r="376" spans="2:6" x14ac:dyDescent="0.25">
      <c r="B376" s="249">
        <v>45301</v>
      </c>
      <c r="C376" s="405" t="s">
        <v>410</v>
      </c>
      <c r="D376" s="406" t="s">
        <v>417</v>
      </c>
      <c r="E376" s="406" t="s">
        <v>316</v>
      </c>
      <c r="F376" s="267" t="s">
        <v>410</v>
      </c>
    </row>
    <row r="377" spans="2:6" x14ac:dyDescent="0.25">
      <c r="B377" s="249">
        <v>45302</v>
      </c>
      <c r="C377" s="405" t="s">
        <v>410</v>
      </c>
      <c r="D377" s="406" t="s">
        <v>417</v>
      </c>
      <c r="E377" s="406" t="s">
        <v>316</v>
      </c>
      <c r="F377" s="267" t="s">
        <v>410</v>
      </c>
    </row>
    <row r="378" spans="2:6" x14ac:dyDescent="0.25">
      <c r="B378" s="249">
        <v>45303</v>
      </c>
      <c r="C378" s="405" t="s">
        <v>410</v>
      </c>
      <c r="D378" s="406" t="s">
        <v>417</v>
      </c>
      <c r="E378" s="406" t="s">
        <v>316</v>
      </c>
      <c r="F378" s="267" t="s">
        <v>410</v>
      </c>
    </row>
    <row r="379" spans="2:6" x14ac:dyDescent="0.25">
      <c r="B379" s="249">
        <v>45304</v>
      </c>
      <c r="C379" s="405" t="s">
        <v>410</v>
      </c>
      <c r="D379" s="406" t="s">
        <v>417</v>
      </c>
      <c r="E379" s="406" t="s">
        <v>316</v>
      </c>
      <c r="F379" s="267" t="s">
        <v>410</v>
      </c>
    </row>
    <row r="380" spans="2:6" x14ac:dyDescent="0.25">
      <c r="B380" s="247">
        <v>45305</v>
      </c>
      <c r="C380" s="399" t="s">
        <v>410</v>
      </c>
      <c r="D380" s="400" t="s">
        <v>419</v>
      </c>
      <c r="E380" s="400" t="s">
        <v>411</v>
      </c>
      <c r="F380" s="264" t="s">
        <v>410</v>
      </c>
    </row>
    <row r="381" spans="2:6" x14ac:dyDescent="0.25">
      <c r="B381" s="247">
        <v>45306</v>
      </c>
      <c r="C381" s="399" t="s">
        <v>410</v>
      </c>
      <c r="D381" s="400" t="s">
        <v>419</v>
      </c>
      <c r="E381" s="400" t="s">
        <v>411</v>
      </c>
      <c r="F381" s="264" t="s">
        <v>410</v>
      </c>
    </row>
    <row r="382" spans="2:6" x14ac:dyDescent="0.25">
      <c r="B382" s="247">
        <v>45307</v>
      </c>
      <c r="C382" s="399" t="s">
        <v>410</v>
      </c>
      <c r="D382" s="400" t="s">
        <v>419</v>
      </c>
      <c r="E382" s="400" t="s">
        <v>411</v>
      </c>
      <c r="F382" s="264" t="s">
        <v>410</v>
      </c>
    </row>
    <row r="383" spans="2:6" x14ac:dyDescent="0.25">
      <c r="B383" s="247">
        <v>45308</v>
      </c>
      <c r="C383" s="399" t="s">
        <v>410</v>
      </c>
      <c r="D383" s="400" t="s">
        <v>419</v>
      </c>
      <c r="E383" s="400" t="s">
        <v>411</v>
      </c>
      <c r="F383" s="264" t="s">
        <v>410</v>
      </c>
    </row>
    <row r="384" spans="2:6" x14ac:dyDescent="0.25">
      <c r="B384" s="247">
        <v>45309</v>
      </c>
      <c r="C384" s="399" t="s">
        <v>410</v>
      </c>
      <c r="D384" s="400" t="s">
        <v>419</v>
      </c>
      <c r="E384" s="400" t="s">
        <v>411</v>
      </c>
      <c r="F384" s="264" t="s">
        <v>410</v>
      </c>
    </row>
    <row r="385" spans="2:6" x14ac:dyDescent="0.25">
      <c r="B385" s="247">
        <v>45310</v>
      </c>
      <c r="C385" s="399" t="s">
        <v>410</v>
      </c>
      <c r="D385" s="400" t="s">
        <v>419</v>
      </c>
      <c r="E385" s="400" t="s">
        <v>411</v>
      </c>
      <c r="F385" s="264" t="s">
        <v>410</v>
      </c>
    </row>
    <row r="386" spans="2:6" x14ac:dyDescent="0.25">
      <c r="B386" s="247">
        <v>45311</v>
      </c>
      <c r="C386" s="399" t="s">
        <v>410</v>
      </c>
      <c r="D386" s="400" t="s">
        <v>419</v>
      </c>
      <c r="E386" s="400" t="s">
        <v>411</v>
      </c>
      <c r="F386" s="264" t="s">
        <v>410</v>
      </c>
    </row>
    <row r="387" spans="2:6" x14ac:dyDescent="0.25">
      <c r="B387" s="249">
        <v>45312</v>
      </c>
      <c r="C387" s="405" t="s">
        <v>410</v>
      </c>
      <c r="D387" s="406" t="s">
        <v>421</v>
      </c>
      <c r="E387" s="406" t="s">
        <v>412</v>
      </c>
      <c r="F387" s="267" t="s">
        <v>410</v>
      </c>
    </row>
    <row r="388" spans="2:6" x14ac:dyDescent="0.25">
      <c r="B388" s="249">
        <v>45313</v>
      </c>
      <c r="C388" s="405" t="s">
        <v>410</v>
      </c>
      <c r="D388" s="406" t="s">
        <v>421</v>
      </c>
      <c r="E388" s="406" t="s">
        <v>412</v>
      </c>
      <c r="F388" s="267" t="s">
        <v>410</v>
      </c>
    </row>
    <row r="389" spans="2:6" x14ac:dyDescent="0.25">
      <c r="B389" s="249">
        <v>45314</v>
      </c>
      <c r="C389" s="405" t="s">
        <v>410</v>
      </c>
      <c r="D389" s="406" t="s">
        <v>421</v>
      </c>
      <c r="E389" s="406" t="s">
        <v>412</v>
      </c>
      <c r="F389" s="267" t="s">
        <v>410</v>
      </c>
    </row>
    <row r="390" spans="2:6" x14ac:dyDescent="0.25">
      <c r="B390" s="249">
        <v>45315</v>
      </c>
      <c r="C390" s="405" t="s">
        <v>410</v>
      </c>
      <c r="D390" s="406" t="s">
        <v>421</v>
      </c>
      <c r="E390" s="406" t="s">
        <v>412</v>
      </c>
      <c r="F390" s="267" t="s">
        <v>410</v>
      </c>
    </row>
    <row r="391" spans="2:6" x14ac:dyDescent="0.25">
      <c r="B391" s="249">
        <v>45316</v>
      </c>
      <c r="C391" s="405" t="s">
        <v>410</v>
      </c>
      <c r="D391" s="406" t="s">
        <v>421</v>
      </c>
      <c r="E391" s="406" t="s">
        <v>412</v>
      </c>
      <c r="F391" s="267" t="s">
        <v>410</v>
      </c>
    </row>
    <row r="392" spans="2:6" x14ac:dyDescent="0.25">
      <c r="B392" s="249">
        <v>45317</v>
      </c>
      <c r="C392" s="405" t="s">
        <v>410</v>
      </c>
      <c r="D392" s="406" t="s">
        <v>421</v>
      </c>
      <c r="E392" s="406" t="s">
        <v>412</v>
      </c>
      <c r="F392" s="267" t="s">
        <v>410</v>
      </c>
    </row>
    <row r="393" spans="2:6" x14ac:dyDescent="0.25">
      <c r="B393" s="249">
        <v>45318</v>
      </c>
      <c r="C393" s="405" t="s">
        <v>410</v>
      </c>
      <c r="D393" s="406" t="s">
        <v>421</v>
      </c>
      <c r="E393" s="406" t="s">
        <v>412</v>
      </c>
      <c r="F393" s="267" t="s">
        <v>410</v>
      </c>
    </row>
    <row r="394" spans="2:6" x14ac:dyDescent="0.25">
      <c r="B394" s="247">
        <v>45319</v>
      </c>
      <c r="C394" s="399" t="s">
        <v>410</v>
      </c>
      <c r="D394" s="400" t="s">
        <v>423</v>
      </c>
      <c r="E394" s="400" t="s">
        <v>413</v>
      </c>
      <c r="F394" s="264" t="s">
        <v>410</v>
      </c>
    </row>
    <row r="395" spans="2:6" x14ac:dyDescent="0.25">
      <c r="B395" s="247">
        <v>45320</v>
      </c>
      <c r="C395" s="399" t="s">
        <v>410</v>
      </c>
      <c r="D395" s="400" t="s">
        <v>423</v>
      </c>
      <c r="E395" s="400" t="s">
        <v>413</v>
      </c>
      <c r="F395" s="264" t="s">
        <v>410</v>
      </c>
    </row>
    <row r="396" spans="2:6" x14ac:dyDescent="0.25">
      <c r="B396" s="247">
        <v>45321</v>
      </c>
      <c r="C396" s="399" t="s">
        <v>410</v>
      </c>
      <c r="D396" s="400" t="s">
        <v>423</v>
      </c>
      <c r="E396" s="400" t="s">
        <v>413</v>
      </c>
      <c r="F396" s="264" t="s">
        <v>410</v>
      </c>
    </row>
    <row r="397" spans="2:6" x14ac:dyDescent="0.25">
      <c r="B397" s="247">
        <v>45322</v>
      </c>
      <c r="C397" s="399" t="s">
        <v>410</v>
      </c>
      <c r="D397" s="400" t="s">
        <v>423</v>
      </c>
      <c r="E397" s="400" t="s">
        <v>413</v>
      </c>
      <c r="F397" s="264" t="s">
        <v>410</v>
      </c>
    </row>
    <row r="398" spans="2:6" x14ac:dyDescent="0.25">
      <c r="B398" s="247">
        <v>45323</v>
      </c>
      <c r="C398" s="399" t="s">
        <v>410</v>
      </c>
      <c r="D398" s="400" t="s">
        <v>423</v>
      </c>
      <c r="E398" s="400" t="s">
        <v>413</v>
      </c>
      <c r="F398" s="264" t="s">
        <v>410</v>
      </c>
    </row>
    <row r="399" spans="2:6" x14ac:dyDescent="0.25">
      <c r="B399" s="247">
        <v>45324</v>
      </c>
      <c r="C399" s="399" t="s">
        <v>410</v>
      </c>
      <c r="D399" s="400" t="s">
        <v>423</v>
      </c>
      <c r="E399" s="400" t="s">
        <v>413</v>
      </c>
      <c r="F399" s="264" t="s">
        <v>410</v>
      </c>
    </row>
    <row r="400" spans="2:6" x14ac:dyDescent="0.25">
      <c r="B400" s="247">
        <v>45325</v>
      </c>
      <c r="C400" s="399" t="s">
        <v>410</v>
      </c>
      <c r="D400" s="400" t="s">
        <v>423</v>
      </c>
      <c r="E400" s="400" t="s">
        <v>413</v>
      </c>
      <c r="F400" s="264" t="s">
        <v>410</v>
      </c>
    </row>
    <row r="401" spans="2:6" x14ac:dyDescent="0.25">
      <c r="B401" s="249">
        <v>45326</v>
      </c>
      <c r="C401" s="405" t="s">
        <v>517</v>
      </c>
      <c r="D401" s="406" t="s">
        <v>425</v>
      </c>
      <c r="E401" s="406" t="s">
        <v>414</v>
      </c>
      <c r="F401" s="267" t="s">
        <v>517</v>
      </c>
    </row>
    <row r="402" spans="2:6" x14ac:dyDescent="0.25">
      <c r="B402" s="249">
        <v>45327</v>
      </c>
      <c r="C402" s="405" t="s">
        <v>517</v>
      </c>
      <c r="D402" s="406" t="s">
        <v>425</v>
      </c>
      <c r="E402" s="406" t="s">
        <v>414</v>
      </c>
      <c r="F402" s="267" t="s">
        <v>517</v>
      </c>
    </row>
    <row r="403" spans="2:6" x14ac:dyDescent="0.25">
      <c r="B403" s="249">
        <v>45328</v>
      </c>
      <c r="C403" s="405" t="s">
        <v>517</v>
      </c>
      <c r="D403" s="406" t="s">
        <v>425</v>
      </c>
      <c r="E403" s="406" t="s">
        <v>414</v>
      </c>
      <c r="F403" s="267" t="s">
        <v>517</v>
      </c>
    </row>
    <row r="404" spans="2:6" x14ac:dyDescent="0.25">
      <c r="B404" s="249">
        <v>45329</v>
      </c>
      <c r="C404" s="405" t="s">
        <v>517</v>
      </c>
      <c r="D404" s="406" t="s">
        <v>425</v>
      </c>
      <c r="E404" s="406" t="s">
        <v>414</v>
      </c>
      <c r="F404" s="267" t="s">
        <v>517</v>
      </c>
    </row>
    <row r="405" spans="2:6" x14ac:dyDescent="0.25">
      <c r="B405" s="249">
        <v>45330</v>
      </c>
      <c r="C405" s="405" t="s">
        <v>517</v>
      </c>
      <c r="D405" s="406" t="s">
        <v>425</v>
      </c>
      <c r="E405" s="406" t="s">
        <v>414</v>
      </c>
      <c r="F405" s="267" t="s">
        <v>517</v>
      </c>
    </row>
    <row r="406" spans="2:6" x14ac:dyDescent="0.25">
      <c r="B406" s="249">
        <v>45331</v>
      </c>
      <c r="C406" s="405" t="s">
        <v>517</v>
      </c>
      <c r="D406" s="406" t="s">
        <v>425</v>
      </c>
      <c r="E406" s="406" t="s">
        <v>414</v>
      </c>
      <c r="F406" s="267" t="s">
        <v>517</v>
      </c>
    </row>
    <row r="407" spans="2:6" x14ac:dyDescent="0.25">
      <c r="B407" s="249">
        <v>45332</v>
      </c>
      <c r="C407" s="405" t="s">
        <v>517</v>
      </c>
      <c r="D407" s="406" t="s">
        <v>425</v>
      </c>
      <c r="E407" s="406" t="s">
        <v>414</v>
      </c>
      <c r="F407" s="267" t="s">
        <v>517</v>
      </c>
    </row>
    <row r="408" spans="2:6" x14ac:dyDescent="0.25">
      <c r="B408" s="247">
        <v>45333</v>
      </c>
      <c r="C408" s="399" t="s">
        <v>517</v>
      </c>
      <c r="D408" s="400" t="s">
        <v>427</v>
      </c>
      <c r="E408" s="400" t="s">
        <v>518</v>
      </c>
      <c r="F408" s="119" t="s">
        <v>517</v>
      </c>
    </row>
    <row r="409" spans="2:6" x14ac:dyDescent="0.25">
      <c r="B409" s="247">
        <v>45334</v>
      </c>
      <c r="C409" s="399" t="s">
        <v>517</v>
      </c>
      <c r="D409" s="400" t="s">
        <v>427</v>
      </c>
      <c r="E409" s="400" t="s">
        <v>518</v>
      </c>
      <c r="F409" s="119" t="s">
        <v>517</v>
      </c>
    </row>
    <row r="410" spans="2:6" x14ac:dyDescent="0.25">
      <c r="B410" s="247">
        <v>45335</v>
      </c>
      <c r="C410" s="399" t="s">
        <v>517</v>
      </c>
      <c r="D410" s="400" t="s">
        <v>427</v>
      </c>
      <c r="E410" s="400" t="s">
        <v>518</v>
      </c>
      <c r="F410" s="119" t="s">
        <v>517</v>
      </c>
    </row>
    <row r="411" spans="2:6" x14ac:dyDescent="0.25">
      <c r="B411" s="247">
        <v>45336</v>
      </c>
      <c r="C411" s="399" t="s">
        <v>517</v>
      </c>
      <c r="D411" s="400" t="s">
        <v>427</v>
      </c>
      <c r="E411" s="400" t="s">
        <v>518</v>
      </c>
      <c r="F411" s="119" t="s">
        <v>517</v>
      </c>
    </row>
    <row r="412" spans="2:6" x14ac:dyDescent="0.25">
      <c r="B412" s="247">
        <v>45337</v>
      </c>
      <c r="C412" s="399" t="s">
        <v>517</v>
      </c>
      <c r="D412" s="400" t="s">
        <v>427</v>
      </c>
      <c r="E412" s="400" t="s">
        <v>518</v>
      </c>
      <c r="F412" s="119" t="s">
        <v>517</v>
      </c>
    </row>
    <row r="413" spans="2:6" x14ac:dyDescent="0.25">
      <c r="B413" s="247">
        <v>45338</v>
      </c>
      <c r="C413" s="399" t="s">
        <v>517</v>
      </c>
      <c r="D413" s="400" t="s">
        <v>427</v>
      </c>
      <c r="E413" s="400" t="s">
        <v>518</v>
      </c>
      <c r="F413" s="119" t="s">
        <v>517</v>
      </c>
    </row>
    <row r="414" spans="2:6" x14ac:dyDescent="0.25">
      <c r="B414" s="247">
        <v>45339</v>
      </c>
      <c r="C414" s="399" t="s">
        <v>517</v>
      </c>
      <c r="D414" s="400" t="s">
        <v>427</v>
      </c>
      <c r="E414" s="400" t="s">
        <v>518</v>
      </c>
      <c r="F414" s="119" t="s">
        <v>517</v>
      </c>
    </row>
    <row r="415" spans="2:6" x14ac:dyDescent="0.25">
      <c r="B415" s="249">
        <v>45340</v>
      </c>
      <c r="C415" s="405" t="s">
        <v>517</v>
      </c>
      <c r="D415" s="406" t="s">
        <v>429</v>
      </c>
      <c r="E415" s="406" t="s">
        <v>519</v>
      </c>
      <c r="F415" s="268" t="s">
        <v>517</v>
      </c>
    </row>
    <row r="416" spans="2:6" x14ac:dyDescent="0.25">
      <c r="B416" s="249">
        <v>45341</v>
      </c>
      <c r="C416" s="405" t="s">
        <v>517</v>
      </c>
      <c r="D416" s="406" t="s">
        <v>429</v>
      </c>
      <c r="E416" s="406" t="s">
        <v>519</v>
      </c>
      <c r="F416" s="268" t="s">
        <v>517</v>
      </c>
    </row>
    <row r="417" spans="2:6" x14ac:dyDescent="0.25">
      <c r="B417" s="249">
        <v>45342</v>
      </c>
      <c r="C417" s="405" t="s">
        <v>517</v>
      </c>
      <c r="D417" s="406" t="s">
        <v>429</v>
      </c>
      <c r="E417" s="406" t="s">
        <v>519</v>
      </c>
      <c r="F417" s="267" t="s">
        <v>517</v>
      </c>
    </row>
    <row r="418" spans="2:6" x14ac:dyDescent="0.25">
      <c r="B418" s="249">
        <v>45343</v>
      </c>
      <c r="C418" s="405" t="s">
        <v>517</v>
      </c>
      <c r="D418" s="406" t="s">
        <v>429</v>
      </c>
      <c r="E418" s="406" t="s">
        <v>519</v>
      </c>
      <c r="F418" s="267" t="s">
        <v>517</v>
      </c>
    </row>
    <row r="419" spans="2:6" x14ac:dyDescent="0.25">
      <c r="B419" s="249">
        <v>45344</v>
      </c>
      <c r="C419" s="405" t="s">
        <v>517</v>
      </c>
      <c r="D419" s="406" t="s">
        <v>429</v>
      </c>
      <c r="E419" s="406" t="s">
        <v>519</v>
      </c>
      <c r="F419" s="267" t="s">
        <v>517</v>
      </c>
    </row>
    <row r="420" spans="2:6" x14ac:dyDescent="0.25">
      <c r="B420" s="249">
        <v>45345</v>
      </c>
      <c r="C420" s="405" t="s">
        <v>517</v>
      </c>
      <c r="D420" s="406" t="s">
        <v>429</v>
      </c>
      <c r="E420" s="406" t="s">
        <v>519</v>
      </c>
      <c r="F420" s="267" t="s">
        <v>517</v>
      </c>
    </row>
    <row r="421" spans="2:6" x14ac:dyDescent="0.25">
      <c r="B421" s="249">
        <v>45346</v>
      </c>
      <c r="C421" s="405" t="s">
        <v>517</v>
      </c>
      <c r="D421" s="406" t="s">
        <v>429</v>
      </c>
      <c r="E421" s="406" t="s">
        <v>519</v>
      </c>
      <c r="F421" s="267" t="s">
        <v>517</v>
      </c>
    </row>
    <row r="422" spans="2:6" x14ac:dyDescent="0.25">
      <c r="B422" s="247">
        <v>45347</v>
      </c>
      <c r="C422" s="399" t="s">
        <v>517</v>
      </c>
      <c r="D422" s="400" t="s">
        <v>431</v>
      </c>
      <c r="E422" s="400" t="s">
        <v>520</v>
      </c>
      <c r="F422" s="264" t="s">
        <v>517</v>
      </c>
    </row>
    <row r="423" spans="2:6" x14ac:dyDescent="0.25">
      <c r="B423" s="247">
        <v>45348</v>
      </c>
      <c r="C423" s="399" t="s">
        <v>517</v>
      </c>
      <c r="D423" s="400" t="s">
        <v>431</v>
      </c>
      <c r="E423" s="400" t="s">
        <v>520</v>
      </c>
      <c r="F423" s="264" t="s">
        <v>517</v>
      </c>
    </row>
    <row r="424" spans="2:6" x14ac:dyDescent="0.25">
      <c r="B424" s="247">
        <v>45349</v>
      </c>
      <c r="C424" s="399" t="s">
        <v>517</v>
      </c>
      <c r="D424" s="400" t="s">
        <v>431</v>
      </c>
      <c r="E424" s="400" t="s">
        <v>520</v>
      </c>
      <c r="F424" s="264" t="s">
        <v>517</v>
      </c>
    </row>
    <row r="425" spans="2:6" x14ac:dyDescent="0.25">
      <c r="B425" s="247">
        <v>45350</v>
      </c>
      <c r="C425" s="399" t="s">
        <v>517</v>
      </c>
      <c r="D425" s="400" t="s">
        <v>431</v>
      </c>
      <c r="E425" s="400" t="s">
        <v>520</v>
      </c>
      <c r="F425" s="264" t="s">
        <v>517</v>
      </c>
    </row>
    <row r="426" spans="2:6" x14ac:dyDescent="0.25">
      <c r="B426" s="247">
        <v>45351</v>
      </c>
      <c r="C426" s="399" t="s">
        <v>517</v>
      </c>
      <c r="D426" s="400" t="s">
        <v>431</v>
      </c>
      <c r="E426" s="400" t="s">
        <v>520</v>
      </c>
      <c r="F426" s="264" t="s">
        <v>517</v>
      </c>
    </row>
    <row r="427" spans="2:6" x14ac:dyDescent="0.25">
      <c r="B427" s="247">
        <v>45352</v>
      </c>
      <c r="C427" s="399" t="s">
        <v>517</v>
      </c>
      <c r="D427" s="400" t="s">
        <v>431</v>
      </c>
      <c r="E427" s="400" t="s">
        <v>520</v>
      </c>
      <c r="F427" s="264" t="s">
        <v>517</v>
      </c>
    </row>
    <row r="428" spans="2:6" x14ac:dyDescent="0.25">
      <c r="B428" s="247">
        <v>45353</v>
      </c>
      <c r="C428" s="399" t="s">
        <v>517</v>
      </c>
      <c r="D428" s="400" t="s">
        <v>431</v>
      </c>
      <c r="E428" s="400" t="s">
        <v>520</v>
      </c>
      <c r="F428" s="264" t="s">
        <v>517</v>
      </c>
    </row>
    <row r="429" spans="2:6" x14ac:dyDescent="0.25">
      <c r="B429" s="249">
        <v>45354</v>
      </c>
      <c r="C429" s="405" t="s">
        <v>521</v>
      </c>
      <c r="D429" s="406" t="s">
        <v>433</v>
      </c>
      <c r="E429" s="406" t="s">
        <v>522</v>
      </c>
      <c r="F429" s="267" t="s">
        <v>521</v>
      </c>
    </row>
    <row r="430" spans="2:6" x14ac:dyDescent="0.25">
      <c r="B430" s="249">
        <v>45355</v>
      </c>
      <c r="C430" s="405" t="s">
        <v>521</v>
      </c>
      <c r="D430" s="406" t="s">
        <v>433</v>
      </c>
      <c r="E430" s="406" t="s">
        <v>522</v>
      </c>
      <c r="F430" s="267" t="s">
        <v>521</v>
      </c>
    </row>
    <row r="431" spans="2:6" x14ac:dyDescent="0.25">
      <c r="B431" s="249">
        <v>45356</v>
      </c>
      <c r="C431" s="405" t="s">
        <v>521</v>
      </c>
      <c r="D431" s="406" t="s">
        <v>433</v>
      </c>
      <c r="E431" s="406" t="s">
        <v>522</v>
      </c>
      <c r="F431" s="267" t="s">
        <v>521</v>
      </c>
    </row>
    <row r="432" spans="2:6" x14ac:dyDescent="0.25">
      <c r="B432" s="249">
        <v>45357</v>
      </c>
      <c r="C432" s="405" t="s">
        <v>521</v>
      </c>
      <c r="D432" s="406" t="s">
        <v>433</v>
      </c>
      <c r="E432" s="406" t="s">
        <v>522</v>
      </c>
      <c r="F432" s="267" t="s">
        <v>521</v>
      </c>
    </row>
    <row r="433" spans="2:6" x14ac:dyDescent="0.25">
      <c r="B433" s="249">
        <v>45358</v>
      </c>
      <c r="C433" s="405" t="s">
        <v>521</v>
      </c>
      <c r="D433" s="406" t="s">
        <v>433</v>
      </c>
      <c r="E433" s="406" t="s">
        <v>522</v>
      </c>
      <c r="F433" s="267" t="s">
        <v>521</v>
      </c>
    </row>
    <row r="434" spans="2:6" x14ac:dyDescent="0.25">
      <c r="B434" s="249">
        <v>45359</v>
      </c>
      <c r="C434" s="405" t="s">
        <v>521</v>
      </c>
      <c r="D434" s="406" t="s">
        <v>433</v>
      </c>
      <c r="E434" s="406" t="s">
        <v>522</v>
      </c>
      <c r="F434" s="267" t="s">
        <v>521</v>
      </c>
    </row>
    <row r="435" spans="2:6" x14ac:dyDescent="0.25">
      <c r="B435" s="249">
        <v>45360</v>
      </c>
      <c r="C435" s="405" t="s">
        <v>521</v>
      </c>
      <c r="D435" s="406" t="s">
        <v>433</v>
      </c>
      <c r="E435" s="406" t="s">
        <v>522</v>
      </c>
      <c r="F435" s="267" t="s">
        <v>521</v>
      </c>
    </row>
    <row r="436" spans="2:6" x14ac:dyDescent="0.25">
      <c r="B436" s="247">
        <v>45361</v>
      </c>
      <c r="C436" s="399" t="s">
        <v>521</v>
      </c>
      <c r="D436" s="400" t="s">
        <v>435</v>
      </c>
      <c r="E436" s="400" t="s">
        <v>523</v>
      </c>
      <c r="F436" s="264" t="s">
        <v>521</v>
      </c>
    </row>
    <row r="437" spans="2:6" x14ac:dyDescent="0.25">
      <c r="B437" s="247">
        <v>45362</v>
      </c>
      <c r="C437" s="399" t="s">
        <v>521</v>
      </c>
      <c r="D437" s="400" t="s">
        <v>435</v>
      </c>
      <c r="E437" s="400" t="s">
        <v>523</v>
      </c>
      <c r="F437" s="264" t="s">
        <v>521</v>
      </c>
    </row>
    <row r="438" spans="2:6" x14ac:dyDescent="0.25">
      <c r="B438" s="247">
        <v>45363</v>
      </c>
      <c r="C438" s="399" t="s">
        <v>521</v>
      </c>
      <c r="D438" s="400" t="s">
        <v>435</v>
      </c>
      <c r="E438" s="400" t="s">
        <v>523</v>
      </c>
      <c r="F438" s="264" t="s">
        <v>521</v>
      </c>
    </row>
    <row r="439" spans="2:6" x14ac:dyDescent="0.25">
      <c r="B439" s="247">
        <v>45364</v>
      </c>
      <c r="C439" s="399" t="s">
        <v>521</v>
      </c>
      <c r="D439" s="400" t="s">
        <v>435</v>
      </c>
      <c r="E439" s="400" t="s">
        <v>523</v>
      </c>
      <c r="F439" s="264" t="s">
        <v>521</v>
      </c>
    </row>
    <row r="440" spans="2:6" x14ac:dyDescent="0.25">
      <c r="B440" s="247">
        <v>45365</v>
      </c>
      <c r="C440" s="399" t="s">
        <v>521</v>
      </c>
      <c r="D440" s="400" t="s">
        <v>435</v>
      </c>
      <c r="E440" s="400" t="s">
        <v>523</v>
      </c>
      <c r="F440" s="264" t="s">
        <v>521</v>
      </c>
    </row>
    <row r="441" spans="2:6" x14ac:dyDescent="0.25">
      <c r="B441" s="247">
        <v>45366</v>
      </c>
      <c r="C441" s="399" t="s">
        <v>521</v>
      </c>
      <c r="D441" s="400" t="s">
        <v>435</v>
      </c>
      <c r="E441" s="400" t="s">
        <v>523</v>
      </c>
      <c r="F441" s="264" t="s">
        <v>521</v>
      </c>
    </row>
    <row r="442" spans="2:6" x14ac:dyDescent="0.25">
      <c r="B442" s="247">
        <v>45367</v>
      </c>
      <c r="C442" s="399" t="s">
        <v>521</v>
      </c>
      <c r="D442" s="400" t="s">
        <v>435</v>
      </c>
      <c r="E442" s="400" t="s">
        <v>523</v>
      </c>
      <c r="F442" s="264" t="s">
        <v>521</v>
      </c>
    </row>
    <row r="443" spans="2:6" x14ac:dyDescent="0.25">
      <c r="B443" s="249">
        <v>45368</v>
      </c>
      <c r="C443" s="405" t="s">
        <v>521</v>
      </c>
      <c r="D443" s="406" t="s">
        <v>437</v>
      </c>
      <c r="E443" s="406" t="s">
        <v>524</v>
      </c>
      <c r="F443" s="267" t="s">
        <v>521</v>
      </c>
    </row>
    <row r="444" spans="2:6" x14ac:dyDescent="0.25">
      <c r="B444" s="249">
        <v>45369</v>
      </c>
      <c r="C444" s="405" t="s">
        <v>521</v>
      </c>
      <c r="D444" s="406" t="s">
        <v>437</v>
      </c>
      <c r="E444" s="406" t="s">
        <v>524</v>
      </c>
      <c r="F444" s="267" t="s">
        <v>521</v>
      </c>
    </row>
    <row r="445" spans="2:6" x14ac:dyDescent="0.25">
      <c r="B445" s="249">
        <v>45370</v>
      </c>
      <c r="C445" s="405" t="s">
        <v>521</v>
      </c>
      <c r="D445" s="406" t="s">
        <v>437</v>
      </c>
      <c r="E445" s="406" t="s">
        <v>524</v>
      </c>
      <c r="F445" s="267" t="s">
        <v>521</v>
      </c>
    </row>
    <row r="446" spans="2:6" x14ac:dyDescent="0.25">
      <c r="B446" s="249">
        <v>45371</v>
      </c>
      <c r="C446" s="405" t="s">
        <v>521</v>
      </c>
      <c r="D446" s="406" t="s">
        <v>437</v>
      </c>
      <c r="E446" s="406" t="s">
        <v>524</v>
      </c>
      <c r="F446" s="267" t="s">
        <v>521</v>
      </c>
    </row>
    <row r="447" spans="2:6" x14ac:dyDescent="0.25">
      <c r="B447" s="249">
        <v>45372</v>
      </c>
      <c r="C447" s="405" t="s">
        <v>521</v>
      </c>
      <c r="D447" s="406" t="s">
        <v>437</v>
      </c>
      <c r="E447" s="406" t="s">
        <v>524</v>
      </c>
      <c r="F447" s="267" t="s">
        <v>521</v>
      </c>
    </row>
    <row r="448" spans="2:6" x14ac:dyDescent="0.25">
      <c r="B448" s="249">
        <v>45373</v>
      </c>
      <c r="C448" s="405" t="s">
        <v>521</v>
      </c>
      <c r="D448" s="406" t="s">
        <v>437</v>
      </c>
      <c r="E448" s="406" t="s">
        <v>524</v>
      </c>
      <c r="F448" s="267" t="s">
        <v>521</v>
      </c>
    </row>
    <row r="449" spans="2:6" x14ac:dyDescent="0.25">
      <c r="B449" s="249">
        <v>45374</v>
      </c>
      <c r="C449" s="405" t="s">
        <v>521</v>
      </c>
      <c r="D449" s="406" t="s">
        <v>437</v>
      </c>
      <c r="E449" s="406" t="s">
        <v>524</v>
      </c>
      <c r="F449" s="267" t="s">
        <v>521</v>
      </c>
    </row>
    <row r="450" spans="2:6" x14ac:dyDescent="0.25">
      <c r="B450" s="247">
        <v>45375</v>
      </c>
      <c r="C450" s="399" t="s">
        <v>521</v>
      </c>
      <c r="D450" s="400" t="s">
        <v>439</v>
      </c>
      <c r="E450" s="400" t="s">
        <v>525</v>
      </c>
      <c r="F450" s="264" t="s">
        <v>521</v>
      </c>
    </row>
    <row r="451" spans="2:6" x14ac:dyDescent="0.25">
      <c r="B451" s="247">
        <v>45376</v>
      </c>
      <c r="C451" s="399" t="s">
        <v>521</v>
      </c>
      <c r="D451" s="400" t="s">
        <v>439</v>
      </c>
      <c r="E451" s="400" t="s">
        <v>525</v>
      </c>
      <c r="F451" s="264" t="s">
        <v>521</v>
      </c>
    </row>
    <row r="452" spans="2:6" x14ac:dyDescent="0.25">
      <c r="B452" s="247">
        <v>45377</v>
      </c>
      <c r="C452" s="399" t="s">
        <v>521</v>
      </c>
      <c r="D452" s="400" t="s">
        <v>439</v>
      </c>
      <c r="E452" s="400" t="s">
        <v>525</v>
      </c>
      <c r="F452" s="264" t="s">
        <v>521</v>
      </c>
    </row>
    <row r="453" spans="2:6" x14ac:dyDescent="0.25">
      <c r="B453" s="247">
        <v>45378</v>
      </c>
      <c r="C453" s="399" t="s">
        <v>521</v>
      </c>
      <c r="D453" s="400" t="s">
        <v>439</v>
      </c>
      <c r="E453" s="400" t="s">
        <v>525</v>
      </c>
      <c r="F453" s="264" t="s">
        <v>521</v>
      </c>
    </row>
    <row r="454" spans="2:6" x14ac:dyDescent="0.25">
      <c r="B454" s="247">
        <v>45379</v>
      </c>
      <c r="C454" s="399" t="s">
        <v>521</v>
      </c>
      <c r="D454" s="400" t="s">
        <v>439</v>
      </c>
      <c r="E454" s="400" t="s">
        <v>525</v>
      </c>
      <c r="F454" s="264" t="s">
        <v>521</v>
      </c>
    </row>
    <row r="455" spans="2:6" x14ac:dyDescent="0.25">
      <c r="B455" s="247">
        <v>45380</v>
      </c>
      <c r="C455" s="399" t="s">
        <v>521</v>
      </c>
      <c r="D455" s="400" t="s">
        <v>439</v>
      </c>
      <c r="E455" s="400" t="s">
        <v>525</v>
      </c>
      <c r="F455" s="264" t="s">
        <v>521</v>
      </c>
    </row>
    <row r="456" spans="2:6" x14ac:dyDescent="0.25">
      <c r="B456" s="247">
        <v>45381</v>
      </c>
      <c r="C456" s="399" t="s">
        <v>521</v>
      </c>
      <c r="D456" s="400" t="s">
        <v>439</v>
      </c>
      <c r="E456" s="400" t="s">
        <v>525</v>
      </c>
      <c r="F456" s="264" t="s">
        <v>521</v>
      </c>
    </row>
    <row r="457" spans="2:6" x14ac:dyDescent="0.25">
      <c r="B457" s="249">
        <v>45382</v>
      </c>
      <c r="C457" s="405" t="s">
        <v>521</v>
      </c>
      <c r="D457" s="406" t="s">
        <v>441</v>
      </c>
      <c r="E457" s="406" t="s">
        <v>526</v>
      </c>
      <c r="F457" s="267" t="s">
        <v>521</v>
      </c>
    </row>
    <row r="458" spans="2:6" x14ac:dyDescent="0.25">
      <c r="B458" s="249">
        <v>45383</v>
      </c>
      <c r="C458" s="405" t="s">
        <v>521</v>
      </c>
      <c r="D458" s="406" t="s">
        <v>441</v>
      </c>
      <c r="E458" s="406" t="s">
        <v>526</v>
      </c>
      <c r="F458" s="267" t="s">
        <v>521</v>
      </c>
    </row>
    <row r="459" spans="2:6" x14ac:dyDescent="0.25">
      <c r="B459" s="249">
        <v>45384</v>
      </c>
      <c r="C459" s="405" t="s">
        <v>521</v>
      </c>
      <c r="D459" s="406" t="s">
        <v>441</v>
      </c>
      <c r="E459" s="406" t="s">
        <v>526</v>
      </c>
      <c r="F459" s="267" t="s">
        <v>521</v>
      </c>
    </row>
    <row r="460" spans="2:6" x14ac:dyDescent="0.25">
      <c r="B460" s="249">
        <v>45385</v>
      </c>
      <c r="C460" s="405" t="s">
        <v>521</v>
      </c>
      <c r="D460" s="406" t="s">
        <v>441</v>
      </c>
      <c r="E460" s="406" t="s">
        <v>526</v>
      </c>
      <c r="F460" s="267" t="s">
        <v>521</v>
      </c>
    </row>
    <row r="461" spans="2:6" x14ac:dyDescent="0.25">
      <c r="B461" s="249">
        <v>45386</v>
      </c>
      <c r="C461" s="405" t="s">
        <v>521</v>
      </c>
      <c r="D461" s="406" t="s">
        <v>441</v>
      </c>
      <c r="E461" s="406" t="s">
        <v>526</v>
      </c>
      <c r="F461" s="267" t="s">
        <v>521</v>
      </c>
    </row>
    <row r="462" spans="2:6" x14ac:dyDescent="0.25">
      <c r="B462" s="249">
        <v>45387</v>
      </c>
      <c r="C462" s="405" t="s">
        <v>521</v>
      </c>
      <c r="D462" s="406" t="s">
        <v>441</v>
      </c>
      <c r="E462" s="406" t="s">
        <v>526</v>
      </c>
      <c r="F462" s="267" t="s">
        <v>521</v>
      </c>
    </row>
    <row r="463" spans="2:6" x14ac:dyDescent="0.25">
      <c r="B463" s="249">
        <v>45388</v>
      </c>
      <c r="C463" s="405" t="s">
        <v>521</v>
      </c>
      <c r="D463" s="406" t="s">
        <v>441</v>
      </c>
      <c r="E463" s="406" t="s">
        <v>526</v>
      </c>
      <c r="F463" s="267" t="s">
        <v>521</v>
      </c>
    </row>
    <row r="464" spans="2:6" x14ac:dyDescent="0.25">
      <c r="B464" s="247">
        <v>45389</v>
      </c>
      <c r="C464" s="399" t="s">
        <v>527</v>
      </c>
      <c r="D464" s="400" t="s">
        <v>443</v>
      </c>
      <c r="E464" s="400" t="s">
        <v>528</v>
      </c>
      <c r="F464" s="264" t="s">
        <v>527</v>
      </c>
    </row>
    <row r="465" spans="2:6" x14ac:dyDescent="0.25">
      <c r="B465" s="247">
        <v>45390</v>
      </c>
      <c r="C465" s="399" t="s">
        <v>527</v>
      </c>
      <c r="D465" s="400" t="s">
        <v>443</v>
      </c>
      <c r="E465" s="400" t="s">
        <v>528</v>
      </c>
      <c r="F465" s="264" t="s">
        <v>527</v>
      </c>
    </row>
    <row r="466" spans="2:6" x14ac:dyDescent="0.25">
      <c r="B466" s="247">
        <v>45391</v>
      </c>
      <c r="C466" s="399" t="s">
        <v>527</v>
      </c>
      <c r="D466" s="400" t="s">
        <v>443</v>
      </c>
      <c r="E466" s="400" t="s">
        <v>528</v>
      </c>
      <c r="F466" s="264" t="s">
        <v>527</v>
      </c>
    </row>
    <row r="467" spans="2:6" x14ac:dyDescent="0.25">
      <c r="B467" s="247">
        <v>45392</v>
      </c>
      <c r="C467" s="399" t="s">
        <v>527</v>
      </c>
      <c r="D467" s="400" t="s">
        <v>443</v>
      </c>
      <c r="E467" s="400" t="s">
        <v>528</v>
      </c>
      <c r="F467" s="264" t="s">
        <v>527</v>
      </c>
    </row>
    <row r="468" spans="2:6" x14ac:dyDescent="0.25">
      <c r="B468" s="247">
        <v>45393</v>
      </c>
      <c r="C468" s="399" t="s">
        <v>527</v>
      </c>
      <c r="D468" s="400" t="s">
        <v>443</v>
      </c>
      <c r="E468" s="400" t="s">
        <v>528</v>
      </c>
      <c r="F468" s="264" t="s">
        <v>527</v>
      </c>
    </row>
    <row r="469" spans="2:6" x14ac:dyDescent="0.25">
      <c r="B469" s="247">
        <v>45394</v>
      </c>
      <c r="C469" s="399" t="s">
        <v>527</v>
      </c>
      <c r="D469" s="400" t="s">
        <v>443</v>
      </c>
      <c r="E469" s="400" t="s">
        <v>528</v>
      </c>
      <c r="F469" s="264" t="s">
        <v>527</v>
      </c>
    </row>
    <row r="470" spans="2:6" x14ac:dyDescent="0.25">
      <c r="B470" s="247">
        <v>45395</v>
      </c>
      <c r="C470" s="399" t="s">
        <v>527</v>
      </c>
      <c r="D470" s="400" t="s">
        <v>443</v>
      </c>
      <c r="E470" s="400" t="s">
        <v>528</v>
      </c>
      <c r="F470" s="264" t="s">
        <v>527</v>
      </c>
    </row>
    <row r="471" spans="2:6" x14ac:dyDescent="0.25">
      <c r="B471" s="249">
        <v>45396</v>
      </c>
      <c r="C471" s="405" t="s">
        <v>527</v>
      </c>
      <c r="D471" s="406" t="s">
        <v>445</v>
      </c>
      <c r="E471" s="406" t="s">
        <v>529</v>
      </c>
      <c r="F471" s="267" t="s">
        <v>527</v>
      </c>
    </row>
    <row r="472" spans="2:6" x14ac:dyDescent="0.25">
      <c r="B472" s="249">
        <v>45397</v>
      </c>
      <c r="C472" s="405" t="s">
        <v>527</v>
      </c>
      <c r="D472" s="406" t="s">
        <v>445</v>
      </c>
      <c r="E472" s="406" t="s">
        <v>529</v>
      </c>
      <c r="F472" s="267" t="s">
        <v>527</v>
      </c>
    </row>
    <row r="473" spans="2:6" x14ac:dyDescent="0.25">
      <c r="B473" s="249">
        <v>45398</v>
      </c>
      <c r="C473" s="405" t="s">
        <v>527</v>
      </c>
      <c r="D473" s="406" t="s">
        <v>445</v>
      </c>
      <c r="E473" s="406" t="s">
        <v>529</v>
      </c>
      <c r="F473" s="267" t="s">
        <v>527</v>
      </c>
    </row>
    <row r="474" spans="2:6" x14ac:dyDescent="0.25">
      <c r="B474" s="249">
        <v>45399</v>
      </c>
      <c r="C474" s="405" t="s">
        <v>527</v>
      </c>
      <c r="D474" s="406" t="s">
        <v>445</v>
      </c>
      <c r="E474" s="406" t="s">
        <v>529</v>
      </c>
      <c r="F474" s="267" t="s">
        <v>527</v>
      </c>
    </row>
    <row r="475" spans="2:6" x14ac:dyDescent="0.25">
      <c r="B475" s="249">
        <v>45400</v>
      </c>
      <c r="C475" s="405" t="s">
        <v>527</v>
      </c>
      <c r="D475" s="406" t="s">
        <v>445</v>
      </c>
      <c r="E475" s="406" t="s">
        <v>529</v>
      </c>
      <c r="F475" s="267" t="s">
        <v>527</v>
      </c>
    </row>
    <row r="476" spans="2:6" x14ac:dyDescent="0.25">
      <c r="B476" s="249">
        <v>45401</v>
      </c>
      <c r="C476" s="405" t="s">
        <v>527</v>
      </c>
      <c r="D476" s="406" t="s">
        <v>445</v>
      </c>
      <c r="E476" s="406" t="s">
        <v>529</v>
      </c>
      <c r="F476" s="267" t="s">
        <v>527</v>
      </c>
    </row>
    <row r="477" spans="2:6" x14ac:dyDescent="0.25">
      <c r="B477" s="249">
        <v>45402</v>
      </c>
      <c r="C477" s="405" t="s">
        <v>527</v>
      </c>
      <c r="D477" s="406" t="s">
        <v>445</v>
      </c>
      <c r="E477" s="406" t="s">
        <v>529</v>
      </c>
      <c r="F477" s="267" t="s">
        <v>527</v>
      </c>
    </row>
    <row r="478" spans="2:6" x14ac:dyDescent="0.25">
      <c r="B478" s="247">
        <v>45403</v>
      </c>
      <c r="C478" s="399" t="s">
        <v>527</v>
      </c>
      <c r="D478" s="400" t="s">
        <v>447</v>
      </c>
      <c r="E478" s="400" t="s">
        <v>530</v>
      </c>
      <c r="F478" s="264" t="s">
        <v>527</v>
      </c>
    </row>
    <row r="479" spans="2:6" x14ac:dyDescent="0.25">
      <c r="B479" s="247">
        <v>45404</v>
      </c>
      <c r="C479" s="399" t="s">
        <v>527</v>
      </c>
      <c r="D479" s="400" t="s">
        <v>447</v>
      </c>
      <c r="E479" s="400" t="s">
        <v>530</v>
      </c>
      <c r="F479" s="264" t="s">
        <v>527</v>
      </c>
    </row>
    <row r="480" spans="2:6" x14ac:dyDescent="0.25">
      <c r="B480" s="247">
        <v>45405</v>
      </c>
      <c r="C480" s="399" t="s">
        <v>527</v>
      </c>
      <c r="D480" s="400" t="s">
        <v>447</v>
      </c>
      <c r="E480" s="400" t="s">
        <v>530</v>
      </c>
      <c r="F480" s="264" t="s">
        <v>527</v>
      </c>
    </row>
    <row r="481" spans="2:6" x14ac:dyDescent="0.25">
      <c r="B481" s="247">
        <v>45406</v>
      </c>
      <c r="C481" s="399" t="s">
        <v>527</v>
      </c>
      <c r="D481" s="400" t="s">
        <v>447</v>
      </c>
      <c r="E481" s="400" t="s">
        <v>530</v>
      </c>
      <c r="F481" s="264" t="s">
        <v>527</v>
      </c>
    </row>
    <row r="482" spans="2:6" x14ac:dyDescent="0.25">
      <c r="B482" s="247">
        <v>45407</v>
      </c>
      <c r="C482" s="399" t="s">
        <v>527</v>
      </c>
      <c r="D482" s="400" t="s">
        <v>447</v>
      </c>
      <c r="E482" s="400" t="s">
        <v>530</v>
      </c>
      <c r="F482" s="264" t="s">
        <v>527</v>
      </c>
    </row>
    <row r="483" spans="2:6" x14ac:dyDescent="0.25">
      <c r="B483" s="247">
        <v>45408</v>
      </c>
      <c r="C483" s="399" t="s">
        <v>527</v>
      </c>
      <c r="D483" s="400" t="s">
        <v>447</v>
      </c>
      <c r="E483" s="400" t="s">
        <v>530</v>
      </c>
      <c r="F483" s="264" t="s">
        <v>527</v>
      </c>
    </row>
    <row r="484" spans="2:6" x14ac:dyDescent="0.25">
      <c r="B484" s="247">
        <v>45409</v>
      </c>
      <c r="C484" s="399" t="s">
        <v>527</v>
      </c>
      <c r="D484" s="400" t="s">
        <v>447</v>
      </c>
      <c r="E484" s="400" t="s">
        <v>530</v>
      </c>
      <c r="F484" s="264" t="s">
        <v>527</v>
      </c>
    </row>
    <row r="485" spans="2:6" x14ac:dyDescent="0.25">
      <c r="B485" s="249">
        <v>45410</v>
      </c>
      <c r="C485" s="405" t="s">
        <v>527</v>
      </c>
      <c r="D485" s="406" t="s">
        <v>449</v>
      </c>
      <c r="E485" s="406" t="s">
        <v>531</v>
      </c>
      <c r="F485" s="267" t="s">
        <v>527</v>
      </c>
    </row>
    <row r="486" spans="2:6" x14ac:dyDescent="0.25">
      <c r="B486" s="249">
        <v>45411</v>
      </c>
      <c r="C486" s="405" t="s">
        <v>527</v>
      </c>
      <c r="D486" s="406" t="s">
        <v>449</v>
      </c>
      <c r="E486" s="406" t="s">
        <v>531</v>
      </c>
      <c r="F486" s="267" t="s">
        <v>527</v>
      </c>
    </row>
    <row r="487" spans="2:6" x14ac:dyDescent="0.25">
      <c r="B487" s="249">
        <v>45412</v>
      </c>
      <c r="C487" s="405" t="s">
        <v>527</v>
      </c>
      <c r="D487" s="406" t="s">
        <v>449</v>
      </c>
      <c r="E487" s="406" t="s">
        <v>531</v>
      </c>
      <c r="F487" s="267" t="s">
        <v>527</v>
      </c>
    </row>
    <row r="488" spans="2:6" x14ac:dyDescent="0.25">
      <c r="B488" s="249">
        <v>45413</v>
      </c>
      <c r="C488" s="405" t="s">
        <v>527</v>
      </c>
      <c r="D488" s="406" t="s">
        <v>449</v>
      </c>
      <c r="E488" s="406" t="s">
        <v>531</v>
      </c>
      <c r="F488" s="267" t="s">
        <v>527</v>
      </c>
    </row>
    <row r="489" spans="2:6" x14ac:dyDescent="0.25">
      <c r="B489" s="249">
        <v>45414</v>
      </c>
      <c r="C489" s="405" t="s">
        <v>527</v>
      </c>
      <c r="D489" s="406" t="s">
        <v>449</v>
      </c>
      <c r="E489" s="406" t="s">
        <v>531</v>
      </c>
      <c r="F489" s="267" t="s">
        <v>527</v>
      </c>
    </row>
    <row r="490" spans="2:6" x14ac:dyDescent="0.25">
      <c r="B490" s="249">
        <v>45415</v>
      </c>
      <c r="C490" s="405" t="s">
        <v>527</v>
      </c>
      <c r="D490" s="406" t="s">
        <v>449</v>
      </c>
      <c r="E490" s="406" t="s">
        <v>531</v>
      </c>
      <c r="F490" s="267" t="s">
        <v>527</v>
      </c>
    </row>
    <row r="491" spans="2:6" x14ac:dyDescent="0.25">
      <c r="B491" s="249">
        <v>45416</v>
      </c>
      <c r="C491" s="405" t="s">
        <v>527</v>
      </c>
      <c r="D491" s="406" t="s">
        <v>449</v>
      </c>
      <c r="E491" s="406" t="s">
        <v>531</v>
      </c>
      <c r="F491" s="267" t="s">
        <v>527</v>
      </c>
    </row>
    <row r="492" spans="2:6" x14ac:dyDescent="0.25">
      <c r="B492" s="247">
        <v>45417</v>
      </c>
      <c r="C492" s="399" t="s">
        <v>532</v>
      </c>
      <c r="D492" s="400" t="s">
        <v>451</v>
      </c>
      <c r="E492" s="400" t="s">
        <v>533</v>
      </c>
      <c r="F492" s="264" t="s">
        <v>532</v>
      </c>
    </row>
    <row r="493" spans="2:6" x14ac:dyDescent="0.25">
      <c r="B493" s="247">
        <v>45418</v>
      </c>
      <c r="C493" s="399" t="s">
        <v>532</v>
      </c>
      <c r="D493" s="400" t="s">
        <v>451</v>
      </c>
      <c r="E493" s="400" t="s">
        <v>533</v>
      </c>
      <c r="F493" s="264" t="s">
        <v>532</v>
      </c>
    </row>
    <row r="494" spans="2:6" x14ac:dyDescent="0.25">
      <c r="B494" s="247">
        <v>45419</v>
      </c>
      <c r="C494" s="399" t="s">
        <v>532</v>
      </c>
      <c r="D494" s="400" t="s">
        <v>451</v>
      </c>
      <c r="E494" s="400" t="s">
        <v>533</v>
      </c>
      <c r="F494" s="264" t="s">
        <v>532</v>
      </c>
    </row>
    <row r="495" spans="2:6" x14ac:dyDescent="0.25">
      <c r="B495" s="247">
        <v>45420</v>
      </c>
      <c r="C495" s="399" t="s">
        <v>532</v>
      </c>
      <c r="D495" s="400" t="s">
        <v>451</v>
      </c>
      <c r="E495" s="400" t="s">
        <v>533</v>
      </c>
      <c r="F495" s="264" t="s">
        <v>532</v>
      </c>
    </row>
    <row r="496" spans="2:6" x14ac:dyDescent="0.25">
      <c r="B496" s="247">
        <v>45421</v>
      </c>
      <c r="C496" s="399" t="s">
        <v>532</v>
      </c>
      <c r="D496" s="400" t="s">
        <v>451</v>
      </c>
      <c r="E496" s="400" t="s">
        <v>533</v>
      </c>
      <c r="F496" s="264" t="s">
        <v>532</v>
      </c>
    </row>
    <row r="497" spans="2:6" x14ac:dyDescent="0.25">
      <c r="B497" s="247">
        <v>45422</v>
      </c>
      <c r="C497" s="399" t="s">
        <v>532</v>
      </c>
      <c r="D497" s="400" t="s">
        <v>451</v>
      </c>
      <c r="E497" s="400" t="s">
        <v>533</v>
      </c>
      <c r="F497" s="264" t="s">
        <v>532</v>
      </c>
    </row>
    <row r="498" spans="2:6" x14ac:dyDescent="0.25">
      <c r="B498" s="247">
        <v>45423</v>
      </c>
      <c r="C498" s="399" t="s">
        <v>532</v>
      </c>
      <c r="D498" s="400" t="s">
        <v>451</v>
      </c>
      <c r="E498" s="400" t="s">
        <v>533</v>
      </c>
      <c r="F498" s="264" t="s">
        <v>532</v>
      </c>
    </row>
    <row r="499" spans="2:6" x14ac:dyDescent="0.25">
      <c r="B499" s="249">
        <v>45424</v>
      </c>
      <c r="C499" s="405" t="s">
        <v>532</v>
      </c>
      <c r="D499" s="406" t="s">
        <v>453</v>
      </c>
      <c r="E499" s="406" t="s">
        <v>534</v>
      </c>
      <c r="F499" s="267" t="s">
        <v>532</v>
      </c>
    </row>
    <row r="500" spans="2:6" x14ac:dyDescent="0.25">
      <c r="B500" s="249">
        <v>45425</v>
      </c>
      <c r="C500" s="405" t="s">
        <v>532</v>
      </c>
      <c r="D500" s="406" t="s">
        <v>453</v>
      </c>
      <c r="E500" s="406" t="s">
        <v>534</v>
      </c>
      <c r="F500" s="267" t="s">
        <v>532</v>
      </c>
    </row>
    <row r="501" spans="2:6" x14ac:dyDescent="0.25">
      <c r="B501" s="249">
        <v>45426</v>
      </c>
      <c r="C501" s="405" t="s">
        <v>532</v>
      </c>
      <c r="D501" s="406" t="s">
        <v>453</v>
      </c>
      <c r="E501" s="406" t="s">
        <v>534</v>
      </c>
      <c r="F501" s="267" t="s">
        <v>532</v>
      </c>
    </row>
    <row r="502" spans="2:6" x14ac:dyDescent="0.25">
      <c r="B502" s="249">
        <v>45427</v>
      </c>
      <c r="C502" s="405" t="s">
        <v>532</v>
      </c>
      <c r="D502" s="406" t="s">
        <v>453</v>
      </c>
      <c r="E502" s="406" t="s">
        <v>534</v>
      </c>
      <c r="F502" s="267" t="s">
        <v>532</v>
      </c>
    </row>
    <row r="503" spans="2:6" x14ac:dyDescent="0.25">
      <c r="B503" s="249">
        <v>45428</v>
      </c>
      <c r="C503" s="405" t="s">
        <v>532</v>
      </c>
      <c r="D503" s="406" t="s">
        <v>453</v>
      </c>
      <c r="E503" s="406" t="s">
        <v>534</v>
      </c>
      <c r="F503" s="267" t="s">
        <v>532</v>
      </c>
    </row>
    <row r="504" spans="2:6" x14ac:dyDescent="0.25">
      <c r="B504" s="249">
        <v>45429</v>
      </c>
      <c r="C504" s="405" t="s">
        <v>532</v>
      </c>
      <c r="D504" s="406" t="s">
        <v>453</v>
      </c>
      <c r="E504" s="406" t="s">
        <v>534</v>
      </c>
      <c r="F504" s="267" t="s">
        <v>532</v>
      </c>
    </row>
    <row r="505" spans="2:6" x14ac:dyDescent="0.25">
      <c r="B505" s="249">
        <v>45430</v>
      </c>
      <c r="C505" s="405" t="s">
        <v>532</v>
      </c>
      <c r="D505" s="406" t="s">
        <v>453</v>
      </c>
      <c r="E505" s="406" t="s">
        <v>534</v>
      </c>
      <c r="F505" s="267" t="s">
        <v>532</v>
      </c>
    </row>
    <row r="506" spans="2:6" x14ac:dyDescent="0.25">
      <c r="B506" s="247">
        <v>45431</v>
      </c>
      <c r="C506" s="399" t="s">
        <v>532</v>
      </c>
      <c r="D506" s="400" t="s">
        <v>455</v>
      </c>
      <c r="E506" s="400" t="s">
        <v>535</v>
      </c>
      <c r="F506" s="264" t="s">
        <v>532</v>
      </c>
    </row>
    <row r="507" spans="2:6" x14ac:dyDescent="0.25">
      <c r="B507" s="247">
        <v>45432</v>
      </c>
      <c r="C507" s="399" t="s">
        <v>532</v>
      </c>
      <c r="D507" s="400" t="s">
        <v>455</v>
      </c>
      <c r="E507" s="400" t="s">
        <v>535</v>
      </c>
      <c r="F507" s="264" t="s">
        <v>532</v>
      </c>
    </row>
    <row r="508" spans="2:6" x14ac:dyDescent="0.25">
      <c r="B508" s="247">
        <v>45433</v>
      </c>
      <c r="C508" s="399" t="s">
        <v>532</v>
      </c>
      <c r="D508" s="400" t="s">
        <v>455</v>
      </c>
      <c r="E508" s="400" t="s">
        <v>535</v>
      </c>
      <c r="F508" s="264" t="s">
        <v>532</v>
      </c>
    </row>
    <row r="509" spans="2:6" x14ac:dyDescent="0.25">
      <c r="B509" s="247">
        <v>45434</v>
      </c>
      <c r="C509" s="399" t="s">
        <v>532</v>
      </c>
      <c r="D509" s="400" t="s">
        <v>455</v>
      </c>
      <c r="E509" s="400" t="s">
        <v>535</v>
      </c>
      <c r="F509" s="264" t="s">
        <v>532</v>
      </c>
    </row>
    <row r="510" spans="2:6" x14ac:dyDescent="0.25">
      <c r="B510" s="247">
        <v>45435</v>
      </c>
      <c r="C510" s="399" t="s">
        <v>532</v>
      </c>
      <c r="D510" s="400" t="s">
        <v>455</v>
      </c>
      <c r="E510" s="400" t="s">
        <v>535</v>
      </c>
      <c r="F510" s="264" t="s">
        <v>532</v>
      </c>
    </row>
    <row r="511" spans="2:6" x14ac:dyDescent="0.25">
      <c r="B511" s="247">
        <v>45436</v>
      </c>
      <c r="C511" s="399" t="s">
        <v>532</v>
      </c>
      <c r="D511" s="400" t="s">
        <v>455</v>
      </c>
      <c r="E511" s="400" t="s">
        <v>535</v>
      </c>
      <c r="F511" s="264" t="s">
        <v>532</v>
      </c>
    </row>
    <row r="512" spans="2:6" x14ac:dyDescent="0.25">
      <c r="B512" s="247">
        <v>45437</v>
      </c>
      <c r="C512" s="399" t="s">
        <v>532</v>
      </c>
      <c r="D512" s="400" t="s">
        <v>455</v>
      </c>
      <c r="E512" s="400" t="s">
        <v>535</v>
      </c>
      <c r="F512" s="264" t="s">
        <v>532</v>
      </c>
    </row>
    <row r="513" spans="2:6" x14ac:dyDescent="0.25">
      <c r="B513" s="249">
        <v>45438</v>
      </c>
      <c r="C513" s="405" t="s">
        <v>532</v>
      </c>
      <c r="D513" s="406" t="s">
        <v>457</v>
      </c>
      <c r="E513" s="406" t="s">
        <v>536</v>
      </c>
      <c r="F513" s="267" t="s">
        <v>532</v>
      </c>
    </row>
    <row r="514" spans="2:6" x14ac:dyDescent="0.25">
      <c r="B514" s="249">
        <v>45439</v>
      </c>
      <c r="C514" s="405" t="s">
        <v>532</v>
      </c>
      <c r="D514" s="406" t="s">
        <v>457</v>
      </c>
      <c r="E514" s="406" t="s">
        <v>536</v>
      </c>
      <c r="F514" s="267" t="s">
        <v>532</v>
      </c>
    </row>
    <row r="515" spans="2:6" x14ac:dyDescent="0.25">
      <c r="B515" s="249">
        <v>45440</v>
      </c>
      <c r="C515" s="405" t="s">
        <v>532</v>
      </c>
      <c r="D515" s="406" t="s">
        <v>457</v>
      </c>
      <c r="E515" s="406" t="s">
        <v>536</v>
      </c>
      <c r="F515" s="267" t="s">
        <v>532</v>
      </c>
    </row>
    <row r="516" spans="2:6" x14ac:dyDescent="0.25">
      <c r="B516" s="249">
        <v>45441</v>
      </c>
      <c r="C516" s="405" t="s">
        <v>532</v>
      </c>
      <c r="D516" s="406" t="s">
        <v>457</v>
      </c>
      <c r="E516" s="406" t="s">
        <v>536</v>
      </c>
      <c r="F516" s="267" t="s">
        <v>532</v>
      </c>
    </row>
    <row r="517" spans="2:6" x14ac:dyDescent="0.25">
      <c r="B517" s="249">
        <v>45442</v>
      </c>
      <c r="C517" s="405" t="s">
        <v>532</v>
      </c>
      <c r="D517" s="406" t="s">
        <v>457</v>
      </c>
      <c r="E517" s="406" t="s">
        <v>536</v>
      </c>
      <c r="F517" s="267" t="s">
        <v>532</v>
      </c>
    </row>
    <row r="518" spans="2:6" x14ac:dyDescent="0.25">
      <c r="B518" s="249">
        <v>45443</v>
      </c>
      <c r="C518" s="405" t="s">
        <v>532</v>
      </c>
      <c r="D518" s="406" t="s">
        <v>457</v>
      </c>
      <c r="E518" s="406" t="s">
        <v>536</v>
      </c>
      <c r="F518" s="267" t="s">
        <v>532</v>
      </c>
    </row>
    <row r="519" spans="2:6" x14ac:dyDescent="0.25">
      <c r="B519" s="249">
        <v>45444</v>
      </c>
      <c r="C519" s="405" t="s">
        <v>532</v>
      </c>
      <c r="D519" s="406" t="s">
        <v>457</v>
      </c>
      <c r="E519" s="406" t="s">
        <v>536</v>
      </c>
      <c r="F519" s="267" t="s">
        <v>532</v>
      </c>
    </row>
    <row r="520" spans="2:6" x14ac:dyDescent="0.25">
      <c r="B520" s="247">
        <v>45445</v>
      </c>
      <c r="C520" s="399" t="s">
        <v>537</v>
      </c>
      <c r="D520" s="400" t="s">
        <v>459</v>
      </c>
      <c r="E520" s="400" t="s">
        <v>538</v>
      </c>
      <c r="F520" s="264" t="s">
        <v>537</v>
      </c>
    </row>
    <row r="521" spans="2:6" x14ac:dyDescent="0.25">
      <c r="B521" s="247">
        <v>45446</v>
      </c>
      <c r="C521" s="399" t="s">
        <v>537</v>
      </c>
      <c r="D521" s="400" t="s">
        <v>459</v>
      </c>
      <c r="E521" s="400" t="s">
        <v>538</v>
      </c>
      <c r="F521" s="264" t="s">
        <v>537</v>
      </c>
    </row>
    <row r="522" spans="2:6" x14ac:dyDescent="0.25">
      <c r="B522" s="247">
        <v>45447</v>
      </c>
      <c r="C522" s="399" t="s">
        <v>537</v>
      </c>
      <c r="D522" s="400" t="s">
        <v>459</v>
      </c>
      <c r="E522" s="400" t="s">
        <v>538</v>
      </c>
      <c r="F522" s="264" t="s">
        <v>537</v>
      </c>
    </row>
    <row r="523" spans="2:6" x14ac:dyDescent="0.25">
      <c r="B523" s="247">
        <v>45448</v>
      </c>
      <c r="C523" s="399" t="s">
        <v>537</v>
      </c>
      <c r="D523" s="400" t="s">
        <v>459</v>
      </c>
      <c r="E523" s="400" t="s">
        <v>538</v>
      </c>
      <c r="F523" s="264" t="s">
        <v>537</v>
      </c>
    </row>
    <row r="524" spans="2:6" x14ac:dyDescent="0.25">
      <c r="B524" s="247">
        <v>45449</v>
      </c>
      <c r="C524" s="399" t="s">
        <v>537</v>
      </c>
      <c r="D524" s="400" t="s">
        <v>459</v>
      </c>
      <c r="E524" s="400" t="s">
        <v>538</v>
      </c>
      <c r="F524" s="264" t="s">
        <v>537</v>
      </c>
    </row>
    <row r="525" spans="2:6" x14ac:dyDescent="0.25">
      <c r="B525" s="247">
        <v>45450</v>
      </c>
      <c r="C525" s="399" t="s">
        <v>537</v>
      </c>
      <c r="D525" s="400" t="s">
        <v>459</v>
      </c>
      <c r="E525" s="400" t="s">
        <v>538</v>
      </c>
      <c r="F525" s="264" t="s">
        <v>537</v>
      </c>
    </row>
    <row r="526" spans="2:6" x14ac:dyDescent="0.25">
      <c r="B526" s="247">
        <v>45451</v>
      </c>
      <c r="C526" s="399" t="s">
        <v>537</v>
      </c>
      <c r="D526" s="400" t="s">
        <v>459</v>
      </c>
      <c r="E526" s="400" t="s">
        <v>538</v>
      </c>
      <c r="F526" s="264" t="s">
        <v>537</v>
      </c>
    </row>
    <row r="527" spans="2:6" x14ac:dyDescent="0.25">
      <c r="B527" s="249">
        <v>45452</v>
      </c>
      <c r="C527" s="405" t="s">
        <v>537</v>
      </c>
      <c r="D527" s="406" t="s">
        <v>461</v>
      </c>
      <c r="E527" s="406" t="s">
        <v>539</v>
      </c>
      <c r="F527" s="267" t="s">
        <v>537</v>
      </c>
    </row>
    <row r="528" spans="2:6" x14ac:dyDescent="0.25">
      <c r="B528" s="249">
        <v>45453</v>
      </c>
      <c r="C528" s="405" t="s">
        <v>537</v>
      </c>
      <c r="D528" s="406" t="s">
        <v>461</v>
      </c>
      <c r="E528" s="406" t="s">
        <v>539</v>
      </c>
      <c r="F528" s="267" t="s">
        <v>537</v>
      </c>
    </row>
    <row r="529" spans="2:6" x14ac:dyDescent="0.25">
      <c r="B529" s="249">
        <v>45454</v>
      </c>
      <c r="C529" s="405" t="s">
        <v>537</v>
      </c>
      <c r="D529" s="406" t="s">
        <v>461</v>
      </c>
      <c r="E529" s="406" t="s">
        <v>539</v>
      </c>
      <c r="F529" s="267" t="s">
        <v>537</v>
      </c>
    </row>
    <row r="530" spans="2:6" x14ac:dyDescent="0.25">
      <c r="B530" s="249">
        <v>45455</v>
      </c>
      <c r="C530" s="405" t="s">
        <v>537</v>
      </c>
      <c r="D530" s="406" t="s">
        <v>461</v>
      </c>
      <c r="E530" s="406" t="s">
        <v>539</v>
      </c>
      <c r="F530" s="267" t="s">
        <v>537</v>
      </c>
    </row>
    <row r="531" spans="2:6" x14ac:dyDescent="0.25">
      <c r="B531" s="249">
        <v>45456</v>
      </c>
      <c r="C531" s="405" t="s">
        <v>537</v>
      </c>
      <c r="D531" s="406" t="s">
        <v>461</v>
      </c>
      <c r="E531" s="406" t="s">
        <v>539</v>
      </c>
      <c r="F531" s="267" t="s">
        <v>537</v>
      </c>
    </row>
    <row r="532" spans="2:6" x14ac:dyDescent="0.25">
      <c r="B532" s="249">
        <v>45457</v>
      </c>
      <c r="C532" s="405" t="s">
        <v>537</v>
      </c>
      <c r="D532" s="406" t="s">
        <v>461</v>
      </c>
      <c r="E532" s="406" t="s">
        <v>539</v>
      </c>
      <c r="F532" s="267" t="s">
        <v>537</v>
      </c>
    </row>
    <row r="533" spans="2:6" x14ac:dyDescent="0.25">
      <c r="B533" s="249">
        <v>45458</v>
      </c>
      <c r="C533" s="405" t="s">
        <v>537</v>
      </c>
      <c r="D533" s="406" t="s">
        <v>461</v>
      </c>
      <c r="E533" s="406" t="s">
        <v>539</v>
      </c>
      <c r="F533" s="267" t="s">
        <v>537</v>
      </c>
    </row>
    <row r="534" spans="2:6" x14ac:dyDescent="0.25">
      <c r="B534" s="247">
        <v>45459</v>
      </c>
      <c r="C534" s="399" t="s">
        <v>537</v>
      </c>
      <c r="D534" s="400" t="s">
        <v>463</v>
      </c>
      <c r="E534" s="400" t="s">
        <v>540</v>
      </c>
      <c r="F534" s="264" t="s">
        <v>537</v>
      </c>
    </row>
    <row r="535" spans="2:6" x14ac:dyDescent="0.25">
      <c r="B535" s="247">
        <v>45460</v>
      </c>
      <c r="C535" s="399" t="s">
        <v>537</v>
      </c>
      <c r="D535" s="400" t="s">
        <v>463</v>
      </c>
      <c r="E535" s="400" t="s">
        <v>540</v>
      </c>
      <c r="F535" s="264" t="s">
        <v>537</v>
      </c>
    </row>
    <row r="536" spans="2:6" x14ac:dyDescent="0.25">
      <c r="B536" s="247">
        <v>45461</v>
      </c>
      <c r="C536" s="399" t="s">
        <v>537</v>
      </c>
      <c r="D536" s="400" t="s">
        <v>463</v>
      </c>
      <c r="E536" s="400" t="s">
        <v>540</v>
      </c>
      <c r="F536" s="264" t="s">
        <v>537</v>
      </c>
    </row>
    <row r="537" spans="2:6" x14ac:dyDescent="0.25">
      <c r="B537" s="247">
        <v>45462</v>
      </c>
      <c r="C537" s="399" t="s">
        <v>537</v>
      </c>
      <c r="D537" s="400" t="s">
        <v>463</v>
      </c>
      <c r="E537" s="400" t="s">
        <v>540</v>
      </c>
      <c r="F537" s="264" t="s">
        <v>537</v>
      </c>
    </row>
    <row r="538" spans="2:6" x14ac:dyDescent="0.25">
      <c r="B538" s="247">
        <v>45463</v>
      </c>
      <c r="C538" s="399" t="s">
        <v>537</v>
      </c>
      <c r="D538" s="400" t="s">
        <v>463</v>
      </c>
      <c r="E538" s="400" t="s">
        <v>540</v>
      </c>
      <c r="F538" s="264" t="s">
        <v>537</v>
      </c>
    </row>
    <row r="539" spans="2:6" x14ac:dyDescent="0.25">
      <c r="B539" s="247">
        <v>45464</v>
      </c>
      <c r="C539" s="399" t="s">
        <v>537</v>
      </c>
      <c r="D539" s="400" t="s">
        <v>463</v>
      </c>
      <c r="E539" s="400" t="s">
        <v>540</v>
      </c>
      <c r="F539" s="264" t="s">
        <v>537</v>
      </c>
    </row>
    <row r="540" spans="2:6" x14ac:dyDescent="0.25">
      <c r="B540" s="247">
        <v>45465</v>
      </c>
      <c r="C540" s="399" t="s">
        <v>537</v>
      </c>
      <c r="D540" s="400" t="s">
        <v>463</v>
      </c>
      <c r="E540" s="400" t="s">
        <v>540</v>
      </c>
      <c r="F540" s="264" t="s">
        <v>537</v>
      </c>
    </row>
    <row r="541" spans="2:6" x14ac:dyDescent="0.25">
      <c r="B541" s="249">
        <v>45466</v>
      </c>
      <c r="C541" s="405" t="s">
        <v>537</v>
      </c>
      <c r="D541" s="406" t="s">
        <v>465</v>
      </c>
      <c r="E541" s="406" t="s">
        <v>541</v>
      </c>
      <c r="F541" s="267" t="s">
        <v>537</v>
      </c>
    </row>
    <row r="542" spans="2:6" x14ac:dyDescent="0.25">
      <c r="B542" s="249">
        <v>45467</v>
      </c>
      <c r="C542" s="405" t="s">
        <v>537</v>
      </c>
      <c r="D542" s="406" t="s">
        <v>465</v>
      </c>
      <c r="E542" s="406" t="s">
        <v>541</v>
      </c>
      <c r="F542" s="267" t="s">
        <v>537</v>
      </c>
    </row>
    <row r="543" spans="2:6" x14ac:dyDescent="0.25">
      <c r="B543" s="249">
        <v>45468</v>
      </c>
      <c r="C543" s="405" t="s">
        <v>537</v>
      </c>
      <c r="D543" s="406" t="s">
        <v>465</v>
      </c>
      <c r="E543" s="406" t="s">
        <v>541</v>
      </c>
      <c r="F543" s="267" t="s">
        <v>537</v>
      </c>
    </row>
    <row r="544" spans="2:6" x14ac:dyDescent="0.25">
      <c r="B544" s="249">
        <v>45469</v>
      </c>
      <c r="C544" s="405" t="s">
        <v>537</v>
      </c>
      <c r="D544" s="406" t="s">
        <v>465</v>
      </c>
      <c r="E544" s="406" t="s">
        <v>541</v>
      </c>
      <c r="F544" s="267" t="s">
        <v>537</v>
      </c>
    </row>
    <row r="545" spans="2:6" x14ac:dyDescent="0.25">
      <c r="B545" s="249">
        <v>45470</v>
      </c>
      <c r="C545" s="405" t="s">
        <v>537</v>
      </c>
      <c r="D545" s="406" t="s">
        <v>465</v>
      </c>
      <c r="E545" s="406" t="s">
        <v>541</v>
      </c>
      <c r="F545" s="267" t="s">
        <v>537</v>
      </c>
    </row>
    <row r="546" spans="2:6" x14ac:dyDescent="0.25">
      <c r="B546" s="249">
        <v>45471</v>
      </c>
      <c r="C546" s="405" t="s">
        <v>537</v>
      </c>
      <c r="D546" s="406" t="s">
        <v>465</v>
      </c>
      <c r="E546" s="406" t="s">
        <v>541</v>
      </c>
      <c r="F546" s="267" t="s">
        <v>537</v>
      </c>
    </row>
    <row r="547" spans="2:6" x14ac:dyDescent="0.25">
      <c r="B547" s="249">
        <v>45472</v>
      </c>
      <c r="C547" s="405" t="s">
        <v>537</v>
      </c>
      <c r="D547" s="406" t="s">
        <v>465</v>
      </c>
      <c r="E547" s="406" t="s">
        <v>541</v>
      </c>
      <c r="F547" s="267" t="s">
        <v>537</v>
      </c>
    </row>
    <row r="548" spans="2:6" x14ac:dyDescent="0.25">
      <c r="B548" s="247">
        <v>45473</v>
      </c>
      <c r="C548" s="399" t="s">
        <v>537</v>
      </c>
      <c r="D548" s="400" t="s">
        <v>467</v>
      </c>
      <c r="E548" s="400" t="s">
        <v>542</v>
      </c>
      <c r="F548" s="264" t="s">
        <v>537</v>
      </c>
    </row>
    <row r="549" spans="2:6" x14ac:dyDescent="0.25">
      <c r="B549" s="247">
        <v>45474</v>
      </c>
      <c r="C549" s="399" t="s">
        <v>537</v>
      </c>
      <c r="D549" s="400" t="s">
        <v>467</v>
      </c>
      <c r="E549" s="400" t="s">
        <v>542</v>
      </c>
      <c r="F549" s="264" t="s">
        <v>537</v>
      </c>
    </row>
    <row r="550" spans="2:6" x14ac:dyDescent="0.25">
      <c r="B550" s="247">
        <v>45475</v>
      </c>
      <c r="C550" s="399" t="s">
        <v>537</v>
      </c>
      <c r="D550" s="400" t="s">
        <v>467</v>
      </c>
      <c r="E550" s="400" t="s">
        <v>542</v>
      </c>
      <c r="F550" s="264" t="s">
        <v>537</v>
      </c>
    </row>
    <row r="551" spans="2:6" x14ac:dyDescent="0.25">
      <c r="B551" s="247">
        <v>45476</v>
      </c>
      <c r="C551" s="399" t="s">
        <v>537</v>
      </c>
      <c r="D551" s="400" t="s">
        <v>467</v>
      </c>
      <c r="E551" s="400" t="s">
        <v>542</v>
      </c>
      <c r="F551" s="264" t="s">
        <v>537</v>
      </c>
    </row>
    <row r="552" spans="2:6" x14ac:dyDescent="0.25">
      <c r="B552" s="247">
        <v>45477</v>
      </c>
      <c r="C552" s="399" t="s">
        <v>537</v>
      </c>
      <c r="D552" s="400" t="s">
        <v>467</v>
      </c>
      <c r="E552" s="400" t="s">
        <v>542</v>
      </c>
      <c r="F552" s="264" t="s">
        <v>537</v>
      </c>
    </row>
    <row r="553" spans="2:6" x14ac:dyDescent="0.25">
      <c r="B553" s="247">
        <v>45478</v>
      </c>
      <c r="C553" s="399" t="s">
        <v>537</v>
      </c>
      <c r="D553" s="400" t="s">
        <v>467</v>
      </c>
      <c r="E553" s="400" t="s">
        <v>542</v>
      </c>
      <c r="F553" s="264" t="s">
        <v>537</v>
      </c>
    </row>
    <row r="554" spans="2:6" x14ac:dyDescent="0.25">
      <c r="B554" s="247">
        <v>45479</v>
      </c>
      <c r="C554" s="399" t="s">
        <v>537</v>
      </c>
      <c r="D554" s="400" t="s">
        <v>467</v>
      </c>
      <c r="E554" s="400" t="s">
        <v>542</v>
      </c>
      <c r="F554" s="264" t="s">
        <v>537</v>
      </c>
    </row>
    <row r="555" spans="2:6" x14ac:dyDescent="0.25">
      <c r="B555" s="249">
        <v>45480</v>
      </c>
      <c r="C555" s="405" t="s">
        <v>543</v>
      </c>
      <c r="D555" s="406" t="s">
        <v>469</v>
      </c>
      <c r="E555" s="406" t="s">
        <v>544</v>
      </c>
      <c r="F555" s="267" t="s">
        <v>543</v>
      </c>
    </row>
    <row r="556" spans="2:6" x14ac:dyDescent="0.25">
      <c r="B556" s="249">
        <v>45481</v>
      </c>
      <c r="C556" s="405" t="s">
        <v>543</v>
      </c>
      <c r="D556" s="406" t="s">
        <v>469</v>
      </c>
      <c r="E556" s="406" t="s">
        <v>544</v>
      </c>
      <c r="F556" s="267" t="s">
        <v>543</v>
      </c>
    </row>
    <row r="557" spans="2:6" x14ac:dyDescent="0.25">
      <c r="B557" s="249">
        <v>45482</v>
      </c>
      <c r="C557" s="405" t="s">
        <v>543</v>
      </c>
      <c r="D557" s="406" t="s">
        <v>469</v>
      </c>
      <c r="E557" s="406" t="s">
        <v>544</v>
      </c>
      <c r="F557" s="267" t="s">
        <v>543</v>
      </c>
    </row>
    <row r="558" spans="2:6" x14ac:dyDescent="0.25">
      <c r="B558" s="249">
        <v>45483</v>
      </c>
      <c r="C558" s="405" t="s">
        <v>543</v>
      </c>
      <c r="D558" s="406" t="s">
        <v>469</v>
      </c>
      <c r="E558" s="406" t="s">
        <v>544</v>
      </c>
      <c r="F558" s="267" t="s">
        <v>543</v>
      </c>
    </row>
    <row r="559" spans="2:6" x14ac:dyDescent="0.25">
      <c r="B559" s="249">
        <v>45484</v>
      </c>
      <c r="C559" s="405" t="s">
        <v>543</v>
      </c>
      <c r="D559" s="406" t="s">
        <v>469</v>
      </c>
      <c r="E559" s="406" t="s">
        <v>544</v>
      </c>
      <c r="F559" s="267" t="s">
        <v>543</v>
      </c>
    </row>
    <row r="560" spans="2:6" x14ac:dyDescent="0.25">
      <c r="B560" s="249">
        <v>45485</v>
      </c>
      <c r="C560" s="405" t="s">
        <v>543</v>
      </c>
      <c r="D560" s="406" t="s">
        <v>469</v>
      </c>
      <c r="E560" s="406" t="s">
        <v>544</v>
      </c>
      <c r="F560" s="267" t="s">
        <v>543</v>
      </c>
    </row>
    <row r="561" spans="2:6" x14ac:dyDescent="0.25">
      <c r="B561" s="249">
        <v>45486</v>
      </c>
      <c r="C561" s="405" t="s">
        <v>543</v>
      </c>
      <c r="D561" s="406" t="s">
        <v>469</v>
      </c>
      <c r="E561" s="406" t="s">
        <v>544</v>
      </c>
      <c r="F561" s="267" t="s">
        <v>543</v>
      </c>
    </row>
    <row r="562" spans="2:6" x14ac:dyDescent="0.25">
      <c r="B562" s="247">
        <v>45487</v>
      </c>
      <c r="C562" s="399" t="s">
        <v>543</v>
      </c>
      <c r="D562" s="400" t="s">
        <v>471</v>
      </c>
      <c r="E562" s="400" t="s">
        <v>545</v>
      </c>
      <c r="F562" s="264" t="s">
        <v>543</v>
      </c>
    </row>
    <row r="563" spans="2:6" x14ac:dyDescent="0.25">
      <c r="B563" s="247">
        <v>45488</v>
      </c>
      <c r="C563" s="399" t="s">
        <v>543</v>
      </c>
      <c r="D563" s="400" t="s">
        <v>471</v>
      </c>
      <c r="E563" s="400" t="s">
        <v>545</v>
      </c>
      <c r="F563" s="264" t="s">
        <v>543</v>
      </c>
    </row>
    <row r="564" spans="2:6" x14ac:dyDescent="0.25">
      <c r="B564" s="247">
        <v>45489</v>
      </c>
      <c r="C564" s="399" t="s">
        <v>543</v>
      </c>
      <c r="D564" s="400" t="s">
        <v>471</v>
      </c>
      <c r="E564" s="400" t="s">
        <v>545</v>
      </c>
      <c r="F564" s="264" t="s">
        <v>543</v>
      </c>
    </row>
    <row r="565" spans="2:6" x14ac:dyDescent="0.25">
      <c r="B565" s="247">
        <v>45490</v>
      </c>
      <c r="C565" s="399" t="s">
        <v>543</v>
      </c>
      <c r="D565" s="400" t="s">
        <v>471</v>
      </c>
      <c r="E565" s="400" t="s">
        <v>545</v>
      </c>
      <c r="F565" s="264" t="s">
        <v>543</v>
      </c>
    </row>
    <row r="566" spans="2:6" x14ac:dyDescent="0.25">
      <c r="B566" s="247">
        <v>45491</v>
      </c>
      <c r="C566" s="399" t="s">
        <v>543</v>
      </c>
      <c r="D566" s="400" t="s">
        <v>471</v>
      </c>
      <c r="E566" s="400" t="s">
        <v>545</v>
      </c>
      <c r="F566" s="264" t="s">
        <v>543</v>
      </c>
    </row>
    <row r="567" spans="2:6" x14ac:dyDescent="0.25">
      <c r="B567" s="247">
        <v>45492</v>
      </c>
      <c r="C567" s="399" t="s">
        <v>543</v>
      </c>
      <c r="D567" s="400" t="s">
        <v>471</v>
      </c>
      <c r="E567" s="400" t="s">
        <v>545</v>
      </c>
      <c r="F567" s="264" t="s">
        <v>543</v>
      </c>
    </row>
    <row r="568" spans="2:6" x14ac:dyDescent="0.25">
      <c r="B568" s="247">
        <v>45493</v>
      </c>
      <c r="C568" s="399" t="s">
        <v>543</v>
      </c>
      <c r="D568" s="400" t="s">
        <v>471</v>
      </c>
      <c r="E568" s="400" t="s">
        <v>545</v>
      </c>
      <c r="F568" s="264" t="s">
        <v>543</v>
      </c>
    </row>
    <row r="569" spans="2:6" x14ac:dyDescent="0.25">
      <c r="B569" s="249">
        <v>45494</v>
      </c>
      <c r="C569" s="405" t="s">
        <v>543</v>
      </c>
      <c r="D569" s="406" t="s">
        <v>473</v>
      </c>
      <c r="E569" s="406" t="s">
        <v>546</v>
      </c>
      <c r="F569" s="267" t="s">
        <v>543</v>
      </c>
    </row>
    <row r="570" spans="2:6" x14ac:dyDescent="0.25">
      <c r="B570" s="249">
        <v>45495</v>
      </c>
      <c r="C570" s="405" t="s">
        <v>543</v>
      </c>
      <c r="D570" s="406" t="s">
        <v>473</v>
      </c>
      <c r="E570" s="406" t="s">
        <v>546</v>
      </c>
      <c r="F570" s="267" t="s">
        <v>543</v>
      </c>
    </row>
    <row r="571" spans="2:6" x14ac:dyDescent="0.25">
      <c r="B571" s="249">
        <v>45496</v>
      </c>
      <c r="C571" s="405" t="s">
        <v>543</v>
      </c>
      <c r="D571" s="406" t="s">
        <v>473</v>
      </c>
      <c r="E571" s="406" t="s">
        <v>546</v>
      </c>
      <c r="F571" s="267" t="s">
        <v>543</v>
      </c>
    </row>
    <row r="572" spans="2:6" x14ac:dyDescent="0.25">
      <c r="B572" s="249">
        <v>45497</v>
      </c>
      <c r="C572" s="405" t="s">
        <v>543</v>
      </c>
      <c r="D572" s="406" t="s">
        <v>473</v>
      </c>
      <c r="E572" s="406" t="s">
        <v>546</v>
      </c>
      <c r="F572" s="267" t="s">
        <v>543</v>
      </c>
    </row>
    <row r="573" spans="2:6" x14ac:dyDescent="0.25">
      <c r="B573" s="249">
        <v>45498</v>
      </c>
      <c r="C573" s="405" t="s">
        <v>543</v>
      </c>
      <c r="D573" s="406" t="s">
        <v>473</v>
      </c>
      <c r="E573" s="406" t="s">
        <v>546</v>
      </c>
      <c r="F573" s="267" t="s">
        <v>543</v>
      </c>
    </row>
    <row r="574" spans="2:6" x14ac:dyDescent="0.25">
      <c r="B574" s="249">
        <v>45499</v>
      </c>
      <c r="C574" s="405" t="s">
        <v>543</v>
      </c>
      <c r="D574" s="406" t="s">
        <v>473</v>
      </c>
      <c r="E574" s="406" t="s">
        <v>546</v>
      </c>
      <c r="F574" s="267" t="s">
        <v>543</v>
      </c>
    </row>
    <row r="575" spans="2:6" x14ac:dyDescent="0.25">
      <c r="B575" s="249">
        <v>45500</v>
      </c>
      <c r="C575" s="405" t="s">
        <v>543</v>
      </c>
      <c r="D575" s="406" t="s">
        <v>473</v>
      </c>
      <c r="E575" s="406" t="s">
        <v>546</v>
      </c>
      <c r="F575" s="267" t="s">
        <v>543</v>
      </c>
    </row>
    <row r="576" spans="2:6" x14ac:dyDescent="0.25">
      <c r="B576" s="247">
        <v>45501</v>
      </c>
      <c r="C576" s="399" t="s">
        <v>543</v>
      </c>
      <c r="D576" s="400" t="s">
        <v>475</v>
      </c>
      <c r="E576" s="400" t="s">
        <v>547</v>
      </c>
      <c r="F576" s="264" t="s">
        <v>543</v>
      </c>
    </row>
    <row r="577" spans="2:6" x14ac:dyDescent="0.25">
      <c r="B577" s="247">
        <v>45502</v>
      </c>
      <c r="C577" s="399" t="s">
        <v>543</v>
      </c>
      <c r="D577" s="400" t="s">
        <v>475</v>
      </c>
      <c r="E577" s="400" t="s">
        <v>547</v>
      </c>
      <c r="F577" s="264" t="s">
        <v>543</v>
      </c>
    </row>
    <row r="578" spans="2:6" x14ac:dyDescent="0.25">
      <c r="B578" s="247">
        <v>45503</v>
      </c>
      <c r="C578" s="399" t="s">
        <v>543</v>
      </c>
      <c r="D578" s="400" t="s">
        <v>475</v>
      </c>
      <c r="E578" s="400" t="s">
        <v>547</v>
      </c>
      <c r="F578" s="264" t="s">
        <v>543</v>
      </c>
    </row>
    <row r="579" spans="2:6" x14ac:dyDescent="0.25">
      <c r="B579" s="247">
        <v>45504</v>
      </c>
      <c r="C579" s="399" t="s">
        <v>543</v>
      </c>
      <c r="D579" s="400" t="s">
        <v>475</v>
      </c>
      <c r="E579" s="400" t="s">
        <v>547</v>
      </c>
      <c r="F579" s="264" t="s">
        <v>543</v>
      </c>
    </row>
    <row r="580" spans="2:6" x14ac:dyDescent="0.25">
      <c r="B580" s="247">
        <v>45505</v>
      </c>
      <c r="C580" s="399" t="s">
        <v>543</v>
      </c>
      <c r="D580" s="400" t="s">
        <v>475</v>
      </c>
      <c r="E580" s="400" t="s">
        <v>547</v>
      </c>
      <c r="F580" s="264" t="s">
        <v>543</v>
      </c>
    </row>
    <row r="581" spans="2:6" x14ac:dyDescent="0.25">
      <c r="B581" s="247">
        <v>45506</v>
      </c>
      <c r="C581" s="399" t="s">
        <v>543</v>
      </c>
      <c r="D581" s="400" t="s">
        <v>475</v>
      </c>
      <c r="E581" s="400" t="s">
        <v>547</v>
      </c>
      <c r="F581" s="264" t="s">
        <v>543</v>
      </c>
    </row>
    <row r="582" spans="2:6" x14ac:dyDescent="0.25">
      <c r="B582" s="247">
        <v>45507</v>
      </c>
      <c r="C582" s="399" t="s">
        <v>543</v>
      </c>
      <c r="D582" s="400" t="s">
        <v>475</v>
      </c>
      <c r="E582" s="400" t="s">
        <v>547</v>
      </c>
      <c r="F582" s="264" t="s">
        <v>543</v>
      </c>
    </row>
    <row r="583" spans="2:6" x14ac:dyDescent="0.25">
      <c r="B583" s="249">
        <v>45508</v>
      </c>
      <c r="C583" s="405" t="s">
        <v>548</v>
      </c>
      <c r="D583" s="406" t="s">
        <v>477</v>
      </c>
      <c r="E583" s="406" t="s">
        <v>549</v>
      </c>
      <c r="F583" s="267" t="s">
        <v>548</v>
      </c>
    </row>
    <row r="584" spans="2:6" x14ac:dyDescent="0.25">
      <c r="B584" s="249">
        <v>45509</v>
      </c>
      <c r="C584" s="405" t="s">
        <v>548</v>
      </c>
      <c r="D584" s="406" t="s">
        <v>477</v>
      </c>
      <c r="E584" s="406" t="s">
        <v>549</v>
      </c>
      <c r="F584" s="267" t="s">
        <v>548</v>
      </c>
    </row>
    <row r="585" spans="2:6" x14ac:dyDescent="0.25">
      <c r="B585" s="249">
        <v>45510</v>
      </c>
      <c r="C585" s="405" t="s">
        <v>548</v>
      </c>
      <c r="D585" s="406" t="s">
        <v>477</v>
      </c>
      <c r="E585" s="406" t="s">
        <v>549</v>
      </c>
      <c r="F585" s="267" t="s">
        <v>548</v>
      </c>
    </row>
    <row r="586" spans="2:6" x14ac:dyDescent="0.25">
      <c r="B586" s="249">
        <v>45511</v>
      </c>
      <c r="C586" s="405" t="s">
        <v>548</v>
      </c>
      <c r="D586" s="406" t="s">
        <v>477</v>
      </c>
      <c r="E586" s="406" t="s">
        <v>549</v>
      </c>
      <c r="F586" s="267" t="s">
        <v>548</v>
      </c>
    </row>
    <row r="587" spans="2:6" x14ac:dyDescent="0.25">
      <c r="B587" s="249">
        <v>45512</v>
      </c>
      <c r="C587" s="405" t="s">
        <v>548</v>
      </c>
      <c r="D587" s="406" t="s">
        <v>477</v>
      </c>
      <c r="E587" s="406" t="s">
        <v>549</v>
      </c>
      <c r="F587" s="267" t="s">
        <v>548</v>
      </c>
    </row>
    <row r="588" spans="2:6" x14ac:dyDescent="0.25">
      <c r="B588" s="249">
        <v>45513</v>
      </c>
      <c r="C588" s="405" t="s">
        <v>548</v>
      </c>
      <c r="D588" s="406" t="s">
        <v>477</v>
      </c>
      <c r="E588" s="406" t="s">
        <v>549</v>
      </c>
      <c r="F588" s="267" t="s">
        <v>548</v>
      </c>
    </row>
    <row r="589" spans="2:6" x14ac:dyDescent="0.25">
      <c r="B589" s="249">
        <v>45514</v>
      </c>
      <c r="C589" s="405" t="s">
        <v>548</v>
      </c>
      <c r="D589" s="406" t="s">
        <v>477</v>
      </c>
      <c r="E589" s="406" t="s">
        <v>549</v>
      </c>
      <c r="F589" s="267" t="s">
        <v>548</v>
      </c>
    </row>
    <row r="590" spans="2:6" x14ac:dyDescent="0.25">
      <c r="B590" s="247">
        <v>45515</v>
      </c>
      <c r="C590" s="399" t="s">
        <v>548</v>
      </c>
      <c r="D590" s="400" t="s">
        <v>479</v>
      </c>
      <c r="E590" s="400" t="s">
        <v>550</v>
      </c>
      <c r="F590" s="264" t="s">
        <v>548</v>
      </c>
    </row>
    <row r="591" spans="2:6" x14ac:dyDescent="0.25">
      <c r="B591" s="247">
        <v>45516</v>
      </c>
      <c r="C591" s="399" t="s">
        <v>548</v>
      </c>
      <c r="D591" s="400" t="s">
        <v>479</v>
      </c>
      <c r="E591" s="400" t="s">
        <v>550</v>
      </c>
      <c r="F591" s="264" t="s">
        <v>548</v>
      </c>
    </row>
    <row r="592" spans="2:6" x14ac:dyDescent="0.25">
      <c r="B592" s="247">
        <v>45517</v>
      </c>
      <c r="C592" s="399" t="s">
        <v>548</v>
      </c>
      <c r="D592" s="400" t="s">
        <v>479</v>
      </c>
      <c r="E592" s="400" t="s">
        <v>550</v>
      </c>
      <c r="F592" s="264" t="s">
        <v>548</v>
      </c>
    </row>
    <row r="593" spans="2:6" x14ac:dyDescent="0.25">
      <c r="B593" s="247">
        <v>45518</v>
      </c>
      <c r="C593" s="399" t="s">
        <v>548</v>
      </c>
      <c r="D593" s="400" t="s">
        <v>479</v>
      </c>
      <c r="E593" s="400" t="s">
        <v>550</v>
      </c>
      <c r="F593" s="264" t="s">
        <v>548</v>
      </c>
    </row>
    <row r="594" spans="2:6" x14ac:dyDescent="0.25">
      <c r="B594" s="247">
        <v>45519</v>
      </c>
      <c r="C594" s="399" t="s">
        <v>548</v>
      </c>
      <c r="D594" s="400" t="s">
        <v>479</v>
      </c>
      <c r="E594" s="400" t="s">
        <v>550</v>
      </c>
      <c r="F594" s="264" t="s">
        <v>548</v>
      </c>
    </row>
    <row r="595" spans="2:6" x14ac:dyDescent="0.25">
      <c r="B595" s="247">
        <v>45520</v>
      </c>
      <c r="C595" s="399" t="s">
        <v>548</v>
      </c>
      <c r="D595" s="400" t="s">
        <v>479</v>
      </c>
      <c r="E595" s="400" t="s">
        <v>550</v>
      </c>
      <c r="F595" s="264" t="s">
        <v>548</v>
      </c>
    </row>
    <row r="596" spans="2:6" x14ac:dyDescent="0.25">
      <c r="B596" s="247">
        <v>45521</v>
      </c>
      <c r="C596" s="399" t="s">
        <v>548</v>
      </c>
      <c r="D596" s="400" t="s">
        <v>479</v>
      </c>
      <c r="E596" s="400" t="s">
        <v>550</v>
      </c>
      <c r="F596" s="264" t="s">
        <v>548</v>
      </c>
    </row>
    <row r="597" spans="2:6" x14ac:dyDescent="0.25">
      <c r="B597" s="249">
        <v>45522</v>
      </c>
      <c r="C597" s="405" t="s">
        <v>548</v>
      </c>
      <c r="D597" s="406" t="s">
        <v>481</v>
      </c>
      <c r="E597" s="406" t="s">
        <v>551</v>
      </c>
      <c r="F597" s="267" t="s">
        <v>548</v>
      </c>
    </row>
    <row r="598" spans="2:6" x14ac:dyDescent="0.25">
      <c r="B598" s="249">
        <v>45523</v>
      </c>
      <c r="C598" s="405" t="s">
        <v>548</v>
      </c>
      <c r="D598" s="406" t="s">
        <v>481</v>
      </c>
      <c r="E598" s="406" t="s">
        <v>551</v>
      </c>
      <c r="F598" s="267" t="s">
        <v>548</v>
      </c>
    </row>
    <row r="599" spans="2:6" x14ac:dyDescent="0.25">
      <c r="B599" s="249">
        <v>45524</v>
      </c>
      <c r="C599" s="405" t="s">
        <v>548</v>
      </c>
      <c r="D599" s="406" t="s">
        <v>481</v>
      </c>
      <c r="E599" s="406" t="s">
        <v>551</v>
      </c>
      <c r="F599" s="267" t="s">
        <v>548</v>
      </c>
    </row>
    <row r="600" spans="2:6" x14ac:dyDescent="0.25">
      <c r="B600" s="249">
        <v>45525</v>
      </c>
      <c r="C600" s="405" t="s">
        <v>548</v>
      </c>
      <c r="D600" s="406" t="s">
        <v>481</v>
      </c>
      <c r="E600" s="406" t="s">
        <v>551</v>
      </c>
      <c r="F600" s="267" t="s">
        <v>548</v>
      </c>
    </row>
    <row r="601" spans="2:6" x14ac:dyDescent="0.25">
      <c r="B601" s="249">
        <v>45526</v>
      </c>
      <c r="C601" s="405" t="s">
        <v>548</v>
      </c>
      <c r="D601" s="406" t="s">
        <v>481</v>
      </c>
      <c r="E601" s="406" t="s">
        <v>551</v>
      </c>
      <c r="F601" s="267" t="s">
        <v>548</v>
      </c>
    </row>
    <row r="602" spans="2:6" x14ac:dyDescent="0.25">
      <c r="B602" s="249">
        <v>45527</v>
      </c>
      <c r="C602" s="405" t="s">
        <v>548</v>
      </c>
      <c r="D602" s="406" t="s">
        <v>481</v>
      </c>
      <c r="E602" s="406" t="s">
        <v>551</v>
      </c>
      <c r="F602" s="267" t="s">
        <v>548</v>
      </c>
    </row>
    <row r="603" spans="2:6" x14ac:dyDescent="0.25">
      <c r="B603" s="249">
        <v>45528</v>
      </c>
      <c r="C603" s="405" t="s">
        <v>548</v>
      </c>
      <c r="D603" s="406" t="s">
        <v>481</v>
      </c>
      <c r="E603" s="406" t="s">
        <v>551</v>
      </c>
      <c r="F603" s="267" t="s">
        <v>548</v>
      </c>
    </row>
    <row r="604" spans="2:6" x14ac:dyDescent="0.25">
      <c r="B604" s="247">
        <v>45529</v>
      </c>
      <c r="C604" s="399" t="s">
        <v>548</v>
      </c>
      <c r="D604" s="400" t="s">
        <v>484</v>
      </c>
      <c r="E604" s="400" t="s">
        <v>552</v>
      </c>
      <c r="F604" s="264" t="s">
        <v>548</v>
      </c>
    </row>
    <row r="605" spans="2:6" x14ac:dyDescent="0.25">
      <c r="B605" s="247">
        <v>45530</v>
      </c>
      <c r="C605" s="399" t="s">
        <v>548</v>
      </c>
      <c r="D605" s="400" t="s">
        <v>484</v>
      </c>
      <c r="E605" s="400" t="s">
        <v>552</v>
      </c>
      <c r="F605" s="264" t="s">
        <v>548</v>
      </c>
    </row>
    <row r="606" spans="2:6" x14ac:dyDescent="0.25">
      <c r="B606" s="247">
        <v>45531</v>
      </c>
      <c r="C606" s="399" t="s">
        <v>548</v>
      </c>
      <c r="D606" s="400" t="s">
        <v>484</v>
      </c>
      <c r="E606" s="400" t="s">
        <v>552</v>
      </c>
      <c r="F606" s="264" t="s">
        <v>548</v>
      </c>
    </row>
    <row r="607" spans="2:6" x14ac:dyDescent="0.25">
      <c r="B607" s="247">
        <v>45532</v>
      </c>
      <c r="C607" s="399" t="s">
        <v>548</v>
      </c>
      <c r="D607" s="400" t="s">
        <v>484</v>
      </c>
      <c r="E607" s="400" t="s">
        <v>552</v>
      </c>
      <c r="F607" s="264" t="s">
        <v>548</v>
      </c>
    </row>
    <row r="608" spans="2:6" x14ac:dyDescent="0.25">
      <c r="B608" s="247">
        <v>45533</v>
      </c>
      <c r="C608" s="399" t="s">
        <v>548</v>
      </c>
      <c r="D608" s="400" t="s">
        <v>484</v>
      </c>
      <c r="E608" s="400" t="s">
        <v>552</v>
      </c>
      <c r="F608" s="264" t="s">
        <v>548</v>
      </c>
    </row>
    <row r="609" spans="2:6" x14ac:dyDescent="0.25">
      <c r="B609" s="247">
        <v>45534</v>
      </c>
      <c r="C609" s="399" t="s">
        <v>548</v>
      </c>
      <c r="D609" s="400" t="s">
        <v>484</v>
      </c>
      <c r="E609" s="400" t="s">
        <v>552</v>
      </c>
      <c r="F609" s="264" t="s">
        <v>548</v>
      </c>
    </row>
    <row r="610" spans="2:6" x14ac:dyDescent="0.25">
      <c r="B610" s="247">
        <v>45535</v>
      </c>
      <c r="C610" s="399" t="s">
        <v>548</v>
      </c>
      <c r="D610" s="400" t="s">
        <v>484</v>
      </c>
      <c r="E610" s="400" t="s">
        <v>552</v>
      </c>
      <c r="F610" s="264" t="s">
        <v>548</v>
      </c>
    </row>
    <row r="611" spans="2:6" x14ac:dyDescent="0.25">
      <c r="B611" s="249">
        <v>45536</v>
      </c>
      <c r="C611" s="405" t="s">
        <v>553</v>
      </c>
      <c r="D611" s="406" t="s">
        <v>485</v>
      </c>
      <c r="E611" s="406" t="s">
        <v>554</v>
      </c>
      <c r="F611" s="267" t="s">
        <v>553</v>
      </c>
    </row>
    <row r="612" spans="2:6" x14ac:dyDescent="0.25">
      <c r="B612" s="249">
        <v>45537</v>
      </c>
      <c r="C612" s="405" t="s">
        <v>553</v>
      </c>
      <c r="D612" s="406" t="s">
        <v>485</v>
      </c>
      <c r="E612" s="406" t="s">
        <v>554</v>
      </c>
      <c r="F612" s="267" t="s">
        <v>553</v>
      </c>
    </row>
    <row r="613" spans="2:6" x14ac:dyDescent="0.25">
      <c r="B613" s="249">
        <v>45538</v>
      </c>
      <c r="C613" s="405" t="s">
        <v>553</v>
      </c>
      <c r="D613" s="406" t="s">
        <v>485</v>
      </c>
      <c r="E613" s="406" t="s">
        <v>554</v>
      </c>
      <c r="F613" s="267" t="s">
        <v>553</v>
      </c>
    </row>
    <row r="614" spans="2:6" x14ac:dyDescent="0.25">
      <c r="B614" s="249">
        <v>45539</v>
      </c>
      <c r="C614" s="405" t="s">
        <v>553</v>
      </c>
      <c r="D614" s="406" t="s">
        <v>485</v>
      </c>
      <c r="E614" s="406" t="s">
        <v>554</v>
      </c>
      <c r="F614" s="267" t="s">
        <v>553</v>
      </c>
    </row>
    <row r="615" spans="2:6" x14ac:dyDescent="0.25">
      <c r="B615" s="249">
        <v>45540</v>
      </c>
      <c r="C615" s="405" t="s">
        <v>553</v>
      </c>
      <c r="D615" s="406" t="s">
        <v>485</v>
      </c>
      <c r="E615" s="406" t="s">
        <v>554</v>
      </c>
      <c r="F615" s="267" t="s">
        <v>553</v>
      </c>
    </row>
    <row r="616" spans="2:6" x14ac:dyDescent="0.25">
      <c r="B616" s="249">
        <v>45541</v>
      </c>
      <c r="C616" s="405" t="s">
        <v>553</v>
      </c>
      <c r="D616" s="406" t="s">
        <v>485</v>
      </c>
      <c r="E616" s="406" t="s">
        <v>554</v>
      </c>
      <c r="F616" s="267" t="s">
        <v>553</v>
      </c>
    </row>
    <row r="617" spans="2:6" x14ac:dyDescent="0.25">
      <c r="B617" s="249">
        <v>45542</v>
      </c>
      <c r="C617" s="405" t="s">
        <v>553</v>
      </c>
      <c r="D617" s="406" t="s">
        <v>485</v>
      </c>
      <c r="E617" s="406" t="s">
        <v>554</v>
      </c>
      <c r="F617" s="267" t="s">
        <v>553</v>
      </c>
    </row>
    <row r="618" spans="2:6" x14ac:dyDescent="0.25">
      <c r="B618" s="247">
        <v>45543</v>
      </c>
      <c r="C618" s="399" t="s">
        <v>553</v>
      </c>
      <c r="D618" s="400" t="s">
        <v>487</v>
      </c>
      <c r="E618" s="400" t="s">
        <v>555</v>
      </c>
      <c r="F618" s="264" t="s">
        <v>553</v>
      </c>
    </row>
    <row r="619" spans="2:6" x14ac:dyDescent="0.25">
      <c r="B619" s="247">
        <v>45544</v>
      </c>
      <c r="C619" s="399" t="s">
        <v>553</v>
      </c>
      <c r="D619" s="400" t="s">
        <v>487</v>
      </c>
      <c r="E619" s="400" t="s">
        <v>555</v>
      </c>
      <c r="F619" s="264" t="s">
        <v>553</v>
      </c>
    </row>
    <row r="620" spans="2:6" x14ac:dyDescent="0.25">
      <c r="B620" s="247">
        <v>45545</v>
      </c>
      <c r="C620" s="399" t="s">
        <v>553</v>
      </c>
      <c r="D620" s="400" t="s">
        <v>487</v>
      </c>
      <c r="E620" s="400" t="s">
        <v>555</v>
      </c>
      <c r="F620" s="264" t="s">
        <v>553</v>
      </c>
    </row>
    <row r="621" spans="2:6" x14ac:dyDescent="0.25">
      <c r="B621" s="247">
        <v>45546</v>
      </c>
      <c r="C621" s="399" t="s">
        <v>553</v>
      </c>
      <c r="D621" s="400" t="s">
        <v>487</v>
      </c>
      <c r="E621" s="400" t="s">
        <v>555</v>
      </c>
      <c r="F621" s="264" t="s">
        <v>553</v>
      </c>
    </row>
    <row r="622" spans="2:6" x14ac:dyDescent="0.25">
      <c r="B622" s="247">
        <v>45547</v>
      </c>
      <c r="C622" s="399" t="s">
        <v>553</v>
      </c>
      <c r="D622" s="400" t="s">
        <v>487</v>
      </c>
      <c r="E622" s="400" t="s">
        <v>555</v>
      </c>
      <c r="F622" s="264" t="s">
        <v>553</v>
      </c>
    </row>
    <row r="623" spans="2:6" x14ac:dyDescent="0.25">
      <c r="B623" s="247">
        <v>45548</v>
      </c>
      <c r="C623" s="399" t="s">
        <v>553</v>
      </c>
      <c r="D623" s="400" t="s">
        <v>487</v>
      </c>
      <c r="E623" s="400" t="s">
        <v>555</v>
      </c>
      <c r="F623" s="264" t="s">
        <v>553</v>
      </c>
    </row>
    <row r="624" spans="2:6" x14ac:dyDescent="0.25">
      <c r="B624" s="247">
        <v>45549</v>
      </c>
      <c r="C624" s="399" t="s">
        <v>553</v>
      </c>
      <c r="D624" s="400" t="s">
        <v>487</v>
      </c>
      <c r="E624" s="400" t="s">
        <v>555</v>
      </c>
      <c r="F624" s="264" t="s">
        <v>553</v>
      </c>
    </row>
    <row r="625" spans="2:6" x14ac:dyDescent="0.25">
      <c r="B625" s="249">
        <v>45550</v>
      </c>
      <c r="C625" s="405" t="s">
        <v>553</v>
      </c>
      <c r="D625" s="406" t="s">
        <v>489</v>
      </c>
      <c r="E625" s="406" t="s">
        <v>556</v>
      </c>
      <c r="F625" s="267" t="s">
        <v>553</v>
      </c>
    </row>
    <row r="626" spans="2:6" x14ac:dyDescent="0.25">
      <c r="B626" s="249">
        <v>45551</v>
      </c>
      <c r="C626" s="405" t="s">
        <v>553</v>
      </c>
      <c r="D626" s="406" t="s">
        <v>489</v>
      </c>
      <c r="E626" s="406" t="s">
        <v>556</v>
      </c>
      <c r="F626" s="267" t="s">
        <v>553</v>
      </c>
    </row>
    <row r="627" spans="2:6" x14ac:dyDescent="0.25">
      <c r="B627" s="249">
        <v>45552</v>
      </c>
      <c r="C627" s="405" t="s">
        <v>553</v>
      </c>
      <c r="D627" s="406" t="s">
        <v>489</v>
      </c>
      <c r="E627" s="406" t="s">
        <v>556</v>
      </c>
      <c r="F627" s="267" t="s">
        <v>553</v>
      </c>
    </row>
    <row r="628" spans="2:6" x14ac:dyDescent="0.25">
      <c r="B628" s="249">
        <v>45553</v>
      </c>
      <c r="C628" s="405" t="s">
        <v>553</v>
      </c>
      <c r="D628" s="406" t="s">
        <v>489</v>
      </c>
      <c r="E628" s="406" t="s">
        <v>556</v>
      </c>
      <c r="F628" s="267" t="s">
        <v>553</v>
      </c>
    </row>
    <row r="629" spans="2:6" x14ac:dyDescent="0.25">
      <c r="B629" s="249">
        <v>45554</v>
      </c>
      <c r="C629" s="405" t="s">
        <v>553</v>
      </c>
      <c r="D629" s="406" t="s">
        <v>489</v>
      </c>
      <c r="E629" s="406" t="s">
        <v>556</v>
      </c>
      <c r="F629" s="267" t="s">
        <v>553</v>
      </c>
    </row>
    <row r="630" spans="2:6" x14ac:dyDescent="0.25">
      <c r="B630" s="249">
        <v>45555</v>
      </c>
      <c r="C630" s="405" t="s">
        <v>553</v>
      </c>
      <c r="D630" s="406" t="s">
        <v>489</v>
      </c>
      <c r="E630" s="406" t="s">
        <v>556</v>
      </c>
      <c r="F630" s="267" t="s">
        <v>553</v>
      </c>
    </row>
    <row r="631" spans="2:6" x14ac:dyDescent="0.25">
      <c r="B631" s="249">
        <v>45556</v>
      </c>
      <c r="C631" s="405" t="s">
        <v>553</v>
      </c>
      <c r="D631" s="406" t="s">
        <v>489</v>
      </c>
      <c r="E631" s="406" t="s">
        <v>556</v>
      </c>
      <c r="F631" s="267" t="s">
        <v>553</v>
      </c>
    </row>
    <row r="632" spans="2:6" x14ac:dyDescent="0.25">
      <c r="B632" s="247">
        <v>45557</v>
      </c>
      <c r="C632" s="399" t="s">
        <v>553</v>
      </c>
      <c r="D632" s="400" t="s">
        <v>491</v>
      </c>
      <c r="E632" s="400" t="s">
        <v>557</v>
      </c>
      <c r="F632" s="264" t="s">
        <v>553</v>
      </c>
    </row>
    <row r="633" spans="2:6" x14ac:dyDescent="0.25">
      <c r="B633" s="247">
        <v>45558</v>
      </c>
      <c r="C633" s="399" t="s">
        <v>553</v>
      </c>
      <c r="D633" s="400" t="s">
        <v>491</v>
      </c>
      <c r="E633" s="400" t="s">
        <v>557</v>
      </c>
      <c r="F633" s="264" t="s">
        <v>553</v>
      </c>
    </row>
    <row r="634" spans="2:6" x14ac:dyDescent="0.25">
      <c r="B634" s="247">
        <v>45559</v>
      </c>
      <c r="C634" s="399" t="s">
        <v>553</v>
      </c>
      <c r="D634" s="400" t="s">
        <v>491</v>
      </c>
      <c r="E634" s="400" t="s">
        <v>557</v>
      </c>
      <c r="F634" s="264" t="s">
        <v>553</v>
      </c>
    </row>
    <row r="635" spans="2:6" x14ac:dyDescent="0.25">
      <c r="B635" s="247">
        <v>45560</v>
      </c>
      <c r="C635" s="399" t="s">
        <v>553</v>
      </c>
      <c r="D635" s="400" t="s">
        <v>491</v>
      </c>
      <c r="E635" s="400" t="s">
        <v>557</v>
      </c>
      <c r="F635" s="264" t="s">
        <v>553</v>
      </c>
    </row>
    <row r="636" spans="2:6" x14ac:dyDescent="0.25">
      <c r="B636" s="247">
        <v>45561</v>
      </c>
      <c r="C636" s="399" t="s">
        <v>553</v>
      </c>
      <c r="D636" s="400" t="s">
        <v>491</v>
      </c>
      <c r="E636" s="400" t="s">
        <v>557</v>
      </c>
      <c r="F636" s="264" t="s">
        <v>553</v>
      </c>
    </row>
    <row r="637" spans="2:6" x14ac:dyDescent="0.25">
      <c r="B637" s="247">
        <v>45562</v>
      </c>
      <c r="C637" s="399" t="s">
        <v>553</v>
      </c>
      <c r="D637" s="400" t="s">
        <v>491</v>
      </c>
      <c r="E637" s="400" t="s">
        <v>557</v>
      </c>
      <c r="F637" s="264" t="s">
        <v>553</v>
      </c>
    </row>
    <row r="638" spans="2:6" x14ac:dyDescent="0.25">
      <c r="B638" s="247">
        <v>45563</v>
      </c>
      <c r="C638" s="399" t="s">
        <v>553</v>
      </c>
      <c r="D638" s="400" t="s">
        <v>491</v>
      </c>
      <c r="E638" s="400" t="s">
        <v>557</v>
      </c>
      <c r="F638" s="264" t="s">
        <v>553</v>
      </c>
    </row>
    <row r="639" spans="2:6" x14ac:dyDescent="0.25">
      <c r="B639" s="249">
        <v>45564</v>
      </c>
      <c r="C639" s="405" t="s">
        <v>553</v>
      </c>
      <c r="D639" s="406" t="s">
        <v>493</v>
      </c>
      <c r="E639" s="406" t="s">
        <v>558</v>
      </c>
      <c r="F639" s="267" t="s">
        <v>553</v>
      </c>
    </row>
    <row r="640" spans="2:6" x14ac:dyDescent="0.25">
      <c r="B640" s="249">
        <v>45565</v>
      </c>
      <c r="C640" s="405" t="s">
        <v>553</v>
      </c>
      <c r="D640" s="406" t="s">
        <v>493</v>
      </c>
      <c r="E640" s="406" t="s">
        <v>558</v>
      </c>
      <c r="F640" s="267" t="s">
        <v>553</v>
      </c>
    </row>
    <row r="641" spans="2:6" x14ac:dyDescent="0.25">
      <c r="B641" s="249">
        <v>45566</v>
      </c>
      <c r="C641" s="405" t="s">
        <v>553</v>
      </c>
      <c r="D641" s="406" t="s">
        <v>493</v>
      </c>
      <c r="E641" s="406" t="s">
        <v>558</v>
      </c>
      <c r="F641" s="267" t="s">
        <v>553</v>
      </c>
    </row>
    <row r="642" spans="2:6" x14ac:dyDescent="0.25">
      <c r="B642" s="249">
        <v>45567</v>
      </c>
      <c r="C642" s="405" t="s">
        <v>553</v>
      </c>
      <c r="D642" s="406" t="s">
        <v>493</v>
      </c>
      <c r="E642" s="406" t="s">
        <v>558</v>
      </c>
      <c r="F642" s="267" t="s">
        <v>553</v>
      </c>
    </row>
    <row r="643" spans="2:6" x14ac:dyDescent="0.25">
      <c r="B643" s="249">
        <v>45568</v>
      </c>
      <c r="C643" s="405" t="s">
        <v>553</v>
      </c>
      <c r="D643" s="406" t="s">
        <v>493</v>
      </c>
      <c r="E643" s="406" t="s">
        <v>558</v>
      </c>
      <c r="F643" s="267" t="s">
        <v>553</v>
      </c>
    </row>
    <row r="644" spans="2:6" x14ac:dyDescent="0.25">
      <c r="B644" s="249">
        <v>45569</v>
      </c>
      <c r="C644" s="405" t="s">
        <v>553</v>
      </c>
      <c r="D644" s="406" t="s">
        <v>493</v>
      </c>
      <c r="E644" s="406" t="s">
        <v>558</v>
      </c>
      <c r="F644" s="267" t="s">
        <v>553</v>
      </c>
    </row>
    <row r="645" spans="2:6" x14ac:dyDescent="0.25">
      <c r="B645" s="249">
        <v>45570</v>
      </c>
      <c r="C645" s="405" t="s">
        <v>553</v>
      </c>
      <c r="D645" s="406" t="s">
        <v>493</v>
      </c>
      <c r="E645" s="406" t="s">
        <v>558</v>
      </c>
      <c r="F645" s="267" t="s">
        <v>553</v>
      </c>
    </row>
    <row r="646" spans="2:6" x14ac:dyDescent="0.25">
      <c r="B646" s="247">
        <v>45571</v>
      </c>
      <c r="C646" s="399" t="s">
        <v>559</v>
      </c>
      <c r="D646" s="400" t="s">
        <v>495</v>
      </c>
      <c r="E646" s="400" t="s">
        <v>560</v>
      </c>
      <c r="F646" s="264" t="s">
        <v>559</v>
      </c>
    </row>
    <row r="647" spans="2:6" x14ac:dyDescent="0.25">
      <c r="B647" s="247">
        <v>45572</v>
      </c>
      <c r="C647" s="399" t="s">
        <v>559</v>
      </c>
      <c r="D647" s="400" t="s">
        <v>495</v>
      </c>
      <c r="E647" s="400" t="s">
        <v>560</v>
      </c>
      <c r="F647" s="264" t="s">
        <v>559</v>
      </c>
    </row>
    <row r="648" spans="2:6" x14ac:dyDescent="0.25">
      <c r="B648" s="247">
        <v>45573</v>
      </c>
      <c r="C648" s="399" t="s">
        <v>559</v>
      </c>
      <c r="D648" s="400" t="s">
        <v>495</v>
      </c>
      <c r="E648" s="400" t="s">
        <v>560</v>
      </c>
      <c r="F648" s="264" t="s">
        <v>559</v>
      </c>
    </row>
    <row r="649" spans="2:6" x14ac:dyDescent="0.25">
      <c r="B649" s="247">
        <v>45574</v>
      </c>
      <c r="C649" s="399" t="s">
        <v>559</v>
      </c>
      <c r="D649" s="400" t="s">
        <v>495</v>
      </c>
      <c r="E649" s="400" t="s">
        <v>560</v>
      </c>
      <c r="F649" s="264" t="s">
        <v>559</v>
      </c>
    </row>
    <row r="650" spans="2:6" x14ac:dyDescent="0.25">
      <c r="B650" s="247">
        <v>45575</v>
      </c>
      <c r="C650" s="399" t="s">
        <v>559</v>
      </c>
      <c r="D650" s="400" t="s">
        <v>495</v>
      </c>
      <c r="E650" s="400" t="s">
        <v>560</v>
      </c>
      <c r="F650" s="264" t="s">
        <v>559</v>
      </c>
    </row>
    <row r="651" spans="2:6" x14ac:dyDescent="0.25">
      <c r="B651" s="247">
        <v>45576</v>
      </c>
      <c r="C651" s="399" t="s">
        <v>559</v>
      </c>
      <c r="D651" s="400" t="s">
        <v>495</v>
      </c>
      <c r="E651" s="400" t="s">
        <v>560</v>
      </c>
      <c r="F651" s="264" t="s">
        <v>559</v>
      </c>
    </row>
    <row r="652" spans="2:6" x14ac:dyDescent="0.25">
      <c r="B652" s="247">
        <v>45577</v>
      </c>
      <c r="C652" s="399" t="s">
        <v>559</v>
      </c>
      <c r="D652" s="400" t="s">
        <v>495</v>
      </c>
      <c r="E652" s="400" t="s">
        <v>560</v>
      </c>
      <c r="F652" s="264" t="s">
        <v>559</v>
      </c>
    </row>
    <row r="653" spans="2:6" x14ac:dyDescent="0.25">
      <c r="B653" s="249">
        <v>45578</v>
      </c>
      <c r="C653" s="405" t="s">
        <v>559</v>
      </c>
      <c r="D653" s="406" t="s">
        <v>497</v>
      </c>
      <c r="E653" s="406" t="s">
        <v>561</v>
      </c>
      <c r="F653" s="267" t="s">
        <v>559</v>
      </c>
    </row>
    <row r="654" spans="2:6" x14ac:dyDescent="0.25">
      <c r="B654" s="249">
        <v>45579</v>
      </c>
      <c r="C654" s="405" t="s">
        <v>559</v>
      </c>
      <c r="D654" s="406" t="s">
        <v>497</v>
      </c>
      <c r="E654" s="406" t="s">
        <v>561</v>
      </c>
      <c r="F654" s="267" t="s">
        <v>559</v>
      </c>
    </row>
    <row r="655" spans="2:6" x14ac:dyDescent="0.25">
      <c r="B655" s="249">
        <v>45580</v>
      </c>
      <c r="C655" s="405" t="s">
        <v>559</v>
      </c>
      <c r="D655" s="406" t="s">
        <v>497</v>
      </c>
      <c r="E655" s="406" t="s">
        <v>561</v>
      </c>
      <c r="F655" s="267" t="s">
        <v>559</v>
      </c>
    </row>
    <row r="656" spans="2:6" x14ac:dyDescent="0.25">
      <c r="B656" s="249">
        <v>45581</v>
      </c>
      <c r="C656" s="405" t="s">
        <v>559</v>
      </c>
      <c r="D656" s="406" t="s">
        <v>497</v>
      </c>
      <c r="E656" s="406" t="s">
        <v>561</v>
      </c>
      <c r="F656" s="267" t="s">
        <v>559</v>
      </c>
    </row>
    <row r="657" spans="2:6" x14ac:dyDescent="0.25">
      <c r="B657" s="249">
        <v>45582</v>
      </c>
      <c r="C657" s="405" t="s">
        <v>559</v>
      </c>
      <c r="D657" s="406" t="s">
        <v>497</v>
      </c>
      <c r="E657" s="406" t="s">
        <v>561</v>
      </c>
      <c r="F657" s="267" t="s">
        <v>559</v>
      </c>
    </row>
    <row r="658" spans="2:6" x14ac:dyDescent="0.25">
      <c r="B658" s="249">
        <v>45583</v>
      </c>
      <c r="C658" s="405" t="s">
        <v>559</v>
      </c>
      <c r="D658" s="406" t="s">
        <v>497</v>
      </c>
      <c r="E658" s="406" t="s">
        <v>561</v>
      </c>
      <c r="F658" s="267" t="s">
        <v>559</v>
      </c>
    </row>
    <row r="659" spans="2:6" x14ac:dyDescent="0.25">
      <c r="B659" s="249">
        <v>45584</v>
      </c>
      <c r="C659" s="405" t="s">
        <v>559</v>
      </c>
      <c r="D659" s="406" t="s">
        <v>497</v>
      </c>
      <c r="E659" s="406" t="s">
        <v>561</v>
      </c>
      <c r="F659" s="267" t="s">
        <v>559</v>
      </c>
    </row>
    <row r="660" spans="2:6" x14ac:dyDescent="0.25">
      <c r="B660" s="247">
        <v>45585</v>
      </c>
      <c r="C660" s="399" t="s">
        <v>559</v>
      </c>
      <c r="D660" s="400" t="s">
        <v>499</v>
      </c>
      <c r="E660" s="400" t="s">
        <v>562</v>
      </c>
      <c r="F660" s="264" t="s">
        <v>559</v>
      </c>
    </row>
    <row r="661" spans="2:6" x14ac:dyDescent="0.25">
      <c r="B661" s="247">
        <v>45586</v>
      </c>
      <c r="C661" s="399" t="s">
        <v>559</v>
      </c>
      <c r="D661" s="400" t="s">
        <v>499</v>
      </c>
      <c r="E661" s="400" t="s">
        <v>562</v>
      </c>
      <c r="F661" s="264" t="s">
        <v>559</v>
      </c>
    </row>
    <row r="662" spans="2:6" x14ac:dyDescent="0.25">
      <c r="B662" s="247">
        <v>45587</v>
      </c>
      <c r="C662" s="399" t="s">
        <v>559</v>
      </c>
      <c r="D662" s="400" t="s">
        <v>499</v>
      </c>
      <c r="E662" s="400" t="s">
        <v>562</v>
      </c>
      <c r="F662" s="264" t="s">
        <v>559</v>
      </c>
    </row>
    <row r="663" spans="2:6" x14ac:dyDescent="0.25">
      <c r="B663" s="247">
        <v>45588</v>
      </c>
      <c r="C663" s="399" t="s">
        <v>559</v>
      </c>
      <c r="D663" s="400" t="s">
        <v>499</v>
      </c>
      <c r="E663" s="400" t="s">
        <v>562</v>
      </c>
      <c r="F663" s="264" t="s">
        <v>559</v>
      </c>
    </row>
    <row r="664" spans="2:6" x14ac:dyDescent="0.25">
      <c r="B664" s="247">
        <v>45589</v>
      </c>
      <c r="C664" s="399" t="s">
        <v>559</v>
      </c>
      <c r="D664" s="400" t="s">
        <v>499</v>
      </c>
      <c r="E664" s="400" t="s">
        <v>562</v>
      </c>
      <c r="F664" s="264" t="s">
        <v>559</v>
      </c>
    </row>
    <row r="665" spans="2:6" x14ac:dyDescent="0.25">
      <c r="B665" s="247">
        <v>45590</v>
      </c>
      <c r="C665" s="399" t="s">
        <v>559</v>
      </c>
      <c r="D665" s="400" t="s">
        <v>499</v>
      </c>
      <c r="E665" s="400" t="s">
        <v>562</v>
      </c>
      <c r="F665" s="264" t="s">
        <v>559</v>
      </c>
    </row>
    <row r="666" spans="2:6" x14ac:dyDescent="0.25">
      <c r="B666" s="247">
        <v>45591</v>
      </c>
      <c r="C666" s="399" t="s">
        <v>559</v>
      </c>
      <c r="D666" s="400" t="s">
        <v>499</v>
      </c>
      <c r="E666" s="400" t="s">
        <v>562</v>
      </c>
      <c r="F666" s="264" t="s">
        <v>559</v>
      </c>
    </row>
    <row r="667" spans="2:6" x14ac:dyDescent="0.25">
      <c r="B667" s="249">
        <v>45592</v>
      </c>
      <c r="C667" s="405" t="s">
        <v>559</v>
      </c>
      <c r="D667" s="406" t="s">
        <v>501</v>
      </c>
      <c r="E667" s="406" t="s">
        <v>563</v>
      </c>
      <c r="F667" s="267" t="s">
        <v>559</v>
      </c>
    </row>
    <row r="668" spans="2:6" x14ac:dyDescent="0.25">
      <c r="B668" s="249">
        <v>45593</v>
      </c>
      <c r="C668" s="405" t="s">
        <v>559</v>
      </c>
      <c r="D668" s="406" t="s">
        <v>501</v>
      </c>
      <c r="E668" s="406" t="s">
        <v>563</v>
      </c>
      <c r="F668" s="267" t="s">
        <v>559</v>
      </c>
    </row>
    <row r="669" spans="2:6" x14ac:dyDescent="0.25">
      <c r="B669" s="249">
        <v>45594</v>
      </c>
      <c r="C669" s="405" t="s">
        <v>559</v>
      </c>
      <c r="D669" s="406" t="s">
        <v>501</v>
      </c>
      <c r="E669" s="406" t="s">
        <v>563</v>
      </c>
      <c r="F669" s="267" t="s">
        <v>559</v>
      </c>
    </row>
    <row r="670" spans="2:6" x14ac:dyDescent="0.25">
      <c r="B670" s="249">
        <v>45595</v>
      </c>
      <c r="C670" s="405" t="s">
        <v>559</v>
      </c>
      <c r="D670" s="406" t="s">
        <v>501</v>
      </c>
      <c r="E670" s="406" t="s">
        <v>563</v>
      </c>
      <c r="F670" s="267" t="s">
        <v>559</v>
      </c>
    </row>
    <row r="671" spans="2:6" x14ac:dyDescent="0.25">
      <c r="B671" s="249">
        <v>45596</v>
      </c>
      <c r="C671" s="405" t="s">
        <v>559</v>
      </c>
      <c r="D671" s="406" t="s">
        <v>501</v>
      </c>
      <c r="E671" s="406" t="s">
        <v>563</v>
      </c>
      <c r="F671" s="267" t="s">
        <v>559</v>
      </c>
    </row>
    <row r="672" spans="2:6" x14ac:dyDescent="0.25">
      <c r="B672" s="249">
        <v>45597</v>
      </c>
      <c r="C672" s="405" t="s">
        <v>559</v>
      </c>
      <c r="D672" s="406" t="s">
        <v>501</v>
      </c>
      <c r="E672" s="406" t="s">
        <v>563</v>
      </c>
      <c r="F672" s="267" t="s">
        <v>559</v>
      </c>
    </row>
    <row r="673" spans="2:6" x14ac:dyDescent="0.25">
      <c r="B673" s="249">
        <v>45598</v>
      </c>
      <c r="C673" s="405" t="s">
        <v>559</v>
      </c>
      <c r="D673" s="406" t="s">
        <v>501</v>
      </c>
      <c r="E673" s="406" t="s">
        <v>563</v>
      </c>
      <c r="F673" s="267" t="s">
        <v>559</v>
      </c>
    </row>
    <row r="674" spans="2:6" x14ac:dyDescent="0.25">
      <c r="B674" s="247">
        <v>45599</v>
      </c>
      <c r="C674" s="399" t="s">
        <v>564</v>
      </c>
      <c r="D674" s="400" t="s">
        <v>503</v>
      </c>
      <c r="E674" s="400" t="s">
        <v>565</v>
      </c>
      <c r="F674" s="264" t="s">
        <v>564</v>
      </c>
    </row>
    <row r="675" spans="2:6" x14ac:dyDescent="0.25">
      <c r="B675" s="247">
        <v>45600</v>
      </c>
      <c r="C675" s="399" t="s">
        <v>564</v>
      </c>
      <c r="D675" s="400" t="s">
        <v>503</v>
      </c>
      <c r="E675" s="400" t="s">
        <v>565</v>
      </c>
      <c r="F675" s="264" t="s">
        <v>564</v>
      </c>
    </row>
    <row r="676" spans="2:6" x14ac:dyDescent="0.25">
      <c r="B676" s="247">
        <v>45601</v>
      </c>
      <c r="C676" s="399" t="s">
        <v>564</v>
      </c>
      <c r="D676" s="400" t="s">
        <v>503</v>
      </c>
      <c r="E676" s="400" t="s">
        <v>565</v>
      </c>
      <c r="F676" s="264" t="s">
        <v>564</v>
      </c>
    </row>
    <row r="677" spans="2:6" x14ac:dyDescent="0.25">
      <c r="B677" s="247">
        <v>45602</v>
      </c>
      <c r="C677" s="399" t="s">
        <v>564</v>
      </c>
      <c r="D677" s="400" t="s">
        <v>503</v>
      </c>
      <c r="E677" s="400" t="s">
        <v>565</v>
      </c>
      <c r="F677" s="264" t="s">
        <v>564</v>
      </c>
    </row>
    <row r="678" spans="2:6" x14ac:dyDescent="0.25">
      <c r="B678" s="247">
        <v>45603</v>
      </c>
      <c r="C678" s="399" t="s">
        <v>564</v>
      </c>
      <c r="D678" s="400" t="s">
        <v>503</v>
      </c>
      <c r="E678" s="400" t="s">
        <v>565</v>
      </c>
      <c r="F678" s="264" t="s">
        <v>564</v>
      </c>
    </row>
    <row r="679" spans="2:6" x14ac:dyDescent="0.25">
      <c r="B679" s="247">
        <v>45604</v>
      </c>
      <c r="C679" s="399" t="s">
        <v>564</v>
      </c>
      <c r="D679" s="400" t="s">
        <v>503</v>
      </c>
      <c r="E679" s="400" t="s">
        <v>565</v>
      </c>
      <c r="F679" s="264" t="s">
        <v>564</v>
      </c>
    </row>
    <row r="680" spans="2:6" x14ac:dyDescent="0.25">
      <c r="B680" s="247">
        <v>45605</v>
      </c>
      <c r="C680" s="399" t="s">
        <v>564</v>
      </c>
      <c r="D680" s="400" t="s">
        <v>503</v>
      </c>
      <c r="E680" s="400" t="s">
        <v>565</v>
      </c>
      <c r="F680" s="264" t="s">
        <v>564</v>
      </c>
    </row>
    <row r="681" spans="2:6" x14ac:dyDescent="0.25">
      <c r="B681" s="249">
        <v>45606</v>
      </c>
      <c r="C681" s="405" t="s">
        <v>564</v>
      </c>
      <c r="D681" s="406" t="s">
        <v>504</v>
      </c>
      <c r="E681" s="406" t="s">
        <v>566</v>
      </c>
      <c r="F681" s="267" t="s">
        <v>564</v>
      </c>
    </row>
    <row r="682" spans="2:6" x14ac:dyDescent="0.25">
      <c r="B682" s="249">
        <v>45607</v>
      </c>
      <c r="C682" s="405" t="s">
        <v>564</v>
      </c>
      <c r="D682" s="406" t="s">
        <v>504</v>
      </c>
      <c r="E682" s="406" t="s">
        <v>566</v>
      </c>
      <c r="F682" s="267" t="s">
        <v>564</v>
      </c>
    </row>
    <row r="683" spans="2:6" x14ac:dyDescent="0.25">
      <c r="B683" s="249">
        <v>45608</v>
      </c>
      <c r="C683" s="405" t="s">
        <v>564</v>
      </c>
      <c r="D683" s="406" t="s">
        <v>504</v>
      </c>
      <c r="E683" s="406" t="s">
        <v>566</v>
      </c>
      <c r="F683" s="267" t="s">
        <v>564</v>
      </c>
    </row>
    <row r="684" spans="2:6" x14ac:dyDescent="0.25">
      <c r="B684" s="249">
        <v>45609</v>
      </c>
      <c r="C684" s="405" t="s">
        <v>564</v>
      </c>
      <c r="D684" s="406" t="s">
        <v>504</v>
      </c>
      <c r="E684" s="406" t="s">
        <v>566</v>
      </c>
      <c r="F684" s="267" t="s">
        <v>564</v>
      </c>
    </row>
    <row r="685" spans="2:6" x14ac:dyDescent="0.25">
      <c r="B685" s="249">
        <v>45610</v>
      </c>
      <c r="C685" s="405" t="s">
        <v>564</v>
      </c>
      <c r="D685" s="406" t="s">
        <v>504</v>
      </c>
      <c r="E685" s="406" t="s">
        <v>566</v>
      </c>
      <c r="F685" s="267" t="s">
        <v>564</v>
      </c>
    </row>
    <row r="686" spans="2:6" x14ac:dyDescent="0.25">
      <c r="B686" s="249">
        <v>45611</v>
      </c>
      <c r="C686" s="405" t="s">
        <v>564</v>
      </c>
      <c r="D686" s="406" t="s">
        <v>504</v>
      </c>
      <c r="E686" s="406" t="s">
        <v>566</v>
      </c>
      <c r="F686" s="267" t="s">
        <v>564</v>
      </c>
    </row>
    <row r="687" spans="2:6" x14ac:dyDescent="0.25">
      <c r="B687" s="249">
        <v>45612</v>
      </c>
      <c r="C687" s="405" t="s">
        <v>564</v>
      </c>
      <c r="D687" s="406" t="s">
        <v>504</v>
      </c>
      <c r="E687" s="406" t="s">
        <v>566</v>
      </c>
      <c r="F687" s="267" t="s">
        <v>564</v>
      </c>
    </row>
    <row r="688" spans="2:6" x14ac:dyDescent="0.25">
      <c r="B688" s="247">
        <v>45613</v>
      </c>
      <c r="C688" s="399" t="s">
        <v>564</v>
      </c>
      <c r="D688" s="400" t="s">
        <v>505</v>
      </c>
      <c r="E688" s="400" t="s">
        <v>567</v>
      </c>
      <c r="F688" s="264" t="s">
        <v>564</v>
      </c>
    </row>
    <row r="689" spans="2:6" x14ac:dyDescent="0.25">
      <c r="B689" s="247">
        <v>45614</v>
      </c>
      <c r="C689" s="399" t="s">
        <v>564</v>
      </c>
      <c r="D689" s="400" t="s">
        <v>505</v>
      </c>
      <c r="E689" s="400" t="s">
        <v>567</v>
      </c>
      <c r="F689" s="264" t="s">
        <v>564</v>
      </c>
    </row>
    <row r="690" spans="2:6" x14ac:dyDescent="0.25">
      <c r="B690" s="247">
        <v>45615</v>
      </c>
      <c r="C690" s="399" t="s">
        <v>564</v>
      </c>
      <c r="D690" s="400" t="s">
        <v>505</v>
      </c>
      <c r="E690" s="400" t="s">
        <v>567</v>
      </c>
      <c r="F690" s="264" t="s">
        <v>564</v>
      </c>
    </row>
    <row r="691" spans="2:6" x14ac:dyDescent="0.25">
      <c r="B691" s="247">
        <v>45616</v>
      </c>
      <c r="C691" s="399" t="s">
        <v>564</v>
      </c>
      <c r="D691" s="400" t="s">
        <v>505</v>
      </c>
      <c r="E691" s="400" t="s">
        <v>567</v>
      </c>
      <c r="F691" s="264" t="s">
        <v>564</v>
      </c>
    </row>
    <row r="692" spans="2:6" x14ac:dyDescent="0.25">
      <c r="B692" s="247">
        <v>45617</v>
      </c>
      <c r="C692" s="399" t="s">
        <v>564</v>
      </c>
      <c r="D692" s="400" t="s">
        <v>505</v>
      </c>
      <c r="E692" s="400" t="s">
        <v>567</v>
      </c>
      <c r="F692" s="264" t="s">
        <v>564</v>
      </c>
    </row>
    <row r="693" spans="2:6" x14ac:dyDescent="0.25">
      <c r="B693" s="247">
        <v>45618</v>
      </c>
      <c r="C693" s="399" t="s">
        <v>564</v>
      </c>
      <c r="D693" s="400" t="s">
        <v>505</v>
      </c>
      <c r="E693" s="400" t="s">
        <v>567</v>
      </c>
      <c r="F693" s="264" t="s">
        <v>564</v>
      </c>
    </row>
    <row r="694" spans="2:6" x14ac:dyDescent="0.25">
      <c r="B694" s="247">
        <v>45619</v>
      </c>
      <c r="C694" s="399" t="s">
        <v>564</v>
      </c>
      <c r="D694" s="400" t="s">
        <v>505</v>
      </c>
      <c r="E694" s="400" t="s">
        <v>567</v>
      </c>
      <c r="F694" s="264" t="s">
        <v>564</v>
      </c>
    </row>
    <row r="695" spans="2:6" x14ac:dyDescent="0.25">
      <c r="B695" s="249">
        <v>45620</v>
      </c>
      <c r="C695" s="405" t="s">
        <v>564</v>
      </c>
      <c r="D695" s="406" t="s">
        <v>507</v>
      </c>
      <c r="E695" s="406" t="s">
        <v>568</v>
      </c>
      <c r="F695" s="267" t="s">
        <v>564</v>
      </c>
    </row>
    <row r="696" spans="2:6" x14ac:dyDescent="0.25">
      <c r="B696" s="249">
        <v>45621</v>
      </c>
      <c r="C696" s="405" t="s">
        <v>564</v>
      </c>
      <c r="D696" s="406" t="s">
        <v>507</v>
      </c>
      <c r="E696" s="406" t="s">
        <v>568</v>
      </c>
      <c r="F696" s="267" t="s">
        <v>564</v>
      </c>
    </row>
    <row r="697" spans="2:6" x14ac:dyDescent="0.25">
      <c r="B697" s="249">
        <v>45622</v>
      </c>
      <c r="C697" s="405" t="s">
        <v>564</v>
      </c>
      <c r="D697" s="406" t="s">
        <v>507</v>
      </c>
      <c r="E697" s="406" t="s">
        <v>568</v>
      </c>
      <c r="F697" s="267" t="s">
        <v>564</v>
      </c>
    </row>
    <row r="698" spans="2:6" x14ac:dyDescent="0.25">
      <c r="B698" s="249">
        <v>45623</v>
      </c>
      <c r="C698" s="405" t="s">
        <v>564</v>
      </c>
      <c r="D698" s="406" t="s">
        <v>507</v>
      </c>
      <c r="E698" s="406" t="s">
        <v>568</v>
      </c>
      <c r="F698" s="267" t="s">
        <v>564</v>
      </c>
    </row>
    <row r="699" spans="2:6" x14ac:dyDescent="0.25">
      <c r="B699" s="249">
        <v>45624</v>
      </c>
      <c r="C699" s="405" t="s">
        <v>564</v>
      </c>
      <c r="D699" s="406" t="s">
        <v>507</v>
      </c>
      <c r="E699" s="406" t="s">
        <v>568</v>
      </c>
      <c r="F699" s="267" t="s">
        <v>564</v>
      </c>
    </row>
    <row r="700" spans="2:6" x14ac:dyDescent="0.25">
      <c r="B700" s="249">
        <v>45625</v>
      </c>
      <c r="C700" s="405" t="s">
        <v>564</v>
      </c>
      <c r="D700" s="406" t="s">
        <v>507</v>
      </c>
      <c r="E700" s="406" t="s">
        <v>568</v>
      </c>
      <c r="F700" s="267" t="s">
        <v>564</v>
      </c>
    </row>
    <row r="701" spans="2:6" x14ac:dyDescent="0.25">
      <c r="B701" s="249">
        <v>45626</v>
      </c>
      <c r="C701" s="405" t="s">
        <v>564</v>
      </c>
      <c r="D701" s="406" t="s">
        <v>507</v>
      </c>
      <c r="E701" s="406" t="s">
        <v>568</v>
      </c>
      <c r="F701" s="267" t="s">
        <v>564</v>
      </c>
    </row>
    <row r="702" spans="2:6" x14ac:dyDescent="0.25">
      <c r="B702" s="247">
        <v>45627</v>
      </c>
      <c r="C702" s="399" t="s">
        <v>569</v>
      </c>
      <c r="D702" s="400" t="s">
        <v>510</v>
      </c>
      <c r="E702" s="400" t="s">
        <v>570</v>
      </c>
      <c r="F702" s="264" t="s">
        <v>569</v>
      </c>
    </row>
    <row r="703" spans="2:6" x14ac:dyDescent="0.25">
      <c r="B703" s="247">
        <v>45628</v>
      </c>
      <c r="C703" s="399" t="s">
        <v>569</v>
      </c>
      <c r="D703" s="400" t="s">
        <v>510</v>
      </c>
      <c r="E703" s="400" t="s">
        <v>570</v>
      </c>
      <c r="F703" s="264" t="s">
        <v>569</v>
      </c>
    </row>
    <row r="704" spans="2:6" x14ac:dyDescent="0.25">
      <c r="B704" s="247">
        <v>45629</v>
      </c>
      <c r="C704" s="399" t="s">
        <v>569</v>
      </c>
      <c r="D704" s="400" t="s">
        <v>510</v>
      </c>
      <c r="E704" s="400" t="s">
        <v>570</v>
      </c>
      <c r="F704" s="264" t="s">
        <v>569</v>
      </c>
    </row>
    <row r="705" spans="2:6" x14ac:dyDescent="0.25">
      <c r="B705" s="247">
        <v>45630</v>
      </c>
      <c r="C705" s="399" t="s">
        <v>569</v>
      </c>
      <c r="D705" s="400" t="s">
        <v>510</v>
      </c>
      <c r="E705" s="400" t="s">
        <v>570</v>
      </c>
      <c r="F705" s="264" t="s">
        <v>569</v>
      </c>
    </row>
    <row r="706" spans="2:6" x14ac:dyDescent="0.25">
      <c r="B706" s="247">
        <v>45631</v>
      </c>
      <c r="C706" s="399" t="s">
        <v>569</v>
      </c>
      <c r="D706" s="400" t="s">
        <v>510</v>
      </c>
      <c r="E706" s="400" t="s">
        <v>570</v>
      </c>
      <c r="F706" s="264" t="s">
        <v>569</v>
      </c>
    </row>
    <row r="707" spans="2:6" x14ac:dyDescent="0.25">
      <c r="B707" s="247">
        <v>45632</v>
      </c>
      <c r="C707" s="399" t="s">
        <v>569</v>
      </c>
      <c r="D707" s="400" t="s">
        <v>510</v>
      </c>
      <c r="E707" s="400" t="s">
        <v>570</v>
      </c>
      <c r="F707" s="264" t="s">
        <v>569</v>
      </c>
    </row>
    <row r="708" spans="2:6" x14ac:dyDescent="0.25">
      <c r="B708" s="247">
        <v>45633</v>
      </c>
      <c r="C708" s="399" t="s">
        <v>569</v>
      </c>
      <c r="D708" s="400" t="s">
        <v>510</v>
      </c>
      <c r="E708" s="400" t="s">
        <v>570</v>
      </c>
      <c r="F708" s="264" t="s">
        <v>569</v>
      </c>
    </row>
    <row r="709" spans="2:6" x14ac:dyDescent="0.25">
      <c r="B709" s="249">
        <v>45634</v>
      </c>
      <c r="C709" s="405" t="s">
        <v>569</v>
      </c>
      <c r="D709" s="406" t="s">
        <v>511</v>
      </c>
      <c r="E709" s="406" t="s">
        <v>571</v>
      </c>
      <c r="F709" s="267" t="s">
        <v>569</v>
      </c>
    </row>
    <row r="710" spans="2:6" x14ac:dyDescent="0.25">
      <c r="B710" s="249">
        <v>45635</v>
      </c>
      <c r="C710" s="405" t="s">
        <v>569</v>
      </c>
      <c r="D710" s="406" t="s">
        <v>511</v>
      </c>
      <c r="E710" s="406" t="s">
        <v>571</v>
      </c>
      <c r="F710" s="267" t="s">
        <v>569</v>
      </c>
    </row>
    <row r="711" spans="2:6" x14ac:dyDescent="0.25">
      <c r="B711" s="249">
        <v>45636</v>
      </c>
      <c r="C711" s="405" t="s">
        <v>569</v>
      </c>
      <c r="D711" s="406" t="s">
        <v>511</v>
      </c>
      <c r="E711" s="406" t="s">
        <v>571</v>
      </c>
      <c r="F711" s="267" t="s">
        <v>569</v>
      </c>
    </row>
    <row r="712" spans="2:6" x14ac:dyDescent="0.25">
      <c r="B712" s="249">
        <v>45637</v>
      </c>
      <c r="C712" s="405" t="s">
        <v>569</v>
      </c>
      <c r="D712" s="406" t="s">
        <v>511</v>
      </c>
      <c r="E712" s="406" t="s">
        <v>571</v>
      </c>
      <c r="F712" s="267" t="s">
        <v>569</v>
      </c>
    </row>
    <row r="713" spans="2:6" x14ac:dyDescent="0.25">
      <c r="B713" s="249">
        <v>45638</v>
      </c>
      <c r="C713" s="405" t="s">
        <v>569</v>
      </c>
      <c r="D713" s="406" t="s">
        <v>511</v>
      </c>
      <c r="E713" s="406" t="s">
        <v>571</v>
      </c>
      <c r="F713" s="267" t="s">
        <v>569</v>
      </c>
    </row>
    <row r="714" spans="2:6" x14ac:dyDescent="0.25">
      <c r="B714" s="249">
        <v>45639</v>
      </c>
      <c r="C714" s="405" t="s">
        <v>569</v>
      </c>
      <c r="D714" s="406" t="s">
        <v>511</v>
      </c>
      <c r="E714" s="406" t="s">
        <v>571</v>
      </c>
      <c r="F714" s="267" t="s">
        <v>569</v>
      </c>
    </row>
    <row r="715" spans="2:6" x14ac:dyDescent="0.25">
      <c r="B715" s="249">
        <v>45640</v>
      </c>
      <c r="C715" s="405" t="s">
        <v>569</v>
      </c>
      <c r="D715" s="406" t="s">
        <v>511</v>
      </c>
      <c r="E715" s="406" t="s">
        <v>571</v>
      </c>
      <c r="F715" s="267" t="s">
        <v>569</v>
      </c>
    </row>
    <row r="716" spans="2:6" x14ac:dyDescent="0.25">
      <c r="B716" s="247">
        <v>45641</v>
      </c>
      <c r="C716" s="399" t="s">
        <v>569</v>
      </c>
      <c r="D716" s="400" t="s">
        <v>512</v>
      </c>
      <c r="E716" s="400" t="s">
        <v>572</v>
      </c>
      <c r="F716" s="264" t="s">
        <v>569</v>
      </c>
    </row>
    <row r="717" spans="2:6" x14ac:dyDescent="0.25">
      <c r="B717" s="247">
        <v>45642</v>
      </c>
      <c r="C717" s="399" t="s">
        <v>569</v>
      </c>
      <c r="D717" s="400" t="s">
        <v>512</v>
      </c>
      <c r="E717" s="400" t="s">
        <v>572</v>
      </c>
      <c r="F717" s="264" t="s">
        <v>569</v>
      </c>
    </row>
    <row r="718" spans="2:6" x14ac:dyDescent="0.25">
      <c r="B718" s="247">
        <v>45643</v>
      </c>
      <c r="C718" s="399" t="s">
        <v>569</v>
      </c>
      <c r="D718" s="400" t="s">
        <v>512</v>
      </c>
      <c r="E718" s="400" t="s">
        <v>572</v>
      </c>
      <c r="F718" s="264" t="s">
        <v>569</v>
      </c>
    </row>
    <row r="719" spans="2:6" x14ac:dyDescent="0.25">
      <c r="B719" s="247">
        <v>45644</v>
      </c>
      <c r="C719" s="399" t="s">
        <v>569</v>
      </c>
      <c r="D719" s="400" t="s">
        <v>512</v>
      </c>
      <c r="E719" s="400" t="s">
        <v>572</v>
      </c>
      <c r="F719" s="264" t="s">
        <v>569</v>
      </c>
    </row>
    <row r="720" spans="2:6" x14ac:dyDescent="0.25">
      <c r="B720" s="247">
        <v>45645</v>
      </c>
      <c r="C720" s="399" t="s">
        <v>569</v>
      </c>
      <c r="D720" s="400" t="s">
        <v>512</v>
      </c>
      <c r="E720" s="400" t="s">
        <v>572</v>
      </c>
      <c r="F720" s="264" t="s">
        <v>569</v>
      </c>
    </row>
    <row r="721" spans="2:6" x14ac:dyDescent="0.25">
      <c r="B721" s="247">
        <v>45646</v>
      </c>
      <c r="C721" s="399" t="s">
        <v>569</v>
      </c>
      <c r="D721" s="400" t="s">
        <v>512</v>
      </c>
      <c r="E721" s="400" t="s">
        <v>572</v>
      </c>
      <c r="F721" s="264" t="s">
        <v>569</v>
      </c>
    </row>
    <row r="722" spans="2:6" x14ac:dyDescent="0.25">
      <c r="B722" s="247">
        <v>45647</v>
      </c>
      <c r="C722" s="399" t="s">
        <v>569</v>
      </c>
      <c r="D722" s="400" t="s">
        <v>512</v>
      </c>
      <c r="E722" s="400" t="s">
        <v>572</v>
      </c>
      <c r="F722" s="264" t="s">
        <v>569</v>
      </c>
    </row>
    <row r="723" spans="2:6" x14ac:dyDescent="0.25">
      <c r="B723" s="249">
        <v>45648</v>
      </c>
      <c r="C723" s="405" t="s">
        <v>569</v>
      </c>
      <c r="D723" s="406" t="s">
        <v>513</v>
      </c>
      <c r="E723" s="406" t="s">
        <v>573</v>
      </c>
      <c r="F723" s="267" t="s">
        <v>569</v>
      </c>
    </row>
    <row r="724" spans="2:6" x14ac:dyDescent="0.25">
      <c r="B724" s="249">
        <v>45649</v>
      </c>
      <c r="C724" s="405" t="s">
        <v>569</v>
      </c>
      <c r="D724" s="406" t="s">
        <v>513</v>
      </c>
      <c r="E724" s="406" t="s">
        <v>573</v>
      </c>
      <c r="F724" s="267" t="s">
        <v>569</v>
      </c>
    </row>
    <row r="725" spans="2:6" x14ac:dyDescent="0.25">
      <c r="B725" s="249">
        <v>45650</v>
      </c>
      <c r="C725" s="405" t="s">
        <v>569</v>
      </c>
      <c r="D725" s="406" t="s">
        <v>513</v>
      </c>
      <c r="E725" s="406" t="s">
        <v>573</v>
      </c>
      <c r="F725" s="267" t="s">
        <v>569</v>
      </c>
    </row>
    <row r="726" spans="2:6" x14ac:dyDescent="0.25">
      <c r="B726" s="249">
        <v>45651</v>
      </c>
      <c r="C726" s="405" t="s">
        <v>569</v>
      </c>
      <c r="D726" s="406" t="s">
        <v>513</v>
      </c>
      <c r="E726" s="406" t="s">
        <v>573</v>
      </c>
      <c r="F726" s="267" t="s">
        <v>569</v>
      </c>
    </row>
    <row r="727" spans="2:6" x14ac:dyDescent="0.25">
      <c r="B727" s="249">
        <v>45652</v>
      </c>
      <c r="C727" s="405" t="s">
        <v>569</v>
      </c>
      <c r="D727" s="406" t="s">
        <v>513</v>
      </c>
      <c r="E727" s="406" t="s">
        <v>573</v>
      </c>
      <c r="F727" s="267" t="s">
        <v>569</v>
      </c>
    </row>
    <row r="728" spans="2:6" x14ac:dyDescent="0.25">
      <c r="B728" s="249">
        <v>45653</v>
      </c>
      <c r="C728" s="405" t="s">
        <v>569</v>
      </c>
      <c r="D728" s="406" t="s">
        <v>513</v>
      </c>
      <c r="E728" s="406" t="s">
        <v>573</v>
      </c>
      <c r="F728" s="267" t="s">
        <v>569</v>
      </c>
    </row>
    <row r="729" spans="2:6" x14ac:dyDescent="0.25">
      <c r="B729" s="249">
        <v>45654</v>
      </c>
      <c r="C729" s="405" t="s">
        <v>569</v>
      </c>
      <c r="D729" s="406" t="s">
        <v>513</v>
      </c>
      <c r="E729" s="406" t="s">
        <v>573</v>
      </c>
      <c r="F729" s="267" t="s">
        <v>569</v>
      </c>
    </row>
    <row r="730" spans="2:6" x14ac:dyDescent="0.25">
      <c r="B730" s="247">
        <v>45655</v>
      </c>
      <c r="C730" s="399" t="s">
        <v>569</v>
      </c>
      <c r="D730" s="400" t="s">
        <v>514</v>
      </c>
      <c r="E730" s="400" t="s">
        <v>6555</v>
      </c>
      <c r="F730" s="264" t="s">
        <v>569</v>
      </c>
    </row>
    <row r="731" spans="2:6" x14ac:dyDescent="0.25">
      <c r="B731" s="247">
        <v>45656</v>
      </c>
      <c r="C731" s="399" t="s">
        <v>569</v>
      </c>
      <c r="D731" s="400" t="s">
        <v>514</v>
      </c>
      <c r="E731" s="400" t="s">
        <v>6555</v>
      </c>
      <c r="F731" s="264" t="s">
        <v>569</v>
      </c>
    </row>
    <row r="732" spans="2:6" x14ac:dyDescent="0.25">
      <c r="B732" s="247">
        <v>45657</v>
      </c>
      <c r="C732" s="399" t="s">
        <v>569</v>
      </c>
      <c r="D732" s="400" t="s">
        <v>514</v>
      </c>
      <c r="E732" s="400" t="s">
        <v>6555</v>
      </c>
      <c r="F732" s="264" t="s">
        <v>569</v>
      </c>
    </row>
    <row r="733" spans="2:6" x14ac:dyDescent="0.25">
      <c r="B733" s="247">
        <v>45658</v>
      </c>
      <c r="C733" s="399" t="s">
        <v>6530</v>
      </c>
      <c r="D733" s="400" t="s">
        <v>514</v>
      </c>
      <c r="E733" s="400" t="s">
        <v>6555</v>
      </c>
      <c r="F733" s="264" t="s">
        <v>6530</v>
      </c>
    </row>
    <row r="734" spans="2:6" x14ac:dyDescent="0.25">
      <c r="B734" s="247">
        <v>45659</v>
      </c>
      <c r="C734" s="399" t="s">
        <v>6530</v>
      </c>
      <c r="D734" s="400" t="s">
        <v>514</v>
      </c>
      <c r="E734" s="400" t="s">
        <v>6555</v>
      </c>
      <c r="F734" s="264" t="s">
        <v>6530</v>
      </c>
    </row>
    <row r="735" spans="2:6" x14ac:dyDescent="0.25">
      <c r="B735" s="247">
        <v>45660</v>
      </c>
      <c r="C735" s="399" t="s">
        <v>6530</v>
      </c>
      <c r="D735" s="400" t="s">
        <v>514</v>
      </c>
      <c r="E735" s="400" t="s">
        <v>6555</v>
      </c>
      <c r="F735" s="264" t="s">
        <v>6530</v>
      </c>
    </row>
    <row r="736" spans="2:6" x14ac:dyDescent="0.25">
      <c r="B736" s="247">
        <v>45661</v>
      </c>
      <c r="C736" s="399" t="s">
        <v>6530</v>
      </c>
      <c r="D736" s="400" t="s">
        <v>514</v>
      </c>
      <c r="E736" s="400" t="s">
        <v>6555</v>
      </c>
      <c r="F736" s="264" t="s">
        <v>6530</v>
      </c>
    </row>
    <row r="737" spans="2:6" x14ac:dyDescent="0.25">
      <c r="B737" s="408">
        <v>45662</v>
      </c>
      <c r="C737" s="409" t="s">
        <v>6530</v>
      </c>
      <c r="D737" s="410" t="s">
        <v>417</v>
      </c>
      <c r="E737" s="410" t="s">
        <v>6534</v>
      </c>
      <c r="F737" s="248" t="s">
        <v>6530</v>
      </c>
    </row>
    <row r="738" spans="2:6" x14ac:dyDescent="0.25">
      <c r="B738" s="408">
        <v>45663</v>
      </c>
      <c r="C738" s="409" t="s">
        <v>6530</v>
      </c>
      <c r="D738" s="410" t="s">
        <v>417</v>
      </c>
      <c r="E738" s="410" t="s">
        <v>6534</v>
      </c>
      <c r="F738" s="248" t="s">
        <v>6530</v>
      </c>
    </row>
    <row r="739" spans="2:6" x14ac:dyDescent="0.25">
      <c r="B739" s="408">
        <v>45664</v>
      </c>
      <c r="C739" s="409" t="s">
        <v>6530</v>
      </c>
      <c r="D739" s="410" t="s">
        <v>417</v>
      </c>
      <c r="E739" s="410" t="s">
        <v>6534</v>
      </c>
      <c r="F739" s="248" t="s">
        <v>6530</v>
      </c>
    </row>
    <row r="740" spans="2:6" x14ac:dyDescent="0.25">
      <c r="B740" s="408">
        <v>45665</v>
      </c>
      <c r="C740" s="409" t="s">
        <v>6530</v>
      </c>
      <c r="D740" s="410" t="s">
        <v>417</v>
      </c>
      <c r="E740" s="410" t="s">
        <v>6534</v>
      </c>
      <c r="F740" s="248" t="s">
        <v>6530</v>
      </c>
    </row>
    <row r="741" spans="2:6" x14ac:dyDescent="0.25">
      <c r="B741" s="408">
        <v>45666</v>
      </c>
      <c r="C741" s="409" t="s">
        <v>6530</v>
      </c>
      <c r="D741" s="410" t="s">
        <v>417</v>
      </c>
      <c r="E741" s="410" t="s">
        <v>6534</v>
      </c>
      <c r="F741" s="248" t="s">
        <v>6530</v>
      </c>
    </row>
    <row r="742" spans="2:6" x14ac:dyDescent="0.25">
      <c r="B742" s="408">
        <v>45667</v>
      </c>
      <c r="C742" s="409" t="s">
        <v>6530</v>
      </c>
      <c r="D742" s="410" t="s">
        <v>417</v>
      </c>
      <c r="E742" s="410" t="s">
        <v>6534</v>
      </c>
      <c r="F742" s="248" t="s">
        <v>6530</v>
      </c>
    </row>
    <row r="743" spans="2:6" x14ac:dyDescent="0.25">
      <c r="B743" s="408">
        <v>45668</v>
      </c>
      <c r="C743" s="409" t="s">
        <v>6530</v>
      </c>
      <c r="D743" s="410" t="s">
        <v>417</v>
      </c>
      <c r="E743" s="410" t="s">
        <v>6534</v>
      </c>
      <c r="F743" s="248" t="s">
        <v>6530</v>
      </c>
    </row>
    <row r="744" spans="2:6" x14ac:dyDescent="0.25">
      <c r="B744" s="247">
        <v>45669</v>
      </c>
      <c r="C744" s="399" t="s">
        <v>6530</v>
      </c>
      <c r="D744" s="400" t="s">
        <v>419</v>
      </c>
      <c r="E744" s="401" t="s">
        <v>6535</v>
      </c>
      <c r="F744" s="264" t="s">
        <v>6530</v>
      </c>
    </row>
    <row r="745" spans="2:6" x14ac:dyDescent="0.25">
      <c r="B745" s="247">
        <v>45670</v>
      </c>
      <c r="C745" s="399" t="s">
        <v>6530</v>
      </c>
      <c r="D745" s="400" t="s">
        <v>419</v>
      </c>
      <c r="E745" s="400" t="s">
        <v>6535</v>
      </c>
      <c r="F745" s="264" t="s">
        <v>6530</v>
      </c>
    </row>
    <row r="746" spans="2:6" x14ac:dyDescent="0.25">
      <c r="B746" s="247">
        <v>45671</v>
      </c>
      <c r="C746" s="399" t="s">
        <v>6530</v>
      </c>
      <c r="D746" s="400" t="s">
        <v>419</v>
      </c>
      <c r="E746" s="401" t="s">
        <v>6535</v>
      </c>
      <c r="F746" s="264" t="s">
        <v>6530</v>
      </c>
    </row>
    <row r="747" spans="2:6" x14ac:dyDescent="0.25">
      <c r="B747" s="247">
        <v>45672</v>
      </c>
      <c r="C747" s="399" t="s">
        <v>6530</v>
      </c>
      <c r="D747" s="400" t="s">
        <v>419</v>
      </c>
      <c r="E747" s="400" t="s">
        <v>6535</v>
      </c>
      <c r="F747" s="264" t="s">
        <v>6530</v>
      </c>
    </row>
    <row r="748" spans="2:6" x14ac:dyDescent="0.25">
      <c r="B748" s="247">
        <v>45673</v>
      </c>
      <c r="C748" s="399" t="s">
        <v>6530</v>
      </c>
      <c r="D748" s="400" t="s">
        <v>419</v>
      </c>
      <c r="E748" s="401" t="s">
        <v>6535</v>
      </c>
      <c r="F748" s="264" t="s">
        <v>6530</v>
      </c>
    </row>
    <row r="749" spans="2:6" x14ac:dyDescent="0.25">
      <c r="B749" s="247">
        <v>45674</v>
      </c>
      <c r="C749" s="399" t="s">
        <v>6530</v>
      </c>
      <c r="D749" s="400" t="s">
        <v>419</v>
      </c>
      <c r="E749" s="400" t="s">
        <v>6535</v>
      </c>
      <c r="F749" s="264" t="s">
        <v>6530</v>
      </c>
    </row>
    <row r="750" spans="2:6" x14ac:dyDescent="0.25">
      <c r="B750" s="247">
        <v>45675</v>
      </c>
      <c r="C750" s="399" t="s">
        <v>6530</v>
      </c>
      <c r="D750" s="400" t="s">
        <v>419</v>
      </c>
      <c r="E750" s="401" t="s">
        <v>6535</v>
      </c>
      <c r="F750" s="264" t="s">
        <v>6530</v>
      </c>
    </row>
    <row r="751" spans="2:6" x14ac:dyDescent="0.25">
      <c r="B751" s="408">
        <v>45676</v>
      </c>
      <c r="C751" s="409" t="s">
        <v>6530</v>
      </c>
      <c r="D751" s="410" t="s">
        <v>421</v>
      </c>
      <c r="E751" s="410" t="s">
        <v>6536</v>
      </c>
      <c r="F751" s="248" t="s">
        <v>6530</v>
      </c>
    </row>
    <row r="752" spans="2:6" x14ac:dyDescent="0.25">
      <c r="B752" s="408">
        <v>45677</v>
      </c>
      <c r="C752" s="409" t="s">
        <v>6530</v>
      </c>
      <c r="D752" s="410" t="s">
        <v>421</v>
      </c>
      <c r="E752" s="410" t="s">
        <v>6536</v>
      </c>
      <c r="F752" s="248" t="s">
        <v>6530</v>
      </c>
    </row>
    <row r="753" spans="2:6" x14ac:dyDescent="0.25">
      <c r="B753" s="408">
        <v>45678</v>
      </c>
      <c r="C753" s="409" t="s">
        <v>6530</v>
      </c>
      <c r="D753" s="410" t="s">
        <v>421</v>
      </c>
      <c r="E753" s="410" t="s">
        <v>6536</v>
      </c>
      <c r="F753" s="248" t="s">
        <v>6530</v>
      </c>
    </row>
    <row r="754" spans="2:6" x14ac:dyDescent="0.25">
      <c r="B754" s="408">
        <v>45679</v>
      </c>
      <c r="C754" s="409" t="s">
        <v>6530</v>
      </c>
      <c r="D754" s="410" t="s">
        <v>421</v>
      </c>
      <c r="E754" s="410" t="s">
        <v>6536</v>
      </c>
      <c r="F754" s="248" t="s">
        <v>6530</v>
      </c>
    </row>
    <row r="755" spans="2:6" x14ac:dyDescent="0.25">
      <c r="B755" s="408">
        <v>45680</v>
      </c>
      <c r="C755" s="409" t="s">
        <v>6530</v>
      </c>
      <c r="D755" s="410" t="s">
        <v>421</v>
      </c>
      <c r="E755" s="410" t="s">
        <v>6536</v>
      </c>
      <c r="F755" s="248" t="s">
        <v>6530</v>
      </c>
    </row>
    <row r="756" spans="2:6" x14ac:dyDescent="0.25">
      <c r="B756" s="408">
        <v>45681</v>
      </c>
      <c r="C756" s="409" t="s">
        <v>6530</v>
      </c>
      <c r="D756" s="410" t="s">
        <v>421</v>
      </c>
      <c r="E756" s="410" t="s">
        <v>6536</v>
      </c>
      <c r="F756" s="248" t="s">
        <v>6530</v>
      </c>
    </row>
    <row r="757" spans="2:6" x14ac:dyDescent="0.25">
      <c r="B757" s="408">
        <v>45682</v>
      </c>
      <c r="C757" s="409" t="s">
        <v>6530</v>
      </c>
      <c r="D757" s="410" t="s">
        <v>421</v>
      </c>
      <c r="E757" s="410" t="s">
        <v>6536</v>
      </c>
      <c r="F757" s="248" t="s">
        <v>6530</v>
      </c>
    </row>
    <row r="758" spans="2:6" x14ac:dyDescent="0.25">
      <c r="B758" s="247">
        <v>45683</v>
      </c>
      <c r="C758" s="399" t="s">
        <v>6530</v>
      </c>
      <c r="D758" s="400" t="s">
        <v>423</v>
      </c>
      <c r="E758" s="401" t="s">
        <v>6537</v>
      </c>
      <c r="F758" s="264" t="s">
        <v>6530</v>
      </c>
    </row>
    <row r="759" spans="2:6" x14ac:dyDescent="0.25">
      <c r="B759" s="247">
        <v>45684</v>
      </c>
      <c r="C759" s="399" t="s">
        <v>6530</v>
      </c>
      <c r="D759" s="400" t="s">
        <v>423</v>
      </c>
      <c r="E759" s="400" t="s">
        <v>6537</v>
      </c>
      <c r="F759" s="264" t="s">
        <v>6530</v>
      </c>
    </row>
    <row r="760" spans="2:6" x14ac:dyDescent="0.25">
      <c r="B760" s="247">
        <v>45685</v>
      </c>
      <c r="C760" s="399" t="s">
        <v>6530</v>
      </c>
      <c r="D760" s="400" t="s">
        <v>423</v>
      </c>
      <c r="E760" s="401" t="s">
        <v>6537</v>
      </c>
      <c r="F760" s="264" t="s">
        <v>6530</v>
      </c>
    </row>
    <row r="761" spans="2:6" x14ac:dyDescent="0.25">
      <c r="B761" s="247">
        <v>45686</v>
      </c>
      <c r="C761" s="399" t="s">
        <v>6530</v>
      </c>
      <c r="D761" s="400" t="s">
        <v>423</v>
      </c>
      <c r="E761" s="400" t="s">
        <v>6537</v>
      </c>
      <c r="F761" s="264" t="s">
        <v>6530</v>
      </c>
    </row>
    <row r="762" spans="2:6" x14ac:dyDescent="0.25">
      <c r="B762" s="247">
        <v>45687</v>
      </c>
      <c r="C762" s="399" t="s">
        <v>6530</v>
      </c>
      <c r="D762" s="400" t="s">
        <v>423</v>
      </c>
      <c r="E762" s="401" t="s">
        <v>6537</v>
      </c>
      <c r="F762" s="264" t="s">
        <v>6530</v>
      </c>
    </row>
    <row r="763" spans="2:6" x14ac:dyDescent="0.25">
      <c r="B763" s="247">
        <v>45688</v>
      </c>
      <c r="C763" s="399" t="s">
        <v>6530</v>
      </c>
      <c r="D763" s="400" t="s">
        <v>423</v>
      </c>
      <c r="E763" s="400" t="s">
        <v>6537</v>
      </c>
      <c r="F763" s="264" t="s">
        <v>6530</v>
      </c>
    </row>
    <row r="764" spans="2:6" x14ac:dyDescent="0.25">
      <c r="B764" s="247">
        <v>45689</v>
      </c>
      <c r="C764" s="399" t="s">
        <v>6531</v>
      </c>
      <c r="D764" s="400" t="s">
        <v>423</v>
      </c>
      <c r="E764" s="401" t="s">
        <v>6537</v>
      </c>
      <c r="F764" s="264" t="s">
        <v>6531</v>
      </c>
    </row>
    <row r="765" spans="2:6" x14ac:dyDescent="0.25">
      <c r="B765" s="408">
        <v>45690</v>
      </c>
      <c r="C765" s="409" t="s">
        <v>6531</v>
      </c>
      <c r="D765" s="410" t="s">
        <v>425</v>
      </c>
      <c r="E765" s="410" t="s">
        <v>6538</v>
      </c>
      <c r="F765" s="248" t="s">
        <v>6531</v>
      </c>
    </row>
    <row r="766" spans="2:6" x14ac:dyDescent="0.25">
      <c r="B766" s="408">
        <v>45691</v>
      </c>
      <c r="C766" s="409" t="s">
        <v>6531</v>
      </c>
      <c r="D766" s="410" t="s">
        <v>425</v>
      </c>
      <c r="E766" s="410" t="s">
        <v>6538</v>
      </c>
      <c r="F766" s="248" t="s">
        <v>6531</v>
      </c>
    </row>
    <row r="767" spans="2:6" x14ac:dyDescent="0.25">
      <c r="B767" s="408">
        <v>45692</v>
      </c>
      <c r="C767" s="409" t="s">
        <v>6531</v>
      </c>
      <c r="D767" s="410" t="s">
        <v>425</v>
      </c>
      <c r="E767" s="410" t="s">
        <v>6538</v>
      </c>
      <c r="F767" s="248" t="s">
        <v>6531</v>
      </c>
    </row>
    <row r="768" spans="2:6" x14ac:dyDescent="0.25">
      <c r="B768" s="408">
        <v>45693</v>
      </c>
      <c r="C768" s="409" t="s">
        <v>6531</v>
      </c>
      <c r="D768" s="410" t="s">
        <v>425</v>
      </c>
      <c r="E768" s="410" t="s">
        <v>6538</v>
      </c>
      <c r="F768" s="248" t="s">
        <v>6531</v>
      </c>
    </row>
    <row r="769" spans="2:6" x14ac:dyDescent="0.25">
      <c r="B769" s="408">
        <v>45694</v>
      </c>
      <c r="C769" s="409" t="s">
        <v>6531</v>
      </c>
      <c r="D769" s="410" t="s">
        <v>425</v>
      </c>
      <c r="E769" s="410" t="s">
        <v>6538</v>
      </c>
      <c r="F769" s="248" t="s">
        <v>6531</v>
      </c>
    </row>
    <row r="770" spans="2:6" x14ac:dyDescent="0.25">
      <c r="B770" s="408">
        <v>45695</v>
      </c>
      <c r="C770" s="409" t="s">
        <v>6531</v>
      </c>
      <c r="D770" s="410" t="s">
        <v>425</v>
      </c>
      <c r="E770" s="410" t="s">
        <v>6538</v>
      </c>
      <c r="F770" s="248" t="s">
        <v>6531</v>
      </c>
    </row>
    <row r="771" spans="2:6" x14ac:dyDescent="0.25">
      <c r="B771" s="408">
        <v>45696</v>
      </c>
      <c r="C771" s="409" t="s">
        <v>6531</v>
      </c>
      <c r="D771" s="410" t="s">
        <v>425</v>
      </c>
      <c r="E771" s="410" t="s">
        <v>6538</v>
      </c>
      <c r="F771" s="248" t="s">
        <v>6531</v>
      </c>
    </row>
    <row r="772" spans="2:6" x14ac:dyDescent="0.25">
      <c r="B772" s="247">
        <v>45697</v>
      </c>
      <c r="C772" s="399" t="s">
        <v>6531</v>
      </c>
      <c r="D772" s="400" t="s">
        <v>427</v>
      </c>
      <c r="E772" s="401" t="s">
        <v>6539</v>
      </c>
      <c r="F772" s="264" t="s">
        <v>6531</v>
      </c>
    </row>
    <row r="773" spans="2:6" x14ac:dyDescent="0.25">
      <c r="B773" s="247">
        <v>45698</v>
      </c>
      <c r="C773" s="399" t="s">
        <v>6531</v>
      </c>
      <c r="D773" s="400" t="s">
        <v>427</v>
      </c>
      <c r="E773" s="400" t="s">
        <v>6539</v>
      </c>
      <c r="F773" s="264" t="s">
        <v>6531</v>
      </c>
    </row>
    <row r="774" spans="2:6" x14ac:dyDescent="0.25">
      <c r="B774" s="247">
        <v>45699</v>
      </c>
      <c r="C774" s="399" t="s">
        <v>6531</v>
      </c>
      <c r="D774" s="400" t="s">
        <v>427</v>
      </c>
      <c r="E774" s="401" t="s">
        <v>6539</v>
      </c>
      <c r="F774" s="264" t="s">
        <v>6531</v>
      </c>
    </row>
    <row r="775" spans="2:6" x14ac:dyDescent="0.25">
      <c r="B775" s="247">
        <v>45700</v>
      </c>
      <c r="C775" s="399" t="s">
        <v>6531</v>
      </c>
      <c r="D775" s="400" t="s">
        <v>427</v>
      </c>
      <c r="E775" s="400" t="s">
        <v>6539</v>
      </c>
      <c r="F775" s="264" t="s">
        <v>6531</v>
      </c>
    </row>
    <row r="776" spans="2:6" x14ac:dyDescent="0.25">
      <c r="B776" s="247">
        <v>45701</v>
      </c>
      <c r="C776" s="399" t="s">
        <v>6531</v>
      </c>
      <c r="D776" s="400" t="s">
        <v>427</v>
      </c>
      <c r="E776" s="401" t="s">
        <v>6539</v>
      </c>
      <c r="F776" s="264" t="s">
        <v>6531</v>
      </c>
    </row>
    <row r="777" spans="2:6" x14ac:dyDescent="0.25">
      <c r="B777" s="247">
        <v>45702</v>
      </c>
      <c r="C777" s="399" t="s">
        <v>6531</v>
      </c>
      <c r="D777" s="400" t="s">
        <v>427</v>
      </c>
      <c r="E777" s="400" t="s">
        <v>6539</v>
      </c>
      <c r="F777" s="264" t="s">
        <v>6531</v>
      </c>
    </row>
    <row r="778" spans="2:6" x14ac:dyDescent="0.25">
      <c r="B778" s="247">
        <v>45703</v>
      </c>
      <c r="C778" s="399" t="s">
        <v>6531</v>
      </c>
      <c r="D778" s="400" t="s">
        <v>427</v>
      </c>
      <c r="E778" s="401" t="s">
        <v>6539</v>
      </c>
      <c r="F778" s="264" t="s">
        <v>6531</v>
      </c>
    </row>
    <row r="779" spans="2:6" x14ac:dyDescent="0.25">
      <c r="B779" s="408">
        <v>45704</v>
      </c>
      <c r="C779" s="409" t="s">
        <v>6531</v>
      </c>
      <c r="D779" s="410" t="s">
        <v>429</v>
      </c>
      <c r="E779" s="410" t="s">
        <v>6540</v>
      </c>
      <c r="F779" s="248" t="s">
        <v>6531</v>
      </c>
    </row>
    <row r="780" spans="2:6" x14ac:dyDescent="0.25">
      <c r="B780" s="408">
        <v>45705</v>
      </c>
      <c r="C780" s="409" t="s">
        <v>6531</v>
      </c>
      <c r="D780" s="410" t="s">
        <v>429</v>
      </c>
      <c r="E780" s="410" t="s">
        <v>6540</v>
      </c>
      <c r="F780" s="248" t="s">
        <v>6531</v>
      </c>
    </row>
    <row r="781" spans="2:6" x14ac:dyDescent="0.25">
      <c r="B781" s="408">
        <v>45706</v>
      </c>
      <c r="C781" s="409" t="s">
        <v>6531</v>
      </c>
      <c r="D781" s="410" t="s">
        <v>429</v>
      </c>
      <c r="E781" s="410" t="s">
        <v>6540</v>
      </c>
      <c r="F781" s="248" t="s">
        <v>6531</v>
      </c>
    </row>
    <row r="782" spans="2:6" x14ac:dyDescent="0.25">
      <c r="B782" s="408">
        <v>45707</v>
      </c>
      <c r="C782" s="409" t="s">
        <v>6531</v>
      </c>
      <c r="D782" s="410" t="s">
        <v>429</v>
      </c>
      <c r="E782" s="410" t="s">
        <v>6540</v>
      </c>
      <c r="F782" s="248" t="s">
        <v>6531</v>
      </c>
    </row>
    <row r="783" spans="2:6" x14ac:dyDescent="0.25">
      <c r="B783" s="408">
        <v>45708</v>
      </c>
      <c r="C783" s="409" t="s">
        <v>6531</v>
      </c>
      <c r="D783" s="410" t="s">
        <v>429</v>
      </c>
      <c r="E783" s="410" t="s">
        <v>6540</v>
      </c>
      <c r="F783" s="248" t="s">
        <v>6531</v>
      </c>
    </row>
    <row r="784" spans="2:6" x14ac:dyDescent="0.25">
      <c r="B784" s="408">
        <v>45709</v>
      </c>
      <c r="C784" s="409" t="s">
        <v>6531</v>
      </c>
      <c r="D784" s="410" t="s">
        <v>429</v>
      </c>
      <c r="E784" s="410" t="s">
        <v>6540</v>
      </c>
      <c r="F784" s="248" t="s">
        <v>6531</v>
      </c>
    </row>
    <row r="785" spans="2:6" x14ac:dyDescent="0.25">
      <c r="B785" s="408">
        <v>45710</v>
      </c>
      <c r="C785" s="409" t="s">
        <v>6531</v>
      </c>
      <c r="D785" s="410" t="s">
        <v>429</v>
      </c>
      <c r="E785" s="410" t="s">
        <v>6540</v>
      </c>
      <c r="F785" s="248" t="s">
        <v>6531</v>
      </c>
    </row>
    <row r="786" spans="2:6" x14ac:dyDescent="0.25">
      <c r="B786" s="247">
        <v>45711</v>
      </c>
      <c r="C786" s="399" t="s">
        <v>6531</v>
      </c>
      <c r="D786" s="400" t="s">
        <v>431</v>
      </c>
      <c r="E786" s="400" t="s">
        <v>6541</v>
      </c>
      <c r="F786" s="264" t="s">
        <v>6531</v>
      </c>
    </row>
    <row r="787" spans="2:6" x14ac:dyDescent="0.25">
      <c r="B787" s="247">
        <v>45712</v>
      </c>
      <c r="C787" s="399" t="s">
        <v>6531</v>
      </c>
      <c r="D787" s="400" t="s">
        <v>431</v>
      </c>
      <c r="E787" s="400" t="s">
        <v>6541</v>
      </c>
      <c r="F787" s="264" t="s">
        <v>6531</v>
      </c>
    </row>
    <row r="788" spans="2:6" x14ac:dyDescent="0.25">
      <c r="B788" s="247">
        <v>45713</v>
      </c>
      <c r="C788" s="399" t="s">
        <v>6531</v>
      </c>
      <c r="D788" s="400" t="s">
        <v>431</v>
      </c>
      <c r="E788" s="400" t="s">
        <v>6541</v>
      </c>
      <c r="F788" s="264" t="s">
        <v>6531</v>
      </c>
    </row>
    <row r="789" spans="2:6" x14ac:dyDescent="0.25">
      <c r="B789" s="247">
        <v>45714</v>
      </c>
      <c r="C789" s="399" t="s">
        <v>6531</v>
      </c>
      <c r="D789" s="400" t="s">
        <v>431</v>
      </c>
      <c r="E789" s="400" t="s">
        <v>6541</v>
      </c>
      <c r="F789" s="264" t="s">
        <v>6531</v>
      </c>
    </row>
    <row r="790" spans="2:6" x14ac:dyDescent="0.25">
      <c r="B790" s="247">
        <v>45715</v>
      </c>
      <c r="C790" s="399" t="s">
        <v>6531</v>
      </c>
      <c r="D790" s="400" t="s">
        <v>431</v>
      </c>
      <c r="E790" s="400" t="s">
        <v>6541</v>
      </c>
      <c r="F790" s="264" t="s">
        <v>6531</v>
      </c>
    </row>
    <row r="791" spans="2:6" x14ac:dyDescent="0.25">
      <c r="B791" s="247">
        <v>45716</v>
      </c>
      <c r="C791" s="399" t="s">
        <v>6531</v>
      </c>
      <c r="D791" s="400" t="s">
        <v>431</v>
      </c>
      <c r="E791" s="400" t="s">
        <v>6541</v>
      </c>
      <c r="F791" s="264" t="s">
        <v>6531</v>
      </c>
    </row>
    <row r="792" spans="2:6" x14ac:dyDescent="0.25">
      <c r="B792" s="247">
        <v>45717</v>
      </c>
      <c r="C792" s="399" t="s">
        <v>6532</v>
      </c>
      <c r="D792" s="400" t="s">
        <v>431</v>
      </c>
      <c r="E792" s="400" t="s">
        <v>6541</v>
      </c>
      <c r="F792" s="264" t="s">
        <v>6532</v>
      </c>
    </row>
    <row r="793" spans="2:6" x14ac:dyDescent="0.25">
      <c r="B793" s="408">
        <v>45718</v>
      </c>
      <c r="C793" s="409" t="s">
        <v>6532</v>
      </c>
      <c r="D793" s="410" t="s">
        <v>433</v>
      </c>
      <c r="E793" s="410" t="s">
        <v>6542</v>
      </c>
      <c r="F793" s="248" t="s">
        <v>6532</v>
      </c>
    </row>
    <row r="794" spans="2:6" x14ac:dyDescent="0.25">
      <c r="B794" s="408">
        <v>45719</v>
      </c>
      <c r="C794" s="409" t="s">
        <v>6532</v>
      </c>
      <c r="D794" s="410" t="s">
        <v>433</v>
      </c>
      <c r="E794" s="410" t="s">
        <v>6542</v>
      </c>
      <c r="F794" s="248" t="s">
        <v>6532</v>
      </c>
    </row>
    <row r="795" spans="2:6" x14ac:dyDescent="0.25">
      <c r="B795" s="408">
        <v>45720</v>
      </c>
      <c r="C795" s="409" t="s">
        <v>6532</v>
      </c>
      <c r="D795" s="410" t="s">
        <v>433</v>
      </c>
      <c r="E795" s="410" t="s">
        <v>6542</v>
      </c>
      <c r="F795" s="248" t="s">
        <v>6532</v>
      </c>
    </row>
    <row r="796" spans="2:6" x14ac:dyDescent="0.25">
      <c r="B796" s="408">
        <v>45721</v>
      </c>
      <c r="C796" s="409" t="s">
        <v>6532</v>
      </c>
      <c r="D796" s="410" t="s">
        <v>433</v>
      </c>
      <c r="E796" s="410" t="s">
        <v>6542</v>
      </c>
      <c r="F796" s="248" t="s">
        <v>6532</v>
      </c>
    </row>
    <row r="797" spans="2:6" x14ac:dyDescent="0.25">
      <c r="B797" s="408">
        <v>45722</v>
      </c>
      <c r="C797" s="409" t="s">
        <v>6532</v>
      </c>
      <c r="D797" s="410" t="s">
        <v>433</v>
      </c>
      <c r="E797" s="410" t="s">
        <v>6542</v>
      </c>
      <c r="F797" s="248" t="s">
        <v>6532</v>
      </c>
    </row>
    <row r="798" spans="2:6" x14ac:dyDescent="0.25">
      <c r="B798" s="408">
        <v>45723</v>
      </c>
      <c r="C798" s="409" t="s">
        <v>6532</v>
      </c>
      <c r="D798" s="410" t="s">
        <v>433</v>
      </c>
      <c r="E798" s="410" t="s">
        <v>6542</v>
      </c>
      <c r="F798" s="248" t="s">
        <v>6532</v>
      </c>
    </row>
    <row r="799" spans="2:6" x14ac:dyDescent="0.25">
      <c r="B799" s="408">
        <v>45724</v>
      </c>
      <c r="C799" s="409" t="s">
        <v>6532</v>
      </c>
      <c r="D799" s="410" t="s">
        <v>433</v>
      </c>
      <c r="E799" s="410" t="s">
        <v>6542</v>
      </c>
      <c r="F799" s="248" t="s">
        <v>6532</v>
      </c>
    </row>
    <row r="800" spans="2:6" x14ac:dyDescent="0.25">
      <c r="B800" s="247">
        <v>45725</v>
      </c>
      <c r="C800" s="399" t="s">
        <v>6532</v>
      </c>
      <c r="D800" s="400" t="s">
        <v>435</v>
      </c>
      <c r="E800" s="400" t="s">
        <v>6543</v>
      </c>
      <c r="F800" s="264" t="s">
        <v>6532</v>
      </c>
    </row>
    <row r="801" spans="2:6" x14ac:dyDescent="0.25">
      <c r="B801" s="247">
        <v>45726</v>
      </c>
      <c r="C801" s="399" t="s">
        <v>6532</v>
      </c>
      <c r="D801" s="400" t="s">
        <v>435</v>
      </c>
      <c r="E801" s="400" t="s">
        <v>6543</v>
      </c>
      <c r="F801" s="264" t="s">
        <v>6532</v>
      </c>
    </row>
    <row r="802" spans="2:6" x14ac:dyDescent="0.25">
      <c r="B802" s="247">
        <v>45727</v>
      </c>
      <c r="C802" s="399" t="s">
        <v>6532</v>
      </c>
      <c r="D802" s="400" t="s">
        <v>435</v>
      </c>
      <c r="E802" s="400" t="s">
        <v>6543</v>
      </c>
      <c r="F802" s="264" t="s">
        <v>6532</v>
      </c>
    </row>
    <row r="803" spans="2:6" x14ac:dyDescent="0.25">
      <c r="B803" s="247">
        <v>45728</v>
      </c>
      <c r="C803" s="399" t="s">
        <v>6532</v>
      </c>
      <c r="D803" s="400" t="s">
        <v>435</v>
      </c>
      <c r="E803" s="400" t="s">
        <v>6543</v>
      </c>
      <c r="F803" s="264" t="s">
        <v>6532</v>
      </c>
    </row>
    <row r="804" spans="2:6" x14ac:dyDescent="0.25">
      <c r="B804" s="247">
        <v>45729</v>
      </c>
      <c r="C804" s="399" t="s">
        <v>6532</v>
      </c>
      <c r="D804" s="400" t="s">
        <v>435</v>
      </c>
      <c r="E804" s="400" t="s">
        <v>6543</v>
      </c>
      <c r="F804" s="264" t="s">
        <v>6532</v>
      </c>
    </row>
    <row r="805" spans="2:6" x14ac:dyDescent="0.25">
      <c r="B805" s="247">
        <v>45730</v>
      </c>
      <c r="C805" s="399" t="s">
        <v>6532</v>
      </c>
      <c r="D805" s="400" t="s">
        <v>435</v>
      </c>
      <c r="E805" s="400" t="s">
        <v>6543</v>
      </c>
      <c r="F805" s="264" t="s">
        <v>6532</v>
      </c>
    </row>
    <row r="806" spans="2:6" x14ac:dyDescent="0.25">
      <c r="B806" s="247">
        <v>45731</v>
      </c>
      <c r="C806" s="399" t="s">
        <v>6532</v>
      </c>
      <c r="D806" s="400" t="s">
        <v>435</v>
      </c>
      <c r="E806" s="400" t="s">
        <v>6543</v>
      </c>
      <c r="F806" s="264" t="s">
        <v>6532</v>
      </c>
    </row>
    <row r="807" spans="2:6" x14ac:dyDescent="0.25">
      <c r="B807" s="408">
        <v>45732</v>
      </c>
      <c r="C807" s="409" t="s">
        <v>6532</v>
      </c>
      <c r="D807" s="410" t="s">
        <v>437</v>
      </c>
      <c r="E807" s="410" t="s">
        <v>6544</v>
      </c>
      <c r="F807" s="248" t="s">
        <v>6532</v>
      </c>
    </row>
    <row r="808" spans="2:6" x14ac:dyDescent="0.25">
      <c r="B808" s="408">
        <v>45733</v>
      </c>
      <c r="C808" s="409" t="s">
        <v>6532</v>
      </c>
      <c r="D808" s="410" t="s">
        <v>437</v>
      </c>
      <c r="E808" s="410" t="s">
        <v>6544</v>
      </c>
      <c r="F808" s="248" t="s">
        <v>6532</v>
      </c>
    </row>
    <row r="809" spans="2:6" x14ac:dyDescent="0.25">
      <c r="B809" s="408">
        <v>45734</v>
      </c>
      <c r="C809" s="409" t="s">
        <v>6532</v>
      </c>
      <c r="D809" s="410" t="s">
        <v>437</v>
      </c>
      <c r="E809" s="410" t="s">
        <v>6544</v>
      </c>
      <c r="F809" s="248" t="s">
        <v>6532</v>
      </c>
    </row>
    <row r="810" spans="2:6" x14ac:dyDescent="0.25">
      <c r="B810" s="408">
        <v>45735</v>
      </c>
      <c r="C810" s="409" t="s">
        <v>6532</v>
      </c>
      <c r="D810" s="410" t="s">
        <v>437</v>
      </c>
      <c r="E810" s="410" t="s">
        <v>6544</v>
      </c>
      <c r="F810" s="248" t="s">
        <v>6532</v>
      </c>
    </row>
    <row r="811" spans="2:6" x14ac:dyDescent="0.25">
      <c r="B811" s="408">
        <v>45736</v>
      </c>
      <c r="C811" s="409" t="s">
        <v>6532</v>
      </c>
      <c r="D811" s="410" t="s">
        <v>437</v>
      </c>
      <c r="E811" s="410" t="s">
        <v>6544</v>
      </c>
      <c r="F811" s="248" t="s">
        <v>6532</v>
      </c>
    </row>
    <row r="812" spans="2:6" x14ac:dyDescent="0.25">
      <c r="B812" s="408">
        <v>45737</v>
      </c>
      <c r="C812" s="409" t="s">
        <v>6532</v>
      </c>
      <c r="D812" s="410" t="s">
        <v>437</v>
      </c>
      <c r="E812" s="410" t="s">
        <v>6544</v>
      </c>
      <c r="F812" s="248" t="s">
        <v>6532</v>
      </c>
    </row>
    <row r="813" spans="2:6" x14ac:dyDescent="0.25">
      <c r="B813" s="408">
        <v>45738</v>
      </c>
      <c r="C813" s="409" t="s">
        <v>6532</v>
      </c>
      <c r="D813" s="410" t="s">
        <v>437</v>
      </c>
      <c r="E813" s="410" t="s">
        <v>6544</v>
      </c>
      <c r="F813" s="248" t="s">
        <v>6532</v>
      </c>
    </row>
    <row r="814" spans="2:6" x14ac:dyDescent="0.25">
      <c r="B814" s="247">
        <v>45739</v>
      </c>
      <c r="C814" s="399" t="s">
        <v>6532</v>
      </c>
      <c r="D814" s="400" t="s">
        <v>439</v>
      </c>
      <c r="E814" s="400" t="s">
        <v>6545</v>
      </c>
      <c r="F814" s="264" t="s">
        <v>6532</v>
      </c>
    </row>
    <row r="815" spans="2:6" x14ac:dyDescent="0.25">
      <c r="B815" s="247">
        <v>45740</v>
      </c>
      <c r="C815" s="399" t="s">
        <v>6532</v>
      </c>
      <c r="D815" s="400" t="s">
        <v>439</v>
      </c>
      <c r="E815" s="400" t="s">
        <v>6545</v>
      </c>
      <c r="F815" s="264" t="s">
        <v>6532</v>
      </c>
    </row>
    <row r="816" spans="2:6" x14ac:dyDescent="0.25">
      <c r="B816" s="247">
        <v>45741</v>
      </c>
      <c r="C816" s="399" t="s">
        <v>6532</v>
      </c>
      <c r="D816" s="400" t="s">
        <v>439</v>
      </c>
      <c r="E816" s="400" t="s">
        <v>6545</v>
      </c>
      <c r="F816" s="264" t="s">
        <v>6532</v>
      </c>
    </row>
    <row r="817" spans="2:6" x14ac:dyDescent="0.25">
      <c r="B817" s="247">
        <v>45742</v>
      </c>
      <c r="C817" s="399" t="s">
        <v>6532</v>
      </c>
      <c r="D817" s="400" t="s">
        <v>439</v>
      </c>
      <c r="E817" s="400" t="s">
        <v>6545</v>
      </c>
      <c r="F817" s="264" t="s">
        <v>6532</v>
      </c>
    </row>
    <row r="818" spans="2:6" x14ac:dyDescent="0.25">
      <c r="B818" s="247">
        <v>45743</v>
      </c>
      <c r="C818" s="399" t="s">
        <v>6532</v>
      </c>
      <c r="D818" s="400" t="s">
        <v>439</v>
      </c>
      <c r="E818" s="400" t="s">
        <v>6545</v>
      </c>
      <c r="F818" s="264" t="s">
        <v>6532</v>
      </c>
    </row>
    <row r="819" spans="2:6" x14ac:dyDescent="0.25">
      <c r="B819" s="247">
        <v>45744</v>
      </c>
      <c r="C819" s="399" t="s">
        <v>6532</v>
      </c>
      <c r="D819" s="400" t="s">
        <v>439</v>
      </c>
      <c r="E819" s="400" t="s">
        <v>6545</v>
      </c>
      <c r="F819" s="264" t="s">
        <v>6532</v>
      </c>
    </row>
    <row r="820" spans="2:6" x14ac:dyDescent="0.25">
      <c r="B820" s="247">
        <v>45745</v>
      </c>
      <c r="C820" s="399" t="s">
        <v>6532</v>
      </c>
      <c r="D820" s="400" t="s">
        <v>439</v>
      </c>
      <c r="E820" s="400" t="s">
        <v>6545</v>
      </c>
      <c r="F820" s="264" t="s">
        <v>6532</v>
      </c>
    </row>
    <row r="821" spans="2:6" x14ac:dyDescent="0.25">
      <c r="B821" s="408">
        <v>45746</v>
      </c>
      <c r="C821" s="409" t="s">
        <v>6532</v>
      </c>
      <c r="D821" s="410" t="s">
        <v>441</v>
      </c>
      <c r="E821" s="410" t="s">
        <v>6546</v>
      </c>
      <c r="F821" s="248" t="s">
        <v>6532</v>
      </c>
    </row>
    <row r="822" spans="2:6" x14ac:dyDescent="0.25">
      <c r="B822" s="408">
        <v>45747</v>
      </c>
      <c r="C822" s="409" t="s">
        <v>6532</v>
      </c>
      <c r="D822" s="410" t="s">
        <v>441</v>
      </c>
      <c r="E822" s="410" t="s">
        <v>6546</v>
      </c>
      <c r="F822" s="248" t="s">
        <v>6532</v>
      </c>
    </row>
    <row r="823" spans="2:6" x14ac:dyDescent="0.25">
      <c r="B823" s="408">
        <v>45748</v>
      </c>
      <c r="C823" s="409" t="s">
        <v>6533</v>
      </c>
      <c r="D823" s="410" t="s">
        <v>441</v>
      </c>
      <c r="E823" s="410" t="s">
        <v>6546</v>
      </c>
      <c r="F823" s="248" t="s">
        <v>6533</v>
      </c>
    </row>
    <row r="824" spans="2:6" x14ac:dyDescent="0.25">
      <c r="B824" s="408">
        <v>45749</v>
      </c>
      <c r="C824" s="409" t="s">
        <v>6533</v>
      </c>
      <c r="D824" s="410" t="s">
        <v>441</v>
      </c>
      <c r="E824" s="410" t="s">
        <v>6546</v>
      </c>
      <c r="F824" s="248" t="s">
        <v>6533</v>
      </c>
    </row>
    <row r="825" spans="2:6" x14ac:dyDescent="0.25">
      <c r="B825" s="408">
        <v>45750</v>
      </c>
      <c r="C825" s="409" t="s">
        <v>6533</v>
      </c>
      <c r="D825" s="410" t="s">
        <v>441</v>
      </c>
      <c r="E825" s="410" t="s">
        <v>6546</v>
      </c>
      <c r="F825" s="248" t="s">
        <v>6533</v>
      </c>
    </row>
    <row r="826" spans="2:6" x14ac:dyDescent="0.25">
      <c r="B826" s="408">
        <v>45751</v>
      </c>
      <c r="C826" s="409" t="s">
        <v>6533</v>
      </c>
      <c r="D826" s="410" t="s">
        <v>441</v>
      </c>
      <c r="E826" s="410" t="s">
        <v>6546</v>
      </c>
      <c r="F826" s="248" t="s">
        <v>6533</v>
      </c>
    </row>
    <row r="827" spans="2:6" x14ac:dyDescent="0.25">
      <c r="B827" s="408">
        <v>45752</v>
      </c>
      <c r="C827" s="409" t="s">
        <v>6533</v>
      </c>
      <c r="D827" s="410" t="s">
        <v>441</v>
      </c>
      <c r="E827" s="410" t="s">
        <v>6546</v>
      </c>
      <c r="F827" s="248" t="s">
        <v>6533</v>
      </c>
    </row>
    <row r="828" spans="2:6" x14ac:dyDescent="0.25">
      <c r="B828" s="247">
        <v>45753</v>
      </c>
      <c r="C828" s="399" t="s">
        <v>6533</v>
      </c>
      <c r="D828" s="400" t="s">
        <v>443</v>
      </c>
      <c r="E828" s="400" t="s">
        <v>6547</v>
      </c>
      <c r="F828" s="264" t="s">
        <v>6533</v>
      </c>
    </row>
    <row r="829" spans="2:6" x14ac:dyDescent="0.25">
      <c r="B829" s="247">
        <v>45754</v>
      </c>
      <c r="C829" s="399" t="s">
        <v>6533</v>
      </c>
      <c r="D829" s="400" t="s">
        <v>443</v>
      </c>
      <c r="E829" s="400" t="s">
        <v>6547</v>
      </c>
      <c r="F829" s="264" t="s">
        <v>6533</v>
      </c>
    </row>
    <row r="830" spans="2:6" x14ac:dyDescent="0.25">
      <c r="B830" s="247">
        <v>45755</v>
      </c>
      <c r="C830" s="399" t="s">
        <v>6533</v>
      </c>
      <c r="D830" s="400" t="s">
        <v>443</v>
      </c>
      <c r="E830" s="400" t="s">
        <v>6547</v>
      </c>
      <c r="F830" s="264" t="s">
        <v>6533</v>
      </c>
    </row>
    <row r="831" spans="2:6" x14ac:dyDescent="0.25">
      <c r="B831" s="247">
        <v>45756</v>
      </c>
      <c r="C831" s="399" t="s">
        <v>6533</v>
      </c>
      <c r="D831" s="400" t="s">
        <v>443</v>
      </c>
      <c r="E831" s="400" t="s">
        <v>6547</v>
      </c>
      <c r="F831" s="264" t="s">
        <v>6533</v>
      </c>
    </row>
    <row r="832" spans="2:6" x14ac:dyDescent="0.25">
      <c r="B832" s="247">
        <v>45757</v>
      </c>
      <c r="C832" s="399" t="s">
        <v>6533</v>
      </c>
      <c r="D832" s="400" t="s">
        <v>443</v>
      </c>
      <c r="E832" s="400" t="s">
        <v>6547</v>
      </c>
      <c r="F832" s="264" t="s">
        <v>6533</v>
      </c>
    </row>
    <row r="833" spans="2:6" x14ac:dyDescent="0.25">
      <c r="B833" s="247">
        <v>45758</v>
      </c>
      <c r="C833" s="399" t="s">
        <v>6533</v>
      </c>
      <c r="D833" s="400" t="s">
        <v>443</v>
      </c>
      <c r="E833" s="400" t="s">
        <v>6547</v>
      </c>
      <c r="F833" s="264" t="s">
        <v>6533</v>
      </c>
    </row>
    <row r="834" spans="2:6" x14ac:dyDescent="0.25">
      <c r="B834" s="247">
        <v>45759</v>
      </c>
      <c r="C834" s="399" t="s">
        <v>6533</v>
      </c>
      <c r="D834" s="400" t="s">
        <v>443</v>
      </c>
      <c r="E834" s="400" t="s">
        <v>6547</v>
      </c>
      <c r="F834" s="264" t="s">
        <v>6533</v>
      </c>
    </row>
    <row r="835" spans="2:6" x14ac:dyDescent="0.25">
      <c r="B835" s="408">
        <v>45760</v>
      </c>
      <c r="C835" s="409" t="s">
        <v>6533</v>
      </c>
      <c r="D835" s="410" t="s">
        <v>445</v>
      </c>
      <c r="E835" s="410" t="s">
        <v>6548</v>
      </c>
      <c r="F835" s="248" t="s">
        <v>6533</v>
      </c>
    </row>
    <row r="836" spans="2:6" x14ac:dyDescent="0.25">
      <c r="B836" s="408">
        <v>45761</v>
      </c>
      <c r="C836" s="409" t="s">
        <v>6533</v>
      </c>
      <c r="D836" s="410" t="s">
        <v>445</v>
      </c>
      <c r="E836" s="410" t="s">
        <v>6548</v>
      </c>
      <c r="F836" s="248" t="s">
        <v>6533</v>
      </c>
    </row>
    <row r="837" spans="2:6" x14ac:dyDescent="0.25">
      <c r="B837" s="408">
        <v>45762</v>
      </c>
      <c r="C837" s="409" t="s">
        <v>6533</v>
      </c>
      <c r="D837" s="410" t="s">
        <v>445</v>
      </c>
      <c r="E837" s="410" t="s">
        <v>6548</v>
      </c>
      <c r="F837" s="248" t="s">
        <v>6533</v>
      </c>
    </row>
    <row r="838" spans="2:6" x14ac:dyDescent="0.25">
      <c r="B838" s="408">
        <v>45763</v>
      </c>
      <c r="C838" s="409" t="s">
        <v>6533</v>
      </c>
      <c r="D838" s="410" t="s">
        <v>445</v>
      </c>
      <c r="E838" s="410" t="s">
        <v>6548</v>
      </c>
      <c r="F838" s="248" t="s">
        <v>6533</v>
      </c>
    </row>
    <row r="839" spans="2:6" x14ac:dyDescent="0.25">
      <c r="B839" s="408">
        <v>45764</v>
      </c>
      <c r="C839" s="409" t="s">
        <v>6533</v>
      </c>
      <c r="D839" s="410" t="s">
        <v>445</v>
      </c>
      <c r="E839" s="410" t="s">
        <v>6548</v>
      </c>
      <c r="F839" s="248" t="s">
        <v>6533</v>
      </c>
    </row>
    <row r="840" spans="2:6" x14ac:dyDescent="0.25">
      <c r="B840" s="408">
        <v>45765</v>
      </c>
      <c r="C840" s="409" t="s">
        <v>6533</v>
      </c>
      <c r="D840" s="410" t="s">
        <v>445</v>
      </c>
      <c r="E840" s="410" t="s">
        <v>6548</v>
      </c>
      <c r="F840" s="248" t="s">
        <v>6533</v>
      </c>
    </row>
    <row r="841" spans="2:6" x14ac:dyDescent="0.25">
      <c r="B841" s="408">
        <v>45766</v>
      </c>
      <c r="C841" s="409" t="s">
        <v>6533</v>
      </c>
      <c r="D841" s="410" t="s">
        <v>445</v>
      </c>
      <c r="E841" s="410" t="s">
        <v>6548</v>
      </c>
      <c r="F841" s="248" t="s">
        <v>6533</v>
      </c>
    </row>
    <row r="842" spans="2:6" x14ac:dyDescent="0.25">
      <c r="B842" s="247">
        <v>45767</v>
      </c>
      <c r="C842" s="399" t="s">
        <v>6533</v>
      </c>
      <c r="D842" s="400" t="s">
        <v>447</v>
      </c>
      <c r="E842" s="400" t="s">
        <v>6549</v>
      </c>
      <c r="F842" s="264" t="s">
        <v>6533</v>
      </c>
    </row>
    <row r="843" spans="2:6" x14ac:dyDescent="0.25">
      <c r="B843" s="247">
        <v>45768</v>
      </c>
      <c r="C843" s="399" t="s">
        <v>6533</v>
      </c>
      <c r="D843" s="400" t="s">
        <v>447</v>
      </c>
      <c r="E843" s="400" t="s">
        <v>6549</v>
      </c>
      <c r="F843" s="264" t="s">
        <v>6533</v>
      </c>
    </row>
    <row r="844" spans="2:6" x14ac:dyDescent="0.25">
      <c r="B844" s="247">
        <v>45769</v>
      </c>
      <c r="C844" s="399" t="s">
        <v>6533</v>
      </c>
      <c r="D844" s="400" t="s">
        <v>447</v>
      </c>
      <c r="E844" s="400" t="s">
        <v>6549</v>
      </c>
      <c r="F844" s="264" t="s">
        <v>6533</v>
      </c>
    </row>
    <row r="845" spans="2:6" x14ac:dyDescent="0.25">
      <c r="B845" s="247">
        <v>45770</v>
      </c>
      <c r="C845" s="399" t="s">
        <v>6533</v>
      </c>
      <c r="D845" s="400" t="s">
        <v>447</v>
      </c>
      <c r="E845" s="400" t="s">
        <v>6549</v>
      </c>
      <c r="F845" s="264" t="s">
        <v>6533</v>
      </c>
    </row>
    <row r="846" spans="2:6" x14ac:dyDescent="0.25">
      <c r="B846" s="247">
        <v>45771</v>
      </c>
      <c r="C846" s="399" t="s">
        <v>6533</v>
      </c>
      <c r="D846" s="400" t="s">
        <v>447</v>
      </c>
      <c r="E846" s="400" t="s">
        <v>6549</v>
      </c>
      <c r="F846" s="264" t="s">
        <v>6533</v>
      </c>
    </row>
    <row r="847" spans="2:6" x14ac:dyDescent="0.25">
      <c r="B847" s="247">
        <v>45772</v>
      </c>
      <c r="C847" s="399" t="s">
        <v>6533</v>
      </c>
      <c r="D847" s="400" t="s">
        <v>447</v>
      </c>
      <c r="E847" s="400" t="s">
        <v>6549</v>
      </c>
      <c r="F847" s="264" t="s">
        <v>6533</v>
      </c>
    </row>
    <row r="848" spans="2:6" x14ac:dyDescent="0.25">
      <c r="B848" s="247">
        <v>45773</v>
      </c>
      <c r="C848" s="399" t="s">
        <v>6533</v>
      </c>
      <c r="D848" s="400" t="s">
        <v>447</v>
      </c>
      <c r="E848" s="400" t="s">
        <v>6549</v>
      </c>
      <c r="F848" s="264" t="s">
        <v>6533</v>
      </c>
    </row>
    <row r="849" spans="2:6" x14ac:dyDescent="0.25">
      <c r="B849" s="408">
        <v>45774</v>
      </c>
      <c r="C849" s="409" t="s">
        <v>6533</v>
      </c>
      <c r="D849" s="410" t="s">
        <v>449</v>
      </c>
      <c r="E849" s="410" t="s">
        <v>6550</v>
      </c>
      <c r="F849" s="248" t="s">
        <v>6533</v>
      </c>
    </row>
    <row r="850" spans="2:6" x14ac:dyDescent="0.25">
      <c r="B850" s="408">
        <v>45775</v>
      </c>
      <c r="C850" s="409" t="s">
        <v>6533</v>
      </c>
      <c r="D850" s="410" t="s">
        <v>449</v>
      </c>
      <c r="E850" s="410" t="s">
        <v>6550</v>
      </c>
      <c r="F850" s="248" t="s">
        <v>6533</v>
      </c>
    </row>
    <row r="851" spans="2:6" x14ac:dyDescent="0.25">
      <c r="B851" s="408">
        <v>45776</v>
      </c>
      <c r="C851" s="409" t="s">
        <v>6533</v>
      </c>
      <c r="D851" s="410" t="s">
        <v>449</v>
      </c>
      <c r="E851" s="410" t="s">
        <v>6550</v>
      </c>
      <c r="F851" s="248" t="s">
        <v>6533</v>
      </c>
    </row>
    <row r="852" spans="2:6" x14ac:dyDescent="0.25">
      <c r="B852" s="408">
        <v>45777</v>
      </c>
      <c r="C852" s="409" t="s">
        <v>6533</v>
      </c>
      <c r="D852" s="410" t="s">
        <v>449</v>
      </c>
      <c r="E852" s="410" t="s">
        <v>6550</v>
      </c>
      <c r="F852" s="248" t="s">
        <v>6533</v>
      </c>
    </row>
    <row r="853" spans="2:6" x14ac:dyDescent="0.25">
      <c r="B853" s="408">
        <v>45778</v>
      </c>
      <c r="C853" s="409" t="s">
        <v>6984</v>
      </c>
      <c r="D853" s="410" t="s">
        <v>449</v>
      </c>
      <c r="E853" s="410" t="s">
        <v>6550</v>
      </c>
      <c r="F853" s="248" t="s">
        <v>6984</v>
      </c>
    </row>
    <row r="854" spans="2:6" x14ac:dyDescent="0.25">
      <c r="B854" s="408">
        <v>45779</v>
      </c>
      <c r="C854" s="409" t="s">
        <v>6984</v>
      </c>
      <c r="D854" s="410" t="s">
        <v>449</v>
      </c>
      <c r="E854" s="410" t="s">
        <v>6550</v>
      </c>
      <c r="F854" s="248" t="s">
        <v>6984</v>
      </c>
    </row>
    <row r="855" spans="2:6" x14ac:dyDescent="0.25">
      <c r="B855" s="408">
        <v>45780</v>
      </c>
      <c r="C855" s="409" t="s">
        <v>6984</v>
      </c>
      <c r="D855" s="410" t="s">
        <v>449</v>
      </c>
      <c r="E855" s="410" t="s">
        <v>6550</v>
      </c>
      <c r="F855" s="248" t="s">
        <v>6984</v>
      </c>
    </row>
    <row r="856" spans="2:6" x14ac:dyDescent="0.25">
      <c r="B856" s="247">
        <v>45781</v>
      </c>
      <c r="C856" s="399" t="s">
        <v>6984</v>
      </c>
      <c r="D856" s="400" t="s">
        <v>451</v>
      </c>
      <c r="E856" s="400" t="s">
        <v>6551</v>
      </c>
      <c r="F856" s="264" t="s">
        <v>6984</v>
      </c>
    </row>
    <row r="857" spans="2:6" x14ac:dyDescent="0.25">
      <c r="B857" s="247">
        <v>45782</v>
      </c>
      <c r="C857" s="399" t="s">
        <v>6984</v>
      </c>
      <c r="D857" s="400" t="s">
        <v>451</v>
      </c>
      <c r="E857" s="400" t="s">
        <v>6551</v>
      </c>
      <c r="F857" s="264" t="s">
        <v>6984</v>
      </c>
    </row>
    <row r="858" spans="2:6" x14ac:dyDescent="0.25">
      <c r="B858" s="247">
        <v>45783</v>
      </c>
      <c r="C858" s="399" t="s">
        <v>6984</v>
      </c>
      <c r="D858" s="400" t="s">
        <v>451</v>
      </c>
      <c r="E858" s="400" t="s">
        <v>6551</v>
      </c>
      <c r="F858" s="264" t="s">
        <v>6984</v>
      </c>
    </row>
    <row r="859" spans="2:6" x14ac:dyDescent="0.25">
      <c r="B859" s="247">
        <v>45784</v>
      </c>
      <c r="C859" s="399" t="s">
        <v>6984</v>
      </c>
      <c r="D859" s="400" t="s">
        <v>451</v>
      </c>
      <c r="E859" s="400" t="s">
        <v>6551</v>
      </c>
      <c r="F859" s="264" t="s">
        <v>6984</v>
      </c>
    </row>
    <row r="860" spans="2:6" x14ac:dyDescent="0.25">
      <c r="B860" s="247">
        <v>45785</v>
      </c>
      <c r="C860" s="399" t="s">
        <v>6984</v>
      </c>
      <c r="D860" s="400" t="s">
        <v>451</v>
      </c>
      <c r="E860" s="400" t="s">
        <v>6551</v>
      </c>
      <c r="F860" s="264" t="s">
        <v>6984</v>
      </c>
    </row>
    <row r="861" spans="2:6" x14ac:dyDescent="0.25">
      <c r="B861" s="247">
        <v>45786</v>
      </c>
      <c r="C861" s="399" t="s">
        <v>6984</v>
      </c>
      <c r="D861" s="400" t="s">
        <v>451</v>
      </c>
      <c r="E861" s="400" t="s">
        <v>6551</v>
      </c>
      <c r="F861" s="264" t="s">
        <v>6984</v>
      </c>
    </row>
    <row r="862" spans="2:6" x14ac:dyDescent="0.25">
      <c r="B862" s="247">
        <v>45787</v>
      </c>
      <c r="C862" s="399" t="s">
        <v>6984</v>
      </c>
      <c r="D862" s="400" t="s">
        <v>451</v>
      </c>
      <c r="E862" s="400" t="s">
        <v>6551</v>
      </c>
      <c r="F862" s="264" t="s">
        <v>6984</v>
      </c>
    </row>
    <row r="863" spans="2:6" x14ac:dyDescent="0.25">
      <c r="B863" s="408">
        <v>45788</v>
      </c>
      <c r="C863" s="409" t="s">
        <v>6984</v>
      </c>
      <c r="D863" s="410" t="s">
        <v>453</v>
      </c>
      <c r="E863" s="410" t="s">
        <v>6552</v>
      </c>
      <c r="F863" s="248" t="s">
        <v>6984</v>
      </c>
    </row>
    <row r="864" spans="2:6" x14ac:dyDescent="0.25">
      <c r="B864" s="408">
        <v>45789</v>
      </c>
      <c r="C864" s="409" t="s">
        <v>6984</v>
      </c>
      <c r="D864" s="410" t="s">
        <v>453</v>
      </c>
      <c r="E864" s="410" t="s">
        <v>6552</v>
      </c>
      <c r="F864" s="248" t="s">
        <v>6984</v>
      </c>
    </row>
    <row r="865" spans="2:6" x14ac:dyDescent="0.25">
      <c r="B865" s="408">
        <v>45790</v>
      </c>
      <c r="C865" s="409" t="s">
        <v>6984</v>
      </c>
      <c r="D865" s="410" t="s">
        <v>453</v>
      </c>
      <c r="E865" s="410" t="s">
        <v>6552</v>
      </c>
      <c r="F865" s="248" t="s">
        <v>6984</v>
      </c>
    </row>
    <row r="866" spans="2:6" x14ac:dyDescent="0.25">
      <c r="B866" s="408">
        <v>45791</v>
      </c>
      <c r="C866" s="409" t="s">
        <v>6984</v>
      </c>
      <c r="D866" s="410" t="s">
        <v>453</v>
      </c>
      <c r="E866" s="410" t="s">
        <v>6552</v>
      </c>
      <c r="F866" s="248" t="s">
        <v>6984</v>
      </c>
    </row>
    <row r="867" spans="2:6" x14ac:dyDescent="0.25">
      <c r="B867" s="408">
        <v>45792</v>
      </c>
      <c r="C867" s="409" t="s">
        <v>6984</v>
      </c>
      <c r="D867" s="410" t="s">
        <v>453</v>
      </c>
      <c r="E867" s="410" t="s">
        <v>6552</v>
      </c>
      <c r="F867" s="248" t="s">
        <v>6984</v>
      </c>
    </row>
    <row r="868" spans="2:6" x14ac:dyDescent="0.25">
      <c r="B868" s="408">
        <v>45793</v>
      </c>
      <c r="C868" s="409" t="s">
        <v>6984</v>
      </c>
      <c r="D868" s="410" t="s">
        <v>453</v>
      </c>
      <c r="E868" s="410" t="s">
        <v>6552</v>
      </c>
      <c r="F868" s="248" t="s">
        <v>6984</v>
      </c>
    </row>
    <row r="869" spans="2:6" x14ac:dyDescent="0.25">
      <c r="B869" s="408">
        <v>45794</v>
      </c>
      <c r="C869" s="409" t="s">
        <v>6984</v>
      </c>
      <c r="D869" s="410" t="s">
        <v>453</v>
      </c>
      <c r="E869" s="410" t="s">
        <v>6552</v>
      </c>
      <c r="F869" s="248" t="s">
        <v>6984</v>
      </c>
    </row>
    <row r="870" spans="2:6" x14ac:dyDescent="0.25">
      <c r="B870" s="247">
        <v>45795</v>
      </c>
      <c r="C870" s="399" t="s">
        <v>6984</v>
      </c>
      <c r="D870" s="400" t="s">
        <v>455</v>
      </c>
      <c r="E870" s="400" t="s">
        <v>6553</v>
      </c>
      <c r="F870" s="264" t="s">
        <v>6984</v>
      </c>
    </row>
    <row r="871" spans="2:6" x14ac:dyDescent="0.25">
      <c r="B871" s="247">
        <v>45796</v>
      </c>
      <c r="C871" s="399" t="s">
        <v>6984</v>
      </c>
      <c r="D871" s="400" t="s">
        <v>455</v>
      </c>
      <c r="E871" s="400" t="s">
        <v>6553</v>
      </c>
      <c r="F871" s="264" t="s">
        <v>6984</v>
      </c>
    </row>
    <row r="872" spans="2:6" x14ac:dyDescent="0.25">
      <c r="B872" s="247">
        <v>45797</v>
      </c>
      <c r="C872" s="399" t="s">
        <v>6984</v>
      </c>
      <c r="D872" s="400" t="s">
        <v>455</v>
      </c>
      <c r="E872" s="400" t="s">
        <v>6553</v>
      </c>
      <c r="F872" s="264" t="s">
        <v>6984</v>
      </c>
    </row>
    <row r="873" spans="2:6" x14ac:dyDescent="0.25">
      <c r="B873" s="247">
        <v>45798</v>
      </c>
      <c r="C873" s="399" t="s">
        <v>6984</v>
      </c>
      <c r="D873" s="400" t="s">
        <v>455</v>
      </c>
      <c r="E873" s="400" t="s">
        <v>6553</v>
      </c>
      <c r="F873" s="264" t="s">
        <v>6984</v>
      </c>
    </row>
    <row r="874" spans="2:6" x14ac:dyDescent="0.25">
      <c r="B874" s="247">
        <v>45799</v>
      </c>
      <c r="C874" s="399" t="s">
        <v>6984</v>
      </c>
      <c r="D874" s="400" t="s">
        <v>455</v>
      </c>
      <c r="E874" s="400" t="s">
        <v>6553</v>
      </c>
      <c r="F874" s="264" t="s">
        <v>6984</v>
      </c>
    </row>
    <row r="875" spans="2:6" x14ac:dyDescent="0.25">
      <c r="B875" s="247">
        <v>45800</v>
      </c>
      <c r="C875" s="399" t="s">
        <v>6984</v>
      </c>
      <c r="D875" s="400" t="s">
        <v>455</v>
      </c>
      <c r="E875" s="400" t="s">
        <v>6553</v>
      </c>
      <c r="F875" s="264" t="s">
        <v>6984</v>
      </c>
    </row>
    <row r="876" spans="2:6" x14ac:dyDescent="0.25">
      <c r="B876" s="247">
        <v>45801</v>
      </c>
      <c r="C876" s="399" t="s">
        <v>6984</v>
      </c>
      <c r="D876" s="400" t="s">
        <v>455</v>
      </c>
      <c r="E876" s="400" t="s">
        <v>6553</v>
      </c>
      <c r="F876" s="264" t="s">
        <v>6984</v>
      </c>
    </row>
    <row r="877" spans="2:6" x14ac:dyDescent="0.25">
      <c r="B877" s="408">
        <v>45802</v>
      </c>
      <c r="C877" s="409" t="s">
        <v>6984</v>
      </c>
      <c r="D877" s="410" t="s">
        <v>457</v>
      </c>
      <c r="E877" s="410" t="s">
        <v>6554</v>
      </c>
      <c r="F877" s="248" t="s">
        <v>6984</v>
      </c>
    </row>
    <row r="878" spans="2:6" x14ac:dyDescent="0.25">
      <c r="B878" s="408">
        <v>45803</v>
      </c>
      <c r="C878" s="409" t="s">
        <v>6984</v>
      </c>
      <c r="D878" s="410" t="s">
        <v>457</v>
      </c>
      <c r="E878" s="410" t="s">
        <v>6554</v>
      </c>
      <c r="F878" s="248" t="s">
        <v>6984</v>
      </c>
    </row>
    <row r="879" spans="2:6" x14ac:dyDescent="0.25">
      <c r="B879" s="408">
        <v>45804</v>
      </c>
      <c r="C879" s="409" t="s">
        <v>6984</v>
      </c>
      <c r="D879" s="410" t="s">
        <v>457</v>
      </c>
      <c r="E879" s="410" t="s">
        <v>6554</v>
      </c>
      <c r="F879" s="248" t="s">
        <v>6984</v>
      </c>
    </row>
    <row r="880" spans="2:6" x14ac:dyDescent="0.25">
      <c r="B880" s="408">
        <v>45805</v>
      </c>
      <c r="C880" s="409" t="s">
        <v>6984</v>
      </c>
      <c r="D880" s="410" t="s">
        <v>457</v>
      </c>
      <c r="E880" s="410" t="s">
        <v>6554</v>
      </c>
      <c r="F880" s="248" t="s">
        <v>6984</v>
      </c>
    </row>
    <row r="881" spans="2:6" x14ac:dyDescent="0.25">
      <c r="B881" s="408">
        <v>45806</v>
      </c>
      <c r="C881" s="409" t="s">
        <v>6984</v>
      </c>
      <c r="D881" s="410" t="s">
        <v>457</v>
      </c>
      <c r="E881" s="410" t="s">
        <v>6554</v>
      </c>
      <c r="F881" s="248" t="s">
        <v>6984</v>
      </c>
    </row>
    <row r="882" spans="2:6" x14ac:dyDescent="0.25">
      <c r="B882" s="408">
        <v>45807</v>
      </c>
      <c r="C882" s="409" t="s">
        <v>6984</v>
      </c>
      <c r="D882" s="410" t="s">
        <v>457</v>
      </c>
      <c r="E882" s="410" t="s">
        <v>6554</v>
      </c>
      <c r="F882" s="248" t="s">
        <v>6984</v>
      </c>
    </row>
    <row r="883" spans="2:6" x14ac:dyDescent="0.25">
      <c r="B883" s="408">
        <v>45808</v>
      </c>
      <c r="C883" s="409" t="s">
        <v>6984</v>
      </c>
      <c r="D883" s="410" t="s">
        <v>457</v>
      </c>
      <c r="E883" s="410" t="s">
        <v>6554</v>
      </c>
      <c r="F883" s="248" t="s">
        <v>6984</v>
      </c>
    </row>
    <row r="884" spans="2:6" x14ac:dyDescent="0.25">
      <c r="B884" s="247">
        <v>45809</v>
      </c>
      <c r="C884" s="399" t="s">
        <v>6985</v>
      </c>
      <c r="D884" s="400" t="s">
        <v>459</v>
      </c>
      <c r="E884" s="400" t="s">
        <v>6952</v>
      </c>
      <c r="F884" s="264" t="s">
        <v>6985</v>
      </c>
    </row>
    <row r="885" spans="2:6" x14ac:dyDescent="0.25">
      <c r="B885" s="247">
        <v>45810</v>
      </c>
      <c r="C885" s="399" t="s">
        <v>6985</v>
      </c>
      <c r="D885" s="400" t="s">
        <v>459</v>
      </c>
      <c r="E885" s="400" t="s">
        <v>6952</v>
      </c>
      <c r="F885" s="264" t="s">
        <v>6985</v>
      </c>
    </row>
    <row r="886" spans="2:6" x14ac:dyDescent="0.25">
      <c r="B886" s="247">
        <v>45811</v>
      </c>
      <c r="C886" s="399" t="s">
        <v>6985</v>
      </c>
      <c r="D886" s="400" t="s">
        <v>459</v>
      </c>
      <c r="E886" s="400" t="s">
        <v>6952</v>
      </c>
      <c r="F886" s="264" t="s">
        <v>6985</v>
      </c>
    </row>
    <row r="887" spans="2:6" x14ac:dyDescent="0.25">
      <c r="B887" s="247">
        <v>45812</v>
      </c>
      <c r="C887" s="399" t="s">
        <v>6985</v>
      </c>
      <c r="D887" s="400" t="s">
        <v>459</v>
      </c>
      <c r="E887" s="400" t="s">
        <v>6952</v>
      </c>
      <c r="F887" s="264" t="s">
        <v>6985</v>
      </c>
    </row>
    <row r="888" spans="2:6" x14ac:dyDescent="0.25">
      <c r="B888" s="247">
        <v>45813</v>
      </c>
      <c r="C888" s="399" t="s">
        <v>6985</v>
      </c>
      <c r="D888" s="400" t="s">
        <v>459</v>
      </c>
      <c r="E888" s="400" t="s">
        <v>6952</v>
      </c>
      <c r="F888" s="264" t="s">
        <v>6985</v>
      </c>
    </row>
    <row r="889" spans="2:6" x14ac:dyDescent="0.25">
      <c r="B889" s="247">
        <v>45814</v>
      </c>
      <c r="C889" s="399" t="s">
        <v>6985</v>
      </c>
      <c r="D889" s="400" t="s">
        <v>459</v>
      </c>
      <c r="E889" s="400" t="s">
        <v>6952</v>
      </c>
      <c r="F889" s="264" t="s">
        <v>6985</v>
      </c>
    </row>
    <row r="890" spans="2:6" x14ac:dyDescent="0.25">
      <c r="B890" s="247">
        <v>45815</v>
      </c>
      <c r="C890" s="399" t="s">
        <v>6985</v>
      </c>
      <c r="D890" s="400" t="s">
        <v>459</v>
      </c>
      <c r="E890" s="400" t="s">
        <v>6952</v>
      </c>
      <c r="F890" s="264" t="s">
        <v>6985</v>
      </c>
    </row>
    <row r="891" spans="2:6" x14ac:dyDescent="0.25">
      <c r="B891" s="408">
        <v>45816</v>
      </c>
      <c r="C891" s="409" t="s">
        <v>6985</v>
      </c>
      <c r="D891" s="410" t="s">
        <v>461</v>
      </c>
      <c r="E891" s="410" t="s">
        <v>6953</v>
      </c>
      <c r="F891" s="248" t="s">
        <v>6985</v>
      </c>
    </row>
    <row r="892" spans="2:6" x14ac:dyDescent="0.25">
      <c r="B892" s="408">
        <v>45817</v>
      </c>
      <c r="C892" s="409" t="s">
        <v>6985</v>
      </c>
      <c r="D892" s="410" t="s">
        <v>461</v>
      </c>
      <c r="E892" s="410" t="s">
        <v>6953</v>
      </c>
      <c r="F892" s="248" t="s">
        <v>6985</v>
      </c>
    </row>
    <row r="893" spans="2:6" x14ac:dyDescent="0.25">
      <c r="B893" s="408">
        <v>45818</v>
      </c>
      <c r="C893" s="409" t="s">
        <v>6985</v>
      </c>
      <c r="D893" s="410" t="s">
        <v>461</v>
      </c>
      <c r="E893" s="410" t="s">
        <v>6953</v>
      </c>
      <c r="F893" s="248" t="s">
        <v>6985</v>
      </c>
    </row>
    <row r="894" spans="2:6" x14ac:dyDescent="0.25">
      <c r="B894" s="408">
        <v>45819</v>
      </c>
      <c r="C894" s="409" t="s">
        <v>6985</v>
      </c>
      <c r="D894" s="410" t="s">
        <v>461</v>
      </c>
      <c r="E894" s="410" t="s">
        <v>6953</v>
      </c>
      <c r="F894" s="248" t="s">
        <v>6985</v>
      </c>
    </row>
    <row r="895" spans="2:6" x14ac:dyDescent="0.25">
      <c r="B895" s="408">
        <v>45820</v>
      </c>
      <c r="C895" s="409" t="s">
        <v>6985</v>
      </c>
      <c r="D895" s="410" t="s">
        <v>461</v>
      </c>
      <c r="E895" s="410" t="s">
        <v>6953</v>
      </c>
      <c r="F895" s="248" t="s">
        <v>6985</v>
      </c>
    </row>
    <row r="896" spans="2:6" x14ac:dyDescent="0.25">
      <c r="B896" s="408">
        <v>45821</v>
      </c>
      <c r="C896" s="409" t="s">
        <v>6985</v>
      </c>
      <c r="D896" s="410" t="s">
        <v>461</v>
      </c>
      <c r="E896" s="410" t="s">
        <v>6953</v>
      </c>
      <c r="F896" s="248" t="s">
        <v>6985</v>
      </c>
    </row>
    <row r="897" spans="2:6" x14ac:dyDescent="0.25">
      <c r="B897" s="408">
        <v>45822</v>
      </c>
      <c r="C897" s="409" t="s">
        <v>6985</v>
      </c>
      <c r="D897" s="410" t="s">
        <v>461</v>
      </c>
      <c r="E897" s="410" t="s">
        <v>6953</v>
      </c>
      <c r="F897" s="248" t="s">
        <v>6985</v>
      </c>
    </row>
    <row r="898" spans="2:6" x14ac:dyDescent="0.25">
      <c r="B898" s="247">
        <v>45823</v>
      </c>
      <c r="C898" s="399" t="s">
        <v>6985</v>
      </c>
      <c r="D898" s="400" t="s">
        <v>463</v>
      </c>
      <c r="E898" s="400" t="s">
        <v>6954</v>
      </c>
      <c r="F898" s="264" t="s">
        <v>6985</v>
      </c>
    </row>
    <row r="899" spans="2:6" x14ac:dyDescent="0.25">
      <c r="B899" s="247">
        <v>45824</v>
      </c>
      <c r="C899" s="399" t="s">
        <v>6985</v>
      </c>
      <c r="D899" s="400" t="s">
        <v>463</v>
      </c>
      <c r="E899" s="400" t="s">
        <v>6954</v>
      </c>
      <c r="F899" s="264" t="s">
        <v>6985</v>
      </c>
    </row>
    <row r="900" spans="2:6" x14ac:dyDescent="0.25">
      <c r="B900" s="247">
        <v>45825</v>
      </c>
      <c r="C900" s="399" t="s">
        <v>6985</v>
      </c>
      <c r="D900" s="400" t="s">
        <v>463</v>
      </c>
      <c r="E900" s="400" t="s">
        <v>6954</v>
      </c>
      <c r="F900" s="264" t="s">
        <v>6985</v>
      </c>
    </row>
    <row r="901" spans="2:6" x14ac:dyDescent="0.25">
      <c r="B901" s="247">
        <v>45826</v>
      </c>
      <c r="C901" s="399" t="s">
        <v>6985</v>
      </c>
      <c r="D901" s="400" t="s">
        <v>463</v>
      </c>
      <c r="E901" s="400" t="s">
        <v>6954</v>
      </c>
      <c r="F901" s="264" t="s">
        <v>6985</v>
      </c>
    </row>
    <row r="902" spans="2:6" x14ac:dyDescent="0.25">
      <c r="B902" s="247">
        <v>45827</v>
      </c>
      <c r="C902" s="399" t="s">
        <v>6985</v>
      </c>
      <c r="D902" s="400" t="s">
        <v>463</v>
      </c>
      <c r="E902" s="400" t="s">
        <v>6954</v>
      </c>
      <c r="F902" s="264" t="s">
        <v>6985</v>
      </c>
    </row>
    <row r="903" spans="2:6" x14ac:dyDescent="0.25">
      <c r="B903" s="247">
        <v>45828</v>
      </c>
      <c r="C903" s="399" t="s">
        <v>6985</v>
      </c>
      <c r="D903" s="400" t="s">
        <v>463</v>
      </c>
      <c r="E903" s="400" t="s">
        <v>6954</v>
      </c>
      <c r="F903" s="264" t="s">
        <v>6985</v>
      </c>
    </row>
    <row r="904" spans="2:6" x14ac:dyDescent="0.25">
      <c r="B904" s="247">
        <v>45829</v>
      </c>
      <c r="C904" s="399" t="s">
        <v>6985</v>
      </c>
      <c r="D904" s="400" t="s">
        <v>463</v>
      </c>
      <c r="E904" s="400" t="s">
        <v>6954</v>
      </c>
      <c r="F904" s="264" t="s">
        <v>6985</v>
      </c>
    </row>
    <row r="905" spans="2:6" x14ac:dyDescent="0.25">
      <c r="B905" s="408">
        <v>45830</v>
      </c>
      <c r="C905" s="409" t="s">
        <v>6985</v>
      </c>
      <c r="D905" s="410" t="s">
        <v>465</v>
      </c>
      <c r="E905" s="410" t="s">
        <v>6955</v>
      </c>
      <c r="F905" s="248" t="s">
        <v>6985</v>
      </c>
    </row>
    <row r="906" spans="2:6" x14ac:dyDescent="0.25">
      <c r="B906" s="408">
        <v>45831</v>
      </c>
      <c r="C906" s="409" t="s">
        <v>6985</v>
      </c>
      <c r="D906" s="410" t="s">
        <v>465</v>
      </c>
      <c r="E906" s="410" t="s">
        <v>6955</v>
      </c>
      <c r="F906" s="248" t="s">
        <v>6985</v>
      </c>
    </row>
    <row r="907" spans="2:6" x14ac:dyDescent="0.25">
      <c r="B907" s="408">
        <v>45832</v>
      </c>
      <c r="C907" s="409" t="s">
        <v>6985</v>
      </c>
      <c r="D907" s="410" t="s">
        <v>465</v>
      </c>
      <c r="E907" s="410" t="s">
        <v>6955</v>
      </c>
      <c r="F907" s="248" t="s">
        <v>6985</v>
      </c>
    </row>
    <row r="908" spans="2:6" x14ac:dyDescent="0.25">
      <c r="B908" s="408">
        <v>45833</v>
      </c>
      <c r="C908" s="409" t="s">
        <v>6985</v>
      </c>
      <c r="D908" s="410" t="s">
        <v>465</v>
      </c>
      <c r="E908" s="410" t="s">
        <v>6955</v>
      </c>
      <c r="F908" s="248" t="s">
        <v>6985</v>
      </c>
    </row>
    <row r="909" spans="2:6" x14ac:dyDescent="0.25">
      <c r="B909" s="408">
        <v>45834</v>
      </c>
      <c r="C909" s="409" t="s">
        <v>6985</v>
      </c>
      <c r="D909" s="410" t="s">
        <v>465</v>
      </c>
      <c r="E909" s="410" t="s">
        <v>6955</v>
      </c>
      <c r="F909" s="248" t="s">
        <v>6985</v>
      </c>
    </row>
    <row r="910" spans="2:6" x14ac:dyDescent="0.25">
      <c r="B910" s="408">
        <v>45835</v>
      </c>
      <c r="C910" s="409" t="s">
        <v>6985</v>
      </c>
      <c r="D910" s="410" t="s">
        <v>465</v>
      </c>
      <c r="E910" s="410" t="s">
        <v>6955</v>
      </c>
      <c r="F910" s="248" t="s">
        <v>6985</v>
      </c>
    </row>
    <row r="911" spans="2:6" x14ac:dyDescent="0.25">
      <c r="B911" s="408">
        <v>45836</v>
      </c>
      <c r="C911" s="409" t="s">
        <v>6985</v>
      </c>
      <c r="D911" s="410" t="s">
        <v>465</v>
      </c>
      <c r="E911" s="410" t="s">
        <v>6955</v>
      </c>
      <c r="F911" s="248" t="s">
        <v>6985</v>
      </c>
    </row>
    <row r="912" spans="2:6" x14ac:dyDescent="0.25">
      <c r="B912" s="247">
        <v>45837</v>
      </c>
      <c r="C912" s="399" t="s">
        <v>6985</v>
      </c>
      <c r="D912" s="400" t="s">
        <v>467</v>
      </c>
      <c r="E912" s="400" t="s">
        <v>6956</v>
      </c>
      <c r="F912" s="264" t="s">
        <v>6985</v>
      </c>
    </row>
    <row r="913" spans="2:6" x14ac:dyDescent="0.25">
      <c r="B913" s="247">
        <v>45838</v>
      </c>
      <c r="C913" s="399" t="s">
        <v>6985</v>
      </c>
      <c r="D913" s="400" t="s">
        <v>467</v>
      </c>
      <c r="E913" s="400" t="s">
        <v>6956</v>
      </c>
      <c r="F913" s="264" t="s">
        <v>6985</v>
      </c>
    </row>
    <row r="914" spans="2:6" x14ac:dyDescent="0.25">
      <c r="B914" s="247">
        <v>45839</v>
      </c>
      <c r="C914" s="399" t="s">
        <v>6986</v>
      </c>
      <c r="D914" s="400" t="s">
        <v>467</v>
      </c>
      <c r="E914" s="400" t="s">
        <v>6956</v>
      </c>
      <c r="F914" s="264" t="s">
        <v>6986</v>
      </c>
    </row>
    <row r="915" spans="2:6" x14ac:dyDescent="0.25">
      <c r="B915" s="247">
        <v>45840</v>
      </c>
      <c r="C915" s="399" t="s">
        <v>6986</v>
      </c>
      <c r="D915" s="400" t="s">
        <v>467</v>
      </c>
      <c r="E915" s="400" t="s">
        <v>6956</v>
      </c>
      <c r="F915" s="264" t="s">
        <v>6986</v>
      </c>
    </row>
    <row r="916" spans="2:6" x14ac:dyDescent="0.25">
      <c r="B916" s="247">
        <v>45841</v>
      </c>
      <c r="C916" s="399" t="s">
        <v>6986</v>
      </c>
      <c r="D916" s="400" t="s">
        <v>467</v>
      </c>
      <c r="E916" s="400" t="s">
        <v>6956</v>
      </c>
      <c r="F916" s="264" t="s">
        <v>6986</v>
      </c>
    </row>
    <row r="917" spans="2:6" x14ac:dyDescent="0.25">
      <c r="B917" s="247">
        <v>45842</v>
      </c>
      <c r="C917" s="399" t="s">
        <v>6986</v>
      </c>
      <c r="D917" s="400" t="s">
        <v>467</v>
      </c>
      <c r="E917" s="400" t="s">
        <v>6956</v>
      </c>
      <c r="F917" s="264" t="s">
        <v>6986</v>
      </c>
    </row>
    <row r="918" spans="2:6" x14ac:dyDescent="0.25">
      <c r="B918" s="247">
        <v>45843</v>
      </c>
      <c r="C918" s="399" t="s">
        <v>6986</v>
      </c>
      <c r="D918" s="400" t="s">
        <v>467</v>
      </c>
      <c r="E918" s="400" t="s">
        <v>6956</v>
      </c>
      <c r="F918" s="264" t="s">
        <v>6986</v>
      </c>
    </row>
    <row r="919" spans="2:6" x14ac:dyDescent="0.25">
      <c r="B919" s="408">
        <v>45844</v>
      </c>
      <c r="C919" s="409" t="s">
        <v>6986</v>
      </c>
      <c r="D919" s="410" t="s">
        <v>469</v>
      </c>
      <c r="E919" s="410" t="s">
        <v>6957</v>
      </c>
      <c r="F919" s="248" t="s">
        <v>6986</v>
      </c>
    </row>
    <row r="920" spans="2:6" x14ac:dyDescent="0.25">
      <c r="B920" s="408">
        <v>45845</v>
      </c>
      <c r="C920" s="409" t="s">
        <v>6986</v>
      </c>
      <c r="D920" s="410" t="s">
        <v>469</v>
      </c>
      <c r="E920" s="410" t="s">
        <v>6957</v>
      </c>
      <c r="F920" s="248" t="s">
        <v>6986</v>
      </c>
    </row>
    <row r="921" spans="2:6" x14ac:dyDescent="0.25">
      <c r="B921" s="408">
        <v>45846</v>
      </c>
      <c r="C921" s="409" t="s">
        <v>6986</v>
      </c>
      <c r="D921" s="410" t="s">
        <v>469</v>
      </c>
      <c r="E921" s="410" t="s">
        <v>6957</v>
      </c>
      <c r="F921" s="248" t="s">
        <v>6986</v>
      </c>
    </row>
    <row r="922" spans="2:6" x14ac:dyDescent="0.25">
      <c r="B922" s="408">
        <v>45847</v>
      </c>
      <c r="C922" s="409" t="s">
        <v>6986</v>
      </c>
      <c r="D922" s="410" t="s">
        <v>469</v>
      </c>
      <c r="E922" s="410" t="s">
        <v>6957</v>
      </c>
      <c r="F922" s="248" t="s">
        <v>6986</v>
      </c>
    </row>
    <row r="923" spans="2:6" x14ac:dyDescent="0.25">
      <c r="B923" s="408">
        <v>45848</v>
      </c>
      <c r="C923" s="409" t="s">
        <v>6986</v>
      </c>
      <c r="D923" s="410" t="s">
        <v>469</v>
      </c>
      <c r="E923" s="410" t="s">
        <v>6957</v>
      </c>
      <c r="F923" s="248" t="s">
        <v>6986</v>
      </c>
    </row>
    <row r="924" spans="2:6" x14ac:dyDescent="0.25">
      <c r="B924" s="408">
        <v>45849</v>
      </c>
      <c r="C924" s="409" t="s">
        <v>6986</v>
      </c>
      <c r="D924" s="410" t="s">
        <v>469</v>
      </c>
      <c r="E924" s="410" t="s">
        <v>6957</v>
      </c>
      <c r="F924" s="248" t="s">
        <v>6986</v>
      </c>
    </row>
    <row r="925" spans="2:6" x14ac:dyDescent="0.25">
      <c r="B925" s="408">
        <v>45850</v>
      </c>
      <c r="C925" s="409" t="s">
        <v>6986</v>
      </c>
      <c r="D925" s="410" t="s">
        <v>469</v>
      </c>
      <c r="E925" s="410" t="s">
        <v>6957</v>
      </c>
      <c r="F925" s="248" t="s">
        <v>6986</v>
      </c>
    </row>
    <row r="926" spans="2:6" x14ac:dyDescent="0.25">
      <c r="B926" s="247">
        <v>45851</v>
      </c>
      <c r="C926" s="399" t="s">
        <v>6986</v>
      </c>
      <c r="D926" s="400" t="s">
        <v>471</v>
      </c>
      <c r="E926" s="400" t="s">
        <v>6958</v>
      </c>
      <c r="F926" s="264" t="s">
        <v>6986</v>
      </c>
    </row>
    <row r="927" spans="2:6" x14ac:dyDescent="0.25">
      <c r="B927" s="247">
        <v>45852</v>
      </c>
      <c r="C927" s="399" t="s">
        <v>6986</v>
      </c>
      <c r="D927" s="400" t="s">
        <v>471</v>
      </c>
      <c r="E927" s="400" t="s">
        <v>6958</v>
      </c>
      <c r="F927" s="264" t="s">
        <v>6986</v>
      </c>
    </row>
    <row r="928" spans="2:6" x14ac:dyDescent="0.25">
      <c r="B928" s="247">
        <v>45853</v>
      </c>
      <c r="C928" s="399" t="s">
        <v>6986</v>
      </c>
      <c r="D928" s="400" t="s">
        <v>471</v>
      </c>
      <c r="E928" s="400" t="s">
        <v>6958</v>
      </c>
      <c r="F928" s="264" t="s">
        <v>6986</v>
      </c>
    </row>
    <row r="929" spans="2:6" x14ac:dyDescent="0.25">
      <c r="B929" s="247">
        <v>45854</v>
      </c>
      <c r="C929" s="399" t="s">
        <v>6986</v>
      </c>
      <c r="D929" s="400" t="s">
        <v>471</v>
      </c>
      <c r="E929" s="400" t="s">
        <v>6958</v>
      </c>
      <c r="F929" s="264" t="s">
        <v>6986</v>
      </c>
    </row>
    <row r="930" spans="2:6" x14ac:dyDescent="0.25">
      <c r="B930" s="247">
        <v>45855</v>
      </c>
      <c r="C930" s="399" t="s">
        <v>6986</v>
      </c>
      <c r="D930" s="400" t="s">
        <v>471</v>
      </c>
      <c r="E930" s="400" t="s">
        <v>6958</v>
      </c>
      <c r="F930" s="264" t="s">
        <v>6986</v>
      </c>
    </row>
    <row r="931" spans="2:6" x14ac:dyDescent="0.25">
      <c r="B931" s="247">
        <v>45856</v>
      </c>
      <c r="C931" s="399" t="s">
        <v>6986</v>
      </c>
      <c r="D931" s="400" t="s">
        <v>471</v>
      </c>
      <c r="E931" s="400" t="s">
        <v>6958</v>
      </c>
      <c r="F931" s="264" t="s">
        <v>6986</v>
      </c>
    </row>
    <row r="932" spans="2:6" x14ac:dyDescent="0.25">
      <c r="B932" s="247">
        <v>45857</v>
      </c>
      <c r="C932" s="399" t="s">
        <v>6986</v>
      </c>
      <c r="D932" s="400" t="s">
        <v>471</v>
      </c>
      <c r="E932" s="400" t="s">
        <v>6958</v>
      </c>
      <c r="F932" s="264" t="s">
        <v>6986</v>
      </c>
    </row>
    <row r="933" spans="2:6" x14ac:dyDescent="0.25">
      <c r="B933" s="408">
        <v>45858</v>
      </c>
      <c r="C933" s="409" t="s">
        <v>6986</v>
      </c>
      <c r="D933" s="410" t="s">
        <v>473</v>
      </c>
      <c r="E933" s="410" t="s">
        <v>6959</v>
      </c>
      <c r="F933" s="248" t="s">
        <v>6986</v>
      </c>
    </row>
    <row r="934" spans="2:6" x14ac:dyDescent="0.25">
      <c r="B934" s="408">
        <v>45859</v>
      </c>
      <c r="C934" s="409" t="s">
        <v>6986</v>
      </c>
      <c r="D934" s="410" t="s">
        <v>473</v>
      </c>
      <c r="E934" s="410" t="s">
        <v>6959</v>
      </c>
      <c r="F934" s="248" t="s">
        <v>6986</v>
      </c>
    </row>
    <row r="935" spans="2:6" x14ac:dyDescent="0.25">
      <c r="B935" s="408">
        <v>45860</v>
      </c>
      <c r="C935" s="409" t="s">
        <v>6986</v>
      </c>
      <c r="D935" s="410" t="s">
        <v>473</v>
      </c>
      <c r="E935" s="410" t="s">
        <v>6959</v>
      </c>
      <c r="F935" s="248" t="s">
        <v>6986</v>
      </c>
    </row>
    <row r="936" spans="2:6" x14ac:dyDescent="0.25">
      <c r="B936" s="408">
        <v>45861</v>
      </c>
      <c r="C936" s="409" t="s">
        <v>6986</v>
      </c>
      <c r="D936" s="410" t="s">
        <v>473</v>
      </c>
      <c r="E936" s="410" t="s">
        <v>6959</v>
      </c>
      <c r="F936" s="248" t="s">
        <v>6986</v>
      </c>
    </row>
    <row r="937" spans="2:6" x14ac:dyDescent="0.25">
      <c r="B937" s="408">
        <v>45862</v>
      </c>
      <c r="C937" s="409" t="s">
        <v>6986</v>
      </c>
      <c r="D937" s="410" t="s">
        <v>473</v>
      </c>
      <c r="E937" s="410" t="s">
        <v>6959</v>
      </c>
      <c r="F937" s="248" t="s">
        <v>6986</v>
      </c>
    </row>
    <row r="938" spans="2:6" x14ac:dyDescent="0.25">
      <c r="B938" s="408">
        <v>45863</v>
      </c>
      <c r="C938" s="409" t="s">
        <v>6986</v>
      </c>
      <c r="D938" s="410" t="s">
        <v>473</v>
      </c>
      <c r="E938" s="410" t="s">
        <v>6959</v>
      </c>
      <c r="F938" s="248" t="s">
        <v>6986</v>
      </c>
    </row>
    <row r="939" spans="2:6" x14ac:dyDescent="0.25">
      <c r="B939" s="408">
        <v>45864</v>
      </c>
      <c r="C939" s="409" t="s">
        <v>6986</v>
      </c>
      <c r="D939" s="410" t="s">
        <v>473</v>
      </c>
      <c r="E939" s="410" t="s">
        <v>6959</v>
      </c>
      <c r="F939" s="248" t="s">
        <v>6986</v>
      </c>
    </row>
    <row r="940" spans="2:6" x14ac:dyDescent="0.25">
      <c r="B940" s="247">
        <v>45865</v>
      </c>
      <c r="C940" s="399" t="s">
        <v>6986</v>
      </c>
      <c r="D940" s="400" t="s">
        <v>475</v>
      </c>
      <c r="E940" s="400" t="s">
        <v>6960</v>
      </c>
      <c r="F940" s="264" t="s">
        <v>6986</v>
      </c>
    </row>
    <row r="941" spans="2:6" x14ac:dyDescent="0.25">
      <c r="B941" s="247">
        <v>45866</v>
      </c>
      <c r="C941" s="399" t="s">
        <v>6986</v>
      </c>
      <c r="D941" s="400" t="s">
        <v>475</v>
      </c>
      <c r="E941" s="400" t="s">
        <v>6960</v>
      </c>
      <c r="F941" s="264" t="s">
        <v>6986</v>
      </c>
    </row>
    <row r="942" spans="2:6" x14ac:dyDescent="0.25">
      <c r="B942" s="247">
        <v>45867</v>
      </c>
      <c r="C942" s="399" t="s">
        <v>6986</v>
      </c>
      <c r="D942" s="400" t="s">
        <v>475</v>
      </c>
      <c r="E942" s="400" t="s">
        <v>6960</v>
      </c>
      <c r="F942" s="264" t="s">
        <v>6986</v>
      </c>
    </row>
    <row r="943" spans="2:6" x14ac:dyDescent="0.25">
      <c r="B943" s="247">
        <v>45868</v>
      </c>
      <c r="C943" s="399" t="s">
        <v>6986</v>
      </c>
      <c r="D943" s="400" t="s">
        <v>475</v>
      </c>
      <c r="E943" s="400" t="s">
        <v>6960</v>
      </c>
      <c r="F943" s="264" t="s">
        <v>6986</v>
      </c>
    </row>
    <row r="944" spans="2:6" x14ac:dyDescent="0.25">
      <c r="B944" s="247">
        <v>45869</v>
      </c>
      <c r="C944" s="399" t="s">
        <v>6986</v>
      </c>
      <c r="D944" s="400" t="s">
        <v>475</v>
      </c>
      <c r="E944" s="400" t="s">
        <v>6960</v>
      </c>
      <c r="F944" s="264" t="s">
        <v>6986</v>
      </c>
    </row>
    <row r="945" spans="2:6" x14ac:dyDescent="0.25">
      <c r="B945" s="247">
        <v>45870</v>
      </c>
      <c r="C945" s="399" t="s">
        <v>6987</v>
      </c>
      <c r="D945" s="400" t="s">
        <v>475</v>
      </c>
      <c r="E945" s="400" t="s">
        <v>6960</v>
      </c>
      <c r="F945" s="264" t="s">
        <v>6987</v>
      </c>
    </row>
    <row r="946" spans="2:6" x14ac:dyDescent="0.25">
      <c r="B946" s="247">
        <v>45871</v>
      </c>
      <c r="C946" s="399" t="s">
        <v>6987</v>
      </c>
      <c r="D946" s="400" t="s">
        <v>475</v>
      </c>
      <c r="E946" s="400" t="s">
        <v>6960</v>
      </c>
      <c r="F946" s="264" t="s">
        <v>6987</v>
      </c>
    </row>
    <row r="947" spans="2:6" x14ac:dyDescent="0.25">
      <c r="B947" s="408">
        <v>45872</v>
      </c>
      <c r="C947" s="409" t="s">
        <v>6987</v>
      </c>
      <c r="D947" s="410" t="s">
        <v>477</v>
      </c>
      <c r="E947" s="410" t="s">
        <v>6961</v>
      </c>
      <c r="F947" s="248" t="s">
        <v>6987</v>
      </c>
    </row>
    <row r="948" spans="2:6" x14ac:dyDescent="0.25">
      <c r="B948" s="408">
        <v>45873</v>
      </c>
      <c r="C948" s="409" t="s">
        <v>6987</v>
      </c>
      <c r="D948" s="410" t="s">
        <v>477</v>
      </c>
      <c r="E948" s="410" t="s">
        <v>6961</v>
      </c>
      <c r="F948" s="248" t="s">
        <v>6987</v>
      </c>
    </row>
    <row r="949" spans="2:6" x14ac:dyDescent="0.25">
      <c r="B949" s="408">
        <v>45874</v>
      </c>
      <c r="C949" s="409" t="s">
        <v>6987</v>
      </c>
      <c r="D949" s="410" t="s">
        <v>477</v>
      </c>
      <c r="E949" s="410" t="s">
        <v>6961</v>
      </c>
      <c r="F949" s="248" t="s">
        <v>6987</v>
      </c>
    </row>
    <row r="950" spans="2:6" x14ac:dyDescent="0.25">
      <c r="B950" s="408">
        <v>45875</v>
      </c>
      <c r="C950" s="409" t="s">
        <v>6987</v>
      </c>
      <c r="D950" s="410" t="s">
        <v>477</v>
      </c>
      <c r="E950" s="410" t="s">
        <v>6961</v>
      </c>
      <c r="F950" s="248" t="s">
        <v>6987</v>
      </c>
    </row>
    <row r="951" spans="2:6" x14ac:dyDescent="0.25">
      <c r="B951" s="408">
        <v>45876</v>
      </c>
      <c r="C951" s="409" t="s">
        <v>6987</v>
      </c>
      <c r="D951" s="410" t="s">
        <v>477</v>
      </c>
      <c r="E951" s="410" t="s">
        <v>6961</v>
      </c>
      <c r="F951" s="248" t="s">
        <v>6987</v>
      </c>
    </row>
    <row r="952" spans="2:6" x14ac:dyDescent="0.25">
      <c r="B952" s="408">
        <v>45877</v>
      </c>
      <c r="C952" s="409" t="s">
        <v>6987</v>
      </c>
      <c r="D952" s="410" t="s">
        <v>477</v>
      </c>
      <c r="E952" s="410" t="s">
        <v>6961</v>
      </c>
      <c r="F952" s="248" t="s">
        <v>6987</v>
      </c>
    </row>
    <row r="953" spans="2:6" x14ac:dyDescent="0.25">
      <c r="B953" s="408">
        <v>45878</v>
      </c>
      <c r="C953" s="409" t="s">
        <v>6987</v>
      </c>
      <c r="D953" s="410" t="s">
        <v>477</v>
      </c>
      <c r="E953" s="410" t="s">
        <v>6961</v>
      </c>
      <c r="F953" s="248" t="s">
        <v>6987</v>
      </c>
    </row>
    <row r="954" spans="2:6" x14ac:dyDescent="0.25">
      <c r="B954" s="247">
        <v>45879</v>
      </c>
      <c r="C954" s="399" t="s">
        <v>6987</v>
      </c>
      <c r="D954" s="400" t="s">
        <v>479</v>
      </c>
      <c r="E954" s="400" t="s">
        <v>6962</v>
      </c>
      <c r="F954" s="264" t="s">
        <v>6987</v>
      </c>
    </row>
    <row r="955" spans="2:6" x14ac:dyDescent="0.25">
      <c r="B955" s="247">
        <v>45880</v>
      </c>
      <c r="C955" s="399" t="s">
        <v>6987</v>
      </c>
      <c r="D955" s="400" t="s">
        <v>479</v>
      </c>
      <c r="E955" s="400" t="s">
        <v>6962</v>
      </c>
      <c r="F955" s="264" t="s">
        <v>6987</v>
      </c>
    </row>
    <row r="956" spans="2:6" x14ac:dyDescent="0.25">
      <c r="B956" s="247">
        <v>45881</v>
      </c>
      <c r="C956" s="399" t="s">
        <v>6987</v>
      </c>
      <c r="D956" s="400" t="s">
        <v>479</v>
      </c>
      <c r="E956" s="400" t="s">
        <v>6962</v>
      </c>
      <c r="F956" s="264" t="s">
        <v>6987</v>
      </c>
    </row>
    <row r="957" spans="2:6" x14ac:dyDescent="0.25">
      <c r="B957" s="247">
        <v>45882</v>
      </c>
      <c r="C957" s="399" t="s">
        <v>6987</v>
      </c>
      <c r="D957" s="400" t="s">
        <v>479</v>
      </c>
      <c r="E957" s="400" t="s">
        <v>6962</v>
      </c>
      <c r="F957" s="264" t="s">
        <v>6987</v>
      </c>
    </row>
    <row r="958" spans="2:6" x14ac:dyDescent="0.25">
      <c r="B958" s="247">
        <v>45883</v>
      </c>
      <c r="C958" s="399" t="s">
        <v>6987</v>
      </c>
      <c r="D958" s="400" t="s">
        <v>479</v>
      </c>
      <c r="E958" s="400" t="s">
        <v>6962</v>
      </c>
      <c r="F958" s="264" t="s">
        <v>6987</v>
      </c>
    </row>
    <row r="959" spans="2:6" x14ac:dyDescent="0.25">
      <c r="B959" s="247">
        <v>45884</v>
      </c>
      <c r="C959" s="399" t="s">
        <v>6987</v>
      </c>
      <c r="D959" s="400" t="s">
        <v>479</v>
      </c>
      <c r="E959" s="400" t="s">
        <v>6962</v>
      </c>
      <c r="F959" s="264" t="s">
        <v>6987</v>
      </c>
    </row>
    <row r="960" spans="2:6" x14ac:dyDescent="0.25">
      <c r="B960" s="247">
        <v>45885</v>
      </c>
      <c r="C960" s="399" t="s">
        <v>6987</v>
      </c>
      <c r="D960" s="400" t="s">
        <v>479</v>
      </c>
      <c r="E960" s="400" t="s">
        <v>6962</v>
      </c>
      <c r="F960" s="264" t="s">
        <v>6987</v>
      </c>
    </row>
    <row r="961" spans="2:6" x14ac:dyDescent="0.25">
      <c r="B961" s="408">
        <v>45886</v>
      </c>
      <c r="C961" s="409" t="s">
        <v>6987</v>
      </c>
      <c r="D961" s="410" t="s">
        <v>481</v>
      </c>
      <c r="E961" s="410" t="s">
        <v>6963</v>
      </c>
      <c r="F961" s="248" t="s">
        <v>6987</v>
      </c>
    </row>
    <row r="962" spans="2:6" x14ac:dyDescent="0.25">
      <c r="B962" s="408">
        <v>45887</v>
      </c>
      <c r="C962" s="409" t="s">
        <v>6987</v>
      </c>
      <c r="D962" s="410" t="s">
        <v>481</v>
      </c>
      <c r="E962" s="410" t="s">
        <v>6963</v>
      </c>
      <c r="F962" s="248" t="s">
        <v>6987</v>
      </c>
    </row>
    <row r="963" spans="2:6" x14ac:dyDescent="0.25">
      <c r="B963" s="408">
        <v>45888</v>
      </c>
      <c r="C963" s="409" t="s">
        <v>6987</v>
      </c>
      <c r="D963" s="410" t="s">
        <v>481</v>
      </c>
      <c r="E963" s="410" t="s">
        <v>6963</v>
      </c>
      <c r="F963" s="248" t="s">
        <v>6987</v>
      </c>
    </row>
    <row r="964" spans="2:6" x14ac:dyDescent="0.25">
      <c r="B964" s="408">
        <v>45889</v>
      </c>
      <c r="C964" s="409" t="s">
        <v>6987</v>
      </c>
      <c r="D964" s="410" t="s">
        <v>481</v>
      </c>
      <c r="E964" s="410" t="s">
        <v>6963</v>
      </c>
      <c r="F964" s="248" t="s">
        <v>6987</v>
      </c>
    </row>
    <row r="965" spans="2:6" x14ac:dyDescent="0.25">
      <c r="B965" s="408">
        <v>45890</v>
      </c>
      <c r="C965" s="409" t="s">
        <v>6987</v>
      </c>
      <c r="D965" s="410" t="s">
        <v>481</v>
      </c>
      <c r="E965" s="410" t="s">
        <v>6963</v>
      </c>
      <c r="F965" s="248" t="s">
        <v>6987</v>
      </c>
    </row>
    <row r="966" spans="2:6" x14ac:dyDescent="0.25">
      <c r="B966" s="408">
        <v>45891</v>
      </c>
      <c r="C966" s="409" t="s">
        <v>6987</v>
      </c>
      <c r="D966" s="410" t="s">
        <v>481</v>
      </c>
      <c r="E966" s="410" t="s">
        <v>6963</v>
      </c>
      <c r="F966" s="248" t="s">
        <v>6987</v>
      </c>
    </row>
    <row r="967" spans="2:6" x14ac:dyDescent="0.25">
      <c r="B967" s="408">
        <v>45892</v>
      </c>
      <c r="C967" s="409" t="s">
        <v>6987</v>
      </c>
      <c r="D967" s="410" t="s">
        <v>481</v>
      </c>
      <c r="E967" s="410" t="s">
        <v>6963</v>
      </c>
      <c r="F967" s="248" t="s">
        <v>6987</v>
      </c>
    </row>
    <row r="968" spans="2:6" x14ac:dyDescent="0.25">
      <c r="B968" s="247">
        <v>45893</v>
      </c>
      <c r="C968" s="399" t="s">
        <v>6987</v>
      </c>
      <c r="D968" s="400" t="s">
        <v>484</v>
      </c>
      <c r="E968" s="400" t="s">
        <v>6964</v>
      </c>
      <c r="F968" s="264" t="s">
        <v>6987</v>
      </c>
    </row>
    <row r="969" spans="2:6" x14ac:dyDescent="0.25">
      <c r="B969" s="247">
        <v>45894</v>
      </c>
      <c r="C969" s="399" t="s">
        <v>6987</v>
      </c>
      <c r="D969" s="400" t="s">
        <v>484</v>
      </c>
      <c r="E969" s="400" t="s">
        <v>6964</v>
      </c>
      <c r="F969" s="264" t="s">
        <v>6987</v>
      </c>
    </row>
    <row r="970" spans="2:6" x14ac:dyDescent="0.25">
      <c r="B970" s="247">
        <v>45895</v>
      </c>
      <c r="C970" s="399" t="s">
        <v>6987</v>
      </c>
      <c r="D970" s="400" t="s">
        <v>484</v>
      </c>
      <c r="E970" s="400" t="s">
        <v>6964</v>
      </c>
      <c r="F970" s="264" t="s">
        <v>6987</v>
      </c>
    </row>
    <row r="971" spans="2:6" x14ac:dyDescent="0.25">
      <c r="B971" s="247">
        <v>45896</v>
      </c>
      <c r="C971" s="399" t="s">
        <v>6987</v>
      </c>
      <c r="D971" s="400" t="s">
        <v>484</v>
      </c>
      <c r="E971" s="400" t="s">
        <v>6964</v>
      </c>
      <c r="F971" s="264" t="s">
        <v>6987</v>
      </c>
    </row>
    <row r="972" spans="2:6" x14ac:dyDescent="0.25">
      <c r="B972" s="247">
        <v>45897</v>
      </c>
      <c r="C972" s="399" t="s">
        <v>6987</v>
      </c>
      <c r="D972" s="400" t="s">
        <v>484</v>
      </c>
      <c r="E972" s="400" t="s">
        <v>6964</v>
      </c>
      <c r="F972" s="264" t="s">
        <v>6987</v>
      </c>
    </row>
    <row r="973" spans="2:6" x14ac:dyDescent="0.25">
      <c r="B973" s="247">
        <v>45898</v>
      </c>
      <c r="C973" s="399" t="s">
        <v>6987</v>
      </c>
      <c r="D973" s="400" t="s">
        <v>484</v>
      </c>
      <c r="E973" s="400" t="s">
        <v>6964</v>
      </c>
      <c r="F973" s="264" t="s">
        <v>6987</v>
      </c>
    </row>
    <row r="974" spans="2:6" x14ac:dyDescent="0.25">
      <c r="B974" s="247">
        <v>45899</v>
      </c>
      <c r="C974" s="399" t="s">
        <v>6987</v>
      </c>
      <c r="D974" s="400" t="s">
        <v>484</v>
      </c>
      <c r="E974" s="400" t="s">
        <v>6964</v>
      </c>
      <c r="F974" s="264" t="s">
        <v>6987</v>
      </c>
    </row>
    <row r="975" spans="2:6" x14ac:dyDescent="0.25">
      <c r="B975" s="408">
        <v>45900</v>
      </c>
      <c r="C975" s="409" t="s">
        <v>6987</v>
      </c>
      <c r="D975" s="410" t="s">
        <v>485</v>
      </c>
      <c r="E975" s="410" t="s">
        <v>6965</v>
      </c>
      <c r="F975" s="248" t="s">
        <v>6987</v>
      </c>
    </row>
    <row r="976" spans="2:6" x14ac:dyDescent="0.25">
      <c r="B976" s="408">
        <v>45901</v>
      </c>
      <c r="C976" s="409" t="s">
        <v>6988</v>
      </c>
      <c r="D976" s="410" t="s">
        <v>485</v>
      </c>
      <c r="E976" s="410" t="s">
        <v>6965</v>
      </c>
      <c r="F976" s="248" t="s">
        <v>6988</v>
      </c>
    </row>
    <row r="977" spans="2:6" x14ac:dyDescent="0.25">
      <c r="B977" s="408">
        <v>45902</v>
      </c>
      <c r="C977" s="409" t="s">
        <v>6988</v>
      </c>
      <c r="D977" s="410" t="s">
        <v>485</v>
      </c>
      <c r="E977" s="410" t="s">
        <v>6965</v>
      </c>
      <c r="F977" s="248" t="s">
        <v>6988</v>
      </c>
    </row>
    <row r="978" spans="2:6" x14ac:dyDescent="0.25">
      <c r="B978" s="408">
        <v>45903</v>
      </c>
      <c r="C978" s="409" t="s">
        <v>6988</v>
      </c>
      <c r="D978" s="410" t="s">
        <v>485</v>
      </c>
      <c r="E978" s="410" t="s">
        <v>6965</v>
      </c>
      <c r="F978" s="248" t="s">
        <v>6988</v>
      </c>
    </row>
    <row r="979" spans="2:6" x14ac:dyDescent="0.25">
      <c r="B979" s="408">
        <v>45904</v>
      </c>
      <c r="C979" s="409" t="s">
        <v>6988</v>
      </c>
      <c r="D979" s="410" t="s">
        <v>485</v>
      </c>
      <c r="E979" s="410" t="s">
        <v>6965</v>
      </c>
      <c r="F979" s="248" t="s">
        <v>6988</v>
      </c>
    </row>
    <row r="980" spans="2:6" x14ac:dyDescent="0.25">
      <c r="B980" s="408">
        <v>45905</v>
      </c>
      <c r="C980" s="409" t="s">
        <v>6988</v>
      </c>
      <c r="D980" s="410" t="s">
        <v>485</v>
      </c>
      <c r="E980" s="410" t="s">
        <v>6965</v>
      </c>
      <c r="F980" s="248" t="s">
        <v>6988</v>
      </c>
    </row>
    <row r="981" spans="2:6" x14ac:dyDescent="0.25">
      <c r="B981" s="408">
        <v>45906</v>
      </c>
      <c r="C981" s="409" t="s">
        <v>6988</v>
      </c>
      <c r="D981" s="410" t="s">
        <v>485</v>
      </c>
      <c r="E981" s="410" t="s">
        <v>6965</v>
      </c>
      <c r="F981" s="248" t="s">
        <v>6988</v>
      </c>
    </row>
    <row r="982" spans="2:6" x14ac:dyDescent="0.25">
      <c r="B982" s="247">
        <v>45907</v>
      </c>
      <c r="C982" s="399" t="s">
        <v>6988</v>
      </c>
      <c r="D982" s="400" t="s">
        <v>487</v>
      </c>
      <c r="E982" s="400" t="s">
        <v>6966</v>
      </c>
      <c r="F982" s="264" t="s">
        <v>6988</v>
      </c>
    </row>
    <row r="983" spans="2:6" x14ac:dyDescent="0.25">
      <c r="B983" s="247">
        <v>45908</v>
      </c>
      <c r="C983" s="399" t="s">
        <v>6988</v>
      </c>
      <c r="D983" s="400" t="s">
        <v>487</v>
      </c>
      <c r="E983" s="400" t="s">
        <v>6966</v>
      </c>
      <c r="F983" s="264" t="s">
        <v>6988</v>
      </c>
    </row>
    <row r="984" spans="2:6" x14ac:dyDescent="0.25">
      <c r="B984" s="247">
        <v>45909</v>
      </c>
      <c r="C984" s="399" t="s">
        <v>6988</v>
      </c>
      <c r="D984" s="400" t="s">
        <v>487</v>
      </c>
      <c r="E984" s="400" t="s">
        <v>6966</v>
      </c>
      <c r="F984" s="264" t="s">
        <v>6988</v>
      </c>
    </row>
    <row r="985" spans="2:6" x14ac:dyDescent="0.25">
      <c r="B985" s="247">
        <v>45910</v>
      </c>
      <c r="C985" s="399" t="s">
        <v>6988</v>
      </c>
      <c r="D985" s="400" t="s">
        <v>487</v>
      </c>
      <c r="E985" s="400" t="s">
        <v>6966</v>
      </c>
      <c r="F985" s="264" t="s">
        <v>6988</v>
      </c>
    </row>
    <row r="986" spans="2:6" x14ac:dyDescent="0.25">
      <c r="B986" s="247">
        <v>45911</v>
      </c>
      <c r="C986" s="399" t="s">
        <v>6988</v>
      </c>
      <c r="D986" s="400" t="s">
        <v>487</v>
      </c>
      <c r="E986" s="400" t="s">
        <v>6966</v>
      </c>
      <c r="F986" s="264" t="s">
        <v>6988</v>
      </c>
    </row>
    <row r="987" spans="2:6" x14ac:dyDescent="0.25">
      <c r="B987" s="247">
        <v>45912</v>
      </c>
      <c r="C987" s="399" t="s">
        <v>6988</v>
      </c>
      <c r="D987" s="400" t="s">
        <v>487</v>
      </c>
      <c r="E987" s="400" t="s">
        <v>6966</v>
      </c>
      <c r="F987" s="264" t="s">
        <v>6988</v>
      </c>
    </row>
    <row r="988" spans="2:6" x14ac:dyDescent="0.25">
      <c r="B988" s="247">
        <v>45913</v>
      </c>
      <c r="C988" s="399" t="s">
        <v>6988</v>
      </c>
      <c r="D988" s="400" t="s">
        <v>487</v>
      </c>
      <c r="E988" s="400" t="s">
        <v>6966</v>
      </c>
      <c r="F988" s="264" t="s">
        <v>6988</v>
      </c>
    </row>
    <row r="989" spans="2:6" x14ac:dyDescent="0.25">
      <c r="B989" s="408">
        <v>45914</v>
      </c>
      <c r="C989" s="409" t="s">
        <v>6988</v>
      </c>
      <c r="D989" s="410" t="s">
        <v>489</v>
      </c>
      <c r="E989" s="410" t="s">
        <v>6967</v>
      </c>
      <c r="F989" s="248" t="s">
        <v>6988</v>
      </c>
    </row>
    <row r="990" spans="2:6" x14ac:dyDescent="0.25">
      <c r="B990" s="408">
        <v>45915</v>
      </c>
      <c r="C990" s="409" t="s">
        <v>6988</v>
      </c>
      <c r="D990" s="410" t="s">
        <v>489</v>
      </c>
      <c r="E990" s="410" t="s">
        <v>6967</v>
      </c>
      <c r="F990" s="248" t="s">
        <v>6988</v>
      </c>
    </row>
    <row r="991" spans="2:6" x14ac:dyDescent="0.25">
      <c r="B991" s="408">
        <v>45916</v>
      </c>
      <c r="C991" s="409" t="s">
        <v>6988</v>
      </c>
      <c r="D991" s="410" t="s">
        <v>489</v>
      </c>
      <c r="E991" s="410" t="s">
        <v>6967</v>
      </c>
      <c r="F991" s="248" t="s">
        <v>6988</v>
      </c>
    </row>
    <row r="992" spans="2:6" x14ac:dyDescent="0.25">
      <c r="B992" s="408">
        <v>45917</v>
      </c>
      <c r="C992" s="409" t="s">
        <v>6988</v>
      </c>
      <c r="D992" s="410" t="s">
        <v>489</v>
      </c>
      <c r="E992" s="410" t="s">
        <v>6967</v>
      </c>
      <c r="F992" s="248" t="s">
        <v>6988</v>
      </c>
    </row>
    <row r="993" spans="2:6" x14ac:dyDescent="0.25">
      <c r="B993" s="408">
        <v>45918</v>
      </c>
      <c r="C993" s="409" t="s">
        <v>6988</v>
      </c>
      <c r="D993" s="410" t="s">
        <v>489</v>
      </c>
      <c r="E993" s="410" t="s">
        <v>6967</v>
      </c>
      <c r="F993" s="248" t="s">
        <v>6988</v>
      </c>
    </row>
    <row r="994" spans="2:6" x14ac:dyDescent="0.25">
      <c r="B994" s="408">
        <v>45919</v>
      </c>
      <c r="C994" s="409" t="s">
        <v>6988</v>
      </c>
      <c r="D994" s="410" t="s">
        <v>489</v>
      </c>
      <c r="E994" s="410" t="s">
        <v>6967</v>
      </c>
      <c r="F994" s="248" t="s">
        <v>6988</v>
      </c>
    </row>
    <row r="995" spans="2:6" x14ac:dyDescent="0.25">
      <c r="B995" s="408">
        <v>45920</v>
      </c>
      <c r="C995" s="409" t="s">
        <v>6988</v>
      </c>
      <c r="D995" s="410" t="s">
        <v>489</v>
      </c>
      <c r="E995" s="410" t="s">
        <v>6967</v>
      </c>
      <c r="F995" s="248" t="s">
        <v>6988</v>
      </c>
    </row>
    <row r="996" spans="2:6" x14ac:dyDescent="0.25">
      <c r="B996" s="247">
        <v>45921</v>
      </c>
      <c r="C996" s="399" t="s">
        <v>6988</v>
      </c>
      <c r="D996" s="400" t="s">
        <v>491</v>
      </c>
      <c r="E996" s="400" t="s">
        <v>6968</v>
      </c>
      <c r="F996" s="264" t="s">
        <v>6988</v>
      </c>
    </row>
    <row r="997" spans="2:6" x14ac:dyDescent="0.25">
      <c r="B997" s="247">
        <v>45922</v>
      </c>
      <c r="C997" s="399" t="s">
        <v>6988</v>
      </c>
      <c r="D997" s="400" t="s">
        <v>491</v>
      </c>
      <c r="E997" s="400" t="s">
        <v>6968</v>
      </c>
      <c r="F997" s="264" t="s">
        <v>6988</v>
      </c>
    </row>
    <row r="998" spans="2:6" x14ac:dyDescent="0.25">
      <c r="B998" s="247">
        <v>45923</v>
      </c>
      <c r="C998" s="399" t="s">
        <v>6988</v>
      </c>
      <c r="D998" s="400" t="s">
        <v>491</v>
      </c>
      <c r="E998" s="400" t="s">
        <v>6968</v>
      </c>
      <c r="F998" s="264" t="s">
        <v>6988</v>
      </c>
    </row>
    <row r="999" spans="2:6" x14ac:dyDescent="0.25">
      <c r="B999" s="247">
        <v>45924</v>
      </c>
      <c r="C999" s="399" t="s">
        <v>6988</v>
      </c>
      <c r="D999" s="400" t="s">
        <v>491</v>
      </c>
      <c r="E999" s="400" t="s">
        <v>6968</v>
      </c>
      <c r="F999" s="264" t="s">
        <v>6988</v>
      </c>
    </row>
    <row r="1000" spans="2:6" x14ac:dyDescent="0.25">
      <c r="B1000" s="247">
        <v>45925</v>
      </c>
      <c r="C1000" s="399" t="s">
        <v>6988</v>
      </c>
      <c r="D1000" s="400" t="s">
        <v>491</v>
      </c>
      <c r="E1000" s="400" t="s">
        <v>6968</v>
      </c>
      <c r="F1000" s="264" t="s">
        <v>6988</v>
      </c>
    </row>
    <row r="1001" spans="2:6" x14ac:dyDescent="0.25">
      <c r="B1001" s="247">
        <v>45926</v>
      </c>
      <c r="C1001" s="399" t="s">
        <v>6988</v>
      </c>
      <c r="D1001" s="400" t="s">
        <v>491</v>
      </c>
      <c r="E1001" s="400" t="s">
        <v>6968</v>
      </c>
      <c r="F1001" s="264" t="s">
        <v>6988</v>
      </c>
    </row>
    <row r="1002" spans="2:6" x14ac:dyDescent="0.25">
      <c r="B1002" s="247">
        <v>45927</v>
      </c>
      <c r="C1002" s="399" t="s">
        <v>6988</v>
      </c>
      <c r="D1002" s="400" t="s">
        <v>491</v>
      </c>
      <c r="E1002" s="400" t="s">
        <v>6968</v>
      </c>
      <c r="F1002" s="264" t="s">
        <v>6988</v>
      </c>
    </row>
    <row r="1003" spans="2:6" x14ac:dyDescent="0.25">
      <c r="B1003" s="408">
        <v>45928</v>
      </c>
      <c r="C1003" s="409" t="s">
        <v>6988</v>
      </c>
      <c r="D1003" s="410" t="s">
        <v>493</v>
      </c>
      <c r="E1003" s="410" t="s">
        <v>6969</v>
      </c>
      <c r="F1003" s="248" t="s">
        <v>6988</v>
      </c>
    </row>
    <row r="1004" spans="2:6" x14ac:dyDescent="0.25">
      <c r="B1004" s="408">
        <v>45929</v>
      </c>
      <c r="C1004" s="409" t="s">
        <v>6988</v>
      </c>
      <c r="D1004" s="410" t="s">
        <v>493</v>
      </c>
      <c r="E1004" s="410" t="s">
        <v>6969</v>
      </c>
      <c r="F1004" s="248" t="s">
        <v>6988</v>
      </c>
    </row>
    <row r="1005" spans="2:6" x14ac:dyDescent="0.25">
      <c r="B1005" s="408">
        <v>45930</v>
      </c>
      <c r="C1005" s="409" t="s">
        <v>6988</v>
      </c>
      <c r="D1005" s="410" t="s">
        <v>493</v>
      </c>
      <c r="E1005" s="410" t="s">
        <v>6969</v>
      </c>
      <c r="F1005" s="248" t="s">
        <v>6988</v>
      </c>
    </row>
    <row r="1006" spans="2:6" x14ac:dyDescent="0.25">
      <c r="B1006" s="408">
        <v>45931</v>
      </c>
      <c r="C1006" s="409" t="s">
        <v>6989</v>
      </c>
      <c r="D1006" s="410" t="s">
        <v>493</v>
      </c>
      <c r="E1006" s="410" t="s">
        <v>6969</v>
      </c>
      <c r="F1006" s="248" t="s">
        <v>6989</v>
      </c>
    </row>
    <row r="1007" spans="2:6" x14ac:dyDescent="0.25">
      <c r="B1007" s="408">
        <v>45932</v>
      </c>
      <c r="C1007" s="409" t="s">
        <v>6989</v>
      </c>
      <c r="D1007" s="410" t="s">
        <v>493</v>
      </c>
      <c r="E1007" s="410" t="s">
        <v>6969</v>
      </c>
      <c r="F1007" s="248" t="s">
        <v>6989</v>
      </c>
    </row>
    <row r="1008" spans="2:6" x14ac:dyDescent="0.25">
      <c r="B1008" s="408">
        <v>45933</v>
      </c>
      <c r="C1008" s="409" t="s">
        <v>6989</v>
      </c>
      <c r="D1008" s="410" t="s">
        <v>493</v>
      </c>
      <c r="E1008" s="410" t="s">
        <v>6969</v>
      </c>
      <c r="F1008" s="248" t="s">
        <v>6989</v>
      </c>
    </row>
    <row r="1009" spans="2:6" x14ac:dyDescent="0.25">
      <c r="B1009" s="408">
        <v>45934</v>
      </c>
      <c r="C1009" s="409" t="s">
        <v>6989</v>
      </c>
      <c r="D1009" s="410" t="s">
        <v>493</v>
      </c>
      <c r="E1009" s="410" t="s">
        <v>6969</v>
      </c>
      <c r="F1009" s="248" t="s">
        <v>6989</v>
      </c>
    </row>
    <row r="1010" spans="2:6" x14ac:dyDescent="0.25">
      <c r="B1010" s="247">
        <v>45935</v>
      </c>
      <c r="C1010" s="399" t="s">
        <v>6989</v>
      </c>
      <c r="D1010" s="400" t="s">
        <v>495</v>
      </c>
      <c r="E1010" s="400" t="s">
        <v>6970</v>
      </c>
      <c r="F1010" s="264" t="s">
        <v>6989</v>
      </c>
    </row>
    <row r="1011" spans="2:6" x14ac:dyDescent="0.25">
      <c r="B1011" s="247">
        <v>45936</v>
      </c>
      <c r="C1011" s="399" t="s">
        <v>6989</v>
      </c>
      <c r="D1011" s="400" t="s">
        <v>495</v>
      </c>
      <c r="E1011" s="400" t="s">
        <v>6970</v>
      </c>
      <c r="F1011" s="264" t="s">
        <v>6989</v>
      </c>
    </row>
    <row r="1012" spans="2:6" x14ac:dyDescent="0.25">
      <c r="B1012" s="247">
        <v>45937</v>
      </c>
      <c r="C1012" s="399" t="s">
        <v>6989</v>
      </c>
      <c r="D1012" s="400" t="s">
        <v>495</v>
      </c>
      <c r="E1012" s="400" t="s">
        <v>6970</v>
      </c>
      <c r="F1012" s="264" t="s">
        <v>6989</v>
      </c>
    </row>
    <row r="1013" spans="2:6" x14ac:dyDescent="0.25">
      <c r="B1013" s="247">
        <v>45938</v>
      </c>
      <c r="C1013" s="399" t="s">
        <v>6989</v>
      </c>
      <c r="D1013" s="400" t="s">
        <v>495</v>
      </c>
      <c r="E1013" s="400" t="s">
        <v>6970</v>
      </c>
      <c r="F1013" s="264" t="s">
        <v>6989</v>
      </c>
    </row>
    <row r="1014" spans="2:6" x14ac:dyDescent="0.25">
      <c r="B1014" s="247">
        <v>45939</v>
      </c>
      <c r="C1014" s="399" t="s">
        <v>6989</v>
      </c>
      <c r="D1014" s="400" t="s">
        <v>495</v>
      </c>
      <c r="E1014" s="400" t="s">
        <v>6970</v>
      </c>
      <c r="F1014" s="264" t="s">
        <v>6989</v>
      </c>
    </row>
    <row r="1015" spans="2:6" x14ac:dyDescent="0.25">
      <c r="B1015" s="247">
        <v>45940</v>
      </c>
      <c r="C1015" s="399" t="s">
        <v>6989</v>
      </c>
      <c r="D1015" s="400" t="s">
        <v>495</v>
      </c>
      <c r="E1015" s="400" t="s">
        <v>6970</v>
      </c>
      <c r="F1015" s="264" t="s">
        <v>6989</v>
      </c>
    </row>
    <row r="1016" spans="2:6" x14ac:dyDescent="0.25">
      <c r="B1016" s="247">
        <v>45941</v>
      </c>
      <c r="C1016" s="399" t="s">
        <v>6989</v>
      </c>
      <c r="D1016" s="400" t="s">
        <v>495</v>
      </c>
      <c r="E1016" s="400" t="s">
        <v>6970</v>
      </c>
      <c r="F1016" s="264" t="s">
        <v>6989</v>
      </c>
    </row>
    <row r="1017" spans="2:6" x14ac:dyDescent="0.25">
      <c r="B1017" s="408">
        <v>45942</v>
      </c>
      <c r="C1017" s="409" t="s">
        <v>6989</v>
      </c>
      <c r="D1017" s="410" t="s">
        <v>497</v>
      </c>
      <c r="E1017" s="410" t="s">
        <v>6971</v>
      </c>
      <c r="F1017" s="248" t="s">
        <v>6989</v>
      </c>
    </row>
    <row r="1018" spans="2:6" x14ac:dyDescent="0.25">
      <c r="B1018" s="408">
        <v>45943</v>
      </c>
      <c r="C1018" s="409" t="s">
        <v>6989</v>
      </c>
      <c r="D1018" s="410" t="s">
        <v>497</v>
      </c>
      <c r="E1018" s="410" t="s">
        <v>6971</v>
      </c>
      <c r="F1018" s="248" t="s">
        <v>6989</v>
      </c>
    </row>
    <row r="1019" spans="2:6" x14ac:dyDescent="0.25">
      <c r="B1019" s="408">
        <v>45944</v>
      </c>
      <c r="C1019" s="409" t="s">
        <v>6989</v>
      </c>
      <c r="D1019" s="410" t="s">
        <v>497</v>
      </c>
      <c r="E1019" s="410" t="s">
        <v>6971</v>
      </c>
      <c r="F1019" s="248" t="s">
        <v>6989</v>
      </c>
    </row>
    <row r="1020" spans="2:6" x14ac:dyDescent="0.25">
      <c r="B1020" s="408">
        <v>45945</v>
      </c>
      <c r="C1020" s="409" t="s">
        <v>6989</v>
      </c>
      <c r="D1020" s="410" t="s">
        <v>497</v>
      </c>
      <c r="E1020" s="410" t="s">
        <v>6971</v>
      </c>
      <c r="F1020" s="248" t="s">
        <v>6989</v>
      </c>
    </row>
    <row r="1021" spans="2:6" x14ac:dyDescent="0.25">
      <c r="B1021" s="408">
        <v>45946</v>
      </c>
      <c r="C1021" s="409" t="s">
        <v>6989</v>
      </c>
      <c r="D1021" s="410" t="s">
        <v>497</v>
      </c>
      <c r="E1021" s="410" t="s">
        <v>6971</v>
      </c>
      <c r="F1021" s="248" t="s">
        <v>6989</v>
      </c>
    </row>
    <row r="1022" spans="2:6" x14ac:dyDescent="0.25">
      <c r="B1022" s="408">
        <v>45947</v>
      </c>
      <c r="C1022" s="409" t="s">
        <v>6989</v>
      </c>
      <c r="D1022" s="410" t="s">
        <v>497</v>
      </c>
      <c r="E1022" s="410" t="s">
        <v>6971</v>
      </c>
      <c r="F1022" s="248" t="s">
        <v>6989</v>
      </c>
    </row>
    <row r="1023" spans="2:6" x14ac:dyDescent="0.25">
      <c r="B1023" s="408">
        <v>45948</v>
      </c>
      <c r="C1023" s="409" t="s">
        <v>6989</v>
      </c>
      <c r="D1023" s="410" t="s">
        <v>497</v>
      </c>
      <c r="E1023" s="410" t="s">
        <v>6971</v>
      </c>
      <c r="F1023" s="248" t="s">
        <v>6989</v>
      </c>
    </row>
    <row r="1024" spans="2:6" x14ac:dyDescent="0.25">
      <c r="B1024" s="247">
        <v>45949</v>
      </c>
      <c r="C1024" s="399" t="s">
        <v>6989</v>
      </c>
      <c r="D1024" s="400" t="s">
        <v>499</v>
      </c>
      <c r="E1024" s="400" t="s">
        <v>6972</v>
      </c>
      <c r="F1024" s="264" t="s">
        <v>6989</v>
      </c>
    </row>
    <row r="1025" spans="2:6" x14ac:dyDescent="0.25">
      <c r="B1025" s="247">
        <v>45950</v>
      </c>
      <c r="C1025" s="399" t="s">
        <v>6989</v>
      </c>
      <c r="D1025" s="400" t="s">
        <v>499</v>
      </c>
      <c r="E1025" s="400" t="s">
        <v>6972</v>
      </c>
      <c r="F1025" s="264" t="s">
        <v>6989</v>
      </c>
    </row>
    <row r="1026" spans="2:6" x14ac:dyDescent="0.25">
      <c r="B1026" s="247">
        <v>45951</v>
      </c>
      <c r="C1026" s="399" t="s">
        <v>6989</v>
      </c>
      <c r="D1026" s="400" t="s">
        <v>499</v>
      </c>
      <c r="E1026" s="400" t="s">
        <v>6972</v>
      </c>
      <c r="F1026" s="264" t="s">
        <v>6989</v>
      </c>
    </row>
    <row r="1027" spans="2:6" x14ac:dyDescent="0.25">
      <c r="B1027" s="247">
        <v>45952</v>
      </c>
      <c r="C1027" s="399" t="s">
        <v>6989</v>
      </c>
      <c r="D1027" s="400" t="s">
        <v>499</v>
      </c>
      <c r="E1027" s="400" t="s">
        <v>6972</v>
      </c>
      <c r="F1027" s="264" t="s">
        <v>6989</v>
      </c>
    </row>
    <row r="1028" spans="2:6" x14ac:dyDescent="0.25">
      <c r="B1028" s="247">
        <v>45953</v>
      </c>
      <c r="C1028" s="399" t="s">
        <v>6989</v>
      </c>
      <c r="D1028" s="400" t="s">
        <v>499</v>
      </c>
      <c r="E1028" s="400" t="s">
        <v>6972</v>
      </c>
      <c r="F1028" s="264" t="s">
        <v>6989</v>
      </c>
    </row>
    <row r="1029" spans="2:6" x14ac:dyDescent="0.25">
      <c r="B1029" s="247">
        <v>45954</v>
      </c>
      <c r="C1029" s="399" t="s">
        <v>6989</v>
      </c>
      <c r="D1029" s="400" t="s">
        <v>499</v>
      </c>
      <c r="E1029" s="400" t="s">
        <v>6972</v>
      </c>
      <c r="F1029" s="264" t="s">
        <v>6989</v>
      </c>
    </row>
    <row r="1030" spans="2:6" x14ac:dyDescent="0.25">
      <c r="B1030" s="247">
        <v>45955</v>
      </c>
      <c r="C1030" s="399" t="s">
        <v>6989</v>
      </c>
      <c r="D1030" s="400" t="s">
        <v>499</v>
      </c>
      <c r="E1030" s="400" t="s">
        <v>6972</v>
      </c>
      <c r="F1030" s="264" t="s">
        <v>6989</v>
      </c>
    </row>
    <row r="1031" spans="2:6" x14ac:dyDescent="0.25">
      <c r="B1031" s="408">
        <v>45956</v>
      </c>
      <c r="C1031" s="409" t="s">
        <v>6989</v>
      </c>
      <c r="D1031" s="410" t="s">
        <v>501</v>
      </c>
      <c r="E1031" s="410" t="s">
        <v>6973</v>
      </c>
      <c r="F1031" s="248" t="s">
        <v>6989</v>
      </c>
    </row>
    <row r="1032" spans="2:6" x14ac:dyDescent="0.25">
      <c r="B1032" s="408">
        <v>45957</v>
      </c>
      <c r="C1032" s="409" t="s">
        <v>6989</v>
      </c>
      <c r="D1032" s="410" t="s">
        <v>501</v>
      </c>
      <c r="E1032" s="410" t="s">
        <v>6973</v>
      </c>
      <c r="F1032" s="248" t="s">
        <v>6989</v>
      </c>
    </row>
    <row r="1033" spans="2:6" x14ac:dyDescent="0.25">
      <c r="B1033" s="408">
        <v>45958</v>
      </c>
      <c r="C1033" s="409" t="s">
        <v>6989</v>
      </c>
      <c r="D1033" s="410" t="s">
        <v>501</v>
      </c>
      <c r="E1033" s="410" t="s">
        <v>6973</v>
      </c>
      <c r="F1033" s="248" t="s">
        <v>6989</v>
      </c>
    </row>
    <row r="1034" spans="2:6" x14ac:dyDescent="0.25">
      <c r="B1034" s="408">
        <v>45959</v>
      </c>
      <c r="C1034" s="409" t="s">
        <v>6989</v>
      </c>
      <c r="D1034" s="410" t="s">
        <v>501</v>
      </c>
      <c r="E1034" s="410" t="s">
        <v>6973</v>
      </c>
      <c r="F1034" s="248" t="s">
        <v>6989</v>
      </c>
    </row>
    <row r="1035" spans="2:6" x14ac:dyDescent="0.25">
      <c r="B1035" s="408">
        <v>45960</v>
      </c>
      <c r="C1035" s="409" t="s">
        <v>6989</v>
      </c>
      <c r="D1035" s="410" t="s">
        <v>501</v>
      </c>
      <c r="E1035" s="410" t="s">
        <v>6973</v>
      </c>
      <c r="F1035" s="248" t="s">
        <v>6989</v>
      </c>
    </row>
    <row r="1036" spans="2:6" x14ac:dyDescent="0.25">
      <c r="B1036" s="408">
        <v>45961</v>
      </c>
      <c r="C1036" s="409" t="s">
        <v>6989</v>
      </c>
      <c r="D1036" s="410" t="s">
        <v>501</v>
      </c>
      <c r="E1036" s="410" t="s">
        <v>6973</v>
      </c>
      <c r="F1036" s="248" t="s">
        <v>6989</v>
      </c>
    </row>
    <row r="1037" spans="2:6" x14ac:dyDescent="0.25">
      <c r="B1037" s="408">
        <v>45962</v>
      </c>
      <c r="C1037" s="409" t="s">
        <v>6990</v>
      </c>
      <c r="D1037" s="410" t="s">
        <v>501</v>
      </c>
      <c r="E1037" s="410" t="s">
        <v>6973</v>
      </c>
      <c r="F1037" s="248" t="s">
        <v>6990</v>
      </c>
    </row>
    <row r="1038" spans="2:6" x14ac:dyDescent="0.25">
      <c r="B1038" s="247">
        <v>45963</v>
      </c>
      <c r="C1038" s="399" t="s">
        <v>6990</v>
      </c>
      <c r="D1038" s="400" t="s">
        <v>503</v>
      </c>
      <c r="E1038" s="400" t="s">
        <v>6974</v>
      </c>
      <c r="F1038" s="264" t="s">
        <v>6990</v>
      </c>
    </row>
    <row r="1039" spans="2:6" x14ac:dyDescent="0.25">
      <c r="B1039" s="247">
        <v>45964</v>
      </c>
      <c r="C1039" s="399" t="s">
        <v>6990</v>
      </c>
      <c r="D1039" s="400" t="s">
        <v>503</v>
      </c>
      <c r="E1039" s="400" t="s">
        <v>6974</v>
      </c>
      <c r="F1039" s="264" t="s">
        <v>6990</v>
      </c>
    </row>
    <row r="1040" spans="2:6" x14ac:dyDescent="0.25">
      <c r="B1040" s="247">
        <v>45965</v>
      </c>
      <c r="C1040" s="399" t="s">
        <v>6990</v>
      </c>
      <c r="D1040" s="400" t="s">
        <v>503</v>
      </c>
      <c r="E1040" s="400" t="s">
        <v>6974</v>
      </c>
      <c r="F1040" s="264" t="s">
        <v>6990</v>
      </c>
    </row>
    <row r="1041" spans="2:6" x14ac:dyDescent="0.25">
      <c r="B1041" s="247">
        <v>45966</v>
      </c>
      <c r="C1041" s="399" t="s">
        <v>6990</v>
      </c>
      <c r="D1041" s="400" t="s">
        <v>503</v>
      </c>
      <c r="E1041" s="400" t="s">
        <v>6974</v>
      </c>
      <c r="F1041" s="264" t="s">
        <v>6990</v>
      </c>
    </row>
    <row r="1042" spans="2:6" x14ac:dyDescent="0.25">
      <c r="B1042" s="247">
        <v>45967</v>
      </c>
      <c r="C1042" s="399" t="s">
        <v>6990</v>
      </c>
      <c r="D1042" s="400" t="s">
        <v>503</v>
      </c>
      <c r="E1042" s="400" t="s">
        <v>6974</v>
      </c>
      <c r="F1042" s="264" t="s">
        <v>6990</v>
      </c>
    </row>
    <row r="1043" spans="2:6" x14ac:dyDescent="0.25">
      <c r="B1043" s="247">
        <v>45968</v>
      </c>
      <c r="C1043" s="399" t="s">
        <v>6990</v>
      </c>
      <c r="D1043" s="400" t="s">
        <v>503</v>
      </c>
      <c r="E1043" s="400" t="s">
        <v>6974</v>
      </c>
      <c r="F1043" s="264" t="s">
        <v>6990</v>
      </c>
    </row>
    <row r="1044" spans="2:6" x14ac:dyDescent="0.25">
      <c r="B1044" s="247">
        <v>45969</v>
      </c>
      <c r="C1044" s="399" t="s">
        <v>6990</v>
      </c>
      <c r="D1044" s="400" t="s">
        <v>503</v>
      </c>
      <c r="E1044" s="400" t="s">
        <v>6974</v>
      </c>
      <c r="F1044" s="264" t="s">
        <v>6990</v>
      </c>
    </row>
    <row r="1045" spans="2:6" x14ac:dyDescent="0.25">
      <c r="B1045" s="408">
        <v>45970</v>
      </c>
      <c r="C1045" s="409" t="s">
        <v>6990</v>
      </c>
      <c r="D1045" s="410" t="s">
        <v>504</v>
      </c>
      <c r="E1045" s="410" t="s">
        <v>6975</v>
      </c>
      <c r="F1045" s="248" t="s">
        <v>6990</v>
      </c>
    </row>
    <row r="1046" spans="2:6" x14ac:dyDescent="0.25">
      <c r="B1046" s="408">
        <v>45971</v>
      </c>
      <c r="C1046" s="409" t="s">
        <v>6990</v>
      </c>
      <c r="D1046" s="410" t="s">
        <v>504</v>
      </c>
      <c r="E1046" s="410" t="s">
        <v>6975</v>
      </c>
      <c r="F1046" s="248" t="s">
        <v>6990</v>
      </c>
    </row>
    <row r="1047" spans="2:6" x14ac:dyDescent="0.25">
      <c r="B1047" s="408">
        <v>45972</v>
      </c>
      <c r="C1047" s="409" t="s">
        <v>6990</v>
      </c>
      <c r="D1047" s="410" t="s">
        <v>504</v>
      </c>
      <c r="E1047" s="410" t="s">
        <v>6975</v>
      </c>
      <c r="F1047" s="248" t="s">
        <v>6990</v>
      </c>
    </row>
    <row r="1048" spans="2:6" x14ac:dyDescent="0.25">
      <c r="B1048" s="408">
        <v>45973</v>
      </c>
      <c r="C1048" s="409" t="s">
        <v>6990</v>
      </c>
      <c r="D1048" s="410" t="s">
        <v>504</v>
      </c>
      <c r="E1048" s="410" t="s">
        <v>6975</v>
      </c>
      <c r="F1048" s="248" t="s">
        <v>6990</v>
      </c>
    </row>
    <row r="1049" spans="2:6" x14ac:dyDescent="0.25">
      <c r="B1049" s="408">
        <v>45974</v>
      </c>
      <c r="C1049" s="409" t="s">
        <v>6990</v>
      </c>
      <c r="D1049" s="410" t="s">
        <v>504</v>
      </c>
      <c r="E1049" s="410" t="s">
        <v>6975</v>
      </c>
      <c r="F1049" s="248" t="s">
        <v>6990</v>
      </c>
    </row>
    <row r="1050" spans="2:6" x14ac:dyDescent="0.25">
      <c r="B1050" s="408">
        <v>45975</v>
      </c>
      <c r="C1050" s="409" t="s">
        <v>6990</v>
      </c>
      <c r="D1050" s="410" t="s">
        <v>504</v>
      </c>
      <c r="E1050" s="410" t="s">
        <v>6975</v>
      </c>
      <c r="F1050" s="248" t="s">
        <v>6990</v>
      </c>
    </row>
    <row r="1051" spans="2:6" x14ac:dyDescent="0.25">
      <c r="B1051" s="408">
        <v>45976</v>
      </c>
      <c r="C1051" s="409" t="s">
        <v>6990</v>
      </c>
      <c r="D1051" s="410" t="s">
        <v>504</v>
      </c>
      <c r="E1051" s="410" t="s">
        <v>6975</v>
      </c>
      <c r="F1051" s="248" t="s">
        <v>6990</v>
      </c>
    </row>
    <row r="1052" spans="2:6" x14ac:dyDescent="0.25">
      <c r="B1052" s="247">
        <v>45977</v>
      </c>
      <c r="C1052" s="399" t="s">
        <v>6990</v>
      </c>
      <c r="D1052" s="400" t="s">
        <v>505</v>
      </c>
      <c r="E1052" s="400" t="s">
        <v>6976</v>
      </c>
      <c r="F1052" s="264" t="s">
        <v>6990</v>
      </c>
    </row>
    <row r="1053" spans="2:6" x14ac:dyDescent="0.25">
      <c r="B1053" s="247">
        <v>45978</v>
      </c>
      <c r="C1053" s="399" t="s">
        <v>6990</v>
      </c>
      <c r="D1053" s="400" t="s">
        <v>505</v>
      </c>
      <c r="E1053" s="400" t="s">
        <v>6976</v>
      </c>
      <c r="F1053" s="264" t="s">
        <v>6990</v>
      </c>
    </row>
    <row r="1054" spans="2:6" x14ac:dyDescent="0.25">
      <c r="B1054" s="247">
        <v>45979</v>
      </c>
      <c r="C1054" s="399" t="s">
        <v>6990</v>
      </c>
      <c r="D1054" s="400" t="s">
        <v>505</v>
      </c>
      <c r="E1054" s="400" t="s">
        <v>6976</v>
      </c>
      <c r="F1054" s="264" t="s">
        <v>6990</v>
      </c>
    </row>
    <row r="1055" spans="2:6" x14ac:dyDescent="0.25">
      <c r="B1055" s="247">
        <v>45980</v>
      </c>
      <c r="C1055" s="399" t="s">
        <v>6990</v>
      </c>
      <c r="D1055" s="400" t="s">
        <v>505</v>
      </c>
      <c r="E1055" s="400" t="s">
        <v>6976</v>
      </c>
      <c r="F1055" s="264" t="s">
        <v>6990</v>
      </c>
    </row>
    <row r="1056" spans="2:6" x14ac:dyDescent="0.25">
      <c r="B1056" s="247">
        <v>45981</v>
      </c>
      <c r="C1056" s="399" t="s">
        <v>6990</v>
      </c>
      <c r="D1056" s="400" t="s">
        <v>505</v>
      </c>
      <c r="E1056" s="400" t="s">
        <v>6976</v>
      </c>
      <c r="F1056" s="264" t="s">
        <v>6990</v>
      </c>
    </row>
    <row r="1057" spans="2:6" x14ac:dyDescent="0.25">
      <c r="B1057" s="247">
        <v>45982</v>
      </c>
      <c r="C1057" s="399" t="s">
        <v>6990</v>
      </c>
      <c r="D1057" s="400" t="s">
        <v>505</v>
      </c>
      <c r="E1057" s="400" t="s">
        <v>6976</v>
      </c>
      <c r="F1057" s="264" t="s">
        <v>6990</v>
      </c>
    </row>
    <row r="1058" spans="2:6" x14ac:dyDescent="0.25">
      <c r="B1058" s="247">
        <v>45983</v>
      </c>
      <c r="C1058" s="399" t="s">
        <v>6990</v>
      </c>
      <c r="D1058" s="400" t="s">
        <v>505</v>
      </c>
      <c r="E1058" s="400" t="s">
        <v>6976</v>
      </c>
      <c r="F1058" s="264" t="s">
        <v>6990</v>
      </c>
    </row>
    <row r="1059" spans="2:6" x14ac:dyDescent="0.25">
      <c r="B1059" s="408">
        <v>45984</v>
      </c>
      <c r="C1059" s="409" t="s">
        <v>6990</v>
      </c>
      <c r="D1059" s="410" t="s">
        <v>507</v>
      </c>
      <c r="E1059" s="410" t="s">
        <v>6977</v>
      </c>
      <c r="F1059" s="248" t="s">
        <v>6990</v>
      </c>
    </row>
    <row r="1060" spans="2:6" x14ac:dyDescent="0.25">
      <c r="B1060" s="408">
        <v>45985</v>
      </c>
      <c r="C1060" s="409" t="s">
        <v>6990</v>
      </c>
      <c r="D1060" s="410" t="s">
        <v>507</v>
      </c>
      <c r="E1060" s="410" t="s">
        <v>6977</v>
      </c>
      <c r="F1060" s="248" t="s">
        <v>6990</v>
      </c>
    </row>
    <row r="1061" spans="2:6" x14ac:dyDescent="0.25">
      <c r="B1061" s="408">
        <v>45986</v>
      </c>
      <c r="C1061" s="409" t="s">
        <v>6990</v>
      </c>
      <c r="D1061" s="410" t="s">
        <v>507</v>
      </c>
      <c r="E1061" s="410" t="s">
        <v>6977</v>
      </c>
      <c r="F1061" s="248" t="s">
        <v>6990</v>
      </c>
    </row>
    <row r="1062" spans="2:6" x14ac:dyDescent="0.25">
      <c r="B1062" s="408">
        <v>45987</v>
      </c>
      <c r="C1062" s="409" t="s">
        <v>6990</v>
      </c>
      <c r="D1062" s="410" t="s">
        <v>507</v>
      </c>
      <c r="E1062" s="410" t="s">
        <v>6977</v>
      </c>
      <c r="F1062" s="248" t="s">
        <v>6990</v>
      </c>
    </row>
    <row r="1063" spans="2:6" x14ac:dyDescent="0.25">
      <c r="B1063" s="408">
        <v>45988</v>
      </c>
      <c r="C1063" s="409" t="s">
        <v>6990</v>
      </c>
      <c r="D1063" s="410" t="s">
        <v>507</v>
      </c>
      <c r="E1063" s="410" t="s">
        <v>6977</v>
      </c>
      <c r="F1063" s="248" t="s">
        <v>6990</v>
      </c>
    </row>
    <row r="1064" spans="2:6" x14ac:dyDescent="0.25">
      <c r="B1064" s="408">
        <v>45989</v>
      </c>
      <c r="C1064" s="409" t="s">
        <v>6990</v>
      </c>
      <c r="D1064" s="410" t="s">
        <v>507</v>
      </c>
      <c r="E1064" s="410" t="s">
        <v>6977</v>
      </c>
      <c r="F1064" s="248" t="s">
        <v>6990</v>
      </c>
    </row>
    <row r="1065" spans="2:6" x14ac:dyDescent="0.25">
      <c r="B1065" s="408">
        <v>45990</v>
      </c>
      <c r="C1065" s="409" t="s">
        <v>6990</v>
      </c>
      <c r="D1065" s="410" t="s">
        <v>507</v>
      </c>
      <c r="E1065" s="410" t="s">
        <v>6977</v>
      </c>
      <c r="F1065" s="248" t="s">
        <v>6990</v>
      </c>
    </row>
    <row r="1066" spans="2:6" x14ac:dyDescent="0.25">
      <c r="B1066" s="247">
        <v>45991</v>
      </c>
      <c r="C1066" s="399" t="s">
        <v>6990</v>
      </c>
      <c r="D1066" s="400" t="s">
        <v>510</v>
      </c>
      <c r="E1066" s="400" t="s">
        <v>6978</v>
      </c>
      <c r="F1066" s="264" t="s">
        <v>6990</v>
      </c>
    </row>
    <row r="1067" spans="2:6" x14ac:dyDescent="0.25">
      <c r="B1067" s="247">
        <v>45992</v>
      </c>
      <c r="C1067" s="399" t="s">
        <v>6991</v>
      </c>
      <c r="D1067" s="400" t="s">
        <v>510</v>
      </c>
      <c r="E1067" s="400" t="s">
        <v>6978</v>
      </c>
      <c r="F1067" s="264" t="s">
        <v>6991</v>
      </c>
    </row>
    <row r="1068" spans="2:6" x14ac:dyDescent="0.25">
      <c r="B1068" s="247">
        <v>45993</v>
      </c>
      <c r="C1068" s="399" t="s">
        <v>6991</v>
      </c>
      <c r="D1068" s="400" t="s">
        <v>510</v>
      </c>
      <c r="E1068" s="400" t="s">
        <v>6978</v>
      </c>
      <c r="F1068" s="264" t="s">
        <v>6991</v>
      </c>
    </row>
    <row r="1069" spans="2:6" x14ac:dyDescent="0.25">
      <c r="B1069" s="247">
        <v>45994</v>
      </c>
      <c r="C1069" s="399" t="s">
        <v>6991</v>
      </c>
      <c r="D1069" s="400" t="s">
        <v>510</v>
      </c>
      <c r="E1069" s="400" t="s">
        <v>6978</v>
      </c>
      <c r="F1069" s="264" t="s">
        <v>6991</v>
      </c>
    </row>
    <row r="1070" spans="2:6" x14ac:dyDescent="0.25">
      <c r="B1070" s="247">
        <v>45995</v>
      </c>
      <c r="C1070" s="399" t="s">
        <v>6991</v>
      </c>
      <c r="D1070" s="400" t="s">
        <v>510</v>
      </c>
      <c r="E1070" s="400" t="s">
        <v>6978</v>
      </c>
      <c r="F1070" s="264" t="s">
        <v>6991</v>
      </c>
    </row>
    <row r="1071" spans="2:6" x14ac:dyDescent="0.25">
      <c r="B1071" s="247">
        <v>45996</v>
      </c>
      <c r="C1071" s="399" t="s">
        <v>6991</v>
      </c>
      <c r="D1071" s="400" t="s">
        <v>510</v>
      </c>
      <c r="E1071" s="400" t="s">
        <v>6978</v>
      </c>
      <c r="F1071" s="264" t="s">
        <v>6991</v>
      </c>
    </row>
    <row r="1072" spans="2:6" x14ac:dyDescent="0.25">
      <c r="B1072" s="247">
        <v>45997</v>
      </c>
      <c r="C1072" s="399" t="s">
        <v>6991</v>
      </c>
      <c r="D1072" s="400" t="s">
        <v>510</v>
      </c>
      <c r="E1072" s="400" t="s">
        <v>6978</v>
      </c>
      <c r="F1072" s="264" t="s">
        <v>6991</v>
      </c>
    </row>
    <row r="1073" spans="2:6" x14ac:dyDescent="0.25">
      <c r="B1073" s="408">
        <v>45998</v>
      </c>
      <c r="C1073" s="409" t="s">
        <v>6991</v>
      </c>
      <c r="D1073" s="410" t="s">
        <v>511</v>
      </c>
      <c r="E1073" s="410" t="s">
        <v>6979</v>
      </c>
      <c r="F1073" s="248" t="s">
        <v>6991</v>
      </c>
    </row>
    <row r="1074" spans="2:6" x14ac:dyDescent="0.25">
      <c r="B1074" s="408">
        <v>45999</v>
      </c>
      <c r="C1074" s="409" t="s">
        <v>6991</v>
      </c>
      <c r="D1074" s="410" t="s">
        <v>511</v>
      </c>
      <c r="E1074" s="410" t="s">
        <v>6979</v>
      </c>
      <c r="F1074" s="248" t="s">
        <v>6991</v>
      </c>
    </row>
    <row r="1075" spans="2:6" x14ac:dyDescent="0.25">
      <c r="B1075" s="408">
        <v>46000</v>
      </c>
      <c r="C1075" s="409" t="s">
        <v>6991</v>
      </c>
      <c r="D1075" s="410" t="s">
        <v>511</v>
      </c>
      <c r="E1075" s="410" t="s">
        <v>6979</v>
      </c>
      <c r="F1075" s="248" t="s">
        <v>6991</v>
      </c>
    </row>
    <row r="1076" spans="2:6" x14ac:dyDescent="0.25">
      <c r="B1076" s="408">
        <v>46001</v>
      </c>
      <c r="C1076" s="409" t="s">
        <v>6991</v>
      </c>
      <c r="D1076" s="410" t="s">
        <v>511</v>
      </c>
      <c r="E1076" s="410" t="s">
        <v>6979</v>
      </c>
      <c r="F1076" s="248" t="s">
        <v>6991</v>
      </c>
    </row>
    <row r="1077" spans="2:6" x14ac:dyDescent="0.25">
      <c r="B1077" s="408">
        <v>46002</v>
      </c>
      <c r="C1077" s="409" t="s">
        <v>6991</v>
      </c>
      <c r="D1077" s="410" t="s">
        <v>511</v>
      </c>
      <c r="E1077" s="410" t="s">
        <v>6979</v>
      </c>
      <c r="F1077" s="248" t="s">
        <v>6991</v>
      </c>
    </row>
    <row r="1078" spans="2:6" x14ac:dyDescent="0.25">
      <c r="B1078" s="408">
        <v>46003</v>
      </c>
      <c r="C1078" s="409" t="s">
        <v>6991</v>
      </c>
      <c r="D1078" s="410" t="s">
        <v>511</v>
      </c>
      <c r="E1078" s="410" t="s">
        <v>6979</v>
      </c>
      <c r="F1078" s="248" t="s">
        <v>6991</v>
      </c>
    </row>
    <row r="1079" spans="2:6" x14ac:dyDescent="0.25">
      <c r="B1079" s="408">
        <v>46004</v>
      </c>
      <c r="C1079" s="409" t="s">
        <v>6991</v>
      </c>
      <c r="D1079" s="410" t="s">
        <v>511</v>
      </c>
      <c r="E1079" s="410" t="s">
        <v>6979</v>
      </c>
      <c r="F1079" s="248" t="s">
        <v>6991</v>
      </c>
    </row>
    <row r="1080" spans="2:6" x14ac:dyDescent="0.25">
      <c r="B1080" s="247">
        <v>46005</v>
      </c>
      <c r="C1080" s="399" t="s">
        <v>6991</v>
      </c>
      <c r="D1080" s="400" t="s">
        <v>512</v>
      </c>
      <c r="E1080" s="400" t="s">
        <v>6980</v>
      </c>
      <c r="F1080" s="264" t="s">
        <v>6991</v>
      </c>
    </row>
    <row r="1081" spans="2:6" x14ac:dyDescent="0.25">
      <c r="B1081" s="247">
        <v>46006</v>
      </c>
      <c r="C1081" s="399" t="s">
        <v>6991</v>
      </c>
      <c r="D1081" s="400" t="s">
        <v>512</v>
      </c>
      <c r="E1081" s="400" t="s">
        <v>6980</v>
      </c>
      <c r="F1081" s="264" t="s">
        <v>6991</v>
      </c>
    </row>
    <row r="1082" spans="2:6" x14ac:dyDescent="0.25">
      <c r="B1082" s="247">
        <v>46007</v>
      </c>
      <c r="C1082" s="399" t="s">
        <v>6991</v>
      </c>
      <c r="D1082" s="400" t="s">
        <v>512</v>
      </c>
      <c r="E1082" s="400" t="s">
        <v>6980</v>
      </c>
      <c r="F1082" s="264" t="s">
        <v>6991</v>
      </c>
    </row>
    <row r="1083" spans="2:6" x14ac:dyDescent="0.25">
      <c r="B1083" s="247">
        <v>46008</v>
      </c>
      <c r="C1083" s="399" t="s">
        <v>6991</v>
      </c>
      <c r="D1083" s="400" t="s">
        <v>512</v>
      </c>
      <c r="E1083" s="400" t="s">
        <v>6980</v>
      </c>
      <c r="F1083" s="264" t="s">
        <v>6991</v>
      </c>
    </row>
    <row r="1084" spans="2:6" x14ac:dyDescent="0.25">
      <c r="B1084" s="247">
        <v>46009</v>
      </c>
      <c r="C1084" s="399" t="s">
        <v>6991</v>
      </c>
      <c r="D1084" s="400" t="s">
        <v>512</v>
      </c>
      <c r="E1084" s="400" t="s">
        <v>6980</v>
      </c>
      <c r="F1084" s="264" t="s">
        <v>6991</v>
      </c>
    </row>
    <row r="1085" spans="2:6" x14ac:dyDescent="0.25">
      <c r="B1085" s="247">
        <v>46010</v>
      </c>
      <c r="C1085" s="399" t="s">
        <v>6991</v>
      </c>
      <c r="D1085" s="400" t="s">
        <v>512</v>
      </c>
      <c r="E1085" s="400" t="s">
        <v>6980</v>
      </c>
      <c r="F1085" s="264" t="s">
        <v>6991</v>
      </c>
    </row>
    <row r="1086" spans="2:6" x14ac:dyDescent="0.25">
      <c r="B1086" s="247">
        <v>46011</v>
      </c>
      <c r="C1086" s="399" t="s">
        <v>6991</v>
      </c>
      <c r="D1086" s="400" t="s">
        <v>512</v>
      </c>
      <c r="E1086" s="400" t="s">
        <v>6980</v>
      </c>
      <c r="F1086" s="264" t="s">
        <v>6991</v>
      </c>
    </row>
    <row r="1087" spans="2:6" x14ac:dyDescent="0.25">
      <c r="B1087" s="408">
        <v>46012</v>
      </c>
      <c r="C1087" s="409" t="s">
        <v>6991</v>
      </c>
      <c r="D1087" s="410" t="s">
        <v>513</v>
      </c>
      <c r="E1087" s="410" t="s">
        <v>6981</v>
      </c>
      <c r="F1087" s="248" t="s">
        <v>6991</v>
      </c>
    </row>
    <row r="1088" spans="2:6" x14ac:dyDescent="0.25">
      <c r="B1088" s="408">
        <v>46013</v>
      </c>
      <c r="C1088" s="409" t="s">
        <v>6991</v>
      </c>
      <c r="D1088" s="410" t="s">
        <v>513</v>
      </c>
      <c r="E1088" s="410" t="s">
        <v>6981</v>
      </c>
      <c r="F1088" s="248" t="s">
        <v>6991</v>
      </c>
    </row>
    <row r="1089" spans="2:6" x14ac:dyDescent="0.25">
      <c r="B1089" s="408">
        <v>46014</v>
      </c>
      <c r="C1089" s="409" t="s">
        <v>6991</v>
      </c>
      <c r="D1089" s="410" t="s">
        <v>513</v>
      </c>
      <c r="E1089" s="410" t="s">
        <v>6981</v>
      </c>
      <c r="F1089" s="248" t="s">
        <v>6991</v>
      </c>
    </row>
    <row r="1090" spans="2:6" x14ac:dyDescent="0.25">
      <c r="B1090" s="408">
        <v>46015</v>
      </c>
      <c r="C1090" s="409" t="s">
        <v>6991</v>
      </c>
      <c r="D1090" s="410" t="s">
        <v>513</v>
      </c>
      <c r="E1090" s="410" t="s">
        <v>6981</v>
      </c>
      <c r="F1090" s="248" t="s">
        <v>6991</v>
      </c>
    </row>
    <row r="1091" spans="2:6" x14ac:dyDescent="0.25">
      <c r="B1091" s="408">
        <v>46016</v>
      </c>
      <c r="C1091" s="409" t="s">
        <v>6991</v>
      </c>
      <c r="D1091" s="410" t="s">
        <v>513</v>
      </c>
      <c r="E1091" s="410" t="s">
        <v>6981</v>
      </c>
      <c r="F1091" s="248" t="s">
        <v>6991</v>
      </c>
    </row>
    <row r="1092" spans="2:6" x14ac:dyDescent="0.25">
      <c r="B1092" s="408">
        <v>46017</v>
      </c>
      <c r="C1092" s="409" t="s">
        <v>6991</v>
      </c>
      <c r="D1092" s="410" t="s">
        <v>513</v>
      </c>
      <c r="E1092" s="410" t="s">
        <v>6981</v>
      </c>
      <c r="F1092" s="248" t="s">
        <v>6991</v>
      </c>
    </row>
    <row r="1093" spans="2:6" x14ac:dyDescent="0.25">
      <c r="B1093" s="408">
        <v>46018</v>
      </c>
      <c r="C1093" s="409" t="s">
        <v>6991</v>
      </c>
      <c r="D1093" s="410" t="s">
        <v>513</v>
      </c>
      <c r="E1093" s="410" t="s">
        <v>6981</v>
      </c>
      <c r="F1093" s="248" t="s">
        <v>6991</v>
      </c>
    </row>
    <row r="1094" spans="2:6" x14ac:dyDescent="0.25">
      <c r="B1094" s="247">
        <v>46019</v>
      </c>
      <c r="C1094" s="399" t="s">
        <v>6991</v>
      </c>
      <c r="D1094" s="400" t="s">
        <v>514</v>
      </c>
      <c r="E1094" s="400" t="s">
        <v>6982</v>
      </c>
      <c r="F1094" s="264" t="s">
        <v>6991</v>
      </c>
    </row>
    <row r="1095" spans="2:6" x14ac:dyDescent="0.25">
      <c r="B1095" s="247">
        <v>46020</v>
      </c>
      <c r="C1095" s="399" t="s">
        <v>6991</v>
      </c>
      <c r="D1095" s="400" t="s">
        <v>514</v>
      </c>
      <c r="E1095" s="400" t="s">
        <v>6982</v>
      </c>
      <c r="F1095" s="264" t="s">
        <v>6991</v>
      </c>
    </row>
    <row r="1096" spans="2:6" x14ac:dyDescent="0.25">
      <c r="B1096" s="247">
        <v>46021</v>
      </c>
      <c r="C1096" s="399" t="s">
        <v>6991</v>
      </c>
      <c r="D1096" s="400" t="s">
        <v>514</v>
      </c>
      <c r="E1096" s="400" t="s">
        <v>6982</v>
      </c>
      <c r="F1096" s="264" t="s">
        <v>6991</v>
      </c>
    </row>
    <row r="1097" spans="2:6" x14ac:dyDescent="0.25">
      <c r="B1097" s="247">
        <v>46022</v>
      </c>
      <c r="C1097" s="399" t="s">
        <v>6991</v>
      </c>
      <c r="D1097" s="400" t="s">
        <v>514</v>
      </c>
      <c r="E1097" s="400" t="s">
        <v>6982</v>
      </c>
      <c r="F1097" s="264" t="s">
        <v>6991</v>
      </c>
    </row>
    <row r="1098" spans="2:6" x14ac:dyDescent="0.25">
      <c r="B1098" s="247">
        <v>46023</v>
      </c>
      <c r="D1098" s="400" t="s">
        <v>514</v>
      </c>
      <c r="E1098" s="400" t="s">
        <v>6982</v>
      </c>
    </row>
    <row r="1099" spans="2:6" x14ac:dyDescent="0.25">
      <c r="B1099" s="247">
        <v>46024</v>
      </c>
      <c r="D1099" s="400" t="s">
        <v>514</v>
      </c>
      <c r="E1099" s="400" t="s">
        <v>6982</v>
      </c>
    </row>
    <row r="1100" spans="2:6" x14ac:dyDescent="0.25">
      <c r="B1100" s="247">
        <v>46025</v>
      </c>
      <c r="D1100" s="400" t="s">
        <v>514</v>
      </c>
      <c r="E1100" s="400" t="s">
        <v>6982</v>
      </c>
    </row>
    <row r="1101" spans="2:6" x14ac:dyDescent="0.25">
      <c r="B1101" s="247">
        <v>46026</v>
      </c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8</vt:i4>
      </vt:variant>
    </vt:vector>
  </HeadingPairs>
  <TitlesOfParts>
    <vt:vector size="25" baseType="lpstr">
      <vt:lpstr>Team</vt:lpstr>
      <vt:lpstr>T</vt:lpstr>
      <vt:lpstr>Times</vt:lpstr>
      <vt:lpstr>A</vt:lpstr>
      <vt:lpstr>Dropdowns</vt:lpstr>
      <vt:lpstr>Available</vt:lpstr>
      <vt:lpstr>Legend</vt:lpstr>
      <vt:lpstr>I</vt:lpstr>
      <vt:lpstr>IC</vt:lpstr>
      <vt:lpstr>Data</vt:lpstr>
      <vt:lpstr>CSAT</vt:lpstr>
      <vt:lpstr>In_Contact_Time_Usage</vt:lpstr>
      <vt:lpstr>Individual_Performance_Metrics</vt:lpstr>
      <vt:lpstr>Team_Performance_Metrics</vt:lpstr>
      <vt:lpstr>Agent_Refusal</vt:lpstr>
      <vt:lpstr>Agent_Weekly_Login_Data</vt:lpstr>
      <vt:lpstr>Index</vt:lpstr>
      <vt:lpstr>AMER</vt:lpstr>
      <vt:lpstr>AMER_1</vt:lpstr>
      <vt:lpstr>APAC</vt:lpstr>
      <vt:lpstr>APAC_1</vt:lpstr>
      <vt:lpstr>EMEA</vt:lpstr>
      <vt:lpstr>EMEA_1</vt:lpstr>
      <vt:lpstr>Region</vt:lpstr>
      <vt:lpstr>Region_1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Hood, Ian US/BCT</dc:creator>
  <cp:lastModifiedBy>Ian Hood</cp:lastModifiedBy>
  <cp:lastPrinted>2022-10-11T05:34:42Z</cp:lastPrinted>
  <dcterms:created xsi:type="dcterms:W3CDTF">2015-06-05T18:17:20Z</dcterms:created>
  <dcterms:modified xsi:type="dcterms:W3CDTF">2025-09-06T20:59:57Z</dcterms:modified>
</cp:coreProperties>
</file>